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vmlDrawing1.vml" ContentType="application/vnd.openxmlformats-officedocument.vmlDrawi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_rels/drawing2.xml.rels" ContentType="application/vnd.openxmlformats-package.relationships+xml"/>
  <Override PartName="/xl/drawings/_rels/drawing3.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7"/>
  </bookViews>
  <sheets>
    <sheet name="Datos de proyecciones INDEC," sheetId="1" state="visible" r:id="rId2"/>
    <sheet name="Proyecciones CELADE" sheetId="2" state="visible" r:id="rId3"/>
    <sheet name="Tablas mortalidad INDEC" sheetId="3" state="visible" r:id="rId4"/>
    <sheet name="Tablas mortalidad por edad " sheetId="4" state="visible" r:id="rId5"/>
    <sheet name="Tablas mortalidad anuales" sheetId="5" state="visible" r:id="rId6"/>
    <sheet name="Tasas de fecundidad por edad" sheetId="6" state="visible" r:id="rId7"/>
    <sheet name="2003-2009 tablas mortandad" sheetId="7" state="visible" r:id="rId8"/>
    <sheet name="Tablas LIAM2 2003 2009, DEATH" sheetId="8" state="visible" r:id="rId9"/>
    <sheet name="Tablas LIAM2 2003 2009, BIRTH" sheetId="9" state="visible" r:id="rId10"/>
  </sheet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102" authorId="0">
      <text>
        <r>
          <rPr>
            <sz val="9"/>
            <color rgb="FF000000"/>
            <rFont val="Calibri"/>
            <family val="2"/>
            <charset val="1"/>
          </rPr>
          <t>Leonardo C:
</t>
        </r>
        <r>
          <rPr>
            <sz val="12"/>
            <color rgb="FF000000"/>
            <rFont val="Calibri"/>
            <family val="2"/>
            <charset val="1"/>
          </rPr>
          <t>Hay que ver cómo calcula iNDEC la mortandad infantil: ¿sobre qué edades? ¿0  a cuanto?
</t>
        </r>
      </text>
    </comment>
  </commentList>
</comments>
</file>

<file path=xl/sharedStrings.xml><?xml version="1.0" encoding="utf-8"?>
<sst xmlns="http://schemas.openxmlformats.org/spreadsheetml/2006/main" count="19962" uniqueCount="559">
  <si>
    <t>Cuadro 2. Población por sexo y grupos quinquenales de edad. Total del país. Años 2010-2040</t>
  </si>
  <si>
    <t>Cuadro 1. Población estimada al 1 de julio de cada año calendario por sexo. Total del país. Años 2010-2040</t>
  </si>
  <si>
    <t>Cuadro 4. Tasas específicas de fecundidad por grupos quinquenales de edad. Total del país. Período 2010-2040</t>
  </si>
  <si>
    <t>Población nacida en país de referencia por edad al llegar a Argentina. Jurisdicciones seleccionadas. Año 2002-2003</t>
  </si>
  <si>
    <t>INDICE MASCULINIDAD NACIMIENTO 1,05 varones por niña</t>
  </si>
  <si>
    <t>Ambos sexos</t>
  </si>
  <si>
    <t>Año</t>
  </si>
  <si>
    <t>Tasas de fecundidad</t>
  </si>
  <si>
    <t>Años</t>
  </si>
  <si>
    <t>Tasa anual</t>
  </si>
  <si>
    <t>Cantidad anual.</t>
  </si>
  <si>
    <t>Lugar de nacimiento y jurisdicción seleccionada (1)</t>
  </si>
  <si>
    <t>Total</t>
  </si>
  <si>
    <t>Edad al llegar a Argentina</t>
  </si>
  <si>
    <t>Grupo de edad</t>
  </si>
  <si>
    <t>Población</t>
  </si>
  <si>
    <t>Crecimiento total</t>
  </si>
  <si>
    <t>Crecimiento vegetativo</t>
  </si>
  <si>
    <t>Natalidad</t>
  </si>
  <si>
    <t>Mortalidad</t>
  </si>
  <si>
    <t>Migración neta</t>
  </si>
  <si>
    <t>Natalidad varón</t>
  </si>
  <si>
    <t>Natalidad niña</t>
  </si>
  <si>
    <t>Por mil</t>
  </si>
  <si>
    <t>0-14</t>
  </si>
  <si>
    <t>15-24</t>
  </si>
  <si>
    <t>25-34</t>
  </si>
  <si>
    <t>35-44</t>
  </si>
  <si>
    <t>45-54</t>
  </si>
  <si>
    <t>55-64</t>
  </si>
  <si>
    <t>65 y más</t>
  </si>
  <si>
    <t>Varones</t>
  </si>
  <si>
    <t>Mujeres</t>
  </si>
  <si>
    <t>10-14</t>
  </si>
  <si>
    <t>15-19</t>
  </si>
  <si>
    <t>20-24</t>
  </si>
  <si>
    <t>25-29</t>
  </si>
  <si>
    <t>30-34</t>
  </si>
  <si>
    <t>35-39</t>
  </si>
  <si>
    <t>40-44</t>
  </si>
  <si>
    <t>45-49</t>
  </si>
  <si>
    <t>Nacidos en Bolivia</t>
  </si>
  <si>
    <t>Ciudad de Buenos Aires</t>
  </si>
  <si>
    <t>(2)</t>
  </si>
  <si>
    <t>0- 4</t>
  </si>
  <si>
    <t>Partidos del Gran Buenos Aires</t>
  </si>
  <si>
    <t>5-9</t>
  </si>
  <si>
    <t>Gran San Salvador de Jujuy</t>
  </si>
  <si>
    <t>Gran Salta</t>
  </si>
  <si>
    <r>
      <rPr>
        <sz val="8"/>
        <rFont val="Arial"/>
        <family val="2"/>
        <charset val="1"/>
      </rPr>
      <t>Fuente</t>
    </r>
    <r>
      <rPr>
        <sz val="8"/>
        <rFont val="Arial"/>
        <family val="2"/>
        <charset val="1"/>
      </rPr>
      <t>: INDEC. Estimaciones y proyecciones elaboradas en base a resultados del Censo Nacional de Población, Hogares y Viviendas 2010.</t>
    </r>
  </si>
  <si>
    <t>Nacidos en Brasil</t>
  </si>
  <si>
    <t>Cuadro 5. Tasa global y general de fecundidad, tasa bruta y neta de reproducción y edad media de la fecundidad. Total del país. Período 2010-2040</t>
  </si>
  <si>
    <t>50-54</t>
  </si>
  <si>
    <t>55-59</t>
  </si>
  <si>
    <t>Tasa de fecundidad</t>
  </si>
  <si>
    <t>Tasa de reproducción</t>
  </si>
  <si>
    <t>Edad media de     la fecundidad</t>
  </si>
  <si>
    <t>60-64</t>
  </si>
  <si>
    <t>Global</t>
  </si>
  <si>
    <t>General</t>
  </si>
  <si>
    <t>Bruta</t>
  </si>
  <si>
    <t>Neta</t>
  </si>
  <si>
    <t>65-69</t>
  </si>
  <si>
    <t>Nacidos en Chile</t>
  </si>
  <si>
    <t>70-74</t>
  </si>
  <si>
    <t>Hijos por mujer</t>
  </si>
  <si>
    <t>Por mil mujeres</t>
  </si>
  <si>
    <t>Hijas por mujer</t>
  </si>
  <si>
    <t>En años</t>
  </si>
  <si>
    <t>75-79</t>
  </si>
  <si>
    <t>80-84</t>
  </si>
  <si>
    <t>85-89</t>
  </si>
  <si>
    <t>90-94</t>
  </si>
  <si>
    <t>Gran Mendoza</t>
  </si>
  <si>
    <t>95-99</t>
  </si>
  <si>
    <t>100 y más</t>
  </si>
  <si>
    <t>Neuquén-Plottier-Centenario</t>
  </si>
  <si>
    <t>Alto Valle de Río Negro</t>
  </si>
  <si>
    <t>Rio Gallegos</t>
  </si>
  <si>
    <t>Cuadro 7. Tasa de mortalidad infantil por sexo. Total del país. Período 2010-2040</t>
  </si>
  <si>
    <t>Cuadro 6. Esperanza de vida al nacer por sexo. Total del país. Período 2010-2040</t>
  </si>
  <si>
    <t>Nacidos en Paraguay</t>
  </si>
  <si>
    <t>-</t>
  </si>
  <si>
    <t>Tasa de mortalidad infantil</t>
  </si>
  <si>
    <t>Esperanza de vida al nacer</t>
  </si>
  <si>
    <t>Formosa</t>
  </si>
  <si>
    <t>Gran Posadas</t>
  </si>
  <si>
    <r>
      <rPr>
        <vertAlign val="superscript"/>
        <sz val="8"/>
        <rFont val="Arial"/>
        <family val="2"/>
        <charset val="1"/>
      </rPr>
      <t>   2009 </t>
    </r>
    <r>
      <rPr>
        <vertAlign val="superscript"/>
        <sz val="8"/>
        <rFont val="Arial"/>
        <family val="2"/>
        <charset val="1"/>
      </rPr>
      <t>(1)</t>
    </r>
  </si>
  <si>
    <t>Nacidos en Uruguay</t>
  </si>
  <si>
    <t>(1) Se presenta el conjunto de jurisdicciones relevadas en la Encuesta Complementaria de Migraciones Internacionales.</t>
  </si>
  <si>
    <r>
      <rPr>
        <vertAlign val="superscript"/>
        <sz val="8"/>
        <rFont val="Arial"/>
        <family val="2"/>
        <charset val="1"/>
      </rPr>
      <t>(</t>
    </r>
    <r>
      <rPr>
        <sz val="8"/>
        <rFont val="Arial"/>
        <family val="2"/>
        <charset val="1"/>
      </rPr>
      <t>1</t>
    </r>
    <r>
      <rPr>
        <sz val="8"/>
        <rFont val="Arial"/>
        <family val="2"/>
        <charset val="1"/>
      </rPr>
      <t>) Surge de las tablas de mortaldiad elaboradas en base al período 2008-2010. Los valores de los años restantes, surgen a partir de las proyecciones. </t>
    </r>
  </si>
  <si>
    <t>(2) Coeficiente de variación mayor al 25%.</t>
  </si>
  <si>
    <r>
      <rPr>
        <sz val="8"/>
        <rFont val="Arial"/>
        <family val="2"/>
        <charset val="1"/>
      </rPr>
      <t>Nota:</t>
    </r>
    <r>
      <rPr>
        <sz val="8"/>
        <rFont val="Arial"/>
        <family val="2"/>
        <charset val="1"/>
      </rPr>
      <t> por "país de referencia" se designa el país de origen de la colectividad encuestada, el cual es variable de acuerdo al área</t>
    </r>
  </si>
  <si>
    <t>de relevamiento de la encuesta según se detalla a continuación:</t>
  </si>
  <si>
    <r>
      <rPr>
        <sz val="8"/>
        <rFont val="Arial"/>
        <family val="2"/>
        <charset val="1"/>
      </rPr>
      <t>Nota:</t>
    </r>
    <r>
      <rPr>
        <sz val="8"/>
        <rFont val="Arial"/>
        <family val="2"/>
        <charset val="1"/>
      </rPr>
      <t> este cuadro fue actualizado al 7 de enero de 2014.</t>
    </r>
  </si>
  <si>
    <t>Bolivia: Ciudad de Buenos Aires, Partidos del Gran Buenos Aires, Gran San Salvador de Jujuy, Gran Salta.</t>
  </si>
  <si>
    <t>Brasil: Ciudad de Buenos Aires, Partidos del Gran Buenos Aires.</t>
  </si>
  <si>
    <t>Chile: Ciudad de Buenos Aires, Partidos del Gran Buenos Aires, Gran Mendoza, Neuquén/Plottier/Centenario, Alto Valle de Río Negro, Río Gallegos.</t>
  </si>
  <si>
    <t>Paraguay: Ciudad de Buenos Aires, Partidos del Gran Buenos Aires, Formosa, Gran Posadas.</t>
  </si>
  <si>
    <t>Uruguay: Ciudad de Buenos Aires, Partidos del Gran Buenos Aires.</t>
  </si>
  <si>
    <t>Cuadro 8. Contribución de la población femenina a la fecundidad por grupos quinquenales de edad. Total del país. Período 2010-2040</t>
  </si>
  <si>
    <r>
      <rPr>
        <sz val="8"/>
        <rFont val="Arial"/>
        <family val="2"/>
        <charset val="1"/>
      </rPr>
      <t>Fuente:</t>
    </r>
    <r>
      <rPr>
        <sz val="8"/>
        <rFont val="Arial"/>
        <family val="2"/>
        <charset val="1"/>
      </rPr>
      <t> INDEC, Encuesta Complementaria de Migraciones Internacionales. Censo Nacional de Poblicación, Hogares y Viviendas 2001.</t>
    </r>
  </si>
  <si>
    <t>Grupos quinquenales de edad</t>
  </si>
  <si>
    <t>0-4</t>
  </si>
  <si>
    <t>%</t>
  </si>
  <si>
    <t>Estructura por edades de la población inmigrante, según encuesta complementaria de inmigraciones, 2003.</t>
  </si>
  <si>
    <t>Composición por edad de la población inmigrante</t>
  </si>
  <si>
    <t>Porcentaje de hombres en cada categoría</t>
  </si>
  <si>
    <t>Cuadro P6. Total del país. Población total nacida en el extranjero por lugar de nacimiento, según sexo y grupos de edad. Año 2010</t>
  </si>
  <si>
    <t>Nacimientos por año.</t>
  </si>
  <si>
    <t>Muertes por año.</t>
  </si>
  <si>
    <t>Migración neta.</t>
  </si>
  <si>
    <t>Lugar de nacimiento</t>
  </si>
  <si>
    <t>Población total nacida en el extranjero</t>
  </si>
  <si>
    <t>Sexo y grupo de edad</t>
  </si>
  <si>
    <t>Muertes ifantiles</t>
  </si>
  <si>
    <t>Población 0-1 por año</t>
  </si>
  <si>
    <t>Muertes infantiles, varones</t>
  </si>
  <si>
    <t>Muertes infantiles, niñas</t>
  </si>
  <si>
    <t>Tasa de mortalidad infantil, varones</t>
  </si>
  <si>
    <t>Tasa de mortalidad infantil, niñas</t>
  </si>
  <si>
    <t>Nacimientos por año, varones</t>
  </si>
  <si>
    <t>Nacimientos por año, niñas</t>
  </si>
  <si>
    <t>Población 0-1 por año, varones</t>
  </si>
  <si>
    <t>Población 0-1 por año, niñas</t>
  </si>
  <si>
    <t>Población 1-4 por año</t>
  </si>
  <si>
    <t>Población 1-4 por año, varones</t>
  </si>
  <si>
    <t>Población 1-4 por año, niñas</t>
  </si>
  <si>
    <t>2011-2015</t>
  </si>
  <si>
    <t>2016-2020</t>
  </si>
  <si>
    <t>2021-2025</t>
  </si>
  <si>
    <t>2026-2030</t>
  </si>
  <si>
    <t>2031-2035</t>
  </si>
  <si>
    <t>2036-2040</t>
  </si>
  <si>
    <t>0 - 14</t>
  </si>
  <si>
    <t>15 - 64</t>
  </si>
  <si>
    <t>Cremiento total: quinquenios.</t>
  </si>
  <si>
    <t>Crecimiento vegetativo: quinquenios</t>
  </si>
  <si>
    <t>Nacimientos por año: quinquenios</t>
  </si>
  <si>
    <t>Muertes por año: quinquenios</t>
  </si>
  <si>
    <t>Cantidad anual</t>
  </si>
  <si>
    <t>Migración neta: quinquenios</t>
  </si>
  <si>
    <t>Cuadro 2. Población de migrantes por año y grupo de edad</t>
  </si>
  <si>
    <t>Muertes infantiles: quinquenios</t>
  </si>
  <si>
    <t>VER PERFIL MIGRATORIO ARGENTINA PARA INTEGRAR MIGRACIÓN NETA  A ESTAS CIFRAS</t>
  </si>
  <si>
    <t>(En cada año, no se les aplica probabilidades de morir.)</t>
  </si>
  <si>
    <t>Muertes por quinquenio</t>
  </si>
  <si>
    <t>2015-2020</t>
  </si>
  <si>
    <t>2020-2025</t>
  </si>
  <si>
    <t>2025-2030</t>
  </si>
  <si>
    <t>2030-2035</t>
  </si>
  <si>
    <t>2035-2040</t>
  </si>
  <si>
    <t>Migración neta por edad y quinquenio</t>
  </si>
  <si>
    <t>Cuadro 2. Población por sexo y grupos quinquenales de edad. Total del país. Años 2010-2040. INCLUÍDOS MIGRANTES POR AÑO.</t>
  </si>
  <si>
    <t>DATOS CELADE</t>
  </si>
  <si>
    <t>Total del País. Defunciones proyectadas por edad y sexo. Años 2010-2040</t>
  </si>
  <si>
    <t>Conditional probability of death, males.</t>
  </si>
  <si>
    <t>Step: 1 year</t>
  </si>
  <si>
    <t>Read: at age x, I have a probability qx to die within a year</t>
  </si>
  <si>
    <t>2010 both sexes</t>
  </si>
  <si>
    <t>2023 both sexes</t>
  </si>
  <si>
    <t>2036 both sexes</t>
  </si>
  <si>
    <t>Data for the year 2010</t>
  </si>
  <si>
    <t>Age at start of interval.</t>
  </si>
  <si>
    <t>Age group.</t>
  </si>
  <si>
    <t>Width of interval.</t>
  </si>
  <si>
    <t>Mid-year population.</t>
  </si>
  <si>
    <t>Number of deaths.</t>
  </si>
  <si>
    <t>Central death rate.</t>
  </si>
  <si>
    <t>Conditional probability of death.</t>
  </si>
  <si>
    <t>Survivors to age x.</t>
  </si>
  <si>
    <t>Person years lived in age interval.</t>
  </si>
  <si>
    <t>Total number of years lived  from age x.</t>
  </si>
  <si>
    <t>Total life expectancy at age x.</t>
  </si>
  <si>
    <t>PROYECCION DE LA POBLACION TOTAL DE ARGENTINA, 2010 A 2040</t>
  </si>
  <si>
    <t>x</t>
  </si>
  <si>
    <t>x - x+n</t>
  </si>
  <si>
    <t>n</t>
  </si>
  <si>
    <t>Px</t>
  </si>
  <si>
    <t>Dx</t>
  </si>
  <si>
    <t>mx</t>
  </si>
  <si>
    <t>qx</t>
  </si>
  <si>
    <t>lx</t>
  </si>
  <si>
    <t>nLx</t>
  </si>
  <si>
    <t>Tx</t>
  </si>
  <si>
    <t>ex</t>
  </si>
  <si>
    <t>0</t>
  </si>
  <si>
    <t>Death by Age and Sex and Selected Derived Measures</t>
  </si>
  <si>
    <t>1</t>
  </si>
  <si>
    <t>1-4</t>
  </si>
  <si>
    <t>Age</t>
  </si>
  <si>
    <t>Deaths</t>
  </si>
  <si>
    <t>Percent</t>
  </si>
  <si>
    <t>Sex</t>
  </si>
  <si>
    <t>5</t>
  </si>
  <si>
    <t>Both sexes</t>
  </si>
  <si>
    <t>Male</t>
  </si>
  <si>
    <t>Female</t>
  </si>
  <si>
    <t>ratio</t>
  </si>
  <si>
    <t>0-1</t>
  </si>
  <si>
    <t>10</t>
  </si>
  <si>
    <t>All ages</t>
  </si>
  <si>
    <t>15</t>
  </si>
  <si>
    <t>20</t>
  </si>
  <si>
    <t>25</t>
  </si>
  <si>
    <t>30</t>
  </si>
  <si>
    <t>35</t>
  </si>
  <si>
    <t>40</t>
  </si>
  <si>
    <t>45</t>
  </si>
  <si>
    <t>50</t>
  </si>
  <si>
    <t>55</t>
  </si>
  <si>
    <t>60</t>
  </si>
  <si>
    <t>65</t>
  </si>
  <si>
    <t>70</t>
  </si>
  <si>
    <t>75</t>
  </si>
  <si>
    <t>80</t>
  </si>
  <si>
    <t>85</t>
  </si>
  <si>
    <t>100</t>
  </si>
  <si>
    <t>100+</t>
  </si>
  <si>
    <t>2010 males.</t>
  </si>
  <si>
    <t>2023 males.</t>
  </si>
  <si>
    <t>2036 males.</t>
  </si>
  <si>
    <t>15-44</t>
  </si>
  <si>
    <t>15-49</t>
  </si>
  <si>
    <t>15-64</t>
  </si>
  <si>
    <t>1- 4</t>
  </si>
  <si>
    <t>50-64</t>
  </si>
  <si>
    <t>55+</t>
  </si>
  <si>
    <t>65+</t>
  </si>
  <si>
    <t>75+</t>
  </si>
  <si>
    <t>15+</t>
  </si>
  <si>
    <t>6</t>
  </si>
  <si>
    <t>7</t>
  </si>
  <si>
    <t>13-18</t>
  </si>
  <si>
    <t>0-18</t>
  </si>
  <si>
    <t>Median age</t>
  </si>
  <si>
    <t>Data for the year 2011</t>
  </si>
  <si>
    <t>2010 females.</t>
  </si>
  <si>
    <t>2023 females.</t>
  </si>
  <si>
    <t>2036 females.</t>
  </si>
  <si>
    <t>2011 both sexes</t>
  </si>
  <si>
    <t>2024 both sexes</t>
  </si>
  <si>
    <t>2037 both sexes</t>
  </si>
  <si>
    <t>Data for the year 2012</t>
  </si>
  <si>
    <t>2011 males.</t>
  </si>
  <si>
    <t>2024 males.</t>
  </si>
  <si>
    <t>2037 males.</t>
  </si>
  <si>
    <t>2011 females.</t>
  </si>
  <si>
    <t>2024 females.</t>
  </si>
  <si>
    <t>2037 females.</t>
  </si>
  <si>
    <t>Data for the year 2013</t>
  </si>
  <si>
    <t>2012 both sexes</t>
  </si>
  <si>
    <t>2025 both sexes</t>
  </si>
  <si>
    <t>2038 both sexes</t>
  </si>
  <si>
    <t>2012 males.</t>
  </si>
  <si>
    <t>2025 males.</t>
  </si>
  <si>
    <t>2038 males.</t>
  </si>
  <si>
    <t>Data for the year 2014</t>
  </si>
  <si>
    <t>2012 females.</t>
  </si>
  <si>
    <t>2025 females.</t>
  </si>
  <si>
    <t>2038 females.</t>
  </si>
  <si>
    <t>2013 both sexes</t>
  </si>
  <si>
    <t>2026 both sexes</t>
  </si>
  <si>
    <t>2039 both sexes</t>
  </si>
  <si>
    <t>Data for the year 2015</t>
  </si>
  <si>
    <t>2013 males.</t>
  </si>
  <si>
    <t>2026 males.</t>
  </si>
  <si>
    <t>2039 males.</t>
  </si>
  <si>
    <t>2013 females.</t>
  </si>
  <si>
    <t>2026 females.</t>
  </si>
  <si>
    <t>2039 females.</t>
  </si>
  <si>
    <t>Data for the year 2016</t>
  </si>
  <si>
    <t>2014 both sexes</t>
  </si>
  <si>
    <t>2027 both sexes</t>
  </si>
  <si>
    <t>2040 both sexes</t>
  </si>
  <si>
    <t>2014 males.</t>
  </si>
  <si>
    <t>2027 males.</t>
  </si>
  <si>
    <t>2040 males.</t>
  </si>
  <si>
    <t>Data for the year 2017</t>
  </si>
  <si>
    <t>2014 females.</t>
  </si>
  <si>
    <t>2027 females.</t>
  </si>
  <si>
    <t>2040 females.</t>
  </si>
  <si>
    <t>2015 both sexes</t>
  </si>
  <si>
    <t>2028 both sexes</t>
  </si>
  <si>
    <t>Data for the year 2018</t>
  </si>
  <si>
    <t>2015 males.</t>
  </si>
  <si>
    <t>2028 males.</t>
  </si>
  <si>
    <t>2015 females.</t>
  </si>
  <si>
    <t>2028 females.</t>
  </si>
  <si>
    <t>Data for the year 2019</t>
  </si>
  <si>
    <t>2016 both sexes</t>
  </si>
  <si>
    <t>2029 both sexes</t>
  </si>
  <si>
    <t>2016 males.</t>
  </si>
  <si>
    <t>2029 males.</t>
  </si>
  <si>
    <t>Data for the year 2020</t>
  </si>
  <si>
    <t>2016 females.</t>
  </si>
  <si>
    <t>2029 females.</t>
  </si>
  <si>
    <t>2017 both sexes</t>
  </si>
  <si>
    <t>2030 both sexes</t>
  </si>
  <si>
    <t>Data for the year 2021</t>
  </si>
  <si>
    <t>2017 males.</t>
  </si>
  <si>
    <t>2030 males.</t>
  </si>
  <si>
    <t>2017 females.</t>
  </si>
  <si>
    <t>2030 females.</t>
  </si>
  <si>
    <t>Data for the year 2022</t>
  </si>
  <si>
    <t>2018 both sexes</t>
  </si>
  <si>
    <t>2031 both sexes</t>
  </si>
  <si>
    <t>2018 males.</t>
  </si>
  <si>
    <t>2031 males.</t>
  </si>
  <si>
    <t>Data for the year 2023</t>
  </si>
  <si>
    <t>2018 females.</t>
  </si>
  <si>
    <t>2031 females.</t>
  </si>
  <si>
    <t>2019 both sexes</t>
  </si>
  <si>
    <t>2032 both sexes</t>
  </si>
  <si>
    <t>Data for the year 2024</t>
  </si>
  <si>
    <t>2019 males.</t>
  </si>
  <si>
    <t>2032 males.</t>
  </si>
  <si>
    <t>2019 females.</t>
  </si>
  <si>
    <t>2032 females.</t>
  </si>
  <si>
    <t>Data for the year 2025</t>
  </si>
  <si>
    <t>2020 both sexes</t>
  </si>
  <si>
    <t>2033 both sexes</t>
  </si>
  <si>
    <t>2020 males.</t>
  </si>
  <si>
    <t>2033 males.</t>
  </si>
  <si>
    <t>Data for the year 2026</t>
  </si>
  <si>
    <t>2020 females.</t>
  </si>
  <si>
    <t>2033 females.</t>
  </si>
  <si>
    <t>2021 both sexes</t>
  </si>
  <si>
    <t>2034 both sexes</t>
  </si>
  <si>
    <t>Data for the year 2027</t>
  </si>
  <si>
    <t>2021 males.</t>
  </si>
  <si>
    <t>2034 males.</t>
  </si>
  <si>
    <t>Data for the year 2028</t>
  </si>
  <si>
    <t>2021 females.</t>
  </si>
  <si>
    <t>2034 females.</t>
  </si>
  <si>
    <t>2022 both sexes</t>
  </si>
  <si>
    <t>2035 both sexes</t>
  </si>
  <si>
    <t>Data for the year 2029</t>
  </si>
  <si>
    <t>2022 males.</t>
  </si>
  <si>
    <t>2035 males.</t>
  </si>
  <si>
    <t>2022 females.</t>
  </si>
  <si>
    <t>2035 females.</t>
  </si>
  <si>
    <t>Data for the year 2030</t>
  </si>
  <si>
    <t>Data for the year 2031</t>
  </si>
  <si>
    <t>Data for the year 2032</t>
  </si>
  <si>
    <t>Data for the year 2033</t>
  </si>
  <si>
    <t>Data for the year 2034</t>
  </si>
  <si>
    <t>Data for the year 2035</t>
  </si>
  <si>
    <t>Data for the year 2036</t>
  </si>
  <si>
    <t>Data for the year 2037</t>
  </si>
  <si>
    <t>Data for the year 2038</t>
  </si>
  <si>
    <t>Data for the year 2039</t>
  </si>
  <si>
    <t>Data for the year 2040</t>
  </si>
  <si>
    <r>
      <rPr>
        <sz val="12"/>
        <color rgb="FF000000"/>
        <rFont val="Calibri"/>
        <family val="2"/>
        <charset val="1"/>
      </rPr>
      <t>Fuente:</t>
    </r>
    <r>
      <rPr>
        <sz val="12"/>
        <color rgb="FF000000"/>
        <rFont val="Calibri"/>
        <family val="2"/>
        <charset val="1"/>
      </rPr>
      <t> INDEC. Serie Análisis Demográfico 35. Estimaciones y proyecciones de población elaboradas en base a resultados del Censo Nacional de Población, Hogares y Viviendas 2010. </t>
    </r>
  </si>
  <si>
    <t>PROBABILITIES OF DEATH IN ONE YEAR, BY YEAR, BY AGE AND GENDER.</t>
  </si>
  <si>
    <t>MALE</t>
  </si>
  <si>
    <t>Width of interval</t>
  </si>
  <si>
    <t>4</t>
  </si>
  <si>
    <t>90</t>
  </si>
  <si>
    <t>95</t>
  </si>
  <si>
    <t>Conditional probability of death in one year, by age group.</t>
  </si>
  <si>
    <t>2010</t>
  </si>
  <si>
    <t>2011</t>
  </si>
  <si>
    <t>BOTH SEXES</t>
  </si>
  <si>
    <t>Age group</t>
  </si>
  <si>
    <t>MALES</t>
  </si>
  <si>
    <t>FEMALES</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</si>
  <si>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</si>
  <si>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</si>
  <si>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</si>
  <si>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</si>
  <si>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</si>
  <si>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</si>
  <si>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</si>
  <si>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</si>
  <si>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</si>
  <si>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</si>
  <si>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</si>
  <si>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</si>
  <si>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</si>
  <si>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</si>
  <si>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</si>
  <si>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</si>
  <si>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</si>
  <si>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</si>
  <si>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</si>
  <si>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</si>
  <si>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</si>
  <si>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</si>
  <si>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</si>
  <si>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</si>
  <si>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</si>
  <si>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</si>
  <si>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</si>
  <si>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</si>
  <si>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</si>
  <si>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FEMALES.</t>
  </si>
  <si>
    <t>Conditional probability of giving birth.</t>
  </si>
  <si>
    <t>bx</t>
  </si>
  <si>
    <t>/* METODO: On prend les naissances moins les décès de moins d'1 an pour calculer la population 0-1. On prend la répartition en opurcentage de la population âgée de plus de 80 ans des projections de l'INDEC pour distribuer la population en fonciton de son âge entre 2003 et 2009.</t>
  </si>
  <si>
    <t>2010 hommes</t>
  </si>
  <si>
    <t>2010 femmes</t>
  </si>
  <si>
    <t>DIVISIÓN POLÍTICO TERRITORIAL DE RESIDENCIA DE LA MADRE</t>
  </si>
  <si>
    <t>TOTAL</t>
  </si>
  <si>
    <t>E D A D D E M A D R E</t>
  </si>
  <si>
    <t>TABLA 20 : DEFUNCIONES SEGÚN EDAD, POR DIVISIÓN POLÍTICO TERRITORIAL DE RESIDENCIA Y SEXO - REPÚBLICA ARGENTINA - AÑO 2003 AMBOS SEXOS</t>
  </si>
  <si>
    <t>Tasas específicas de mortandad, ambos sexos</t>
  </si>
  <si>
    <t>Población total, ambos sexos</t>
  </si>
  <si>
    <t>VARONES</t>
  </si>
  <si>
    <t>MUJERES</t>
  </si>
  <si>
    <t>Hombres</t>
  </si>
  <si>
    <t>Age at start of interval</t>
  </si>
  <si>
    <t>MENOR DE 15</t>
  </si>
  <si>
    <t>DE 15 A 19</t>
  </si>
  <si>
    <t>DE 20 A 24</t>
  </si>
  <si>
    <t>DE 25 A 29</t>
  </si>
  <si>
    <t>DE 30 A 34</t>
  </si>
  <si>
    <t>DE 35 A 39</t>
  </si>
  <si>
    <t>DE 40 A 44</t>
  </si>
  <si>
    <t>DE 45 A 49</t>
  </si>
  <si>
    <t>DE 50 Y MÁS</t>
  </si>
  <si>
    <t>SIN
ESPEC</t>
  </si>
  <si>
    <t>DIVISIÓN POLÍTICO TERRITORIAL DE RESIDENCIA</t>
  </si>
  <si>
    <t>0-6 DÍAS</t>
  </si>
  <si>
    <t>7-27
DÍAS</t>
  </si>
  <si>
    <t>28 D - 11 M</t>
  </si>
  <si>
    <t>SUBT &lt;1 A</t>
  </si>
  <si>
    <t>5 a 9</t>
  </si>
  <si>
    <t>10 a 14</t>
  </si>
  <si>
    <t>15 a 19</t>
  </si>
  <si>
    <t>20 a 24</t>
  </si>
  <si>
    <t>25 a 29</t>
  </si>
  <si>
    <t>30 a 34</t>
  </si>
  <si>
    <t>35 a 39</t>
  </si>
  <si>
    <t>40 a 44</t>
  </si>
  <si>
    <t>45 a 49</t>
  </si>
  <si>
    <t>50 a 54</t>
  </si>
  <si>
    <t>55 a 59</t>
  </si>
  <si>
    <t>60 a 64</t>
  </si>
  <si>
    <t>65 a 69</t>
  </si>
  <si>
    <t>70 a 74</t>
  </si>
  <si>
    <t>75 a 79</t>
  </si>
  <si>
    <t>80 a 84</t>
  </si>
  <si>
    <t>85 y más</t>
  </si>
  <si>
    <t>Sin
Especif</t>
  </si>
  <si>
    <t>G R U P O S</t>
  </si>
  <si>
    <t>D E E D A D</t>
  </si>
  <si>
    <t>PROVINCIAS</t>
  </si>
  <si>
    <t>0 a 4</t>
  </si>
  <si>
    <t>80 y más</t>
  </si>
  <si>
    <t>REPÚBLICA ARGENTINA</t>
  </si>
  <si>
    <t>TOTAL DEL PAIS</t>
  </si>
  <si>
    <t>Menores de 1 (*)</t>
  </si>
  <si>
    <t>1 a 4</t>
  </si>
  <si>
    <t>5 a 14</t>
  </si>
  <si>
    <t>15 a 24</t>
  </si>
  <si>
    <t>25 a 34</t>
  </si>
  <si>
    <t>35 a 44</t>
  </si>
  <si>
    <t>45 a 54</t>
  </si>
  <si>
    <t>55 a 64</t>
  </si>
  <si>
    <t>65 a 74</t>
  </si>
  <si>
    <t>75 y más</t>
  </si>
  <si>
    <t>Total del país</t>
  </si>
  <si>
    <t>Mid-year population</t>
  </si>
  <si>
    <t>Number of deaths</t>
  </si>
  <si>
    <t>Central death rate</t>
  </si>
  <si>
    <t>Conditional probability of death</t>
  </si>
  <si>
    <t>Ciud Aut de Buenos Aires</t>
  </si>
  <si>
    <t>CiudAut Buenos Aires</t>
  </si>
  <si>
    <t>Ciud Aut Bs As</t>
  </si>
  <si>
    <t>Buenos Aires</t>
  </si>
  <si>
    <t>Partidos del Gran Bs As</t>
  </si>
  <si>
    <t>Partidos GBsAs</t>
  </si>
  <si>
    <t>Catamarca</t>
  </si>
  <si>
    <t>Córdoba</t>
  </si>
  <si>
    <t>Corrientes</t>
  </si>
  <si>
    <t>Population, ambos sexos</t>
  </si>
  <si>
    <t>Chaco</t>
  </si>
  <si>
    <t>Chubut</t>
  </si>
  <si>
    <t>Entre Ríos</t>
  </si>
  <si>
    <t>Jujuy</t>
  </si>
  <si>
    <t>La Pampa</t>
  </si>
  <si>
    <t>La Rioja</t>
  </si>
  <si>
    <t>Mendoza</t>
  </si>
  <si>
    <t>Misiones</t>
  </si>
  <si>
    <t>Neuquén</t>
  </si>
  <si>
    <t>Río Negro</t>
  </si>
  <si>
    <t>Salta</t>
  </si>
  <si>
    <t>San Juan</t>
  </si>
  <si>
    <t>San Luis</t>
  </si>
  <si>
    <t>Santa Cruz</t>
  </si>
  <si>
    <t>Santa Fe</t>
  </si>
  <si>
    <t>Stgo del Estero</t>
  </si>
  <si>
    <t>Santiago del Estero</t>
  </si>
  <si>
    <t>Tucumán</t>
  </si>
  <si>
    <t>Tierra del Fuego</t>
  </si>
  <si>
    <t>Otros Países</t>
  </si>
  <si>
    <t>NOTAS :Los datos de población utilizados en el cálculo de las tasas fueron proporcionados por la Dirección de Estadísticas Poblacionales del Instituto Nacional de Estadística y Censos Los mismos corresponden a la revisión de las proyecciones de población en base a resultados definitivos del Censo 2001En consecuencia, algunas jurisdicciones presentan fluctuaciones en las tasas que se deben fundamentalmente al cambio del denominador, así como a posibles variaciones en el volumen de los hechos vitales</t>
  </si>
  <si>
    <t>Lugar no especificado</t>
  </si>
  <si>
    <t>(*) Las tasas de mortalidad de menores de un año son por 1000 nacidos vivos</t>
  </si>
  <si>
    <t>En la tasa total se incluyen las defunciones de edad ignorada</t>
  </si>
  <si>
    <t>En las tasas se incluyen las defunciones de sexo ignorado</t>
  </si>
  <si>
    <t>Ambos sexos, muertes</t>
  </si>
  <si>
    <t>AMBOS SEXOS</t>
  </si>
  <si>
    <t>Población total</t>
  </si>
  <si>
    <t>Menor de 15</t>
  </si>
  <si>
    <t>De 15 a 19</t>
  </si>
  <si>
    <t>De 20 a 24</t>
  </si>
  <si>
    <t>De 25 a 29</t>
  </si>
  <si>
    <t>De 30 a 34</t>
  </si>
  <si>
    <t>De 35 a 39</t>
  </si>
  <si>
    <t>De 40 a 44</t>
  </si>
  <si>
    <t>De 45 a 49</t>
  </si>
  <si>
    <t>De 50 y más</t>
  </si>
  <si>
    <t>Sin
espec</t>
  </si>
  <si>
    <t>Sin
especif</t>
  </si>
  <si>
    <t>Partidos del Aglom GBA</t>
  </si>
  <si>
    <t>174</t>
  </si>
  <si>
    <t>Nota: La categoría Ambos Sexos incluye las defunciones de sexo no especificado</t>
  </si>
  <si>
    <t>JURISDICCION DE RESIDENCIA DE LA MADRE</t>
  </si>
  <si>
    <t>E D A D D E L A M A D R E</t>
  </si>
  <si>
    <t>JURISDICCIÓN
DE
RESIDENCIA</t>
  </si>
  <si>
    <t>Sin
especificar</t>
  </si>
  <si>
    <t>SUBT &lt; 1 AÑO</t>
  </si>
  <si>
    <t>d                                      ddf</t>
  </si>
  <si>
    <t>TOTAL DEL PAÍS</t>
  </si>
  <si>
    <t>Sgo del Estero</t>
  </si>
  <si>
    <t>En las tasas total y por grupos de edad se incluyen las defunciones de sexo ignorado</t>
  </si>
  <si>
    <t>tasas específicas de mortandad, ambos sexos</t>
  </si>
  <si>
    <t>ambos sexos, muertes</t>
  </si>
  <si>
    <t>POBLACIÓN SEGÚN SEXO Y GRUPOS QUINQUENALES DE EDAD ESTIMADA AL 30 DE JUNIO DE 2006 POR PROVINCIAS AMBOS SEXOS</t>
  </si>
  <si>
    <t>POBLACIÓN SEGÚN SEXO Y GRUPOS QUINQUENALES DE EDAD ESTIMADA AL 30 DE JUNIO DE 2006, POR PROVINCIAS VARONES</t>
  </si>
  <si>
    <t>POBLACIÓN SEGÚN SEXO Y GRUPOS QUINQUENALES DE EDAD ESTIMADA AL 30 DE JUNIO DE 2006, POR PROVINCIAS MUJERES</t>
  </si>
  <si>
    <t>NOTAS :Los datos de población utilizados en el cálculo de las tasas fueron proporcionados por la Dirección de Estadísticas Poblacionales del Instituto Nacional de Estadística y Censos</t>
  </si>
  <si>
    <t>Los mismos corresponden a la revisión de las proyecciones de población en base a resultados definitivos del Censo 2001En consecuencia, algunas jurisdicciones presentan fluctuaciones en las tasas que se deben fundamentalmente al cambio del denominador, así como a posibles variaciones en el volumen de los hechos vitales</t>
  </si>
  <si>
    <t>(*) Las tasas de mortalidad de menores de un año son por 1000 nacidos vivos 32</t>
  </si>
  <si>
    <t>(*) Las tasas de mortalidad de menores de un año son por 1000 nacidos vivos 33</t>
  </si>
  <si>
    <t>varones</t>
  </si>
  <si>
    <t>mujeres</t>
  </si>
  <si>
    <t>POBLACIÓN SEGÚN SEXO Y GRUPOS QUINQUENALES DE EDAD ESTIMADA AL 30 DE JUNIO DE 2007 POR PROVINCIAS AMBOS SEXOS</t>
  </si>
  <si>
    <t>FUENTE: INDEC, Dirección de Estadísticas Poblacionales, Programa Análisis Demográfico, datos inéditos</t>
  </si>
  <si>
    <t>NOTA: La categoría "Ambos Sexos" incluye las defunciones de sexo no especificado</t>
  </si>
  <si>
    <t>ambos sexos muertes</t>
  </si>
  <si>
    <t>SUBT
&lt; 1 AÑO</t>
  </si>
  <si>
    <t>Otros países</t>
  </si>
  <si>
    <t>(*) Las tasas de mortalidad de menores de un año son por 1000 nacidos vivos 31</t>
  </si>
  <si>
    <t>TOTAL
NACIDOS
VIVOS</t>
  </si>
  <si>
    <t>JURISDICCION
DE
RESIDENCIA</t>
  </si>
  <si>
    <t>SUBT
&lt; 1 aÑo</t>
  </si>
  <si>
    <t>JURISDICCION</t>
  </si>
  <si>
    <t>REPUBLICA ARGENTINA</t>
  </si>
  <si>
    <t>NOTAS: Los datos de población utilizados en el cálculo de las tasas fueron proporcionados por la Dirección de Estadísticas Poblacionales del Instituto Nacional de Estadística y Censos</t>
  </si>
  <si>
    <t>2003</t>
  </si>
  <si>
    <t>2004</t>
  </si>
  <si>
    <t>2005</t>
  </si>
  <si>
    <t>2006</t>
  </si>
  <si>
    <t>2007</t>
  </si>
  <si>
    <t>2008</t>
  </si>
  <si>
    <t>2009</t>
  </si>
</sst>
</file>

<file path=xl/styles.xml><?xml version="1.0" encoding="utf-8"?>
<styleSheet xmlns="http://schemas.openxmlformats.org/spreadsheetml/2006/main">
  <numFmts count="22">
    <numFmt numFmtId="164" formatCode="GENERAL"/>
    <numFmt numFmtId="165" formatCode="0"/>
    <numFmt numFmtId="166" formatCode="@"/>
    <numFmt numFmtId="167" formatCode="_ * #,##0.00_)\ _€_ ;_ * \(#,##0.00&quot;) &quot;_€_ ;_ * \-??_)\ _€_ ;_ @_ "/>
    <numFmt numFmtId="168" formatCode="_ * #,##0_)\ _€_ ;_ * \(#,##0&quot;) &quot;_€_ ;_ * \-??_)\ _€_ ;_ @_ "/>
    <numFmt numFmtId="169" formatCode="0.0000"/>
    <numFmt numFmtId="170" formatCode="#,##0"/>
    <numFmt numFmtId="171" formatCode="#,##0.0"/>
    <numFmt numFmtId="172" formatCode="0.00"/>
    <numFmt numFmtId="173" formatCode="0.0"/>
    <numFmt numFmtId="174" formatCode="#,##0.00"/>
    <numFmt numFmtId="175" formatCode="0.00000"/>
    <numFmt numFmtId="176" formatCode="0.00%"/>
    <numFmt numFmtId="177" formatCode="0%"/>
    <numFmt numFmtId="178" formatCode="0.000"/>
    <numFmt numFmtId="179" formatCode="_ * #,##0.000000_)\ _€_ ;_ * \(#,##0.000000&quot;) &quot;_€_ ;_ * \-??_)\ _€_ ;_ @_ "/>
    <numFmt numFmtId="180" formatCode="0.000000"/>
    <numFmt numFmtId="181" formatCode="DD\-MMM"/>
    <numFmt numFmtId="182" formatCode="_ * #,##0.000000_)\ _€_ ;_ * \(#,##0.000000&quot;) &quot;_€_ ;_ * \-??????_)\ _€_ ;_ @_ "/>
    <numFmt numFmtId="183" formatCode="0.000000000"/>
    <numFmt numFmtId="184" formatCode="_ * #,##0.00000_)\ _€_ ;_ * \(#,##0.00000&quot;) &quot;_€_ ;_ * \-??_)\ _€_ ;_ @_ "/>
    <numFmt numFmtId="185" formatCode="0.0000E+00"/>
  </numFmts>
  <fonts count="25">
    <font>
      <sz val="12"/>
      <color rgb="FF000000"/>
      <name val="Calibri"/>
      <family val="2"/>
      <charset val="1"/>
    </font>
    <font>
      <sz val="10"/>
      <name val="Arial"/>
      <family val="0"/>
    </font>
    <font>
      <sz val="10"/>
      <name val="Arial"/>
      <family val="0"/>
    </font>
    <font>
      <sz val="10"/>
      <name val="Arial"/>
      <family val="0"/>
    </font>
    <font>
      <sz val="9"/>
      <name val="Arial"/>
      <family val="2"/>
      <charset val="1"/>
    </font>
    <font>
      <sz val="8"/>
      <name val="Arial"/>
      <family val="2"/>
      <charset val="1"/>
    </font>
    <font>
      <b val="true"/>
      <sz val="10"/>
      <name val="Arial"/>
      <family val="2"/>
      <charset val="1"/>
    </font>
    <font>
      <sz val="10"/>
      <name val="Arial"/>
      <family val="2"/>
      <charset val="1"/>
    </font>
    <font>
      <sz val="8"/>
      <color rgb="FF000000"/>
      <name val="Arial"/>
      <family val="2"/>
      <charset val="1"/>
    </font>
    <font>
      <b val="true"/>
      <sz val="8"/>
      <name val="Arial"/>
      <family val="2"/>
      <charset val="1"/>
    </font>
    <font>
      <vertAlign val="superscript"/>
      <sz val="8"/>
      <name val="Arial"/>
      <family val="2"/>
      <charset val="1"/>
    </font>
    <font>
      <i val="true"/>
      <sz val="8"/>
      <name val="Arial"/>
      <family val="2"/>
      <charset val="1"/>
    </font>
    <font>
      <sz val="9"/>
      <color rgb="FF000000"/>
      <name val="Arial"/>
      <family val="2"/>
      <charset val="1"/>
    </font>
    <font>
      <b val="true"/>
      <sz val="8"/>
      <color rgb="FF000000"/>
      <name val="Arial"/>
      <family val="2"/>
      <charset val="1"/>
    </font>
    <font>
      <b val="true"/>
      <sz val="9"/>
      <color rgb="FF000000"/>
      <name val="Calibri"/>
      <family val="2"/>
      <charset val="1"/>
    </font>
    <font>
      <sz val="9"/>
      <color rgb="FF000000"/>
      <name val="Calibri"/>
      <family val="2"/>
      <charset val="1"/>
    </font>
    <font>
      <sz val="10"/>
      <name val="Arial"/>
      <family val="2"/>
    </font>
    <font>
      <b val="true"/>
      <sz val="14"/>
      <name val="Arial"/>
      <family val="2"/>
      <charset val="1"/>
    </font>
    <font>
      <b val="true"/>
      <sz val="12"/>
      <color rgb="FFFF0000"/>
      <name val="Calibri"/>
      <family val="2"/>
      <charset val="1"/>
    </font>
    <font>
      <b val="true"/>
      <sz val="12"/>
      <color rgb="FF000000"/>
      <name val="Calibri"/>
      <family val="2"/>
      <charset val="1"/>
    </font>
    <font>
      <sz val="12"/>
      <color rgb="FF000090"/>
      <name val="Calibri"/>
      <family val="2"/>
      <charset val="1"/>
    </font>
    <font>
      <b val="true"/>
      <sz val="18"/>
      <color rgb="FFFF0000"/>
      <name val="Calibri"/>
      <family val="2"/>
      <charset val="1"/>
    </font>
    <font>
      <sz val="11"/>
      <name val="Arial"/>
      <family val="2"/>
      <charset val="1"/>
    </font>
    <font>
      <sz val="11"/>
      <color rgb="FF000000"/>
      <name val="Calibri"/>
      <family val="2"/>
      <charset val="1"/>
    </font>
    <font>
      <b val="true"/>
      <i val="true"/>
      <sz val="12"/>
      <color rgb="FF000000"/>
      <name val="Calibri"/>
      <family val="2"/>
      <charset val="1"/>
    </font>
  </fonts>
  <fills count="18">
    <fill>
      <patternFill patternType="none"/>
    </fill>
    <fill>
      <patternFill patternType="gray125"/>
    </fill>
    <fill>
      <patternFill patternType="solid">
        <fgColor rgb="FFFFFFFF"/>
        <bgColor rgb="FFF2F2F2"/>
      </patternFill>
    </fill>
    <fill>
      <patternFill patternType="solid">
        <fgColor rgb="FFD9D9D9"/>
        <bgColor rgb="FFE4DFEC"/>
      </patternFill>
    </fill>
    <fill>
      <patternFill patternType="solid">
        <fgColor rgb="FFC6D9F1"/>
        <bgColor rgb="FFD9D9D9"/>
      </patternFill>
    </fill>
    <fill>
      <patternFill patternType="solid">
        <fgColor rgb="FFF2F2F2"/>
        <bgColor rgb="FFEBF1DE"/>
      </patternFill>
    </fill>
    <fill>
      <patternFill patternType="solid">
        <fgColor rgb="FF93CDDD"/>
        <bgColor rgb="FF92CDDC"/>
      </patternFill>
    </fill>
    <fill>
      <patternFill patternType="solid">
        <fgColor rgb="FFE6E0EC"/>
        <bgColor rgb="FFE4DFEC"/>
      </patternFill>
    </fill>
    <fill>
      <patternFill patternType="solid">
        <fgColor rgb="FFCC99FF"/>
        <bgColor rgb="FFFF99CC"/>
      </patternFill>
    </fill>
    <fill>
      <patternFill patternType="solid">
        <fgColor rgb="FFD7E4BD"/>
        <bgColor rgb="FFD9D9D9"/>
      </patternFill>
    </fill>
    <fill>
      <patternFill patternType="solid">
        <fgColor rgb="FF92CDDC"/>
        <bgColor rgb="FF93CDDD"/>
      </patternFill>
    </fill>
    <fill>
      <patternFill patternType="solid">
        <fgColor rgb="FFE4DFEC"/>
        <bgColor rgb="FFE6E0EC"/>
      </patternFill>
    </fill>
    <fill>
      <patternFill patternType="solid">
        <fgColor rgb="FF77933C"/>
        <bgColor rgb="FF76933C"/>
      </patternFill>
    </fill>
    <fill>
      <patternFill patternType="solid">
        <fgColor rgb="FFEBF1DE"/>
        <bgColor rgb="FFF2F2F2"/>
      </patternFill>
    </fill>
    <fill>
      <patternFill patternType="solid">
        <fgColor rgb="FF76933C"/>
        <bgColor rgb="FF77933C"/>
      </patternFill>
    </fill>
    <fill>
      <patternFill patternType="solid">
        <fgColor rgb="FFD99694"/>
        <bgColor rgb="FFFF99CC"/>
      </patternFill>
    </fill>
    <fill>
      <patternFill patternType="solid">
        <fgColor rgb="FFE6B9B8"/>
        <bgColor rgb="FFD9D9D9"/>
      </patternFill>
    </fill>
    <fill>
      <patternFill patternType="solid">
        <fgColor rgb="FFFFFF00"/>
        <bgColor rgb="FFFFFF00"/>
      </patternFill>
    </fill>
  </fills>
  <borders count="18">
    <border diagonalUp="false" diagonalDown="false">
      <left/>
      <right/>
      <top/>
      <bottom/>
      <diagonal/>
    </border>
    <border diagonalUp="false" diagonalDown="false">
      <left/>
      <right/>
      <top/>
      <bottom style="thin"/>
      <diagonal/>
    </border>
    <border diagonalUp="false" diagonalDown="false">
      <left/>
      <right/>
      <top style="thin"/>
      <bottom style="thin"/>
      <diagonal/>
    </border>
    <border diagonalUp="false" diagonalDown="false">
      <left/>
      <right/>
      <top style="thin"/>
      <bottom/>
      <diagonal/>
    </border>
    <border diagonalUp="true" diagonalDown="true">
      <left/>
      <right/>
      <top style="thin"/>
      <bottom style="thin"/>
      <diagonal style="thin"/>
    </border>
    <border diagonalUp="true" diagonalDown="true">
      <left/>
      <right/>
      <top/>
      <bottom/>
      <diagonal style="thin"/>
    </border>
    <border diagonalUp="true" diagonalDown="true">
      <left/>
      <right/>
      <top/>
      <bottom style="thin"/>
      <diagonal style="thin"/>
    </border>
    <border diagonalUp="false" diagonalDown="false">
      <left style="thin"/>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7" fontId="0"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cellStyleXfs>
  <cellXfs count="32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4" fillId="2" borderId="0" xfId="0" applyFont="true" applyBorder="fals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left" vertical="center" textRotation="0" wrapText="false" indent="0" shrinkToFit="false"/>
      <protection locked="true" hidden="false"/>
    </xf>
    <xf numFmtId="164" fontId="7" fillId="0" borderId="1" xfId="0" applyFont="true" applyBorder="true" applyAlignment="true" applyProtection="false">
      <alignment horizontal="left" vertical="center" textRotation="0" wrapText="false" indent="0" shrinkToFit="false"/>
      <protection locked="true" hidden="false"/>
    </xf>
    <xf numFmtId="164" fontId="7" fillId="0" borderId="0" xfId="0" applyFont="true" applyBorder="true" applyAlignment="true" applyProtection="false">
      <alignment horizontal="left" vertical="center" textRotation="0" wrapText="false" indent="0" shrinkToFit="false"/>
      <protection locked="true" hidden="false"/>
    </xf>
    <xf numFmtId="164" fontId="5" fillId="2" borderId="2" xfId="0" applyFont="true" applyBorder="true" applyAlignment="true" applyProtection="false">
      <alignment horizontal="center" vertical="center" textRotation="0" wrapText="false" indent="0" shrinkToFit="false"/>
      <protection locked="true" hidden="false"/>
    </xf>
    <xf numFmtId="164" fontId="5"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true" applyProtection="false">
      <alignment horizontal="center" vertical="center" textRotation="0" wrapText="true" indent="0" shrinkToFit="false"/>
      <protection locked="true" hidden="false"/>
    </xf>
    <xf numFmtId="164" fontId="5" fillId="0" borderId="2" xfId="20" applyFont="true" applyBorder="true" applyAlignment="true" applyProtection="false">
      <alignment horizontal="center" vertical="center" textRotation="0" wrapText="true" indent="0" shrinkToFit="false"/>
      <protection locked="true" hidden="false"/>
    </xf>
    <xf numFmtId="164" fontId="5" fillId="0" borderId="4" xfId="20" applyFont="true" applyBorder="true" applyAlignment="true" applyProtection="false">
      <alignment horizontal="center" vertical="center" textRotation="0" wrapText="true" indent="0" shrinkToFit="false"/>
      <protection locked="true" hidden="false"/>
    </xf>
    <xf numFmtId="164" fontId="5" fillId="0" borderId="0" xfId="20" applyFont="true" applyBorder="true" applyAlignment="true" applyProtection="false">
      <alignment horizontal="center" vertical="center" textRotation="0" wrapText="true" indent="0" shrinkToFit="false"/>
      <protection locked="true" hidden="false"/>
    </xf>
    <xf numFmtId="164" fontId="5" fillId="0" borderId="2" xfId="0" applyFont="true" applyBorder="true" applyAlignment="true" applyProtection="false">
      <alignment horizontal="center" vertical="center" textRotation="0" wrapText="true" indent="0" shrinkToFit="false"/>
      <protection locked="true" hidden="false"/>
    </xf>
    <xf numFmtId="164" fontId="5" fillId="0" borderId="2"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5" fillId="0" borderId="3" xfId="20" applyFont="true" applyBorder="true" applyAlignment="true" applyProtection="false">
      <alignment horizontal="center" vertical="center" textRotation="0" wrapText="true" indent="0" shrinkToFit="false"/>
      <protection locked="true" hidden="false"/>
    </xf>
    <xf numFmtId="164" fontId="5" fillId="0" borderId="5" xfId="20" applyFont="true" applyBorder="true" applyAlignment="true" applyProtection="false">
      <alignment horizontal="center" vertical="center" textRotation="0" wrapText="tru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5" fontId="5" fillId="0" borderId="2" xfId="0" applyFont="true" applyBorder="true" applyAlignment="true" applyProtection="false">
      <alignment horizontal="center" vertical="center" textRotation="0" wrapText="false" indent="0" shrinkToFit="false"/>
      <protection locked="true" hidden="false"/>
    </xf>
    <xf numFmtId="166" fontId="5" fillId="2" borderId="1" xfId="0" applyFont="true" applyBorder="true" applyAlignment="true" applyProtection="false">
      <alignment horizontal="center" vertical="center"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true" applyAlignment="true" applyProtection="false">
      <alignment horizontal="center" vertical="bottom" textRotation="0" wrapText="false" indent="0" shrinkToFit="false"/>
      <protection locked="true" hidden="false"/>
    </xf>
    <xf numFmtId="164" fontId="5" fillId="3" borderId="0" xfId="20" applyFont="true" applyBorder="true" applyAlignment="true" applyProtection="false">
      <alignment horizontal="center" vertical="center" textRotation="0" wrapText="false" indent="0" shrinkToFit="false"/>
      <protection locked="true" hidden="false"/>
    </xf>
    <xf numFmtId="164" fontId="5" fillId="4" borderId="0" xfId="20" applyFont="true" applyBorder="true" applyAlignment="true" applyProtection="false">
      <alignment horizontal="general" vertical="center" textRotation="0" wrapText="false" indent="0" shrinkToFit="false"/>
      <protection locked="true" hidden="false"/>
    </xf>
    <xf numFmtId="164" fontId="5" fillId="4" borderId="5" xfId="20" applyFont="true" applyBorder="true" applyAlignment="true" applyProtection="false">
      <alignment horizontal="general" vertical="center" textRotation="0" wrapText="false" indent="0" shrinkToFit="false"/>
      <protection locked="true" hidden="false"/>
    </xf>
    <xf numFmtId="168" fontId="5" fillId="4" borderId="0" xfId="15" applyFont="true" applyBorder="true" applyAlignment="true" applyProtection="true">
      <alignment horizontal="general"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5" fillId="5" borderId="0" xfId="20" applyFont="true" applyBorder="true" applyAlignment="true" applyProtection="false">
      <alignment horizontal="center" vertical="center" textRotation="0" wrapText="false" indent="0" shrinkToFit="false"/>
      <protection locked="true" hidden="false"/>
    </xf>
    <xf numFmtId="164" fontId="5" fillId="5" borderId="0" xfId="20" applyFont="true" applyBorder="true" applyAlignment="true" applyProtection="false">
      <alignment horizontal="general" vertical="center" textRotation="0" wrapText="false" indent="0" shrinkToFit="false"/>
      <protection locked="true" hidden="false"/>
    </xf>
    <xf numFmtId="164" fontId="5" fillId="5" borderId="5" xfId="20" applyFont="true" applyBorder="true" applyAlignment="true" applyProtection="false">
      <alignment horizontal="general" vertical="center" textRotation="0" wrapText="false" indent="0" shrinkToFit="false"/>
      <protection locked="true" hidden="false"/>
    </xf>
    <xf numFmtId="168" fontId="5" fillId="5" borderId="0" xfId="15" applyFont="true" applyBorder="true" applyAlignment="true" applyProtection="true">
      <alignment horizontal="general" vertical="center" textRotation="0" wrapText="fals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5" fontId="5"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9" fontId="5" fillId="2"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70" fontId="9" fillId="0" borderId="0" xfId="0" applyFont="true" applyBorder="false" applyAlignment="true" applyProtection="false">
      <alignment horizontal="general" vertical="center" textRotation="0" wrapText="false" indent="0" shrinkToFit="false"/>
      <protection locked="true" hidden="false"/>
    </xf>
    <xf numFmtId="170" fontId="5" fillId="0" borderId="0" xfId="0" applyFont="true" applyBorder="false" applyAlignment="true" applyProtection="false">
      <alignment horizontal="right" vertical="center" textRotation="0" wrapText="false" indent="0" shrinkToFit="false"/>
      <protection locked="true" hidden="false"/>
    </xf>
    <xf numFmtId="170" fontId="5" fillId="0" borderId="0" xfId="0" applyFont="true" applyBorder="true" applyAlignment="true" applyProtection="false">
      <alignment horizontal="right" vertical="center" textRotation="0" wrapText="false" indent="0" shrinkToFit="false"/>
      <protection locked="true" hidden="false"/>
    </xf>
    <xf numFmtId="164" fontId="5" fillId="0" borderId="0" xfId="0" applyFont="true" applyBorder="true" applyAlignment="true" applyProtection="false">
      <alignment horizontal="right" vertical="center" textRotation="0" wrapText="false" indent="0" shrinkToFit="false"/>
      <protection locked="true" hidden="false"/>
    </xf>
    <xf numFmtId="166" fontId="5" fillId="0" borderId="0" xfId="0" applyFont="true" applyBorder="true" applyAlignment="true" applyProtection="false">
      <alignment horizontal="right" vertical="center" textRotation="0" wrapText="false" indent="0" shrinkToFit="false"/>
      <protection locked="true" hidden="false"/>
    </xf>
    <xf numFmtId="170" fontId="5" fillId="0"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center" vertical="center" textRotation="0" wrapText="false" indent="0" shrinkToFit="false"/>
      <protection locked="true" hidden="false"/>
    </xf>
    <xf numFmtId="169" fontId="5" fillId="2" borderId="0" xfId="0" applyFont="true" applyBorder="false" applyAlignment="true" applyProtection="false">
      <alignment horizontal="right" vertical="center" textRotation="0" wrapText="false" indent="0" shrinkToFit="false"/>
      <protection locked="true" hidden="false"/>
    </xf>
    <xf numFmtId="171" fontId="5" fillId="0" borderId="0" xfId="0" applyFont="true" applyBorder="true" applyAlignment="true" applyProtection="false">
      <alignment horizontal="righ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1" shrinkToFit="false"/>
      <protection locked="true" hidden="false"/>
    </xf>
    <xf numFmtId="170" fontId="5" fillId="0" borderId="0" xfId="0" applyFont="true" applyBorder="true" applyAlignment="true" applyProtection="false">
      <alignment horizontal="right" vertical="center" textRotation="0" wrapText="true" indent="0" shrinkToFit="false"/>
      <protection locked="true" hidden="false"/>
    </xf>
    <xf numFmtId="166" fontId="5" fillId="0" borderId="0" xfId="0" applyFont="true" applyBorder="false" applyAlignment="true" applyProtection="false">
      <alignment horizontal="left" vertical="center" textRotation="0" wrapText="false" indent="1"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9" fontId="5" fillId="2" borderId="1" xfId="0" applyFont="true" applyBorder="true" applyAlignment="true" applyProtection="false">
      <alignment horizontal="right" vertical="center" textRotation="0" wrapText="false" indent="0" shrinkToFit="false"/>
      <protection locked="true" hidden="false"/>
    </xf>
    <xf numFmtId="169" fontId="5" fillId="2" borderId="1" xfId="0" applyFont="true" applyBorder="true" applyAlignment="true" applyProtection="false">
      <alignment horizontal="right" vertical="bottom" textRotation="0" wrapText="false" indent="0" shrinkToFit="false"/>
      <protection locked="true" hidden="false"/>
    </xf>
    <xf numFmtId="169" fontId="5" fillId="2" borderId="0" xfId="0" applyFont="true" applyBorder="true" applyAlignment="true" applyProtection="false">
      <alignment horizontal="right" vertical="bottom" textRotation="0" wrapText="false" indent="0" shrinkToFit="false"/>
      <protection locked="true" hidden="false"/>
    </xf>
    <xf numFmtId="164" fontId="9" fillId="2" borderId="0" xfId="0" applyFont="true" applyBorder="true" applyAlignment="true" applyProtection="false">
      <alignment horizontal="general" vertical="bottom" textRotation="0" wrapText="true" indent="0" shrinkToFit="false"/>
      <protection locked="true" hidden="false"/>
    </xf>
    <xf numFmtId="164" fontId="9" fillId="2" borderId="0" xfId="0" applyFont="true" applyBorder="false" applyAlignment="true" applyProtection="false">
      <alignment horizontal="general" vertical="bottom" textRotation="0" wrapText="true" indent="0" shrinkToFit="false"/>
      <protection locked="true" hidden="false"/>
    </xf>
    <xf numFmtId="170" fontId="9" fillId="0" borderId="0" xfId="0" applyFont="true" applyBorder="true" applyAlignment="true" applyProtection="false">
      <alignment horizontal="right" vertical="center" textRotation="0" wrapText="true" indent="0" shrinkToFit="false"/>
      <protection locked="true" hidden="false"/>
    </xf>
    <xf numFmtId="164" fontId="4" fillId="2" borderId="0" xfId="0" applyFont="true" applyBorder="true" applyAlignment="true" applyProtection="false">
      <alignment horizontal="general" vertical="center" textRotation="0" wrapText="true" indent="0" shrinkToFit="false"/>
      <protection locked="true" hidden="false"/>
    </xf>
    <xf numFmtId="164" fontId="4" fillId="2" borderId="0" xfId="0" applyFont="true" applyBorder="false" applyAlignment="true" applyProtection="false">
      <alignment horizontal="general" vertical="center" textRotation="0" wrapText="false" indent="0" shrinkToFit="false"/>
      <protection locked="true" hidden="false"/>
    </xf>
    <xf numFmtId="166" fontId="5" fillId="0"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center" vertical="center" textRotation="0" wrapText="false" indent="0" shrinkToFit="false"/>
      <protection locked="true" hidden="false"/>
    </xf>
    <xf numFmtId="164" fontId="5" fillId="0" borderId="3" xfId="0" applyFont="true" applyBorder="true" applyAlignment="true" applyProtection="false">
      <alignment horizontal="center" vertical="center" textRotation="0" wrapText="false" indent="0" shrinkToFit="false"/>
      <protection locked="true" hidden="false"/>
    </xf>
    <xf numFmtId="172" fontId="5" fillId="2" borderId="0" xfId="0" applyFont="true" applyBorder="true" applyAlignment="true" applyProtection="false">
      <alignment horizontal="right" vertical="center" textRotation="0" wrapText="false" indent="0" shrinkToFit="false"/>
      <protection locked="true" hidden="false"/>
    </xf>
    <xf numFmtId="173" fontId="5" fillId="2" borderId="0" xfId="0" applyFont="true" applyBorder="true" applyAlignment="true" applyProtection="false">
      <alignment horizontal="right" vertical="center" textRotation="0" wrapText="false" indent="0" shrinkToFit="false"/>
      <protection locked="true" hidden="false"/>
    </xf>
    <xf numFmtId="174" fontId="5" fillId="2" borderId="0" xfId="0" applyFont="true" applyBorder="true" applyAlignment="true" applyProtection="false">
      <alignment horizontal="right" vertical="center" textRotation="0" wrapText="false" indent="0" shrinkToFit="false"/>
      <protection locked="true" hidden="false"/>
    </xf>
    <xf numFmtId="164" fontId="5" fillId="0" borderId="0" xfId="0" applyFont="true" applyBorder="true" applyAlignment="true" applyProtection="false">
      <alignment horizontal="left" vertical="center" textRotation="0" wrapText="false" indent="1" shrinkToFit="false"/>
      <protection locked="true" hidden="false"/>
    </xf>
    <xf numFmtId="170" fontId="5" fillId="0" borderId="0" xfId="0" applyFont="true" applyBorder="tru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left" vertical="center" textRotation="0" wrapText="false" indent="1" shrinkToFit="false"/>
      <protection locked="true" hidden="false"/>
    </xf>
    <xf numFmtId="170" fontId="5" fillId="0" borderId="1"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72" fontId="5" fillId="2" borderId="1" xfId="0" applyFont="true" applyBorder="true" applyAlignment="true" applyProtection="false">
      <alignment horizontal="right" vertical="center" textRotation="0" wrapText="false" indent="0" shrinkToFit="false"/>
      <protection locked="true" hidden="false"/>
    </xf>
    <xf numFmtId="173" fontId="5" fillId="2" borderId="1" xfId="0" applyFont="true" applyBorder="true" applyAlignment="true" applyProtection="false">
      <alignment horizontal="right" vertical="center" textRotation="0" wrapText="false" indent="0" shrinkToFit="false"/>
      <protection locked="true" hidden="false"/>
    </xf>
    <xf numFmtId="174" fontId="5" fillId="2" borderId="1" xfId="0" applyFont="true" applyBorder="true" applyAlignment="true" applyProtection="false">
      <alignment horizontal="right" vertical="center" textRotation="0" wrapText="false" indent="0" shrinkToFit="false"/>
      <protection locked="true" hidden="false"/>
    </xf>
    <xf numFmtId="173" fontId="5" fillId="2" borderId="0" xfId="0" applyFont="true" applyBorder="true" applyAlignment="true" applyProtection="false">
      <alignment horizontal="center" vertical="center" textRotation="0" wrapText="false" indent="0" shrinkToFit="false"/>
      <protection locked="true" hidden="false"/>
    </xf>
    <xf numFmtId="171" fontId="5" fillId="2" borderId="0" xfId="0" applyFont="true" applyBorder="true" applyAlignment="true" applyProtection="false">
      <alignment horizontal="center" vertical="center" textRotation="0" wrapText="false" indent="0" shrinkToFit="false"/>
      <protection locked="true" hidden="false"/>
    </xf>
    <xf numFmtId="164" fontId="9" fillId="0" borderId="0" xfId="0" applyFont="true" applyBorder="true" applyAlignment="true" applyProtection="false">
      <alignment horizontal="general" vertical="bottom" textRotation="0" wrapText="true" indent="0" shrinkToFit="false"/>
      <protection locked="true" hidden="false"/>
    </xf>
    <xf numFmtId="164" fontId="5" fillId="3" borderId="1" xfId="20" applyFont="true" applyBorder="true" applyAlignment="true" applyProtection="false">
      <alignment horizontal="center" vertical="center" textRotation="0" wrapText="false" indent="0" shrinkToFit="false"/>
      <protection locked="true" hidden="false"/>
    </xf>
    <xf numFmtId="172" fontId="5" fillId="4" borderId="1" xfId="20" applyFont="true" applyBorder="true" applyAlignment="true" applyProtection="false">
      <alignment horizontal="general" vertical="center" textRotation="0" wrapText="false" indent="0" shrinkToFit="false"/>
      <protection locked="true" hidden="false"/>
    </xf>
    <xf numFmtId="164" fontId="5" fillId="4" borderId="1" xfId="20" applyFont="true" applyBorder="true" applyAlignment="true" applyProtection="false">
      <alignment horizontal="general" vertical="center" textRotation="0" wrapText="false" indent="0" shrinkToFit="false"/>
      <protection locked="true" hidden="false"/>
    </xf>
    <xf numFmtId="172" fontId="5" fillId="4" borderId="6" xfId="20" applyFont="true" applyBorder="true" applyAlignment="true" applyProtection="false">
      <alignment horizontal="general" vertical="center" textRotation="0" wrapText="false" indent="0" shrinkToFit="false"/>
      <protection locked="true" hidden="false"/>
    </xf>
    <xf numFmtId="168" fontId="5" fillId="4" borderId="1" xfId="15" applyFont="true" applyBorder="true" applyAlignment="true" applyProtection="tru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5" fontId="5" fillId="0" borderId="1" xfId="0" applyFont="true" applyBorder="true" applyAlignment="true" applyProtection="false">
      <alignment horizontal="center" vertical="center" textRotation="0" wrapText="false" indent="0" shrinkToFit="false"/>
      <protection locked="true" hidden="false"/>
    </xf>
    <xf numFmtId="170" fontId="5" fillId="0" borderId="1" xfId="0" applyFont="true" applyBorder="true" applyAlignment="true" applyProtection="false">
      <alignment horizontal="right" vertical="center" textRotation="0" wrapText="false" indent="0" shrinkToFit="false"/>
      <protection locked="true" hidden="false"/>
    </xf>
    <xf numFmtId="164" fontId="7" fillId="2" borderId="1" xfId="0" applyFont="true" applyBorder="true" applyAlignment="true" applyProtection="false">
      <alignment horizontal="left" vertical="center" textRotation="0" wrapText="fals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75" fontId="5" fillId="4" borderId="0" xfId="20" applyFont="true" applyBorder="true" applyAlignment="true" applyProtection="false">
      <alignment horizontal="general"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9" fillId="2" borderId="0" xfId="0" applyFont="true" applyBorder="true" applyAlignment="true" applyProtection="false">
      <alignment horizontal="center" vertical="center" textRotation="0" wrapText="false" indent="0" shrinkToFit="false"/>
      <protection locked="true" hidden="false"/>
    </xf>
    <xf numFmtId="164" fontId="5" fillId="2" borderId="3"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5" fillId="0" borderId="3"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5" fillId="2" borderId="0" xfId="0" applyFont="true" applyBorder="true" applyAlignment="true" applyProtection="false">
      <alignment horizontal="right" vertical="center" textRotation="0" wrapText="false" indent="0" shrinkToFit="false"/>
      <protection locked="true" hidden="false"/>
    </xf>
    <xf numFmtId="172" fontId="5" fillId="0" borderId="0" xfId="0" applyFont="true" applyBorder="true" applyAlignment="true" applyProtection="false">
      <alignment horizontal="right" vertical="center" textRotation="0" wrapText="false" indent="0" shrinkToFit="false"/>
      <protection locked="true" hidden="false"/>
    </xf>
    <xf numFmtId="164" fontId="5" fillId="2" borderId="1" xfId="0" applyFont="true" applyBorder="true" applyAlignment="true" applyProtection="false">
      <alignment horizontal="right" vertical="center" textRotation="0" wrapText="false" indent="0" shrinkToFit="false"/>
      <protection locked="true" hidden="false"/>
    </xf>
    <xf numFmtId="164" fontId="5" fillId="0" borderId="1" xfId="0" applyFont="true" applyBorder="true" applyAlignment="true" applyProtection="false">
      <alignment horizontal="general" vertical="center" textRotation="0" wrapText="false" indent="0" shrinkToFit="false"/>
      <protection locked="true" hidden="false"/>
    </xf>
    <xf numFmtId="171" fontId="5" fillId="0" borderId="1" xfId="0" applyFont="true" applyBorder="true" applyAlignment="true" applyProtection="false">
      <alignment horizontal="right" vertical="center" textRotation="0" wrapText="false" indent="0" shrinkToFit="false"/>
      <protection locked="true" hidden="false"/>
    </xf>
    <xf numFmtId="164" fontId="5" fillId="0" borderId="1" xfId="0" applyFont="true" applyBorder="true" applyAlignment="true" applyProtection="false">
      <alignment horizontal="right" vertical="center" textRotation="0" wrapText="false" indent="0" shrinkToFit="false"/>
      <protection locked="true" hidden="false"/>
    </xf>
    <xf numFmtId="166" fontId="5" fillId="0" borderId="1" xfId="0" applyFont="true" applyBorder="true" applyAlignment="true" applyProtection="false">
      <alignment horizontal="right" vertical="center" textRotation="0" wrapText="false" indent="0" shrinkToFit="false"/>
      <protection locked="true" hidden="false"/>
    </xf>
    <xf numFmtId="164" fontId="5" fillId="0" borderId="1" xfId="0" applyFont="true" applyBorder="true" applyAlignment="true" applyProtection="false">
      <alignment horizontal="center" vertical="center" textRotation="0" wrapText="false" indent="0" shrinkToFit="false"/>
      <protection locked="true" hidden="false"/>
    </xf>
    <xf numFmtId="172" fontId="5" fillId="2" borderId="0" xfId="0" applyFont="true" applyBorder="true" applyAlignment="true" applyProtection="false">
      <alignment horizontal="center" vertical="center" textRotation="0" wrapText="false" indent="0" shrinkToFit="false"/>
      <protection locked="true" hidden="false"/>
    </xf>
    <xf numFmtId="171" fontId="11" fillId="0" borderId="0" xfId="0" applyFont="true" applyBorder="true" applyAlignment="true" applyProtection="false">
      <alignment horizontal="right" vertical="center" textRotation="0" wrapText="false" indent="0" shrinkToFit="false"/>
      <protection locked="true" hidden="false"/>
    </xf>
    <xf numFmtId="164" fontId="11" fillId="0" borderId="0" xfId="0" applyFont="true" applyBorder="true" applyAlignment="true" applyProtection="false">
      <alignment horizontal="right" vertical="center" textRotation="0" wrapText="false" indent="0" shrinkToFit="false"/>
      <protection locked="true" hidden="false"/>
    </xf>
    <xf numFmtId="172" fontId="5" fillId="0" borderId="0"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true" applyAlignment="true" applyProtection="false">
      <alignment horizontal="left" vertical="center" textRotation="0" wrapText="true" indent="0" shrinkToFit="false"/>
      <protection locked="true" hidden="false"/>
    </xf>
    <xf numFmtId="166" fontId="5" fillId="0" borderId="0" xfId="0" applyFont="true" applyBorder="tru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false" indent="0" shrinkToFit="false"/>
      <protection locked="true" hidden="false"/>
    </xf>
    <xf numFmtId="164" fontId="9" fillId="0" borderId="0" xfId="0" applyFont="true" applyBorder="true" applyAlignment="true" applyProtection="false">
      <alignment horizontal="left" vertical="center"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6" fontId="5" fillId="0" borderId="0" xfId="0" applyFont="true" applyBorder="true" applyAlignment="true" applyProtection="false">
      <alignment horizontal="left" vertical="center" textRotation="0" wrapText="true" indent="0" shrinkToFit="false"/>
      <protection locked="true" hidden="false"/>
    </xf>
    <xf numFmtId="164" fontId="7" fillId="2" borderId="0"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5" fillId="2" borderId="3"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true" applyAlignment="false" applyProtection="false">
      <alignment horizontal="general" vertical="bottom" textRotation="0" wrapText="false" indent="0" shrinkToFit="false"/>
      <protection locked="true" hidden="false"/>
    </xf>
    <xf numFmtId="175" fontId="5" fillId="4" borderId="1" xfId="20" applyFont="true" applyBorder="true" applyAlignment="true" applyProtection="false">
      <alignment horizontal="general" vertical="center"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2" fontId="5" fillId="2" borderId="0" xfId="0" applyFont="tru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19" applyFont="true" applyBorder="true" applyAlignment="true" applyProtection="true">
      <alignment horizontal="general" vertical="bottom" textRotation="0" wrapText="false" indent="0" shrinkToFit="false"/>
      <protection locked="true" hidden="false"/>
    </xf>
    <xf numFmtId="164" fontId="5" fillId="2" borderId="0" xfId="20" applyFont="true" applyBorder="true" applyAlignment="true" applyProtection="false">
      <alignment horizontal="center" vertical="center" textRotation="0" wrapText="false" indent="0" shrinkToFit="false"/>
      <protection locked="true" hidden="false"/>
    </xf>
    <xf numFmtId="164" fontId="5" fillId="2" borderId="4" xfId="0" applyFont="true" applyBorder="true" applyAlignment="true" applyProtection="false">
      <alignment horizontal="center" vertical="center" textRotation="0" wrapText="true" indent="0" shrinkToFit="false"/>
      <protection locked="true" hidden="false"/>
    </xf>
    <xf numFmtId="164" fontId="5" fillId="2" borderId="1" xfId="20" applyFont="true" applyBorder="true" applyAlignment="true" applyProtection="false">
      <alignment horizontal="center" vertical="center" textRotation="0" wrapText="false" indent="0" shrinkToFit="false"/>
      <protection locked="true" hidden="false"/>
    </xf>
    <xf numFmtId="172" fontId="5" fillId="2" borderId="1" xfId="0" applyFont="true" applyBorder="true" applyAlignment="false" applyProtection="false">
      <alignment horizontal="general" vertical="bottom" textRotation="0" wrapText="false" indent="0" shrinkToFit="false"/>
      <protection locked="true" hidden="false"/>
    </xf>
    <xf numFmtId="164" fontId="5" fillId="2" borderId="5" xfId="0" applyFont="true" applyBorder="true" applyAlignment="true" applyProtection="false">
      <alignment horizontal="center" vertical="center" textRotation="0" wrapText="false" indent="0" shrinkToFit="false"/>
      <protection locked="true" hidden="false"/>
    </xf>
    <xf numFmtId="164" fontId="9" fillId="2"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8" fontId="5" fillId="4" borderId="0" xfId="20" applyFont="true" applyBorder="true" applyAlignment="true" applyProtection="false">
      <alignment horizontal="general" vertical="center" textRotation="0" wrapText="false" indent="0" shrinkToFit="false"/>
      <protection locked="true" hidden="false"/>
    </xf>
    <xf numFmtId="178" fontId="5" fillId="4" borderId="5" xfId="20" applyFont="true" applyBorder="true" applyAlignment="true" applyProtection="false">
      <alignment horizontal="general" vertical="center" textRotation="0" wrapText="false" indent="0" shrinkToFit="false"/>
      <protection locked="true" hidden="false"/>
    </xf>
    <xf numFmtId="178" fontId="5" fillId="5" borderId="0" xfId="20" applyFont="true" applyBorder="true" applyAlignment="true" applyProtection="false">
      <alignment horizontal="general" vertical="center" textRotation="0" wrapText="false" indent="0" shrinkToFit="false"/>
      <protection locked="true" hidden="false"/>
    </xf>
    <xf numFmtId="178" fontId="5" fillId="5" borderId="5" xfId="20" applyFont="true" applyBorder="true" applyAlignment="true" applyProtection="false">
      <alignment horizontal="general" vertical="center" textRotation="0" wrapText="false" indent="0" shrinkToFit="false"/>
      <protection locked="true" hidden="false"/>
    </xf>
    <xf numFmtId="166" fontId="12" fillId="0" borderId="0" xfId="0" applyFont="true" applyBorder="true" applyAlignment="true" applyProtection="false">
      <alignment horizontal="left" vertical="bottom" textRotation="0" wrapText="false" indent="0" shrinkToFit="false"/>
      <protection locked="true" hidden="false"/>
    </xf>
    <xf numFmtId="166" fontId="8" fillId="0" borderId="1" xfId="0" applyFont="true" applyBorder="true" applyAlignment="false" applyProtection="false">
      <alignment horizontal="general" vertical="bottom" textRotation="0" wrapText="false" indent="0" shrinkToFit="false"/>
      <protection locked="true" hidden="false"/>
    </xf>
    <xf numFmtId="170" fontId="8" fillId="0" borderId="0" xfId="0" applyFont="true" applyBorder="true" applyAlignment="true" applyProtection="false">
      <alignment horizontal="right"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true" indent="1" shrinkToFit="false"/>
      <protection locked="true" hidden="false"/>
    </xf>
    <xf numFmtId="177" fontId="5" fillId="0" borderId="0" xfId="19" applyFont="true" applyBorder="true" applyAlignment="true" applyProtection="true">
      <alignment horizontal="left" vertical="bottom" textRotation="0" wrapText="true" indent="1" shrinkToFit="false"/>
      <protection locked="true" hidden="false"/>
    </xf>
    <xf numFmtId="166" fontId="8" fillId="0" borderId="3" xfId="0" applyFont="true" applyBorder="true" applyAlignment="true" applyProtection="false">
      <alignment horizontal="center" vertical="center" textRotation="0" wrapText="true" indent="0" shrinkToFit="false"/>
      <protection locked="true" hidden="false"/>
    </xf>
    <xf numFmtId="170" fontId="8" fillId="0" borderId="3" xfId="0" applyFont="true" applyBorder="true" applyAlignment="true" applyProtection="false">
      <alignment horizontal="center" vertical="center" textRotation="0" wrapText="true" indent="0" shrinkToFit="false"/>
      <protection locked="true" hidden="false"/>
    </xf>
    <xf numFmtId="170" fontId="8" fillId="0" borderId="2" xfId="0" applyFont="true" applyBorder="true" applyAlignment="true" applyProtection="false">
      <alignment horizontal="center" vertical="center" textRotation="0" wrapText="true" indent="0" shrinkToFit="false"/>
      <protection locked="true" hidden="false"/>
    </xf>
    <xf numFmtId="166" fontId="8" fillId="0" borderId="0" xfId="0" applyFont="true" applyBorder="true" applyAlignment="true" applyProtection="false">
      <alignment horizontal="center" vertical="center" textRotation="0" wrapText="true" indent="0" shrinkToFit="false"/>
      <protection locked="true" hidden="false"/>
    </xf>
    <xf numFmtId="170" fontId="8" fillId="0" borderId="0" xfId="0" applyFont="true" applyBorder="true" applyAlignment="true" applyProtection="false">
      <alignment horizontal="center" vertical="center" textRotation="0" wrapText="true" indent="0" shrinkToFit="false"/>
      <protection locked="true" hidden="false"/>
    </xf>
    <xf numFmtId="170" fontId="8" fillId="0" borderId="1" xfId="0" applyFont="true" applyBorder="true" applyAlignment="true" applyProtection="false">
      <alignment horizontal="center" vertical="center" textRotation="0" wrapText="tru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8" fontId="5" fillId="0" borderId="0" xfId="0" applyFont="true" applyBorder="true" applyAlignment="true" applyProtection="false">
      <alignment horizontal="general" vertical="center"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5" fillId="0" borderId="0" xfId="0" applyFont="true" applyBorder="true" applyAlignment="true" applyProtection="false">
      <alignment horizontal="general" vertical="center" textRotation="0" wrapText="false" indent="0" shrinkToFit="false"/>
      <protection locked="true" hidden="false"/>
    </xf>
    <xf numFmtId="178" fontId="5" fillId="4" borderId="1" xfId="20" applyFont="true" applyBorder="true" applyAlignment="true" applyProtection="false">
      <alignment horizontal="general" vertical="center" textRotation="0" wrapText="false" indent="0" shrinkToFit="false"/>
      <protection locked="true" hidden="false"/>
    </xf>
    <xf numFmtId="178" fontId="5" fillId="4" borderId="6" xfId="20" applyFont="true" applyBorder="true" applyAlignment="true" applyProtection="false">
      <alignment horizontal="general" vertical="center" textRotation="0" wrapText="false" indent="0" shrinkToFit="false"/>
      <protection locked="true" hidden="false"/>
    </xf>
    <xf numFmtId="170" fontId="5" fillId="0" borderId="0" xfId="0" applyFont="true" applyBorder="true" applyAlignment="true" applyProtection="false">
      <alignment horizontal="left" vertical="bottom" textRotation="0" wrapText="true" indent="1" shrinkToFit="false"/>
      <protection locked="true" hidden="false"/>
    </xf>
    <xf numFmtId="166" fontId="8" fillId="0" borderId="1" xfId="0" applyFont="true" applyBorder="true" applyAlignment="true" applyProtection="false">
      <alignment horizontal="center" vertical="center" textRotation="0" wrapText="true" indent="0" shrinkToFit="false"/>
      <protection locked="true" hidden="false"/>
    </xf>
    <xf numFmtId="179" fontId="5" fillId="0" borderId="0" xfId="15" applyFont="true" applyBorder="true" applyAlignment="true" applyProtection="true">
      <alignment horizontal="general" vertical="center" textRotation="0" wrapText="fals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70" fontId="8" fillId="0" borderId="0" xfId="0" applyFont="true" applyBorder="false" applyAlignment="true" applyProtection="false">
      <alignment horizontal="center" vertical="center" textRotation="0" wrapText="true" indent="0" shrinkToFit="false"/>
      <protection locked="true" hidden="false"/>
    </xf>
    <xf numFmtId="166" fontId="13" fillId="0" borderId="0" xfId="0" applyFont="true" applyBorder="false" applyAlignment="true" applyProtection="false">
      <alignment horizontal="left" vertical="bottom" textRotation="0" wrapText="false" indent="0" shrinkToFit="false"/>
      <protection locked="true" hidden="false"/>
    </xf>
    <xf numFmtId="170" fontId="13" fillId="0" borderId="0" xfId="0" applyFont="true" applyBorder="false" applyAlignment="true" applyProtection="false">
      <alignment horizontal="right" vertical="bottom" textRotation="0" wrapText="false" indent="0" shrinkToFit="false"/>
      <protection locked="true" hidden="false"/>
    </xf>
    <xf numFmtId="164" fontId="9" fillId="2" borderId="0" xfId="0" applyFont="true" applyBorder="false" applyAlignment="true" applyProtection="false">
      <alignment horizontal="center" vertical="center" textRotation="0" wrapText="false" indent="0" shrinkToFit="false"/>
      <protection locked="true" hidden="false"/>
    </xf>
    <xf numFmtId="165" fontId="5" fillId="4" borderId="0" xfId="20" applyFont="true" applyBorder="true" applyAlignment="true" applyProtection="false">
      <alignment horizontal="general" vertical="center" textRotation="0" wrapText="false" indent="0" shrinkToFit="false"/>
      <protection locked="true" hidden="false"/>
    </xf>
    <xf numFmtId="165" fontId="5" fillId="5" borderId="0" xfId="20" applyFont="true" applyBorder="true" applyAlignment="true" applyProtection="false">
      <alignment horizontal="general" vertical="center" textRotation="0" wrapText="false" indent="0" shrinkToFit="false"/>
      <protection locked="true" hidden="false"/>
    </xf>
    <xf numFmtId="165" fontId="5" fillId="4" borderId="1" xfId="20" applyFont="true" applyBorder="true" applyAlignment="true" applyProtection="false">
      <alignment horizontal="general" vertical="center" textRotation="0" wrapText="false" indent="0" shrinkToFit="false"/>
      <protection locked="true" hidden="false"/>
    </xf>
    <xf numFmtId="172" fontId="5" fillId="4" borderId="0" xfId="20" applyFont="true" applyBorder="true" applyAlignment="true" applyProtection="false">
      <alignment horizontal="general" vertical="center" textRotation="0" wrapText="false" indent="0" shrinkToFit="false"/>
      <protection locked="true" hidden="false"/>
    </xf>
    <xf numFmtId="172" fontId="5" fillId="5" borderId="0" xfId="2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right" vertical="bottom" textRotation="0" wrapText="tru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0" fillId="2" borderId="7" xfId="0" applyFont="fals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19" fillId="2" borderId="3" xfId="0" applyFont="true" applyBorder="true" applyAlignment="false" applyProtection="false">
      <alignment horizontal="general" vertical="bottom" textRotation="0" wrapText="false" indent="0" shrinkToFit="false"/>
      <protection locked="true" hidden="false"/>
    </xf>
    <xf numFmtId="164" fontId="0" fillId="2" borderId="8" xfId="0" applyFont="false" applyBorder="true" applyAlignment="false" applyProtection="false">
      <alignment horizontal="general" vertical="bottom" textRotation="0" wrapText="false" indent="0" shrinkToFit="false"/>
      <protection locked="true" hidden="false"/>
    </xf>
    <xf numFmtId="166" fontId="6" fillId="6" borderId="9" xfId="0" applyFont="true" applyBorder="true" applyAlignment="true" applyProtection="false">
      <alignment horizontal="center" vertical="bottom" textRotation="0" wrapText="true" indent="0" shrinkToFit="false"/>
      <protection locked="true" hidden="false"/>
    </xf>
    <xf numFmtId="164" fontId="6" fillId="6" borderId="0" xfId="0" applyFont="true" applyBorder="true" applyAlignment="true" applyProtection="false">
      <alignment horizontal="center" vertical="bottom" textRotation="0" wrapText="false" indent="0" shrinkToFit="false"/>
      <protection locked="true" hidden="false"/>
    </xf>
    <xf numFmtId="164" fontId="6" fillId="6" borderId="0" xfId="0" applyFont="true" applyBorder="true" applyAlignment="true" applyProtection="false">
      <alignment horizontal="center" vertical="bottom" textRotation="0" wrapText="true" indent="0" shrinkToFit="false"/>
      <protection locked="true" hidden="false"/>
    </xf>
    <xf numFmtId="166" fontId="6" fillId="6" borderId="0" xfId="0" applyFont="true" applyBorder="true" applyAlignment="true" applyProtection="false">
      <alignment horizontal="center" vertical="bottom" textRotation="0" wrapText="true" indent="0" shrinkToFit="false"/>
      <protection locked="true" hidden="false"/>
    </xf>
    <xf numFmtId="172" fontId="6" fillId="6" borderId="0" xfId="0" applyFont="true" applyBorder="true" applyAlignment="true" applyProtection="false">
      <alignment horizontal="center" vertical="bottom" textRotation="0" wrapText="true" indent="0" shrinkToFit="false"/>
      <protection locked="true" hidden="false"/>
    </xf>
    <xf numFmtId="166" fontId="6" fillId="6" borderId="10" xfId="0" applyFont="true" applyBorder="true" applyAlignment="true" applyProtection="false">
      <alignment horizontal="center" vertical="bottom" textRotation="0" wrapText="tru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6" fontId="6" fillId="6" borderId="11" xfId="0" applyFont="true" applyBorder="true" applyAlignment="true" applyProtection="false">
      <alignment horizontal="center" vertical="bottom" textRotation="0" wrapText="true" indent="0" shrinkToFit="false"/>
      <protection locked="true" hidden="false"/>
    </xf>
    <xf numFmtId="166" fontId="6" fillId="6" borderId="1" xfId="0" applyFont="true" applyBorder="true" applyAlignment="true" applyProtection="false">
      <alignment horizontal="center" vertical="bottom" textRotation="0" wrapText="true" indent="0" shrinkToFit="false"/>
      <protection locked="true" hidden="false"/>
    </xf>
    <xf numFmtId="164" fontId="6" fillId="6" borderId="1" xfId="0" applyFont="true" applyBorder="true" applyAlignment="true" applyProtection="false">
      <alignment horizontal="center" vertical="bottom" textRotation="0" wrapText="true" indent="0" shrinkToFit="false"/>
      <protection locked="true" hidden="false"/>
    </xf>
    <xf numFmtId="172" fontId="6" fillId="6" borderId="1" xfId="0" applyFont="true" applyBorder="true" applyAlignment="true" applyProtection="false">
      <alignment horizontal="center" vertical="bottom" textRotation="0" wrapText="true" indent="0" shrinkToFit="false"/>
      <protection locked="true" hidden="false"/>
    </xf>
    <xf numFmtId="166" fontId="6" fillId="6" borderId="12" xfId="0" applyFont="true" applyBorder="true" applyAlignment="true" applyProtection="false">
      <alignment horizontal="center" vertical="bottom" textRotation="0" wrapText="true" indent="0" shrinkToFit="false"/>
      <protection locked="true" hidden="false"/>
    </xf>
    <xf numFmtId="166" fontId="0" fillId="2" borderId="9" xfId="0" applyFont="true" applyBorder="true" applyAlignment="true" applyProtection="false">
      <alignment horizontal="center" vertical="bottom" textRotation="0" wrapText="false" indent="0" shrinkToFit="false"/>
      <protection locked="true" hidden="false"/>
    </xf>
    <xf numFmtId="164" fontId="0" fillId="2" borderId="0" xfId="0" applyFont="true" applyBorder="true" applyAlignment="true" applyProtection="false">
      <alignment horizontal="center" vertical="bottom" textRotation="0" wrapText="false" indent="0" shrinkToFit="false"/>
      <protection locked="true" hidden="false"/>
    </xf>
    <xf numFmtId="168" fontId="20" fillId="2" borderId="0" xfId="15" applyFont="true" applyBorder="true" applyAlignment="true" applyProtection="true">
      <alignment horizontal="general" vertical="bottom" textRotation="0" wrapText="false" indent="0" shrinkToFit="false"/>
      <protection locked="true" hidden="false"/>
    </xf>
    <xf numFmtId="180" fontId="0" fillId="2" borderId="0" xfId="0" applyFont="false" applyBorder="true" applyAlignment="true" applyProtection="false">
      <alignment horizontal="center" vertical="bottom" textRotation="0" wrapText="false" indent="0" shrinkToFit="false"/>
      <protection locked="true" hidden="false"/>
    </xf>
    <xf numFmtId="180" fontId="7" fillId="2" borderId="0" xfId="0" applyFont="true" applyBorder="true" applyAlignment="true" applyProtection="false">
      <alignment horizontal="center" vertical="bottom" textRotation="0" wrapText="false" indent="0" shrinkToFit="false"/>
      <protection locked="true" hidden="false"/>
    </xf>
    <xf numFmtId="168" fontId="0" fillId="2" borderId="0" xfId="15" applyFont="true" applyBorder="true" applyAlignment="true" applyProtection="true">
      <alignment horizontal="center" vertical="bottom" textRotation="0" wrapText="false" indent="0" shrinkToFit="false"/>
      <protection locked="true" hidden="false"/>
    </xf>
    <xf numFmtId="173" fontId="6" fillId="2" borderId="10" xfId="0" applyFont="true" applyBorder="true" applyAlignment="true" applyProtection="false">
      <alignment horizontal="center" vertical="bottom" textRotation="0" wrapText="false" indent="0" shrinkToFit="false"/>
      <protection locked="true" hidden="false"/>
    </xf>
    <xf numFmtId="166" fontId="0" fillId="7" borderId="9" xfId="0" applyFont="true" applyBorder="true" applyAlignment="true" applyProtection="false">
      <alignment horizontal="center" vertical="bottom" textRotation="0" wrapText="false" indent="0" shrinkToFit="false"/>
      <protection locked="true" hidden="false"/>
    </xf>
    <xf numFmtId="164" fontId="0" fillId="7" borderId="0" xfId="0" applyFont="true" applyBorder="true" applyAlignment="true" applyProtection="false">
      <alignment horizontal="center" vertical="bottom" textRotation="0" wrapText="false" indent="0" shrinkToFit="false"/>
      <protection locked="true" hidden="false"/>
    </xf>
    <xf numFmtId="168" fontId="20" fillId="7" borderId="0" xfId="15" applyFont="true" applyBorder="true" applyAlignment="true" applyProtection="true">
      <alignment horizontal="general" vertical="bottom" textRotation="0" wrapText="false" indent="0" shrinkToFit="false"/>
      <protection locked="true" hidden="false"/>
    </xf>
    <xf numFmtId="180" fontId="0" fillId="7" borderId="0" xfId="0" applyFont="false" applyBorder="true" applyAlignment="true" applyProtection="false">
      <alignment horizontal="center" vertical="bottom" textRotation="0" wrapText="false" indent="0" shrinkToFit="false"/>
      <protection locked="true" hidden="false"/>
    </xf>
    <xf numFmtId="180" fontId="7" fillId="7" borderId="0" xfId="0" applyFont="true" applyBorder="true" applyAlignment="true" applyProtection="false">
      <alignment horizontal="center" vertical="bottom" textRotation="0" wrapText="false" indent="0" shrinkToFit="false"/>
      <protection locked="true" hidden="false"/>
    </xf>
    <xf numFmtId="168" fontId="0" fillId="7" borderId="0" xfId="15" applyFont="true" applyBorder="true" applyAlignment="true" applyProtection="true">
      <alignment horizontal="center" vertical="bottom" textRotation="0" wrapText="false" indent="0" shrinkToFit="false"/>
      <protection locked="true" hidden="false"/>
    </xf>
    <xf numFmtId="173" fontId="6" fillId="7" borderId="10" xfId="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false" indent="0" shrinkToFit="false"/>
      <protection locked="true" hidden="fals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2" borderId="14" xfId="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bottom" textRotation="0" wrapText="false" indent="0" shrinkToFit="false"/>
      <protection locked="true" hidden="false"/>
    </xf>
    <xf numFmtId="164" fontId="0" fillId="0" borderId="15" xfId="0" applyFont="true" applyBorder="true" applyAlignment="true" applyProtection="false">
      <alignment horizontal="center" vertical="bottom" textRotation="0" wrapText="false" indent="0" shrinkToFit="false"/>
      <protection locked="true" hidden="false"/>
    </xf>
    <xf numFmtId="164" fontId="0" fillId="2" borderId="16" xfId="0" applyFont="true" applyBorder="true" applyAlignment="true" applyProtection="false">
      <alignment horizontal="center" vertical="bottom" textRotation="0" wrapText="false" indent="0" shrinkToFit="false"/>
      <protection locked="true" hidden="false"/>
    </xf>
    <xf numFmtId="166" fontId="6" fillId="8" borderId="0" xfId="0" applyFont="true" applyBorder="false" applyAlignment="true" applyProtection="false">
      <alignment horizontal="center" vertical="bottom" textRotation="0" wrapText="tru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81" fontId="5" fillId="0" borderId="0" xfId="0" applyFont="true" applyBorder="false" applyAlignment="true" applyProtection="false">
      <alignment horizontal="left" vertical="center" textRotation="0" wrapText="false" indent="1"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7" borderId="11" xfId="0" applyFont="true" applyBorder="true" applyAlignment="true" applyProtection="false">
      <alignment horizontal="center" vertical="bottom" textRotation="0" wrapText="false" indent="0" shrinkToFit="false"/>
      <protection locked="true" hidden="false"/>
    </xf>
    <xf numFmtId="164" fontId="0" fillId="7" borderId="1" xfId="0" applyFont="true" applyBorder="true" applyAlignment="true" applyProtection="false">
      <alignment horizontal="center" vertical="bottom" textRotation="0" wrapText="false" indent="0" shrinkToFit="false"/>
      <protection locked="true" hidden="false"/>
    </xf>
    <xf numFmtId="168" fontId="20" fillId="7" borderId="1" xfId="15" applyFont="true" applyBorder="true" applyAlignment="true" applyProtection="true">
      <alignment horizontal="general" vertical="bottom" textRotation="0" wrapText="false" indent="0" shrinkToFit="false"/>
      <protection locked="true" hidden="false"/>
    </xf>
    <xf numFmtId="180" fontId="0" fillId="7" borderId="1" xfId="0" applyFont="false" applyBorder="true" applyAlignment="true" applyProtection="false">
      <alignment horizontal="center" vertical="bottom" textRotation="0" wrapText="false" indent="0" shrinkToFit="false"/>
      <protection locked="true" hidden="false"/>
    </xf>
    <xf numFmtId="180" fontId="7" fillId="7" borderId="1" xfId="0" applyFont="true" applyBorder="true" applyAlignment="true" applyProtection="false">
      <alignment horizontal="center" vertical="bottom" textRotation="0" wrapText="false" indent="0" shrinkToFit="false"/>
      <protection locked="true" hidden="false"/>
    </xf>
    <xf numFmtId="168" fontId="0" fillId="7" borderId="1" xfId="15" applyFont="true" applyBorder="true" applyAlignment="true" applyProtection="true">
      <alignment horizontal="center" vertical="bottom" textRotation="0" wrapText="false" indent="0" shrinkToFit="false"/>
      <protection locked="true" hidden="false"/>
    </xf>
    <xf numFmtId="173" fontId="6" fillId="7" borderId="12" xfId="0" applyFont="true" applyBorder="true" applyAlignment="true" applyProtection="false">
      <alignment horizontal="center" vertical="bottom" textRotation="0" wrapText="false" indent="0" shrinkToFit="false"/>
      <protection locked="true" hidden="false"/>
    </xf>
    <xf numFmtId="173" fontId="0" fillId="0" borderId="1" xfId="0" applyFont="false" applyBorder="true" applyAlignment="false" applyProtection="false">
      <alignment horizontal="general" vertical="bottom" textRotation="0" wrapText="false" indent="0" shrinkToFit="false"/>
      <protection locked="true" hidden="false"/>
    </xf>
    <xf numFmtId="168" fontId="0" fillId="0" borderId="0" xfId="15"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73" fontId="0" fillId="2" borderId="0" xfId="0" applyFont="false" applyBorder="true" applyAlignment="false" applyProtection="false">
      <alignment horizontal="general" vertical="bottom" textRotation="0" wrapText="false" indent="0" shrinkToFit="false"/>
      <protection locked="true" hidden="false"/>
    </xf>
    <xf numFmtId="164" fontId="6" fillId="2" borderId="0" xfId="0" applyFont="true" applyBorder="true" applyAlignment="true" applyProtection="false">
      <alignment horizontal="left" vertical="center" textRotation="0" wrapText="true" indent="0" shrinkToFit="false"/>
      <protection locked="true" hidden="false"/>
    </xf>
    <xf numFmtId="183" fontId="0" fillId="0" borderId="0" xfId="0" applyFont="true" applyBorder="false" applyAlignment="false" applyProtection="false">
      <alignment horizontal="general" vertical="bottom" textRotation="0" wrapText="false" indent="0" shrinkToFit="false"/>
      <protection locked="true" hidden="false"/>
    </xf>
    <xf numFmtId="164" fontId="0" fillId="0" borderId="9" xfId="15" applyFont="true" applyBorder="true" applyAlignment="false" applyProtection="true">
      <alignment horizontal="general" vertical="bottom" textRotation="0" wrapText="false" indent="0" shrinkToFit="false"/>
      <protection locked="true" hidden="false"/>
    </xf>
    <xf numFmtId="164" fontId="0" fillId="0" borderId="0" xfId="15" applyFont="false" applyBorder="true" applyAlignment="false" applyProtection="true">
      <alignment horizontal="general" vertical="bottom" textRotation="0" wrapText="false" indent="0" shrinkToFit="false"/>
      <protection locked="true" hidden="false"/>
    </xf>
    <xf numFmtId="183" fontId="6" fillId="6" borderId="11" xfId="0" applyFont="true" applyBorder="true" applyAlignment="true" applyProtection="false">
      <alignment horizontal="center" vertical="bottom" textRotation="0" wrapText="true" indent="0" shrinkToFit="false"/>
      <protection locked="true" hidden="false"/>
    </xf>
    <xf numFmtId="164" fontId="0" fillId="2" borderId="9" xfId="0" applyFont="true" applyBorder="true" applyAlignment="true" applyProtection="false">
      <alignment horizontal="center" vertical="bottom" textRotation="0" wrapText="false" indent="0" shrinkToFit="false"/>
      <protection locked="true" hidden="false"/>
    </xf>
    <xf numFmtId="183" fontId="0" fillId="2" borderId="0" xfId="0" applyFont="true" applyBorder="true" applyAlignment="true" applyProtection="false">
      <alignment horizontal="center" vertical="bottom" textRotation="0" wrapText="false" indent="0" shrinkToFit="false"/>
      <protection locked="true" hidden="false"/>
    </xf>
    <xf numFmtId="183" fontId="7" fillId="2" borderId="0" xfId="0" applyFont="true" applyBorder="true" applyAlignment="true" applyProtection="false">
      <alignment horizontal="center" vertical="bottom" textRotation="0" wrapText="false" indent="0" shrinkToFit="false"/>
      <protection locked="true" hidden="false"/>
    </xf>
    <xf numFmtId="164" fontId="0" fillId="7" borderId="9" xfId="0" applyFont="true" applyBorder="true" applyAlignment="true" applyProtection="false">
      <alignment horizontal="center" vertical="bottom" textRotation="0" wrapText="false" indent="0" shrinkToFit="false"/>
      <protection locked="true" hidden="false"/>
    </xf>
    <xf numFmtId="183" fontId="0" fillId="7" borderId="0" xfId="0" applyFont="true" applyBorder="true" applyAlignment="true" applyProtection="false">
      <alignment horizontal="center" vertical="bottom" textRotation="0" wrapText="false" indent="0" shrinkToFit="false"/>
      <protection locked="true" hidden="false"/>
    </xf>
    <xf numFmtId="183" fontId="7" fillId="7" borderId="0" xfId="0" applyFont="true" applyBorder="true" applyAlignment="true" applyProtection="false">
      <alignment horizontal="center" vertical="bottom" textRotation="0" wrapText="false" indent="0" shrinkToFit="false"/>
      <protection locked="true" hidden="false"/>
    </xf>
    <xf numFmtId="164" fontId="0" fillId="7" borderId="11" xfId="0" applyFont="true" applyBorder="true" applyAlignment="true" applyProtection="false">
      <alignment horizontal="center" vertical="bottom" textRotation="0" wrapText="false" indent="0" shrinkToFit="false"/>
      <protection locked="true" hidden="false"/>
    </xf>
    <xf numFmtId="183" fontId="0" fillId="7" borderId="1" xfId="0" applyFont="true" applyBorder="true" applyAlignment="true" applyProtection="false">
      <alignment horizontal="center" vertical="bottom" textRotation="0" wrapText="false" indent="0" shrinkToFit="false"/>
      <protection locked="true" hidden="false"/>
    </xf>
    <xf numFmtId="183" fontId="7" fillId="7" borderId="1" xfId="0" applyFont="true" applyBorder="true" applyAlignment="true" applyProtection="false">
      <alignment horizontal="center" vertical="bottom" textRotation="0" wrapText="false" indent="0" shrinkToFit="false"/>
      <protection locked="true" hidden="false"/>
    </xf>
    <xf numFmtId="183" fontId="21" fillId="0" borderId="0" xfId="0" applyFont="true" applyBorder="false" applyAlignment="false" applyProtection="false">
      <alignment horizontal="general" vertical="bottom" textRotation="0" wrapText="false" indent="0" shrinkToFit="false"/>
      <protection locked="true" hidden="false"/>
    </xf>
    <xf numFmtId="166" fontId="6" fillId="9" borderId="0" xfId="0" applyFont="true" applyBorder="true" applyAlignment="true" applyProtection="false">
      <alignment horizontal="center" vertical="bottom" textRotation="0" wrapText="true" indent="0" shrinkToFit="false"/>
      <protection locked="true" hidden="false"/>
    </xf>
    <xf numFmtId="183" fontId="6" fillId="9" borderId="0" xfId="0" applyFont="true" applyBorder="true" applyAlignment="true" applyProtection="false">
      <alignment horizontal="center" vertical="bottom"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83" fontId="6" fillId="6" borderId="0" xfId="0" applyFont="true" applyBorder="true" applyAlignment="true" applyProtection="false">
      <alignment horizontal="center" vertical="bottom" textRotation="0" wrapText="true" indent="0" shrinkToFit="false"/>
      <protection locked="true" hidden="false"/>
    </xf>
    <xf numFmtId="183" fontId="6" fillId="6" borderId="1" xfId="0" applyFont="true" applyBorder="true" applyAlignment="true" applyProtection="false">
      <alignment horizontal="center" vertical="bottom" textRotation="0" wrapText="true" indent="0" shrinkToFit="false"/>
      <protection locked="true" hidden="false"/>
    </xf>
    <xf numFmtId="166" fontId="6" fillId="6" borderId="0" xfId="15" applyFont="true" applyBorder="true" applyAlignment="true" applyProtection="true">
      <alignment horizontal="center" vertical="bottom" textRotation="0" wrapText="true" indent="0" shrinkToFit="false"/>
      <protection locked="true" hidden="false"/>
    </xf>
    <xf numFmtId="166" fontId="6" fillId="6" borderId="11" xfId="15" applyFont="true" applyBorder="true" applyAlignment="true" applyProtection="true">
      <alignment horizontal="center" vertical="bottom" textRotation="0" wrapText="true" indent="0" shrinkToFit="false"/>
      <protection locked="true" hidden="false"/>
    </xf>
    <xf numFmtId="166" fontId="0" fillId="0" borderId="0" xfId="15" applyFont="true" applyBorder="true" applyAlignment="true" applyProtection="true">
      <alignment horizontal="general" vertical="bottom" textRotation="0" wrapText="false" indent="0" shrinkToFit="false"/>
      <protection locked="true" hidden="false"/>
    </xf>
    <xf numFmtId="166" fontId="6" fillId="10" borderId="9" xfId="0" applyFont="true" applyBorder="true" applyAlignment="true" applyProtection="false">
      <alignment horizontal="center" vertical="bottom" textRotation="0" wrapText="true" indent="0" shrinkToFit="false"/>
      <protection locked="true" hidden="false"/>
    </xf>
    <xf numFmtId="166" fontId="6" fillId="10" borderId="11" xfId="0" applyFont="true" applyBorder="true" applyAlignment="true" applyProtection="false">
      <alignment horizontal="center" vertical="bottom" textRotation="0" wrapText="true" indent="0" shrinkToFit="false"/>
      <protection locked="true" hidden="false"/>
    </xf>
    <xf numFmtId="164" fontId="0" fillId="2" borderId="0" xfId="0" applyFont="true" applyBorder="false" applyAlignment="true" applyProtection="false">
      <alignment horizontal="center" vertical="bottom" textRotation="0" wrapText="false" indent="0" shrinkToFit="false"/>
      <protection locked="true" hidden="false"/>
    </xf>
    <xf numFmtId="164" fontId="0" fillId="11" borderId="0" xfId="0" applyFont="true" applyBorder="false" applyAlignment="true" applyProtection="false">
      <alignment horizontal="center" vertical="bottom" textRotation="0" wrapText="false" indent="0" shrinkToFit="false"/>
      <protection locked="true" hidden="false"/>
    </xf>
    <xf numFmtId="164" fontId="0" fillId="11" borderId="1" xfId="0" applyFont="true" applyBorder="true" applyAlignment="true" applyProtection="false">
      <alignment horizontal="center" vertical="bottom" textRotation="0" wrapText="false" indent="0" shrinkToFit="false"/>
      <protection locked="true" hidden="false"/>
    </xf>
    <xf numFmtId="166" fontId="6" fillId="12" borderId="0" xfId="0" applyFont="true" applyBorder="true" applyAlignment="true" applyProtection="false">
      <alignment horizontal="center" vertical="bottom" textRotation="0" wrapText="true" indent="0" shrinkToFit="false"/>
      <protection locked="true" hidden="false"/>
    </xf>
    <xf numFmtId="166" fontId="6" fillId="12" borderId="11" xfId="0" applyFont="true" applyBorder="true" applyAlignment="true" applyProtection="false">
      <alignment horizontal="center" vertical="bottom" textRotation="0" wrapText="true" indent="0" shrinkToFit="false"/>
      <protection locked="true" hidden="false"/>
    </xf>
    <xf numFmtId="166" fontId="0" fillId="12" borderId="0" xfId="0" applyFont="false" applyBorder="false" applyAlignment="false" applyProtection="false">
      <alignment horizontal="general" vertical="bottom" textRotation="0" wrapText="false" indent="0" shrinkToFit="false"/>
      <protection locked="true" hidden="false"/>
    </xf>
    <xf numFmtId="166" fontId="6" fillId="2" borderId="0" xfId="0" applyFont="true" applyBorder="true" applyAlignment="true" applyProtection="false">
      <alignment horizontal="center" vertical="bottom" textRotation="0" wrapText="true" indent="0" shrinkToFit="false"/>
      <protection locked="true" hidden="false"/>
    </xf>
    <xf numFmtId="183" fontId="6" fillId="2" borderId="0" xfId="0" applyFont="true" applyBorder="true" applyAlignment="true" applyProtection="false">
      <alignment horizontal="center" vertical="bottom" textRotation="0" wrapText="true" indent="0" shrinkToFit="false"/>
      <protection locked="true" hidden="false"/>
    </xf>
    <xf numFmtId="166" fontId="6" fillId="12" borderId="9" xfId="0" applyFont="true" applyBorder="true" applyAlignment="true" applyProtection="false">
      <alignment horizontal="center" vertical="bottom" textRotation="0" wrapText="true" indent="0" shrinkToFit="false"/>
      <protection locked="true" hidden="false"/>
    </xf>
    <xf numFmtId="183" fontId="6" fillId="12" borderId="0" xfId="0" applyFont="true" applyBorder="true" applyAlignment="true" applyProtection="false">
      <alignment horizontal="center" vertical="bottom" textRotation="0" wrapText="tru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83" fontId="6" fillId="12" borderId="1" xfId="0" applyFont="true" applyBorder="true" applyAlignment="true" applyProtection="false">
      <alignment horizontal="center" vertical="bottom" textRotation="0" wrapText="true" indent="0" shrinkToFit="false"/>
      <protection locked="true" hidden="false"/>
    </xf>
    <xf numFmtId="183" fontId="0" fillId="2" borderId="0" xfId="0" applyFont="true" applyBorder="false" applyAlignment="true" applyProtection="false">
      <alignment horizontal="center" vertical="bottom" textRotation="0" wrapText="false" indent="0" shrinkToFit="false"/>
      <protection locked="true" hidden="false"/>
    </xf>
    <xf numFmtId="164" fontId="0" fillId="13" borderId="0" xfId="0" applyFont="false" applyBorder="true" applyAlignment="true" applyProtection="false">
      <alignment horizontal="center" vertical="bottom" textRotation="0" wrapText="false" indent="0" shrinkToFit="false"/>
      <protection locked="true" hidden="false"/>
    </xf>
    <xf numFmtId="183" fontId="0" fillId="13" borderId="0" xfId="0" applyFont="false" applyBorder="tru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6" fillId="14" borderId="0" xfId="0" applyFont="true" applyBorder="false" applyAlignment="true" applyProtection="false">
      <alignment horizontal="center" vertical="bottom" textRotation="0" wrapText="true" indent="0" shrinkToFit="false"/>
      <protection locked="true" hidden="false"/>
    </xf>
    <xf numFmtId="166" fontId="6" fillId="14" borderId="11" xfId="0" applyFont="true" applyBorder="true" applyAlignment="true" applyProtection="false">
      <alignment horizontal="center" vertical="bottom" textRotation="0" wrapText="true" indent="0" shrinkToFit="false"/>
      <protection locked="true" hidden="false"/>
    </xf>
    <xf numFmtId="166" fontId="6" fillId="2" borderId="0" xfId="0" applyFont="true" applyBorder="false" applyAlignment="true" applyProtection="false">
      <alignment horizontal="center" vertical="bottom" textRotation="0" wrapText="true" indent="0" shrinkToFit="false"/>
      <protection locked="true" hidden="false"/>
    </xf>
    <xf numFmtId="183" fontId="6" fillId="2" borderId="0" xfId="0" applyFont="true" applyBorder="false" applyAlignment="true" applyProtection="false">
      <alignment horizontal="center" vertical="bottom" textRotation="0" wrapText="true" indent="0" shrinkToFit="false"/>
      <protection locked="true" hidden="false"/>
    </xf>
    <xf numFmtId="166" fontId="6" fillId="14" borderId="9" xfId="0" applyFont="true" applyBorder="true" applyAlignment="true" applyProtection="false">
      <alignment horizontal="center" vertical="bottom" textRotation="0" wrapText="true" indent="0" shrinkToFit="false"/>
      <protection locked="true" hidden="false"/>
    </xf>
    <xf numFmtId="183" fontId="6" fillId="14" borderId="0" xfId="0" applyFont="true" applyBorder="false" applyAlignment="true" applyProtection="false">
      <alignment horizontal="center" vertical="bottom" textRotation="0" wrapText="true" indent="0" shrinkToFit="false"/>
      <protection locked="true" hidden="false"/>
    </xf>
    <xf numFmtId="183" fontId="6" fillId="14" borderId="1" xfId="0" applyFont="true" applyBorder="true" applyAlignment="true" applyProtection="false">
      <alignment horizontal="center" vertical="bottom" textRotation="0" wrapText="true" indent="0" shrinkToFit="false"/>
      <protection locked="true" hidden="false"/>
    </xf>
    <xf numFmtId="164" fontId="0" fillId="13" borderId="0" xfId="0" applyFont="true" applyBorder="false" applyAlignment="true" applyProtection="false">
      <alignment horizontal="center" vertical="bottom" textRotation="0" wrapText="false" indent="0" shrinkToFit="false"/>
      <protection locked="true" hidden="false"/>
    </xf>
    <xf numFmtId="183" fontId="0" fillId="13" borderId="0" xfId="0" applyFont="true" applyBorder="false" applyAlignment="true" applyProtection="false">
      <alignment horizontal="center" vertical="bottom" textRotation="0" wrapText="false" indent="0" shrinkToFit="false"/>
      <protection locked="true" hidden="false"/>
    </xf>
    <xf numFmtId="166" fontId="6" fillId="15" borderId="0" xfId="0" applyFont="true" applyBorder="false" applyAlignment="true" applyProtection="false">
      <alignment horizontal="center" vertical="bottom" textRotation="0" wrapText="true" indent="0" shrinkToFit="false"/>
      <protection locked="true" hidden="false"/>
    </xf>
    <xf numFmtId="166" fontId="6" fillId="15" borderId="11" xfId="0" applyFont="true" applyBorder="true" applyAlignment="true" applyProtection="false">
      <alignment horizontal="center" vertical="bottom" textRotation="0" wrapText="true" indent="0" shrinkToFit="false"/>
      <protection locked="true" hidden="false"/>
    </xf>
    <xf numFmtId="166" fontId="6" fillId="15" borderId="9" xfId="0" applyFont="true" applyBorder="true" applyAlignment="true" applyProtection="false">
      <alignment horizontal="center" vertical="bottom" textRotation="0" wrapText="true" indent="0" shrinkToFit="false"/>
      <protection locked="true" hidden="false"/>
    </xf>
    <xf numFmtId="183" fontId="6" fillId="15" borderId="0" xfId="0" applyFont="true" applyBorder="false" applyAlignment="true" applyProtection="false">
      <alignment horizontal="center" vertical="bottom" textRotation="0" wrapText="true" indent="0" shrinkToFit="false"/>
      <protection locked="true" hidden="false"/>
    </xf>
    <xf numFmtId="183" fontId="6" fillId="15" borderId="1" xfId="0" applyFont="true" applyBorder="true" applyAlignment="true" applyProtection="false">
      <alignment horizontal="center" vertical="bottom" textRotation="0" wrapText="true" indent="0" shrinkToFit="false"/>
      <protection locked="true" hidden="false"/>
    </xf>
    <xf numFmtId="164" fontId="0" fillId="16" borderId="0" xfId="0" applyFont="false" applyBorder="true" applyAlignment="true" applyProtection="false">
      <alignment horizontal="center" vertical="bottom" textRotation="0" wrapText="false" indent="0" shrinkToFit="false"/>
      <protection locked="true" hidden="false"/>
    </xf>
    <xf numFmtId="164" fontId="19" fillId="17" borderId="0" xfId="0" applyFont="true" applyBorder="false" applyAlignment="false" applyProtection="false">
      <alignment horizontal="general" vertical="bottom" textRotation="0" wrapText="false" indent="0" shrinkToFit="false"/>
      <protection locked="true" hidden="false"/>
    </xf>
    <xf numFmtId="164" fontId="22" fillId="2" borderId="2" xfId="0" applyFont="true" applyBorder="true" applyAlignment="true" applyProtection="false">
      <alignment horizontal="center" vertical="center" textRotation="0" wrapText="false" indent="0" shrinkToFit="false"/>
      <protection locked="true" hidden="false"/>
    </xf>
    <xf numFmtId="164" fontId="22" fillId="2" borderId="2" xfId="0" applyFont="true" applyBorder="true" applyAlignment="true" applyProtection="false">
      <alignment horizontal="center"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0" fillId="2" borderId="7" xfId="0" applyFont="true" applyBorder="true" applyAlignment="false" applyProtection="false">
      <alignment horizontal="general" vertical="bottom" textRotation="0" wrapText="false" indent="0" shrinkToFit="false"/>
      <protection locked="true" hidden="false"/>
    </xf>
    <xf numFmtId="164" fontId="12" fillId="2" borderId="14" xfId="0" applyFont="true" applyBorder="true" applyAlignment="false" applyProtection="false">
      <alignment horizontal="general" vertical="bottom" textRotation="0" wrapText="false" indent="0" shrinkToFit="false"/>
      <protection locked="true" hidden="false"/>
    </xf>
    <xf numFmtId="164" fontId="0" fillId="2" borderId="9" xfId="0" applyFont="true" applyBorder="true" applyAlignment="false" applyProtection="false">
      <alignment horizontal="general" vertical="bottom" textRotation="0" wrapText="false" indent="0" shrinkToFit="false"/>
      <protection locked="true" hidden="false"/>
    </xf>
    <xf numFmtId="164" fontId="0" fillId="2" borderId="14" xfId="0" applyFont="true" applyBorder="true" applyAlignment="true" applyProtection="false">
      <alignment horizontal="general" vertical="bottom" textRotation="0" wrapText="true" indent="0" shrinkToFit="false"/>
      <protection locked="true" hidden="false"/>
    </xf>
    <xf numFmtId="164" fontId="0" fillId="2" borderId="7" xfId="0" applyFont="true" applyBorder="true" applyAlignment="true" applyProtection="false">
      <alignment horizontal="general" vertical="bottom" textRotation="0" wrapText="true" indent="0" shrinkToFit="false"/>
      <protection locked="true" hidden="false"/>
    </xf>
    <xf numFmtId="164" fontId="0" fillId="2" borderId="3" xfId="0" applyFont="true" applyBorder="true" applyAlignment="false" applyProtection="false">
      <alignment horizontal="general" vertical="bottom" textRotation="0" wrapText="false" indent="0" shrinkToFit="false"/>
      <protection locked="true" hidden="false"/>
    </xf>
    <xf numFmtId="164" fontId="0" fillId="2" borderId="8" xfId="0" applyFont="true" applyBorder="true" applyAlignment="false" applyProtection="false">
      <alignment horizontal="general" vertical="bottom" textRotation="0" wrapText="false" indent="0" shrinkToFit="false"/>
      <protection locked="true" hidden="false"/>
    </xf>
    <xf numFmtId="164" fontId="12" fillId="2" borderId="3" xfId="0" applyFont="true" applyBorder="true" applyAlignment="false" applyProtection="false">
      <alignment horizontal="general"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true" indent="0" shrinkToFit="false"/>
      <protection locked="true" hidden="false"/>
    </xf>
    <xf numFmtId="166" fontId="6" fillId="6" borderId="0" xfId="0" applyFont="true" applyBorder="false" applyAlignment="true" applyProtection="false">
      <alignment horizontal="center" vertical="bottom" textRotation="0" wrapText="true" indent="0" shrinkToFit="false"/>
      <protection locked="true" hidden="false"/>
    </xf>
    <xf numFmtId="166" fontId="22" fillId="2" borderId="1" xfId="0" applyFont="true" applyBorder="true" applyAlignment="true" applyProtection="false">
      <alignment horizontal="center" vertical="center" textRotation="0" wrapText="false" indent="0" shrinkToFit="false"/>
      <protection locked="true" hidden="false"/>
    </xf>
    <xf numFmtId="164" fontId="22" fillId="2" borderId="1" xfId="0" applyFont="true" applyBorder="true" applyAlignment="true" applyProtection="false">
      <alignment horizontal="center" vertical="bottom" textRotation="0" wrapText="false" indent="0" shrinkToFit="false"/>
      <protection locked="true" hidden="false"/>
    </xf>
    <xf numFmtId="164" fontId="19" fillId="2" borderId="7" xfId="0" applyFont="true" applyBorder="true" applyAlignment="false" applyProtection="false">
      <alignment horizontal="general" vertical="bottom" textRotation="0" wrapText="false" indent="0" shrinkToFit="false"/>
      <protection locked="true" hidden="false"/>
    </xf>
    <xf numFmtId="164" fontId="19" fillId="2" borderId="14" xfId="0" applyFont="true" applyBorder="true" applyAlignment="false" applyProtection="false">
      <alignment horizontal="general" vertical="bottom" textRotation="0" wrapText="false" indent="0" shrinkToFit="false"/>
      <protection locked="true" hidden="false"/>
    </xf>
    <xf numFmtId="164" fontId="22" fillId="3" borderId="0" xfId="20" applyFont="true" applyBorder="true" applyAlignment="true" applyProtection="false">
      <alignment horizontal="center" vertical="center" textRotation="0" wrapText="false" indent="0" shrinkToFit="false"/>
      <protection locked="true" hidden="false"/>
    </xf>
    <xf numFmtId="175" fontId="22" fillId="4" borderId="0" xfId="20" applyFont="true" applyBorder="true" applyAlignment="true" applyProtection="false">
      <alignment horizontal="general" vertical="center" textRotation="0" wrapText="false" indent="0" shrinkToFit="false"/>
      <protection locked="true" hidden="false"/>
    </xf>
    <xf numFmtId="164" fontId="0" fillId="2" borderId="17" xfId="0" applyFont="true" applyBorder="true" applyAlignment="false" applyProtection="false">
      <alignment horizontal="general" vertical="bottom" textRotation="0" wrapText="false" indent="0" shrinkToFit="false"/>
      <protection locked="true" hidden="false"/>
    </xf>
    <xf numFmtId="164" fontId="22" fillId="5" borderId="0" xfId="20" applyFont="true" applyBorder="true" applyAlignment="true" applyProtection="false">
      <alignment horizontal="center" vertical="center" textRotation="0" wrapText="false" indent="0" shrinkToFit="false"/>
      <protection locked="true" hidden="false"/>
    </xf>
    <xf numFmtId="164" fontId="22" fillId="5" borderId="0" xfId="20" applyFont="true" applyBorder="true" applyAlignment="true" applyProtection="false">
      <alignment horizontal="general" vertical="center" textRotation="0" wrapText="fals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68" fontId="20" fillId="2" borderId="0" xfId="0" applyFont="true" applyBorder="false" applyAlignment="false" applyProtection="false">
      <alignment horizontal="general" vertical="bottom" textRotation="0" wrapText="false" indent="0" shrinkToFit="false"/>
      <protection locked="true" hidden="false"/>
    </xf>
    <xf numFmtId="164" fontId="12" fillId="2" borderId="9"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true" applyProtection="false">
      <alignment horizontal="center" vertical="bottom" textRotation="0" wrapText="false" indent="0" shrinkToFit="false"/>
      <protection locked="true" hidden="false"/>
    </xf>
    <xf numFmtId="168" fontId="20" fillId="7" borderId="0" xfId="0" applyFont="true" applyBorder="false" applyAlignment="false" applyProtection="false">
      <alignment horizontal="general" vertical="bottom" textRotation="0" wrapText="false" indent="0" shrinkToFit="false"/>
      <protection locked="true" hidden="false"/>
    </xf>
    <xf numFmtId="184" fontId="0" fillId="0" borderId="0" xfId="15" applyFont="false" applyBorder="true" applyAlignment="false" applyProtection="true">
      <alignment horizontal="general" vertical="bottom" textRotation="0" wrapText="false" indent="0" shrinkToFit="false"/>
      <protection locked="true" hidden="false"/>
    </xf>
    <xf numFmtId="164" fontId="0" fillId="0" borderId="0" xfId="19" applyFont="false" applyBorder="true" applyAlignment="false" applyProtection="true">
      <alignment horizontal="general" vertical="bottom" textRotation="0" wrapText="false" indent="0" shrinkToFit="false"/>
      <protection locked="true" hidden="false"/>
    </xf>
    <xf numFmtId="167" fontId="0" fillId="0" borderId="0" xfId="15" applyFont="false" applyBorder="true" applyAlignment="false" applyProtection="true">
      <alignment horizontal="general" vertical="bottom" textRotation="0" wrapText="false" indent="0" shrinkToFit="false"/>
      <protection locked="true" hidden="false"/>
    </xf>
    <xf numFmtId="168" fontId="20" fillId="7" borderId="1" xfId="0" applyFont="true" applyBorder="true" applyAlignment="false" applyProtection="false">
      <alignment horizontal="general" vertical="bottom" textRotation="0" wrapText="false" indent="0" shrinkToFit="false"/>
      <protection locked="true" hidden="false"/>
    </xf>
    <xf numFmtId="164" fontId="0" fillId="2" borderId="11" xfId="0" applyFont="true" applyBorder="true" applyAlignment="false" applyProtection="false">
      <alignment horizontal="general" vertical="bottom" textRotation="0" wrapText="false" indent="0" shrinkToFit="false"/>
      <protection locked="true" hidden="false"/>
    </xf>
    <xf numFmtId="164" fontId="0" fillId="2" borderId="16" xfId="0" applyFont="true" applyBorder="true" applyAlignment="false" applyProtection="false">
      <alignment horizontal="general" vertical="bottom" textRotation="0" wrapText="false" indent="0" shrinkToFit="false"/>
      <protection locked="true" hidden="false"/>
    </xf>
    <xf numFmtId="164" fontId="0" fillId="2" borderId="11" xfId="0" applyFont="true" applyBorder="true" applyAlignment="true" applyProtection="false">
      <alignment horizontal="general" vertical="bottom" textRotation="0" wrapText="tru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6" fillId="6" borderId="11" xfId="0" applyFont="true" applyBorder="true" applyAlignment="true" applyProtection="false">
      <alignment horizontal="center" vertical="bottom" textRotation="0" wrapText="true" indent="0" shrinkToFit="false"/>
      <protection locked="true" hidden="false"/>
    </xf>
    <xf numFmtId="175" fontId="22" fillId="5" borderId="0" xfId="20" applyFont="true" applyBorder="true" applyAlignment="true" applyProtection="false">
      <alignment horizontal="general" vertical="center" textRotation="0" wrapText="false" indent="0" shrinkToFit="false"/>
      <protection locked="true" hidden="false"/>
    </xf>
    <xf numFmtId="185" fontId="0" fillId="16" borderId="0" xfId="0" applyFont="false" applyBorder="true" applyAlignment="true" applyProtection="false">
      <alignment horizontal="center"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TableStyleLight1"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90"/>
      <rgbColor rgb="FF77933C"/>
      <rgbColor rgb="FF800080"/>
      <rgbColor rgb="FF008080"/>
      <rgbColor rgb="FFE6B9B8"/>
      <rgbColor rgb="FF878787"/>
      <rgbColor rgb="FF92CDDC"/>
      <rgbColor rgb="FF993366"/>
      <rgbColor rgb="FFEBF1DE"/>
      <rgbColor rgb="FFF2F2F2"/>
      <rgbColor rgb="FF660066"/>
      <rgbColor rgb="FFD99694"/>
      <rgbColor rgb="FF0066CC"/>
      <rgbColor rgb="FFC6D9F1"/>
      <rgbColor rgb="FF000080"/>
      <rgbColor rgb="FFFF00FF"/>
      <rgbColor rgb="FFFFFF00"/>
      <rgbColor rgb="FF00FFFF"/>
      <rgbColor rgb="FF800080"/>
      <rgbColor rgb="FF800000"/>
      <rgbColor rgb="FF008080"/>
      <rgbColor rgb="FF0000FF"/>
      <rgbColor rgb="FF00CCFF"/>
      <rgbColor rgb="FFE6E0EC"/>
      <rgbColor rgb="FFD7E4BD"/>
      <rgbColor rgb="FFE4DFEC"/>
      <rgbColor rgb="FF93CDDD"/>
      <rgbColor rgb="FFFF99CC"/>
      <rgbColor rgb="FFCC99FF"/>
      <rgbColor rgb="FFD9D9D9"/>
      <rgbColor rgb="FF3366FF"/>
      <rgbColor rgb="FF33CCCC"/>
      <rgbColor rgb="FF99CC00"/>
      <rgbColor rgb="FFFFCC00"/>
      <rgbColor rgb="FFFF9900"/>
      <rgbColor rgb="FFFF6600"/>
      <rgbColor rgb="FF666699"/>
      <rgbColor rgb="FF76933C"/>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stacked"/>
        <c:varyColors val="0"/>
        <c:ser>
          <c:idx val="0"/>
          <c:order val="0"/>
          <c:spPr>
            <a:noFill/>
            <a:ln>
              <a:noFill/>
            </a:ln>
          </c:spPr>
          <c:invertIfNegative val="0"/>
          <c:dPt>
            <c:idx val="0"/>
            <c:spPr>
              <a:noFill/>
              <a:ln>
                <a:noFill/>
              </a:ln>
            </c:spPr>
          </c:dPt>
          <c:dPt>
            <c:idx val="1"/>
            <c:spPr>
              <a:noFill/>
              <a:ln>
                <a:noFill/>
              </a:ln>
            </c:spPr>
          </c:dPt>
          <c:dPt>
            <c:idx val="2"/>
            <c:spPr>
              <a:noFill/>
              <a:ln>
                <a:noFill/>
              </a:ln>
            </c:spPr>
          </c:dPt>
          <c:dPt>
            <c:idx val="3"/>
            <c:spPr>
              <a:noFill/>
              <a:ln>
                <a:noFill/>
              </a:ln>
            </c:spPr>
          </c:dPt>
          <c:dPt>
            <c:idx val="4"/>
            <c:spPr>
              <a:noFill/>
              <a:ln>
                <a:noFill/>
              </a:ln>
            </c:spPr>
          </c:dPt>
          <c:dPt>
            <c:idx val="5"/>
            <c:spPr>
              <a:noFill/>
              <a:ln>
                <a:noFill/>
              </a:ln>
            </c:spPr>
          </c:dPt>
          <c:dPt>
            <c:idx val="6"/>
            <c:spPr>
              <a:noFill/>
              <a:ln>
                <a:noFill/>
              </a:ln>
            </c:spPr>
          </c:dPt>
          <c:dPt>
            <c:idx val="7"/>
            <c:spPr>
              <a:noFill/>
              <a:ln>
                <a:noFill/>
              </a:ln>
            </c:spPr>
          </c:dPt>
          <c:dPt>
            <c:idx val="8"/>
            <c:spPr>
              <a:noFill/>
              <a:ln>
                <a:noFill/>
              </a:ln>
            </c:spPr>
          </c:dPt>
          <c:dPt>
            <c:idx val="9"/>
            <c:spPr>
              <a:noFill/>
              <a:ln>
                <a:noFill/>
              </a:ln>
            </c:spPr>
          </c:dPt>
          <c:dPt>
            <c:idx val="10"/>
            <c:spPr>
              <a:noFill/>
              <a:ln>
                <a:noFill/>
              </a:ln>
            </c:spPr>
          </c:dPt>
          <c:dPt>
            <c:idx val="11"/>
            <c:spPr>
              <a:noFill/>
              <a:ln>
                <a:noFill/>
              </a:ln>
            </c:spPr>
          </c:dPt>
          <c:dPt>
            <c:idx val="12"/>
            <c:spPr>
              <a:noFill/>
              <a:ln>
                <a:noFill/>
              </a:ln>
            </c:spPr>
          </c:dPt>
          <c:dPt>
            <c:idx val="13"/>
            <c:spPr>
              <a:noFill/>
              <a:ln>
                <a:noFill/>
              </a:ln>
            </c:spPr>
          </c:dPt>
          <c:dPt>
            <c:idx val="14"/>
            <c:spPr>
              <a:noFill/>
              <a:ln>
                <a:noFill/>
              </a:ln>
            </c:spPr>
          </c:dPt>
          <c:dPt>
            <c:idx val="15"/>
            <c:spPr>
              <a:noFill/>
              <a:ln>
                <a:noFill/>
              </a:ln>
            </c:spPr>
          </c:dPt>
          <c:dPt>
            <c:idx val="16"/>
            <c:spPr>
              <a:noFill/>
              <a:ln>
                <a:noFill/>
              </a:ln>
            </c:spPr>
          </c:dPt>
          <c:dPt>
            <c:idx val="17"/>
            <c:spPr>
              <a:noFill/>
              <a:ln>
                <a:noFill/>
              </a:ln>
            </c:spPr>
          </c:dPt>
          <c:dPt>
            <c:idx val="18"/>
            <c:spPr>
              <a:noFill/>
              <a:ln>
                <a:noFill/>
              </a:ln>
            </c:spPr>
          </c:dPt>
          <c:dPt>
            <c:idx val="19"/>
            <c:spPr>
              <a:noFill/>
              <a:ln>
                <a:noFill/>
              </a:ln>
            </c:spPr>
          </c:dPt>
          <c:dLbls>
            <c:dLbl>
              <c:idx val="0"/>
              <c:showLegendKey val="0"/>
              <c:showVal val="0"/>
              <c:showCatName val="0"/>
              <c:showSerName val="0"/>
              <c:showPercent val="0"/>
            </c:dLbl>
            <c:dLbl>
              <c:idx val="1"/>
              <c:showLegendKey val="0"/>
              <c:showVal val="0"/>
              <c:showCatName val="0"/>
              <c:showSerName val="0"/>
              <c:showPercent val="0"/>
            </c:dLbl>
            <c:dLbl>
              <c:idx val="2"/>
              <c:showLegendKey val="0"/>
              <c:showVal val="0"/>
              <c:showCatName val="0"/>
              <c:showSerName val="0"/>
              <c:showPercent val="0"/>
            </c:dLbl>
            <c:dLbl>
              <c:idx val="3"/>
              <c:showLegendKey val="0"/>
              <c:showVal val="0"/>
              <c:showCatName val="0"/>
              <c:showSerName val="0"/>
              <c:showPercent val="0"/>
            </c:dLbl>
            <c:dLbl>
              <c:idx val="4"/>
              <c:showLegendKey val="0"/>
              <c:showVal val="0"/>
              <c:showCatName val="0"/>
              <c:showSerName val="0"/>
              <c:showPercent val="0"/>
            </c:dLbl>
            <c:dLbl>
              <c:idx val="5"/>
              <c:showLegendKey val="0"/>
              <c:showVal val="0"/>
              <c:showCatName val="0"/>
              <c:showSerName val="0"/>
              <c:showPercent val="0"/>
            </c:dLbl>
            <c:dLbl>
              <c:idx val="6"/>
              <c:showLegendKey val="0"/>
              <c:showVal val="0"/>
              <c:showCatName val="0"/>
              <c:showSerName val="0"/>
              <c:showPercent val="0"/>
            </c:dLbl>
            <c:dLbl>
              <c:idx val="7"/>
              <c:showLegendKey val="0"/>
              <c:showVal val="0"/>
              <c:showCatName val="0"/>
              <c:showSerName val="0"/>
              <c:showPercent val="0"/>
            </c:dLbl>
            <c:dLbl>
              <c:idx val="8"/>
              <c:showLegendKey val="0"/>
              <c:showVal val="0"/>
              <c:showCatName val="0"/>
              <c:showSerName val="0"/>
              <c:showPercent val="0"/>
            </c:dLbl>
            <c:dLbl>
              <c:idx val="9"/>
              <c:showLegendKey val="0"/>
              <c:showVal val="0"/>
              <c:showCatName val="0"/>
              <c:showSerName val="0"/>
              <c:showPercent val="0"/>
            </c:dLbl>
            <c:dLbl>
              <c:idx val="10"/>
              <c:showLegendKey val="0"/>
              <c:showVal val="0"/>
              <c:showCatName val="0"/>
              <c:showSerName val="0"/>
              <c:showPercent val="0"/>
            </c:dLbl>
            <c:dLbl>
              <c:idx val="11"/>
              <c:showLegendKey val="0"/>
              <c:showVal val="0"/>
              <c:showCatName val="0"/>
              <c:showSerName val="0"/>
              <c:showPercent val="0"/>
            </c:dLbl>
            <c:dLbl>
              <c:idx val="12"/>
              <c:showLegendKey val="0"/>
              <c:showVal val="0"/>
              <c:showCatName val="0"/>
              <c:showSerName val="0"/>
              <c:showPercent val="0"/>
            </c:dLbl>
            <c:dLbl>
              <c:idx val="13"/>
              <c:showLegendKey val="0"/>
              <c:showVal val="0"/>
              <c:showCatName val="0"/>
              <c:showSerName val="0"/>
              <c:showPercent val="0"/>
            </c:dLbl>
            <c:dLbl>
              <c:idx val="14"/>
              <c:showLegendKey val="0"/>
              <c:showVal val="0"/>
              <c:showCatName val="0"/>
              <c:showSerName val="0"/>
              <c:showPercent val="0"/>
            </c:dLbl>
            <c:dLbl>
              <c:idx val="15"/>
              <c:showLegendKey val="0"/>
              <c:showVal val="0"/>
              <c:showCatName val="0"/>
              <c:showSerName val="0"/>
              <c:showPercent val="0"/>
            </c:dLbl>
            <c:dLbl>
              <c:idx val="16"/>
              <c:showLegendKey val="0"/>
              <c:showVal val="0"/>
              <c:showCatName val="0"/>
              <c:showSerName val="0"/>
              <c:showPercent val="0"/>
            </c:dLbl>
            <c:dLbl>
              <c:idx val="17"/>
              <c:showLegendKey val="0"/>
              <c:showVal val="0"/>
              <c:showCatName val="0"/>
              <c:showSerName val="0"/>
              <c:showPercent val="0"/>
            </c:dLbl>
            <c:dLbl>
              <c:idx val="18"/>
              <c:showLegendKey val="0"/>
              <c:showVal val="0"/>
              <c:showCatName val="0"/>
              <c:showSerName val="0"/>
              <c:showPercent val="0"/>
            </c:dLbl>
            <c:dLbl>
              <c:idx val="19"/>
              <c:showLegendKey val="0"/>
              <c:showVal val="0"/>
              <c:showCatName val="0"/>
              <c:showSerName val="0"/>
              <c:showPercent val="0"/>
            </c:dLbl>
            <c:showLegendKey val="0"/>
            <c:showVal val="0"/>
            <c:showCatName val="0"/>
            <c:showSerName val="0"/>
            <c:showPercent val="0"/>
            <c:showLeaderLines val="0"/>
          </c:dLbls>
          <c:val>
            <c:numRef>
              <c:f>'Proyecciones CELADE'!$G$3:$G$22</c:f>
              <c:numCache>
                <c:formatCode>General</c:formatCode>
                <c:ptCount val="20"/>
                <c:pt idx="0">
                  <c:v>2976474</c:v>
                </c:pt>
                <c:pt idx="1">
                  <c:v>3051930</c:v>
                </c:pt>
                <c:pt idx="2">
                  <c:v>3133561</c:v>
                </c:pt>
                <c:pt idx="3">
                  <c:v>3223923</c:v>
                </c:pt>
                <c:pt idx="4">
                  <c:v>3306382</c:v>
                </c:pt>
                <c:pt idx="5">
                  <c:v>3343364</c:v>
                </c:pt>
                <c:pt idx="6">
                  <c:v>3301772</c:v>
                </c:pt>
                <c:pt idx="7">
                  <c:v>3193134</c:v>
                </c:pt>
                <c:pt idx="8">
                  <c:v>3260210</c:v>
                </c:pt>
                <c:pt idx="9">
                  <c:v>3263523</c:v>
                </c:pt>
                <c:pt idx="10">
                  <c:v>3124428</c:v>
                </c:pt>
                <c:pt idx="11">
                  <c:v>2939053</c:v>
                </c:pt>
                <c:pt idx="12">
                  <c:v>2878400</c:v>
                </c:pt>
                <c:pt idx="13">
                  <c:v>2266326</c:v>
                </c:pt>
                <c:pt idx="14">
                  <c:v>1803731</c:v>
                </c:pt>
                <c:pt idx="15">
                  <c:v>1457295</c:v>
                </c:pt>
                <c:pt idx="16">
                  <c:v>1074755</c:v>
                </c:pt>
                <c:pt idx="17">
                  <c:v>685922</c:v>
                </c:pt>
                <c:pt idx="18">
                  <c:v>334195</c:v>
                </c:pt>
                <c:pt idx="19">
                  <c:v>138089</c:v>
                </c:pt>
              </c:numCache>
            </c:numRef>
          </c:val>
        </c:ser>
        <c:gapWidth val="150"/>
        <c:overlap val="100"/>
        <c:axId val="91131879"/>
        <c:axId val="13976073"/>
      </c:barChart>
      <c:catAx>
        <c:axId val="91131879"/>
        <c:scaling>
          <c:orientation val="minMax"/>
        </c:scaling>
        <c:delete val="0"/>
        <c:axPos val="b"/>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13976073"/>
        <c:crosses val="autoZero"/>
        <c:auto val="1"/>
        <c:lblAlgn val="ctr"/>
        <c:lblOffset val="100"/>
      </c:catAx>
      <c:valAx>
        <c:axId val="13976073"/>
        <c:scaling>
          <c:orientation val="minMax"/>
        </c:scaling>
        <c:delete val="0"/>
        <c:axPos val="l"/>
        <c:majorGridlines>
          <c:spPr>
            <a:ln w="9360">
              <a:solidFill>
                <a:srgbClr val="878787"/>
              </a:solidFill>
              <a:round/>
            </a:ln>
          </c:spPr>
        </c:majorGridlines>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91131879"/>
        <c:crossesAt val="0"/>
      </c:valAx>
      <c:spPr>
        <a:solidFill>
          <a:srgbClr val="ffffff"/>
        </a:solidFill>
        <a:ln>
          <a:noFill/>
        </a:ln>
      </c:spPr>
    </c:plotArea>
    <c:legend>
      <c:legendPos val="r"/>
      <c:overlay val="0"/>
      <c:spPr>
        <a:noFill/>
        <a:ln>
          <a:noFill/>
        </a:ln>
      </c:spPr>
    </c:legend>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stacked"/>
        <c:varyColors val="0"/>
        <c:ser>
          <c:idx val="0"/>
          <c:order val="0"/>
          <c:spPr>
            <a:noFill/>
            <a:ln>
              <a:noFill/>
            </a:ln>
          </c:spPr>
          <c:invertIfNegative val="0"/>
          <c:dPt>
            <c:idx val="0"/>
            <c:spPr>
              <a:noFill/>
              <a:ln>
                <a:noFill/>
              </a:ln>
            </c:spPr>
          </c:dPt>
          <c:dPt>
            <c:idx val="1"/>
            <c:spPr>
              <a:noFill/>
              <a:ln>
                <a:noFill/>
              </a:ln>
            </c:spPr>
          </c:dPt>
          <c:dPt>
            <c:idx val="2"/>
            <c:spPr>
              <a:noFill/>
              <a:ln>
                <a:noFill/>
              </a:ln>
            </c:spPr>
          </c:dPt>
          <c:dPt>
            <c:idx val="3"/>
            <c:spPr>
              <a:noFill/>
              <a:ln>
                <a:noFill/>
              </a:ln>
            </c:spPr>
          </c:dPt>
          <c:dPt>
            <c:idx val="4"/>
            <c:spPr>
              <a:noFill/>
              <a:ln>
                <a:noFill/>
              </a:ln>
            </c:spPr>
          </c:dPt>
          <c:dPt>
            <c:idx val="5"/>
            <c:spPr>
              <a:noFill/>
              <a:ln>
                <a:noFill/>
              </a:ln>
            </c:spPr>
          </c:dPt>
          <c:dPt>
            <c:idx val="6"/>
            <c:spPr>
              <a:noFill/>
              <a:ln>
                <a:noFill/>
              </a:ln>
            </c:spPr>
          </c:dPt>
          <c:dPt>
            <c:idx val="7"/>
            <c:spPr>
              <a:noFill/>
              <a:ln>
                <a:noFill/>
              </a:ln>
            </c:spPr>
          </c:dPt>
          <c:dPt>
            <c:idx val="8"/>
            <c:spPr>
              <a:noFill/>
              <a:ln>
                <a:noFill/>
              </a:ln>
            </c:spPr>
          </c:dPt>
          <c:dPt>
            <c:idx val="9"/>
            <c:spPr>
              <a:noFill/>
              <a:ln>
                <a:noFill/>
              </a:ln>
            </c:spPr>
          </c:dPt>
          <c:dPt>
            <c:idx val="10"/>
            <c:spPr>
              <a:noFill/>
              <a:ln>
                <a:noFill/>
              </a:ln>
            </c:spPr>
          </c:dPt>
          <c:dPt>
            <c:idx val="11"/>
            <c:spPr>
              <a:noFill/>
              <a:ln>
                <a:noFill/>
              </a:ln>
            </c:spPr>
          </c:dPt>
          <c:dPt>
            <c:idx val="12"/>
            <c:spPr>
              <a:noFill/>
              <a:ln>
                <a:noFill/>
              </a:ln>
            </c:spPr>
          </c:dPt>
          <c:dPt>
            <c:idx val="13"/>
            <c:spPr>
              <a:noFill/>
              <a:ln>
                <a:noFill/>
              </a:ln>
            </c:spPr>
          </c:dPt>
          <c:dPt>
            <c:idx val="14"/>
            <c:spPr>
              <a:noFill/>
              <a:ln>
                <a:noFill/>
              </a:ln>
            </c:spPr>
          </c:dPt>
          <c:dPt>
            <c:idx val="15"/>
            <c:spPr>
              <a:noFill/>
              <a:ln>
                <a:noFill/>
              </a:ln>
            </c:spPr>
          </c:dPt>
          <c:dPt>
            <c:idx val="16"/>
            <c:spPr>
              <a:noFill/>
              <a:ln>
                <a:noFill/>
              </a:ln>
            </c:spPr>
          </c:dPt>
          <c:dPt>
            <c:idx val="17"/>
            <c:spPr>
              <a:noFill/>
              <a:ln>
                <a:noFill/>
              </a:ln>
            </c:spPr>
          </c:dPt>
          <c:dPt>
            <c:idx val="18"/>
            <c:spPr>
              <a:noFill/>
              <a:ln>
                <a:noFill/>
              </a:ln>
            </c:spPr>
          </c:dPt>
          <c:dPt>
            <c:idx val="19"/>
            <c:spPr>
              <a:noFill/>
              <a:ln>
                <a:noFill/>
              </a:ln>
            </c:spPr>
          </c:dPt>
          <c:dLbls>
            <c:dLbl>
              <c:idx val="0"/>
              <c:showLegendKey val="0"/>
              <c:showVal val="0"/>
              <c:showCatName val="0"/>
              <c:showSerName val="0"/>
              <c:showPercent val="0"/>
            </c:dLbl>
            <c:dLbl>
              <c:idx val="1"/>
              <c:showLegendKey val="0"/>
              <c:showVal val="0"/>
              <c:showCatName val="0"/>
              <c:showSerName val="0"/>
              <c:showPercent val="0"/>
            </c:dLbl>
            <c:dLbl>
              <c:idx val="2"/>
              <c:showLegendKey val="0"/>
              <c:showVal val="0"/>
              <c:showCatName val="0"/>
              <c:showSerName val="0"/>
              <c:showPercent val="0"/>
            </c:dLbl>
            <c:dLbl>
              <c:idx val="3"/>
              <c:showLegendKey val="0"/>
              <c:showVal val="0"/>
              <c:showCatName val="0"/>
              <c:showSerName val="0"/>
              <c:showPercent val="0"/>
            </c:dLbl>
            <c:dLbl>
              <c:idx val="4"/>
              <c:showLegendKey val="0"/>
              <c:showVal val="0"/>
              <c:showCatName val="0"/>
              <c:showSerName val="0"/>
              <c:showPercent val="0"/>
            </c:dLbl>
            <c:dLbl>
              <c:idx val="5"/>
              <c:showLegendKey val="0"/>
              <c:showVal val="0"/>
              <c:showCatName val="0"/>
              <c:showSerName val="0"/>
              <c:showPercent val="0"/>
            </c:dLbl>
            <c:dLbl>
              <c:idx val="6"/>
              <c:showLegendKey val="0"/>
              <c:showVal val="0"/>
              <c:showCatName val="0"/>
              <c:showSerName val="0"/>
              <c:showPercent val="0"/>
            </c:dLbl>
            <c:dLbl>
              <c:idx val="7"/>
              <c:showLegendKey val="0"/>
              <c:showVal val="0"/>
              <c:showCatName val="0"/>
              <c:showSerName val="0"/>
              <c:showPercent val="0"/>
            </c:dLbl>
            <c:dLbl>
              <c:idx val="8"/>
              <c:showLegendKey val="0"/>
              <c:showVal val="0"/>
              <c:showCatName val="0"/>
              <c:showSerName val="0"/>
              <c:showPercent val="0"/>
            </c:dLbl>
            <c:dLbl>
              <c:idx val="9"/>
              <c:showLegendKey val="0"/>
              <c:showVal val="0"/>
              <c:showCatName val="0"/>
              <c:showSerName val="0"/>
              <c:showPercent val="0"/>
            </c:dLbl>
            <c:dLbl>
              <c:idx val="10"/>
              <c:showLegendKey val="0"/>
              <c:showVal val="0"/>
              <c:showCatName val="0"/>
              <c:showSerName val="0"/>
              <c:showPercent val="0"/>
            </c:dLbl>
            <c:dLbl>
              <c:idx val="11"/>
              <c:showLegendKey val="0"/>
              <c:showVal val="0"/>
              <c:showCatName val="0"/>
              <c:showSerName val="0"/>
              <c:showPercent val="0"/>
            </c:dLbl>
            <c:dLbl>
              <c:idx val="12"/>
              <c:showLegendKey val="0"/>
              <c:showVal val="0"/>
              <c:showCatName val="0"/>
              <c:showSerName val="0"/>
              <c:showPercent val="0"/>
            </c:dLbl>
            <c:dLbl>
              <c:idx val="13"/>
              <c:showLegendKey val="0"/>
              <c:showVal val="0"/>
              <c:showCatName val="0"/>
              <c:showSerName val="0"/>
              <c:showPercent val="0"/>
            </c:dLbl>
            <c:dLbl>
              <c:idx val="14"/>
              <c:showLegendKey val="0"/>
              <c:showVal val="0"/>
              <c:showCatName val="0"/>
              <c:showSerName val="0"/>
              <c:showPercent val="0"/>
            </c:dLbl>
            <c:dLbl>
              <c:idx val="15"/>
              <c:showLegendKey val="0"/>
              <c:showVal val="0"/>
              <c:showCatName val="0"/>
              <c:showSerName val="0"/>
              <c:showPercent val="0"/>
            </c:dLbl>
            <c:dLbl>
              <c:idx val="16"/>
              <c:showLegendKey val="0"/>
              <c:showVal val="0"/>
              <c:showCatName val="0"/>
              <c:showSerName val="0"/>
              <c:showPercent val="0"/>
            </c:dLbl>
            <c:dLbl>
              <c:idx val="17"/>
              <c:showLegendKey val="0"/>
              <c:showVal val="0"/>
              <c:showCatName val="0"/>
              <c:showSerName val="0"/>
              <c:showPercent val="0"/>
            </c:dLbl>
            <c:dLbl>
              <c:idx val="18"/>
              <c:showLegendKey val="0"/>
              <c:showVal val="0"/>
              <c:showCatName val="0"/>
              <c:showSerName val="0"/>
              <c:showPercent val="0"/>
            </c:dLbl>
            <c:dLbl>
              <c:idx val="19"/>
              <c:showLegendKey val="0"/>
              <c:showVal val="0"/>
              <c:showCatName val="0"/>
              <c:showSerName val="0"/>
              <c:showPercent val="0"/>
            </c:dLbl>
            <c:showLegendKey val="0"/>
            <c:showVal val="0"/>
            <c:showCatName val="0"/>
            <c:showSerName val="0"/>
            <c:showPercent val="0"/>
            <c:showLeaderLines val="0"/>
          </c:dLbls>
          <c:val>
            <c:numRef>
              <c:f>'Proyecciones CELADE'!$A$3:$A$22</c:f>
              <c:numCache>
                <c:formatCode>General</c:formatCode>
                <c:ptCount val="20"/>
                <c:pt idx="0">
                  <c:v>3379413</c:v>
                </c:pt>
                <c:pt idx="1">
                  <c:v>3282880</c:v>
                </c:pt>
                <c:pt idx="2">
                  <c:v>3377185</c:v>
                </c:pt>
                <c:pt idx="3">
                  <c:v>3417211</c:v>
                </c:pt>
                <c:pt idx="4">
                  <c:v>3316093</c:v>
                </c:pt>
                <c:pt idx="5">
                  <c:v>3186495</c:v>
                </c:pt>
                <c:pt idx="6">
                  <c:v>3234357</c:v>
                </c:pt>
                <c:pt idx="7">
                  <c:v>2703828</c:v>
                </c:pt>
                <c:pt idx="8">
                  <c:v>2367641</c:v>
                </c:pt>
                <c:pt idx="9">
                  <c:v>2222483</c:v>
                </c:pt>
                <c:pt idx="10">
                  <c:v>2068036</c:v>
                </c:pt>
                <c:pt idx="11">
                  <c:v>1904276</c:v>
                </c:pt>
                <c:pt idx="12">
                  <c:v>1627800</c:v>
                </c:pt>
                <c:pt idx="13">
                  <c:v>1327326</c:v>
                </c:pt>
                <c:pt idx="14">
                  <c:v>1065667</c:v>
                </c:pt>
                <c:pt idx="15">
                  <c:v>838590</c:v>
                </c:pt>
                <c:pt idx="16">
                  <c:v>587475</c:v>
                </c:pt>
                <c:pt idx="17">
                  <c:v>312331</c:v>
                </c:pt>
                <c:pt idx="18">
                  <c:v>116932</c:v>
                </c:pt>
                <c:pt idx="19">
                  <c:v>33955</c:v>
                </c:pt>
              </c:numCache>
            </c:numRef>
          </c:val>
        </c:ser>
        <c:gapWidth val="150"/>
        <c:overlap val="100"/>
        <c:axId val="40917891"/>
        <c:axId val="70531697"/>
      </c:barChart>
      <c:catAx>
        <c:axId val="40917891"/>
        <c:scaling>
          <c:orientation val="minMax"/>
        </c:scaling>
        <c:delete val="0"/>
        <c:axPos val="b"/>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70531697"/>
        <c:crosses val="autoZero"/>
        <c:auto val="1"/>
        <c:lblAlgn val="ctr"/>
        <c:lblOffset val="100"/>
      </c:catAx>
      <c:valAx>
        <c:axId val="70531697"/>
        <c:scaling>
          <c:orientation val="minMax"/>
        </c:scaling>
        <c:delete val="0"/>
        <c:axPos val="l"/>
        <c:majorGridlines>
          <c:spPr>
            <a:ln w="9360">
              <a:solidFill>
                <a:srgbClr val="878787"/>
              </a:solidFill>
              <a:round/>
            </a:ln>
          </c:spPr>
        </c:majorGridlines>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40917891"/>
        <c:crossesAt val="0"/>
      </c:valAx>
      <c:spPr>
        <a:solidFill>
          <a:srgbClr val="ffffff"/>
        </a:solidFill>
        <a:ln>
          <a:noFill/>
        </a:ln>
      </c:spPr>
    </c:plotArea>
    <c:legend>
      <c:legendPos val="r"/>
      <c:overlay val="0"/>
      <c:spPr>
        <a:noFill/>
        <a:ln>
          <a:noFill/>
        </a:ln>
      </c:sp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clustered"/>
        <c:varyColors val="0"/>
        <c:ser>
          <c:idx val="0"/>
          <c:order val="0"/>
          <c:spPr>
            <a:noFill/>
            <a:ln>
              <a:noFill/>
            </a:ln>
          </c:spPr>
          <c:invertIfNegative val="0"/>
          <c:dPt>
            <c:idx val="0"/>
            <c:spPr>
              <a:noFill/>
              <a:ln>
                <a:noFill/>
              </a:ln>
            </c:spPr>
          </c:dPt>
          <c:dPt>
            <c:idx val="1"/>
            <c:spPr>
              <a:noFill/>
              <a:ln>
                <a:noFill/>
              </a:ln>
            </c:spPr>
          </c:dPt>
          <c:dPt>
            <c:idx val="2"/>
            <c:spPr>
              <a:noFill/>
              <a:ln>
                <a:noFill/>
              </a:ln>
            </c:spPr>
          </c:dPt>
          <c:dPt>
            <c:idx val="3"/>
            <c:spPr>
              <a:noFill/>
              <a:ln>
                <a:noFill/>
              </a:ln>
            </c:spPr>
          </c:dPt>
          <c:dPt>
            <c:idx val="4"/>
            <c:spPr>
              <a:noFill/>
              <a:ln>
                <a:noFill/>
              </a:ln>
            </c:spPr>
          </c:dPt>
          <c:dPt>
            <c:idx val="5"/>
            <c:spPr>
              <a:noFill/>
              <a:ln>
                <a:noFill/>
              </a:ln>
            </c:spPr>
          </c:dPt>
          <c:dPt>
            <c:idx val="6"/>
            <c:spPr>
              <a:noFill/>
              <a:ln>
                <a:noFill/>
              </a:ln>
            </c:spPr>
          </c:dPt>
          <c:dPt>
            <c:idx val="7"/>
            <c:spPr>
              <a:noFill/>
              <a:ln>
                <a:noFill/>
              </a:ln>
            </c:spPr>
          </c:dPt>
          <c:dPt>
            <c:idx val="8"/>
            <c:spPr>
              <a:noFill/>
              <a:ln>
                <a:noFill/>
              </a:ln>
            </c:spPr>
          </c:dPt>
          <c:dPt>
            <c:idx val="9"/>
            <c:spPr>
              <a:noFill/>
              <a:ln>
                <a:noFill/>
              </a:ln>
            </c:spPr>
          </c:dPt>
          <c:dPt>
            <c:idx val="10"/>
            <c:spPr>
              <a:noFill/>
              <a:ln>
                <a:noFill/>
              </a:ln>
            </c:spPr>
          </c:dPt>
          <c:dPt>
            <c:idx val="11"/>
            <c:spPr>
              <a:noFill/>
              <a:ln>
                <a:noFill/>
              </a:ln>
            </c:spPr>
          </c:dPt>
          <c:dPt>
            <c:idx val="12"/>
            <c:spPr>
              <a:noFill/>
              <a:ln>
                <a:noFill/>
              </a:ln>
            </c:spPr>
          </c:dPt>
          <c:dPt>
            <c:idx val="13"/>
            <c:spPr>
              <a:noFill/>
              <a:ln>
                <a:noFill/>
              </a:ln>
            </c:spPr>
          </c:dPt>
          <c:dPt>
            <c:idx val="14"/>
            <c:spPr>
              <a:noFill/>
              <a:ln>
                <a:noFill/>
              </a:ln>
            </c:spPr>
          </c:dPt>
          <c:dPt>
            <c:idx val="15"/>
            <c:spPr>
              <a:noFill/>
              <a:ln>
                <a:noFill/>
              </a:ln>
            </c:spPr>
          </c:dPt>
          <c:dPt>
            <c:idx val="16"/>
            <c:spPr>
              <a:noFill/>
              <a:ln>
                <a:noFill/>
              </a:ln>
            </c:spPr>
          </c:dPt>
          <c:dPt>
            <c:idx val="17"/>
            <c:spPr>
              <a:noFill/>
              <a:ln>
                <a:noFill/>
              </a:ln>
            </c:spPr>
          </c:dPt>
          <c:dPt>
            <c:idx val="18"/>
            <c:spPr>
              <a:noFill/>
              <a:ln>
                <a:noFill/>
              </a:ln>
            </c:spPr>
          </c:dPt>
          <c:dPt>
            <c:idx val="19"/>
            <c:spPr>
              <a:noFill/>
              <a:ln>
                <a:noFill/>
              </a:ln>
            </c:spPr>
          </c:dPt>
          <c:dLbls>
            <c:dLbl>
              <c:idx val="0"/>
              <c:showLegendKey val="0"/>
              <c:showVal val="0"/>
              <c:showCatName val="0"/>
              <c:showSerName val="0"/>
              <c:showPercent val="0"/>
            </c:dLbl>
            <c:dLbl>
              <c:idx val="1"/>
              <c:showLegendKey val="0"/>
              <c:showVal val="0"/>
              <c:showCatName val="0"/>
              <c:showSerName val="0"/>
              <c:showPercent val="0"/>
            </c:dLbl>
            <c:dLbl>
              <c:idx val="2"/>
              <c:showLegendKey val="0"/>
              <c:showVal val="0"/>
              <c:showCatName val="0"/>
              <c:showSerName val="0"/>
              <c:showPercent val="0"/>
            </c:dLbl>
            <c:dLbl>
              <c:idx val="3"/>
              <c:showLegendKey val="0"/>
              <c:showVal val="0"/>
              <c:showCatName val="0"/>
              <c:showSerName val="0"/>
              <c:showPercent val="0"/>
            </c:dLbl>
            <c:dLbl>
              <c:idx val="4"/>
              <c:showLegendKey val="0"/>
              <c:showVal val="0"/>
              <c:showCatName val="0"/>
              <c:showSerName val="0"/>
              <c:showPercent val="0"/>
            </c:dLbl>
            <c:dLbl>
              <c:idx val="5"/>
              <c:showLegendKey val="0"/>
              <c:showVal val="0"/>
              <c:showCatName val="0"/>
              <c:showSerName val="0"/>
              <c:showPercent val="0"/>
            </c:dLbl>
            <c:dLbl>
              <c:idx val="6"/>
              <c:showLegendKey val="0"/>
              <c:showVal val="0"/>
              <c:showCatName val="0"/>
              <c:showSerName val="0"/>
              <c:showPercent val="0"/>
            </c:dLbl>
            <c:dLbl>
              <c:idx val="7"/>
              <c:showLegendKey val="0"/>
              <c:showVal val="0"/>
              <c:showCatName val="0"/>
              <c:showSerName val="0"/>
              <c:showPercent val="0"/>
            </c:dLbl>
            <c:dLbl>
              <c:idx val="8"/>
              <c:showLegendKey val="0"/>
              <c:showVal val="0"/>
              <c:showCatName val="0"/>
              <c:showSerName val="0"/>
              <c:showPercent val="0"/>
            </c:dLbl>
            <c:dLbl>
              <c:idx val="9"/>
              <c:showLegendKey val="0"/>
              <c:showVal val="0"/>
              <c:showCatName val="0"/>
              <c:showSerName val="0"/>
              <c:showPercent val="0"/>
            </c:dLbl>
            <c:dLbl>
              <c:idx val="10"/>
              <c:showLegendKey val="0"/>
              <c:showVal val="0"/>
              <c:showCatName val="0"/>
              <c:showSerName val="0"/>
              <c:showPercent val="0"/>
            </c:dLbl>
            <c:dLbl>
              <c:idx val="11"/>
              <c:showLegendKey val="0"/>
              <c:showVal val="0"/>
              <c:showCatName val="0"/>
              <c:showSerName val="0"/>
              <c:showPercent val="0"/>
            </c:dLbl>
            <c:dLbl>
              <c:idx val="12"/>
              <c:showLegendKey val="0"/>
              <c:showVal val="0"/>
              <c:showCatName val="0"/>
              <c:showSerName val="0"/>
              <c:showPercent val="0"/>
            </c:dLbl>
            <c:dLbl>
              <c:idx val="13"/>
              <c:showLegendKey val="0"/>
              <c:showVal val="0"/>
              <c:showCatName val="0"/>
              <c:showSerName val="0"/>
              <c:showPercent val="0"/>
            </c:dLbl>
            <c:dLbl>
              <c:idx val="14"/>
              <c:showLegendKey val="0"/>
              <c:showVal val="0"/>
              <c:showCatName val="0"/>
              <c:showSerName val="0"/>
              <c:showPercent val="0"/>
            </c:dLbl>
            <c:dLbl>
              <c:idx val="15"/>
              <c:showLegendKey val="0"/>
              <c:showVal val="0"/>
              <c:showCatName val="0"/>
              <c:showSerName val="0"/>
              <c:showPercent val="0"/>
            </c:dLbl>
            <c:dLbl>
              <c:idx val="16"/>
              <c:showLegendKey val="0"/>
              <c:showVal val="0"/>
              <c:showCatName val="0"/>
              <c:showSerName val="0"/>
              <c:showPercent val="0"/>
            </c:dLbl>
            <c:dLbl>
              <c:idx val="17"/>
              <c:showLegendKey val="0"/>
              <c:showVal val="0"/>
              <c:showCatName val="0"/>
              <c:showSerName val="0"/>
              <c:showPercent val="0"/>
            </c:dLbl>
            <c:dLbl>
              <c:idx val="18"/>
              <c:showLegendKey val="0"/>
              <c:showVal val="0"/>
              <c:showCatName val="0"/>
              <c:showSerName val="0"/>
              <c:showPercent val="0"/>
            </c:dLbl>
            <c:dLbl>
              <c:idx val="19"/>
              <c:showLegendKey val="0"/>
              <c:showVal val="0"/>
              <c:showCatName val="0"/>
              <c:showSerName val="0"/>
              <c:showPercent val="0"/>
            </c:dLbl>
            <c:showLegendKey val="0"/>
            <c:showVal val="0"/>
            <c:showCatName val="0"/>
            <c:showSerName val="0"/>
            <c:showPercent val="0"/>
            <c:showLeaderLines val="0"/>
          </c:dLbls>
          <c:val>
            <c:numRef>
              <c:f>'Proyecciones CELADE'!$C$3:$C$22</c:f>
              <c:numCache>
                <c:formatCode>General</c:formatCode>
                <c:ptCount val="20"/>
                <c:pt idx="0">
                  <c:v>3330561</c:v>
                </c:pt>
                <c:pt idx="1">
                  <c:v>3375528</c:v>
                </c:pt>
                <c:pt idx="2">
                  <c:v>3349558</c:v>
                </c:pt>
                <c:pt idx="3">
                  <c:v>3255999</c:v>
                </c:pt>
                <c:pt idx="4">
                  <c:v>3340100</c:v>
                </c:pt>
                <c:pt idx="5">
                  <c:v>3366406</c:v>
                </c:pt>
                <c:pt idx="6">
                  <c:v>3262042</c:v>
                </c:pt>
                <c:pt idx="7">
                  <c:v>3132239</c:v>
                </c:pt>
                <c:pt idx="8">
                  <c:v>3171677</c:v>
                </c:pt>
                <c:pt idx="9">
                  <c:v>2634294</c:v>
                </c:pt>
                <c:pt idx="10">
                  <c:v>2281297</c:v>
                </c:pt>
                <c:pt idx="11">
                  <c:v>2103332</c:v>
                </c:pt>
                <c:pt idx="12">
                  <c:v>1901972</c:v>
                </c:pt>
                <c:pt idx="13">
                  <c:v>1672208</c:v>
                </c:pt>
                <c:pt idx="14">
                  <c:v>1329386</c:v>
                </c:pt>
                <c:pt idx="15">
                  <c:v>968098</c:v>
                </c:pt>
                <c:pt idx="16">
                  <c:v>654190</c:v>
                </c:pt>
                <c:pt idx="17">
                  <c:v>395776</c:v>
                </c:pt>
                <c:pt idx="18">
                  <c:v>186206</c:v>
                </c:pt>
                <c:pt idx="19">
                  <c:v>62942</c:v>
                </c:pt>
              </c:numCache>
            </c:numRef>
          </c:val>
        </c:ser>
        <c:gapWidth val="150"/>
        <c:overlap val="0"/>
        <c:axId val="53659057"/>
        <c:axId val="32917232"/>
      </c:barChart>
      <c:catAx>
        <c:axId val="53659057"/>
        <c:scaling>
          <c:orientation val="minMax"/>
        </c:scaling>
        <c:delete val="0"/>
        <c:axPos val="b"/>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32917232"/>
        <c:crosses val="autoZero"/>
        <c:auto val="1"/>
        <c:lblAlgn val="ctr"/>
        <c:lblOffset val="100"/>
      </c:catAx>
      <c:valAx>
        <c:axId val="32917232"/>
        <c:scaling>
          <c:orientation val="minMax"/>
        </c:scaling>
        <c:delete val="0"/>
        <c:axPos val="l"/>
        <c:majorGridlines>
          <c:spPr>
            <a:ln w="9360">
              <a:solidFill>
                <a:srgbClr val="878787"/>
              </a:solidFill>
              <a:round/>
            </a:ln>
          </c:spPr>
        </c:majorGridlines>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53659057"/>
        <c:crossesAt val="0"/>
      </c:valAx>
      <c:spPr>
        <a:solidFill>
          <a:srgbClr val="ffffff"/>
        </a:solidFill>
        <a:ln>
          <a:noFill/>
        </a:ln>
      </c:spPr>
    </c:plotArea>
    <c:legend>
      <c:legendPos val="r"/>
      <c:overlay val="0"/>
      <c:spPr>
        <a:noFill/>
        <a:ln>
          <a:noFill/>
        </a:ln>
      </c:sp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stacked"/>
        <c:varyColors val="0"/>
        <c:ser>
          <c:idx val="0"/>
          <c:order val="0"/>
          <c:spPr>
            <a:noFill/>
            <a:ln>
              <a:noFill/>
            </a:ln>
          </c:spPr>
          <c:invertIfNegative val="0"/>
          <c:dPt>
            <c:idx val="0"/>
            <c:spPr>
              <a:noFill/>
              <a:ln>
                <a:noFill/>
              </a:ln>
            </c:spPr>
          </c:dPt>
          <c:dPt>
            <c:idx val="1"/>
            <c:spPr>
              <a:noFill/>
              <a:ln>
                <a:noFill/>
              </a:ln>
            </c:spPr>
          </c:dPt>
          <c:dPt>
            <c:idx val="2"/>
            <c:spPr>
              <a:noFill/>
              <a:ln>
                <a:noFill/>
              </a:ln>
            </c:spPr>
          </c:dPt>
          <c:dPt>
            <c:idx val="3"/>
            <c:spPr>
              <a:noFill/>
              <a:ln>
                <a:noFill/>
              </a:ln>
            </c:spPr>
          </c:dPt>
          <c:dPt>
            <c:idx val="4"/>
            <c:spPr>
              <a:noFill/>
              <a:ln>
                <a:noFill/>
              </a:ln>
            </c:spPr>
          </c:dPt>
          <c:dPt>
            <c:idx val="5"/>
            <c:spPr>
              <a:noFill/>
              <a:ln>
                <a:noFill/>
              </a:ln>
            </c:spPr>
          </c:dPt>
          <c:dPt>
            <c:idx val="6"/>
            <c:spPr>
              <a:noFill/>
              <a:ln>
                <a:noFill/>
              </a:ln>
            </c:spPr>
          </c:dPt>
          <c:dPt>
            <c:idx val="7"/>
            <c:spPr>
              <a:noFill/>
              <a:ln>
                <a:noFill/>
              </a:ln>
            </c:spPr>
          </c:dPt>
          <c:dPt>
            <c:idx val="8"/>
            <c:spPr>
              <a:noFill/>
              <a:ln>
                <a:noFill/>
              </a:ln>
            </c:spPr>
          </c:dPt>
          <c:dPt>
            <c:idx val="9"/>
            <c:spPr>
              <a:noFill/>
              <a:ln>
                <a:noFill/>
              </a:ln>
            </c:spPr>
          </c:dPt>
          <c:dPt>
            <c:idx val="10"/>
            <c:spPr>
              <a:noFill/>
              <a:ln>
                <a:noFill/>
              </a:ln>
            </c:spPr>
          </c:dPt>
          <c:dPt>
            <c:idx val="11"/>
            <c:spPr>
              <a:noFill/>
              <a:ln>
                <a:noFill/>
              </a:ln>
            </c:spPr>
          </c:dPt>
          <c:dPt>
            <c:idx val="12"/>
            <c:spPr>
              <a:noFill/>
              <a:ln>
                <a:noFill/>
              </a:ln>
            </c:spPr>
          </c:dPt>
          <c:dPt>
            <c:idx val="13"/>
            <c:spPr>
              <a:noFill/>
              <a:ln>
                <a:noFill/>
              </a:ln>
            </c:spPr>
          </c:dPt>
          <c:dPt>
            <c:idx val="14"/>
            <c:spPr>
              <a:noFill/>
              <a:ln>
                <a:noFill/>
              </a:ln>
            </c:spPr>
          </c:dPt>
          <c:dPt>
            <c:idx val="15"/>
            <c:spPr>
              <a:noFill/>
              <a:ln>
                <a:noFill/>
              </a:ln>
            </c:spPr>
          </c:dPt>
          <c:dPt>
            <c:idx val="16"/>
            <c:spPr>
              <a:noFill/>
              <a:ln>
                <a:noFill/>
              </a:ln>
            </c:spPr>
          </c:dPt>
          <c:dPt>
            <c:idx val="17"/>
            <c:spPr>
              <a:noFill/>
              <a:ln>
                <a:noFill/>
              </a:ln>
            </c:spPr>
          </c:dPt>
          <c:dPt>
            <c:idx val="18"/>
            <c:spPr>
              <a:noFill/>
              <a:ln>
                <a:noFill/>
              </a:ln>
            </c:spPr>
          </c:dPt>
          <c:dPt>
            <c:idx val="19"/>
            <c:spPr>
              <a:noFill/>
              <a:ln>
                <a:noFill/>
              </a:ln>
            </c:spPr>
          </c:dPt>
          <c:dLbls>
            <c:dLbl>
              <c:idx val="0"/>
              <c:showLegendKey val="0"/>
              <c:showVal val="0"/>
              <c:showCatName val="0"/>
              <c:showSerName val="0"/>
              <c:showPercent val="0"/>
            </c:dLbl>
            <c:dLbl>
              <c:idx val="1"/>
              <c:showLegendKey val="0"/>
              <c:showVal val="0"/>
              <c:showCatName val="0"/>
              <c:showSerName val="0"/>
              <c:showPercent val="0"/>
            </c:dLbl>
            <c:dLbl>
              <c:idx val="2"/>
              <c:showLegendKey val="0"/>
              <c:showVal val="0"/>
              <c:showCatName val="0"/>
              <c:showSerName val="0"/>
              <c:showPercent val="0"/>
            </c:dLbl>
            <c:dLbl>
              <c:idx val="3"/>
              <c:showLegendKey val="0"/>
              <c:showVal val="0"/>
              <c:showCatName val="0"/>
              <c:showSerName val="0"/>
              <c:showPercent val="0"/>
            </c:dLbl>
            <c:dLbl>
              <c:idx val="4"/>
              <c:showLegendKey val="0"/>
              <c:showVal val="0"/>
              <c:showCatName val="0"/>
              <c:showSerName val="0"/>
              <c:showPercent val="0"/>
            </c:dLbl>
            <c:dLbl>
              <c:idx val="5"/>
              <c:showLegendKey val="0"/>
              <c:showVal val="0"/>
              <c:showCatName val="0"/>
              <c:showSerName val="0"/>
              <c:showPercent val="0"/>
            </c:dLbl>
            <c:dLbl>
              <c:idx val="6"/>
              <c:showLegendKey val="0"/>
              <c:showVal val="0"/>
              <c:showCatName val="0"/>
              <c:showSerName val="0"/>
              <c:showPercent val="0"/>
            </c:dLbl>
            <c:dLbl>
              <c:idx val="7"/>
              <c:showLegendKey val="0"/>
              <c:showVal val="0"/>
              <c:showCatName val="0"/>
              <c:showSerName val="0"/>
              <c:showPercent val="0"/>
            </c:dLbl>
            <c:dLbl>
              <c:idx val="8"/>
              <c:showLegendKey val="0"/>
              <c:showVal val="0"/>
              <c:showCatName val="0"/>
              <c:showSerName val="0"/>
              <c:showPercent val="0"/>
            </c:dLbl>
            <c:dLbl>
              <c:idx val="9"/>
              <c:showLegendKey val="0"/>
              <c:showVal val="0"/>
              <c:showCatName val="0"/>
              <c:showSerName val="0"/>
              <c:showPercent val="0"/>
            </c:dLbl>
            <c:dLbl>
              <c:idx val="10"/>
              <c:showLegendKey val="0"/>
              <c:showVal val="0"/>
              <c:showCatName val="0"/>
              <c:showSerName val="0"/>
              <c:showPercent val="0"/>
            </c:dLbl>
            <c:dLbl>
              <c:idx val="11"/>
              <c:showLegendKey val="0"/>
              <c:showVal val="0"/>
              <c:showCatName val="0"/>
              <c:showSerName val="0"/>
              <c:showPercent val="0"/>
            </c:dLbl>
            <c:dLbl>
              <c:idx val="12"/>
              <c:showLegendKey val="0"/>
              <c:showVal val="0"/>
              <c:showCatName val="0"/>
              <c:showSerName val="0"/>
              <c:showPercent val="0"/>
            </c:dLbl>
            <c:dLbl>
              <c:idx val="13"/>
              <c:showLegendKey val="0"/>
              <c:showVal val="0"/>
              <c:showCatName val="0"/>
              <c:showSerName val="0"/>
              <c:showPercent val="0"/>
            </c:dLbl>
            <c:dLbl>
              <c:idx val="14"/>
              <c:showLegendKey val="0"/>
              <c:showVal val="0"/>
              <c:showCatName val="0"/>
              <c:showSerName val="0"/>
              <c:showPercent val="0"/>
            </c:dLbl>
            <c:dLbl>
              <c:idx val="15"/>
              <c:showLegendKey val="0"/>
              <c:showVal val="0"/>
              <c:showCatName val="0"/>
              <c:showSerName val="0"/>
              <c:showPercent val="0"/>
            </c:dLbl>
            <c:dLbl>
              <c:idx val="16"/>
              <c:showLegendKey val="0"/>
              <c:showVal val="0"/>
              <c:showCatName val="0"/>
              <c:showSerName val="0"/>
              <c:showPercent val="0"/>
            </c:dLbl>
            <c:dLbl>
              <c:idx val="17"/>
              <c:showLegendKey val="0"/>
              <c:showVal val="0"/>
              <c:showCatName val="0"/>
              <c:showSerName val="0"/>
              <c:showPercent val="0"/>
            </c:dLbl>
            <c:dLbl>
              <c:idx val="18"/>
              <c:showLegendKey val="0"/>
              <c:showVal val="0"/>
              <c:showCatName val="0"/>
              <c:showSerName val="0"/>
              <c:showPercent val="0"/>
            </c:dLbl>
            <c:dLbl>
              <c:idx val="19"/>
              <c:showLegendKey val="0"/>
              <c:showVal val="0"/>
              <c:showCatName val="0"/>
              <c:showSerName val="0"/>
              <c:showPercent val="0"/>
            </c:dLbl>
            <c:showLegendKey val="0"/>
            <c:showVal val="0"/>
            <c:showCatName val="0"/>
            <c:showSerName val="0"/>
            <c:showPercent val="0"/>
            <c:showLeaderLines val="0"/>
          </c:dLbls>
          <c:val>
            <c:numRef>
              <c:f>'Proyecciones CELADE'!$E$3:$E$22</c:f>
              <c:numCache>
                <c:formatCode>General</c:formatCode>
                <c:ptCount val="20"/>
                <c:pt idx="0">
                  <c:v>3141741</c:v>
                </c:pt>
                <c:pt idx="1">
                  <c:v>3231436</c:v>
                </c:pt>
                <c:pt idx="2">
                  <c:v>3319755</c:v>
                </c:pt>
                <c:pt idx="3">
                  <c:v>3364846</c:v>
                </c:pt>
                <c:pt idx="4">
                  <c:v>3329111</c:v>
                </c:pt>
                <c:pt idx="5">
                  <c:v>3225061</c:v>
                </c:pt>
                <c:pt idx="6">
                  <c:v>3302539</c:v>
                </c:pt>
                <c:pt idx="7">
                  <c:v>3323945</c:v>
                </c:pt>
                <c:pt idx="8">
                  <c:v>3211547</c:v>
                </c:pt>
                <c:pt idx="9">
                  <c:v>3065853</c:v>
                </c:pt>
                <c:pt idx="10">
                  <c:v>3073562</c:v>
                </c:pt>
                <c:pt idx="11">
                  <c:v>2511202</c:v>
                </c:pt>
                <c:pt idx="12">
                  <c:v>2118710</c:v>
                </c:pt>
                <c:pt idx="13">
                  <c:v>1874893</c:v>
                </c:pt>
                <c:pt idx="14">
                  <c:v>1590662</c:v>
                </c:pt>
                <c:pt idx="15">
                  <c:v>1263772</c:v>
                </c:pt>
                <c:pt idx="16">
                  <c:v>859249</c:v>
                </c:pt>
                <c:pt idx="17">
                  <c:v>492414</c:v>
                </c:pt>
                <c:pt idx="18">
                  <c:v>232129</c:v>
                </c:pt>
                <c:pt idx="19">
                  <c:v>97205</c:v>
                </c:pt>
              </c:numCache>
            </c:numRef>
          </c:val>
        </c:ser>
        <c:gapWidth val="150"/>
        <c:overlap val="100"/>
        <c:axId val="79609166"/>
        <c:axId val="87820360"/>
      </c:barChart>
      <c:catAx>
        <c:axId val="79609166"/>
        <c:scaling>
          <c:orientation val="minMax"/>
        </c:scaling>
        <c:delete val="0"/>
        <c:axPos val="b"/>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87820360"/>
        <c:crosses val="autoZero"/>
        <c:auto val="1"/>
        <c:lblAlgn val="ctr"/>
        <c:lblOffset val="100"/>
      </c:catAx>
      <c:valAx>
        <c:axId val="87820360"/>
        <c:scaling>
          <c:orientation val="minMax"/>
        </c:scaling>
        <c:delete val="0"/>
        <c:axPos val="l"/>
        <c:majorGridlines>
          <c:spPr>
            <a:ln w="9360">
              <a:solidFill>
                <a:srgbClr val="878787"/>
              </a:solidFill>
              <a:round/>
            </a:ln>
          </c:spPr>
        </c:majorGridlines>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79609166"/>
        <c:crossesAt val="0"/>
      </c:valAx>
      <c:spPr>
        <a:solidFill>
          <a:srgbClr val="ffffff"/>
        </a:solidFill>
        <a:ln>
          <a:noFill/>
        </a:ln>
      </c:spPr>
    </c:plotArea>
    <c:legend>
      <c:legendPos val="r"/>
      <c:overlay val="0"/>
      <c:spPr>
        <a:noFill/>
        <a:ln>
          <a:noFill/>
        </a:ln>
      </c:sp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noFill/>
            <a:ln>
              <a:noFill/>
            </a:ln>
          </c:spPr>
          <c:invertIfNegative val="0"/>
          <c:dLbls>
            <c:showLegendKey val="0"/>
            <c:showVal val="0"/>
            <c:showCatName val="0"/>
            <c:showSerName val="0"/>
            <c:showPercent val="0"/>
            <c:showLeaderLines val="0"/>
          </c:dLbls>
          <c:val>
            <c:numRef>
              <c:f>'Tablas mortalidad INDEC'!$J$98:$J$203</c:f>
              <c:numCache>
                <c:formatCode>General</c:formatCode>
                <c:ptCount val="10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numCache>
            </c:numRef>
          </c:val>
        </c:ser>
        <c:ser>
          <c:idx val="1"/>
          <c:order val="1"/>
          <c:spPr>
            <a:noFill/>
            <a:ln>
              <a:noFill/>
            </a:ln>
          </c:spPr>
          <c:invertIfNegative val="0"/>
          <c:dLbls>
            <c:showLegendKey val="0"/>
            <c:showVal val="0"/>
            <c:showCatName val="0"/>
            <c:showSerName val="0"/>
            <c:showPercent val="0"/>
            <c:showLeaderLines val="0"/>
          </c:dLbls>
          <c:val>
            <c:numRef>
              <c:f>'Tablas mortalidad INDEC'!$K$98:$K$203</c:f>
              <c:numCache>
                <c:formatCode>General</c:formatCode>
                <c:ptCount val="106"/>
                <c:pt idx="0">
                  <c:v>754448</c:v>
                </c:pt>
                <c:pt idx="1">
                  <c:v>704273.0110925</c:v>
                </c:pt>
                <c:pt idx="2">
                  <c:v>704273.0110925</c:v>
                </c:pt>
                <c:pt idx="3">
                  <c:v>704273.0110925</c:v>
                </c:pt>
                <c:pt idx="4">
                  <c:v>704273.0110925</c:v>
                </c:pt>
                <c:pt idx="5">
                  <c:v>701427</c:v>
                </c:pt>
                <c:pt idx="6">
                  <c:v>701427</c:v>
                </c:pt>
                <c:pt idx="7">
                  <c:v>701427</c:v>
                </c:pt>
                <c:pt idx="8">
                  <c:v>701427</c:v>
                </c:pt>
                <c:pt idx="9">
                  <c:v>701427</c:v>
                </c:pt>
                <c:pt idx="10">
                  <c:v>708390.8</c:v>
                </c:pt>
                <c:pt idx="11">
                  <c:v>708390.8</c:v>
                </c:pt>
                <c:pt idx="12">
                  <c:v>708390.8</c:v>
                </c:pt>
                <c:pt idx="13">
                  <c:v>708390.8</c:v>
                </c:pt>
                <c:pt idx="14">
                  <c:v>708390.8</c:v>
                </c:pt>
                <c:pt idx="15">
                  <c:v>711962.6</c:v>
                </c:pt>
                <c:pt idx="16">
                  <c:v>711962.6</c:v>
                </c:pt>
                <c:pt idx="17">
                  <c:v>711962.6</c:v>
                </c:pt>
                <c:pt idx="18">
                  <c:v>711962.6</c:v>
                </c:pt>
                <c:pt idx="19">
                  <c:v>711962.6</c:v>
                </c:pt>
                <c:pt idx="20">
                  <c:v>669296.6</c:v>
                </c:pt>
                <c:pt idx="21">
                  <c:v>669296.6</c:v>
                </c:pt>
                <c:pt idx="22">
                  <c:v>669296.6</c:v>
                </c:pt>
                <c:pt idx="23">
                  <c:v>669296.6</c:v>
                </c:pt>
                <c:pt idx="24">
                  <c:v>669296.6</c:v>
                </c:pt>
                <c:pt idx="25">
                  <c:v>633374.8</c:v>
                </c:pt>
                <c:pt idx="26">
                  <c:v>633374.8</c:v>
                </c:pt>
                <c:pt idx="27">
                  <c:v>633374.8</c:v>
                </c:pt>
                <c:pt idx="28">
                  <c:v>633374.8</c:v>
                </c:pt>
                <c:pt idx="29">
                  <c:v>633374.8</c:v>
                </c:pt>
                <c:pt idx="30">
                  <c:v>622475</c:v>
                </c:pt>
                <c:pt idx="31">
                  <c:v>622475</c:v>
                </c:pt>
                <c:pt idx="32">
                  <c:v>622475</c:v>
                </c:pt>
                <c:pt idx="33">
                  <c:v>622475</c:v>
                </c:pt>
                <c:pt idx="34">
                  <c:v>622475</c:v>
                </c:pt>
                <c:pt idx="35">
                  <c:v>542228.8</c:v>
                </c:pt>
                <c:pt idx="36">
                  <c:v>542228.8</c:v>
                </c:pt>
                <c:pt idx="37">
                  <c:v>542228.8</c:v>
                </c:pt>
                <c:pt idx="38">
                  <c:v>542228.8</c:v>
                </c:pt>
                <c:pt idx="39">
                  <c:v>542228.8</c:v>
                </c:pt>
                <c:pt idx="40">
                  <c:v>469561.8</c:v>
                </c:pt>
                <c:pt idx="41">
                  <c:v>469561.8</c:v>
                </c:pt>
                <c:pt idx="42">
                  <c:v>469561.8</c:v>
                </c:pt>
                <c:pt idx="43">
                  <c:v>469561.8</c:v>
                </c:pt>
                <c:pt idx="44">
                  <c:v>469561.8</c:v>
                </c:pt>
                <c:pt idx="45">
                  <c:v>442427.4</c:v>
                </c:pt>
                <c:pt idx="46">
                  <c:v>442427.4</c:v>
                </c:pt>
                <c:pt idx="47">
                  <c:v>442427.4</c:v>
                </c:pt>
                <c:pt idx="48">
                  <c:v>442427.4</c:v>
                </c:pt>
                <c:pt idx="49">
                  <c:v>442427.4</c:v>
                </c:pt>
                <c:pt idx="50">
                  <c:v>412484.4</c:v>
                </c:pt>
                <c:pt idx="51">
                  <c:v>412484.4</c:v>
                </c:pt>
                <c:pt idx="52">
                  <c:v>412484.4</c:v>
                </c:pt>
                <c:pt idx="53">
                  <c:v>412484.4</c:v>
                </c:pt>
                <c:pt idx="54">
                  <c:v>412484.4</c:v>
                </c:pt>
                <c:pt idx="55">
                  <c:v>375414.2</c:v>
                </c:pt>
                <c:pt idx="56">
                  <c:v>375414.2</c:v>
                </c:pt>
                <c:pt idx="57">
                  <c:v>375414.2</c:v>
                </c:pt>
                <c:pt idx="58">
                  <c:v>375414.2</c:v>
                </c:pt>
                <c:pt idx="59">
                  <c:v>375414.2</c:v>
                </c:pt>
                <c:pt idx="60">
                  <c:v>325713.8</c:v>
                </c:pt>
                <c:pt idx="61">
                  <c:v>325713.8</c:v>
                </c:pt>
                <c:pt idx="62">
                  <c:v>325713.8</c:v>
                </c:pt>
                <c:pt idx="63">
                  <c:v>325713.8</c:v>
                </c:pt>
                <c:pt idx="64">
                  <c:v>325713.8</c:v>
                </c:pt>
                <c:pt idx="65">
                  <c:v>260913.2</c:v>
                </c:pt>
                <c:pt idx="66">
                  <c:v>260913.2</c:v>
                </c:pt>
                <c:pt idx="67">
                  <c:v>260913.2</c:v>
                </c:pt>
                <c:pt idx="68">
                  <c:v>260913.2</c:v>
                </c:pt>
                <c:pt idx="69">
                  <c:v>260913.2</c:v>
                </c:pt>
                <c:pt idx="70">
                  <c:v>205806</c:v>
                </c:pt>
                <c:pt idx="71">
                  <c:v>205806</c:v>
                </c:pt>
                <c:pt idx="72">
                  <c:v>205806</c:v>
                </c:pt>
                <c:pt idx="73">
                  <c:v>205806</c:v>
                </c:pt>
                <c:pt idx="74">
                  <c:v>205806</c:v>
                </c:pt>
                <c:pt idx="75">
                  <c:v>161606.2</c:v>
                </c:pt>
                <c:pt idx="76">
                  <c:v>161606.2</c:v>
                </c:pt>
                <c:pt idx="77">
                  <c:v>161606.2</c:v>
                </c:pt>
                <c:pt idx="78">
                  <c:v>161606.2</c:v>
                </c:pt>
                <c:pt idx="79">
                  <c:v>161606.2</c:v>
                </c:pt>
                <c:pt idx="80">
                  <c:v>113487.2</c:v>
                </c:pt>
                <c:pt idx="81">
                  <c:v>113487.2</c:v>
                </c:pt>
                <c:pt idx="82">
                  <c:v>113487.2</c:v>
                </c:pt>
                <c:pt idx="83">
                  <c:v>113487.2</c:v>
                </c:pt>
                <c:pt idx="84">
                  <c:v>113487.2</c:v>
                </c:pt>
                <c:pt idx="85">
                  <c:v>60191</c:v>
                </c:pt>
                <c:pt idx="86">
                  <c:v>60191</c:v>
                </c:pt>
                <c:pt idx="87">
                  <c:v>60191</c:v>
                </c:pt>
                <c:pt idx="88">
                  <c:v>60191</c:v>
                </c:pt>
                <c:pt idx="89">
                  <c:v>60191</c:v>
                </c:pt>
                <c:pt idx="90">
                  <c:v>20996.4</c:v>
                </c:pt>
                <c:pt idx="91">
                  <c:v>20996.4</c:v>
                </c:pt>
                <c:pt idx="92">
                  <c:v>20996.4</c:v>
                </c:pt>
                <c:pt idx="93">
                  <c:v>20996.4</c:v>
                </c:pt>
                <c:pt idx="94">
                  <c:v>20996.4</c:v>
                </c:pt>
                <c:pt idx="95">
                  <c:v>4926.2</c:v>
                </c:pt>
                <c:pt idx="96">
                  <c:v>4926.2</c:v>
                </c:pt>
                <c:pt idx="97">
                  <c:v>4926.2</c:v>
                </c:pt>
                <c:pt idx="98">
                  <c:v>4926.2</c:v>
                </c:pt>
                <c:pt idx="99">
                  <c:v>4926.2</c:v>
                </c:pt>
                <c:pt idx="100">
                  <c:v>582.666666666667</c:v>
                </c:pt>
                <c:pt idx="101">
                  <c:v>582.666666666667</c:v>
                </c:pt>
                <c:pt idx="102">
                  <c:v>582.666666666667</c:v>
                </c:pt>
                <c:pt idx="103">
                  <c:v>582.666666666667</c:v>
                </c:pt>
                <c:pt idx="104">
                  <c:v>582.666666666667</c:v>
                </c:pt>
                <c:pt idx="105">
                  <c:v>582.666666666667</c:v>
                </c:pt>
              </c:numCache>
            </c:numRef>
          </c:val>
        </c:ser>
        <c:gapWidth val="150"/>
        <c:overlap val="0"/>
        <c:axId val="90442085"/>
        <c:axId val="55947053"/>
      </c:barChart>
      <c:catAx>
        <c:axId val="90442085"/>
        <c:scaling>
          <c:orientation val="minMax"/>
        </c:scaling>
        <c:delete val="0"/>
        <c:axPos val="b"/>
        <c:numFmt formatCode="General" sourceLinked="1"/>
        <c:majorTickMark val="out"/>
        <c:minorTickMark val="none"/>
        <c:tickLblPos val="nextTo"/>
        <c:spPr>
          <a:ln w="9360">
            <a:solidFill>
              <a:srgbClr val="878787"/>
            </a:solidFill>
            <a:round/>
          </a:ln>
        </c:spPr>
        <c:txPr>
          <a:bodyPr/>
          <a:p>
            <a:pPr>
              <a:defRPr lang="es-AR" sz="1000" spc="-1">
                <a:latin typeface="Arial"/>
              </a:defRPr>
            </a:pPr>
          </a:p>
        </c:txPr>
        <c:crossAx val="55947053"/>
        <c:crosses val="autoZero"/>
        <c:auto val="1"/>
        <c:lblAlgn val="ctr"/>
        <c:lblOffset val="100"/>
      </c:catAx>
      <c:valAx>
        <c:axId val="55947053"/>
        <c:scaling>
          <c:orientation val="minMax"/>
        </c:scaling>
        <c:delete val="0"/>
        <c:axPos val="l"/>
        <c:majorGridlines>
          <c:spPr>
            <a:ln w="9360">
              <a:solidFill>
                <a:srgbClr val="878787"/>
              </a:solidFill>
              <a:round/>
            </a:ln>
          </c:spPr>
        </c:majorGridlines>
        <c:numFmt formatCode="0" sourceLinked="1"/>
        <c:majorTickMark val="out"/>
        <c:minorTickMark val="none"/>
        <c:tickLblPos val="nextTo"/>
        <c:spPr>
          <a:ln w="9360">
            <a:solidFill>
              <a:srgbClr val="878787"/>
            </a:solidFill>
            <a:round/>
          </a:ln>
        </c:spPr>
        <c:txPr>
          <a:bodyPr/>
          <a:p>
            <a:pPr>
              <a:defRPr lang="es-AR" sz="1000" spc="-1">
                <a:latin typeface="Arial"/>
              </a:defRPr>
            </a:pPr>
          </a:p>
        </c:txPr>
        <c:crossAx val="90442085"/>
        <c:crossesAt val="0"/>
      </c:valAx>
      <c:spPr>
        <a:solidFill>
          <a:srgbClr val="ffffff"/>
        </a:solidFill>
        <a:ln>
          <a:noFill/>
        </a:ln>
      </c:spPr>
    </c:plotArea>
    <c:legend>
      <c:legendPos val="r"/>
      <c:overlay val="0"/>
      <c:spPr>
        <a:noFill/>
        <a:ln>
          <a:noFill/>
        </a:ln>
      </c:spPr>
    </c:legend>
    <c:plotVisOnly val="1"/>
    <c:dispBlanksAs val="zero"/>
  </c:chart>
  <c:spPr>
    <a:noFill/>
    <a:ln>
      <a:noFill/>
    </a:ln>
  </c:spPr>
</c:chartSpace>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
</Relationships>
</file>

<file path=xl/drawings/_rels/drawing3.xml.rels><?xml version="1.0" encoding="UTF-8"?>
<Relationships xmlns="http://schemas.openxmlformats.org/package/2006/relationships"><Relationship Id="rId1" Type="http://schemas.openxmlformats.org/officeDocument/2006/relationships/chart" Target="../charts/chart5.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70920</xdr:colOff>
      <xdr:row>13</xdr:row>
      <xdr:rowOff>165240</xdr:rowOff>
    </xdr:from>
    <xdr:to>
      <xdr:col>30</xdr:col>
      <xdr:colOff>654120</xdr:colOff>
      <xdr:row>80</xdr:row>
      <xdr:rowOff>100800</xdr:rowOff>
    </xdr:to>
    <xdr:sp>
      <xdr:nvSpPr>
        <xdr:cNvPr id="0" name="CustomShape 1"/>
        <xdr:cNvSpPr/>
      </xdr:nvSpPr>
      <xdr:spPr>
        <a:xfrm>
          <a:off x="8475480" y="2705040"/>
          <a:ext cx="13190760" cy="1270224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468360</xdr:colOff>
      <xdr:row>22</xdr:row>
      <xdr:rowOff>81000</xdr:rowOff>
    </xdr:from>
    <xdr:to>
      <xdr:col>18</xdr:col>
      <xdr:colOff>86400</xdr:colOff>
      <xdr:row>36</xdr:row>
      <xdr:rowOff>156240</xdr:rowOff>
    </xdr:to>
    <xdr:graphicFrame>
      <xdr:nvGraphicFramePr>
        <xdr:cNvPr id="1" name="Chart 3"/>
        <xdr:cNvGraphicFramePr/>
      </xdr:nvGraphicFramePr>
      <xdr:xfrm>
        <a:off x="8872920" y="4271760"/>
        <a:ext cx="3820680" cy="2742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277920</xdr:colOff>
      <xdr:row>22</xdr:row>
      <xdr:rowOff>30240</xdr:rowOff>
    </xdr:from>
    <xdr:to>
      <xdr:col>6</xdr:col>
      <xdr:colOff>37440</xdr:colOff>
      <xdr:row>36</xdr:row>
      <xdr:rowOff>105480</xdr:rowOff>
    </xdr:to>
    <xdr:graphicFrame>
      <xdr:nvGraphicFramePr>
        <xdr:cNvPr id="2" name="Chart 4"/>
        <xdr:cNvGraphicFramePr/>
      </xdr:nvGraphicFramePr>
      <xdr:xfrm>
        <a:off x="277920" y="4221000"/>
        <a:ext cx="3961800" cy="27424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76320</xdr:colOff>
      <xdr:row>6</xdr:row>
      <xdr:rowOff>119160</xdr:rowOff>
    </xdr:from>
    <xdr:to>
      <xdr:col>10</xdr:col>
      <xdr:colOff>378360</xdr:colOff>
      <xdr:row>21</xdr:row>
      <xdr:rowOff>3960</xdr:rowOff>
    </xdr:to>
    <xdr:graphicFrame>
      <xdr:nvGraphicFramePr>
        <xdr:cNvPr id="3" name="Chart 5"/>
        <xdr:cNvGraphicFramePr/>
      </xdr:nvGraphicFramePr>
      <xdr:xfrm>
        <a:off x="3578040" y="1262160"/>
        <a:ext cx="3804120" cy="27421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582480</xdr:colOff>
      <xdr:row>3</xdr:row>
      <xdr:rowOff>55440</xdr:rowOff>
    </xdr:from>
    <xdr:to>
      <xdr:col>16</xdr:col>
      <xdr:colOff>200520</xdr:colOff>
      <xdr:row>17</xdr:row>
      <xdr:rowOff>130680</xdr:rowOff>
    </xdr:to>
    <xdr:graphicFrame>
      <xdr:nvGraphicFramePr>
        <xdr:cNvPr id="4" name="Chart 6"/>
        <xdr:cNvGraphicFramePr/>
      </xdr:nvGraphicFramePr>
      <xdr:xfrm>
        <a:off x="7586280" y="626760"/>
        <a:ext cx="3820680" cy="27421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584640</xdr:colOff>
      <xdr:row>202</xdr:row>
      <xdr:rowOff>189360</xdr:rowOff>
    </xdr:from>
    <xdr:to>
      <xdr:col>19</xdr:col>
      <xdr:colOff>168480</xdr:colOff>
      <xdr:row>228</xdr:row>
      <xdr:rowOff>48600</xdr:rowOff>
    </xdr:to>
    <xdr:graphicFrame>
      <xdr:nvGraphicFramePr>
        <xdr:cNvPr id="5" name="Chart 3"/>
        <xdr:cNvGraphicFramePr/>
      </xdr:nvGraphicFramePr>
      <xdr:xfrm>
        <a:off x="8289000" y="44572680"/>
        <a:ext cx="5186880" cy="5548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Q303"/>
  <sheetViews>
    <sheetView windowProtection="false" showFormulas="false" showGridLines="true" showRowColHeaders="true" showZeros="true" rightToLeft="false" tabSelected="false" showOutlineSymbols="true" defaultGridColor="true" view="normal" topLeftCell="A109" colorId="64" zoomScale="85" zoomScaleNormal="85" zoomScalePageLayoutView="100" workbookViewId="0">
      <selection pane="topLeft" activeCell="B91" activeCellId="0" sqref="B91"/>
    </sheetView>
  </sheetViews>
  <sheetFormatPr defaultRowHeight="15"/>
  <cols>
    <col collapsed="false" hidden="false" max="1025" min="1" style="0" width="9.05116279069767"/>
  </cols>
  <sheetData>
    <row r="1" customFormat="false" ht="15" hidden="false" customHeight="true" outlineLevel="0" collapsed="false">
      <c r="A1" s="1" t="s">
        <v>0</v>
      </c>
      <c r="B1" s="1"/>
      <c r="C1" s="1"/>
      <c r="D1" s="1"/>
      <c r="E1" s="1"/>
      <c r="F1" s="1"/>
      <c r="G1" s="1"/>
      <c r="H1" s="1"/>
      <c r="I1" s="1"/>
      <c r="AH1" s="2" t="s">
        <v>1</v>
      </c>
      <c r="AI1" s="2"/>
      <c r="AJ1" s="2"/>
      <c r="AK1" s="2"/>
      <c r="AL1" s="3"/>
      <c r="AM1" s="4" t="s">
        <v>2</v>
      </c>
      <c r="AN1" s="4"/>
      <c r="AO1" s="4"/>
      <c r="AP1" s="4"/>
      <c r="AQ1" s="4"/>
      <c r="AR1" s="4"/>
      <c r="AS1" s="4"/>
      <c r="AT1" s="4"/>
      <c r="AU1" s="4"/>
      <c r="AV1" s="5"/>
      <c r="BL1" s="6" t="s">
        <v>3</v>
      </c>
      <c r="BM1" s="6"/>
      <c r="BN1" s="6"/>
      <c r="BO1" s="6"/>
      <c r="BP1" s="6"/>
      <c r="BQ1" s="6"/>
      <c r="BR1" s="6"/>
      <c r="BS1" s="6"/>
      <c r="BT1" s="6"/>
      <c r="BU1" s="6"/>
      <c r="BV1" s="6"/>
      <c r="BW1" s="6"/>
      <c r="BX1" s="6"/>
      <c r="BY1" s="6"/>
      <c r="BZ1" s="6"/>
      <c r="CA1" s="6"/>
      <c r="CB1" s="6"/>
      <c r="CC1" s="7"/>
    </row>
    <row r="2" customFormat="false" ht="15" hidden="false" customHeight="false" outlineLevel="0" collapsed="false">
      <c r="A2" s="8"/>
      <c r="B2" s="9"/>
      <c r="C2" s="9"/>
      <c r="D2" s="9"/>
      <c r="E2" s="9"/>
      <c r="F2" s="9"/>
      <c r="G2" s="9"/>
      <c r="H2" s="9"/>
      <c r="I2" s="9"/>
      <c r="AH2" s="2"/>
      <c r="AI2" s="2"/>
      <c r="AJ2" s="2"/>
      <c r="AK2" s="2"/>
      <c r="AL2" s="3"/>
      <c r="AM2" s="10"/>
      <c r="AN2" s="11"/>
      <c r="AO2" s="11"/>
      <c r="AP2" s="11"/>
      <c r="AQ2" s="11"/>
      <c r="AR2" s="11"/>
      <c r="AS2" s="11"/>
      <c r="AT2" s="11"/>
      <c r="AU2" s="11"/>
      <c r="AV2" s="11"/>
      <c r="AX2" s="0" t="s">
        <v>4</v>
      </c>
      <c r="BL2" s="12"/>
      <c r="BM2" s="12"/>
      <c r="BN2" s="12"/>
      <c r="BO2" s="12"/>
      <c r="BP2" s="12"/>
      <c r="BQ2" s="12"/>
      <c r="BR2" s="12"/>
      <c r="BS2" s="12"/>
      <c r="BT2" s="12"/>
      <c r="BU2" s="12"/>
      <c r="BV2" s="12"/>
      <c r="BW2" s="12"/>
      <c r="BX2" s="12"/>
      <c r="BY2" s="12"/>
      <c r="BZ2" s="12"/>
      <c r="CA2" s="12"/>
      <c r="CB2" s="12"/>
      <c r="CC2" s="7"/>
    </row>
    <row r="3" customFormat="false" ht="15" hidden="false" customHeight="true" outlineLevel="0" collapsed="false">
      <c r="A3" s="12" t="s">
        <v>5</v>
      </c>
      <c r="B3" s="13"/>
      <c r="C3" s="13"/>
      <c r="AH3" s="13"/>
      <c r="AI3" s="13"/>
      <c r="AJ3" s="13"/>
      <c r="AK3" s="13"/>
      <c r="AL3" s="14"/>
      <c r="AM3" s="15" t="s">
        <v>6</v>
      </c>
      <c r="AN3" s="16" t="s">
        <v>7</v>
      </c>
      <c r="AO3" s="16"/>
      <c r="AP3" s="16"/>
      <c r="AQ3" s="16"/>
      <c r="AR3" s="16"/>
      <c r="AS3" s="16"/>
      <c r="AT3" s="16"/>
      <c r="AU3" s="16"/>
      <c r="AV3" s="17"/>
      <c r="AW3" s="18" t="s">
        <v>8</v>
      </c>
      <c r="AX3" s="18" t="s">
        <v>9</v>
      </c>
      <c r="AY3" s="18"/>
      <c r="AZ3" s="18"/>
      <c r="BA3" s="18"/>
      <c r="BB3" s="18"/>
      <c r="BC3" s="19"/>
      <c r="BD3" s="18" t="s">
        <v>10</v>
      </c>
      <c r="BE3" s="18"/>
      <c r="BF3" s="18"/>
      <c r="BG3" s="18"/>
      <c r="BH3" s="18"/>
      <c r="BI3" s="20"/>
      <c r="BJ3" s="20"/>
      <c r="BL3" s="21" t="s">
        <v>11</v>
      </c>
      <c r="BM3" s="21" t="s">
        <v>12</v>
      </c>
      <c r="BN3" s="21"/>
      <c r="BO3" s="21" t="s">
        <v>13</v>
      </c>
      <c r="BP3" s="21"/>
      <c r="BQ3" s="21"/>
      <c r="BR3" s="21"/>
      <c r="BS3" s="21"/>
      <c r="BT3" s="21"/>
      <c r="BU3" s="21"/>
      <c r="BV3" s="21"/>
      <c r="BW3" s="21"/>
      <c r="BX3" s="21"/>
      <c r="BY3" s="21"/>
      <c r="BZ3" s="21"/>
      <c r="CA3" s="21"/>
      <c r="CB3" s="21"/>
      <c r="CC3" s="7"/>
    </row>
    <row r="4" customFormat="false" ht="20" hidden="false" customHeight="true" outlineLevel="0" collapsed="false">
      <c r="A4" s="21" t="s">
        <v>14</v>
      </c>
      <c r="B4" s="21" t="s">
        <v>6</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H4" s="22" t="s">
        <v>6</v>
      </c>
      <c r="AI4" s="22" t="s">
        <v>15</v>
      </c>
      <c r="AJ4" s="22"/>
      <c r="AK4" s="22"/>
      <c r="AL4" s="23"/>
      <c r="AM4" s="15"/>
      <c r="AN4" s="16"/>
      <c r="AO4" s="16"/>
      <c r="AP4" s="16"/>
      <c r="AQ4" s="16"/>
      <c r="AR4" s="16"/>
      <c r="AS4" s="16"/>
      <c r="AT4" s="16"/>
      <c r="AU4" s="16"/>
      <c r="AV4" s="24"/>
      <c r="AW4" s="18"/>
      <c r="AX4" s="18" t="s">
        <v>16</v>
      </c>
      <c r="AY4" s="18" t="s">
        <v>17</v>
      </c>
      <c r="AZ4" s="18" t="s">
        <v>18</v>
      </c>
      <c r="BA4" s="18" t="s">
        <v>19</v>
      </c>
      <c r="BB4" s="18" t="s">
        <v>20</v>
      </c>
      <c r="BC4" s="19"/>
      <c r="BD4" s="18" t="s">
        <v>16</v>
      </c>
      <c r="BE4" s="18" t="s">
        <v>17</v>
      </c>
      <c r="BF4" s="18" t="s">
        <v>18</v>
      </c>
      <c r="BG4" s="18" t="s">
        <v>19</v>
      </c>
      <c r="BH4" s="18" t="s">
        <v>20</v>
      </c>
      <c r="BI4" s="18" t="s">
        <v>21</v>
      </c>
      <c r="BJ4" s="18" t="s">
        <v>22</v>
      </c>
      <c r="BL4" s="21"/>
      <c r="BM4" s="21"/>
      <c r="BN4" s="21"/>
      <c r="BO4" s="21"/>
      <c r="BP4" s="21"/>
      <c r="BQ4" s="21"/>
      <c r="BR4" s="21"/>
      <c r="BS4" s="21"/>
      <c r="BT4" s="21"/>
      <c r="BU4" s="21"/>
      <c r="BV4" s="21"/>
      <c r="BW4" s="21"/>
      <c r="BX4" s="21"/>
      <c r="BY4" s="21"/>
      <c r="BZ4" s="21"/>
      <c r="CA4" s="21"/>
      <c r="CB4" s="21"/>
      <c r="CC4" s="7"/>
    </row>
    <row r="5" customFormat="false" ht="15" hidden="false" customHeight="true" outlineLevel="0" collapsed="false">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H5" s="22"/>
      <c r="AI5" s="22"/>
      <c r="AJ5" s="22"/>
      <c r="AK5" s="22"/>
      <c r="AL5" s="23"/>
      <c r="AM5" s="15"/>
      <c r="AN5" s="16" t="s">
        <v>14</v>
      </c>
      <c r="AO5" s="16"/>
      <c r="AP5" s="16"/>
      <c r="AQ5" s="16"/>
      <c r="AR5" s="16"/>
      <c r="AS5" s="16"/>
      <c r="AT5" s="16"/>
      <c r="AU5" s="16"/>
      <c r="AV5" s="25"/>
      <c r="AW5" s="26"/>
      <c r="AX5" s="27" t="s">
        <v>23</v>
      </c>
      <c r="AY5" s="27"/>
      <c r="AZ5" s="27"/>
      <c r="BA5" s="27"/>
      <c r="BB5" s="27"/>
      <c r="BC5" s="28"/>
      <c r="BL5" s="21"/>
      <c r="BM5" s="21"/>
      <c r="BN5" s="21"/>
      <c r="BO5" s="29" t="s">
        <v>24</v>
      </c>
      <c r="BP5" s="29"/>
      <c r="BQ5" s="29" t="s">
        <v>25</v>
      </c>
      <c r="BR5" s="29"/>
      <c r="BS5" s="29" t="s">
        <v>26</v>
      </c>
      <c r="BT5" s="29"/>
      <c r="BU5" s="29" t="s">
        <v>27</v>
      </c>
      <c r="BV5" s="29"/>
      <c r="BW5" s="29" t="s">
        <v>28</v>
      </c>
      <c r="BX5" s="29"/>
      <c r="BY5" s="29" t="s">
        <v>29</v>
      </c>
      <c r="BZ5" s="29"/>
      <c r="CA5" s="29" t="s">
        <v>30</v>
      </c>
      <c r="CB5" s="29"/>
      <c r="CC5" s="7"/>
    </row>
    <row r="6" customFormat="false" ht="15" hidden="false" customHeight="false" outlineLevel="0" collapsed="false">
      <c r="A6" s="21"/>
      <c r="B6" s="22" t="n">
        <v>2010</v>
      </c>
      <c r="C6" s="22" t="n">
        <v>2011</v>
      </c>
      <c r="D6" s="22" t="n">
        <v>2012</v>
      </c>
      <c r="E6" s="22" t="n">
        <v>2013</v>
      </c>
      <c r="F6" s="22" t="n">
        <v>2014</v>
      </c>
      <c r="G6" s="22" t="n">
        <v>2015</v>
      </c>
      <c r="H6" s="22" t="n">
        <v>2016</v>
      </c>
      <c r="I6" s="22" t="n">
        <v>2017</v>
      </c>
      <c r="J6" s="22" t="n">
        <v>2018</v>
      </c>
      <c r="K6" s="22" t="n">
        <v>2019</v>
      </c>
      <c r="L6" s="22" t="n">
        <v>2020</v>
      </c>
      <c r="M6" s="22" t="n">
        <v>2021</v>
      </c>
      <c r="N6" s="22" t="n">
        <v>2022</v>
      </c>
      <c r="O6" s="22" t="n">
        <v>2023</v>
      </c>
      <c r="P6" s="22" t="n">
        <v>2024</v>
      </c>
      <c r="Q6" s="22" t="n">
        <v>2025</v>
      </c>
      <c r="R6" s="22" t="n">
        <v>2026</v>
      </c>
      <c r="S6" s="22" t="n">
        <v>2027</v>
      </c>
      <c r="T6" s="22" t="n">
        <v>2028</v>
      </c>
      <c r="U6" s="22" t="n">
        <v>2029</v>
      </c>
      <c r="V6" s="22" t="n">
        <v>2030</v>
      </c>
      <c r="W6" s="22" t="n">
        <v>2031</v>
      </c>
      <c r="X6" s="22" t="n">
        <v>2032</v>
      </c>
      <c r="Y6" s="22" t="n">
        <v>2033</v>
      </c>
      <c r="Z6" s="22" t="n">
        <v>2034</v>
      </c>
      <c r="AA6" s="22" t="n">
        <v>2035</v>
      </c>
      <c r="AB6" s="22" t="n">
        <v>2036</v>
      </c>
      <c r="AC6" s="22" t="n">
        <v>2037</v>
      </c>
      <c r="AD6" s="22" t="n">
        <v>2038</v>
      </c>
      <c r="AE6" s="22" t="n">
        <v>2039</v>
      </c>
      <c r="AF6" s="22" t="n">
        <v>2040</v>
      </c>
      <c r="AH6" s="22"/>
      <c r="AI6" s="22" t="s">
        <v>12</v>
      </c>
      <c r="AJ6" s="30" t="s">
        <v>31</v>
      </c>
      <c r="AK6" s="22" t="s">
        <v>32</v>
      </c>
      <c r="AL6" s="23"/>
      <c r="AM6" s="15"/>
      <c r="AN6" s="31" t="s">
        <v>33</v>
      </c>
      <c r="AO6" s="32" t="s">
        <v>34</v>
      </c>
      <c r="AP6" s="32" t="s">
        <v>35</v>
      </c>
      <c r="AQ6" s="32" t="s">
        <v>36</v>
      </c>
      <c r="AR6" s="32" t="s">
        <v>37</v>
      </c>
      <c r="AS6" s="32" t="s">
        <v>38</v>
      </c>
      <c r="AT6" s="32" t="s">
        <v>39</v>
      </c>
      <c r="AU6" s="32" t="s">
        <v>40</v>
      </c>
      <c r="AV6" s="33"/>
      <c r="AW6" s="34" t="n">
        <v>2010</v>
      </c>
      <c r="AX6" s="35" t="n">
        <v>11.61</v>
      </c>
      <c r="AY6" s="35" t="n">
        <v>11.24</v>
      </c>
      <c r="AZ6" s="35" t="n">
        <v>18.71</v>
      </c>
      <c r="BA6" s="35" t="n">
        <v>7.47</v>
      </c>
      <c r="BB6" s="35" t="n">
        <v>0.37</v>
      </c>
      <c r="BC6" s="36"/>
      <c r="BD6" s="37" t="n">
        <f aca="false">(AX6*AI9/1000000)*1000</f>
        <v>473553.93933</v>
      </c>
      <c r="BE6" s="37" t="n">
        <f aca="false">(AY6*AI9/1000000)*1000</f>
        <v>458462.21172</v>
      </c>
      <c r="BF6" s="37" t="n">
        <f aca="false">(AZ6*AI9/1000000)*1000</f>
        <v>763151.95563</v>
      </c>
      <c r="BG6" s="37" t="n">
        <f aca="false">(BA6*AI9/1000000)*1000</f>
        <v>304689.74391</v>
      </c>
      <c r="BH6" s="37" t="n">
        <f aca="false">(BB6*AI9/1000000)*1000</f>
        <v>15091.72761</v>
      </c>
      <c r="BI6" s="37" t="e">
        <f aca="false">1,5/2,5*BF6</f>
        <v>#VALUE!</v>
      </c>
      <c r="BJ6" s="37" t="n">
        <f aca="false">BF6-BI6</f>
        <v>372269.24664878</v>
      </c>
      <c r="BL6" s="21"/>
      <c r="BM6" s="21"/>
      <c r="BN6" s="21"/>
      <c r="BO6" s="29"/>
      <c r="BP6" s="29"/>
      <c r="BQ6" s="29"/>
      <c r="BR6" s="29"/>
      <c r="BS6" s="29"/>
      <c r="BT6" s="29"/>
      <c r="BU6" s="29"/>
      <c r="BV6" s="29"/>
      <c r="BW6" s="29"/>
      <c r="BX6" s="29"/>
      <c r="BY6" s="29"/>
      <c r="BZ6" s="29"/>
      <c r="CA6" s="29"/>
      <c r="CB6" s="29"/>
      <c r="CC6" s="7"/>
    </row>
    <row r="7" customFormat="false" ht="15" hidden="false" customHeight="false" outlineLevel="0" collapsed="false">
      <c r="A7" s="21"/>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H7" s="22"/>
      <c r="AI7" s="22"/>
      <c r="AJ7" s="30"/>
      <c r="AK7" s="22"/>
      <c r="AL7" s="23"/>
      <c r="AM7" s="38"/>
      <c r="AN7" s="17"/>
      <c r="AO7" s="17"/>
      <c r="AP7" s="17"/>
      <c r="AQ7" s="17"/>
      <c r="AR7" s="17"/>
      <c r="AS7" s="17"/>
      <c r="AT7" s="17"/>
      <c r="AU7" s="17"/>
      <c r="AV7" s="25"/>
      <c r="AW7" s="39" t="n">
        <v>2011</v>
      </c>
      <c r="AX7" s="40" t="n">
        <f aca="false">AX6+(AX11-AX6)/5</f>
        <v>11.422</v>
      </c>
      <c r="AY7" s="40" t="n">
        <f aca="false">AY6+(AY11-AY6)/5</f>
        <v>11.068</v>
      </c>
      <c r="AZ7" s="40" t="n">
        <f aca="false">AZ6+(AZ11-AZ6)/5</f>
        <v>18.472</v>
      </c>
      <c r="BA7" s="40" t="n">
        <f aca="false">BA6+(BA11-BA6)/5</f>
        <v>7.404</v>
      </c>
      <c r="BB7" s="40" t="n">
        <f aca="false">BB6+(BB11-BB6)/5</f>
        <v>0.354</v>
      </c>
      <c r="BC7" s="41"/>
      <c r="BD7" s="42" t="n">
        <f aca="false">(AX7*AI10/1000000)*1000</f>
        <v>471288.73878</v>
      </c>
      <c r="BE7" s="42" t="n">
        <f aca="false">(AY7*AI10/1000000)*1000</f>
        <v>456682.17132</v>
      </c>
      <c r="BF7" s="42" t="n">
        <f aca="false">(AZ7*AI10/1000000)*1000</f>
        <v>762182.24328</v>
      </c>
      <c r="BG7" s="42" t="n">
        <f aca="false">(BA7*AI10/1000000)*1000</f>
        <v>305500.07196</v>
      </c>
      <c r="BH7" s="42" t="n">
        <f aca="false">(BB7*AI10/1000000)*1000</f>
        <v>14606.56746</v>
      </c>
      <c r="BI7" s="42" t="e">
        <f aca="false">1,5/2,5*BF7</f>
        <v>#VALUE!</v>
      </c>
      <c r="BJ7" s="42" t="n">
        <f aca="false">BF7-BI7</f>
        <v>371796.216234146</v>
      </c>
      <c r="BL7" s="7"/>
      <c r="BM7" s="43"/>
      <c r="BN7" s="43"/>
      <c r="BO7" s="43"/>
      <c r="BP7" s="43"/>
      <c r="BQ7" s="43"/>
      <c r="BR7" s="43"/>
      <c r="BS7" s="43"/>
      <c r="BT7" s="43"/>
      <c r="BU7" s="43"/>
      <c r="BV7" s="43"/>
      <c r="BW7" s="7"/>
      <c r="BX7" s="7"/>
      <c r="BY7" s="7"/>
      <c r="BZ7" s="7"/>
      <c r="CA7" s="7"/>
      <c r="CB7" s="7"/>
      <c r="CC7" s="7"/>
    </row>
    <row r="8" customFormat="false" ht="15" hidden="false" customHeight="false" outlineLevel="0" collapsed="false">
      <c r="C8" s="7"/>
      <c r="AH8" s="44"/>
      <c r="AI8" s="45"/>
      <c r="AJ8" s="44"/>
      <c r="AK8" s="45"/>
      <c r="AL8" s="45"/>
      <c r="AM8" s="46" t="n">
        <v>2010</v>
      </c>
      <c r="AN8" s="47" t="n">
        <v>0.0026</v>
      </c>
      <c r="AO8" s="47" t="n">
        <v>0.0631</v>
      </c>
      <c r="AP8" s="47" t="n">
        <v>0.1125</v>
      </c>
      <c r="AQ8" s="47" t="n">
        <v>0.1132</v>
      </c>
      <c r="AR8" s="47" t="n">
        <v>0.1048</v>
      </c>
      <c r="AS8" s="47" t="n">
        <v>0.0647</v>
      </c>
      <c r="AT8" s="47" t="n">
        <v>0.0193</v>
      </c>
      <c r="AU8" s="47" t="n">
        <v>0.0021</v>
      </c>
      <c r="AV8" s="47"/>
      <c r="AW8" s="39" t="n">
        <v>2012</v>
      </c>
      <c r="AX8" s="40" t="n">
        <f aca="false">AX7+(AX11-AX6)/5</f>
        <v>11.234</v>
      </c>
      <c r="AY8" s="40" t="n">
        <f aca="false">AY7+(AY11-AY6)/5</f>
        <v>10.896</v>
      </c>
      <c r="AZ8" s="40" t="n">
        <f aca="false">AZ7+(AZ11-AZ6)/5</f>
        <v>18.234</v>
      </c>
      <c r="BA8" s="40" t="n">
        <f aca="false">BA7+(BA11-BA6)/5</f>
        <v>7.338</v>
      </c>
      <c r="BB8" s="40" t="n">
        <f aca="false">BB7+(BB11-BB6)/5</f>
        <v>0.338</v>
      </c>
      <c r="BC8" s="41"/>
      <c r="BD8" s="42" t="n">
        <f aca="false">(AX8*AI11/1000000)*1000</f>
        <v>468831.566414</v>
      </c>
      <c r="BE8" s="42" t="n">
        <f aca="false">(AY8*AI11/1000000)*1000</f>
        <v>454725.720816</v>
      </c>
      <c r="BF8" s="42" t="n">
        <f aca="false">(AZ8*AI11/1000000)*1000</f>
        <v>760964.463414</v>
      </c>
      <c r="BG8" s="42" t="n">
        <f aca="false">(BA8*AI11/1000000)*1000</f>
        <v>306238.742598</v>
      </c>
      <c r="BH8" s="42" t="n">
        <f aca="false">(BB8*AI11/1000000)*1000</f>
        <v>14105.845598</v>
      </c>
      <c r="BI8" s="42" t="e">
        <f aca="false">1,5/2,5*BF8</f>
        <v>#VALUE!</v>
      </c>
      <c r="BJ8" s="42" t="n">
        <f aca="false">BF8-BI8</f>
        <v>371202.177275122</v>
      </c>
      <c r="BL8" s="48" t="s">
        <v>41</v>
      </c>
      <c r="BM8" s="7"/>
      <c r="BN8" s="7"/>
      <c r="BO8" s="7"/>
      <c r="BP8" s="7"/>
      <c r="BQ8" s="7"/>
      <c r="BR8" s="7"/>
      <c r="BS8" s="7"/>
      <c r="BT8" s="7"/>
      <c r="BU8" s="7"/>
      <c r="BV8" s="7"/>
      <c r="BW8" s="7"/>
      <c r="BX8" s="7"/>
      <c r="BY8" s="7"/>
      <c r="BZ8" s="7"/>
      <c r="CA8" s="7"/>
      <c r="CB8" s="7"/>
      <c r="CC8" s="7"/>
    </row>
    <row r="9" customFormat="false" ht="15" hidden="false" customHeight="false" outlineLevel="0" collapsed="false">
      <c r="A9" s="48" t="s">
        <v>12</v>
      </c>
      <c r="B9" s="49" t="n">
        <v>40788453</v>
      </c>
      <c r="C9" s="49" t="n">
        <v>41261490</v>
      </c>
      <c r="D9" s="49" t="n">
        <v>41733271</v>
      </c>
      <c r="E9" s="49" t="n">
        <v>42202935</v>
      </c>
      <c r="F9" s="49" t="n">
        <v>42669500</v>
      </c>
      <c r="G9" s="49" t="n">
        <v>43131966</v>
      </c>
      <c r="H9" s="49" t="n">
        <v>43590368</v>
      </c>
      <c r="I9" s="49" t="n">
        <v>44044811</v>
      </c>
      <c r="J9" s="49" t="n">
        <v>44494502</v>
      </c>
      <c r="K9" s="49" t="n">
        <v>44938712</v>
      </c>
      <c r="L9" s="49" t="n">
        <v>45376763</v>
      </c>
      <c r="M9" s="49" t="n">
        <v>45808747</v>
      </c>
      <c r="N9" s="49" t="n">
        <v>46234830</v>
      </c>
      <c r="O9" s="49" t="n">
        <v>46654581</v>
      </c>
      <c r="P9" s="49" t="n">
        <v>47067641</v>
      </c>
      <c r="Q9" s="49" t="n">
        <v>47473760</v>
      </c>
      <c r="R9" s="49" t="n">
        <v>47873268</v>
      </c>
      <c r="S9" s="49" t="n">
        <v>48266524</v>
      </c>
      <c r="T9" s="49" t="n">
        <v>48653385</v>
      </c>
      <c r="U9" s="49" t="n">
        <v>49033678</v>
      </c>
      <c r="V9" s="49" t="n">
        <v>49407265</v>
      </c>
      <c r="W9" s="49" t="n">
        <v>49774276</v>
      </c>
      <c r="X9" s="49" t="n">
        <v>50134861</v>
      </c>
      <c r="Y9" s="49" t="n">
        <v>50488930</v>
      </c>
      <c r="Z9" s="49" t="n">
        <v>50836373</v>
      </c>
      <c r="AA9" s="49" t="n">
        <v>51177087</v>
      </c>
      <c r="AB9" s="49" t="n">
        <v>51511042</v>
      </c>
      <c r="AC9" s="49" t="n">
        <v>51838245</v>
      </c>
      <c r="AD9" s="49" t="n">
        <v>52158610</v>
      </c>
      <c r="AE9" s="49" t="n">
        <v>52472054</v>
      </c>
      <c r="AF9" s="49" t="n">
        <v>52778477</v>
      </c>
      <c r="AH9" s="44" t="n">
        <v>2010</v>
      </c>
      <c r="AI9" s="50" t="n">
        <v>40788453</v>
      </c>
      <c r="AJ9" s="50" t="n">
        <v>19940704</v>
      </c>
      <c r="AK9" s="50" t="n">
        <v>20847749</v>
      </c>
      <c r="AL9" s="50"/>
      <c r="AM9" s="46" t="n">
        <v>2015</v>
      </c>
      <c r="AN9" s="47" t="n">
        <v>0.0023</v>
      </c>
      <c r="AO9" s="47" t="n">
        <v>0.06</v>
      </c>
      <c r="AP9" s="47" t="n">
        <v>0.1048</v>
      </c>
      <c r="AQ9" s="47" t="n">
        <v>0.1073</v>
      </c>
      <c r="AR9" s="47" t="n">
        <v>0.1005</v>
      </c>
      <c r="AS9" s="47" t="n">
        <v>0.0612</v>
      </c>
      <c r="AT9" s="47" t="n">
        <v>0.0181</v>
      </c>
      <c r="AU9" s="47" t="n">
        <v>0.0019</v>
      </c>
      <c r="AV9" s="47" t="n">
        <f aca="false">5*(AN9+AO9+AP9+AQ9+AR9+AS9+AT9+AU9)</f>
        <v>2.2805</v>
      </c>
      <c r="AW9" s="39" t="n">
        <v>2013</v>
      </c>
      <c r="AX9" s="40" t="n">
        <f aca="false">AX8+(AX11-AX6)/5</f>
        <v>11.046</v>
      </c>
      <c r="AY9" s="40" t="n">
        <f aca="false">AY8+(AY11-AY6)/5</f>
        <v>10.724</v>
      </c>
      <c r="AZ9" s="40" t="n">
        <f aca="false">AZ8+(AZ11-AZ6)/5</f>
        <v>17.996</v>
      </c>
      <c r="BA9" s="40" t="n">
        <f aca="false">BA8+(BA11-BA6)/5</f>
        <v>7.272</v>
      </c>
      <c r="BB9" s="40" t="n">
        <f aca="false">BB8+(BB11-BB6)/5</f>
        <v>0.322</v>
      </c>
      <c r="BC9" s="41"/>
      <c r="BD9" s="42" t="n">
        <f aca="false">(AX9*AI12/1000000)*1000</f>
        <v>466173.62001</v>
      </c>
      <c r="BE9" s="42" t="n">
        <f aca="false">(AY9*AI12/1000000)*1000</f>
        <v>452584.27494</v>
      </c>
      <c r="BF9" s="42" t="n">
        <f aca="false">(AZ9*AI12/1000000)*1000</f>
        <v>759484.01826</v>
      </c>
      <c r="BG9" s="42" t="n">
        <f aca="false">(BA9*AI12/1000000)*1000</f>
        <v>306899.74332</v>
      </c>
      <c r="BH9" s="42" t="n">
        <f aca="false">(BB9*AI12/1000000)*1000</f>
        <v>13589.34507</v>
      </c>
      <c r="BI9" s="42" t="e">
        <f aca="false">1,5/2,5*BF9</f>
        <v>#VALUE!</v>
      </c>
      <c r="BJ9" s="42" t="n">
        <f aca="false">BF9-BI9</f>
        <v>370480.008907317</v>
      </c>
      <c r="BL9" s="7" t="s">
        <v>42</v>
      </c>
      <c r="BM9" s="51" t="n">
        <v>49475</v>
      </c>
      <c r="BN9" s="52"/>
      <c r="BO9" s="51" t="n">
        <v>16176</v>
      </c>
      <c r="BP9" s="52"/>
      <c r="BQ9" s="51" t="n">
        <v>20680</v>
      </c>
      <c r="BR9" s="52"/>
      <c r="BS9" s="51" t="n">
        <v>10142</v>
      </c>
      <c r="BT9" s="52"/>
      <c r="BU9" s="51" t="n">
        <v>1925</v>
      </c>
      <c r="BV9" s="52"/>
      <c r="BW9" s="51" t="n">
        <v>468</v>
      </c>
      <c r="BX9" s="53"/>
      <c r="BY9" s="51" t="n">
        <v>47</v>
      </c>
      <c r="BZ9" s="53" t="s">
        <v>43</v>
      </c>
      <c r="CA9" s="51" t="n">
        <v>37</v>
      </c>
      <c r="CB9" s="53" t="s">
        <v>43</v>
      </c>
      <c r="CC9" s="7"/>
    </row>
    <row r="10" customFormat="false" ht="15" hidden="false" customHeight="false" outlineLevel="0" collapsed="false">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H10" s="44" t="n">
        <v>2011</v>
      </c>
      <c r="AI10" s="50" t="n">
        <v>41261490</v>
      </c>
      <c r="AJ10" s="50" t="n">
        <v>20180791</v>
      </c>
      <c r="AK10" s="50" t="n">
        <v>21080699</v>
      </c>
      <c r="AL10" s="50"/>
      <c r="AM10" s="55" t="n">
        <v>2020</v>
      </c>
      <c r="AN10" s="56" t="n">
        <v>0.0021</v>
      </c>
      <c r="AO10" s="47" t="n">
        <v>0.0568</v>
      </c>
      <c r="AP10" s="47" t="n">
        <v>0.0988</v>
      </c>
      <c r="AQ10" s="47" t="n">
        <v>0.1034</v>
      </c>
      <c r="AR10" s="47" t="n">
        <v>0.0976</v>
      </c>
      <c r="AS10" s="47" t="n">
        <v>0.0588</v>
      </c>
      <c r="AT10" s="47" t="n">
        <v>0.0169</v>
      </c>
      <c r="AU10" s="47" t="n">
        <v>0.0017</v>
      </c>
      <c r="AV10" s="47"/>
      <c r="AW10" s="39" t="n">
        <v>2014</v>
      </c>
      <c r="AX10" s="40" t="n">
        <f aca="false">AX9+(AX11-AX6)/5</f>
        <v>10.858</v>
      </c>
      <c r="AY10" s="40" t="n">
        <f aca="false">AY9+(AY11-AY6)/5</f>
        <v>10.552</v>
      </c>
      <c r="AZ10" s="40" t="n">
        <f aca="false">AZ9+(AZ11-AZ6)/5</f>
        <v>17.758</v>
      </c>
      <c r="BA10" s="40" t="n">
        <f aca="false">BA9+(BA11-BA6)/5</f>
        <v>7.206</v>
      </c>
      <c r="BB10" s="40" t="n">
        <f aca="false">BB9+(BB11-BB6)/5</f>
        <v>0.306</v>
      </c>
      <c r="BC10" s="41"/>
      <c r="BD10" s="42" t="n">
        <f aca="false">(AX10*AI13/1000000)*1000</f>
        <v>463305.431</v>
      </c>
      <c r="BE10" s="42" t="n">
        <f aca="false">(AY10*AI13/1000000)*1000</f>
        <v>450248.564</v>
      </c>
      <c r="BF10" s="42" t="n">
        <f aca="false">(AZ10*AI13/1000000)*1000</f>
        <v>757724.981</v>
      </c>
      <c r="BG10" s="42" t="n">
        <f aca="false">(BA10*AI13/1000000)*1000</f>
        <v>307476.417</v>
      </c>
      <c r="BH10" s="42" t="n">
        <f aca="false">(BB10*AI13/1000000)*1000</f>
        <v>13056.867</v>
      </c>
      <c r="BI10" s="42" t="e">
        <f aca="false">1,5/2,5*BF10</f>
        <v>#VALUE!</v>
      </c>
      <c r="BJ10" s="42" t="n">
        <f aca="false">BF10-BI10</f>
        <v>369621.94195122</v>
      </c>
      <c r="BL10" s="7"/>
      <c r="BM10" s="57" t="n">
        <v>100</v>
      </c>
      <c r="BN10" s="57"/>
      <c r="BO10" s="57" t="n">
        <v>32.6953006568974</v>
      </c>
      <c r="BP10" s="57"/>
      <c r="BQ10" s="57" t="n">
        <v>41.7988883274381</v>
      </c>
      <c r="BR10" s="57"/>
      <c r="BS10" s="57" t="n">
        <v>20.4992420414351</v>
      </c>
      <c r="BT10" s="57"/>
      <c r="BU10" s="57" t="n">
        <v>3.89085396664982</v>
      </c>
      <c r="BV10" s="57"/>
      <c r="BW10" s="57" t="n">
        <v>0.945932289034866</v>
      </c>
      <c r="BX10" s="53"/>
      <c r="BY10" s="57" t="n">
        <v>0.0949974734714502</v>
      </c>
      <c r="BZ10" s="53"/>
      <c r="CA10" s="57" t="n">
        <v>0.0747852450732693</v>
      </c>
      <c r="CB10" s="53"/>
      <c r="CC10" s="7"/>
    </row>
    <row r="11" customFormat="false" ht="15" hidden="false" customHeight="false" outlineLevel="0" collapsed="false">
      <c r="A11" s="58" t="s">
        <v>44</v>
      </c>
      <c r="B11" s="54" t="n">
        <v>3571540</v>
      </c>
      <c r="C11" s="54" t="n">
        <v>3622962</v>
      </c>
      <c r="D11" s="54" t="n">
        <v>3671011</v>
      </c>
      <c r="E11" s="54" t="n">
        <v>3712611</v>
      </c>
      <c r="F11" s="54" t="n">
        <v>3745299</v>
      </c>
      <c r="G11" s="54" t="n">
        <v>3764736</v>
      </c>
      <c r="H11" s="54" t="n">
        <v>3757709</v>
      </c>
      <c r="I11" s="54" t="n">
        <v>3748846</v>
      </c>
      <c r="J11" s="54" t="n">
        <v>3738229</v>
      </c>
      <c r="K11" s="54" t="n">
        <v>3726162</v>
      </c>
      <c r="L11" s="54" t="n">
        <v>3712989</v>
      </c>
      <c r="M11" s="54" t="n">
        <v>3698813</v>
      </c>
      <c r="N11" s="54" t="n">
        <v>3683779</v>
      </c>
      <c r="O11" s="54" t="n">
        <v>3668251</v>
      </c>
      <c r="P11" s="54" t="n">
        <v>3652673</v>
      </c>
      <c r="Q11" s="54" t="n">
        <v>3637433</v>
      </c>
      <c r="R11" s="54" t="n">
        <v>3622790</v>
      </c>
      <c r="S11" s="54" t="n">
        <v>3608942</v>
      </c>
      <c r="T11" s="54" t="n">
        <v>3596139</v>
      </c>
      <c r="U11" s="54" t="n">
        <v>3584528</v>
      </c>
      <c r="V11" s="54" t="n">
        <v>3574195</v>
      </c>
      <c r="W11" s="54" t="n">
        <v>3564899</v>
      </c>
      <c r="X11" s="54" t="n">
        <v>3556374</v>
      </c>
      <c r="Y11" s="54" t="n">
        <v>3548585</v>
      </c>
      <c r="Z11" s="54" t="n">
        <v>3541557</v>
      </c>
      <c r="AA11" s="54" t="n">
        <v>3535274</v>
      </c>
      <c r="AB11" s="54" t="n">
        <v>3529486</v>
      </c>
      <c r="AC11" s="54" t="n">
        <v>3524018</v>
      </c>
      <c r="AD11" s="54" t="n">
        <v>3518813</v>
      </c>
      <c r="AE11" s="54" t="n">
        <v>3513863</v>
      </c>
      <c r="AF11" s="54" t="n">
        <v>3509109</v>
      </c>
      <c r="AH11" s="44" t="n">
        <v>2012</v>
      </c>
      <c r="AI11" s="50" t="n">
        <v>41733271</v>
      </c>
      <c r="AJ11" s="50" t="n">
        <v>20420391</v>
      </c>
      <c r="AK11" s="50" t="n">
        <v>21312880</v>
      </c>
      <c r="AL11" s="50"/>
      <c r="AM11" s="55" t="n">
        <v>2025</v>
      </c>
      <c r="AN11" s="56" t="n">
        <v>0.002</v>
      </c>
      <c r="AO11" s="47" t="n">
        <v>0.0547</v>
      </c>
      <c r="AP11" s="47" t="n">
        <v>0.0933</v>
      </c>
      <c r="AQ11" s="47" t="n">
        <v>0.1003</v>
      </c>
      <c r="AR11" s="47" t="n">
        <v>0.0953</v>
      </c>
      <c r="AS11" s="47" t="n">
        <v>0.0573</v>
      </c>
      <c r="AT11" s="47" t="n">
        <v>0.0161</v>
      </c>
      <c r="AU11" s="47" t="n">
        <v>0.0015</v>
      </c>
      <c r="AV11" s="47"/>
      <c r="AW11" s="34" t="n">
        <v>2015</v>
      </c>
      <c r="AX11" s="35" t="n">
        <v>10.67</v>
      </c>
      <c r="AY11" s="35" t="n">
        <v>10.38</v>
      </c>
      <c r="AZ11" s="35" t="n">
        <v>17.52</v>
      </c>
      <c r="BA11" s="35" t="n">
        <v>7.14</v>
      </c>
      <c r="BB11" s="35" t="n">
        <v>0.29</v>
      </c>
      <c r="BC11" s="36"/>
      <c r="BD11" s="37" t="n">
        <f aca="false">(AX11*AI14/1000000)*1000</f>
        <v>460218.07722</v>
      </c>
      <c r="BE11" s="37" t="n">
        <f aca="false">(AY11*AI14/1000000)*1000</f>
        <v>447709.80708</v>
      </c>
      <c r="BF11" s="37" t="n">
        <f aca="false">(AZ11*AI14/1000000)*1000</f>
        <v>755672.04432</v>
      </c>
      <c r="BG11" s="37" t="n">
        <f aca="false">(BA11*AI14/1000000)*1000</f>
        <v>307962.23724</v>
      </c>
      <c r="BH11" s="37" t="n">
        <f aca="false">(BB11*AI14/1000000)*1000</f>
        <v>12508.27014</v>
      </c>
      <c r="BI11" s="37" t="e">
        <f aca="false">1,5/2,5*BF11</f>
        <v>#VALUE!</v>
      </c>
      <c r="BJ11" s="37" t="n">
        <f aca="false">BF11-BI11</f>
        <v>368620.50942439</v>
      </c>
      <c r="BL11" s="7" t="s">
        <v>45</v>
      </c>
      <c r="BM11" s="59" t="n">
        <v>69639</v>
      </c>
      <c r="BN11" s="52"/>
      <c r="BO11" s="59" t="n">
        <v>26211</v>
      </c>
      <c r="BP11" s="52"/>
      <c r="BQ11" s="59" t="n">
        <v>29802</v>
      </c>
      <c r="BR11" s="52"/>
      <c r="BS11" s="59" t="n">
        <v>9537</v>
      </c>
      <c r="BT11" s="52"/>
      <c r="BU11" s="59" t="n">
        <v>3378</v>
      </c>
      <c r="BV11" s="52"/>
      <c r="BW11" s="59" t="n">
        <v>232</v>
      </c>
      <c r="BX11" s="53"/>
      <c r="BY11" s="59" t="n">
        <v>93</v>
      </c>
      <c r="BZ11" s="53" t="s">
        <v>43</v>
      </c>
      <c r="CA11" s="59" t="n">
        <v>386</v>
      </c>
      <c r="CB11" s="53" t="s">
        <v>43</v>
      </c>
      <c r="CC11" s="7"/>
    </row>
    <row r="12" customFormat="false" ht="15" hidden="false" customHeight="false" outlineLevel="0" collapsed="false">
      <c r="A12" s="60" t="s">
        <v>46</v>
      </c>
      <c r="B12" s="54" t="n">
        <v>3507135</v>
      </c>
      <c r="C12" s="54" t="n">
        <v>3507340</v>
      </c>
      <c r="D12" s="54" t="n">
        <v>3511823</v>
      </c>
      <c r="E12" s="54" t="n">
        <v>3522721</v>
      </c>
      <c r="F12" s="54" t="n">
        <v>3541275</v>
      </c>
      <c r="G12" s="54" t="n">
        <v>3570085</v>
      </c>
      <c r="H12" s="54" t="n">
        <v>3621521</v>
      </c>
      <c r="I12" s="54" t="n">
        <v>3669575</v>
      </c>
      <c r="J12" s="54" t="n">
        <v>3711205</v>
      </c>
      <c r="K12" s="54" t="n">
        <v>3743931</v>
      </c>
      <c r="L12" s="54" t="n">
        <v>3763405</v>
      </c>
      <c r="M12" s="54" t="n">
        <v>3756437</v>
      </c>
      <c r="N12" s="54" t="n">
        <v>3747610</v>
      </c>
      <c r="O12" s="54" t="n">
        <v>3737021</v>
      </c>
      <c r="P12" s="54" t="n">
        <v>3724968</v>
      </c>
      <c r="Q12" s="54" t="n">
        <v>3711801</v>
      </c>
      <c r="R12" s="54" t="n">
        <v>3697630</v>
      </c>
      <c r="S12" s="54" t="n">
        <v>3682593</v>
      </c>
      <c r="T12" s="54" t="n">
        <v>3667049</v>
      </c>
      <c r="U12" s="54" t="n">
        <v>3651460</v>
      </c>
      <c r="V12" s="54" t="n">
        <v>3636191</v>
      </c>
      <c r="W12" s="54" t="n">
        <v>3621495</v>
      </c>
      <c r="X12" s="54" t="n">
        <v>3607581</v>
      </c>
      <c r="Y12" s="54" t="n">
        <v>3594735</v>
      </c>
      <c r="Z12" s="54" t="n">
        <v>3583052</v>
      </c>
      <c r="AA12" s="54" t="n">
        <v>3572654</v>
      </c>
      <c r="AB12" s="54" t="n">
        <v>3563268</v>
      </c>
      <c r="AC12" s="54" t="n">
        <v>3554668</v>
      </c>
      <c r="AD12" s="54" t="n">
        <v>3546796</v>
      </c>
      <c r="AE12" s="54" t="n">
        <v>3539661</v>
      </c>
      <c r="AF12" s="54" t="n">
        <v>3533288</v>
      </c>
      <c r="AH12" s="44" t="n">
        <v>2013</v>
      </c>
      <c r="AI12" s="50" t="n">
        <v>42202935</v>
      </c>
      <c r="AJ12" s="50" t="n">
        <v>20659037</v>
      </c>
      <c r="AK12" s="50" t="n">
        <v>21543898</v>
      </c>
      <c r="AL12" s="50"/>
      <c r="AM12" s="55" t="n">
        <v>2030</v>
      </c>
      <c r="AN12" s="56" t="n">
        <v>0.0019</v>
      </c>
      <c r="AO12" s="47" t="n">
        <v>0.0537</v>
      </c>
      <c r="AP12" s="47" t="n">
        <v>0.0899</v>
      </c>
      <c r="AQ12" s="47" t="n">
        <v>0.0975</v>
      </c>
      <c r="AR12" s="47" t="n">
        <v>0.0936</v>
      </c>
      <c r="AS12" s="47" t="n">
        <v>0.056</v>
      </c>
      <c r="AT12" s="47" t="n">
        <v>0.0157</v>
      </c>
      <c r="AU12" s="47" t="n">
        <v>0.0014</v>
      </c>
      <c r="AV12" s="47"/>
      <c r="AW12" s="39" t="n">
        <v>2016</v>
      </c>
      <c r="AX12" s="40" t="n">
        <f aca="false">AX11+(AX16-AX11)/5</f>
        <v>10.452</v>
      </c>
      <c r="AY12" s="40" t="n">
        <f aca="false">AY11+(AY16-AY11)/5</f>
        <v>10.176</v>
      </c>
      <c r="AZ12" s="40" t="n">
        <f aca="false">AZ11+(AZ16-AZ11)/5</f>
        <v>17.282</v>
      </c>
      <c r="BA12" s="40" t="n">
        <f aca="false">BA11+(BA16-BA11)/5</f>
        <v>7.104</v>
      </c>
      <c r="BB12" s="40" t="n">
        <f aca="false">BB11+(BB16-BB11)/5</f>
        <v>0.276</v>
      </c>
      <c r="BC12" s="41"/>
      <c r="BD12" s="42" t="n">
        <f aca="false">(AX12*AI15/1000000)*1000</f>
        <v>455606.526336</v>
      </c>
      <c r="BE12" s="42" t="n">
        <f aca="false">(AY12*AI15/1000000)*1000</f>
        <v>443575.584768</v>
      </c>
      <c r="BF12" s="42" t="n">
        <f aca="false">(AZ12*AI15/1000000)*1000</f>
        <v>753328.739776</v>
      </c>
      <c r="BG12" s="42" t="n">
        <f aca="false">(BA12*AI15/1000000)*1000</f>
        <v>309665.974272</v>
      </c>
      <c r="BH12" s="42" t="n">
        <f aca="false">(BB12*AI15/1000000)*1000</f>
        <v>12030.941568</v>
      </c>
      <c r="BI12" s="42" t="e">
        <f aca="false">1,5/2,5*BF12</f>
        <v>#VALUE!</v>
      </c>
      <c r="BJ12" s="42" t="n">
        <f aca="false">BF12-BI12</f>
        <v>367477.434037073</v>
      </c>
      <c r="BL12" s="7"/>
      <c r="BM12" s="57" t="n">
        <v>100</v>
      </c>
      <c r="BN12" s="52"/>
      <c r="BO12" s="57" t="n">
        <v>37.6383922801878</v>
      </c>
      <c r="BP12" s="57"/>
      <c r="BQ12" s="57" t="n">
        <v>42.7949855684315</v>
      </c>
      <c r="BR12" s="57"/>
      <c r="BS12" s="57" t="n">
        <v>13.6949123336062</v>
      </c>
      <c r="BT12" s="57"/>
      <c r="BU12" s="57" t="n">
        <v>4.85073019428768</v>
      </c>
      <c r="BV12" s="57"/>
      <c r="BW12" s="57" t="n">
        <v>0.333146656327632</v>
      </c>
      <c r="BX12" s="53"/>
      <c r="BY12" s="57" t="n">
        <v>0.133545857924439</v>
      </c>
      <c r="BZ12" s="53"/>
      <c r="CA12" s="57" t="n">
        <v>0.554287109234768</v>
      </c>
      <c r="CB12" s="53"/>
      <c r="CC12" s="7"/>
    </row>
    <row r="13" customFormat="false" ht="15" hidden="false" customHeight="false" outlineLevel="0" collapsed="false">
      <c r="A13" s="60" t="s">
        <v>33</v>
      </c>
      <c r="B13" s="54" t="n">
        <v>3541954</v>
      </c>
      <c r="C13" s="54" t="n">
        <v>3530131</v>
      </c>
      <c r="D13" s="54" t="n">
        <v>3521389</v>
      </c>
      <c r="E13" s="54" t="n">
        <v>3515301</v>
      </c>
      <c r="F13" s="54" t="n">
        <v>3510972</v>
      </c>
      <c r="G13" s="54" t="n">
        <v>3508531</v>
      </c>
      <c r="H13" s="54" t="n">
        <v>3508707</v>
      </c>
      <c r="I13" s="54" t="n">
        <v>3513167</v>
      </c>
      <c r="J13" s="54" t="n">
        <v>3524036</v>
      </c>
      <c r="K13" s="54" t="n">
        <v>3542513</v>
      </c>
      <c r="L13" s="54" t="n">
        <v>3571271</v>
      </c>
      <c r="M13" s="54" t="n">
        <v>3622606</v>
      </c>
      <c r="N13" s="54" t="n">
        <v>3670556</v>
      </c>
      <c r="O13" s="54" t="n">
        <v>3712102</v>
      </c>
      <c r="P13" s="54" t="n">
        <v>3744730</v>
      </c>
      <c r="Q13" s="54" t="n">
        <v>3764119</v>
      </c>
      <c r="R13" s="54" t="n">
        <v>3757069</v>
      </c>
      <c r="S13" s="54" t="n">
        <v>3748148</v>
      </c>
      <c r="T13" s="54" t="n">
        <v>3737473</v>
      </c>
      <c r="U13" s="54" t="n">
        <v>3725340</v>
      </c>
      <c r="V13" s="54" t="n">
        <v>3712073</v>
      </c>
      <c r="W13" s="54" t="n">
        <v>3697812</v>
      </c>
      <c r="X13" s="54" t="n">
        <v>3682664</v>
      </c>
      <c r="Y13" s="54" t="n">
        <v>3666998</v>
      </c>
      <c r="Z13" s="54" t="n">
        <v>3651312</v>
      </c>
      <c r="AA13" s="54" t="n">
        <v>3635917</v>
      </c>
      <c r="AB13" s="54" t="n">
        <v>3621107</v>
      </c>
      <c r="AC13" s="54" t="n">
        <v>3607056</v>
      </c>
      <c r="AD13" s="54" t="n">
        <v>3594071</v>
      </c>
      <c r="AE13" s="54" t="n">
        <v>3582257</v>
      </c>
      <c r="AF13" s="54" t="n">
        <v>3571740</v>
      </c>
      <c r="AH13" s="44" t="n">
        <v>2014</v>
      </c>
      <c r="AI13" s="50" t="n">
        <v>42669500</v>
      </c>
      <c r="AJ13" s="50" t="n">
        <v>20896203</v>
      </c>
      <c r="AK13" s="50" t="n">
        <v>21773297</v>
      </c>
      <c r="AL13" s="50"/>
      <c r="AM13" s="55" t="n">
        <v>2035</v>
      </c>
      <c r="AN13" s="56" t="n">
        <v>0.0018</v>
      </c>
      <c r="AO13" s="47" t="n">
        <v>0.0528</v>
      </c>
      <c r="AP13" s="47" t="n">
        <v>0.0878</v>
      </c>
      <c r="AQ13" s="47" t="n">
        <v>0.0959</v>
      </c>
      <c r="AR13" s="47" t="n">
        <v>0.0924</v>
      </c>
      <c r="AS13" s="47" t="n">
        <v>0.055</v>
      </c>
      <c r="AT13" s="47" t="n">
        <v>0.0154</v>
      </c>
      <c r="AU13" s="47" t="n">
        <v>0.0014</v>
      </c>
      <c r="AV13" s="47"/>
      <c r="AW13" s="39" t="n">
        <v>2017</v>
      </c>
      <c r="AX13" s="40" t="n">
        <f aca="false">AX12+(AX16-AX11)/5</f>
        <v>10.234</v>
      </c>
      <c r="AY13" s="40" t="n">
        <f aca="false">AY12+(AY16-AY11)/5</f>
        <v>9.972</v>
      </c>
      <c r="AZ13" s="40" t="n">
        <f aca="false">AZ12+(AZ16-AZ11)/5</f>
        <v>17.044</v>
      </c>
      <c r="BA13" s="40" t="n">
        <f aca="false">BA12+(BA16-BA11)/5</f>
        <v>7.068</v>
      </c>
      <c r="BB13" s="40" t="n">
        <f aca="false">BB12+(BB16-BB11)/5</f>
        <v>0.262</v>
      </c>
      <c r="BC13" s="41"/>
      <c r="BD13" s="42" t="n">
        <f aca="false">(AX13*AI16/1000000)*1000</f>
        <v>450754.595774</v>
      </c>
      <c r="BE13" s="42" t="n">
        <f aca="false">(AY13*AI16/1000000)*1000</f>
        <v>439214.855292</v>
      </c>
      <c r="BF13" s="42" t="n">
        <f aca="false">(AZ13*AI16/1000000)*1000</f>
        <v>750699.758684</v>
      </c>
      <c r="BG13" s="42" t="n">
        <f aca="false">(BA13*AI16/1000000)*1000</f>
        <v>311308.724148</v>
      </c>
      <c r="BH13" s="42" t="n">
        <f aca="false">(BB13*AI16/1000000)*1000</f>
        <v>11539.740482</v>
      </c>
      <c r="BI13" s="42" t="e">
        <f aca="false">1,5/2,5*BF13</f>
        <v>#VALUE!</v>
      </c>
      <c r="BJ13" s="42" t="n">
        <f aca="false">BF13-BI13</f>
        <v>366195.004236098</v>
      </c>
      <c r="BL13" s="7" t="s">
        <v>47</v>
      </c>
      <c r="BM13" s="51" t="n">
        <v>10667</v>
      </c>
      <c r="BN13" s="51"/>
      <c r="BO13" s="51" t="n">
        <v>5386</v>
      </c>
      <c r="BP13" s="52"/>
      <c r="BQ13" s="51" t="n">
        <v>3851</v>
      </c>
      <c r="BR13" s="52"/>
      <c r="BS13" s="51" t="n">
        <v>1003</v>
      </c>
      <c r="BT13" s="52"/>
      <c r="BU13" s="51" t="n">
        <v>244</v>
      </c>
      <c r="BV13" s="52"/>
      <c r="BW13" s="51" t="n">
        <v>74</v>
      </c>
      <c r="BX13" s="53" t="s">
        <v>43</v>
      </c>
      <c r="BY13" s="51" t="n">
        <v>79</v>
      </c>
      <c r="BZ13" s="53" t="s">
        <v>43</v>
      </c>
      <c r="CA13" s="51" t="n">
        <v>30</v>
      </c>
      <c r="CB13" s="53" t="s">
        <v>43</v>
      </c>
      <c r="CC13" s="7"/>
    </row>
    <row r="14" customFormat="false" ht="15" hidden="false" customHeight="false" outlineLevel="0" collapsed="false">
      <c r="A14" s="58" t="s">
        <v>34</v>
      </c>
      <c r="B14" s="54" t="n">
        <v>3559813</v>
      </c>
      <c r="C14" s="54" t="n">
        <v>3573638</v>
      </c>
      <c r="D14" s="54" t="n">
        <v>3574520</v>
      </c>
      <c r="E14" s="54" t="n">
        <v>3566154</v>
      </c>
      <c r="F14" s="54" t="n">
        <v>3553325</v>
      </c>
      <c r="G14" s="54" t="n">
        <v>3539630</v>
      </c>
      <c r="H14" s="54" t="n">
        <v>3527929</v>
      </c>
      <c r="I14" s="54" t="n">
        <v>3519280</v>
      </c>
      <c r="J14" s="54" t="n">
        <v>3513239</v>
      </c>
      <c r="K14" s="54" t="n">
        <v>3508965</v>
      </c>
      <c r="L14" s="54" t="n">
        <v>3506525</v>
      </c>
      <c r="M14" s="54" t="n">
        <v>3506737</v>
      </c>
      <c r="N14" s="54" t="n">
        <v>3511189</v>
      </c>
      <c r="O14" s="54" t="n">
        <v>3522037</v>
      </c>
      <c r="P14" s="54" t="n">
        <v>3540458</v>
      </c>
      <c r="Q14" s="54" t="n">
        <v>3569145</v>
      </c>
      <c r="R14" s="54" t="n">
        <v>3620371</v>
      </c>
      <c r="S14" s="54" t="n">
        <v>3668218</v>
      </c>
      <c r="T14" s="54" t="n">
        <v>3709659</v>
      </c>
      <c r="U14" s="54" t="n">
        <v>3742148</v>
      </c>
      <c r="V14" s="54" t="n">
        <v>3761433</v>
      </c>
      <c r="W14" s="54" t="n">
        <v>3754300</v>
      </c>
      <c r="X14" s="54" t="n">
        <v>3745342</v>
      </c>
      <c r="Y14" s="54" t="n">
        <v>3734596</v>
      </c>
      <c r="Z14" s="54" t="n">
        <v>3722392</v>
      </c>
      <c r="AA14" s="54" t="n">
        <v>3709025</v>
      </c>
      <c r="AB14" s="54" t="n">
        <v>3694724</v>
      </c>
      <c r="AC14" s="54" t="n">
        <v>3679482</v>
      </c>
      <c r="AD14" s="54" t="n">
        <v>3663732</v>
      </c>
      <c r="AE14" s="54" t="n">
        <v>3647962</v>
      </c>
      <c r="AF14" s="54" t="n">
        <v>3632458</v>
      </c>
      <c r="AH14" s="44" t="n">
        <v>2015</v>
      </c>
      <c r="AI14" s="50" t="n">
        <v>43131966</v>
      </c>
      <c r="AJ14" s="50" t="n">
        <v>21131346</v>
      </c>
      <c r="AK14" s="50" t="n">
        <v>22000620</v>
      </c>
      <c r="AL14" s="50"/>
      <c r="AM14" s="61" t="n">
        <v>2040</v>
      </c>
      <c r="AN14" s="62" t="n">
        <v>0.0017</v>
      </c>
      <c r="AO14" s="63" t="n">
        <v>0.052</v>
      </c>
      <c r="AP14" s="63" t="n">
        <v>0.086</v>
      </c>
      <c r="AQ14" s="63" t="n">
        <v>0.0948</v>
      </c>
      <c r="AR14" s="63" t="n">
        <v>0.0917</v>
      </c>
      <c r="AS14" s="63" t="n">
        <v>0.0544</v>
      </c>
      <c r="AT14" s="63" t="n">
        <v>0.0151</v>
      </c>
      <c r="AU14" s="63" t="n">
        <v>0.0014</v>
      </c>
      <c r="AV14" s="64"/>
      <c r="AW14" s="39" t="n">
        <v>2018</v>
      </c>
      <c r="AX14" s="40" t="n">
        <f aca="false">AX13+(AX16-AX11)/5</f>
        <v>10.016</v>
      </c>
      <c r="AY14" s="40" t="n">
        <f aca="false">AY13+(AY16-AY11)/5</f>
        <v>9.768</v>
      </c>
      <c r="AZ14" s="40" t="n">
        <f aca="false">AZ13+(AZ16-AZ11)/5</f>
        <v>16.806</v>
      </c>
      <c r="BA14" s="40" t="n">
        <f aca="false">BA13+(BA16-BA11)/5</f>
        <v>7.032</v>
      </c>
      <c r="BB14" s="40" t="n">
        <f aca="false">BB13+(BB16-BB11)/5</f>
        <v>0.248</v>
      </c>
      <c r="BC14" s="41"/>
      <c r="BD14" s="42" t="n">
        <f aca="false">(AX14*AI17/1000000)*1000</f>
        <v>445656.932032</v>
      </c>
      <c r="BE14" s="42" t="n">
        <f aca="false">(AY14*AI17/1000000)*1000</f>
        <v>434622.295536</v>
      </c>
      <c r="BF14" s="42" t="n">
        <f aca="false">(AZ14*AI17/1000000)*1000</f>
        <v>747774.600612</v>
      </c>
      <c r="BG14" s="42" t="n">
        <f aca="false">(BA14*AI17/1000000)*1000</f>
        <v>312885.338064</v>
      </c>
      <c r="BH14" s="42" t="n">
        <f aca="false">(BB14*AI17/1000000)*1000</f>
        <v>11034.636496</v>
      </c>
      <c r="BI14" s="42" t="e">
        <f aca="false">1,5/2,5*BF14</f>
        <v>#VALUE!</v>
      </c>
      <c r="BJ14" s="42" t="n">
        <f aca="false">BF14-BI14</f>
        <v>364768.097859512</v>
      </c>
      <c r="BL14" s="7"/>
      <c r="BM14" s="57" t="n">
        <v>100</v>
      </c>
      <c r="BN14" s="52"/>
      <c r="BO14" s="57" t="n">
        <v>50.4921721196213</v>
      </c>
      <c r="BP14" s="57"/>
      <c r="BQ14" s="57" t="n">
        <v>36.1019968125996</v>
      </c>
      <c r="BR14" s="57"/>
      <c r="BS14" s="57" t="n">
        <v>9.4028311615262</v>
      </c>
      <c r="BT14" s="57"/>
      <c r="BU14" s="57" t="n">
        <v>2.28742851785882</v>
      </c>
      <c r="BV14" s="57"/>
      <c r="BW14" s="57" t="n">
        <v>0.693728320989969</v>
      </c>
      <c r="BX14" s="53"/>
      <c r="BY14" s="57" t="n">
        <v>0.740601856191994</v>
      </c>
      <c r="BZ14" s="53"/>
      <c r="CA14" s="57" t="n">
        <v>0.28124121121215</v>
      </c>
      <c r="CB14" s="53"/>
      <c r="CC14" s="7"/>
    </row>
    <row r="15" customFormat="false" ht="15" hidden="false" customHeight="false" outlineLevel="0" collapsed="false">
      <c r="A15" s="58" t="s">
        <v>35</v>
      </c>
      <c r="B15" s="54" t="n">
        <v>3346483</v>
      </c>
      <c r="C15" s="54" t="n">
        <v>3395590</v>
      </c>
      <c r="D15" s="54" t="n">
        <v>3444594</v>
      </c>
      <c r="E15" s="54" t="n">
        <v>3489936</v>
      </c>
      <c r="F15" s="54" t="n">
        <v>3527754</v>
      </c>
      <c r="G15" s="54" t="n">
        <v>3554811</v>
      </c>
      <c r="H15" s="54" t="n">
        <v>3568580</v>
      </c>
      <c r="I15" s="54" t="n">
        <v>3569502</v>
      </c>
      <c r="J15" s="54" t="n">
        <v>3561187</v>
      </c>
      <c r="K15" s="54" t="n">
        <v>3548389</v>
      </c>
      <c r="L15" s="54" t="n">
        <v>3534762</v>
      </c>
      <c r="M15" s="54" t="n">
        <v>3523049</v>
      </c>
      <c r="N15" s="54" t="n">
        <v>3514404</v>
      </c>
      <c r="O15" s="54" t="n">
        <v>3508337</v>
      </c>
      <c r="P15" s="54" t="n">
        <v>3504022</v>
      </c>
      <c r="Q15" s="54" t="n">
        <v>3501523</v>
      </c>
      <c r="R15" s="54" t="n">
        <v>3501652</v>
      </c>
      <c r="S15" s="54" t="n">
        <v>3505994</v>
      </c>
      <c r="T15" s="54" t="n">
        <v>3516671</v>
      </c>
      <c r="U15" s="54" t="n">
        <v>3534949</v>
      </c>
      <c r="V15" s="54" t="n">
        <v>3563410</v>
      </c>
      <c r="W15" s="54" t="n">
        <v>3614378</v>
      </c>
      <c r="X15" s="54" t="n">
        <v>3661925</v>
      </c>
      <c r="Y15" s="54" t="n">
        <v>3703143</v>
      </c>
      <c r="Z15" s="54" t="n">
        <v>3735374</v>
      </c>
      <c r="AA15" s="54" t="n">
        <v>3754460</v>
      </c>
      <c r="AB15" s="54" t="n">
        <v>3747150</v>
      </c>
      <c r="AC15" s="54" t="n">
        <v>3738035</v>
      </c>
      <c r="AD15" s="54" t="n">
        <v>3727145</v>
      </c>
      <c r="AE15" s="54" t="n">
        <v>3714775</v>
      </c>
      <c r="AF15" s="54" t="n">
        <v>3701247</v>
      </c>
      <c r="AH15" s="44" t="n">
        <v>2016</v>
      </c>
      <c r="AI15" s="50" t="n">
        <v>43590368</v>
      </c>
      <c r="AJ15" s="50" t="n">
        <v>21364470</v>
      </c>
      <c r="AK15" s="50" t="n">
        <v>22225898</v>
      </c>
      <c r="AL15" s="50"/>
      <c r="AM15" s="46"/>
      <c r="AN15" s="38"/>
      <c r="AO15" s="38"/>
      <c r="AP15" s="38"/>
      <c r="AQ15" s="38"/>
      <c r="AR15" s="38"/>
      <c r="AS15" s="38"/>
      <c r="AT15" s="38"/>
      <c r="AU15" s="11"/>
      <c r="AV15" s="11"/>
      <c r="AW15" s="39" t="n">
        <v>2019</v>
      </c>
      <c r="AX15" s="40" t="n">
        <f aca="false">AX14+(AX16-AX11)/5</f>
        <v>9.798</v>
      </c>
      <c r="AY15" s="40" t="n">
        <f aca="false">AY14+(AY16-AY11)/5</f>
        <v>9.564</v>
      </c>
      <c r="AZ15" s="40" t="n">
        <f aca="false">AZ14+(AZ16-AZ11)/5</f>
        <v>16.568</v>
      </c>
      <c r="BA15" s="40" t="n">
        <f aca="false">BA14+(BA16-BA11)/5</f>
        <v>6.996</v>
      </c>
      <c r="BB15" s="40" t="n">
        <f aca="false">BB14+(BB16-BB11)/5</f>
        <v>0.234</v>
      </c>
      <c r="BC15" s="41"/>
      <c r="BD15" s="42" t="n">
        <f aca="false">(AX15*AI18/1000000)*1000</f>
        <v>440309.500176</v>
      </c>
      <c r="BE15" s="42" t="n">
        <f aca="false">(AY15*AI18/1000000)*1000</f>
        <v>429793.841568</v>
      </c>
      <c r="BF15" s="42" t="n">
        <f aca="false">(AZ15*AI18/1000000)*1000</f>
        <v>744544.580416</v>
      </c>
      <c r="BG15" s="42" t="n">
        <f aca="false">(BA15*AI18/1000000)*1000</f>
        <v>314391.229152</v>
      </c>
      <c r="BH15" s="42" t="n">
        <f aca="false">(BB15*AI18/1000000)*1000</f>
        <v>10515.658608</v>
      </c>
      <c r="BI15" s="42" t="e">
        <f aca="false">1,5/2,5*BF15</f>
        <v>#VALUE!</v>
      </c>
      <c r="BJ15" s="42" t="n">
        <f aca="false">BF15-BI15</f>
        <v>363192.478251707</v>
      </c>
      <c r="BL15" s="7" t="s">
        <v>48</v>
      </c>
      <c r="BM15" s="51" t="n">
        <v>11256</v>
      </c>
      <c r="BN15" s="51"/>
      <c r="BO15" s="51" t="n">
        <v>4144</v>
      </c>
      <c r="BP15" s="52"/>
      <c r="BQ15" s="51" t="n">
        <v>4765</v>
      </c>
      <c r="BR15" s="52"/>
      <c r="BS15" s="51" t="n">
        <v>1585</v>
      </c>
      <c r="BT15" s="52"/>
      <c r="BU15" s="51" t="n">
        <v>406</v>
      </c>
      <c r="BV15" s="52"/>
      <c r="BW15" s="51" t="n">
        <v>259</v>
      </c>
      <c r="BX15" s="53"/>
      <c r="BY15" s="51" t="n">
        <v>87</v>
      </c>
      <c r="BZ15" s="53" t="s">
        <v>43</v>
      </c>
      <c r="CA15" s="51" t="n">
        <v>10</v>
      </c>
      <c r="CB15" s="53" t="s">
        <v>43</v>
      </c>
      <c r="CC15" s="7"/>
    </row>
    <row r="16" customFormat="false" ht="15" hidden="false" customHeight="true" outlineLevel="0" collapsed="false">
      <c r="A16" s="58" t="s">
        <v>36</v>
      </c>
      <c r="B16" s="54" t="n">
        <v>3166874</v>
      </c>
      <c r="C16" s="54" t="n">
        <v>3184168</v>
      </c>
      <c r="D16" s="54" t="n">
        <v>3212958</v>
      </c>
      <c r="E16" s="54" t="n">
        <v>3250983</v>
      </c>
      <c r="F16" s="54" t="n">
        <v>3294748</v>
      </c>
      <c r="G16" s="54" t="n">
        <v>3341846</v>
      </c>
      <c r="H16" s="54" t="n">
        <v>3390781</v>
      </c>
      <c r="I16" s="54" t="n">
        <v>3439542</v>
      </c>
      <c r="J16" s="54" t="n">
        <v>3484671</v>
      </c>
      <c r="K16" s="54" t="n">
        <v>3522333</v>
      </c>
      <c r="L16" s="54" t="n">
        <v>3549243</v>
      </c>
      <c r="M16" s="54" t="n">
        <v>3562951</v>
      </c>
      <c r="N16" s="54" t="n">
        <v>3563825</v>
      </c>
      <c r="O16" s="54" t="n">
        <v>3555490</v>
      </c>
      <c r="P16" s="54" t="n">
        <v>3542670</v>
      </c>
      <c r="Q16" s="54" t="n">
        <v>3528996</v>
      </c>
      <c r="R16" s="54" t="n">
        <v>3517248</v>
      </c>
      <c r="S16" s="54" t="n">
        <v>3508513</v>
      </c>
      <c r="T16" s="54" t="n">
        <v>3502368</v>
      </c>
      <c r="U16" s="54" t="n">
        <v>3497916</v>
      </c>
      <c r="V16" s="54" t="n">
        <v>3495312</v>
      </c>
      <c r="W16" s="54" t="n">
        <v>3495281</v>
      </c>
      <c r="X16" s="54" t="n">
        <v>3499456</v>
      </c>
      <c r="Y16" s="54" t="n">
        <v>3509879</v>
      </c>
      <c r="Z16" s="54" t="n">
        <v>3527924</v>
      </c>
      <c r="AA16" s="54" t="n">
        <v>3556088</v>
      </c>
      <c r="AB16" s="54" t="n">
        <v>3606696</v>
      </c>
      <c r="AC16" s="54" t="n">
        <v>3653915</v>
      </c>
      <c r="AD16" s="54" t="n">
        <v>3694819</v>
      </c>
      <c r="AE16" s="54" t="n">
        <v>3726740</v>
      </c>
      <c r="AF16" s="54" t="n">
        <v>3745525</v>
      </c>
      <c r="AH16" s="44" t="n">
        <v>2017</v>
      </c>
      <c r="AI16" s="50" t="n">
        <v>44044811</v>
      </c>
      <c r="AJ16" s="50" t="n">
        <v>21595623</v>
      </c>
      <c r="AK16" s="50" t="n">
        <v>22449188</v>
      </c>
      <c r="AL16" s="50"/>
      <c r="AM16" s="65" t="s">
        <v>49</v>
      </c>
      <c r="AN16" s="65"/>
      <c r="AO16" s="65"/>
      <c r="AP16" s="65"/>
      <c r="AQ16" s="65"/>
      <c r="AR16" s="65"/>
      <c r="AS16" s="65"/>
      <c r="AT16" s="65"/>
      <c r="AU16" s="65"/>
      <c r="AV16" s="66"/>
      <c r="AW16" s="34" t="n">
        <v>2020</v>
      </c>
      <c r="AX16" s="35" t="n">
        <v>9.58</v>
      </c>
      <c r="AY16" s="35" t="n">
        <v>9.36</v>
      </c>
      <c r="AZ16" s="35" t="n">
        <v>16.33</v>
      </c>
      <c r="BA16" s="35" t="n">
        <v>6.96</v>
      </c>
      <c r="BB16" s="35" t="n">
        <v>0.22</v>
      </c>
      <c r="BC16" s="36"/>
      <c r="BD16" s="37" t="n">
        <f aca="false">(AX16*AI19/1000000)*1000</f>
        <v>434709.38954</v>
      </c>
      <c r="BE16" s="37" t="n">
        <f aca="false">(AY16*AI19/1000000)*1000</f>
        <v>424726.50168</v>
      </c>
      <c r="BF16" s="37" t="n">
        <f aca="false">(AZ16*AI19/1000000)*1000</f>
        <v>741002.53979</v>
      </c>
      <c r="BG16" s="37" t="n">
        <f aca="false">(BA16*AI19/1000000)*1000</f>
        <v>315822.27048</v>
      </c>
      <c r="BH16" s="37" t="n">
        <f aca="false">(BB16*AI19/1000000)*1000</f>
        <v>9982.88786</v>
      </c>
      <c r="BI16" s="37" t="e">
        <f aca="false">1,5/2,5*BF16</f>
        <v>#VALUE!</v>
      </c>
      <c r="BJ16" s="37" t="n">
        <f aca="false">BF16-BI16</f>
        <v>361464.653556098</v>
      </c>
      <c r="BL16" s="7"/>
      <c r="BM16" s="57" t="n">
        <v>100</v>
      </c>
      <c r="BN16" s="52"/>
      <c r="BO16" s="57" t="n">
        <v>36.81592039801</v>
      </c>
      <c r="BP16" s="57"/>
      <c r="BQ16" s="57" t="n">
        <v>42.3329779673063</v>
      </c>
      <c r="BR16" s="57"/>
      <c r="BS16" s="57" t="n">
        <v>14.0813788201848</v>
      </c>
      <c r="BT16" s="57"/>
      <c r="BU16" s="57" t="n">
        <v>3.60696517412935</v>
      </c>
      <c r="BV16" s="57"/>
      <c r="BW16" s="57" t="n">
        <v>2.30099502487562</v>
      </c>
      <c r="BX16" s="53"/>
      <c r="BY16" s="57" t="n">
        <v>0.772921108742004</v>
      </c>
      <c r="BZ16" s="53"/>
      <c r="CA16" s="57" t="n">
        <v>0.0888415067519545</v>
      </c>
      <c r="CB16" s="53"/>
      <c r="CC16" s="7"/>
    </row>
    <row r="17" customFormat="false" ht="15" hidden="false" customHeight="false" outlineLevel="0" collapsed="false">
      <c r="A17" s="58" t="s">
        <v>37</v>
      </c>
      <c r="B17" s="54" t="n">
        <v>3112375</v>
      </c>
      <c r="C17" s="54" t="n">
        <v>3142982</v>
      </c>
      <c r="D17" s="54" t="n">
        <v>3154334</v>
      </c>
      <c r="E17" s="54" t="n">
        <v>3154430</v>
      </c>
      <c r="F17" s="54" t="n">
        <v>3153561</v>
      </c>
      <c r="G17" s="54" t="n">
        <v>3159595</v>
      </c>
      <c r="H17" s="54" t="n">
        <v>3177008</v>
      </c>
      <c r="I17" s="54" t="n">
        <v>3205836</v>
      </c>
      <c r="J17" s="54" t="n">
        <v>3243841</v>
      </c>
      <c r="K17" s="54" t="n">
        <v>3287553</v>
      </c>
      <c r="L17" s="54" t="n">
        <v>3334543</v>
      </c>
      <c r="M17" s="54" t="n">
        <v>3383352</v>
      </c>
      <c r="N17" s="54" t="n">
        <v>3431976</v>
      </c>
      <c r="O17" s="54" t="n">
        <v>3476971</v>
      </c>
      <c r="P17" s="54" t="n">
        <v>3514526</v>
      </c>
      <c r="Q17" s="54" t="n">
        <v>3541373</v>
      </c>
      <c r="R17" s="54" t="n">
        <v>3555048</v>
      </c>
      <c r="S17" s="54" t="n">
        <v>3555936</v>
      </c>
      <c r="T17" s="54" t="n">
        <v>3547644</v>
      </c>
      <c r="U17" s="54" t="n">
        <v>3534869</v>
      </c>
      <c r="V17" s="54" t="n">
        <v>3521200</v>
      </c>
      <c r="W17" s="54" t="n">
        <v>3509462</v>
      </c>
      <c r="X17" s="54" t="n">
        <v>3500703</v>
      </c>
      <c r="Y17" s="54" t="n">
        <v>3494535</v>
      </c>
      <c r="Z17" s="54" t="n">
        <v>3490033</v>
      </c>
      <c r="AA17" s="54" t="n">
        <v>3487351</v>
      </c>
      <c r="AB17" s="54" t="n">
        <v>3487229</v>
      </c>
      <c r="AC17" s="54" t="n">
        <v>3491290</v>
      </c>
      <c r="AD17" s="54" t="n">
        <v>3501553</v>
      </c>
      <c r="AE17" s="54" t="n">
        <v>3519409</v>
      </c>
      <c r="AF17" s="54" t="n">
        <v>3547381</v>
      </c>
      <c r="AH17" s="44" t="n">
        <v>2018</v>
      </c>
      <c r="AI17" s="50" t="n">
        <v>44494502</v>
      </c>
      <c r="AJ17" s="50" t="n">
        <v>21824372</v>
      </c>
      <c r="AK17" s="50" t="n">
        <v>22670130</v>
      </c>
      <c r="AL17" s="50"/>
      <c r="AM17" s="65"/>
      <c r="AN17" s="65"/>
      <c r="AO17" s="65"/>
      <c r="AP17" s="65"/>
      <c r="AQ17" s="65"/>
      <c r="AR17" s="65"/>
      <c r="AS17" s="65"/>
      <c r="AT17" s="65"/>
      <c r="AU17" s="65"/>
      <c r="AV17" s="66" t="n">
        <f aca="false">2*AN8/(2+AN8)</f>
        <v>0.00259662438829522</v>
      </c>
      <c r="AW17" s="39" t="n">
        <v>2021</v>
      </c>
      <c r="AX17" s="40" t="n">
        <f aca="false">AX16+(AX21-AX16)/5</f>
        <v>9.36</v>
      </c>
      <c r="AY17" s="40" t="n">
        <f aca="false">AY16+(AY21-AY16)/5</f>
        <v>9.152</v>
      </c>
      <c r="AZ17" s="40" t="n">
        <f aca="false">AZ16+(AZ21-AZ16)/5</f>
        <v>16.118</v>
      </c>
      <c r="BA17" s="40" t="n">
        <f aca="false">BA16+(BA21-BA16)/5</f>
        <v>6.958</v>
      </c>
      <c r="BB17" s="40" t="n">
        <f aca="false">BB16+(BB21-BB16)/5</f>
        <v>0.208</v>
      </c>
      <c r="BC17" s="41"/>
      <c r="BD17" s="42" t="n">
        <f aca="false">(AX17*AI20/1000000)*1000</f>
        <v>428769.87192</v>
      </c>
      <c r="BE17" s="42" t="n">
        <f aca="false">(AY17*AI20/1000000)*1000</f>
        <v>419241.652544</v>
      </c>
      <c r="BF17" s="42" t="n">
        <f aca="false">(AZ17*AI20/1000000)*1000</f>
        <v>738345.384146</v>
      </c>
      <c r="BG17" s="42" t="n">
        <f aca="false">(BA17*AI20/1000000)*1000</f>
        <v>318737.261626</v>
      </c>
      <c r="BH17" s="42" t="n">
        <f aca="false">(BB17*AI20/1000000)*1000</f>
        <v>9528.219376</v>
      </c>
      <c r="BI17" s="42" t="e">
        <f aca="false">1,5/2,5*BF17</f>
        <v>#VALUE!</v>
      </c>
      <c r="BJ17" s="42" t="n">
        <f aca="false">BF17-BI17</f>
        <v>360168.480071219</v>
      </c>
      <c r="BL17" s="7"/>
      <c r="BM17" s="57"/>
      <c r="BN17" s="52"/>
      <c r="BO17" s="57"/>
      <c r="BP17" s="57"/>
      <c r="BQ17" s="57"/>
      <c r="BR17" s="57"/>
      <c r="BS17" s="57"/>
      <c r="BT17" s="57"/>
      <c r="BU17" s="57"/>
      <c r="BV17" s="57"/>
      <c r="BW17" s="57"/>
      <c r="BX17" s="53"/>
      <c r="BY17" s="57"/>
      <c r="BZ17" s="53"/>
      <c r="CA17" s="57"/>
      <c r="CB17" s="53"/>
      <c r="CC17" s="7"/>
    </row>
    <row r="18" customFormat="false" ht="15" hidden="false" customHeight="false" outlineLevel="0" collapsed="false">
      <c r="A18" s="58" t="s">
        <v>38</v>
      </c>
      <c r="B18" s="54" t="n">
        <v>2711144</v>
      </c>
      <c r="C18" s="54" t="n">
        <v>2800329</v>
      </c>
      <c r="D18" s="54" t="n">
        <v>2890574</v>
      </c>
      <c r="E18" s="54" t="n">
        <v>2975391</v>
      </c>
      <c r="F18" s="54" t="n">
        <v>3047087</v>
      </c>
      <c r="G18" s="54" t="n">
        <v>3099835</v>
      </c>
      <c r="H18" s="54" t="n">
        <v>3130524</v>
      </c>
      <c r="I18" s="54" t="n">
        <v>3142130</v>
      </c>
      <c r="J18" s="54" t="n">
        <v>3142485</v>
      </c>
      <c r="K18" s="54" t="n">
        <v>3141871</v>
      </c>
      <c r="L18" s="54" t="n">
        <v>3148120</v>
      </c>
      <c r="M18" s="54" t="n">
        <v>3165656</v>
      </c>
      <c r="N18" s="54" t="n">
        <v>3194549</v>
      </c>
      <c r="O18" s="54" t="n">
        <v>3232557</v>
      </c>
      <c r="P18" s="54" t="n">
        <v>3276223</v>
      </c>
      <c r="Q18" s="54" t="n">
        <v>3323145</v>
      </c>
      <c r="R18" s="54" t="n">
        <v>3371850</v>
      </c>
      <c r="S18" s="54" t="n">
        <v>3420380</v>
      </c>
      <c r="T18" s="54" t="n">
        <v>3465281</v>
      </c>
      <c r="U18" s="54" t="n">
        <v>3502762</v>
      </c>
      <c r="V18" s="54" t="n">
        <v>3529587</v>
      </c>
      <c r="W18" s="54" t="n">
        <v>3543287</v>
      </c>
      <c r="X18" s="54" t="n">
        <v>3544237</v>
      </c>
      <c r="Y18" s="54" t="n">
        <v>3536029</v>
      </c>
      <c r="Z18" s="54" t="n">
        <v>3523321</v>
      </c>
      <c r="AA18" s="54" t="n">
        <v>3509754</v>
      </c>
      <c r="AB18" s="54" t="n">
        <v>3498116</v>
      </c>
      <c r="AC18" s="54" t="n">
        <v>3489379</v>
      </c>
      <c r="AD18" s="54" t="n">
        <v>3483236</v>
      </c>
      <c r="AE18" s="54" t="n">
        <v>3478766</v>
      </c>
      <c r="AF18" s="54" t="n">
        <v>3476067</v>
      </c>
      <c r="AH18" s="44" t="n">
        <v>2019</v>
      </c>
      <c r="AI18" s="50" t="n">
        <v>44938712</v>
      </c>
      <c r="AJ18" s="50" t="n">
        <v>22050332</v>
      </c>
      <c r="AK18" s="50" t="n">
        <v>22888380</v>
      </c>
      <c r="AL18" s="50"/>
      <c r="AM18" s="50"/>
      <c r="AN18" s="50"/>
      <c r="AO18" s="50"/>
      <c r="AP18" s="50"/>
      <c r="AQ18" s="50"/>
      <c r="AR18" s="50"/>
      <c r="AW18" s="39" t="n">
        <v>2022</v>
      </c>
      <c r="AX18" s="40" t="n">
        <f aca="false">AX17+(AX21-AX16)/5</f>
        <v>9.14</v>
      </c>
      <c r="AY18" s="40" t="n">
        <f aca="false">AY17+(AY21-AY16)/5</f>
        <v>8.944</v>
      </c>
      <c r="AZ18" s="40" t="n">
        <f aca="false">AZ17+(AZ21-AZ16)/5</f>
        <v>15.906</v>
      </c>
      <c r="BA18" s="40" t="n">
        <f aca="false">BA17+(BA21-BA16)/5</f>
        <v>6.956</v>
      </c>
      <c r="BB18" s="40" t="n">
        <f aca="false">BB17+(BB21-BB16)/5</f>
        <v>0.196</v>
      </c>
      <c r="BC18" s="41"/>
      <c r="BD18" s="42" t="n">
        <f aca="false">(AX18*AI21/1000000)*1000</f>
        <v>422586.3462</v>
      </c>
      <c r="BE18" s="42" t="n">
        <f aca="false">(AY18*AI21/1000000)*1000</f>
        <v>413524.31952</v>
      </c>
      <c r="BF18" s="42" t="n">
        <f aca="false">(AZ18*AI21/1000000)*1000</f>
        <v>735411.20598</v>
      </c>
      <c r="BG18" s="42" t="n">
        <f aca="false">(BA18*AI21/1000000)*1000</f>
        <v>321609.47748</v>
      </c>
      <c r="BH18" s="42" t="n">
        <f aca="false">(BB18*AI21/1000000)*1000</f>
        <v>9062.02668</v>
      </c>
      <c r="BI18" s="42" t="e">
        <f aca="false">1,5/2,5*BF18</f>
        <v>#VALUE!</v>
      </c>
      <c r="BJ18" s="42" t="n">
        <f aca="false">BF18-BI18</f>
        <v>358737.17364878</v>
      </c>
      <c r="BL18" s="48" t="s">
        <v>50</v>
      </c>
      <c r="BM18" s="52"/>
      <c r="BN18" s="67"/>
      <c r="BO18" s="52"/>
      <c r="BP18" s="52"/>
      <c r="BQ18" s="52"/>
      <c r="BR18" s="52"/>
      <c r="BS18" s="52"/>
      <c r="BT18" s="52"/>
      <c r="BU18" s="52"/>
      <c r="BV18" s="52"/>
      <c r="BW18" s="52"/>
      <c r="BX18" s="53"/>
      <c r="BY18" s="52"/>
      <c r="BZ18" s="53"/>
      <c r="CA18" s="52"/>
      <c r="CB18" s="53"/>
      <c r="CC18" s="7"/>
    </row>
    <row r="19" customFormat="false" ht="15" hidden="false" customHeight="true" outlineLevel="0" collapsed="false">
      <c r="A19" s="58" t="s">
        <v>39</v>
      </c>
      <c r="B19" s="54" t="n">
        <v>2347809</v>
      </c>
      <c r="C19" s="54" t="n">
        <v>2396702</v>
      </c>
      <c r="D19" s="54" t="n">
        <v>2457684</v>
      </c>
      <c r="E19" s="54" t="n">
        <v>2528895</v>
      </c>
      <c r="F19" s="54" t="n">
        <v>2607887</v>
      </c>
      <c r="G19" s="54" t="n">
        <v>2692486</v>
      </c>
      <c r="H19" s="54" t="n">
        <v>2781388</v>
      </c>
      <c r="I19" s="54" t="n">
        <v>2871282</v>
      </c>
      <c r="J19" s="54" t="n">
        <v>2955834</v>
      </c>
      <c r="K19" s="54" t="n">
        <v>3027334</v>
      </c>
      <c r="L19" s="54" t="n">
        <v>3080074</v>
      </c>
      <c r="M19" s="54" t="n">
        <v>3110884</v>
      </c>
      <c r="N19" s="54" t="n">
        <v>3122748</v>
      </c>
      <c r="O19" s="54" t="n">
        <v>3123415</v>
      </c>
      <c r="P19" s="54" t="n">
        <v>3123151</v>
      </c>
      <c r="Q19" s="54" t="n">
        <v>3129669</v>
      </c>
      <c r="R19" s="54" t="n">
        <v>3147400</v>
      </c>
      <c r="S19" s="54" t="n">
        <v>3176383</v>
      </c>
      <c r="T19" s="54" t="n">
        <v>3214411</v>
      </c>
      <c r="U19" s="54" t="n">
        <v>3258042</v>
      </c>
      <c r="V19" s="54" t="n">
        <v>3304911</v>
      </c>
      <c r="W19" s="54" t="n">
        <v>3353523</v>
      </c>
      <c r="X19" s="54" t="n">
        <v>3401974</v>
      </c>
      <c r="Y19" s="54" t="n">
        <v>3446790</v>
      </c>
      <c r="Z19" s="54" t="n">
        <v>3484227</v>
      </c>
      <c r="AA19" s="54" t="n">
        <v>3511056</v>
      </c>
      <c r="AB19" s="54" t="n">
        <v>3524816</v>
      </c>
      <c r="AC19" s="54" t="n">
        <v>3525916</v>
      </c>
      <c r="AD19" s="54" t="n">
        <v>3517865</v>
      </c>
      <c r="AE19" s="54" t="n">
        <v>3505358</v>
      </c>
      <c r="AF19" s="54" t="n">
        <v>3491991</v>
      </c>
      <c r="AH19" s="44" t="n">
        <v>2020</v>
      </c>
      <c r="AI19" s="50" t="n">
        <v>45376763</v>
      </c>
      <c r="AJ19" s="50" t="n">
        <v>22273132</v>
      </c>
      <c r="AK19" s="50" t="n">
        <v>23103631</v>
      </c>
      <c r="AL19" s="50"/>
      <c r="AM19" s="68" t="s">
        <v>51</v>
      </c>
      <c r="AN19" s="68"/>
      <c r="AO19" s="68"/>
      <c r="AP19" s="68"/>
      <c r="AQ19" s="68"/>
      <c r="AR19" s="68"/>
      <c r="AS19" s="68"/>
      <c r="AW19" s="39" t="n">
        <v>2023</v>
      </c>
      <c r="AX19" s="40" t="n">
        <f aca="false">AX18+(AX21-AX16)/5</f>
        <v>8.92</v>
      </c>
      <c r="AY19" s="40" t="n">
        <f aca="false">AY18+(AY21-AY16)/5</f>
        <v>8.736</v>
      </c>
      <c r="AZ19" s="40" t="n">
        <f aca="false">AZ18+(AZ21-AZ16)/5</f>
        <v>15.694</v>
      </c>
      <c r="BA19" s="40" t="n">
        <f aca="false">BA18+(BA21-BA16)/5</f>
        <v>6.954</v>
      </c>
      <c r="BB19" s="40" t="n">
        <f aca="false">BB18+(BB21-BB16)/5</f>
        <v>0.184</v>
      </c>
      <c r="BC19" s="41"/>
      <c r="BD19" s="42" t="n">
        <f aca="false">(AX19*AI22/1000000)*1000</f>
        <v>416158.86252</v>
      </c>
      <c r="BE19" s="42" t="n">
        <f aca="false">(AY19*AI22/1000000)*1000</f>
        <v>407574.419616</v>
      </c>
      <c r="BF19" s="42" t="n">
        <f aca="false">(AZ19*AI22/1000000)*1000</f>
        <v>732196.994214</v>
      </c>
      <c r="BG19" s="42" t="n">
        <f aca="false">(BA19*AI22/1000000)*1000</f>
        <v>324435.956274</v>
      </c>
      <c r="BH19" s="42" t="n">
        <f aca="false">(BB19*AI22/1000000)*1000</f>
        <v>8584.442904</v>
      </c>
      <c r="BI19" s="42" t="e">
        <f aca="false">1,5/2,5*BF19</f>
        <v>#VALUE!</v>
      </c>
      <c r="BJ19" s="42" t="n">
        <f aca="false">BF19-BI19</f>
        <v>357169.265470244</v>
      </c>
      <c r="BL19" s="7" t="s">
        <v>42</v>
      </c>
      <c r="BM19" s="51" t="n">
        <v>5249</v>
      </c>
      <c r="BN19" s="59"/>
      <c r="BO19" s="51" t="n">
        <v>2280</v>
      </c>
      <c r="BP19" s="52"/>
      <c r="BQ19" s="51" t="n">
        <v>1427</v>
      </c>
      <c r="BR19" s="52"/>
      <c r="BS19" s="51" t="n">
        <v>949</v>
      </c>
      <c r="BT19" s="52"/>
      <c r="BU19" s="51" t="n">
        <v>287</v>
      </c>
      <c r="BV19" s="52"/>
      <c r="BW19" s="51" t="n">
        <v>127</v>
      </c>
      <c r="BX19" s="53" t="s">
        <v>43</v>
      </c>
      <c r="BY19" s="51" t="n">
        <v>160</v>
      </c>
      <c r="BZ19" s="53" t="s">
        <v>43</v>
      </c>
      <c r="CA19" s="51" t="n">
        <v>19</v>
      </c>
      <c r="CB19" s="53" t="s">
        <v>43</v>
      </c>
      <c r="CC19" s="7"/>
    </row>
    <row r="20" customFormat="false" ht="15" hidden="false" customHeight="false" outlineLevel="0" collapsed="false">
      <c r="A20" s="58" t="s">
        <v>40</v>
      </c>
      <c r="B20" s="54" t="n">
        <v>2212137</v>
      </c>
      <c r="C20" s="54" t="n">
        <v>2227234</v>
      </c>
      <c r="D20" s="54" t="n">
        <v>2241583</v>
      </c>
      <c r="E20" s="54" t="n">
        <v>2259015</v>
      </c>
      <c r="F20" s="54" t="n">
        <v>2284142</v>
      </c>
      <c r="G20" s="54" t="n">
        <v>2320378</v>
      </c>
      <c r="H20" s="54" t="n">
        <v>2369213</v>
      </c>
      <c r="I20" s="54" t="n">
        <v>2429989</v>
      </c>
      <c r="J20" s="54" t="n">
        <v>2500862</v>
      </c>
      <c r="K20" s="54" t="n">
        <v>2579461</v>
      </c>
      <c r="L20" s="54" t="n">
        <v>2663552</v>
      </c>
      <c r="M20" s="54" t="n">
        <v>2751947</v>
      </c>
      <c r="N20" s="54" t="n">
        <v>2841314</v>
      </c>
      <c r="O20" s="54" t="n">
        <v>2925422</v>
      </c>
      <c r="P20" s="54" t="n">
        <v>2996591</v>
      </c>
      <c r="Q20" s="54" t="n">
        <v>3049176</v>
      </c>
      <c r="R20" s="54" t="n">
        <v>3080089</v>
      </c>
      <c r="S20" s="54" t="n">
        <v>3092246</v>
      </c>
      <c r="T20" s="54" t="n">
        <v>3093331</v>
      </c>
      <c r="U20" s="54" t="n">
        <v>3093501</v>
      </c>
      <c r="V20" s="54" t="n">
        <v>3100353</v>
      </c>
      <c r="W20" s="54" t="n">
        <v>3118334</v>
      </c>
      <c r="X20" s="54" t="n">
        <v>3147415</v>
      </c>
      <c r="Y20" s="54" t="n">
        <v>3185460</v>
      </c>
      <c r="Z20" s="54" t="n">
        <v>3229022</v>
      </c>
      <c r="AA20" s="54" t="n">
        <v>3275802</v>
      </c>
      <c r="AB20" s="54" t="n">
        <v>3324271</v>
      </c>
      <c r="AC20" s="54" t="n">
        <v>3372565</v>
      </c>
      <c r="AD20" s="54" t="n">
        <v>3417269</v>
      </c>
      <c r="AE20" s="54" t="n">
        <v>3454609</v>
      </c>
      <c r="AF20" s="54" t="n">
        <v>3481440</v>
      </c>
      <c r="AH20" s="44" t="n">
        <v>2021</v>
      </c>
      <c r="AI20" s="50" t="n">
        <v>45808747</v>
      </c>
      <c r="AJ20" s="50" t="n">
        <v>22492818</v>
      </c>
      <c r="AK20" s="50" t="n">
        <v>23315929</v>
      </c>
      <c r="AL20" s="50"/>
      <c r="AM20" s="68"/>
      <c r="AN20" s="68"/>
      <c r="AO20" s="68"/>
      <c r="AP20" s="68"/>
      <c r="AQ20" s="68"/>
      <c r="AR20" s="68"/>
      <c r="AS20" s="68"/>
      <c r="AW20" s="39" t="n">
        <v>2024</v>
      </c>
      <c r="AX20" s="40" t="n">
        <f aca="false">AX19+(AX21-AX16)/5</f>
        <v>8.7</v>
      </c>
      <c r="AY20" s="40" t="n">
        <f aca="false">AY19+(AY21-AY16)/5</f>
        <v>8.528</v>
      </c>
      <c r="AZ20" s="40" t="n">
        <f aca="false">AZ19+(AZ21-AZ16)/5</f>
        <v>15.482</v>
      </c>
      <c r="BA20" s="40" t="n">
        <f aca="false">BA19+(BA21-BA16)/5</f>
        <v>6.952</v>
      </c>
      <c r="BB20" s="40" t="n">
        <f aca="false">BB19+(BB21-BB16)/5</f>
        <v>0.172</v>
      </c>
      <c r="BC20" s="41"/>
      <c r="BD20" s="42" t="n">
        <f aca="false">(AX20*AI23/1000000)*1000</f>
        <v>409488.4767</v>
      </c>
      <c r="BE20" s="42" t="n">
        <f aca="false">(AY20*AI23/1000000)*1000</f>
        <v>401392.842448</v>
      </c>
      <c r="BF20" s="42" t="n">
        <f aca="false">(AZ20*AI23/1000000)*1000</f>
        <v>728701.217962</v>
      </c>
      <c r="BG20" s="42" t="n">
        <f aca="false">(BA20*AI23/1000000)*1000</f>
        <v>327214.240232</v>
      </c>
      <c r="BH20" s="42" t="n">
        <f aca="false">(BB20*AI23/1000000)*1000</f>
        <v>8095.634252</v>
      </c>
      <c r="BI20" s="42" t="e">
        <f aca="false">1,5/2,5*BF20</f>
        <v>#VALUE!</v>
      </c>
      <c r="BJ20" s="42" t="n">
        <f aca="false">BF20-BI20</f>
        <v>355464.008761951</v>
      </c>
      <c r="BL20" s="7"/>
      <c r="BM20" s="57" t="n">
        <v>100</v>
      </c>
      <c r="BN20" s="52"/>
      <c r="BO20" s="57" t="n">
        <v>43.4368451133549</v>
      </c>
      <c r="BP20" s="57"/>
      <c r="BQ20" s="57" t="n">
        <v>27.1861306915603</v>
      </c>
      <c r="BR20" s="57"/>
      <c r="BS20" s="57" t="n">
        <v>18.0796342160411</v>
      </c>
      <c r="BT20" s="57"/>
      <c r="BU20" s="57" t="n">
        <v>5.46770813488284</v>
      </c>
      <c r="BV20" s="57"/>
      <c r="BW20" s="57" t="n">
        <v>2.4195084778053</v>
      </c>
      <c r="BX20" s="53"/>
      <c r="BY20" s="57" t="n">
        <v>3.04819965707754</v>
      </c>
      <c r="BZ20" s="53"/>
      <c r="CA20" s="57" t="n">
        <v>0.361973709277958</v>
      </c>
      <c r="CB20" s="53"/>
      <c r="CC20" s="7"/>
    </row>
    <row r="21" customFormat="false" ht="15" hidden="false" customHeight="false" outlineLevel="0" collapsed="false">
      <c r="A21" s="58" t="s">
        <v>52</v>
      </c>
      <c r="B21" s="54" t="n">
        <v>2062422</v>
      </c>
      <c r="C21" s="54" t="n">
        <v>2084856</v>
      </c>
      <c r="D21" s="54" t="n">
        <v>2107503</v>
      </c>
      <c r="E21" s="54" t="n">
        <v>2129572</v>
      </c>
      <c r="F21" s="54" t="n">
        <v>2150000</v>
      </c>
      <c r="G21" s="54" t="n">
        <v>2168105</v>
      </c>
      <c r="H21" s="54" t="n">
        <v>2183741</v>
      </c>
      <c r="I21" s="54" t="n">
        <v>2198619</v>
      </c>
      <c r="J21" s="54" t="n">
        <v>2216535</v>
      </c>
      <c r="K21" s="54" t="n">
        <v>2241959</v>
      </c>
      <c r="L21" s="54" t="n">
        <v>2278318</v>
      </c>
      <c r="M21" s="54" t="n">
        <v>2327037</v>
      </c>
      <c r="N21" s="54" t="n">
        <v>2387459</v>
      </c>
      <c r="O21" s="54" t="n">
        <v>2457800</v>
      </c>
      <c r="P21" s="54" t="n">
        <v>2535731</v>
      </c>
      <c r="Q21" s="54" t="n">
        <v>2619093</v>
      </c>
      <c r="R21" s="54" t="n">
        <v>2706692</v>
      </c>
      <c r="S21" s="54" t="n">
        <v>2795232</v>
      </c>
      <c r="T21" s="54" t="n">
        <v>2878600</v>
      </c>
      <c r="U21" s="54" t="n">
        <v>2949238</v>
      </c>
      <c r="V21" s="54" t="n">
        <v>3001593</v>
      </c>
      <c r="W21" s="54" t="n">
        <v>3032582</v>
      </c>
      <c r="X21" s="54" t="n">
        <v>3045145</v>
      </c>
      <c r="Y21" s="54" t="n">
        <v>3046785</v>
      </c>
      <c r="Z21" s="54" t="n">
        <v>3047575</v>
      </c>
      <c r="AA21" s="54" t="n">
        <v>3054912</v>
      </c>
      <c r="AB21" s="54" t="n">
        <v>3073214</v>
      </c>
      <c r="AC21" s="54" t="n">
        <v>3102450</v>
      </c>
      <c r="AD21" s="54" t="n">
        <v>3140473</v>
      </c>
      <c r="AE21" s="54" t="n">
        <v>3183911</v>
      </c>
      <c r="AF21" s="54" t="n">
        <v>3230487</v>
      </c>
      <c r="AH21" s="44" t="n">
        <v>2022</v>
      </c>
      <c r="AI21" s="50" t="n">
        <v>46234830</v>
      </c>
      <c r="AJ21" s="50" t="n">
        <v>22709478</v>
      </c>
      <c r="AK21" s="50" t="n">
        <v>23525352</v>
      </c>
      <c r="AL21" s="50"/>
      <c r="AM21" s="69"/>
      <c r="AN21" s="69"/>
      <c r="AO21" s="69"/>
      <c r="AP21" s="69"/>
      <c r="AQ21" s="69"/>
      <c r="AR21" s="69"/>
      <c r="AS21" s="69"/>
      <c r="AW21" s="34" t="n">
        <v>2025</v>
      </c>
      <c r="AX21" s="35" t="n">
        <v>8.48</v>
      </c>
      <c r="AY21" s="35" t="n">
        <v>8.32</v>
      </c>
      <c r="AZ21" s="35" t="n">
        <v>15.27</v>
      </c>
      <c r="BA21" s="35" t="n">
        <v>6.95</v>
      </c>
      <c r="BB21" s="35" t="n">
        <v>0.16</v>
      </c>
      <c r="BC21" s="36"/>
      <c r="BD21" s="37" t="n">
        <f aca="false">(AX21*AI24/1000000)*1000</f>
        <v>402577.4848</v>
      </c>
      <c r="BE21" s="37" t="n">
        <f aca="false">(AY21*AI24/1000000)*1000</f>
        <v>394981.6832</v>
      </c>
      <c r="BF21" s="37" t="n">
        <f aca="false">(AZ21*AI24/1000000)*1000</f>
        <v>724924.3152</v>
      </c>
      <c r="BG21" s="37" t="n">
        <f aca="false">(BA21*AI24/1000000)*1000</f>
        <v>329942.632</v>
      </c>
      <c r="BH21" s="37" t="n">
        <f aca="false">(BB21*AI24/1000000)*1000</f>
        <v>7595.8016</v>
      </c>
      <c r="BI21" s="37" t="e">
        <f aca="false">1,5/2,5*BF21</f>
        <v>#VALUE!</v>
      </c>
      <c r="BJ21" s="37" t="n">
        <f aca="false">BF21-BI21</f>
        <v>353621.617170732</v>
      </c>
      <c r="BL21" s="7" t="s">
        <v>45</v>
      </c>
      <c r="BM21" s="59" t="n">
        <v>5436</v>
      </c>
      <c r="BN21" s="59"/>
      <c r="BO21" s="59" t="n">
        <v>2953</v>
      </c>
      <c r="BP21" s="52"/>
      <c r="BQ21" s="59" t="n">
        <v>1396</v>
      </c>
      <c r="BR21" s="52"/>
      <c r="BS21" s="59" t="n">
        <v>893</v>
      </c>
      <c r="BT21" s="52"/>
      <c r="BU21" s="59" t="n">
        <v>79</v>
      </c>
      <c r="BV21" s="52"/>
      <c r="BW21" s="59" t="n">
        <v>76</v>
      </c>
      <c r="BX21" s="53" t="s">
        <v>43</v>
      </c>
      <c r="BY21" s="59" t="n">
        <v>15</v>
      </c>
      <c r="BZ21" s="53" t="s">
        <v>43</v>
      </c>
      <c r="CA21" s="59" t="n">
        <v>24</v>
      </c>
      <c r="CB21" s="53" t="s">
        <v>43</v>
      </c>
      <c r="CC21" s="7"/>
    </row>
    <row r="22" customFormat="false" ht="15" hidden="false" customHeight="true" outlineLevel="0" collapsed="false">
      <c r="A22" s="58" t="s">
        <v>53</v>
      </c>
      <c r="B22" s="54" t="n">
        <v>1877071</v>
      </c>
      <c r="C22" s="54" t="n">
        <v>1902187</v>
      </c>
      <c r="D22" s="54" t="n">
        <v>1926230</v>
      </c>
      <c r="E22" s="54" t="n">
        <v>1949497</v>
      </c>
      <c r="F22" s="54" t="n">
        <v>1972274</v>
      </c>
      <c r="G22" s="54" t="n">
        <v>1995008</v>
      </c>
      <c r="H22" s="54" t="n">
        <v>2018007</v>
      </c>
      <c r="I22" s="54" t="n">
        <v>2041236</v>
      </c>
      <c r="J22" s="54" t="n">
        <v>2063845</v>
      </c>
      <c r="K22" s="54" t="n">
        <v>2084864</v>
      </c>
      <c r="L22" s="54" t="n">
        <v>2103579</v>
      </c>
      <c r="M22" s="54" t="n">
        <v>2119884</v>
      </c>
      <c r="N22" s="54" t="n">
        <v>2135449</v>
      </c>
      <c r="O22" s="54" t="n">
        <v>2153942</v>
      </c>
      <c r="P22" s="54" t="n">
        <v>2179762</v>
      </c>
      <c r="Q22" s="54" t="n">
        <v>2216218</v>
      </c>
      <c r="R22" s="54" t="n">
        <v>2264651</v>
      </c>
      <c r="S22" s="54" t="n">
        <v>2324522</v>
      </c>
      <c r="T22" s="54" t="n">
        <v>2394023</v>
      </c>
      <c r="U22" s="54" t="n">
        <v>2470895</v>
      </c>
      <c r="V22" s="54" t="n">
        <v>2553113</v>
      </c>
      <c r="W22" s="54" t="n">
        <v>2639468</v>
      </c>
      <c r="X22" s="54" t="n">
        <v>2726743</v>
      </c>
      <c r="Y22" s="54" t="n">
        <v>2808978</v>
      </c>
      <c r="Z22" s="54" t="n">
        <v>2878755</v>
      </c>
      <c r="AA22" s="54" t="n">
        <v>2930690</v>
      </c>
      <c r="AB22" s="54" t="n">
        <v>2961740</v>
      </c>
      <c r="AC22" s="54" t="n">
        <v>2974807</v>
      </c>
      <c r="AD22" s="54" t="n">
        <v>2977201</v>
      </c>
      <c r="AE22" s="54" t="n">
        <v>2978836</v>
      </c>
      <c r="AF22" s="54" t="n">
        <v>2986862</v>
      </c>
      <c r="AH22" s="44" t="n">
        <v>2023</v>
      </c>
      <c r="AI22" s="50" t="n">
        <v>46654581</v>
      </c>
      <c r="AJ22" s="50" t="n">
        <v>22922881</v>
      </c>
      <c r="AK22" s="50" t="n">
        <v>23731700</v>
      </c>
      <c r="AL22" s="50"/>
      <c r="AM22" s="16" t="s">
        <v>6</v>
      </c>
      <c r="AN22" s="16" t="s">
        <v>54</v>
      </c>
      <c r="AO22" s="16"/>
      <c r="AP22" s="16"/>
      <c r="AQ22" s="16" t="s">
        <v>55</v>
      </c>
      <c r="AR22" s="16"/>
      <c r="AS22" s="16" t="s">
        <v>56</v>
      </c>
      <c r="AW22" s="39" t="n">
        <v>2026</v>
      </c>
      <c r="AX22" s="40" t="n">
        <f aca="false">AX21+(AX26-AX21)/5</f>
        <v>8.282</v>
      </c>
      <c r="AY22" s="40" t="n">
        <f aca="false">AY21+(AY26-AY21)/5</f>
        <v>8.134</v>
      </c>
      <c r="AZ22" s="40" t="n">
        <f aca="false">AZ21+(AZ26-AZ21)/5</f>
        <v>15.108</v>
      </c>
      <c r="BA22" s="40" t="n">
        <f aca="false">BA21+(BA26-BA21)/5</f>
        <v>6.974</v>
      </c>
      <c r="BB22" s="40" t="n">
        <f aca="false">BB21+(BB26-BB21)/5</f>
        <v>0.148</v>
      </c>
      <c r="BC22" s="41"/>
      <c r="BD22" s="42" t="n">
        <f aca="false">(AX22*AI25/1000000)*1000</f>
        <v>396486.405576</v>
      </c>
      <c r="BE22" s="42" t="n">
        <f aca="false">(AY22*AI25/1000000)*1000</f>
        <v>389401.161912</v>
      </c>
      <c r="BF22" s="42" t="n">
        <f aca="false">(AZ22*AI25/1000000)*1000</f>
        <v>723269.332944</v>
      </c>
      <c r="BG22" s="42" t="n">
        <f aca="false">(BA22*AI25/1000000)*1000</f>
        <v>333868.171032</v>
      </c>
      <c r="BH22" s="42" t="n">
        <f aca="false">(BB22*AI25/1000000)*1000</f>
        <v>7085.243664</v>
      </c>
      <c r="BI22" s="42" t="e">
        <f aca="false">1,5/2,5*BF22</f>
        <v>#VALUE!</v>
      </c>
      <c r="BJ22" s="42" t="n">
        <f aca="false">BF22-BI22</f>
        <v>352814.308753171</v>
      </c>
      <c r="BL22" s="7"/>
      <c r="BM22" s="57" t="n">
        <v>100</v>
      </c>
      <c r="BN22" s="52"/>
      <c r="BO22" s="57" t="n">
        <v>54.3230316409124</v>
      </c>
      <c r="BP22" s="57"/>
      <c r="BQ22" s="57" t="n">
        <v>25.6806475349522</v>
      </c>
      <c r="BR22" s="57"/>
      <c r="BS22" s="57" t="n">
        <v>16.4275202354673</v>
      </c>
      <c r="BT22" s="57"/>
      <c r="BU22" s="57" t="n">
        <v>1.4532744665195</v>
      </c>
      <c r="BV22" s="57"/>
      <c r="BW22" s="57" t="n">
        <v>1.3980868285504</v>
      </c>
      <c r="BX22" s="53"/>
      <c r="BY22" s="57" t="n">
        <v>0.275938189845475</v>
      </c>
      <c r="BZ22" s="53"/>
      <c r="CA22" s="57" t="n">
        <v>0.441501103752759</v>
      </c>
      <c r="CB22" s="70"/>
      <c r="CC22" s="7"/>
    </row>
    <row r="23" customFormat="false" ht="15" hidden="false" customHeight="true" outlineLevel="0" collapsed="false">
      <c r="A23" s="58" t="s">
        <v>57</v>
      </c>
      <c r="B23" s="54" t="n">
        <v>1628569</v>
      </c>
      <c r="C23" s="54" t="n">
        <v>1664823</v>
      </c>
      <c r="D23" s="54" t="n">
        <v>1697644</v>
      </c>
      <c r="E23" s="54" t="n">
        <v>1727604</v>
      </c>
      <c r="F23" s="54" t="n">
        <v>1755623</v>
      </c>
      <c r="G23" s="54" t="n">
        <v>1782266</v>
      </c>
      <c r="H23" s="54" t="n">
        <v>1807828</v>
      </c>
      <c r="I23" s="54" t="n">
        <v>1832328</v>
      </c>
      <c r="J23" s="54" t="n">
        <v>1856108</v>
      </c>
      <c r="K23" s="54" t="n">
        <v>1879409</v>
      </c>
      <c r="L23" s="54" t="n">
        <v>1902660</v>
      </c>
      <c r="M23" s="54" t="n">
        <v>1926122</v>
      </c>
      <c r="N23" s="54" t="n">
        <v>1949789</v>
      </c>
      <c r="O23" s="54" t="n">
        <v>1972834</v>
      </c>
      <c r="P23" s="54" t="n">
        <v>1994318</v>
      </c>
      <c r="Q23" s="54" t="n">
        <v>2013573</v>
      </c>
      <c r="R23" s="54" t="n">
        <v>2030531</v>
      </c>
      <c r="S23" s="54" t="n">
        <v>2046725</v>
      </c>
      <c r="T23" s="54" t="n">
        <v>2065740</v>
      </c>
      <c r="U23" s="54" t="n">
        <v>2091836</v>
      </c>
      <c r="V23" s="54" t="n">
        <v>2128116</v>
      </c>
      <c r="W23" s="54" t="n">
        <v>2175931</v>
      </c>
      <c r="X23" s="54" t="n">
        <v>2234695</v>
      </c>
      <c r="Y23" s="54" t="n">
        <v>2302729</v>
      </c>
      <c r="Z23" s="54" t="n">
        <v>2377858</v>
      </c>
      <c r="AA23" s="54" t="n">
        <v>2458157</v>
      </c>
      <c r="AB23" s="54" t="n">
        <v>2542456</v>
      </c>
      <c r="AC23" s="54" t="n">
        <v>2627640</v>
      </c>
      <c r="AD23" s="54" t="n">
        <v>2707978</v>
      </c>
      <c r="AE23" s="54" t="n">
        <v>2776240</v>
      </c>
      <c r="AF23" s="54" t="n">
        <v>2827272</v>
      </c>
      <c r="AH23" s="44" t="n">
        <v>2024</v>
      </c>
      <c r="AI23" s="50" t="n">
        <v>47067641</v>
      </c>
      <c r="AJ23" s="50" t="n">
        <v>23132846</v>
      </c>
      <c r="AK23" s="50" t="n">
        <v>23934795</v>
      </c>
      <c r="AL23" s="50"/>
      <c r="AM23" s="16"/>
      <c r="AN23" s="16" t="s">
        <v>58</v>
      </c>
      <c r="AO23" s="16" t="s">
        <v>59</v>
      </c>
      <c r="AP23" s="16"/>
      <c r="AQ23" s="15" t="s">
        <v>60</v>
      </c>
      <c r="AR23" s="15" t="s">
        <v>61</v>
      </c>
      <c r="AS23" s="16"/>
      <c r="AW23" s="39" t="n">
        <v>2027</v>
      </c>
      <c r="AX23" s="40" t="n">
        <f aca="false">AX22+(AX26-AX21)/5</f>
        <v>8.084</v>
      </c>
      <c r="AY23" s="40" t="n">
        <f aca="false">AY22+(AY26-AY21)/5</f>
        <v>7.948</v>
      </c>
      <c r="AZ23" s="40" t="n">
        <f aca="false">AZ22+(AZ26-AZ21)/5</f>
        <v>14.946</v>
      </c>
      <c r="BA23" s="40" t="n">
        <f aca="false">BA22+(BA26-BA21)/5</f>
        <v>6.998</v>
      </c>
      <c r="BB23" s="40" t="n">
        <f aca="false">BB22+(BB26-BB21)/5</f>
        <v>0.136</v>
      </c>
      <c r="BC23" s="41"/>
      <c r="BD23" s="42" t="n">
        <f aca="false">(AX23*AI26/1000000)*1000</f>
        <v>390186.580016</v>
      </c>
      <c r="BE23" s="42" t="n">
        <f aca="false">(AY23*AI26/1000000)*1000</f>
        <v>383622.332752</v>
      </c>
      <c r="BF23" s="42" t="n">
        <f aca="false">(AZ23*AI26/1000000)*1000</f>
        <v>721391.467704</v>
      </c>
      <c r="BG23" s="42" t="n">
        <f aca="false">(BA23*AI26/1000000)*1000</f>
        <v>337769.134952</v>
      </c>
      <c r="BH23" s="42" t="n">
        <f aca="false">(BB23*AI26/1000000)*1000</f>
        <v>6564.247264</v>
      </c>
      <c r="BI23" s="42" t="e">
        <f aca="false">1,5/2,5*BF23</f>
        <v>#VALUE!</v>
      </c>
      <c r="BJ23" s="42" t="n">
        <f aca="false">BF23-BI23</f>
        <v>351898.27692878</v>
      </c>
      <c r="BL23" s="7"/>
      <c r="BM23" s="57"/>
      <c r="BN23" s="52"/>
      <c r="BO23" s="57"/>
      <c r="BP23" s="57"/>
      <c r="BQ23" s="57"/>
      <c r="BR23" s="57"/>
      <c r="BS23" s="57"/>
      <c r="BT23" s="57"/>
      <c r="BU23" s="57"/>
      <c r="BV23" s="57"/>
      <c r="BW23" s="57"/>
      <c r="BX23" s="53"/>
      <c r="BY23" s="57"/>
      <c r="BZ23" s="53"/>
      <c r="CA23" s="57"/>
      <c r="CB23" s="70"/>
      <c r="CC23" s="7"/>
    </row>
    <row r="24" customFormat="false" ht="15" hidden="false" customHeight="false" outlineLevel="0" collapsed="false">
      <c r="A24" s="58" t="s">
        <v>62</v>
      </c>
      <c r="B24" s="54" t="n">
        <v>1304566</v>
      </c>
      <c r="C24" s="54" t="n">
        <v>1342617</v>
      </c>
      <c r="D24" s="54" t="n">
        <v>1383542</v>
      </c>
      <c r="E24" s="54" t="n">
        <v>1425598</v>
      </c>
      <c r="F24" s="54" t="n">
        <v>1466753</v>
      </c>
      <c r="G24" s="54" t="n">
        <v>1505504</v>
      </c>
      <c r="H24" s="54" t="n">
        <v>1541040</v>
      </c>
      <c r="I24" s="54" t="n">
        <v>1573449</v>
      </c>
      <c r="J24" s="54" t="n">
        <v>1603203</v>
      </c>
      <c r="K24" s="54" t="n">
        <v>1631170</v>
      </c>
      <c r="L24" s="54" t="n">
        <v>1657878</v>
      </c>
      <c r="M24" s="54" t="n">
        <v>1683583</v>
      </c>
      <c r="N24" s="54" t="n">
        <v>1708254</v>
      </c>
      <c r="O24" s="54" t="n">
        <v>1732308</v>
      </c>
      <c r="P24" s="54" t="n">
        <v>1755879</v>
      </c>
      <c r="Q24" s="54" t="n">
        <v>1779390</v>
      </c>
      <c r="R24" s="54" t="n">
        <v>1803080</v>
      </c>
      <c r="S24" s="54" t="n">
        <v>1826943</v>
      </c>
      <c r="T24" s="54" t="n">
        <v>1850205</v>
      </c>
      <c r="U24" s="54" t="n">
        <v>1871962</v>
      </c>
      <c r="V24" s="54" t="n">
        <v>1891606</v>
      </c>
      <c r="W24" s="54" t="n">
        <v>1909040</v>
      </c>
      <c r="X24" s="54" t="n">
        <v>1925771</v>
      </c>
      <c r="Y24" s="54" t="n">
        <v>1945180</v>
      </c>
      <c r="Z24" s="54" t="n">
        <v>1971275</v>
      </c>
      <c r="AA24" s="54" t="n">
        <v>2006996</v>
      </c>
      <c r="AB24" s="54" t="n">
        <v>2053596</v>
      </c>
      <c r="AC24" s="54" t="n">
        <v>2110540</v>
      </c>
      <c r="AD24" s="54" t="n">
        <v>2176220</v>
      </c>
      <c r="AE24" s="54" t="n">
        <v>2248599</v>
      </c>
      <c r="AF24" s="54" t="n">
        <v>2325920</v>
      </c>
      <c r="AH24" s="44" t="n">
        <v>2025</v>
      </c>
      <c r="AI24" s="50" t="n">
        <v>47473760</v>
      </c>
      <c r="AJ24" s="50" t="n">
        <v>23339242</v>
      </c>
      <c r="AK24" s="50" t="n">
        <v>24134518</v>
      </c>
      <c r="AL24" s="50"/>
      <c r="AM24" s="16"/>
      <c r="AN24" s="16"/>
      <c r="AO24" s="16"/>
      <c r="AP24" s="16"/>
      <c r="AQ24" s="15"/>
      <c r="AR24" s="15"/>
      <c r="AS24" s="16"/>
      <c r="AW24" s="39" t="n">
        <v>2028</v>
      </c>
      <c r="AX24" s="40" t="n">
        <f aca="false">AX23+(AX26-AX21)/5</f>
        <v>7.886</v>
      </c>
      <c r="AY24" s="40" t="n">
        <f aca="false">AY23+(AY26-AY21)/5</f>
        <v>7.762</v>
      </c>
      <c r="AZ24" s="40" t="n">
        <f aca="false">AZ23+(AZ26-AZ21)/5</f>
        <v>14.784</v>
      </c>
      <c r="BA24" s="40" t="n">
        <f aca="false">BA23+(BA26-BA21)/5</f>
        <v>7.022</v>
      </c>
      <c r="BB24" s="40" t="n">
        <f aca="false">BB23+(BB26-BB21)/5</f>
        <v>0.124</v>
      </c>
      <c r="BC24" s="41"/>
      <c r="BD24" s="42" t="n">
        <f aca="false">(AX24*AI27/1000000)*1000</f>
        <v>383680.59411</v>
      </c>
      <c r="BE24" s="42" t="n">
        <f aca="false">(AY24*AI27/1000000)*1000</f>
        <v>377647.57437</v>
      </c>
      <c r="BF24" s="42" t="n">
        <f aca="false">(AZ24*AI27/1000000)*1000</f>
        <v>719291.64384</v>
      </c>
      <c r="BG24" s="42" t="n">
        <f aca="false">(BA24*AI27/1000000)*1000</f>
        <v>341644.06947</v>
      </c>
      <c r="BH24" s="42" t="n">
        <f aca="false">(BB24*AI27/1000000)*1000</f>
        <v>6033.01974</v>
      </c>
      <c r="BI24" s="42" t="e">
        <f aca="false">1,5/2,5*BF24</f>
        <v>#VALUE!</v>
      </c>
      <c r="BJ24" s="42" t="n">
        <f aca="false">BF24-BI24</f>
        <v>350873.972604878</v>
      </c>
      <c r="BL24" s="48" t="s">
        <v>63</v>
      </c>
      <c r="BM24" s="7"/>
      <c r="BN24" s="7"/>
      <c r="BO24" s="7"/>
      <c r="BP24" s="7"/>
      <c r="BQ24" s="7"/>
      <c r="BR24" s="7"/>
      <c r="BS24" s="7"/>
      <c r="BT24" s="7"/>
      <c r="BU24" s="7"/>
      <c r="BV24" s="7"/>
      <c r="BW24" s="7"/>
      <c r="BX24" s="70"/>
      <c r="BY24" s="7"/>
      <c r="BZ24" s="70"/>
      <c r="CA24" s="7"/>
      <c r="CB24" s="70"/>
      <c r="CC24" s="7"/>
    </row>
    <row r="25" customFormat="false" ht="15" hidden="false" customHeight="false" outlineLevel="0" collapsed="false">
      <c r="A25" s="58" t="s">
        <v>64</v>
      </c>
      <c r="B25" s="54" t="n">
        <v>1029030</v>
      </c>
      <c r="C25" s="54" t="n">
        <v>1047618</v>
      </c>
      <c r="D25" s="54" t="n">
        <v>1069936</v>
      </c>
      <c r="E25" s="54" t="n">
        <v>1095870</v>
      </c>
      <c r="F25" s="54" t="n">
        <v>1125319</v>
      </c>
      <c r="G25" s="54" t="n">
        <v>1158131</v>
      </c>
      <c r="H25" s="54" t="n">
        <v>1194213</v>
      </c>
      <c r="I25" s="54" t="n">
        <v>1232878</v>
      </c>
      <c r="J25" s="54" t="n">
        <v>1272577</v>
      </c>
      <c r="K25" s="54" t="n">
        <v>1311495</v>
      </c>
      <c r="L25" s="54" t="n">
        <v>1348279</v>
      </c>
      <c r="M25" s="54" t="n">
        <v>1382220</v>
      </c>
      <c r="N25" s="54" t="n">
        <v>1413415</v>
      </c>
      <c r="O25" s="54" t="n">
        <v>1442205</v>
      </c>
      <c r="P25" s="54" t="n">
        <v>1469448</v>
      </c>
      <c r="Q25" s="54" t="n">
        <v>1495576</v>
      </c>
      <c r="R25" s="54" t="n">
        <v>1520797</v>
      </c>
      <c r="S25" s="54" t="n">
        <v>1545081</v>
      </c>
      <c r="T25" s="54" t="n">
        <v>1568826</v>
      </c>
      <c r="U25" s="54" t="n">
        <v>1592135</v>
      </c>
      <c r="V25" s="54" t="n">
        <v>1615390</v>
      </c>
      <c r="W25" s="54" t="n">
        <v>1638791</v>
      </c>
      <c r="X25" s="54" t="n">
        <v>1662332</v>
      </c>
      <c r="Y25" s="54" t="n">
        <v>1685268</v>
      </c>
      <c r="Z25" s="54" t="n">
        <v>1706824</v>
      </c>
      <c r="AA25" s="54" t="n">
        <v>1726380</v>
      </c>
      <c r="AB25" s="54" t="n">
        <v>1743961</v>
      </c>
      <c r="AC25" s="54" t="n">
        <v>1760857</v>
      </c>
      <c r="AD25" s="54" t="n">
        <v>1780256</v>
      </c>
      <c r="AE25" s="54" t="n">
        <v>1805828</v>
      </c>
      <c r="AF25" s="54" t="n">
        <v>1840274</v>
      </c>
      <c r="AH25" s="44" t="n">
        <v>2026</v>
      </c>
      <c r="AI25" s="50" t="n">
        <v>47873268</v>
      </c>
      <c r="AJ25" s="50" t="n">
        <v>23542251</v>
      </c>
      <c r="AK25" s="50" t="n">
        <v>24331017</v>
      </c>
      <c r="AL25" s="50"/>
      <c r="AM25" s="71"/>
      <c r="AN25" s="72" t="s">
        <v>65</v>
      </c>
      <c r="AO25" s="72" t="s">
        <v>66</v>
      </c>
      <c r="AP25" s="72"/>
      <c r="AQ25" s="73" t="s">
        <v>67</v>
      </c>
      <c r="AR25" s="73"/>
      <c r="AS25" s="72" t="s">
        <v>68</v>
      </c>
      <c r="AW25" s="39" t="n">
        <v>2029</v>
      </c>
      <c r="AX25" s="40" t="n">
        <f aca="false">AX24+(AX26-AX21)/5</f>
        <v>7.688</v>
      </c>
      <c r="AY25" s="40" t="n">
        <f aca="false">AY24+(AY26-AY21)/5</f>
        <v>7.576</v>
      </c>
      <c r="AZ25" s="40" t="n">
        <f aca="false">AZ24+(AZ26-AZ21)/5</f>
        <v>14.622</v>
      </c>
      <c r="BA25" s="40" t="n">
        <f aca="false">BA24+(BA26-BA21)/5</f>
        <v>7.046</v>
      </c>
      <c r="BB25" s="40" t="n">
        <f aca="false">BB24+(BB26-BB21)/5</f>
        <v>0.112</v>
      </c>
      <c r="BC25" s="41"/>
      <c r="BD25" s="42" t="n">
        <f aca="false">(AX25*AI28/1000000)*1000</f>
        <v>376970.916464</v>
      </c>
      <c r="BE25" s="42" t="n">
        <f aca="false">(AY25*AI28/1000000)*1000</f>
        <v>371479.144528</v>
      </c>
      <c r="BF25" s="42" t="n">
        <f aca="false">(AZ25*AI28/1000000)*1000</f>
        <v>716970.439716</v>
      </c>
      <c r="BG25" s="42" t="n">
        <f aca="false">(BA25*AI28/1000000)*1000</f>
        <v>345491.295188</v>
      </c>
      <c r="BH25" s="42" t="n">
        <f aca="false">(BB25*AI28/1000000)*1000</f>
        <v>5491.771936</v>
      </c>
      <c r="BI25" s="42" t="e">
        <f aca="false">1,5/2,5*BF25</f>
        <v>#VALUE!</v>
      </c>
      <c r="BJ25" s="42" t="n">
        <f aca="false">BF25-BI25</f>
        <v>349741.677910244</v>
      </c>
      <c r="BL25" s="7" t="s">
        <v>42</v>
      </c>
      <c r="BM25" s="51" t="n">
        <v>9290</v>
      </c>
      <c r="BN25" s="51"/>
      <c r="BO25" s="51" t="n">
        <v>2619</v>
      </c>
      <c r="BP25" s="52"/>
      <c r="BQ25" s="51" t="n">
        <v>3290</v>
      </c>
      <c r="BR25" s="52"/>
      <c r="BS25" s="51" t="n">
        <v>2302</v>
      </c>
      <c r="BT25" s="52"/>
      <c r="BU25" s="51" t="n">
        <v>724</v>
      </c>
      <c r="BV25" s="52"/>
      <c r="BW25" s="51" t="n">
        <v>290</v>
      </c>
      <c r="BX25" s="53"/>
      <c r="BY25" s="51" t="n">
        <v>51</v>
      </c>
      <c r="BZ25" s="53" t="s">
        <v>43</v>
      </c>
      <c r="CA25" s="51" t="n">
        <v>14</v>
      </c>
      <c r="CB25" s="53"/>
      <c r="CC25" s="7"/>
    </row>
    <row r="26" customFormat="false" ht="15" hidden="false" customHeight="false" outlineLevel="0" collapsed="false">
      <c r="A26" s="58" t="s">
        <v>69</v>
      </c>
      <c r="B26" s="54" t="n">
        <v>808031</v>
      </c>
      <c r="C26" s="54" t="n">
        <v>813519</v>
      </c>
      <c r="D26" s="54" t="n">
        <v>820245</v>
      </c>
      <c r="E26" s="54" t="n">
        <v>828910</v>
      </c>
      <c r="F26" s="54" t="n">
        <v>840332</v>
      </c>
      <c r="G26" s="54" t="n">
        <v>854985</v>
      </c>
      <c r="H26" s="54" t="n">
        <v>872946</v>
      </c>
      <c r="I26" s="54" t="n">
        <v>893988</v>
      </c>
      <c r="J26" s="54" t="n">
        <v>918063</v>
      </c>
      <c r="K26" s="54" t="n">
        <v>945129</v>
      </c>
      <c r="L26" s="54" t="n">
        <v>975114</v>
      </c>
      <c r="M26" s="54" t="n">
        <v>1007914</v>
      </c>
      <c r="N26" s="54" t="n">
        <v>1042948</v>
      </c>
      <c r="O26" s="54" t="n">
        <v>1078859</v>
      </c>
      <c r="P26" s="54" t="n">
        <v>1114120</v>
      </c>
      <c r="Q26" s="54" t="n">
        <v>1147605</v>
      </c>
      <c r="R26" s="54" t="n">
        <v>1178682</v>
      </c>
      <c r="S26" s="54" t="n">
        <v>1207518</v>
      </c>
      <c r="T26" s="54" t="n">
        <v>1234326</v>
      </c>
      <c r="U26" s="54" t="n">
        <v>1259848</v>
      </c>
      <c r="V26" s="54" t="n">
        <v>1284446</v>
      </c>
      <c r="W26" s="54" t="n">
        <v>1308288</v>
      </c>
      <c r="X26" s="54" t="n">
        <v>1331318</v>
      </c>
      <c r="Y26" s="54" t="n">
        <v>1353909</v>
      </c>
      <c r="Z26" s="54" t="n">
        <v>1376130</v>
      </c>
      <c r="AA26" s="54" t="n">
        <v>1398311</v>
      </c>
      <c r="AB26" s="54" t="n">
        <v>1420590</v>
      </c>
      <c r="AC26" s="54" t="n">
        <v>1442993</v>
      </c>
      <c r="AD26" s="54" t="n">
        <v>1464831</v>
      </c>
      <c r="AE26" s="54" t="n">
        <v>1485444</v>
      </c>
      <c r="AF26" s="54" t="n">
        <v>1504237</v>
      </c>
      <c r="AH26" s="44" t="n">
        <v>2027</v>
      </c>
      <c r="AI26" s="50" t="n">
        <v>48266524</v>
      </c>
      <c r="AJ26" s="50" t="n">
        <v>23742075</v>
      </c>
      <c r="AK26" s="50" t="n">
        <v>24524449</v>
      </c>
      <c r="AL26" s="50"/>
      <c r="AM26" s="71"/>
      <c r="AN26" s="72"/>
      <c r="AO26" s="72"/>
      <c r="AP26" s="72"/>
      <c r="AQ26" s="72"/>
      <c r="AR26" s="72"/>
      <c r="AS26" s="71"/>
      <c r="AW26" s="34" t="n">
        <v>2030</v>
      </c>
      <c r="AX26" s="35" t="n">
        <v>7.49</v>
      </c>
      <c r="AY26" s="35" t="n">
        <v>7.39</v>
      </c>
      <c r="AZ26" s="35" t="n">
        <v>14.46</v>
      </c>
      <c r="BA26" s="35" t="n">
        <v>7.07</v>
      </c>
      <c r="BB26" s="35" t="n">
        <v>0.1</v>
      </c>
      <c r="BC26" s="36"/>
      <c r="BD26" s="37" t="n">
        <f aca="false">(AX26*AI29/1000000)*1000</f>
        <v>370060.41485</v>
      </c>
      <c r="BE26" s="37" t="n">
        <f aca="false">(AY26*AI29/1000000)*1000</f>
        <v>365119.68835</v>
      </c>
      <c r="BF26" s="37" t="n">
        <f aca="false">(AZ26*AI29/1000000)*1000</f>
        <v>714429.0519</v>
      </c>
      <c r="BG26" s="37" t="n">
        <f aca="false">(BA26*AI29/1000000)*1000</f>
        <v>349309.36355</v>
      </c>
      <c r="BH26" s="37" t="n">
        <f aca="false">(BB26*AI29/1000000)*1000</f>
        <v>4940.7265</v>
      </c>
      <c r="BI26" s="37" t="e">
        <f aca="false">1,5/2,5*BF26</f>
        <v>#VALUE!</v>
      </c>
      <c r="BJ26" s="37" t="n">
        <f aca="false">BF26-BI26</f>
        <v>348501.976536585</v>
      </c>
      <c r="BL26" s="7"/>
      <c r="BM26" s="57" t="n">
        <v>100</v>
      </c>
      <c r="BN26" s="52"/>
      <c r="BO26" s="57" t="n">
        <v>28.1916038751346</v>
      </c>
      <c r="BP26" s="57"/>
      <c r="BQ26" s="57" t="n">
        <v>35.4144241119483</v>
      </c>
      <c r="BR26" s="57"/>
      <c r="BS26" s="57" t="n">
        <v>24.7793326157158</v>
      </c>
      <c r="BT26" s="57"/>
      <c r="BU26" s="57" t="n">
        <v>7.79332615715823</v>
      </c>
      <c r="BV26" s="57"/>
      <c r="BW26" s="57" t="n">
        <v>3.1216361679225</v>
      </c>
      <c r="BX26" s="53"/>
      <c r="BY26" s="57" t="n">
        <v>0.548977395048439</v>
      </c>
      <c r="BZ26" s="53"/>
      <c r="CA26" s="57" t="n">
        <v>0.150699677072121</v>
      </c>
      <c r="CB26" s="53"/>
      <c r="CC26" s="7"/>
    </row>
    <row r="27" customFormat="false" ht="15" hidden="false" customHeight="false" outlineLevel="0" collapsed="false">
      <c r="A27" s="58" t="s">
        <v>70</v>
      </c>
      <c r="B27" s="54" t="n">
        <v>567436</v>
      </c>
      <c r="C27" s="54" t="n">
        <v>571682</v>
      </c>
      <c r="D27" s="54" t="n">
        <v>575646</v>
      </c>
      <c r="E27" s="54" t="n">
        <v>579982</v>
      </c>
      <c r="F27" s="54" t="n">
        <v>585184</v>
      </c>
      <c r="G27" s="54" t="n">
        <v>591455</v>
      </c>
      <c r="H27" s="54" t="n">
        <v>598590</v>
      </c>
      <c r="I27" s="54" t="n">
        <v>606633</v>
      </c>
      <c r="J27" s="54" t="n">
        <v>616143</v>
      </c>
      <c r="K27" s="54" t="n">
        <v>627708</v>
      </c>
      <c r="L27" s="54" t="n">
        <v>641693</v>
      </c>
      <c r="M27" s="54" t="n">
        <v>658156</v>
      </c>
      <c r="N27" s="54" t="n">
        <v>676901</v>
      </c>
      <c r="O27" s="54" t="n">
        <v>697982</v>
      </c>
      <c r="P27" s="54" t="n">
        <v>721418</v>
      </c>
      <c r="Q27" s="54" t="n">
        <v>747190</v>
      </c>
      <c r="R27" s="54" t="n">
        <v>775224</v>
      </c>
      <c r="S27" s="54" t="n">
        <v>805002</v>
      </c>
      <c r="T27" s="54" t="n">
        <v>835491</v>
      </c>
      <c r="U27" s="54" t="n">
        <v>865524</v>
      </c>
      <c r="V27" s="54" t="n">
        <v>894194</v>
      </c>
      <c r="W27" s="54" t="n">
        <v>921072</v>
      </c>
      <c r="X27" s="54" t="n">
        <v>946271</v>
      </c>
      <c r="Y27" s="54" t="n">
        <v>969972</v>
      </c>
      <c r="Z27" s="54" t="n">
        <v>992689</v>
      </c>
      <c r="AA27" s="54" t="n">
        <v>1014744</v>
      </c>
      <c r="AB27" s="54" t="n">
        <v>1036187</v>
      </c>
      <c r="AC27" s="54" t="n">
        <v>1057024</v>
      </c>
      <c r="AD27" s="54" t="n">
        <v>1077489</v>
      </c>
      <c r="AE27" s="54" t="n">
        <v>1097696</v>
      </c>
      <c r="AF27" s="54" t="n">
        <v>1117901</v>
      </c>
      <c r="AH27" s="44" t="n">
        <v>2028</v>
      </c>
      <c r="AI27" s="50" t="n">
        <v>48653385</v>
      </c>
      <c r="AJ27" s="50" t="n">
        <v>23938645</v>
      </c>
      <c r="AK27" s="50" t="n">
        <v>24714740</v>
      </c>
      <c r="AL27" s="50"/>
      <c r="AM27" s="72" t="n">
        <v>2010</v>
      </c>
      <c r="AN27" s="74" t="n">
        <v>2.41</v>
      </c>
      <c r="AO27" s="74" t="n">
        <v>74.0389197806838</v>
      </c>
      <c r="AP27" s="75"/>
      <c r="AQ27" s="76" t="n">
        <v>1.16873701866691</v>
      </c>
      <c r="AR27" s="76" t="n">
        <v>1.06611659126169</v>
      </c>
      <c r="AS27" s="74" t="n">
        <v>28.0867717188472</v>
      </c>
      <c r="AW27" s="39" t="n">
        <v>2031</v>
      </c>
      <c r="AX27" s="40" t="n">
        <f aca="false">AX26+(AX31-AX26)/5</f>
        <v>7.31</v>
      </c>
      <c r="AY27" s="40" t="n">
        <f aca="false">AY26+(AY31-AY26)/5</f>
        <v>7.22</v>
      </c>
      <c r="AZ27" s="40" t="n">
        <f aca="false">AZ26+(AZ31-AZ26)/5</f>
        <v>14.334</v>
      </c>
      <c r="BA27" s="40" t="n">
        <f aca="false">BA26+(BA31-BA26)/5</f>
        <v>7.114</v>
      </c>
      <c r="BB27" s="40" t="n">
        <f aca="false">BB26+(BB31-BB26)/5</f>
        <v>0.09</v>
      </c>
      <c r="BC27" s="41"/>
      <c r="BD27" s="42" t="n">
        <f aca="false">(AX27*AI30/1000000)*1000</f>
        <v>363849.95756</v>
      </c>
      <c r="BE27" s="42" t="n">
        <f aca="false">(AY27*AI30/1000000)*1000</f>
        <v>359370.27272</v>
      </c>
      <c r="BF27" s="42" t="n">
        <f aca="false">(AZ27*AI30/1000000)*1000</f>
        <v>713464.472184</v>
      </c>
      <c r="BG27" s="42" t="n">
        <f aca="false">(BA27*AI30/1000000)*1000</f>
        <v>354094.199464</v>
      </c>
      <c r="BH27" s="42" t="n">
        <f aca="false">(BB27*AI30/1000000)*1000</f>
        <v>4479.68484</v>
      </c>
      <c r="BI27" s="42" t="e">
        <f aca="false">1,5/2,5*BF27</f>
        <v>#VALUE!</v>
      </c>
      <c r="BJ27" s="42" t="n">
        <f aca="false">BF27-BI27</f>
        <v>348031.449845854</v>
      </c>
      <c r="BL27" s="7" t="s">
        <v>45</v>
      </c>
      <c r="BM27" s="59" t="n">
        <v>25827</v>
      </c>
      <c r="BN27" s="59"/>
      <c r="BO27" s="59" t="n">
        <v>10406</v>
      </c>
      <c r="BP27" s="52"/>
      <c r="BQ27" s="59" t="n">
        <v>7651</v>
      </c>
      <c r="BR27" s="52"/>
      <c r="BS27" s="59" t="n">
        <v>5406</v>
      </c>
      <c r="BT27" s="52"/>
      <c r="BU27" s="59" t="n">
        <v>1857</v>
      </c>
      <c r="BV27" s="52"/>
      <c r="BW27" s="59" t="n">
        <v>408</v>
      </c>
      <c r="BX27" s="53"/>
      <c r="BY27" s="59" t="n">
        <v>34</v>
      </c>
      <c r="BZ27" s="53" t="s">
        <v>43</v>
      </c>
      <c r="CA27" s="59" t="n">
        <v>65</v>
      </c>
      <c r="CB27" s="53"/>
      <c r="CC27" s="7"/>
    </row>
    <row r="28" customFormat="false" ht="15" hidden="false" customHeight="false" outlineLevel="0" collapsed="false">
      <c r="A28" s="58" t="s">
        <v>71</v>
      </c>
      <c r="B28" s="54" t="n">
        <v>300955</v>
      </c>
      <c r="C28" s="54" t="n">
        <v>310367</v>
      </c>
      <c r="D28" s="54" t="n">
        <v>319518</v>
      </c>
      <c r="E28" s="54" t="n">
        <v>328030</v>
      </c>
      <c r="F28" s="54" t="n">
        <v>335449</v>
      </c>
      <c r="G28" s="54" t="n">
        <v>341806</v>
      </c>
      <c r="H28" s="54" t="n">
        <v>347416</v>
      </c>
      <c r="I28" s="54" t="n">
        <v>352861</v>
      </c>
      <c r="J28" s="54" t="n">
        <v>358527</v>
      </c>
      <c r="K28" s="54" t="n">
        <v>364728</v>
      </c>
      <c r="L28" s="54" t="n">
        <v>371583</v>
      </c>
      <c r="M28" s="54" t="n">
        <v>378990</v>
      </c>
      <c r="N28" s="54" t="n">
        <v>387009</v>
      </c>
      <c r="O28" s="54" t="n">
        <v>396001</v>
      </c>
      <c r="P28" s="54" t="n">
        <v>406337</v>
      </c>
      <c r="Q28" s="54" t="n">
        <v>418268</v>
      </c>
      <c r="R28" s="54" t="n">
        <v>431831</v>
      </c>
      <c r="S28" s="54" t="n">
        <v>446911</v>
      </c>
      <c r="T28" s="54" t="n">
        <v>463602</v>
      </c>
      <c r="U28" s="54" t="n">
        <v>481938</v>
      </c>
      <c r="V28" s="54" t="n">
        <v>501984</v>
      </c>
      <c r="W28" s="54" t="n">
        <v>523660</v>
      </c>
      <c r="X28" s="54" t="n">
        <v>546603</v>
      </c>
      <c r="Y28" s="54" t="n">
        <v>570038</v>
      </c>
      <c r="Z28" s="54" t="n">
        <v>593240</v>
      </c>
      <c r="AA28" s="54" t="n">
        <v>615588</v>
      </c>
      <c r="AB28" s="54" t="n">
        <v>636808</v>
      </c>
      <c r="AC28" s="54" t="n">
        <v>656924</v>
      </c>
      <c r="AD28" s="54" t="n">
        <v>676109</v>
      </c>
      <c r="AE28" s="54" t="n">
        <v>694631</v>
      </c>
      <c r="AF28" s="54" t="n">
        <v>712768</v>
      </c>
      <c r="AH28" s="44" t="n">
        <v>2029</v>
      </c>
      <c r="AI28" s="50" t="n">
        <v>49033678</v>
      </c>
      <c r="AJ28" s="50" t="n">
        <v>24131883</v>
      </c>
      <c r="AK28" s="50" t="n">
        <v>24901795</v>
      </c>
      <c r="AL28" s="50"/>
      <c r="AM28" s="72" t="n">
        <v>2015</v>
      </c>
      <c r="AN28" s="74" t="n">
        <v>2.28</v>
      </c>
      <c r="AO28" s="74" t="n">
        <v>69.3662277965632</v>
      </c>
      <c r="AP28" s="75"/>
      <c r="AQ28" s="76" t="n">
        <v>1.10569696263816</v>
      </c>
      <c r="AR28" s="76" t="n">
        <v>1.01221989554827</v>
      </c>
      <c r="AS28" s="74" t="n">
        <v>28.1073229554922</v>
      </c>
      <c r="AW28" s="39" t="n">
        <v>2032</v>
      </c>
      <c r="AX28" s="40" t="n">
        <f aca="false">AX27+(AX31-AX26)/5</f>
        <v>7.13</v>
      </c>
      <c r="AY28" s="40" t="n">
        <f aca="false">AY27+(AY31-AY26)/5</f>
        <v>7.05</v>
      </c>
      <c r="AZ28" s="40" t="n">
        <f aca="false">AZ27+(AZ31-AZ26)/5</f>
        <v>14.208</v>
      </c>
      <c r="BA28" s="40" t="n">
        <f aca="false">BA27+(BA31-BA26)/5</f>
        <v>7.158</v>
      </c>
      <c r="BB28" s="40" t="n">
        <f aca="false">BB27+(BB31-BB26)/5</f>
        <v>0.08</v>
      </c>
      <c r="BC28" s="41"/>
      <c r="BD28" s="42" t="n">
        <f aca="false">(AX28*AI31/1000000)*1000</f>
        <v>357461.55893</v>
      </c>
      <c r="BE28" s="42" t="n">
        <f aca="false">(AY28*AI31/1000000)*1000</f>
        <v>353450.77005</v>
      </c>
      <c r="BF28" s="42" t="n">
        <f aca="false">(AZ28*AI31/1000000)*1000</f>
        <v>712316.105088</v>
      </c>
      <c r="BG28" s="42" t="n">
        <f aca="false">(BA28*AI31/1000000)*1000</f>
        <v>358865.335038</v>
      </c>
      <c r="BH28" s="42" t="n">
        <f aca="false">(BB28*AI31/1000000)*1000</f>
        <v>4010.78888</v>
      </c>
      <c r="BI28" s="42" t="e">
        <f aca="false">1,5/2,5*BF28</f>
        <v>#VALUE!</v>
      </c>
      <c r="BJ28" s="42" t="n">
        <f aca="false">BF28-BI28</f>
        <v>347471.270774634</v>
      </c>
      <c r="BL28" s="7"/>
      <c r="BM28" s="57" t="n">
        <v>100</v>
      </c>
      <c r="BN28" s="52"/>
      <c r="BO28" s="57" t="n">
        <v>40.2911681573547</v>
      </c>
      <c r="BP28" s="57"/>
      <c r="BQ28" s="57" t="n">
        <v>29.6240368606497</v>
      </c>
      <c r="BR28" s="57"/>
      <c r="BS28" s="57" t="n">
        <v>20.9315832268556</v>
      </c>
      <c r="BT28" s="57"/>
      <c r="BU28" s="57" t="n">
        <v>7.19014984318736</v>
      </c>
      <c r="BV28" s="57"/>
      <c r="BW28" s="57" t="n">
        <v>1.57974213032873</v>
      </c>
      <c r="BX28" s="53"/>
      <c r="BY28" s="57" t="n">
        <v>0.131645177527394</v>
      </c>
      <c r="BZ28" s="53"/>
      <c r="CA28" s="57" t="n">
        <v>0.251674604096488</v>
      </c>
      <c r="CB28" s="53"/>
      <c r="CC28" s="7"/>
    </row>
    <row r="29" customFormat="false" ht="15" hidden="false" customHeight="false" outlineLevel="0" collapsed="false">
      <c r="A29" s="58" t="s">
        <v>72</v>
      </c>
      <c r="B29" s="54" t="n">
        <v>104982</v>
      </c>
      <c r="C29" s="54" t="n">
        <v>113834</v>
      </c>
      <c r="D29" s="54" t="n">
        <v>121659</v>
      </c>
      <c r="E29" s="54" t="n">
        <v>128675</v>
      </c>
      <c r="F29" s="54" t="n">
        <v>135274</v>
      </c>
      <c r="G29" s="54" t="n">
        <v>141746</v>
      </c>
      <c r="H29" s="54" t="n">
        <v>148273</v>
      </c>
      <c r="I29" s="54" t="n">
        <v>154738</v>
      </c>
      <c r="J29" s="54" t="n">
        <v>160912</v>
      </c>
      <c r="K29" s="54" t="n">
        <v>166561</v>
      </c>
      <c r="L29" s="54" t="n">
        <v>171698</v>
      </c>
      <c r="M29" s="54" t="n">
        <v>176477</v>
      </c>
      <c r="N29" s="54" t="n">
        <v>181208</v>
      </c>
      <c r="O29" s="54" t="n">
        <v>186079</v>
      </c>
      <c r="P29" s="54" t="n">
        <v>191269</v>
      </c>
      <c r="Q29" s="54" t="n">
        <v>196827</v>
      </c>
      <c r="R29" s="54" t="n">
        <v>202723</v>
      </c>
      <c r="S29" s="54" t="n">
        <v>208979</v>
      </c>
      <c r="T29" s="54" t="n">
        <v>215820</v>
      </c>
      <c r="U29" s="54" t="n">
        <v>223451</v>
      </c>
      <c r="V29" s="54" t="n">
        <v>232001</v>
      </c>
      <c r="W29" s="54" t="n">
        <v>241489</v>
      </c>
      <c r="X29" s="54" t="n">
        <v>251871</v>
      </c>
      <c r="Y29" s="54" t="n">
        <v>263246</v>
      </c>
      <c r="Z29" s="54" t="n">
        <v>275659</v>
      </c>
      <c r="AA29" s="54" t="n">
        <v>289144</v>
      </c>
      <c r="AB29" s="54" t="n">
        <v>303663</v>
      </c>
      <c r="AC29" s="54" t="n">
        <v>318997</v>
      </c>
      <c r="AD29" s="54" t="n">
        <v>334703</v>
      </c>
      <c r="AE29" s="54" t="n">
        <v>350321</v>
      </c>
      <c r="AF29" s="54" t="n">
        <v>365500</v>
      </c>
      <c r="AH29" s="44" t="n">
        <v>2030</v>
      </c>
      <c r="AI29" s="50" t="n">
        <v>49407265</v>
      </c>
      <c r="AJ29" s="50" t="n">
        <v>24321729</v>
      </c>
      <c r="AK29" s="50" t="n">
        <v>25085536</v>
      </c>
      <c r="AL29" s="50"/>
      <c r="AM29" s="72" t="n">
        <v>2020</v>
      </c>
      <c r="AN29" s="74" t="n">
        <v>2.18</v>
      </c>
      <c r="AO29" s="74" t="n">
        <v>64.9843972582137</v>
      </c>
      <c r="AP29" s="75"/>
      <c r="AQ29" s="76" t="n">
        <v>1.05720876031473</v>
      </c>
      <c r="AR29" s="76" t="n">
        <v>0.970742600690868</v>
      </c>
      <c r="AS29" s="74" t="n">
        <v>28.143201100665</v>
      </c>
      <c r="AW29" s="39" t="n">
        <v>2033</v>
      </c>
      <c r="AX29" s="40" t="n">
        <f aca="false">AX28+(AX31-AX26)/5</f>
        <v>6.95</v>
      </c>
      <c r="AY29" s="40" t="n">
        <f aca="false">AY28+(AY31-AY26)/5</f>
        <v>6.88</v>
      </c>
      <c r="AZ29" s="40" t="n">
        <f aca="false">AZ28+(AZ31-AZ26)/5</f>
        <v>14.082</v>
      </c>
      <c r="BA29" s="40" t="n">
        <f aca="false">BA28+(BA31-BA26)/5</f>
        <v>7.202</v>
      </c>
      <c r="BB29" s="40" t="n">
        <f aca="false">BB28+(BB31-BB26)/5</f>
        <v>0.07</v>
      </c>
      <c r="BC29" s="41"/>
      <c r="BD29" s="42" t="n">
        <f aca="false">(AX29*AI32/1000000)*1000</f>
        <v>350898.0635</v>
      </c>
      <c r="BE29" s="42" t="n">
        <f aca="false">(AY29*AI32/1000000)*1000</f>
        <v>347363.8384</v>
      </c>
      <c r="BF29" s="42" t="n">
        <f aca="false">(AZ29*AI32/1000000)*1000</f>
        <v>710985.11226</v>
      </c>
      <c r="BG29" s="42" t="n">
        <f aca="false">(BA29*AI32/1000000)*1000</f>
        <v>363621.27386</v>
      </c>
      <c r="BH29" s="42" t="n">
        <f aca="false">(BB29*AI32/1000000)*1000</f>
        <v>3534.2251</v>
      </c>
      <c r="BI29" s="42" t="e">
        <f aca="false">1,5/2,5*BF29</f>
        <v>#VALUE!</v>
      </c>
      <c r="BJ29" s="42" t="n">
        <f aca="false">BF29-BI29</f>
        <v>346822.005980488</v>
      </c>
      <c r="BL29" s="7" t="s">
        <v>73</v>
      </c>
      <c r="BM29" s="51" t="n">
        <v>13931</v>
      </c>
      <c r="BN29" s="51"/>
      <c r="BO29" s="51" t="n">
        <v>4865</v>
      </c>
      <c r="BP29" s="52"/>
      <c r="BQ29" s="51" t="n">
        <v>4145</v>
      </c>
      <c r="BR29" s="52"/>
      <c r="BS29" s="51" t="n">
        <v>3248</v>
      </c>
      <c r="BT29" s="52"/>
      <c r="BU29" s="51" t="n">
        <v>1337</v>
      </c>
      <c r="BV29" s="52"/>
      <c r="BW29" s="51" t="n">
        <v>266</v>
      </c>
      <c r="BX29" s="53"/>
      <c r="BY29" s="51" t="n">
        <v>43</v>
      </c>
      <c r="BZ29" s="53" t="s">
        <v>43</v>
      </c>
      <c r="CA29" s="51" t="n">
        <v>27</v>
      </c>
      <c r="CB29" s="53" t="s">
        <v>43</v>
      </c>
      <c r="CC29" s="7"/>
    </row>
    <row r="30" customFormat="false" ht="15" hidden="false" customHeight="false" outlineLevel="0" collapsed="false">
      <c r="A30" s="77" t="s">
        <v>74</v>
      </c>
      <c r="B30" s="78" t="n">
        <v>24631</v>
      </c>
      <c r="C30" s="78" t="n">
        <v>24266</v>
      </c>
      <c r="D30" s="78" t="n">
        <v>25647</v>
      </c>
      <c r="E30" s="78" t="n">
        <v>28245</v>
      </c>
      <c r="F30" s="78" t="n">
        <v>31512</v>
      </c>
      <c r="G30" s="78" t="n">
        <v>35094</v>
      </c>
      <c r="H30" s="78" t="n">
        <v>38691</v>
      </c>
      <c r="I30" s="78" t="n">
        <v>42057</v>
      </c>
      <c r="J30" s="78" t="n">
        <v>45274</v>
      </c>
      <c r="K30" s="78" t="n">
        <v>48440</v>
      </c>
      <c r="L30" s="78" t="n">
        <v>51644</v>
      </c>
      <c r="M30" s="78" t="n">
        <v>54956</v>
      </c>
      <c r="N30" s="78" t="n">
        <v>58290</v>
      </c>
      <c r="O30" s="78" t="n">
        <v>61554</v>
      </c>
      <c r="P30" s="78" t="n">
        <v>64645</v>
      </c>
      <c r="Q30" s="78" t="n">
        <v>67570</v>
      </c>
      <c r="R30" s="78" t="n">
        <v>70381</v>
      </c>
      <c r="S30" s="78" t="n">
        <v>73247</v>
      </c>
      <c r="T30" s="78" t="n">
        <v>76192</v>
      </c>
      <c r="U30" s="78" t="n">
        <v>79305</v>
      </c>
      <c r="V30" s="78" t="n">
        <v>82613</v>
      </c>
      <c r="W30" s="78" t="n">
        <v>86110</v>
      </c>
      <c r="X30" s="78" t="n">
        <v>89787</v>
      </c>
      <c r="Y30" s="78" t="n">
        <v>93777</v>
      </c>
      <c r="Z30" s="78" t="n">
        <v>98139</v>
      </c>
      <c r="AA30" s="78" t="n">
        <v>102964</v>
      </c>
      <c r="AB30" s="78" t="n">
        <v>108249</v>
      </c>
      <c r="AC30" s="78" t="n">
        <v>113970</v>
      </c>
      <c r="AD30" s="78" t="n">
        <v>120199</v>
      </c>
      <c r="AE30" s="78" t="n">
        <v>126988</v>
      </c>
      <c r="AF30" s="78" t="n">
        <v>134325</v>
      </c>
      <c r="AH30" s="44" t="n">
        <v>2031</v>
      </c>
      <c r="AI30" s="50" t="n">
        <v>49774276</v>
      </c>
      <c r="AJ30" s="50" t="n">
        <v>24508267</v>
      </c>
      <c r="AK30" s="50" t="n">
        <v>25266009</v>
      </c>
      <c r="AL30" s="50"/>
      <c r="AM30" s="72" t="n">
        <v>2025</v>
      </c>
      <c r="AN30" s="74" t="n">
        <v>2.1</v>
      </c>
      <c r="AO30" s="74" t="n">
        <v>61.6792427049826</v>
      </c>
      <c r="AP30" s="75"/>
      <c r="AQ30" s="76" t="n">
        <v>1.01841527746723</v>
      </c>
      <c r="AR30" s="76" t="n">
        <v>0.937257926265274</v>
      </c>
      <c r="AS30" s="74" t="n">
        <v>28.1837098692033</v>
      </c>
      <c r="AW30" s="39" t="n">
        <v>2034</v>
      </c>
      <c r="AX30" s="40" t="n">
        <f aca="false">AX29+(AX31-AX26)/5</f>
        <v>6.77</v>
      </c>
      <c r="AY30" s="40" t="n">
        <f aca="false">AY29+(AY31-AY26)/5</f>
        <v>6.71</v>
      </c>
      <c r="AZ30" s="40" t="n">
        <f aca="false">AZ29+(AZ31-AZ26)/5</f>
        <v>13.956</v>
      </c>
      <c r="BA30" s="40" t="n">
        <f aca="false">BA29+(BA31-BA26)/5</f>
        <v>7.246</v>
      </c>
      <c r="BB30" s="40" t="n">
        <f aca="false">BB29+(BB31-BB26)/5</f>
        <v>0.06</v>
      </c>
      <c r="BC30" s="41"/>
      <c r="BD30" s="42" t="n">
        <f aca="false">(AX30*AI33/1000000)*1000</f>
        <v>344162.24521</v>
      </c>
      <c r="BE30" s="42" t="n">
        <f aca="false">(AY30*AI33/1000000)*1000</f>
        <v>341112.06283</v>
      </c>
      <c r="BF30" s="42" t="n">
        <f aca="false">(AZ30*AI33/1000000)*1000</f>
        <v>709472.421588</v>
      </c>
      <c r="BG30" s="42" t="n">
        <f aca="false">(BA30*AI33/1000000)*1000</f>
        <v>368360.358758</v>
      </c>
      <c r="BH30" s="42" t="n">
        <f aca="false">(BB30*AI33/1000000)*1000</f>
        <v>3050.18238</v>
      </c>
      <c r="BI30" s="42" t="e">
        <f aca="false">1,5/2,5*BF30</f>
        <v>#VALUE!</v>
      </c>
      <c r="BJ30" s="42" t="n">
        <f aca="false">BF30-BI30</f>
        <v>346084.108091707</v>
      </c>
      <c r="BL30" s="7"/>
      <c r="BM30" s="57" t="n">
        <v>100</v>
      </c>
      <c r="BN30" s="52"/>
      <c r="BO30" s="57" t="n">
        <v>34.9221161438518</v>
      </c>
      <c r="BP30" s="57"/>
      <c r="BQ30" s="57" t="n">
        <v>29.7537865192736</v>
      </c>
      <c r="BR30" s="57"/>
      <c r="BS30" s="57" t="n">
        <v>23.3149091953198</v>
      </c>
      <c r="BT30" s="57"/>
      <c r="BU30" s="57" t="n">
        <v>9.59730098341828</v>
      </c>
      <c r="BV30" s="57"/>
      <c r="BW30" s="57" t="n">
        <v>1.90941066685809</v>
      </c>
      <c r="BX30" s="53"/>
      <c r="BY30" s="57" t="n">
        <v>0.308664130356758</v>
      </c>
      <c r="BZ30" s="53"/>
      <c r="CA30" s="57" t="n">
        <v>0.193812360921685</v>
      </c>
      <c r="CB30" s="53"/>
      <c r="CC30" s="7"/>
    </row>
    <row r="31" customFormat="false" ht="15" hidden="false" customHeight="false" outlineLevel="0" collapsed="false">
      <c r="A31" s="79" t="s">
        <v>75</v>
      </c>
      <c r="B31" s="80" t="n">
        <v>3496</v>
      </c>
      <c r="C31" s="80" t="n">
        <v>4645</v>
      </c>
      <c r="D31" s="80" t="n">
        <v>5231</v>
      </c>
      <c r="E31" s="80" t="n">
        <v>5515</v>
      </c>
      <c r="F31" s="80" t="n">
        <v>5730</v>
      </c>
      <c r="G31" s="80" t="n">
        <v>5933</v>
      </c>
      <c r="H31" s="80" t="n">
        <v>6263</v>
      </c>
      <c r="I31" s="80" t="n">
        <v>6875</v>
      </c>
      <c r="J31" s="80" t="n">
        <v>7726</v>
      </c>
      <c r="K31" s="80" t="n">
        <v>8737</v>
      </c>
      <c r="L31" s="80" t="n">
        <v>9833</v>
      </c>
      <c r="M31" s="80" t="n">
        <v>10976</v>
      </c>
      <c r="N31" s="80" t="n">
        <v>12158</v>
      </c>
      <c r="O31" s="80" t="n">
        <v>13414</v>
      </c>
      <c r="P31" s="80" t="n">
        <v>14702</v>
      </c>
      <c r="Q31" s="80" t="n">
        <v>16070</v>
      </c>
      <c r="R31" s="80" t="n">
        <v>17529</v>
      </c>
      <c r="S31" s="80" t="n">
        <v>19011</v>
      </c>
      <c r="T31" s="80" t="n">
        <v>20534</v>
      </c>
      <c r="U31" s="80" t="n">
        <v>22031</v>
      </c>
      <c r="V31" s="80" t="n">
        <v>23544</v>
      </c>
      <c r="W31" s="80" t="n">
        <v>25074</v>
      </c>
      <c r="X31" s="80" t="n">
        <v>26654</v>
      </c>
      <c r="Y31" s="80" t="n">
        <v>28298</v>
      </c>
      <c r="Z31" s="80" t="n">
        <v>30015</v>
      </c>
      <c r="AA31" s="80" t="n">
        <v>31820</v>
      </c>
      <c r="AB31" s="80" t="n">
        <v>33715</v>
      </c>
      <c r="AC31" s="80" t="n">
        <v>35719</v>
      </c>
      <c r="AD31" s="80" t="n">
        <v>37852</v>
      </c>
      <c r="AE31" s="80" t="n">
        <v>40160</v>
      </c>
      <c r="AF31" s="80" t="n">
        <v>42685</v>
      </c>
      <c r="AH31" s="44" t="n">
        <v>2032</v>
      </c>
      <c r="AI31" s="50" t="n">
        <v>50134861</v>
      </c>
      <c r="AJ31" s="50" t="n">
        <v>24691585</v>
      </c>
      <c r="AK31" s="50" t="n">
        <v>25443276</v>
      </c>
      <c r="AL31" s="50"/>
      <c r="AM31" s="72" t="n">
        <v>2030</v>
      </c>
      <c r="AN31" s="74" t="n">
        <v>2.05</v>
      </c>
      <c r="AO31" s="74" t="n">
        <v>59.494096188922</v>
      </c>
      <c r="AP31" s="75"/>
      <c r="AQ31" s="76" t="n">
        <v>0.994176149096858</v>
      </c>
      <c r="AR31" s="76" t="n">
        <v>0.916219622264779</v>
      </c>
      <c r="AS31" s="74" t="n">
        <v>28.1980717598243</v>
      </c>
      <c r="AW31" s="34" t="n">
        <v>2035</v>
      </c>
      <c r="AX31" s="35" t="n">
        <v>6.59</v>
      </c>
      <c r="AY31" s="35" t="n">
        <v>6.54</v>
      </c>
      <c r="AZ31" s="35" t="n">
        <v>13.83</v>
      </c>
      <c r="BA31" s="35" t="n">
        <v>7.29</v>
      </c>
      <c r="BB31" s="35" t="n">
        <v>0.05</v>
      </c>
      <c r="BC31" s="36"/>
      <c r="BD31" s="37" t="n">
        <f aca="false">(AX31*AI34/1000000)*1000</f>
        <v>337257.00333</v>
      </c>
      <c r="BE31" s="37" t="n">
        <f aca="false">(AY31*AI34/1000000)*1000</f>
        <v>334698.14898</v>
      </c>
      <c r="BF31" s="37" t="n">
        <f aca="false">(AZ31*AI34/1000000)*1000</f>
        <v>707779.11321</v>
      </c>
      <c r="BG31" s="37" t="n">
        <f aca="false">(BA31*AI34/1000000)*1000</f>
        <v>373080.96423</v>
      </c>
      <c r="BH31" s="37" t="n">
        <f aca="false">(BB31*AI34/1000000)*1000</f>
        <v>2558.85435</v>
      </c>
      <c r="BI31" s="37" t="e">
        <f aca="false">1,5/2,5*BF31</f>
        <v>#VALUE!</v>
      </c>
      <c r="BJ31" s="37" t="n">
        <f aca="false">BF31-BI31</f>
        <v>345258.104004878</v>
      </c>
      <c r="BL31" s="7" t="s">
        <v>76</v>
      </c>
      <c r="BM31" s="51" t="n">
        <v>19465</v>
      </c>
      <c r="BN31" s="51"/>
      <c r="BO31" s="51" t="n">
        <v>7097</v>
      </c>
      <c r="BP31" s="52"/>
      <c r="BQ31" s="51" t="n">
        <v>7302</v>
      </c>
      <c r="BR31" s="52"/>
      <c r="BS31" s="51" t="n">
        <v>3445</v>
      </c>
      <c r="BT31" s="52"/>
      <c r="BU31" s="51" t="n">
        <v>1119</v>
      </c>
      <c r="BV31" s="52"/>
      <c r="BW31" s="51" t="n">
        <v>391</v>
      </c>
      <c r="BX31" s="53"/>
      <c r="BY31" s="51" t="n">
        <v>81</v>
      </c>
      <c r="BZ31" s="53" t="s">
        <v>43</v>
      </c>
      <c r="CA31" s="51" t="n">
        <v>30</v>
      </c>
      <c r="CB31" s="53" t="s">
        <v>43</v>
      </c>
      <c r="CC31" s="7"/>
    </row>
    <row r="32" customFormat="false" ht="15" hidden="false" customHeight="false" outlineLevel="0" collapsed="false">
      <c r="A32" s="77"/>
      <c r="B32" s="78"/>
      <c r="C32" s="78"/>
      <c r="D32" s="78"/>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H32" s="44" t="n">
        <v>2033</v>
      </c>
      <c r="AI32" s="50" t="n">
        <v>50488930</v>
      </c>
      <c r="AJ32" s="50" t="n">
        <v>24871645</v>
      </c>
      <c r="AK32" s="50" t="n">
        <v>25617285</v>
      </c>
      <c r="AL32" s="50"/>
      <c r="AM32" s="72" t="n">
        <v>2035</v>
      </c>
      <c r="AN32" s="74" t="n">
        <v>2.01</v>
      </c>
      <c r="AO32" s="74" t="n">
        <v>57.9453894231545</v>
      </c>
      <c r="AP32" s="75"/>
      <c r="AQ32" s="76" t="n">
        <v>0.974768485595649</v>
      </c>
      <c r="AR32" s="76" t="n">
        <v>0.901424488005</v>
      </c>
      <c r="AS32" s="74" t="n">
        <v>28.2105590062112</v>
      </c>
      <c r="AW32" s="39" t="n">
        <v>2036</v>
      </c>
      <c r="AX32" s="40" t="n">
        <f aca="false">AX31+(AX36-AX31)/5</f>
        <v>6.42</v>
      </c>
      <c r="AY32" s="40" t="n">
        <f aca="false">AY31+(AY36-AY31)/5</f>
        <v>6.38</v>
      </c>
      <c r="AZ32" s="40" t="n">
        <f aca="false">AZ31+(AZ36-AZ31)/5</f>
        <v>13.728</v>
      </c>
      <c r="BA32" s="40" t="n">
        <f aca="false">BA31+(BA36-BA31)/5</f>
        <v>7.348</v>
      </c>
      <c r="BB32" s="40" t="n">
        <f aca="false">BB31+(BB36-BB31)/5</f>
        <v>0.04</v>
      </c>
      <c r="BC32" s="41"/>
      <c r="BD32" s="42" t="n">
        <f aca="false">(AX32*AI35/1000000)*1000</f>
        <v>330700.88964</v>
      </c>
      <c r="BE32" s="42" t="n">
        <f aca="false">(AY32*AI35/1000000)*1000</f>
        <v>328640.44796</v>
      </c>
      <c r="BF32" s="42" t="n">
        <f aca="false">(AZ32*AI35/1000000)*1000</f>
        <v>707143.584576</v>
      </c>
      <c r="BG32" s="42" t="n">
        <f aca="false">(BA32*AI35/1000000)*1000</f>
        <v>378503.136616</v>
      </c>
      <c r="BH32" s="42" t="n">
        <f aca="false">(BB32*AI35/1000000)*1000</f>
        <v>2060.44168</v>
      </c>
      <c r="BI32" s="42" t="e">
        <f aca="false">1,5/2,5*BF32</f>
        <v>#VALUE!</v>
      </c>
      <c r="BJ32" s="42" t="n">
        <f aca="false">BF32-BI32</f>
        <v>344948.090037073</v>
      </c>
      <c r="BL32" s="7"/>
      <c r="BM32" s="57" t="n">
        <v>100</v>
      </c>
      <c r="BN32" s="52"/>
      <c r="BO32" s="57" t="n">
        <v>36.4603133829951</v>
      </c>
      <c r="BP32" s="57"/>
      <c r="BQ32" s="57" t="n">
        <v>37.5134857436424</v>
      </c>
      <c r="BR32" s="57"/>
      <c r="BS32" s="57" t="n">
        <v>17.6984330850244</v>
      </c>
      <c r="BT32" s="57"/>
      <c r="BU32" s="57" t="n">
        <v>5.7487798612895</v>
      </c>
      <c r="BV32" s="57"/>
      <c r="BW32" s="57" t="n">
        <v>2.00873362445415</v>
      </c>
      <c r="BX32" s="53"/>
      <c r="BY32" s="57" t="n">
        <v>0.416131518109427</v>
      </c>
      <c r="BZ32" s="53"/>
      <c r="CA32" s="57" t="n">
        <v>0.154122784484973</v>
      </c>
      <c r="CB32" s="53"/>
      <c r="CC32" s="7"/>
    </row>
    <row r="33" customFormat="false" ht="15" hidden="false" customHeight="false" outlineLevel="0" collapsed="false">
      <c r="A33" s="81" t="s">
        <v>31</v>
      </c>
      <c r="AH33" s="44" t="n">
        <v>2034</v>
      </c>
      <c r="AI33" s="50" t="n">
        <v>50836373</v>
      </c>
      <c r="AJ33" s="50" t="n">
        <v>25048401</v>
      </c>
      <c r="AK33" s="50" t="n">
        <v>25787972</v>
      </c>
      <c r="AL33" s="50"/>
      <c r="AM33" s="61" t="n">
        <v>2040</v>
      </c>
      <c r="AN33" s="82" t="n">
        <v>1.98</v>
      </c>
      <c r="AO33" s="82" t="n">
        <v>57.1256343159143</v>
      </c>
      <c r="AP33" s="83"/>
      <c r="AQ33" s="84" t="n">
        <v>0.960222351669418</v>
      </c>
      <c r="AR33" s="84" t="n">
        <v>0.890433746683576</v>
      </c>
      <c r="AS33" s="82" t="n">
        <v>28.2302946361118</v>
      </c>
      <c r="AW33" s="39" t="n">
        <v>2037</v>
      </c>
      <c r="AX33" s="40" t="n">
        <f aca="false">AX32+(AX36-AX31)/5</f>
        <v>6.25</v>
      </c>
      <c r="AY33" s="40" t="n">
        <f aca="false">AY32+(AY36-AY31)/5</f>
        <v>6.22</v>
      </c>
      <c r="AZ33" s="40" t="n">
        <f aca="false">AZ32+(AZ36-AZ31)/5</f>
        <v>13.626</v>
      </c>
      <c r="BA33" s="40" t="n">
        <f aca="false">BA32+(BA36-BA31)/5</f>
        <v>7.406</v>
      </c>
      <c r="BB33" s="40" t="n">
        <f aca="false">BB32+(BB36-BB31)/5</f>
        <v>0.03</v>
      </c>
      <c r="BC33" s="41"/>
      <c r="BD33" s="42" t="n">
        <f aca="false">(AX33*AI36/1000000)*1000</f>
        <v>323989.03125</v>
      </c>
      <c r="BE33" s="42" t="n">
        <f aca="false">(AY33*AI36/1000000)*1000</f>
        <v>322433.8839</v>
      </c>
      <c r="BF33" s="42" t="n">
        <f aca="false">(AZ33*AI36/1000000)*1000</f>
        <v>706347.92637</v>
      </c>
      <c r="BG33" s="42" t="n">
        <f aca="false">(BA33*AI36/1000000)*1000</f>
        <v>383914.04247</v>
      </c>
      <c r="BH33" s="42" t="n">
        <f aca="false">(BB33*AI36/1000000)*1000</f>
        <v>1555.14735</v>
      </c>
      <c r="BI33" s="42" t="e">
        <f aca="false">1,5/2,5*BF33</f>
        <v>#VALUE!</v>
      </c>
      <c r="BJ33" s="42" t="n">
        <f aca="false">BF33-BI33</f>
        <v>344559.964082927</v>
      </c>
      <c r="BL33" s="7" t="s">
        <v>77</v>
      </c>
      <c r="BM33" s="51" t="n">
        <v>24840</v>
      </c>
      <c r="BN33" s="51"/>
      <c r="BO33" s="51" t="n">
        <v>9171</v>
      </c>
      <c r="BP33" s="52"/>
      <c r="BQ33" s="51" t="n">
        <v>8931</v>
      </c>
      <c r="BR33" s="52"/>
      <c r="BS33" s="51" t="n">
        <v>5046</v>
      </c>
      <c r="BT33" s="52"/>
      <c r="BU33" s="51" t="n">
        <v>1242</v>
      </c>
      <c r="BV33" s="52"/>
      <c r="BW33" s="51" t="n">
        <v>282</v>
      </c>
      <c r="BX33" s="53" t="s">
        <v>43</v>
      </c>
      <c r="BY33" s="51" t="n">
        <v>146</v>
      </c>
      <c r="BZ33" s="53" t="s">
        <v>43</v>
      </c>
      <c r="CA33" s="51" t="n">
        <v>22</v>
      </c>
      <c r="CB33" s="53" t="s">
        <v>43</v>
      </c>
      <c r="CC33" s="7"/>
    </row>
    <row r="34" customFormat="false" ht="15" hidden="false" customHeight="true" outlineLevel="0" collapsed="false">
      <c r="A34" s="21" t="s">
        <v>14</v>
      </c>
      <c r="B34" s="21" t="s">
        <v>6</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H34" s="44" t="n">
        <v>2035</v>
      </c>
      <c r="AI34" s="50" t="n">
        <v>51177087</v>
      </c>
      <c r="AJ34" s="50" t="n">
        <v>25221806</v>
      </c>
      <c r="AK34" s="50" t="n">
        <v>25955281</v>
      </c>
      <c r="AL34" s="50"/>
      <c r="AM34" s="72"/>
      <c r="AN34" s="85"/>
      <c r="AO34" s="85"/>
      <c r="AP34" s="85"/>
      <c r="AQ34" s="86"/>
      <c r="AR34" s="86"/>
      <c r="AS34" s="85"/>
      <c r="AW34" s="39" t="n">
        <v>2038</v>
      </c>
      <c r="AX34" s="40" t="n">
        <f aca="false">AX33+(AX36-AX31)/5</f>
        <v>6.08</v>
      </c>
      <c r="AY34" s="40" t="n">
        <f aca="false">AY33+(AY36-AY31)/5</f>
        <v>6.06</v>
      </c>
      <c r="AZ34" s="40" t="n">
        <f aca="false">AZ33+(AZ36-AZ31)/5</f>
        <v>13.524</v>
      </c>
      <c r="BA34" s="40" t="n">
        <f aca="false">BA33+(BA36-BA31)/5</f>
        <v>7.464</v>
      </c>
      <c r="BB34" s="40" t="n">
        <f aca="false">BB33+(BB36-BB31)/5</f>
        <v>0.02</v>
      </c>
      <c r="BC34" s="41"/>
      <c r="BD34" s="42" t="n">
        <f aca="false">(AX34*AI37/1000000)*1000</f>
        <v>317124.3488</v>
      </c>
      <c r="BE34" s="42" t="n">
        <f aca="false">(AY34*AI37/1000000)*1000</f>
        <v>316081.1766</v>
      </c>
      <c r="BF34" s="42" t="n">
        <f aca="false">(AZ34*AI37/1000000)*1000</f>
        <v>705393.04164</v>
      </c>
      <c r="BG34" s="42" t="n">
        <f aca="false">(BA34*AI37/1000000)*1000</f>
        <v>389311.86504</v>
      </c>
      <c r="BH34" s="42" t="n">
        <f aca="false">(BB34*AI37/1000000)*1000</f>
        <v>1043.1722</v>
      </c>
      <c r="BI34" s="42" t="e">
        <f aca="false">1,5/2,5*BF34</f>
        <v>#VALUE!</v>
      </c>
      <c r="BJ34" s="42" t="n">
        <f aca="false">BF34-BI34</f>
        <v>344094.166653658</v>
      </c>
      <c r="BL34" s="7"/>
      <c r="BM34" s="57" t="n">
        <v>100</v>
      </c>
      <c r="BN34" s="52"/>
      <c r="BO34" s="57" t="n">
        <v>36.9202898550725</v>
      </c>
      <c r="BP34" s="57"/>
      <c r="BQ34" s="57" t="n">
        <v>35.9541062801932</v>
      </c>
      <c r="BR34" s="57"/>
      <c r="BS34" s="57" t="n">
        <v>20.3140096618357</v>
      </c>
      <c r="BT34" s="57"/>
      <c r="BU34" s="57" t="n">
        <v>5</v>
      </c>
      <c r="BV34" s="57"/>
      <c r="BW34" s="57" t="n">
        <v>1.13526570048309</v>
      </c>
      <c r="BX34" s="53"/>
      <c r="BY34" s="57" t="n">
        <v>0.587761674718196</v>
      </c>
      <c r="BZ34" s="53"/>
      <c r="CA34" s="57" t="n">
        <v>0.0885668276972625</v>
      </c>
      <c r="CB34" s="53"/>
      <c r="CC34" s="7"/>
    </row>
    <row r="35" customFormat="false" ht="15" hidden="false" customHeight="true" outlineLevel="0" collapsed="false">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H35" s="44" t="n">
        <v>2036</v>
      </c>
      <c r="AI35" s="50" t="n">
        <v>51511042</v>
      </c>
      <c r="AJ35" s="50" t="n">
        <v>25391854</v>
      </c>
      <c r="AK35" s="50" t="n">
        <v>26119188</v>
      </c>
      <c r="AL35" s="50"/>
      <c r="AM35" s="87" t="s">
        <v>49</v>
      </c>
      <c r="AN35" s="87"/>
      <c r="AO35" s="87"/>
      <c r="AP35" s="87"/>
      <c r="AQ35" s="87"/>
      <c r="AR35" s="87"/>
      <c r="AS35" s="87"/>
      <c r="AW35" s="39" t="n">
        <v>2039</v>
      </c>
      <c r="AX35" s="40" t="n">
        <f aca="false">AX34+(AX36-AX31)/5</f>
        <v>5.91</v>
      </c>
      <c r="AY35" s="40" t="n">
        <f aca="false">AY34+(AY36-AY31)/5</f>
        <v>5.9</v>
      </c>
      <c r="AZ35" s="40" t="n">
        <f aca="false">AZ34+(AZ36-AZ31)/5</f>
        <v>13.422</v>
      </c>
      <c r="BA35" s="40" t="n">
        <f aca="false">BA34+(BA36-BA31)/5</f>
        <v>7.522</v>
      </c>
      <c r="BB35" s="40" t="n">
        <f aca="false">BB34+(BB36-BB31)/5</f>
        <v>0.01</v>
      </c>
      <c r="BC35" s="41"/>
      <c r="BD35" s="42" t="n">
        <f aca="false">(AX35*AI38/1000000)*1000</f>
        <v>310109.83914</v>
      </c>
      <c r="BE35" s="42" t="n">
        <f aca="false">(AY35*AI38/1000000)*1000</f>
        <v>309585.1186</v>
      </c>
      <c r="BF35" s="42" t="n">
        <f aca="false">(AZ35*AI38/1000000)*1000</f>
        <v>704279.908788</v>
      </c>
      <c r="BG35" s="42" t="n">
        <f aca="false">(BA35*AI38/1000000)*1000</f>
        <v>394694.790188</v>
      </c>
      <c r="BH35" s="42" t="n">
        <f aca="false">(BB35*AI38/1000000)*1000</f>
        <v>524.72054</v>
      </c>
      <c r="BI35" s="42" t="e">
        <f aca="false">1,5/2,5*BF35</f>
        <v>#VALUE!</v>
      </c>
      <c r="BJ35" s="42" t="n">
        <f aca="false">BF35-BI35</f>
        <v>343551.175018537</v>
      </c>
      <c r="BL35" s="7" t="s">
        <v>78</v>
      </c>
      <c r="BM35" s="51" t="n">
        <v>10961</v>
      </c>
      <c r="BN35" s="51"/>
      <c r="BO35" s="51" t="n">
        <v>3902</v>
      </c>
      <c r="BP35" s="52"/>
      <c r="BQ35" s="51" t="n">
        <v>4427</v>
      </c>
      <c r="BR35" s="52"/>
      <c r="BS35" s="51" t="n">
        <v>1961</v>
      </c>
      <c r="BT35" s="52"/>
      <c r="BU35" s="51" t="n">
        <v>470</v>
      </c>
      <c r="BV35" s="52"/>
      <c r="BW35" s="51" t="n">
        <v>173</v>
      </c>
      <c r="BX35" s="53"/>
      <c r="BY35" s="51" t="n">
        <v>20</v>
      </c>
      <c r="BZ35" s="53" t="s">
        <v>43</v>
      </c>
      <c r="CA35" s="51" t="n">
        <v>8</v>
      </c>
      <c r="CB35" s="53" t="s">
        <v>43</v>
      </c>
      <c r="CC35" s="7"/>
    </row>
    <row r="36" customFormat="false" ht="15" hidden="false" customHeight="false" outlineLevel="0" collapsed="false">
      <c r="A36" s="21"/>
      <c r="B36" s="22" t="n">
        <v>2010</v>
      </c>
      <c r="C36" s="22" t="n">
        <v>2011</v>
      </c>
      <c r="D36" s="22" t="n">
        <v>2012</v>
      </c>
      <c r="E36" s="22" t="n">
        <v>2013</v>
      </c>
      <c r="F36" s="22" t="n">
        <v>2014</v>
      </c>
      <c r="G36" s="22" t="n">
        <v>2015</v>
      </c>
      <c r="H36" s="22" t="n">
        <v>2016</v>
      </c>
      <c r="I36" s="22" t="n">
        <v>2017</v>
      </c>
      <c r="J36" s="22" t="n">
        <v>2018</v>
      </c>
      <c r="K36" s="22" t="n">
        <v>2019</v>
      </c>
      <c r="L36" s="22" t="n">
        <v>2020</v>
      </c>
      <c r="M36" s="22" t="n">
        <v>2021</v>
      </c>
      <c r="N36" s="22" t="n">
        <v>2022</v>
      </c>
      <c r="O36" s="22" t="n">
        <v>2023</v>
      </c>
      <c r="P36" s="22" t="n">
        <v>2024</v>
      </c>
      <c r="Q36" s="22" t="n">
        <v>2025</v>
      </c>
      <c r="R36" s="22" t="n">
        <v>2026</v>
      </c>
      <c r="S36" s="22" t="n">
        <v>2027</v>
      </c>
      <c r="T36" s="22" t="n">
        <v>2028</v>
      </c>
      <c r="U36" s="22" t="n">
        <v>2029</v>
      </c>
      <c r="V36" s="22" t="n">
        <v>2030</v>
      </c>
      <c r="W36" s="22" t="n">
        <v>2031</v>
      </c>
      <c r="X36" s="22" t="n">
        <v>2032</v>
      </c>
      <c r="Y36" s="22" t="n">
        <v>2033</v>
      </c>
      <c r="Z36" s="22" t="n">
        <v>2034</v>
      </c>
      <c r="AA36" s="22" t="n">
        <v>2035</v>
      </c>
      <c r="AB36" s="22" t="n">
        <v>2036</v>
      </c>
      <c r="AC36" s="22" t="n">
        <v>2037</v>
      </c>
      <c r="AD36" s="22" t="n">
        <v>2038</v>
      </c>
      <c r="AE36" s="22" t="n">
        <v>2039</v>
      </c>
      <c r="AF36" s="22" t="n">
        <v>2040</v>
      </c>
      <c r="AH36" s="44" t="n">
        <v>2037</v>
      </c>
      <c r="AI36" s="50" t="n">
        <v>51838245</v>
      </c>
      <c r="AJ36" s="50" t="n">
        <v>25558552</v>
      </c>
      <c r="AK36" s="50" t="n">
        <v>26279693</v>
      </c>
      <c r="AL36" s="50"/>
      <c r="AM36" s="87"/>
      <c r="AN36" s="87"/>
      <c r="AO36" s="87"/>
      <c r="AP36" s="87"/>
      <c r="AQ36" s="87"/>
      <c r="AR36" s="87"/>
      <c r="AS36" s="87"/>
      <c r="AW36" s="88" t="n">
        <v>2040</v>
      </c>
      <c r="AX36" s="89" t="n">
        <v>5.74</v>
      </c>
      <c r="AY36" s="90" t="n">
        <v>5.74</v>
      </c>
      <c r="AZ36" s="90" t="n">
        <v>13.32</v>
      </c>
      <c r="BA36" s="89" t="n">
        <v>7.58</v>
      </c>
      <c r="BB36" s="89" t="n">
        <v>0</v>
      </c>
      <c r="BC36" s="91"/>
      <c r="BD36" s="92" t="n">
        <f aca="false">(AX36*AI39/1000000)*1000</f>
        <v>302948.45798</v>
      </c>
      <c r="BE36" s="92" t="n">
        <f aca="false">(AY36*AI39/1000000)*1000</f>
        <v>302948.45798</v>
      </c>
      <c r="BF36" s="92" t="n">
        <f aca="false">(AZ36*AI39/1000000)*1000</f>
        <v>703009.31364</v>
      </c>
      <c r="BG36" s="92" t="n">
        <f aca="false">(BA36*AI39/1000000)*1000</f>
        <v>400060.85566</v>
      </c>
      <c r="BH36" s="92" t="n">
        <v>0</v>
      </c>
      <c r="BI36" s="37" t="e">
        <f aca="false">1,5/2,5*BF36</f>
        <v>#VALUE!</v>
      </c>
      <c r="BJ36" s="37" t="n">
        <f aca="false">BF36-BI36</f>
        <v>342931.372507317</v>
      </c>
      <c r="BL36" s="7"/>
      <c r="BM36" s="57" t="n">
        <v>100</v>
      </c>
      <c r="BN36" s="52"/>
      <c r="BO36" s="57" t="n">
        <v>35.5989417023994</v>
      </c>
      <c r="BP36" s="57"/>
      <c r="BQ36" s="57" t="n">
        <v>40.3886506705593</v>
      </c>
      <c r="BR36" s="57"/>
      <c r="BS36" s="57" t="n">
        <v>17.8907034029742</v>
      </c>
      <c r="BT36" s="57"/>
      <c r="BU36" s="57" t="n">
        <v>4.28792993340024</v>
      </c>
      <c r="BV36" s="57"/>
      <c r="BW36" s="57" t="n">
        <v>1.57832314569839</v>
      </c>
      <c r="BX36" s="53"/>
      <c r="BY36" s="57" t="n">
        <v>0.182465103548946</v>
      </c>
      <c r="BZ36" s="53"/>
      <c r="CA36" s="57" t="n">
        <v>0.0729860414195785</v>
      </c>
      <c r="CB36" s="53"/>
      <c r="CC36" s="7"/>
    </row>
    <row r="37" customFormat="false" ht="15" hidden="false" customHeight="true" outlineLevel="0" collapsed="false">
      <c r="A37" s="21"/>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H37" s="44" t="n">
        <v>2038</v>
      </c>
      <c r="AI37" s="50" t="n">
        <v>52158610</v>
      </c>
      <c r="AJ37" s="50" t="n">
        <v>25721856</v>
      </c>
      <c r="AK37" s="50" t="n">
        <v>26436754</v>
      </c>
      <c r="AL37" s="50"/>
      <c r="AM37" s="50"/>
      <c r="AN37" s="50"/>
      <c r="AO37" s="50"/>
      <c r="AP37" s="50"/>
      <c r="AQ37" s="50"/>
      <c r="AR37" s="68" t="s">
        <v>79</v>
      </c>
      <c r="AS37" s="68"/>
      <c r="AT37" s="68"/>
      <c r="AU37" s="68"/>
      <c r="BL37" s="7"/>
      <c r="BM37" s="57"/>
      <c r="BN37" s="52"/>
      <c r="BO37" s="57"/>
      <c r="BP37" s="57"/>
      <c r="BQ37" s="57"/>
      <c r="BR37" s="57"/>
      <c r="BS37" s="57"/>
      <c r="BT37" s="57"/>
      <c r="BU37" s="57"/>
      <c r="BV37" s="57"/>
      <c r="BW37" s="57"/>
      <c r="BX37" s="53"/>
      <c r="BY37" s="57"/>
      <c r="BZ37" s="53"/>
      <c r="CA37" s="57"/>
      <c r="CB37" s="53"/>
      <c r="CC37" s="7"/>
    </row>
    <row r="38" customFormat="false" ht="15.25" hidden="false" customHeight="true" outlineLevel="0" collapsed="false">
      <c r="C38" s="93"/>
      <c r="AH38" s="44" t="n">
        <v>2039</v>
      </c>
      <c r="AI38" s="50" t="n">
        <v>52472054</v>
      </c>
      <c r="AJ38" s="50" t="n">
        <v>25881722</v>
      </c>
      <c r="AK38" s="50" t="n">
        <v>26590332</v>
      </c>
      <c r="AL38" s="50"/>
      <c r="AM38" s="2" t="s">
        <v>80</v>
      </c>
      <c r="AN38" s="2"/>
      <c r="AO38" s="2"/>
      <c r="AP38" s="2"/>
      <c r="AQ38" s="50"/>
      <c r="AR38" s="68"/>
      <c r="AS38" s="68"/>
      <c r="AT38" s="68"/>
      <c r="AU38" s="68"/>
      <c r="AW38" s="15" t="s">
        <v>6</v>
      </c>
      <c r="AX38" s="16" t="s">
        <v>7</v>
      </c>
      <c r="AY38" s="16"/>
      <c r="AZ38" s="16"/>
      <c r="BA38" s="16"/>
      <c r="BB38" s="16"/>
      <c r="BC38" s="16"/>
      <c r="BD38" s="16"/>
      <c r="BE38" s="16"/>
      <c r="BL38" s="48" t="s">
        <v>81</v>
      </c>
      <c r="BM38" s="52"/>
      <c r="BN38" s="52"/>
      <c r="BO38" s="52"/>
      <c r="BP38" s="52"/>
      <c r="BQ38" s="52"/>
      <c r="BR38" s="52"/>
      <c r="BS38" s="52"/>
      <c r="BT38" s="52"/>
      <c r="BU38" s="52"/>
      <c r="BV38" s="52"/>
      <c r="BW38" s="52"/>
      <c r="BX38" s="53"/>
      <c r="BY38" s="52"/>
      <c r="BZ38" s="53"/>
      <c r="CA38" s="52"/>
      <c r="CB38" s="53"/>
      <c r="CC38" s="7"/>
    </row>
    <row r="39" customFormat="false" ht="15" hidden="false" customHeight="false" outlineLevel="0" collapsed="false">
      <c r="A39" s="48" t="s">
        <v>12</v>
      </c>
      <c r="B39" s="49" t="n">
        <v>19940704</v>
      </c>
      <c r="C39" s="49" t="n">
        <v>20180791</v>
      </c>
      <c r="D39" s="49" t="n">
        <v>20420391</v>
      </c>
      <c r="E39" s="49" t="n">
        <v>20659037</v>
      </c>
      <c r="F39" s="49" t="n">
        <v>20896203</v>
      </c>
      <c r="G39" s="49" t="n">
        <v>21131346</v>
      </c>
      <c r="H39" s="49" t="n">
        <v>21364470</v>
      </c>
      <c r="I39" s="49" t="n">
        <v>21595623</v>
      </c>
      <c r="J39" s="49" t="n">
        <v>21824372</v>
      </c>
      <c r="K39" s="49" t="n">
        <v>22050332</v>
      </c>
      <c r="L39" s="49" t="n">
        <v>22273132</v>
      </c>
      <c r="M39" s="49" t="n">
        <v>22492818</v>
      </c>
      <c r="N39" s="49" t="n">
        <v>22709478</v>
      </c>
      <c r="O39" s="49" t="n">
        <v>22922881</v>
      </c>
      <c r="P39" s="49" t="n">
        <v>23132846</v>
      </c>
      <c r="Q39" s="49" t="n">
        <v>23339242</v>
      </c>
      <c r="R39" s="49" t="n">
        <v>23542251</v>
      </c>
      <c r="S39" s="49" t="n">
        <v>23742075</v>
      </c>
      <c r="T39" s="49" t="n">
        <v>23938645</v>
      </c>
      <c r="U39" s="49" t="n">
        <v>24131883</v>
      </c>
      <c r="V39" s="49" t="n">
        <v>24321729</v>
      </c>
      <c r="W39" s="49" t="n">
        <v>24508267</v>
      </c>
      <c r="X39" s="49" t="n">
        <v>24691585</v>
      </c>
      <c r="Y39" s="49" t="n">
        <v>24871645</v>
      </c>
      <c r="Z39" s="49" t="n">
        <v>25048401</v>
      </c>
      <c r="AA39" s="49" t="n">
        <v>25221806</v>
      </c>
      <c r="AB39" s="49" t="n">
        <v>25391854</v>
      </c>
      <c r="AC39" s="49" t="n">
        <v>25558552</v>
      </c>
      <c r="AD39" s="49" t="n">
        <v>25721856</v>
      </c>
      <c r="AE39" s="49" t="n">
        <v>25881722</v>
      </c>
      <c r="AF39" s="49" t="n">
        <v>26038093</v>
      </c>
      <c r="AH39" s="94" t="n">
        <v>2040</v>
      </c>
      <c r="AI39" s="95" t="n">
        <v>52778477</v>
      </c>
      <c r="AJ39" s="95" t="n">
        <v>26038093</v>
      </c>
      <c r="AK39" s="95" t="n">
        <v>26740384</v>
      </c>
      <c r="AL39" s="51"/>
      <c r="AM39" s="2"/>
      <c r="AN39" s="2"/>
      <c r="AO39" s="2"/>
      <c r="AP39" s="2"/>
      <c r="AQ39" s="51"/>
      <c r="AR39" s="96"/>
      <c r="AS39" s="96"/>
      <c r="AT39" s="96"/>
      <c r="AU39" s="96"/>
      <c r="AW39" s="15"/>
      <c r="AX39" s="16"/>
      <c r="AY39" s="16"/>
      <c r="AZ39" s="16"/>
      <c r="BA39" s="16"/>
      <c r="BB39" s="16"/>
      <c r="BC39" s="16"/>
      <c r="BD39" s="16"/>
      <c r="BE39" s="16"/>
      <c r="BL39" s="7" t="s">
        <v>42</v>
      </c>
      <c r="BM39" s="51" t="n">
        <v>46279</v>
      </c>
      <c r="BN39" s="51"/>
      <c r="BO39" s="51" t="n">
        <v>14937</v>
      </c>
      <c r="BP39" s="52"/>
      <c r="BQ39" s="51" t="n">
        <v>22500</v>
      </c>
      <c r="BR39" s="52"/>
      <c r="BS39" s="51" t="n">
        <v>6960</v>
      </c>
      <c r="BT39" s="52"/>
      <c r="BU39" s="51" t="n">
        <v>1493</v>
      </c>
      <c r="BV39" s="52"/>
      <c r="BW39" s="51" t="n">
        <v>240</v>
      </c>
      <c r="BX39" s="53" t="s">
        <v>43</v>
      </c>
      <c r="BY39" s="51" t="n">
        <v>149</v>
      </c>
      <c r="BZ39" s="53" t="s">
        <v>43</v>
      </c>
      <c r="CA39" s="51" t="s">
        <v>82</v>
      </c>
      <c r="CB39" s="53"/>
      <c r="CC39" s="7"/>
    </row>
    <row r="40" customFormat="false" ht="15" hidden="false" customHeight="true" outlineLevel="0" collapsed="false">
      <c r="AH40" s="7"/>
      <c r="AI40" s="7"/>
      <c r="AJ40" s="7"/>
      <c r="AK40" s="7"/>
      <c r="AL40" s="7"/>
      <c r="AM40" s="13"/>
      <c r="AN40" s="13"/>
      <c r="AO40" s="13"/>
      <c r="AP40" s="13"/>
      <c r="AQ40" s="7"/>
      <c r="AR40" s="16" t="s">
        <v>6</v>
      </c>
      <c r="AS40" s="15" t="s">
        <v>83</v>
      </c>
      <c r="AT40" s="15"/>
      <c r="AU40" s="15"/>
      <c r="AW40" s="15"/>
      <c r="AX40" s="16" t="s">
        <v>14</v>
      </c>
      <c r="AY40" s="16"/>
      <c r="AZ40" s="16"/>
      <c r="BA40" s="16"/>
      <c r="BB40" s="16"/>
      <c r="BC40" s="16"/>
      <c r="BD40" s="16"/>
      <c r="BE40" s="16"/>
      <c r="BL40" s="7"/>
      <c r="BM40" s="57" t="n">
        <v>100</v>
      </c>
      <c r="BN40" s="52"/>
      <c r="BO40" s="57" t="n">
        <v>32.2759783054949</v>
      </c>
      <c r="BP40" s="57"/>
      <c r="BQ40" s="57" t="n">
        <v>48.6181637459755</v>
      </c>
      <c r="BR40" s="57"/>
      <c r="BS40" s="57" t="n">
        <v>15.0392186520884</v>
      </c>
      <c r="BT40" s="57"/>
      <c r="BU40" s="57" t="n">
        <v>3.22608526545517</v>
      </c>
      <c r="BV40" s="57"/>
      <c r="BW40" s="57" t="n">
        <v>0.518593746623739</v>
      </c>
      <c r="BX40" s="53"/>
      <c r="BY40" s="57" t="n">
        <v>0.321960284362238</v>
      </c>
      <c r="BZ40" s="53"/>
      <c r="CA40" s="57" t="s">
        <v>82</v>
      </c>
      <c r="CB40" s="53"/>
      <c r="CC40" s="7"/>
    </row>
    <row r="41" customFormat="false" ht="15" hidden="false" customHeight="true" outlineLevel="0" collapsed="false">
      <c r="A41" s="58" t="s">
        <v>44</v>
      </c>
      <c r="B41" s="54" t="n">
        <v>1838771</v>
      </c>
      <c r="C41" s="54" t="n">
        <v>1865789</v>
      </c>
      <c r="D41" s="54" t="n">
        <v>1890649</v>
      </c>
      <c r="E41" s="54" t="n">
        <v>1911781</v>
      </c>
      <c r="F41" s="54" t="n">
        <v>1927925</v>
      </c>
      <c r="G41" s="54" t="n">
        <v>1936908</v>
      </c>
      <c r="H41" s="54" t="n">
        <v>1933361</v>
      </c>
      <c r="I41" s="54" t="n">
        <v>1928846</v>
      </c>
      <c r="J41" s="54" t="n">
        <v>1923444</v>
      </c>
      <c r="K41" s="54" t="n">
        <v>1917283</v>
      </c>
      <c r="L41" s="54" t="n">
        <v>1910563</v>
      </c>
      <c r="M41" s="54" t="n">
        <v>1903318</v>
      </c>
      <c r="N41" s="54" t="n">
        <v>1895625</v>
      </c>
      <c r="O41" s="54" t="n">
        <v>1887692</v>
      </c>
      <c r="P41" s="54" t="n">
        <v>1879711</v>
      </c>
      <c r="Q41" s="54" t="n">
        <v>1871911</v>
      </c>
      <c r="R41" s="54" t="n">
        <v>1864421</v>
      </c>
      <c r="S41" s="54" t="n">
        <v>1857332</v>
      </c>
      <c r="T41" s="54" t="n">
        <v>1850786</v>
      </c>
      <c r="U41" s="54" t="n">
        <v>1844840</v>
      </c>
      <c r="V41" s="54" t="n">
        <v>1839562</v>
      </c>
      <c r="W41" s="54" t="n">
        <v>1834817</v>
      </c>
      <c r="X41" s="54" t="n">
        <v>1830454</v>
      </c>
      <c r="Y41" s="54" t="n">
        <v>1826477</v>
      </c>
      <c r="Z41" s="54" t="n">
        <v>1822892</v>
      </c>
      <c r="AA41" s="54" t="n">
        <v>1819680</v>
      </c>
      <c r="AB41" s="54" t="n">
        <v>1816731</v>
      </c>
      <c r="AC41" s="54" t="n">
        <v>1813943</v>
      </c>
      <c r="AD41" s="54" t="n">
        <v>1811288</v>
      </c>
      <c r="AE41" s="54" t="n">
        <v>1808764</v>
      </c>
      <c r="AF41" s="54" t="n">
        <v>1806336</v>
      </c>
      <c r="AH41" s="87" t="s">
        <v>49</v>
      </c>
      <c r="AI41" s="87"/>
      <c r="AJ41" s="87"/>
      <c r="AK41" s="87"/>
      <c r="AL41" s="97"/>
      <c r="AM41" s="21" t="s">
        <v>6</v>
      </c>
      <c r="AN41" s="22" t="s">
        <v>84</v>
      </c>
      <c r="AO41" s="22"/>
      <c r="AP41" s="22"/>
      <c r="AQ41" s="97"/>
      <c r="AR41" s="16"/>
      <c r="AS41" s="15"/>
      <c r="AT41" s="15"/>
      <c r="AU41" s="15"/>
      <c r="AW41" s="15"/>
      <c r="AX41" s="31" t="s">
        <v>33</v>
      </c>
      <c r="AY41" s="32" t="s">
        <v>34</v>
      </c>
      <c r="AZ41" s="32" t="s">
        <v>35</v>
      </c>
      <c r="BA41" s="32" t="s">
        <v>36</v>
      </c>
      <c r="BB41" s="32" t="s">
        <v>37</v>
      </c>
      <c r="BC41" s="32" t="s">
        <v>38</v>
      </c>
      <c r="BD41" s="32" t="s">
        <v>39</v>
      </c>
      <c r="BE41" s="32" t="s">
        <v>40</v>
      </c>
      <c r="BL41" s="7" t="s">
        <v>45</v>
      </c>
      <c r="BM41" s="59" t="n">
        <v>190419</v>
      </c>
      <c r="BN41" s="59"/>
      <c r="BO41" s="59" t="n">
        <v>61849</v>
      </c>
      <c r="BP41" s="52"/>
      <c r="BQ41" s="59" t="n">
        <v>91333</v>
      </c>
      <c r="BR41" s="52"/>
      <c r="BS41" s="59" t="n">
        <v>28612</v>
      </c>
      <c r="BT41" s="52"/>
      <c r="BU41" s="59" t="n">
        <v>7267</v>
      </c>
      <c r="BV41" s="52"/>
      <c r="BW41" s="59" t="n">
        <v>557</v>
      </c>
      <c r="BX41" s="53"/>
      <c r="BY41" s="59" t="n">
        <v>613</v>
      </c>
      <c r="BZ41" s="53" t="s">
        <v>43</v>
      </c>
      <c r="CA41" s="59" t="n">
        <v>188</v>
      </c>
      <c r="CB41" s="53" t="s">
        <v>43</v>
      </c>
      <c r="CC41" s="7"/>
    </row>
    <row r="42" customFormat="false" ht="15" hidden="false" customHeight="false" outlineLevel="0" collapsed="false">
      <c r="A42" s="60" t="s">
        <v>46</v>
      </c>
      <c r="B42" s="54" t="n">
        <v>1794531</v>
      </c>
      <c r="C42" s="54" t="n">
        <v>1796735</v>
      </c>
      <c r="D42" s="54" t="n">
        <v>1801192</v>
      </c>
      <c r="E42" s="54" t="n">
        <v>1808975</v>
      </c>
      <c r="F42" s="54" t="n">
        <v>1820695</v>
      </c>
      <c r="G42" s="54" t="n">
        <v>1837604</v>
      </c>
      <c r="H42" s="54" t="n">
        <v>1864612</v>
      </c>
      <c r="I42" s="54" t="n">
        <v>1889493</v>
      </c>
      <c r="J42" s="54" t="n">
        <v>1910645</v>
      </c>
      <c r="K42" s="54" t="n">
        <v>1926816</v>
      </c>
      <c r="L42" s="54" t="n">
        <v>1935823</v>
      </c>
      <c r="M42" s="54" t="n">
        <v>1932305</v>
      </c>
      <c r="N42" s="54" t="n">
        <v>1927829</v>
      </c>
      <c r="O42" s="54" t="n">
        <v>1922442</v>
      </c>
      <c r="P42" s="54" t="n">
        <v>1916301</v>
      </c>
      <c r="Q42" s="54" t="n">
        <v>1909590</v>
      </c>
      <c r="R42" s="54" t="n">
        <v>1902354</v>
      </c>
      <c r="S42" s="54" t="n">
        <v>1894674</v>
      </c>
      <c r="T42" s="54" t="n">
        <v>1886740</v>
      </c>
      <c r="U42" s="54" t="n">
        <v>1878765</v>
      </c>
      <c r="V42" s="54" t="n">
        <v>1870956</v>
      </c>
      <c r="W42" s="54" t="n">
        <v>1863441</v>
      </c>
      <c r="X42" s="54" t="n">
        <v>1856330</v>
      </c>
      <c r="Y42" s="54" t="n">
        <v>1849773</v>
      </c>
      <c r="Z42" s="54" t="n">
        <v>1843794</v>
      </c>
      <c r="AA42" s="54" t="n">
        <v>1838495</v>
      </c>
      <c r="AB42" s="54" t="n">
        <v>1833711</v>
      </c>
      <c r="AC42" s="54" t="n">
        <v>1829320</v>
      </c>
      <c r="AD42" s="54" t="n">
        <v>1825307</v>
      </c>
      <c r="AE42" s="54" t="n">
        <v>1821679</v>
      </c>
      <c r="AF42" s="54" t="n">
        <v>1818425</v>
      </c>
      <c r="AH42" s="87"/>
      <c r="AI42" s="87"/>
      <c r="AJ42" s="87"/>
      <c r="AK42" s="87"/>
      <c r="AL42" s="97"/>
      <c r="AM42" s="21"/>
      <c r="AN42" s="22"/>
      <c r="AO42" s="22"/>
      <c r="AP42" s="22"/>
      <c r="AQ42" s="97"/>
      <c r="AR42" s="16"/>
      <c r="AS42" s="15" t="s">
        <v>12</v>
      </c>
      <c r="AT42" s="15" t="s">
        <v>31</v>
      </c>
      <c r="AU42" s="15" t="s">
        <v>32</v>
      </c>
      <c r="AW42" s="34" t="n">
        <v>2010</v>
      </c>
      <c r="AX42" s="98" t="n">
        <v>0.0026</v>
      </c>
      <c r="AY42" s="98" t="n">
        <v>0.0631</v>
      </c>
      <c r="AZ42" s="98" t="n">
        <v>0.1125</v>
      </c>
      <c r="BA42" s="98" t="n">
        <v>0.1132</v>
      </c>
      <c r="BB42" s="98" t="n">
        <v>0.1048</v>
      </c>
      <c r="BC42" s="98" t="n">
        <v>0.1048</v>
      </c>
      <c r="BD42" s="98" t="n">
        <v>0.1048</v>
      </c>
      <c r="BE42" s="98" t="n">
        <v>0.1048</v>
      </c>
      <c r="BF42" s="99"/>
      <c r="BL42" s="7"/>
      <c r="BM42" s="57" t="n">
        <v>100</v>
      </c>
      <c r="BN42" s="52"/>
      <c r="BO42" s="57" t="n">
        <v>32.4804772632983</v>
      </c>
      <c r="BP42" s="57"/>
      <c r="BQ42" s="57" t="n">
        <v>47.9642262589343</v>
      </c>
      <c r="BR42" s="57"/>
      <c r="BS42" s="57" t="n">
        <v>15.0258114999028</v>
      </c>
      <c r="BT42" s="57"/>
      <c r="BU42" s="57" t="n">
        <v>3.81632085033531</v>
      </c>
      <c r="BV42" s="57"/>
      <c r="BW42" s="57" t="n">
        <v>0.2925128269763</v>
      </c>
      <c r="BX42" s="53"/>
      <c r="BY42" s="57" t="n">
        <v>0.321921656977507</v>
      </c>
      <c r="BZ42" s="53"/>
      <c r="CA42" s="57" t="n">
        <v>0.0987296435754835</v>
      </c>
      <c r="CB42" s="53"/>
      <c r="CC42" s="7"/>
    </row>
    <row r="43" customFormat="false" ht="15" hidden="false" customHeight="false" outlineLevel="0" collapsed="false">
      <c r="A43" s="60" t="s">
        <v>33</v>
      </c>
      <c r="B43" s="54" t="n">
        <v>1801750</v>
      </c>
      <c r="C43" s="54" t="n">
        <v>1797932</v>
      </c>
      <c r="D43" s="54" t="n">
        <v>1795551</v>
      </c>
      <c r="E43" s="54" t="n">
        <v>1794434</v>
      </c>
      <c r="F43" s="54" t="n">
        <v>1794189</v>
      </c>
      <c r="G43" s="54" t="n">
        <v>1794948</v>
      </c>
      <c r="H43" s="54" t="n">
        <v>1797146</v>
      </c>
      <c r="I43" s="54" t="n">
        <v>1801584</v>
      </c>
      <c r="J43" s="54" t="n">
        <v>1809332</v>
      </c>
      <c r="K43" s="54" t="n">
        <v>1821015</v>
      </c>
      <c r="L43" s="54" t="n">
        <v>1837895</v>
      </c>
      <c r="M43" s="54" t="n">
        <v>1864856</v>
      </c>
      <c r="N43" s="54" t="n">
        <v>1889665</v>
      </c>
      <c r="O43" s="54" t="n">
        <v>1910781</v>
      </c>
      <c r="P43" s="54" t="n">
        <v>1926898</v>
      </c>
      <c r="Q43" s="54" t="n">
        <v>1935874</v>
      </c>
      <c r="R43" s="54" t="n">
        <v>1932316</v>
      </c>
      <c r="S43" s="54" t="n">
        <v>1927789</v>
      </c>
      <c r="T43" s="54" t="n">
        <v>1922363</v>
      </c>
      <c r="U43" s="54" t="n">
        <v>1916185</v>
      </c>
      <c r="V43" s="54" t="n">
        <v>1909433</v>
      </c>
      <c r="W43" s="54" t="n">
        <v>1902159</v>
      </c>
      <c r="X43" s="54" t="n">
        <v>1894432</v>
      </c>
      <c r="Y43" s="54" t="n">
        <v>1886437</v>
      </c>
      <c r="Z43" s="54" t="n">
        <v>1878422</v>
      </c>
      <c r="AA43" s="54" t="n">
        <v>1870555</v>
      </c>
      <c r="AB43" s="54" t="n">
        <v>1862987</v>
      </c>
      <c r="AC43" s="54" t="n">
        <v>1855806</v>
      </c>
      <c r="AD43" s="54" t="n">
        <v>1849190</v>
      </c>
      <c r="AE43" s="54" t="n">
        <v>1843147</v>
      </c>
      <c r="AF43" s="54" t="n">
        <v>1837799</v>
      </c>
      <c r="AH43" s="87"/>
      <c r="AI43" s="87"/>
      <c r="AJ43" s="87"/>
      <c r="AK43" s="87"/>
      <c r="AL43" s="97"/>
      <c r="AM43" s="21"/>
      <c r="AN43" s="22" t="s">
        <v>12</v>
      </c>
      <c r="AO43" s="22" t="s">
        <v>31</v>
      </c>
      <c r="AP43" s="22" t="s">
        <v>32</v>
      </c>
      <c r="AQ43" s="97"/>
      <c r="AR43" s="16"/>
      <c r="AS43" s="15"/>
      <c r="AT43" s="15"/>
      <c r="AU43" s="15"/>
      <c r="AW43" s="39" t="n">
        <v>2011</v>
      </c>
      <c r="AX43" s="40" t="n">
        <f aca="false">AX42+(AX47-AX42)/5</f>
        <v>0.00254</v>
      </c>
      <c r="AY43" s="40" t="n">
        <f aca="false">AY42+(AY47-AY42)/5</f>
        <v>0.06248</v>
      </c>
      <c r="AZ43" s="40" t="n">
        <f aca="false">AZ42+(AZ47-AZ42)/5</f>
        <v>0.11096</v>
      </c>
      <c r="BA43" s="40" t="n">
        <f aca="false">BA42+(BA47-BA42)/5</f>
        <v>0.11202</v>
      </c>
      <c r="BB43" s="40" t="n">
        <f aca="false">BB42+(BB47-BB42)/5</f>
        <v>0.10394</v>
      </c>
      <c r="BC43" s="40" t="n">
        <f aca="false">BC42+(BC47-BC42)/5</f>
        <v>0.10394</v>
      </c>
      <c r="BD43" s="40" t="n">
        <f aca="false">BD42+(BD47-BD42)/5</f>
        <v>0.10394</v>
      </c>
      <c r="BE43" s="40" t="n">
        <f aca="false">BE42+(BE47-BE42)/5</f>
        <v>0.10394</v>
      </c>
      <c r="BL43" s="7" t="s">
        <v>85</v>
      </c>
      <c r="BM43" s="51" t="n">
        <v>8414</v>
      </c>
      <c r="BN43" s="51"/>
      <c r="BO43" s="51" t="n">
        <v>3280</v>
      </c>
      <c r="BP43" s="52"/>
      <c r="BQ43" s="51" t="n">
        <v>3362</v>
      </c>
      <c r="BR43" s="52"/>
      <c r="BS43" s="51" t="n">
        <v>1198</v>
      </c>
      <c r="BT43" s="52"/>
      <c r="BU43" s="51" t="n">
        <v>351</v>
      </c>
      <c r="BV43" s="52"/>
      <c r="BW43" s="51" t="n">
        <v>144</v>
      </c>
      <c r="BX43" s="53" t="s">
        <v>43</v>
      </c>
      <c r="BY43" s="51" t="n">
        <v>9</v>
      </c>
      <c r="BZ43" s="53" t="s">
        <v>43</v>
      </c>
      <c r="CA43" s="51" t="n">
        <v>70</v>
      </c>
      <c r="CB43" s="53" t="s">
        <v>43</v>
      </c>
      <c r="CC43" s="7"/>
    </row>
    <row r="44" customFormat="false" ht="15" hidden="false" customHeight="false" outlineLevel="0" collapsed="false">
      <c r="A44" s="58" t="s">
        <v>34</v>
      </c>
      <c r="B44" s="54" t="n">
        <v>1797164</v>
      </c>
      <c r="C44" s="54" t="n">
        <v>1806648</v>
      </c>
      <c r="D44" s="54" t="n">
        <v>1809575</v>
      </c>
      <c r="E44" s="54" t="n">
        <v>1807807</v>
      </c>
      <c r="F44" s="54" t="n">
        <v>1803726</v>
      </c>
      <c r="G44" s="54" t="n">
        <v>1799127</v>
      </c>
      <c r="H44" s="54" t="n">
        <v>1795390</v>
      </c>
      <c r="I44" s="54" t="n">
        <v>1793078</v>
      </c>
      <c r="J44" s="54" t="n">
        <v>1792030</v>
      </c>
      <c r="K44" s="54" t="n">
        <v>1791833</v>
      </c>
      <c r="L44" s="54" t="n">
        <v>1792617</v>
      </c>
      <c r="M44" s="54" t="n">
        <v>1794858</v>
      </c>
      <c r="N44" s="54" t="n">
        <v>1799318</v>
      </c>
      <c r="O44" s="54" t="n">
        <v>1807060</v>
      </c>
      <c r="P44" s="54" t="n">
        <v>1818746</v>
      </c>
      <c r="Q44" s="54" t="n">
        <v>1835598</v>
      </c>
      <c r="R44" s="54" t="n">
        <v>1862511</v>
      </c>
      <c r="S44" s="54" t="n">
        <v>1887280</v>
      </c>
      <c r="T44" s="54" t="n">
        <v>1908349</v>
      </c>
      <c r="U44" s="54" t="n">
        <v>1924412</v>
      </c>
      <c r="V44" s="54" t="n">
        <v>1933338</v>
      </c>
      <c r="W44" s="54" t="n">
        <v>1929768</v>
      </c>
      <c r="X44" s="54" t="n">
        <v>1925245</v>
      </c>
      <c r="Y44" s="54" t="n">
        <v>1919806</v>
      </c>
      <c r="Z44" s="54" t="n">
        <v>1913610</v>
      </c>
      <c r="AA44" s="54" t="n">
        <v>1906838</v>
      </c>
      <c r="AB44" s="54" t="n">
        <v>1899569</v>
      </c>
      <c r="AC44" s="54" t="n">
        <v>1891816</v>
      </c>
      <c r="AD44" s="54" t="n">
        <v>1883797</v>
      </c>
      <c r="AE44" s="54" t="n">
        <v>1875763</v>
      </c>
      <c r="AF44" s="54" t="n">
        <v>1867863</v>
      </c>
      <c r="AM44" s="21"/>
      <c r="AN44" s="22"/>
      <c r="AO44" s="22"/>
      <c r="AP44" s="22"/>
      <c r="AR44" s="100"/>
      <c r="AS44" s="101" t="s">
        <v>23</v>
      </c>
      <c r="AT44" s="101"/>
      <c r="AU44" s="101"/>
      <c r="AW44" s="39" t="n">
        <v>2012</v>
      </c>
      <c r="AX44" s="40" t="n">
        <f aca="false">AX43+(AX47-AX42)/5</f>
        <v>0.00248</v>
      </c>
      <c r="AY44" s="40" t="n">
        <f aca="false">AY43+(AY47-AY42)/5</f>
        <v>0.06186</v>
      </c>
      <c r="AZ44" s="40" t="n">
        <f aca="false">AZ43+(AZ47-AZ42)/5</f>
        <v>0.10942</v>
      </c>
      <c r="BA44" s="40" t="n">
        <f aca="false">BA43+(BA47-BA42)/5</f>
        <v>0.11084</v>
      </c>
      <c r="BB44" s="40" t="n">
        <f aca="false">BB43+(BB47-BB42)/5</f>
        <v>0.10308</v>
      </c>
      <c r="BC44" s="40" t="n">
        <f aca="false">BC43+(BC47-BC42)/5</f>
        <v>0.10308</v>
      </c>
      <c r="BD44" s="40" t="n">
        <f aca="false">BD43+(BD47-BD42)/5</f>
        <v>0.10308</v>
      </c>
      <c r="BE44" s="40" t="n">
        <f aca="false">BE43+(BE47-BE42)/5</f>
        <v>0.10308</v>
      </c>
      <c r="BL44" s="7"/>
      <c r="BM44" s="57" t="n">
        <v>100</v>
      </c>
      <c r="BN44" s="52"/>
      <c r="BO44" s="57" t="n">
        <v>38.9826479676729</v>
      </c>
      <c r="BP44" s="57"/>
      <c r="BQ44" s="57" t="n">
        <v>39.9572141668648</v>
      </c>
      <c r="BR44" s="57"/>
      <c r="BS44" s="57" t="n">
        <v>14.2381744711196</v>
      </c>
      <c r="BT44" s="57"/>
      <c r="BU44" s="57" t="n">
        <v>4.17161873068695</v>
      </c>
      <c r="BV44" s="57"/>
      <c r="BW44" s="57" t="n">
        <v>1.71143332541003</v>
      </c>
      <c r="BX44" s="53"/>
      <c r="BY44" s="57" t="n">
        <v>0.106964582838127</v>
      </c>
      <c r="BZ44" s="53"/>
      <c r="CA44" s="57" t="n">
        <v>0.831946755407654</v>
      </c>
      <c r="CB44" s="53"/>
      <c r="CC44" s="7"/>
    </row>
    <row r="45" customFormat="false" ht="15" hidden="false" customHeight="true" outlineLevel="0" collapsed="false">
      <c r="A45" s="58" t="s">
        <v>35</v>
      </c>
      <c r="B45" s="54" t="n">
        <v>1674870</v>
      </c>
      <c r="C45" s="54" t="n">
        <v>1701340</v>
      </c>
      <c r="D45" s="54" t="n">
        <v>1728135</v>
      </c>
      <c r="E45" s="54" t="n">
        <v>1753346</v>
      </c>
      <c r="F45" s="54" t="n">
        <v>1774923</v>
      </c>
      <c r="G45" s="54" t="n">
        <v>1791102</v>
      </c>
      <c r="H45" s="54" t="n">
        <v>1800611</v>
      </c>
      <c r="I45" s="54" t="n">
        <v>1803625</v>
      </c>
      <c r="J45" s="54" t="n">
        <v>1801939</v>
      </c>
      <c r="K45" s="54" t="n">
        <v>1797945</v>
      </c>
      <c r="L45" s="54" t="n">
        <v>1793445</v>
      </c>
      <c r="M45" s="54" t="n">
        <v>1789776</v>
      </c>
      <c r="N45" s="54" t="n">
        <v>1787527</v>
      </c>
      <c r="O45" s="54" t="n">
        <v>1786530</v>
      </c>
      <c r="P45" s="54" t="n">
        <v>1786362</v>
      </c>
      <c r="Q45" s="54" t="n">
        <v>1787171</v>
      </c>
      <c r="R45" s="54" t="n">
        <v>1789425</v>
      </c>
      <c r="S45" s="54" t="n">
        <v>1793875</v>
      </c>
      <c r="T45" s="54" t="n">
        <v>1801565</v>
      </c>
      <c r="U45" s="54" t="n">
        <v>1813216</v>
      </c>
      <c r="V45" s="54" t="n">
        <v>1829977</v>
      </c>
      <c r="W45" s="54" t="n">
        <v>1856763</v>
      </c>
      <c r="X45" s="54" t="n">
        <v>1881401</v>
      </c>
      <c r="Y45" s="54" t="n">
        <v>1902364</v>
      </c>
      <c r="Z45" s="54" t="n">
        <v>1918330</v>
      </c>
      <c r="AA45" s="54" t="n">
        <v>1927175</v>
      </c>
      <c r="AB45" s="54" t="n">
        <v>1923564</v>
      </c>
      <c r="AC45" s="54" t="n">
        <v>1919008</v>
      </c>
      <c r="AD45" s="54" t="n">
        <v>1913546</v>
      </c>
      <c r="AE45" s="54" t="n">
        <v>1907312</v>
      </c>
      <c r="AF45" s="54" t="n">
        <v>1900506</v>
      </c>
      <c r="AM45" s="102"/>
      <c r="AN45" s="103" t="s">
        <v>8</v>
      </c>
      <c r="AO45" s="103"/>
      <c r="AP45" s="103"/>
      <c r="AR45" s="100"/>
      <c r="AS45" s="72"/>
      <c r="AT45" s="72"/>
      <c r="AU45" s="72"/>
      <c r="AW45" s="39" t="n">
        <v>2013</v>
      </c>
      <c r="AX45" s="40" t="n">
        <f aca="false">AX44+(AX47-AX42)/5</f>
        <v>0.00242</v>
      </c>
      <c r="AY45" s="40" t="n">
        <f aca="false">AY44+(AY47-AY42)/5</f>
        <v>0.06124</v>
      </c>
      <c r="AZ45" s="40" t="n">
        <f aca="false">AZ44+(AZ47-AZ42)/5</f>
        <v>0.10788</v>
      </c>
      <c r="BA45" s="40" t="n">
        <f aca="false">BA44+(BA47-BA42)/5</f>
        <v>0.10966</v>
      </c>
      <c r="BB45" s="40" t="n">
        <f aca="false">BB44+(BB47-BB42)/5</f>
        <v>0.10222</v>
      </c>
      <c r="BC45" s="40" t="n">
        <f aca="false">BC44+(BC47-BC42)/5</f>
        <v>0.10222</v>
      </c>
      <c r="BD45" s="40" t="n">
        <f aca="false">BD44+(BD47-BD42)/5</f>
        <v>0.10222</v>
      </c>
      <c r="BE45" s="40" t="n">
        <f aca="false">BE44+(BE47-BE42)/5</f>
        <v>0.10222</v>
      </c>
      <c r="BL45" s="7" t="s">
        <v>86</v>
      </c>
      <c r="BM45" s="51" t="n">
        <v>8606</v>
      </c>
      <c r="BN45" s="51"/>
      <c r="BO45" s="51" t="n">
        <v>4007</v>
      </c>
      <c r="BP45" s="52"/>
      <c r="BQ45" s="51" t="n">
        <v>3465</v>
      </c>
      <c r="BR45" s="52"/>
      <c r="BS45" s="51" t="n">
        <v>810</v>
      </c>
      <c r="BT45" s="52"/>
      <c r="BU45" s="51" t="n">
        <v>257</v>
      </c>
      <c r="BV45" s="52"/>
      <c r="BW45" s="51" t="n">
        <v>24</v>
      </c>
      <c r="BX45" s="53" t="s">
        <v>43</v>
      </c>
      <c r="BY45" s="51" t="n">
        <v>8</v>
      </c>
      <c r="BZ45" s="53" t="s">
        <v>43</v>
      </c>
      <c r="CA45" s="51" t="n">
        <v>35</v>
      </c>
      <c r="CB45" s="53" t="s">
        <v>43</v>
      </c>
      <c r="CC45" s="7"/>
    </row>
    <row r="46" customFormat="false" ht="15" hidden="false" customHeight="false" outlineLevel="0" collapsed="false">
      <c r="A46" s="58" t="s">
        <v>36</v>
      </c>
      <c r="B46" s="54" t="n">
        <v>1575889</v>
      </c>
      <c r="C46" s="54" t="n">
        <v>1585381</v>
      </c>
      <c r="D46" s="54" t="n">
        <v>1600602</v>
      </c>
      <c r="E46" s="54" t="n">
        <v>1620530</v>
      </c>
      <c r="F46" s="54" t="n">
        <v>1643562</v>
      </c>
      <c r="G46" s="54" t="n">
        <v>1668640</v>
      </c>
      <c r="H46" s="54" t="n">
        <v>1695030</v>
      </c>
      <c r="I46" s="54" t="n">
        <v>1721706</v>
      </c>
      <c r="J46" s="54" t="n">
        <v>1746826</v>
      </c>
      <c r="K46" s="54" t="n">
        <v>1768349</v>
      </c>
      <c r="L46" s="54" t="n">
        <v>1784486</v>
      </c>
      <c r="M46" s="54" t="n">
        <v>1794010</v>
      </c>
      <c r="N46" s="54" t="n">
        <v>1797074</v>
      </c>
      <c r="O46" s="54" t="n">
        <v>1795440</v>
      </c>
      <c r="P46" s="54" t="n">
        <v>1791510</v>
      </c>
      <c r="Q46" s="54" t="n">
        <v>1787061</v>
      </c>
      <c r="R46" s="54" t="n">
        <v>1783436</v>
      </c>
      <c r="S46" s="54" t="n">
        <v>1781206</v>
      </c>
      <c r="T46" s="54" t="n">
        <v>1780238</v>
      </c>
      <c r="U46" s="54" t="n">
        <v>1780048</v>
      </c>
      <c r="V46" s="54" t="n">
        <v>1780865</v>
      </c>
      <c r="W46" s="54" t="n">
        <v>1783093</v>
      </c>
      <c r="X46" s="54" t="n">
        <v>1787506</v>
      </c>
      <c r="Y46" s="54" t="n">
        <v>1795098</v>
      </c>
      <c r="Z46" s="54" t="n">
        <v>1806656</v>
      </c>
      <c r="AA46" s="54" t="n">
        <v>1823295</v>
      </c>
      <c r="AB46" s="54" t="n">
        <v>1849903</v>
      </c>
      <c r="AC46" s="54" t="n">
        <v>1874386</v>
      </c>
      <c r="AD46" s="54" t="n">
        <v>1895204</v>
      </c>
      <c r="AE46" s="54" t="n">
        <v>1911033</v>
      </c>
      <c r="AF46" s="54" t="n">
        <v>1919765</v>
      </c>
      <c r="AM46" s="104"/>
      <c r="AN46" s="23"/>
      <c r="AO46" s="23"/>
      <c r="AP46" s="23"/>
      <c r="AR46" s="72" t="n">
        <v>2010</v>
      </c>
      <c r="AS46" s="105" t="n">
        <v>11.77</v>
      </c>
      <c r="AT46" s="105" t="n">
        <v>12.89</v>
      </c>
      <c r="AU46" s="105" t="n">
        <v>10.59</v>
      </c>
      <c r="AW46" s="39" t="n">
        <v>2014</v>
      </c>
      <c r="AX46" s="40" t="n">
        <f aca="false">AX45+(AX47-AX42)/5</f>
        <v>0.00236</v>
      </c>
      <c r="AY46" s="40" t="n">
        <f aca="false">AY45+(AY47-AY42)/5</f>
        <v>0.06062</v>
      </c>
      <c r="AZ46" s="40" t="n">
        <f aca="false">AZ45+(AZ47-AZ42)/5</f>
        <v>0.10634</v>
      </c>
      <c r="BA46" s="40" t="n">
        <f aca="false">BA45+(BA47-BA42)/5</f>
        <v>0.10848</v>
      </c>
      <c r="BB46" s="40" t="n">
        <f aca="false">BB45+(BB47-BB42)/5</f>
        <v>0.10136</v>
      </c>
      <c r="BC46" s="40" t="n">
        <f aca="false">BC45+(BC47-BC42)/5</f>
        <v>0.10136</v>
      </c>
      <c r="BD46" s="40" t="n">
        <f aca="false">BD45+(BD47-BD42)/5</f>
        <v>0.10136</v>
      </c>
      <c r="BE46" s="40" t="n">
        <f aca="false">BE45+(BE47-BE42)/5</f>
        <v>0.10136</v>
      </c>
      <c r="BL46" s="7"/>
      <c r="BM46" s="57" t="n">
        <v>100</v>
      </c>
      <c r="BN46" s="52"/>
      <c r="BO46" s="57" t="n">
        <v>46.5605391587265</v>
      </c>
      <c r="BP46" s="57"/>
      <c r="BQ46" s="57" t="n">
        <v>40.2626074831513</v>
      </c>
      <c r="BR46" s="57"/>
      <c r="BS46" s="57" t="n">
        <v>9.41203811294446</v>
      </c>
      <c r="BT46" s="57"/>
      <c r="BU46" s="57" t="n">
        <v>2.98628863583546</v>
      </c>
      <c r="BV46" s="57"/>
      <c r="BW46" s="57" t="n">
        <v>0.278875203346502</v>
      </c>
      <c r="BX46" s="53"/>
      <c r="BY46" s="57" t="n">
        <v>0.0929584011155008</v>
      </c>
      <c r="BZ46" s="53"/>
      <c r="CA46" s="57" t="n">
        <v>0.406693004880316</v>
      </c>
      <c r="CB46" s="53"/>
      <c r="CC46" s="7"/>
    </row>
    <row r="47" customFormat="false" ht="15" hidden="false" customHeight="false" outlineLevel="0" collapsed="false">
      <c r="A47" s="58" t="s">
        <v>37</v>
      </c>
      <c r="B47" s="54" t="n">
        <v>1540513</v>
      </c>
      <c r="C47" s="54" t="n">
        <v>1556663</v>
      </c>
      <c r="D47" s="54" t="n">
        <v>1563298</v>
      </c>
      <c r="E47" s="54" t="n">
        <v>1564398</v>
      </c>
      <c r="F47" s="54" t="n">
        <v>1565008</v>
      </c>
      <c r="G47" s="54" t="n">
        <v>1568993</v>
      </c>
      <c r="H47" s="54" t="n">
        <v>1578587</v>
      </c>
      <c r="I47" s="54" t="n">
        <v>1593874</v>
      </c>
      <c r="J47" s="54" t="n">
        <v>1613810</v>
      </c>
      <c r="K47" s="54" t="n">
        <v>1636833</v>
      </c>
      <c r="L47" s="54" t="n">
        <v>1661873</v>
      </c>
      <c r="M47" s="54" t="n">
        <v>1688207</v>
      </c>
      <c r="N47" s="54" t="n">
        <v>1714814</v>
      </c>
      <c r="O47" s="54" t="n">
        <v>1739884</v>
      </c>
      <c r="P47" s="54" t="n">
        <v>1761368</v>
      </c>
      <c r="Q47" s="54" t="n">
        <v>1777507</v>
      </c>
      <c r="R47" s="54" t="n">
        <v>1787051</v>
      </c>
      <c r="S47" s="54" t="n">
        <v>1790168</v>
      </c>
      <c r="T47" s="54" t="n">
        <v>1788608</v>
      </c>
      <c r="U47" s="54" t="n">
        <v>1784758</v>
      </c>
      <c r="V47" s="54" t="n">
        <v>1780365</v>
      </c>
      <c r="W47" s="54" t="n">
        <v>1776796</v>
      </c>
      <c r="X47" s="54" t="n">
        <v>1774595</v>
      </c>
      <c r="Y47" s="54" t="n">
        <v>1773682</v>
      </c>
      <c r="Z47" s="54" t="n">
        <v>1773503</v>
      </c>
      <c r="AA47" s="54" t="n">
        <v>1774317</v>
      </c>
      <c r="AB47" s="54" t="n">
        <v>1776532</v>
      </c>
      <c r="AC47" s="54" t="n">
        <v>1780925</v>
      </c>
      <c r="AD47" s="54" t="n">
        <v>1788463</v>
      </c>
      <c r="AE47" s="54" t="n">
        <v>1799948</v>
      </c>
      <c r="AF47" s="54" t="n">
        <v>1816505</v>
      </c>
      <c r="AM47" s="23" t="s">
        <v>87</v>
      </c>
      <c r="AN47" s="52" t="n">
        <v>75.34</v>
      </c>
      <c r="AO47" s="52" t="n">
        <v>72.08</v>
      </c>
      <c r="AP47" s="52" t="n">
        <v>78.81</v>
      </c>
      <c r="AR47" s="72" t="n">
        <v>2015</v>
      </c>
      <c r="AS47" s="105" t="n">
        <v>9.87</v>
      </c>
      <c r="AT47" s="105" t="n">
        <v>10.84</v>
      </c>
      <c r="AU47" s="105" t="n">
        <v>8.85</v>
      </c>
      <c r="AW47" s="34" t="n">
        <v>2015</v>
      </c>
      <c r="AX47" s="98" t="n">
        <v>0.0023</v>
      </c>
      <c r="AY47" s="98" t="n">
        <v>0.06</v>
      </c>
      <c r="AZ47" s="98" t="n">
        <v>0.1048</v>
      </c>
      <c r="BA47" s="98" t="n">
        <v>0.1073</v>
      </c>
      <c r="BB47" s="98" t="n">
        <v>0.1005</v>
      </c>
      <c r="BC47" s="98" t="n">
        <v>0.1005</v>
      </c>
      <c r="BD47" s="98" t="n">
        <v>0.1005</v>
      </c>
      <c r="BE47" s="98" t="n">
        <v>0.1005</v>
      </c>
      <c r="BL47" s="7"/>
      <c r="BM47" s="57"/>
      <c r="BN47" s="52"/>
      <c r="BO47" s="57"/>
      <c r="BP47" s="57"/>
      <c r="BQ47" s="57"/>
      <c r="BR47" s="57"/>
      <c r="BS47" s="57"/>
      <c r="BT47" s="57"/>
      <c r="BU47" s="57"/>
      <c r="BV47" s="57"/>
      <c r="BW47" s="57"/>
      <c r="BX47" s="53"/>
      <c r="BY47" s="57"/>
      <c r="BZ47" s="53"/>
      <c r="CA47" s="57"/>
      <c r="CB47" s="53"/>
      <c r="CC47" s="7"/>
    </row>
    <row r="48" customFormat="false" ht="15" hidden="false" customHeight="false" outlineLevel="0" collapsed="false">
      <c r="A48" s="58" t="s">
        <v>38</v>
      </c>
      <c r="B48" s="54" t="n">
        <v>1334655</v>
      </c>
      <c r="C48" s="54" t="n">
        <v>1379507</v>
      </c>
      <c r="D48" s="54" t="n">
        <v>1424979</v>
      </c>
      <c r="E48" s="54" t="n">
        <v>1467827</v>
      </c>
      <c r="F48" s="54" t="n">
        <v>1504230</v>
      </c>
      <c r="G48" s="54" t="n">
        <v>1531313</v>
      </c>
      <c r="H48" s="54" t="n">
        <v>1547524</v>
      </c>
      <c r="I48" s="54" t="n">
        <v>1554318</v>
      </c>
      <c r="J48" s="54" t="n">
        <v>1555594</v>
      </c>
      <c r="K48" s="54" t="n">
        <v>1556369</v>
      </c>
      <c r="L48" s="54" t="n">
        <v>1560497</v>
      </c>
      <c r="M48" s="54" t="n">
        <v>1570184</v>
      </c>
      <c r="N48" s="54" t="n">
        <v>1585523</v>
      </c>
      <c r="O48" s="54" t="n">
        <v>1605466</v>
      </c>
      <c r="P48" s="54" t="n">
        <v>1628483</v>
      </c>
      <c r="Q48" s="54" t="n">
        <v>1653466</v>
      </c>
      <c r="R48" s="54" t="n">
        <v>1679754</v>
      </c>
      <c r="S48" s="54" t="n">
        <v>1706312</v>
      </c>
      <c r="T48" s="54" t="n">
        <v>1731330</v>
      </c>
      <c r="U48" s="54" t="n">
        <v>1752786</v>
      </c>
      <c r="V48" s="54" t="n">
        <v>1768927</v>
      </c>
      <c r="W48" s="54" t="n">
        <v>1778502</v>
      </c>
      <c r="X48" s="54" t="n">
        <v>1781679</v>
      </c>
      <c r="Y48" s="54" t="n">
        <v>1780194</v>
      </c>
      <c r="Z48" s="54" t="n">
        <v>1776424</v>
      </c>
      <c r="AA48" s="54" t="n">
        <v>1772119</v>
      </c>
      <c r="AB48" s="54" t="n">
        <v>1768650</v>
      </c>
      <c r="AC48" s="54" t="n">
        <v>1766487</v>
      </c>
      <c r="AD48" s="54" t="n">
        <v>1765615</v>
      </c>
      <c r="AE48" s="54" t="n">
        <v>1765479</v>
      </c>
      <c r="AF48" s="54" t="n">
        <v>1766308</v>
      </c>
      <c r="AM48" s="23" t="n">
        <v>2015</v>
      </c>
      <c r="AN48" s="52" t="n">
        <v>76.92</v>
      </c>
      <c r="AO48" s="52" t="n">
        <v>73.72</v>
      </c>
      <c r="AP48" s="52" t="n">
        <v>80.33</v>
      </c>
      <c r="AR48" s="72" t="n">
        <v>2020</v>
      </c>
      <c r="AS48" s="105" t="n">
        <v>8.39</v>
      </c>
      <c r="AT48" s="105" t="n">
        <v>9.21</v>
      </c>
      <c r="AU48" s="105" t="n">
        <v>7.51</v>
      </c>
      <c r="AW48" s="39" t="n">
        <v>2016</v>
      </c>
      <c r="AX48" s="40" t="n">
        <f aca="false">AX47+(AX52-AX47)/5</f>
        <v>0.00226</v>
      </c>
      <c r="AY48" s="40" t="n">
        <f aca="false">AY47+(AY52-AY47)/5</f>
        <v>0.05936</v>
      </c>
      <c r="AZ48" s="40" t="n">
        <f aca="false">AZ47+(AZ52-AZ47)/5</f>
        <v>0.1036</v>
      </c>
      <c r="BA48" s="40" t="n">
        <f aca="false">BA47+(BA52-BA47)/5</f>
        <v>0.10652</v>
      </c>
      <c r="BB48" s="40" t="n">
        <f aca="false">BB47+(BB52-BB47)/5</f>
        <v>0.09992</v>
      </c>
      <c r="BC48" s="40" t="n">
        <f aca="false">BC47+(BC52-BC47)/5</f>
        <v>0.09992</v>
      </c>
      <c r="BD48" s="40" t="n">
        <f aca="false">BD47+(BD52-BD47)/5</f>
        <v>0.09992</v>
      </c>
      <c r="BE48" s="40" t="n">
        <f aca="false">BE47+(BE52-BE47)/5</f>
        <v>0.09992</v>
      </c>
      <c r="BL48" s="48" t="s">
        <v>88</v>
      </c>
      <c r="BM48" s="52"/>
      <c r="BN48" s="52"/>
      <c r="BO48" s="52"/>
      <c r="BP48" s="52"/>
      <c r="BQ48" s="52"/>
      <c r="BR48" s="52"/>
      <c r="BS48" s="52"/>
      <c r="BT48" s="52"/>
      <c r="BU48" s="52"/>
      <c r="BV48" s="52"/>
      <c r="BW48" s="52"/>
      <c r="BX48" s="53"/>
      <c r="BY48" s="52"/>
      <c r="BZ48" s="53"/>
      <c r="CA48" s="52"/>
      <c r="CB48" s="53"/>
      <c r="CC48" s="7"/>
    </row>
    <row r="49" customFormat="false" ht="15" hidden="false" customHeight="false" outlineLevel="0" collapsed="false">
      <c r="A49" s="58" t="s">
        <v>39</v>
      </c>
      <c r="B49" s="54" t="n">
        <v>1149610</v>
      </c>
      <c r="C49" s="54" t="n">
        <v>1174136</v>
      </c>
      <c r="D49" s="54" t="n">
        <v>1204662</v>
      </c>
      <c r="E49" s="54" t="n">
        <v>1240281</v>
      </c>
      <c r="F49" s="54" t="n">
        <v>1279832</v>
      </c>
      <c r="G49" s="54" t="n">
        <v>1322258</v>
      </c>
      <c r="H49" s="54" t="n">
        <v>1366919</v>
      </c>
      <c r="I49" s="54" t="n">
        <v>1412178</v>
      </c>
      <c r="J49" s="54" t="n">
        <v>1454862</v>
      </c>
      <c r="K49" s="54" t="n">
        <v>1491146</v>
      </c>
      <c r="L49" s="54" t="n">
        <v>1518223</v>
      </c>
      <c r="M49" s="54" t="n">
        <v>1534504</v>
      </c>
      <c r="N49" s="54" t="n">
        <v>1541466</v>
      </c>
      <c r="O49" s="54" t="n">
        <v>1542954</v>
      </c>
      <c r="P49" s="54" t="n">
        <v>1543937</v>
      </c>
      <c r="Q49" s="54" t="n">
        <v>1548254</v>
      </c>
      <c r="R49" s="54" t="n">
        <v>1558067</v>
      </c>
      <c r="S49" s="54" t="n">
        <v>1573467</v>
      </c>
      <c r="T49" s="54" t="n">
        <v>1593433</v>
      </c>
      <c r="U49" s="54" t="n">
        <v>1616434</v>
      </c>
      <c r="V49" s="54" t="n">
        <v>1641383</v>
      </c>
      <c r="W49" s="54" t="n">
        <v>1667624</v>
      </c>
      <c r="X49" s="54" t="n">
        <v>1694131</v>
      </c>
      <c r="Y49" s="54" t="n">
        <v>1719102</v>
      </c>
      <c r="Z49" s="54" t="n">
        <v>1740522</v>
      </c>
      <c r="AA49" s="54" t="n">
        <v>1756679</v>
      </c>
      <c r="AB49" s="54" t="n">
        <v>1766288</v>
      </c>
      <c r="AC49" s="54" t="n">
        <v>1769568</v>
      </c>
      <c r="AD49" s="54" t="n">
        <v>1768197</v>
      </c>
      <c r="AE49" s="54" t="n">
        <v>1764564</v>
      </c>
      <c r="AF49" s="54" t="n">
        <v>1760389</v>
      </c>
      <c r="AM49" s="23" t="n">
        <v>2020</v>
      </c>
      <c r="AN49" s="52" t="n">
        <v>78.07</v>
      </c>
      <c r="AO49" s="106" t="n">
        <v>74.9</v>
      </c>
      <c r="AP49" s="52" t="n">
        <v>81.44</v>
      </c>
      <c r="AR49" s="72" t="n">
        <v>2025</v>
      </c>
      <c r="AS49" s="105" t="n">
        <v>7.21</v>
      </c>
      <c r="AT49" s="105" t="n">
        <v>7.94</v>
      </c>
      <c r="AU49" s="105" t="n">
        <v>6.44</v>
      </c>
      <c r="AW49" s="39" t="n">
        <v>2017</v>
      </c>
      <c r="AX49" s="40" t="n">
        <f aca="false">AX48+(AX52-AX47)/5</f>
        <v>0.00222</v>
      </c>
      <c r="AY49" s="40" t="n">
        <f aca="false">AY48+(AY52-AY47)/5</f>
        <v>0.05872</v>
      </c>
      <c r="AZ49" s="40" t="n">
        <f aca="false">AZ48+(AZ52-AZ47)/5</f>
        <v>0.1024</v>
      </c>
      <c r="BA49" s="40" t="n">
        <f aca="false">BA48+(BA52-BA47)/5</f>
        <v>0.10574</v>
      </c>
      <c r="BB49" s="40" t="n">
        <f aca="false">BB48+(BB52-BB47)/5</f>
        <v>0.09934</v>
      </c>
      <c r="BC49" s="40" t="n">
        <f aca="false">BC48+(BC52-BC47)/5</f>
        <v>0.09934</v>
      </c>
      <c r="BD49" s="40" t="n">
        <f aca="false">BD48+(BD52-BD47)/5</f>
        <v>0.09934</v>
      </c>
      <c r="BE49" s="40" t="n">
        <f aca="false">BE48+(BE52-BE47)/5</f>
        <v>0.09934</v>
      </c>
      <c r="BL49" s="7" t="s">
        <v>42</v>
      </c>
      <c r="BM49" s="51" t="n">
        <v>33936</v>
      </c>
      <c r="BN49" s="51"/>
      <c r="BO49" s="51" t="n">
        <v>9851</v>
      </c>
      <c r="BP49" s="52"/>
      <c r="BQ49" s="51" t="n">
        <v>12499</v>
      </c>
      <c r="BR49" s="52"/>
      <c r="BS49" s="51" t="n">
        <v>7354</v>
      </c>
      <c r="BT49" s="52"/>
      <c r="BU49" s="51" t="n">
        <v>2681</v>
      </c>
      <c r="BV49" s="52"/>
      <c r="BW49" s="51" t="n">
        <v>1022</v>
      </c>
      <c r="BX49" s="53"/>
      <c r="BY49" s="51" t="n">
        <v>352</v>
      </c>
      <c r="BZ49" s="53"/>
      <c r="CA49" s="51" t="n">
        <v>177</v>
      </c>
      <c r="CB49" s="53" t="s">
        <v>43</v>
      </c>
      <c r="CC49" s="52"/>
    </row>
    <row r="50" customFormat="false" ht="15" hidden="false" customHeight="false" outlineLevel="0" collapsed="false">
      <c r="A50" s="58" t="s">
        <v>40</v>
      </c>
      <c r="B50" s="54" t="n">
        <v>1076990</v>
      </c>
      <c r="C50" s="54" t="n">
        <v>1084695</v>
      </c>
      <c r="D50" s="54" t="n">
        <v>1092116</v>
      </c>
      <c r="E50" s="54" t="n">
        <v>1101131</v>
      </c>
      <c r="F50" s="54" t="n">
        <v>1113955</v>
      </c>
      <c r="G50" s="54" t="n">
        <v>1132249</v>
      </c>
      <c r="H50" s="54" t="n">
        <v>1156735</v>
      </c>
      <c r="I50" s="54" t="n">
        <v>1187120</v>
      </c>
      <c r="J50" s="54" t="n">
        <v>1222518</v>
      </c>
      <c r="K50" s="54" t="n">
        <v>1261819</v>
      </c>
      <c r="L50" s="54" t="n">
        <v>1303929</v>
      </c>
      <c r="M50" s="54" t="n">
        <v>1348259</v>
      </c>
      <c r="N50" s="54" t="n">
        <v>1393195</v>
      </c>
      <c r="O50" s="54" t="n">
        <v>1435581</v>
      </c>
      <c r="P50" s="54" t="n">
        <v>1471659</v>
      </c>
      <c r="Q50" s="54" t="n">
        <v>1498635</v>
      </c>
      <c r="R50" s="54" t="n">
        <v>1514973</v>
      </c>
      <c r="S50" s="54" t="n">
        <v>1522118</v>
      </c>
      <c r="T50" s="54" t="n">
        <v>1523853</v>
      </c>
      <c r="U50" s="54" t="n">
        <v>1525096</v>
      </c>
      <c r="V50" s="54" t="n">
        <v>1529635</v>
      </c>
      <c r="W50" s="54" t="n">
        <v>1539590</v>
      </c>
      <c r="X50" s="54" t="n">
        <v>1555051</v>
      </c>
      <c r="Y50" s="54" t="n">
        <v>1575023</v>
      </c>
      <c r="Z50" s="54" t="n">
        <v>1597974</v>
      </c>
      <c r="AA50" s="54" t="n">
        <v>1622867</v>
      </c>
      <c r="AB50" s="54" t="n">
        <v>1649002</v>
      </c>
      <c r="AC50" s="54" t="n">
        <v>1675405</v>
      </c>
      <c r="AD50" s="54" t="n">
        <v>1700291</v>
      </c>
      <c r="AE50" s="54" t="n">
        <v>1721639</v>
      </c>
      <c r="AF50" s="54" t="n">
        <v>1737775</v>
      </c>
      <c r="AM50" s="23" t="n">
        <v>2025</v>
      </c>
      <c r="AN50" s="52" t="n">
        <v>79.09</v>
      </c>
      <c r="AO50" s="52" t="n">
        <v>75.96</v>
      </c>
      <c r="AP50" s="52" t="n">
        <v>82.42</v>
      </c>
      <c r="AR50" s="72" t="n">
        <v>2030</v>
      </c>
      <c r="AS50" s="105" t="n">
        <v>6.29</v>
      </c>
      <c r="AT50" s="105" t="n">
        <v>6.92</v>
      </c>
      <c r="AU50" s="105" t="n">
        <v>5.63</v>
      </c>
      <c r="AW50" s="39" t="n">
        <v>2018</v>
      </c>
      <c r="AX50" s="40" t="n">
        <f aca="false">AX49+(AX52-AX47)/5</f>
        <v>0.00218</v>
      </c>
      <c r="AY50" s="40" t="n">
        <f aca="false">AY49+(AY52-AY47)/5</f>
        <v>0.05808</v>
      </c>
      <c r="AZ50" s="40" t="n">
        <f aca="false">AZ49+(AZ52-AZ47)/5</f>
        <v>0.1012</v>
      </c>
      <c r="BA50" s="40" t="n">
        <f aca="false">BA49+(BA52-BA47)/5</f>
        <v>0.10496</v>
      </c>
      <c r="BB50" s="40" t="n">
        <f aca="false">BB49+(BB52-BB47)/5</f>
        <v>0.09876</v>
      </c>
      <c r="BC50" s="40" t="n">
        <f aca="false">BC49+(BC52-BC47)/5</f>
        <v>0.09876</v>
      </c>
      <c r="BD50" s="40" t="n">
        <f aca="false">BD49+(BD52-BD47)/5</f>
        <v>0.09876</v>
      </c>
      <c r="BE50" s="40" t="n">
        <f aca="false">BE49+(BE52-BE47)/5</f>
        <v>0.09876</v>
      </c>
      <c r="BL50" s="7"/>
      <c r="BM50" s="57" t="n">
        <v>100</v>
      </c>
      <c r="BN50" s="52"/>
      <c r="BO50" s="57" t="n">
        <v>29.0281706742103</v>
      </c>
      <c r="BP50" s="57"/>
      <c r="BQ50" s="57" t="n">
        <v>36.8310938236681</v>
      </c>
      <c r="BR50" s="57"/>
      <c r="BS50" s="57" t="n">
        <v>21.6702027345592</v>
      </c>
      <c r="BT50" s="57"/>
      <c r="BU50" s="57" t="n">
        <v>7.90016501650165</v>
      </c>
      <c r="BV50" s="57"/>
      <c r="BW50" s="57" t="n">
        <v>3.01155115511551</v>
      </c>
      <c r="BX50" s="53"/>
      <c r="BY50" s="57" t="n">
        <v>1.03724658180104</v>
      </c>
      <c r="BZ50" s="53"/>
      <c r="CA50" s="57" t="n">
        <v>0.521570014144271</v>
      </c>
      <c r="CB50" s="53"/>
      <c r="CC50" s="52"/>
    </row>
    <row r="51" customFormat="false" ht="15" hidden="false" customHeight="false" outlineLevel="0" collapsed="false">
      <c r="A51" s="58" t="s">
        <v>52</v>
      </c>
      <c r="B51" s="54" t="n">
        <v>997584</v>
      </c>
      <c r="C51" s="54" t="n">
        <v>1008281</v>
      </c>
      <c r="D51" s="54" t="n">
        <v>1019205</v>
      </c>
      <c r="E51" s="54" t="n">
        <v>1029958</v>
      </c>
      <c r="F51" s="54" t="n">
        <v>1040062</v>
      </c>
      <c r="G51" s="54" t="n">
        <v>1049173</v>
      </c>
      <c r="H51" s="54" t="n">
        <v>1057225</v>
      </c>
      <c r="I51" s="54" t="n">
        <v>1064970</v>
      </c>
      <c r="J51" s="54" t="n">
        <v>1074291</v>
      </c>
      <c r="K51" s="54" t="n">
        <v>1087301</v>
      </c>
      <c r="L51" s="54" t="n">
        <v>1105664</v>
      </c>
      <c r="M51" s="54" t="n">
        <v>1130091</v>
      </c>
      <c r="N51" s="54" t="n">
        <v>1160244</v>
      </c>
      <c r="O51" s="54" t="n">
        <v>1195310</v>
      </c>
      <c r="P51" s="54" t="n">
        <v>1234189</v>
      </c>
      <c r="Q51" s="54" t="n">
        <v>1275832</v>
      </c>
      <c r="R51" s="54" t="n">
        <v>1319652</v>
      </c>
      <c r="S51" s="54" t="n">
        <v>1364066</v>
      </c>
      <c r="T51" s="54" t="n">
        <v>1405982</v>
      </c>
      <c r="U51" s="54" t="n">
        <v>1441718</v>
      </c>
      <c r="V51" s="54" t="n">
        <v>1468530</v>
      </c>
      <c r="W51" s="54" t="n">
        <v>1484917</v>
      </c>
      <c r="X51" s="54" t="n">
        <v>1492307</v>
      </c>
      <c r="Y51" s="54" t="n">
        <v>1494377</v>
      </c>
      <c r="Z51" s="54" t="n">
        <v>1496011</v>
      </c>
      <c r="AA51" s="54" t="n">
        <v>1500839</v>
      </c>
      <c r="AB51" s="54" t="n">
        <v>1511005</v>
      </c>
      <c r="AC51" s="54" t="n">
        <v>1526561</v>
      </c>
      <c r="AD51" s="54" t="n">
        <v>1546507</v>
      </c>
      <c r="AE51" s="54" t="n">
        <v>1569383</v>
      </c>
      <c r="AF51" s="54" t="n">
        <v>1594143</v>
      </c>
      <c r="AM51" s="23" t="n">
        <v>2030</v>
      </c>
      <c r="AN51" s="106" t="n">
        <v>80</v>
      </c>
      <c r="AO51" s="106" t="n">
        <v>76.9</v>
      </c>
      <c r="AP51" s="52" t="n">
        <v>83.29</v>
      </c>
      <c r="AR51" s="72" t="n">
        <v>2035</v>
      </c>
      <c r="AS51" s="105" t="n">
        <v>5.57</v>
      </c>
      <c r="AT51" s="105" t="n">
        <v>6.12</v>
      </c>
      <c r="AU51" s="105" t="n">
        <v>4.98</v>
      </c>
      <c r="AW51" s="39" t="n">
        <v>2019</v>
      </c>
      <c r="AX51" s="40" t="n">
        <f aca="false">AX50+(AX52-AX47)/5</f>
        <v>0.00214</v>
      </c>
      <c r="AY51" s="40" t="n">
        <f aca="false">AY50+(AY52-AY47)/5</f>
        <v>0.05744</v>
      </c>
      <c r="AZ51" s="40" t="n">
        <f aca="false">AZ50+(AZ52-AZ47)/5</f>
        <v>0.1</v>
      </c>
      <c r="BA51" s="40" t="n">
        <f aca="false">BA50+(BA52-BA47)/5</f>
        <v>0.10418</v>
      </c>
      <c r="BB51" s="40" t="n">
        <f aca="false">BB50+(BB52-BB47)/5</f>
        <v>0.09818</v>
      </c>
      <c r="BC51" s="40" t="n">
        <f aca="false">BC50+(BC52-BC47)/5</f>
        <v>0.09818</v>
      </c>
      <c r="BD51" s="40" t="n">
        <f aca="false">BD50+(BD52-BD47)/5</f>
        <v>0.09818</v>
      </c>
      <c r="BE51" s="40" t="n">
        <f aca="false">BE50+(BE52-BE47)/5</f>
        <v>0.09818</v>
      </c>
      <c r="BL51" s="93" t="s">
        <v>45</v>
      </c>
      <c r="BM51" s="59" t="n">
        <v>55077</v>
      </c>
      <c r="BN51" s="59"/>
      <c r="BO51" s="59" t="n">
        <v>18306</v>
      </c>
      <c r="BP51" s="52"/>
      <c r="BQ51" s="59" t="n">
        <v>19510</v>
      </c>
      <c r="BR51" s="52"/>
      <c r="BS51" s="59" t="n">
        <v>11152</v>
      </c>
      <c r="BT51" s="52"/>
      <c r="BU51" s="59" t="n">
        <v>3598</v>
      </c>
      <c r="BV51" s="52"/>
      <c r="BW51" s="59" t="n">
        <v>2029</v>
      </c>
      <c r="BX51" s="53"/>
      <c r="BY51" s="59" t="n">
        <v>306</v>
      </c>
      <c r="BZ51" s="53"/>
      <c r="CA51" s="59" t="n">
        <v>176</v>
      </c>
      <c r="CB51" s="53" t="s">
        <v>43</v>
      </c>
      <c r="CC51" s="52"/>
    </row>
    <row r="52" customFormat="false" ht="15" hidden="false" customHeight="false" outlineLevel="0" collapsed="false">
      <c r="A52" s="58" t="s">
        <v>53</v>
      </c>
      <c r="B52" s="54" t="n">
        <v>898643</v>
      </c>
      <c r="C52" s="54" t="n">
        <v>910396</v>
      </c>
      <c r="D52" s="54" t="n">
        <v>921679</v>
      </c>
      <c r="E52" s="54" t="n">
        <v>932661</v>
      </c>
      <c r="F52" s="54" t="n">
        <v>943466</v>
      </c>
      <c r="G52" s="54" t="n">
        <v>954332</v>
      </c>
      <c r="H52" s="54" t="n">
        <v>965405</v>
      </c>
      <c r="I52" s="54" t="n">
        <v>976710</v>
      </c>
      <c r="J52" s="54" t="n">
        <v>987817</v>
      </c>
      <c r="K52" s="54" t="n">
        <v>998296</v>
      </c>
      <c r="L52" s="54" t="n">
        <v>1007802</v>
      </c>
      <c r="M52" s="54" t="n">
        <v>1016281</v>
      </c>
      <c r="N52" s="54" t="n">
        <v>1024448</v>
      </c>
      <c r="O52" s="54" t="n">
        <v>1034140</v>
      </c>
      <c r="P52" s="54" t="n">
        <v>1047404</v>
      </c>
      <c r="Q52" s="54" t="n">
        <v>1065823</v>
      </c>
      <c r="R52" s="54" t="n">
        <v>1090070</v>
      </c>
      <c r="S52" s="54" t="n">
        <v>1119854</v>
      </c>
      <c r="T52" s="54" t="n">
        <v>1154377</v>
      </c>
      <c r="U52" s="54" t="n">
        <v>1192579</v>
      </c>
      <c r="V52" s="54" t="n">
        <v>1233484</v>
      </c>
      <c r="W52" s="54" t="n">
        <v>1276485</v>
      </c>
      <c r="X52" s="54" t="n">
        <v>1320078</v>
      </c>
      <c r="Y52" s="54" t="n">
        <v>1361266</v>
      </c>
      <c r="Z52" s="54" t="n">
        <v>1396428</v>
      </c>
      <c r="AA52" s="54" t="n">
        <v>1422961</v>
      </c>
      <c r="AB52" s="54" t="n">
        <v>1439354</v>
      </c>
      <c r="AC52" s="54" t="n">
        <v>1447053</v>
      </c>
      <c r="AD52" s="54" t="n">
        <v>1449599</v>
      </c>
      <c r="AE52" s="54" t="n">
        <v>1451754</v>
      </c>
      <c r="AF52" s="54" t="n">
        <v>1457021</v>
      </c>
      <c r="AM52" s="23" t="n">
        <v>2035</v>
      </c>
      <c r="AN52" s="52" t="n">
        <v>80.79</v>
      </c>
      <c r="AO52" s="52" t="n">
        <v>77.72</v>
      </c>
      <c r="AP52" s="52" t="n">
        <v>84.05</v>
      </c>
      <c r="AR52" s="61" t="n">
        <v>2040</v>
      </c>
      <c r="AS52" s="107" t="n">
        <v>4.99</v>
      </c>
      <c r="AT52" s="107" t="n">
        <v>5.48</v>
      </c>
      <c r="AU52" s="107" t="n">
        <v>4.48</v>
      </c>
      <c r="AW52" s="34" t="n">
        <v>2020</v>
      </c>
      <c r="AX52" s="98" t="n">
        <v>0.0021</v>
      </c>
      <c r="AY52" s="98" t="n">
        <v>0.0568</v>
      </c>
      <c r="AZ52" s="98" t="n">
        <v>0.0988</v>
      </c>
      <c r="BA52" s="98" t="n">
        <v>0.1034</v>
      </c>
      <c r="BB52" s="98" t="n">
        <v>0.0976</v>
      </c>
      <c r="BC52" s="98" t="n">
        <v>0.0976</v>
      </c>
      <c r="BD52" s="98" t="n">
        <v>0.0976</v>
      </c>
      <c r="BE52" s="98" t="n">
        <v>0.0976</v>
      </c>
      <c r="BL52" s="108"/>
      <c r="BM52" s="109" t="n">
        <v>100</v>
      </c>
      <c r="BN52" s="110"/>
      <c r="BO52" s="109" t="n">
        <v>33.2371044174519</v>
      </c>
      <c r="BP52" s="109"/>
      <c r="BQ52" s="109" t="n">
        <v>35.4231348838898</v>
      </c>
      <c r="BR52" s="109"/>
      <c r="BS52" s="109" t="n">
        <v>20.2480164133849</v>
      </c>
      <c r="BT52" s="109"/>
      <c r="BU52" s="109" t="n">
        <v>6.53267244040162</v>
      </c>
      <c r="BV52" s="109"/>
      <c r="BW52" s="109" t="n">
        <v>3.68393340232765</v>
      </c>
      <c r="BX52" s="111"/>
      <c r="BY52" s="109" t="n">
        <v>0.555585816220927</v>
      </c>
      <c r="BZ52" s="111"/>
      <c r="CA52" s="109" t="n">
        <v>0.319552626323148</v>
      </c>
      <c r="CB52" s="111"/>
      <c r="CC52" s="52"/>
    </row>
    <row r="53" customFormat="false" ht="15" hidden="false" customHeight="false" outlineLevel="0" collapsed="false">
      <c r="A53" s="58" t="s">
        <v>57</v>
      </c>
      <c r="B53" s="54" t="n">
        <v>765679</v>
      </c>
      <c r="C53" s="54" t="n">
        <v>782593</v>
      </c>
      <c r="D53" s="54" t="n">
        <v>797936</v>
      </c>
      <c r="E53" s="54" t="n">
        <v>811960</v>
      </c>
      <c r="F53" s="54" t="n">
        <v>825113</v>
      </c>
      <c r="G53" s="54" t="n">
        <v>837634</v>
      </c>
      <c r="H53" s="54" t="n">
        <v>849667</v>
      </c>
      <c r="I53" s="54" t="n">
        <v>861250</v>
      </c>
      <c r="J53" s="54" t="n">
        <v>872557</v>
      </c>
      <c r="K53" s="54" t="n">
        <v>883685</v>
      </c>
      <c r="L53" s="54" t="n">
        <v>894882</v>
      </c>
      <c r="M53" s="54" t="n">
        <v>906232</v>
      </c>
      <c r="N53" s="54" t="n">
        <v>917812</v>
      </c>
      <c r="O53" s="54" t="n">
        <v>929171</v>
      </c>
      <c r="P53" s="54" t="n">
        <v>939917</v>
      </c>
      <c r="Q53" s="54" t="n">
        <v>949753</v>
      </c>
      <c r="R53" s="54" t="n">
        <v>958606</v>
      </c>
      <c r="S53" s="54" t="n">
        <v>967154</v>
      </c>
      <c r="T53" s="54" t="n">
        <v>977147</v>
      </c>
      <c r="U53" s="54" t="n">
        <v>990550</v>
      </c>
      <c r="V53" s="54" t="n">
        <v>1008817</v>
      </c>
      <c r="W53" s="54" t="n">
        <v>1032637</v>
      </c>
      <c r="X53" s="54" t="n">
        <v>1061662</v>
      </c>
      <c r="Y53" s="54" t="n">
        <v>1095187</v>
      </c>
      <c r="Z53" s="54" t="n">
        <v>1132229</v>
      </c>
      <c r="AA53" s="54" t="n">
        <v>1171834</v>
      </c>
      <c r="AB53" s="54" t="n">
        <v>1213472</v>
      </c>
      <c r="AC53" s="54" t="n">
        <v>1255653</v>
      </c>
      <c r="AD53" s="54" t="n">
        <v>1295566</v>
      </c>
      <c r="AE53" s="54" t="n">
        <v>1329699</v>
      </c>
      <c r="AF53" s="54" t="n">
        <v>1355589</v>
      </c>
      <c r="AM53" s="112" t="n">
        <v>2040</v>
      </c>
      <c r="AN53" s="110" t="n">
        <v>81.48</v>
      </c>
      <c r="AO53" s="110" t="n">
        <v>78.44</v>
      </c>
      <c r="AP53" s="110" t="n">
        <v>84.72</v>
      </c>
      <c r="AR53" s="100"/>
      <c r="AS53" s="113"/>
      <c r="AT53" s="113"/>
      <c r="AU53" s="113"/>
      <c r="AW53" s="39" t="n">
        <v>2021</v>
      </c>
      <c r="AX53" s="40" t="n">
        <f aca="false">AX52+(AX57-AX52)/5</f>
        <v>0.00208</v>
      </c>
      <c r="AY53" s="40" t="n">
        <f aca="false">AY52+(AY57-AY52)/5</f>
        <v>0.05638</v>
      </c>
      <c r="AZ53" s="40" t="n">
        <f aca="false">AZ52+(AZ57-AZ52)/5</f>
        <v>0.0977</v>
      </c>
      <c r="BA53" s="40" t="n">
        <f aca="false">BA52+(BA57-BA52)/5</f>
        <v>0.10278</v>
      </c>
      <c r="BB53" s="40" t="n">
        <f aca="false">BB52+(BB57-BB52)/5</f>
        <v>0.09714</v>
      </c>
      <c r="BC53" s="40" t="n">
        <f aca="false">BC52+(BC57-BC52)/5</f>
        <v>0.09714</v>
      </c>
      <c r="BD53" s="40" t="n">
        <f aca="false">BD52+(BD57-BD52)/5</f>
        <v>0.09714</v>
      </c>
      <c r="BE53" s="40" t="n">
        <f aca="false">BE52+(BE57-BE52)/5</f>
        <v>0.09714</v>
      </c>
      <c r="BL53" s="7"/>
      <c r="BM53" s="114"/>
      <c r="BN53" s="115"/>
      <c r="BO53" s="114"/>
      <c r="BP53" s="114"/>
      <c r="BQ53" s="114"/>
      <c r="BR53" s="114"/>
      <c r="BS53" s="114"/>
      <c r="BT53" s="114"/>
      <c r="BU53" s="114"/>
      <c r="BV53" s="114"/>
      <c r="BW53" s="114"/>
      <c r="BX53" s="114"/>
      <c r="BY53" s="114"/>
      <c r="BZ53" s="114"/>
      <c r="CA53" s="114"/>
      <c r="CB53" s="52"/>
      <c r="CC53" s="52"/>
    </row>
    <row r="54" customFormat="false" ht="15" hidden="false" customHeight="true" outlineLevel="0" collapsed="false">
      <c r="A54" s="58" t="s">
        <v>62</v>
      </c>
      <c r="B54" s="54" t="n">
        <v>594668</v>
      </c>
      <c r="C54" s="54" t="n">
        <v>612286</v>
      </c>
      <c r="D54" s="54" t="n">
        <v>631151</v>
      </c>
      <c r="E54" s="54" t="n">
        <v>650505</v>
      </c>
      <c r="F54" s="54" t="n">
        <v>669445</v>
      </c>
      <c r="G54" s="54" t="n">
        <v>687330</v>
      </c>
      <c r="H54" s="54" t="n">
        <v>703822</v>
      </c>
      <c r="I54" s="54" t="n">
        <v>718924</v>
      </c>
      <c r="J54" s="54" t="n">
        <v>732831</v>
      </c>
      <c r="K54" s="54" t="n">
        <v>745973</v>
      </c>
      <c r="L54" s="54" t="n">
        <v>758547</v>
      </c>
      <c r="M54" s="54" t="n">
        <v>770680</v>
      </c>
      <c r="N54" s="54" t="n">
        <v>782388</v>
      </c>
      <c r="O54" s="54" t="n">
        <v>793873</v>
      </c>
      <c r="P54" s="54" t="n">
        <v>805169</v>
      </c>
      <c r="Q54" s="54" t="n">
        <v>816528</v>
      </c>
      <c r="R54" s="54" t="n">
        <v>828028</v>
      </c>
      <c r="S54" s="54" t="n">
        <v>839715</v>
      </c>
      <c r="T54" s="54" t="n">
        <v>851196</v>
      </c>
      <c r="U54" s="54" t="n">
        <v>862094</v>
      </c>
      <c r="V54" s="54" t="n">
        <v>872137</v>
      </c>
      <c r="W54" s="54" t="n">
        <v>881264</v>
      </c>
      <c r="X54" s="54" t="n">
        <v>890118</v>
      </c>
      <c r="Y54" s="54" t="n">
        <v>900323</v>
      </c>
      <c r="Z54" s="54" t="n">
        <v>913681</v>
      </c>
      <c r="AA54" s="54" t="n">
        <v>931555</v>
      </c>
      <c r="AB54" s="54" t="n">
        <v>954541</v>
      </c>
      <c r="AC54" s="54" t="n">
        <v>982355</v>
      </c>
      <c r="AD54" s="54" t="n">
        <v>1014322</v>
      </c>
      <c r="AE54" s="54" t="n">
        <v>1049554</v>
      </c>
      <c r="AF54" s="54" t="n">
        <v>1087201</v>
      </c>
      <c r="AM54" s="104"/>
      <c r="AN54" s="116"/>
      <c r="AO54" s="116"/>
      <c r="AP54" s="116"/>
      <c r="AR54" s="87" t="s">
        <v>49</v>
      </c>
      <c r="AS54" s="87"/>
      <c r="AT54" s="87"/>
      <c r="AU54" s="87"/>
      <c r="AW54" s="39" t="n">
        <v>2022</v>
      </c>
      <c r="AX54" s="40" t="n">
        <f aca="false">AX53+(AX57-AX52)/5</f>
        <v>0.00206</v>
      </c>
      <c r="AY54" s="40" t="n">
        <f aca="false">AY53+(AY57-AY52)/5</f>
        <v>0.05596</v>
      </c>
      <c r="AZ54" s="40" t="n">
        <f aca="false">AZ53+(AZ57-AZ52)/5</f>
        <v>0.0966</v>
      </c>
      <c r="BA54" s="40" t="n">
        <f aca="false">BA53+(BA57-BA52)/5</f>
        <v>0.10216</v>
      </c>
      <c r="BB54" s="40" t="n">
        <f aca="false">BB53+(BB57-BB52)/5</f>
        <v>0.09668</v>
      </c>
      <c r="BC54" s="40" t="n">
        <f aca="false">BC53+(BC57-BC52)/5</f>
        <v>0.09668</v>
      </c>
      <c r="BD54" s="40" t="n">
        <f aca="false">BD53+(BD57-BD52)/5</f>
        <v>0.09668</v>
      </c>
      <c r="BE54" s="40" t="n">
        <f aca="false">BE53+(BE57-BE52)/5</f>
        <v>0.09668</v>
      </c>
      <c r="BL54" s="7" t="s">
        <v>89</v>
      </c>
      <c r="BM54" s="114"/>
      <c r="BN54" s="115"/>
      <c r="BO54" s="114"/>
      <c r="BP54" s="114"/>
      <c r="BQ54" s="114"/>
      <c r="BR54" s="114"/>
      <c r="BS54" s="114"/>
      <c r="BT54" s="114"/>
      <c r="BU54" s="114"/>
      <c r="BV54" s="114"/>
      <c r="BW54" s="114"/>
      <c r="BX54" s="114"/>
      <c r="BY54" s="114"/>
      <c r="BZ54" s="114"/>
      <c r="CA54" s="114"/>
      <c r="CB54" s="52"/>
      <c r="CC54" s="52"/>
    </row>
    <row r="55" customFormat="false" ht="15" hidden="false" customHeight="true" outlineLevel="0" collapsed="false">
      <c r="A55" s="58" t="s">
        <v>64</v>
      </c>
      <c r="B55" s="54" t="n">
        <v>444901</v>
      </c>
      <c r="C55" s="54" t="n">
        <v>453580</v>
      </c>
      <c r="D55" s="54" t="n">
        <v>464039</v>
      </c>
      <c r="E55" s="54" t="n">
        <v>476136</v>
      </c>
      <c r="F55" s="54" t="n">
        <v>489752</v>
      </c>
      <c r="G55" s="54" t="n">
        <v>504795</v>
      </c>
      <c r="H55" s="54" t="n">
        <v>521180</v>
      </c>
      <c r="I55" s="54" t="n">
        <v>538648</v>
      </c>
      <c r="J55" s="54" t="n">
        <v>556566</v>
      </c>
      <c r="K55" s="54" t="n">
        <v>574148</v>
      </c>
      <c r="L55" s="54" t="n">
        <v>590824</v>
      </c>
      <c r="M55" s="54" t="n">
        <v>606352</v>
      </c>
      <c r="N55" s="54" t="n">
        <v>620705</v>
      </c>
      <c r="O55" s="54" t="n">
        <v>634027</v>
      </c>
      <c r="P55" s="54" t="n">
        <v>646725</v>
      </c>
      <c r="Q55" s="54" t="n">
        <v>658920</v>
      </c>
      <c r="R55" s="54" t="n">
        <v>670755</v>
      </c>
      <c r="S55" s="54" t="n">
        <v>682207</v>
      </c>
      <c r="T55" s="54" t="n">
        <v>693489</v>
      </c>
      <c r="U55" s="54" t="n">
        <v>704602</v>
      </c>
      <c r="V55" s="54" t="n">
        <v>715777</v>
      </c>
      <c r="W55" s="54" t="n">
        <v>727061</v>
      </c>
      <c r="X55" s="54" t="n">
        <v>738515</v>
      </c>
      <c r="Y55" s="54" t="n">
        <v>749753</v>
      </c>
      <c r="Z55" s="54" t="n">
        <v>760474</v>
      </c>
      <c r="AA55" s="54" t="n">
        <v>770395</v>
      </c>
      <c r="AB55" s="54" t="n">
        <v>779544</v>
      </c>
      <c r="AC55" s="54" t="n">
        <v>788428</v>
      </c>
      <c r="AD55" s="54" t="n">
        <v>798540</v>
      </c>
      <c r="AE55" s="54" t="n">
        <v>811488</v>
      </c>
      <c r="AF55" s="54" t="n">
        <v>828492</v>
      </c>
      <c r="AM55" s="117" t="s">
        <v>90</v>
      </c>
      <c r="AN55" s="117"/>
      <c r="AO55" s="117"/>
      <c r="AP55" s="117"/>
      <c r="AR55" s="87"/>
      <c r="AS55" s="87"/>
      <c r="AT55" s="87"/>
      <c r="AU55" s="87"/>
      <c r="AW55" s="39" t="n">
        <v>2023</v>
      </c>
      <c r="AX55" s="40" t="n">
        <f aca="false">AX54+(AX57-AX52)/5</f>
        <v>0.00204</v>
      </c>
      <c r="AY55" s="40" t="n">
        <f aca="false">AY54+(AY57-AY52)/5</f>
        <v>0.05554</v>
      </c>
      <c r="AZ55" s="40" t="n">
        <f aca="false">AZ54+(AZ57-AZ52)/5</f>
        <v>0.0955</v>
      </c>
      <c r="BA55" s="40" t="n">
        <f aca="false">BA54+(BA57-BA52)/5</f>
        <v>0.10154</v>
      </c>
      <c r="BB55" s="40" t="n">
        <f aca="false">BB54+(BB57-BB52)/5</f>
        <v>0.09622</v>
      </c>
      <c r="BC55" s="40" t="n">
        <f aca="false">BC54+(BC57-BC52)/5</f>
        <v>0.09622</v>
      </c>
      <c r="BD55" s="40" t="n">
        <f aca="false">BD54+(BD57-BD52)/5</f>
        <v>0.09622</v>
      </c>
      <c r="BE55" s="40" t="n">
        <f aca="false">BE54+(BE57-BE52)/5</f>
        <v>0.09622</v>
      </c>
      <c r="BL55" s="118" t="s">
        <v>91</v>
      </c>
      <c r="BM55" s="118"/>
      <c r="BN55" s="118"/>
      <c r="BO55" s="118"/>
      <c r="BP55" s="118"/>
      <c r="BQ55" s="118"/>
      <c r="BR55" s="118"/>
      <c r="BS55" s="118"/>
      <c r="BT55" s="118"/>
      <c r="BU55" s="118"/>
      <c r="BV55" s="118"/>
      <c r="BW55" s="118"/>
      <c r="BX55" s="118"/>
      <c r="BY55" s="118"/>
      <c r="BZ55" s="118"/>
      <c r="CA55" s="118"/>
      <c r="CB55" s="118"/>
      <c r="CC55" s="7"/>
    </row>
    <row r="56" customFormat="false" ht="15" hidden="false" customHeight="false" outlineLevel="0" collapsed="false">
      <c r="A56" s="58" t="s">
        <v>69</v>
      </c>
      <c r="B56" s="54" t="n">
        <v>324635</v>
      </c>
      <c r="C56" s="54" t="n">
        <v>327143</v>
      </c>
      <c r="D56" s="54" t="n">
        <v>330001</v>
      </c>
      <c r="E56" s="54" t="n">
        <v>333682</v>
      </c>
      <c r="F56" s="54" t="n">
        <v>338698</v>
      </c>
      <c r="G56" s="54" t="n">
        <v>345283</v>
      </c>
      <c r="H56" s="54" t="n">
        <v>353449</v>
      </c>
      <c r="I56" s="54" t="n">
        <v>362996</v>
      </c>
      <c r="J56" s="54" t="n">
        <v>373831</v>
      </c>
      <c r="K56" s="54" t="n">
        <v>385901</v>
      </c>
      <c r="L56" s="54" t="n">
        <v>399139</v>
      </c>
      <c r="M56" s="54" t="n">
        <v>413472</v>
      </c>
      <c r="N56" s="54" t="n">
        <v>428705</v>
      </c>
      <c r="O56" s="54" t="n">
        <v>444303</v>
      </c>
      <c r="P56" s="54" t="n">
        <v>459642</v>
      </c>
      <c r="Q56" s="54" t="n">
        <v>474305</v>
      </c>
      <c r="R56" s="54" t="n">
        <v>488032</v>
      </c>
      <c r="S56" s="54" t="n">
        <v>500899</v>
      </c>
      <c r="T56" s="54" t="n">
        <v>512936</v>
      </c>
      <c r="U56" s="54" t="n">
        <v>524489</v>
      </c>
      <c r="V56" s="54" t="n">
        <v>535672</v>
      </c>
      <c r="W56" s="54" t="n">
        <v>546565</v>
      </c>
      <c r="X56" s="54" t="n">
        <v>557152</v>
      </c>
      <c r="Y56" s="54" t="n">
        <v>567615</v>
      </c>
      <c r="Z56" s="54" t="n">
        <v>577943</v>
      </c>
      <c r="AA56" s="54" t="n">
        <v>588344</v>
      </c>
      <c r="AB56" s="54" t="n">
        <v>598812</v>
      </c>
      <c r="AC56" s="54" t="n">
        <v>609442</v>
      </c>
      <c r="AD56" s="54" t="n">
        <v>619873</v>
      </c>
      <c r="AE56" s="54" t="n">
        <v>629869</v>
      </c>
      <c r="AF56" s="54" t="n">
        <v>639156</v>
      </c>
      <c r="AM56" s="117"/>
      <c r="AN56" s="117"/>
      <c r="AO56" s="117"/>
      <c r="AP56" s="117"/>
      <c r="AR56" s="87"/>
      <c r="AS56" s="87"/>
      <c r="AT56" s="87"/>
      <c r="AU56" s="87"/>
      <c r="AW56" s="39" t="n">
        <v>2024</v>
      </c>
      <c r="AX56" s="40" t="n">
        <f aca="false">AX55+(AX57-AX52)/5</f>
        <v>0.00202</v>
      </c>
      <c r="AY56" s="40" t="n">
        <f aca="false">AY55+(AY57-AY52)/5</f>
        <v>0.05512</v>
      </c>
      <c r="AZ56" s="40" t="n">
        <f aca="false">AZ55+(AZ57-AZ52)/5</f>
        <v>0.0944</v>
      </c>
      <c r="BA56" s="40" t="n">
        <f aca="false">BA55+(BA57-BA52)/5</f>
        <v>0.10092</v>
      </c>
      <c r="BB56" s="40" t="n">
        <f aca="false">BB55+(BB57-BB52)/5</f>
        <v>0.09576</v>
      </c>
      <c r="BC56" s="40" t="n">
        <f aca="false">BC55+(BC57-BC52)/5</f>
        <v>0.09576</v>
      </c>
      <c r="BD56" s="40" t="n">
        <f aca="false">BD55+(BD57-BD52)/5</f>
        <v>0.09576</v>
      </c>
      <c r="BE56" s="40" t="n">
        <f aca="false">BE55+(BE57-BE52)/5</f>
        <v>0.09576</v>
      </c>
      <c r="BL56" s="7"/>
      <c r="BM56" s="7"/>
      <c r="BN56" s="119"/>
      <c r="BO56" s="119"/>
      <c r="BP56" s="119"/>
      <c r="BQ56" s="119"/>
      <c r="BR56" s="119"/>
      <c r="BS56" s="119"/>
      <c r="BT56" s="119"/>
      <c r="BU56" s="119"/>
      <c r="BV56" s="119"/>
      <c r="BW56" s="119"/>
      <c r="BX56" s="119"/>
      <c r="BY56" s="119"/>
      <c r="BZ56" s="119"/>
      <c r="CA56" s="119"/>
      <c r="CB56" s="119"/>
      <c r="CC56" s="7"/>
    </row>
    <row r="57" customFormat="false" ht="15" hidden="false" customHeight="false" outlineLevel="0" collapsed="false">
      <c r="A57" s="58" t="s">
        <v>70</v>
      </c>
      <c r="B57" s="54" t="n">
        <v>202269</v>
      </c>
      <c r="C57" s="54" t="n">
        <v>204429</v>
      </c>
      <c r="D57" s="54" t="n">
        <v>206862</v>
      </c>
      <c r="E57" s="54" t="n">
        <v>209555</v>
      </c>
      <c r="F57" s="54" t="n">
        <v>212432</v>
      </c>
      <c r="G57" s="54" t="n">
        <v>215439</v>
      </c>
      <c r="H57" s="54" t="n">
        <v>218529</v>
      </c>
      <c r="I57" s="54" t="n">
        <v>221851</v>
      </c>
      <c r="J57" s="54" t="n">
        <v>225783</v>
      </c>
      <c r="K57" s="54" t="n">
        <v>230624</v>
      </c>
      <c r="L57" s="54" t="n">
        <v>236567</v>
      </c>
      <c r="M57" s="54" t="n">
        <v>243602</v>
      </c>
      <c r="N57" s="54" t="n">
        <v>251592</v>
      </c>
      <c r="O57" s="54" t="n">
        <v>260490</v>
      </c>
      <c r="P57" s="54" t="n">
        <v>270309</v>
      </c>
      <c r="Q57" s="54" t="n">
        <v>280985</v>
      </c>
      <c r="R57" s="54" t="n">
        <v>292507</v>
      </c>
      <c r="S57" s="54" t="n">
        <v>304677</v>
      </c>
      <c r="T57" s="54" t="n">
        <v>317140</v>
      </c>
      <c r="U57" s="54" t="n">
        <v>329461</v>
      </c>
      <c r="V57" s="54" t="n">
        <v>341314</v>
      </c>
      <c r="W57" s="54" t="n">
        <v>352552</v>
      </c>
      <c r="X57" s="54" t="n">
        <v>363197</v>
      </c>
      <c r="Y57" s="54" t="n">
        <v>373296</v>
      </c>
      <c r="Z57" s="54" t="n">
        <v>383058</v>
      </c>
      <c r="AA57" s="54" t="n">
        <v>392584</v>
      </c>
      <c r="AB57" s="54" t="n">
        <v>401908</v>
      </c>
      <c r="AC57" s="54" t="n">
        <v>411026</v>
      </c>
      <c r="AD57" s="54" t="n">
        <v>420048</v>
      </c>
      <c r="AE57" s="54" t="n">
        <v>428989</v>
      </c>
      <c r="AF57" s="54" t="n">
        <v>438018</v>
      </c>
      <c r="AM57" s="117"/>
      <c r="AN57" s="117"/>
      <c r="AO57" s="117"/>
      <c r="AP57" s="117"/>
      <c r="AW57" s="34" t="n">
        <v>2025</v>
      </c>
      <c r="AX57" s="98" t="n">
        <v>0.002</v>
      </c>
      <c r="AY57" s="98" t="n">
        <v>0.0547</v>
      </c>
      <c r="AZ57" s="98" t="n">
        <v>0.0933</v>
      </c>
      <c r="BA57" s="98" t="n">
        <v>0.1003</v>
      </c>
      <c r="BB57" s="98" t="n">
        <v>0.0953</v>
      </c>
      <c r="BC57" s="98" t="n">
        <v>0.0953</v>
      </c>
      <c r="BD57" s="98" t="n">
        <v>0.0953</v>
      </c>
      <c r="BE57" s="98" t="n">
        <v>0.0953</v>
      </c>
      <c r="BL57" s="120" t="s">
        <v>92</v>
      </c>
      <c r="BM57" s="119"/>
      <c r="BN57" s="7"/>
      <c r="BO57" s="7"/>
      <c r="BP57" s="7"/>
      <c r="BQ57" s="7"/>
      <c r="BR57" s="7"/>
      <c r="BS57" s="7"/>
      <c r="BT57" s="7"/>
      <c r="BU57" s="7"/>
      <c r="BV57" s="7"/>
      <c r="BW57" s="7"/>
      <c r="BX57" s="7"/>
      <c r="BY57" s="7"/>
      <c r="BZ57" s="7"/>
      <c r="CA57" s="7"/>
      <c r="CB57" s="7"/>
      <c r="CC57" s="7"/>
    </row>
    <row r="58" customFormat="false" ht="15" hidden="false" customHeight="false" outlineLevel="0" collapsed="false">
      <c r="A58" s="58" t="s">
        <v>71</v>
      </c>
      <c r="B58" s="54" t="n">
        <v>94299</v>
      </c>
      <c r="C58" s="54" t="n">
        <v>97160</v>
      </c>
      <c r="D58" s="54" t="n">
        <v>99878</v>
      </c>
      <c r="E58" s="54" t="n">
        <v>102449</v>
      </c>
      <c r="F58" s="54" t="n">
        <v>104823</v>
      </c>
      <c r="G58" s="54" t="n">
        <v>107103</v>
      </c>
      <c r="H58" s="54" t="n">
        <v>109415</v>
      </c>
      <c r="I58" s="54" t="n">
        <v>111904</v>
      </c>
      <c r="J58" s="54" t="n">
        <v>114506</v>
      </c>
      <c r="K58" s="54" t="n">
        <v>117216</v>
      </c>
      <c r="L58" s="54" t="n">
        <v>119991</v>
      </c>
      <c r="M58" s="54" t="n">
        <v>122829</v>
      </c>
      <c r="N58" s="54" t="n">
        <v>125828</v>
      </c>
      <c r="O58" s="54" t="n">
        <v>129213</v>
      </c>
      <c r="P58" s="54" t="n">
        <v>133142</v>
      </c>
      <c r="Q58" s="54" t="n">
        <v>137737</v>
      </c>
      <c r="R58" s="54" t="n">
        <v>142996</v>
      </c>
      <c r="S58" s="54" t="n">
        <v>148823</v>
      </c>
      <c r="T58" s="54" t="n">
        <v>155234</v>
      </c>
      <c r="U58" s="54" t="n">
        <v>162247</v>
      </c>
      <c r="V58" s="54" t="n">
        <v>169825</v>
      </c>
      <c r="W58" s="54" t="n">
        <v>177978</v>
      </c>
      <c r="X58" s="54" t="n">
        <v>186585</v>
      </c>
      <c r="Y58" s="54" t="n">
        <v>195373</v>
      </c>
      <c r="Z58" s="54" t="n">
        <v>204129</v>
      </c>
      <c r="AA58" s="54" t="n">
        <v>212632</v>
      </c>
      <c r="AB58" s="54" t="n">
        <v>220813</v>
      </c>
      <c r="AC58" s="54" t="n">
        <v>228646</v>
      </c>
      <c r="AD58" s="54" t="n">
        <v>236202</v>
      </c>
      <c r="AE58" s="54" t="n">
        <v>243561</v>
      </c>
      <c r="AF58" s="54" t="n">
        <v>250801</v>
      </c>
      <c r="AM58" s="9"/>
      <c r="AN58" s="9"/>
      <c r="AO58" s="9"/>
      <c r="AP58" s="9"/>
      <c r="AW58" s="39" t="n">
        <v>2026</v>
      </c>
      <c r="AX58" s="40" t="n">
        <f aca="false">AX57+(AX62-AX57)/5</f>
        <v>0.00198</v>
      </c>
      <c r="AY58" s="40" t="n">
        <f aca="false">AY57+(AY62-AY57)/5</f>
        <v>0.0545</v>
      </c>
      <c r="AZ58" s="40" t="n">
        <f aca="false">AZ57+(AZ62-AZ57)/5</f>
        <v>0.09262</v>
      </c>
      <c r="BA58" s="40" t="n">
        <f aca="false">BA57+(BA62-BA57)/5</f>
        <v>0.09974</v>
      </c>
      <c r="BB58" s="40" t="n">
        <f aca="false">BB57+(BB62-BB57)/5</f>
        <v>0.09496</v>
      </c>
      <c r="BC58" s="40" t="n">
        <f aca="false">BC57+(BC62-BC57)/5</f>
        <v>0.09496</v>
      </c>
      <c r="BD58" s="40" t="n">
        <f aca="false">BD57+(BD62-BD57)/5</f>
        <v>0.09496</v>
      </c>
      <c r="BE58" s="40" t="n">
        <f aca="false">BE57+(BE62-BE57)/5</f>
        <v>0.09496</v>
      </c>
      <c r="BL58" s="119" t="s">
        <v>93</v>
      </c>
      <c r="BM58" s="119"/>
      <c r="BN58" s="7"/>
      <c r="BO58" s="7"/>
      <c r="BP58" s="7"/>
      <c r="BQ58" s="7"/>
      <c r="BR58" s="7"/>
      <c r="BS58" s="7"/>
      <c r="BT58" s="7"/>
      <c r="BU58" s="7"/>
      <c r="BV58" s="7"/>
      <c r="BW58" s="7"/>
      <c r="BX58" s="7"/>
      <c r="BY58" s="7"/>
      <c r="BZ58" s="7"/>
      <c r="CA58" s="7"/>
      <c r="CB58" s="7"/>
      <c r="CC58" s="7"/>
    </row>
    <row r="59" customFormat="false" ht="15" hidden="false" customHeight="false" outlineLevel="0" collapsed="false">
      <c r="A59" s="58" t="s">
        <v>72</v>
      </c>
      <c r="B59" s="54" t="n">
        <v>27476</v>
      </c>
      <c r="C59" s="54" t="n">
        <v>30245</v>
      </c>
      <c r="D59" s="54" t="n">
        <v>32570</v>
      </c>
      <c r="E59" s="54" t="n">
        <v>34570</v>
      </c>
      <c r="F59" s="54" t="n">
        <v>36398</v>
      </c>
      <c r="G59" s="54" t="n">
        <v>38173</v>
      </c>
      <c r="H59" s="54" t="n">
        <v>39951</v>
      </c>
      <c r="I59" s="54" t="n">
        <v>41676</v>
      </c>
      <c r="J59" s="54" t="n">
        <v>43354</v>
      </c>
      <c r="K59" s="54" t="n">
        <v>44963</v>
      </c>
      <c r="L59" s="54" t="n">
        <v>46560</v>
      </c>
      <c r="M59" s="54" t="n">
        <v>48175</v>
      </c>
      <c r="N59" s="54" t="n">
        <v>49884</v>
      </c>
      <c r="O59" s="54" t="n">
        <v>51661</v>
      </c>
      <c r="P59" s="54" t="n">
        <v>53495</v>
      </c>
      <c r="Q59" s="54" t="n">
        <v>55369</v>
      </c>
      <c r="R59" s="54" t="n">
        <v>57296</v>
      </c>
      <c r="S59" s="54" t="n">
        <v>59339</v>
      </c>
      <c r="T59" s="54" t="n">
        <v>61591</v>
      </c>
      <c r="U59" s="54" t="n">
        <v>64120</v>
      </c>
      <c r="V59" s="54" t="n">
        <v>67007</v>
      </c>
      <c r="W59" s="54" t="n">
        <v>70234</v>
      </c>
      <c r="X59" s="54" t="n">
        <v>73758</v>
      </c>
      <c r="Y59" s="54" t="n">
        <v>77619</v>
      </c>
      <c r="Z59" s="54" t="n">
        <v>81829</v>
      </c>
      <c r="AA59" s="54" t="n">
        <v>86356</v>
      </c>
      <c r="AB59" s="54" t="n">
        <v>91218</v>
      </c>
      <c r="AC59" s="54" t="n">
        <v>96353</v>
      </c>
      <c r="AD59" s="54" t="n">
        <v>101614</v>
      </c>
      <c r="AE59" s="54" t="n">
        <v>106891</v>
      </c>
      <c r="AF59" s="54" t="n">
        <v>112071</v>
      </c>
      <c r="AM59" s="121" t="s">
        <v>94</v>
      </c>
      <c r="AN59" s="122"/>
      <c r="AO59" s="122"/>
      <c r="AP59" s="122"/>
      <c r="AW59" s="39" t="n">
        <v>2027</v>
      </c>
      <c r="AX59" s="40" t="n">
        <f aca="false">AX58+(AX62-AX57)/5</f>
        <v>0.00196</v>
      </c>
      <c r="AY59" s="40" t="n">
        <f aca="false">AY58+(AY62-AY57)/5</f>
        <v>0.0543</v>
      </c>
      <c r="AZ59" s="40" t="n">
        <f aca="false">AZ58+(AZ62-AZ57)/5</f>
        <v>0.09194</v>
      </c>
      <c r="BA59" s="40" t="n">
        <f aca="false">BA58+(BA62-BA57)/5</f>
        <v>0.09918</v>
      </c>
      <c r="BB59" s="40" t="n">
        <f aca="false">BB58+(BB62-BB57)/5</f>
        <v>0.09462</v>
      </c>
      <c r="BC59" s="40" t="n">
        <f aca="false">BC58+(BC62-BC57)/5</f>
        <v>0.09462</v>
      </c>
      <c r="BD59" s="40" t="n">
        <f aca="false">BD58+(BD62-BD57)/5</f>
        <v>0.09462</v>
      </c>
      <c r="BE59" s="40" t="n">
        <f aca="false">BE58+(BE62-BE57)/5</f>
        <v>0.09462</v>
      </c>
      <c r="BL59" s="58" t="s">
        <v>95</v>
      </c>
      <c r="BM59" s="7"/>
      <c r="BN59" s="7"/>
      <c r="BO59" s="7"/>
      <c r="BP59" s="7"/>
      <c r="BQ59" s="7"/>
      <c r="BR59" s="7"/>
      <c r="BS59" s="7"/>
      <c r="BT59" s="7"/>
      <c r="BU59" s="7"/>
      <c r="BV59" s="7"/>
      <c r="BW59" s="7"/>
      <c r="BX59" s="7"/>
      <c r="BY59" s="7"/>
      <c r="BZ59" s="7"/>
      <c r="CA59" s="7"/>
      <c r="CB59" s="7"/>
      <c r="CC59" s="7"/>
    </row>
    <row r="60" customFormat="false" ht="15" hidden="false" customHeight="false" outlineLevel="0" collapsed="false">
      <c r="A60" s="77" t="s">
        <v>74</v>
      </c>
      <c r="B60" s="78" t="n">
        <v>5020</v>
      </c>
      <c r="C60" s="78" t="n">
        <v>4851</v>
      </c>
      <c r="D60" s="78" t="n">
        <v>5240</v>
      </c>
      <c r="E60" s="78" t="n">
        <v>5970</v>
      </c>
      <c r="F60" s="78" t="n">
        <v>6896</v>
      </c>
      <c r="G60" s="78" t="n">
        <v>7867</v>
      </c>
      <c r="H60" s="78" t="n">
        <v>8800</v>
      </c>
      <c r="I60" s="78" t="n">
        <v>9634</v>
      </c>
      <c r="J60" s="78" t="n">
        <v>10408</v>
      </c>
      <c r="K60" s="78" t="n">
        <v>11155</v>
      </c>
      <c r="L60" s="78" t="n">
        <v>11906</v>
      </c>
      <c r="M60" s="78" t="n">
        <v>12686</v>
      </c>
      <c r="N60" s="78" t="n">
        <v>13448</v>
      </c>
      <c r="O60" s="78" t="n">
        <v>14216</v>
      </c>
      <c r="P60" s="78" t="n">
        <v>14974</v>
      </c>
      <c r="Q60" s="78" t="n">
        <v>15741</v>
      </c>
      <c r="R60" s="78" t="n">
        <v>16521</v>
      </c>
      <c r="S60" s="78" t="n">
        <v>17355</v>
      </c>
      <c r="T60" s="78" t="n">
        <v>18221</v>
      </c>
      <c r="U60" s="78" t="n">
        <v>19117</v>
      </c>
      <c r="V60" s="78" t="n">
        <v>20035</v>
      </c>
      <c r="W60" s="78" t="n">
        <v>20997</v>
      </c>
      <c r="X60" s="78" t="n">
        <v>22009</v>
      </c>
      <c r="Y60" s="78" t="n">
        <v>23135</v>
      </c>
      <c r="Z60" s="78" t="n">
        <v>24363</v>
      </c>
      <c r="AA60" s="78" t="n">
        <v>25753</v>
      </c>
      <c r="AB60" s="78" t="n">
        <v>27293</v>
      </c>
      <c r="AC60" s="78" t="n">
        <v>28965</v>
      </c>
      <c r="AD60" s="78" t="n">
        <v>30791</v>
      </c>
      <c r="AE60" s="78" t="n">
        <v>32781</v>
      </c>
      <c r="AF60" s="78" t="n">
        <v>34909</v>
      </c>
      <c r="AM60" s="122"/>
      <c r="AN60" s="122"/>
      <c r="AO60" s="122"/>
      <c r="AP60" s="122"/>
      <c r="AW60" s="39" t="n">
        <v>2028</v>
      </c>
      <c r="AX60" s="40" t="n">
        <f aca="false">AX59+(AX62-AX57)/5</f>
        <v>0.00194</v>
      </c>
      <c r="AY60" s="40" t="n">
        <f aca="false">AY59+(AY62-AY57)/5</f>
        <v>0.0541</v>
      </c>
      <c r="AZ60" s="40" t="n">
        <f aca="false">AZ59+(AZ62-AZ57)/5</f>
        <v>0.09126</v>
      </c>
      <c r="BA60" s="40" t="n">
        <f aca="false">BA59+(BA62-BA57)/5</f>
        <v>0.09862</v>
      </c>
      <c r="BB60" s="40" t="n">
        <f aca="false">BB59+(BB62-BB57)/5</f>
        <v>0.09428</v>
      </c>
      <c r="BC60" s="40" t="n">
        <f aca="false">BC59+(BC62-BC57)/5</f>
        <v>0.09428</v>
      </c>
      <c r="BD60" s="40" t="n">
        <f aca="false">BD59+(BD62-BD57)/5</f>
        <v>0.09428</v>
      </c>
      <c r="BE60" s="40" t="n">
        <f aca="false">BE59+(BE62-BE57)/5</f>
        <v>0.09428</v>
      </c>
      <c r="BL60" s="58" t="s">
        <v>96</v>
      </c>
      <c r="BM60" s="7"/>
      <c r="BN60" s="7"/>
      <c r="BO60" s="7"/>
      <c r="BP60" s="7"/>
      <c r="BQ60" s="7"/>
      <c r="BR60" s="7"/>
      <c r="BS60" s="7"/>
      <c r="BT60" s="7"/>
      <c r="BU60" s="7"/>
      <c r="BV60" s="7"/>
      <c r="BW60" s="7"/>
      <c r="BX60" s="7"/>
      <c r="BY60" s="7"/>
      <c r="BZ60" s="7"/>
      <c r="CA60" s="7"/>
      <c r="CB60" s="7"/>
      <c r="CC60" s="7"/>
    </row>
    <row r="61" customFormat="false" ht="15" hidden="false" customHeight="true" outlineLevel="0" collapsed="false">
      <c r="A61" s="79" t="s">
        <v>75</v>
      </c>
      <c r="B61" s="80" t="n">
        <v>787</v>
      </c>
      <c r="C61" s="80" t="n">
        <v>1001</v>
      </c>
      <c r="D61" s="80" t="n">
        <v>1071</v>
      </c>
      <c r="E61" s="80" t="n">
        <v>1081</v>
      </c>
      <c r="F61" s="80" t="n">
        <v>1073</v>
      </c>
      <c r="G61" s="80" t="n">
        <v>1075</v>
      </c>
      <c r="H61" s="80" t="n">
        <v>1112</v>
      </c>
      <c r="I61" s="80" t="n">
        <v>1238</v>
      </c>
      <c r="J61" s="80" t="n">
        <v>1428</v>
      </c>
      <c r="K61" s="80" t="n">
        <v>1662</v>
      </c>
      <c r="L61" s="80" t="n">
        <v>1899</v>
      </c>
      <c r="M61" s="80" t="n">
        <v>2141</v>
      </c>
      <c r="N61" s="80" t="n">
        <v>2388</v>
      </c>
      <c r="O61" s="80" t="n">
        <v>2647</v>
      </c>
      <c r="P61" s="80" t="n">
        <v>2905</v>
      </c>
      <c r="Q61" s="80" t="n">
        <v>3182</v>
      </c>
      <c r="R61" s="80" t="n">
        <v>3480</v>
      </c>
      <c r="S61" s="80" t="n">
        <v>3765</v>
      </c>
      <c r="T61" s="80" t="n">
        <v>4067</v>
      </c>
      <c r="U61" s="80" t="n">
        <v>4366</v>
      </c>
      <c r="V61" s="80" t="n">
        <v>4690</v>
      </c>
      <c r="W61" s="80" t="n">
        <v>5024</v>
      </c>
      <c r="X61" s="80" t="n">
        <v>5380</v>
      </c>
      <c r="Y61" s="80" t="n">
        <v>5745</v>
      </c>
      <c r="Z61" s="80" t="n">
        <v>6129</v>
      </c>
      <c r="AA61" s="80" t="n">
        <v>6533</v>
      </c>
      <c r="AB61" s="80" t="n">
        <v>6957</v>
      </c>
      <c r="AC61" s="80" t="n">
        <v>7406</v>
      </c>
      <c r="AD61" s="80" t="n">
        <v>7896</v>
      </c>
      <c r="AE61" s="80" t="n">
        <v>8425</v>
      </c>
      <c r="AF61" s="80" t="n">
        <v>9021</v>
      </c>
      <c r="AM61" s="87" t="s">
        <v>49</v>
      </c>
      <c r="AN61" s="87"/>
      <c r="AO61" s="87"/>
      <c r="AP61" s="87"/>
      <c r="AW61" s="39" t="n">
        <v>2029</v>
      </c>
      <c r="AX61" s="40" t="n">
        <f aca="false">AX60+(AX62-AX57)/5</f>
        <v>0.00192</v>
      </c>
      <c r="AY61" s="40" t="n">
        <f aca="false">AY60+(AY62-AY57)/5</f>
        <v>0.0539</v>
      </c>
      <c r="AZ61" s="40" t="n">
        <f aca="false">AZ60+(AZ62-AZ57)/5</f>
        <v>0.09058</v>
      </c>
      <c r="BA61" s="40" t="n">
        <f aca="false">BA60+(BA62-BA57)/5</f>
        <v>0.09806</v>
      </c>
      <c r="BB61" s="40" t="n">
        <f aca="false">BB60+(BB62-BB57)/5</f>
        <v>0.09394</v>
      </c>
      <c r="BC61" s="40" t="n">
        <f aca="false">BC60+(BC62-BC57)/5</f>
        <v>0.09394</v>
      </c>
      <c r="BD61" s="40" t="n">
        <f aca="false">BD60+(BD62-BD57)/5</f>
        <v>0.09394</v>
      </c>
      <c r="BE61" s="40" t="n">
        <f aca="false">BE60+(BE62-BE57)/5</f>
        <v>0.09394</v>
      </c>
      <c r="BL61" s="58" t="s">
        <v>97</v>
      </c>
      <c r="BM61" s="7"/>
      <c r="BN61" s="7"/>
      <c r="BO61" s="7"/>
      <c r="BP61" s="7"/>
      <c r="BQ61" s="7"/>
      <c r="BR61" s="7"/>
      <c r="BS61" s="7"/>
      <c r="BT61" s="7"/>
      <c r="BU61" s="7"/>
      <c r="BV61" s="7"/>
      <c r="BW61" s="7"/>
      <c r="BX61" s="7"/>
      <c r="BY61" s="7"/>
      <c r="BZ61" s="7"/>
      <c r="CA61" s="7"/>
      <c r="CB61" s="7"/>
      <c r="CC61" s="7"/>
    </row>
    <row r="62" customFormat="false" ht="15" hidden="false" customHeight="false" outlineLevel="0" collapsed="false">
      <c r="A62" s="93"/>
      <c r="B62" s="78"/>
      <c r="C62" s="78"/>
      <c r="Q62" s="123"/>
      <c r="R62" s="123"/>
      <c r="S62" s="123"/>
      <c r="T62" s="123"/>
      <c r="U62" s="123"/>
      <c r="V62" s="123"/>
      <c r="W62" s="123"/>
      <c r="X62" s="123"/>
      <c r="Y62" s="123"/>
      <c r="Z62" s="123"/>
      <c r="AA62" s="123"/>
      <c r="AB62" s="123"/>
      <c r="AC62" s="123"/>
      <c r="AD62" s="123"/>
      <c r="AE62" s="123"/>
      <c r="AF62" s="123"/>
      <c r="AM62" s="87"/>
      <c r="AN62" s="87"/>
      <c r="AO62" s="87"/>
      <c r="AP62" s="87"/>
      <c r="AW62" s="34" t="n">
        <v>2030</v>
      </c>
      <c r="AX62" s="98" t="n">
        <v>0.0019</v>
      </c>
      <c r="AY62" s="98" t="n">
        <v>0.0537</v>
      </c>
      <c r="AZ62" s="98" t="n">
        <v>0.0899</v>
      </c>
      <c r="BA62" s="98" t="n">
        <v>0.0975</v>
      </c>
      <c r="BB62" s="98" t="n">
        <v>0.0936</v>
      </c>
      <c r="BC62" s="98" t="n">
        <v>0.0936</v>
      </c>
      <c r="BD62" s="98" t="n">
        <v>0.0936</v>
      </c>
      <c r="BE62" s="98" t="n">
        <v>0.0936</v>
      </c>
      <c r="BL62" s="58" t="s">
        <v>98</v>
      </c>
      <c r="BM62" s="7"/>
      <c r="BN62" s="7"/>
      <c r="BO62" s="7"/>
      <c r="BP62" s="7"/>
      <c r="BQ62" s="7"/>
      <c r="BR62" s="7"/>
      <c r="BS62" s="7"/>
      <c r="BT62" s="7"/>
      <c r="BU62" s="7"/>
      <c r="BV62" s="7"/>
      <c r="BW62" s="7"/>
      <c r="BX62" s="7"/>
      <c r="BY62" s="7"/>
      <c r="BZ62" s="7"/>
      <c r="CA62" s="7"/>
      <c r="CB62" s="7"/>
      <c r="CC62" s="7"/>
    </row>
    <row r="63" customFormat="false" ht="15" hidden="false" customHeight="false" outlineLevel="0" collapsed="false">
      <c r="A63" s="93" t="s">
        <v>32</v>
      </c>
      <c r="B63" s="78"/>
      <c r="C63" s="78"/>
      <c r="Q63" s="124"/>
      <c r="R63" s="124"/>
      <c r="S63" s="124"/>
      <c r="T63" s="124"/>
      <c r="U63" s="124"/>
      <c r="V63" s="124"/>
      <c r="W63" s="124"/>
      <c r="X63" s="124"/>
      <c r="Y63" s="124"/>
      <c r="Z63" s="124"/>
      <c r="AA63" s="124"/>
      <c r="AB63" s="124"/>
      <c r="AC63" s="124"/>
      <c r="AD63" s="124"/>
      <c r="AE63" s="124"/>
      <c r="AF63" s="124"/>
      <c r="AM63" s="87"/>
      <c r="AN63" s="87"/>
      <c r="AO63" s="87"/>
      <c r="AP63" s="87"/>
      <c r="AW63" s="39" t="n">
        <v>2031</v>
      </c>
      <c r="AX63" s="40" t="n">
        <f aca="false">AX62+(AX67-AX62)/5</f>
        <v>0.00188</v>
      </c>
      <c r="AY63" s="40" t="n">
        <f aca="false">AY62+(AY67-AY62)/5</f>
        <v>0.05352</v>
      </c>
      <c r="AZ63" s="40" t="n">
        <f aca="false">AZ62+(AZ67-AZ62)/5</f>
        <v>0.08948</v>
      </c>
      <c r="BA63" s="40" t="n">
        <f aca="false">BA62+(BA67-BA62)/5</f>
        <v>0.09718</v>
      </c>
      <c r="BB63" s="40" t="n">
        <f aca="false">BB62+(BB67-BB62)/5</f>
        <v>0.09336</v>
      </c>
      <c r="BC63" s="40" t="n">
        <f aca="false">BC62+(BC67-BC62)/5</f>
        <v>0.09336</v>
      </c>
      <c r="BD63" s="40" t="n">
        <f aca="false">BD62+(BD67-BD62)/5</f>
        <v>0.09336</v>
      </c>
      <c r="BE63" s="40" t="n">
        <f aca="false">BE62+(BE67-BE62)/5</f>
        <v>0.09336</v>
      </c>
      <c r="BL63" s="58" t="s">
        <v>99</v>
      </c>
      <c r="BM63" s="7"/>
      <c r="BN63" s="7"/>
      <c r="BO63" s="7"/>
      <c r="BP63" s="7"/>
      <c r="BQ63" s="7"/>
      <c r="BR63" s="7"/>
      <c r="BS63" s="7"/>
      <c r="BT63" s="7"/>
      <c r="BU63" s="7"/>
      <c r="BV63" s="7"/>
      <c r="BW63" s="7"/>
      <c r="BX63" s="7"/>
      <c r="BY63" s="7"/>
      <c r="BZ63" s="7"/>
      <c r="CA63" s="7"/>
      <c r="CB63" s="7"/>
      <c r="CC63" s="7"/>
    </row>
    <row r="64" customFormat="false" ht="15" hidden="false" customHeight="true" outlineLevel="0" collapsed="false">
      <c r="A64" s="21" t="s">
        <v>14</v>
      </c>
      <c r="B64" s="21" t="s">
        <v>6</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W64" s="39" t="n">
        <v>2032</v>
      </c>
      <c r="AX64" s="40" t="n">
        <f aca="false">AX63+(AX67-AX62)/5</f>
        <v>0.00186</v>
      </c>
      <c r="AY64" s="40" t="n">
        <f aca="false">AY63+(AY67-AY62)/5</f>
        <v>0.05334</v>
      </c>
      <c r="AZ64" s="40" t="n">
        <f aca="false">AZ63+(AZ67-AZ62)/5</f>
        <v>0.08906</v>
      </c>
      <c r="BA64" s="40" t="n">
        <f aca="false">BA63+(BA67-BA62)/5</f>
        <v>0.09686</v>
      </c>
      <c r="BB64" s="40" t="n">
        <f aca="false">BB63+(BB67-BB62)/5</f>
        <v>0.09312</v>
      </c>
      <c r="BC64" s="40" t="n">
        <f aca="false">BC63+(BC67-BC62)/5</f>
        <v>0.09312</v>
      </c>
      <c r="BD64" s="40" t="n">
        <f aca="false">BD63+(BD67-BD62)/5</f>
        <v>0.09312</v>
      </c>
      <c r="BE64" s="40" t="n">
        <f aca="false">BE63+(BE67-BE62)/5</f>
        <v>0.09312</v>
      </c>
      <c r="BL64" s="7"/>
      <c r="BM64" s="7"/>
      <c r="BN64" s="7"/>
      <c r="BO64" s="7"/>
      <c r="BP64" s="7"/>
      <c r="BQ64" s="7"/>
      <c r="BR64" s="7"/>
      <c r="BS64" s="7"/>
      <c r="BT64" s="7"/>
      <c r="BU64" s="7"/>
      <c r="BV64" s="7"/>
      <c r="BW64" s="7"/>
      <c r="BX64" s="7"/>
      <c r="BY64" s="7"/>
      <c r="BZ64" s="7"/>
      <c r="CA64" s="7"/>
      <c r="CB64" s="7"/>
      <c r="CC64" s="7"/>
    </row>
    <row r="65" customFormat="false" ht="15" hidden="false" customHeight="true" outlineLevel="0" collapsed="false">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L65" s="4" t="s">
        <v>100</v>
      </c>
      <c r="AM65" s="4"/>
      <c r="AN65" s="4"/>
      <c r="AO65" s="4"/>
      <c r="AP65" s="4"/>
      <c r="AQ65" s="4"/>
      <c r="AR65" s="4"/>
      <c r="AS65" s="4"/>
      <c r="AT65" s="4"/>
      <c r="AU65" s="4"/>
      <c r="AW65" s="39" t="n">
        <v>2033</v>
      </c>
      <c r="AX65" s="40" t="n">
        <f aca="false">AX64+(AX67-AX62)/5</f>
        <v>0.00184</v>
      </c>
      <c r="AY65" s="40" t="n">
        <f aca="false">AY64+(AY67-AY62)/5</f>
        <v>0.05316</v>
      </c>
      <c r="AZ65" s="40" t="n">
        <f aca="false">AZ64+(AZ67-AZ62)/5</f>
        <v>0.08864</v>
      </c>
      <c r="BA65" s="40" t="n">
        <f aca="false">BA64+(BA67-BA62)/5</f>
        <v>0.09654</v>
      </c>
      <c r="BB65" s="40" t="n">
        <f aca="false">BB64+(BB67-BB62)/5</f>
        <v>0.09288</v>
      </c>
      <c r="BC65" s="40" t="n">
        <f aca="false">BC64+(BC67-BC62)/5</f>
        <v>0.09288</v>
      </c>
      <c r="BD65" s="40" t="n">
        <f aca="false">BD64+(BD67-BD62)/5</f>
        <v>0.09288</v>
      </c>
      <c r="BE65" s="40" t="n">
        <f aca="false">BE64+(BE67-BE62)/5</f>
        <v>0.09288</v>
      </c>
      <c r="BL65" s="48" t="s">
        <v>101</v>
      </c>
      <c r="BM65" s="125"/>
      <c r="BN65" s="7"/>
      <c r="BO65" s="7"/>
      <c r="BP65" s="7"/>
      <c r="BQ65" s="7"/>
      <c r="BR65" s="7"/>
      <c r="BS65" s="7"/>
      <c r="BT65" s="7"/>
      <c r="BU65" s="7"/>
      <c r="BV65" s="7"/>
      <c r="BW65" s="7"/>
      <c r="BX65" s="7"/>
      <c r="BY65" s="7"/>
      <c r="BZ65" s="7"/>
      <c r="CA65" s="7"/>
      <c r="CB65" s="7"/>
      <c r="CC65" s="7"/>
    </row>
    <row r="66" customFormat="false" ht="15" hidden="false" customHeight="false" outlineLevel="0" collapsed="false">
      <c r="A66" s="21"/>
      <c r="B66" s="22" t="n">
        <v>2010</v>
      </c>
      <c r="C66" s="22" t="n">
        <v>2011</v>
      </c>
      <c r="D66" s="22" t="n">
        <v>2012</v>
      </c>
      <c r="E66" s="22" t="n">
        <v>2013</v>
      </c>
      <c r="F66" s="22" t="n">
        <v>2014</v>
      </c>
      <c r="G66" s="22" t="n">
        <v>2015</v>
      </c>
      <c r="H66" s="22" t="n">
        <v>2016</v>
      </c>
      <c r="I66" s="22" t="n">
        <v>2017</v>
      </c>
      <c r="J66" s="22" t="n">
        <v>2018</v>
      </c>
      <c r="K66" s="22" t="n">
        <v>2019</v>
      </c>
      <c r="L66" s="22" t="n">
        <v>2020</v>
      </c>
      <c r="M66" s="22" t="n">
        <v>2021</v>
      </c>
      <c r="N66" s="22" t="n">
        <v>2022</v>
      </c>
      <c r="O66" s="22" t="n">
        <v>2023</v>
      </c>
      <c r="P66" s="22" t="n">
        <v>2024</v>
      </c>
      <c r="Q66" s="22" t="n">
        <v>2025</v>
      </c>
      <c r="R66" s="22" t="n">
        <v>2026</v>
      </c>
      <c r="S66" s="22" t="n">
        <v>2027</v>
      </c>
      <c r="T66" s="22" t="n">
        <v>2028</v>
      </c>
      <c r="U66" s="22" t="n">
        <v>2029</v>
      </c>
      <c r="V66" s="22" t="n">
        <v>2030</v>
      </c>
      <c r="W66" s="22" t="n">
        <v>2031</v>
      </c>
      <c r="X66" s="22" t="n">
        <v>2032</v>
      </c>
      <c r="Y66" s="22" t="n">
        <v>2033</v>
      </c>
      <c r="Z66" s="22" t="n">
        <v>2034</v>
      </c>
      <c r="AA66" s="22" t="n">
        <v>2035</v>
      </c>
      <c r="AB66" s="22" t="n">
        <v>2036</v>
      </c>
      <c r="AC66" s="22" t="n">
        <v>2037</v>
      </c>
      <c r="AD66" s="22" t="n">
        <v>2038</v>
      </c>
      <c r="AE66" s="22" t="n">
        <v>2039</v>
      </c>
      <c r="AF66" s="22" t="n">
        <v>2040</v>
      </c>
      <c r="AL66" s="4"/>
      <c r="AM66" s="4"/>
      <c r="AN66" s="4"/>
      <c r="AO66" s="4"/>
      <c r="AP66" s="4"/>
      <c r="AQ66" s="4"/>
      <c r="AR66" s="4"/>
      <c r="AS66" s="4"/>
      <c r="AT66" s="4"/>
      <c r="AU66" s="4"/>
      <c r="AW66" s="39" t="n">
        <v>2034</v>
      </c>
      <c r="AX66" s="40" t="n">
        <f aca="false">AX65+(AX67-AX62)/5</f>
        <v>0.00182</v>
      </c>
      <c r="AY66" s="40" t="n">
        <f aca="false">AY65+(AY67-AY62)/5</f>
        <v>0.05298</v>
      </c>
      <c r="AZ66" s="40" t="n">
        <f aca="false">AZ65+(AZ67-AZ62)/5</f>
        <v>0.08822</v>
      </c>
      <c r="BA66" s="40" t="n">
        <f aca="false">BA65+(BA67-BA62)/5</f>
        <v>0.09622</v>
      </c>
      <c r="BB66" s="40" t="n">
        <f aca="false">BB65+(BB67-BB62)/5</f>
        <v>0.09264</v>
      </c>
      <c r="BC66" s="40" t="n">
        <f aca="false">BC65+(BC67-BC62)/5</f>
        <v>0.09264</v>
      </c>
      <c r="BD66" s="40" t="n">
        <f aca="false">BD65+(BD67-BD62)/5</f>
        <v>0.09264</v>
      </c>
      <c r="BE66" s="40" t="n">
        <f aca="false">BE65+(BE67-BE62)/5</f>
        <v>0.09264</v>
      </c>
      <c r="BL66" s="125"/>
      <c r="BM66" s="125"/>
      <c r="BN66" s="7"/>
      <c r="BO66" s="7"/>
      <c r="BP66" s="7"/>
      <c r="BQ66" s="7"/>
      <c r="BR66" s="7"/>
      <c r="BS66" s="7"/>
      <c r="BT66" s="7"/>
      <c r="BU66" s="7"/>
      <c r="BV66" s="7"/>
      <c r="BW66" s="7"/>
      <c r="BX66" s="7"/>
      <c r="BY66" s="7"/>
      <c r="BZ66" s="7"/>
      <c r="CA66" s="7"/>
      <c r="CB66" s="7"/>
      <c r="CC66" s="7"/>
    </row>
    <row r="67" customFormat="false" ht="15" hidden="false" customHeight="true" outlineLevel="0" collapsed="false">
      <c r="A67" s="21"/>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L67" s="10"/>
      <c r="AM67" s="10"/>
      <c r="AN67" s="126"/>
      <c r="AO67" s="127"/>
      <c r="AP67" s="127"/>
      <c r="AQ67" s="127"/>
      <c r="AR67" s="127"/>
      <c r="AS67" s="127"/>
      <c r="AT67" s="127"/>
      <c r="AU67" s="127"/>
      <c r="AW67" s="34" t="n">
        <v>2035</v>
      </c>
      <c r="AX67" s="98" t="n">
        <v>0.0018</v>
      </c>
      <c r="AY67" s="98" t="n">
        <v>0.0528</v>
      </c>
      <c r="AZ67" s="98" t="n">
        <v>0.0878</v>
      </c>
      <c r="BA67" s="98" t="n">
        <v>0.0959</v>
      </c>
      <c r="BB67" s="98" t="n">
        <v>0.0924</v>
      </c>
      <c r="BC67" s="98" t="n">
        <v>0.0924</v>
      </c>
      <c r="BD67" s="98" t="n">
        <v>0.0924</v>
      </c>
      <c r="BE67" s="98" t="n">
        <v>0.0924</v>
      </c>
      <c r="BL67" s="7"/>
      <c r="BM67" s="21" t="s">
        <v>12</v>
      </c>
      <c r="BN67" s="21"/>
      <c r="BO67" s="21" t="s">
        <v>13</v>
      </c>
      <c r="BP67" s="21"/>
      <c r="BQ67" s="21"/>
      <c r="BR67" s="21"/>
      <c r="BS67" s="21"/>
      <c r="BT67" s="21"/>
      <c r="BU67" s="21"/>
      <c r="BV67" s="21"/>
      <c r="BW67" s="21"/>
      <c r="BX67" s="21"/>
      <c r="BY67" s="21"/>
      <c r="BZ67" s="21"/>
      <c r="CA67" s="21"/>
      <c r="CB67" s="21"/>
      <c r="CC67" s="7"/>
    </row>
    <row r="68" customFormat="false" ht="15" hidden="false" customHeight="true" outlineLevel="0" collapsed="false">
      <c r="C68" s="7"/>
      <c r="AL68" s="16" t="s">
        <v>6</v>
      </c>
      <c r="AM68" s="16" t="s">
        <v>102</v>
      </c>
      <c r="AN68" s="16"/>
      <c r="AO68" s="16"/>
      <c r="AP68" s="16"/>
      <c r="AQ68" s="16"/>
      <c r="AR68" s="16"/>
      <c r="AS68" s="16"/>
      <c r="AT68" s="16"/>
      <c r="AU68" s="16"/>
      <c r="AW68" s="39" t="n">
        <v>2036</v>
      </c>
      <c r="AX68" s="40" t="n">
        <f aca="false">AX67+(AX72-AX67)/5</f>
        <v>0.00178</v>
      </c>
      <c r="AY68" s="40" t="n">
        <f aca="false">AY67+(AY72-AY67)/5</f>
        <v>0.05264</v>
      </c>
      <c r="AZ68" s="40" t="n">
        <f aca="false">AZ67+(AZ72-AZ67)/5</f>
        <v>0.08744</v>
      </c>
      <c r="BA68" s="40" t="n">
        <f aca="false">BA67+(BA72-BA67)/5</f>
        <v>0.09568</v>
      </c>
      <c r="BB68" s="40" t="n">
        <f aca="false">BB67+(BB72-BB67)/5</f>
        <v>0.09226</v>
      </c>
      <c r="BC68" s="40" t="n">
        <f aca="false">BC67+(BC72-BC67)/5</f>
        <v>0.09226</v>
      </c>
      <c r="BD68" s="40" t="n">
        <f aca="false">BD67+(BD72-BD67)/5</f>
        <v>0.09226</v>
      </c>
      <c r="BE68" s="40" t="n">
        <f aca="false">BE67+(BE72-BE67)/5</f>
        <v>0.09226</v>
      </c>
      <c r="BM68" s="21"/>
      <c r="BN68" s="21"/>
      <c r="BO68" s="21"/>
      <c r="BP68" s="21"/>
      <c r="BQ68" s="21"/>
      <c r="BR68" s="21"/>
      <c r="BS68" s="21"/>
      <c r="BT68" s="21"/>
      <c r="BU68" s="21"/>
      <c r="BV68" s="21"/>
      <c r="BW68" s="21"/>
      <c r="BX68" s="21"/>
      <c r="BY68" s="21"/>
      <c r="BZ68" s="21"/>
      <c r="CA68" s="21"/>
      <c r="CB68" s="21"/>
    </row>
    <row r="69" customFormat="false" ht="15" hidden="false" customHeight="true" outlineLevel="0" collapsed="false">
      <c r="A69" s="48" t="s">
        <v>12</v>
      </c>
      <c r="B69" s="49" t="n">
        <v>20847749</v>
      </c>
      <c r="C69" s="49" t="n">
        <v>21080699</v>
      </c>
      <c r="D69" s="49" t="n">
        <v>21312880</v>
      </c>
      <c r="E69" s="49" t="n">
        <v>21543898</v>
      </c>
      <c r="F69" s="49" t="n">
        <v>21773297</v>
      </c>
      <c r="G69" s="49" t="n">
        <v>22000620</v>
      </c>
      <c r="H69" s="49" t="n">
        <v>22225898</v>
      </c>
      <c r="I69" s="49" t="n">
        <v>22449188</v>
      </c>
      <c r="J69" s="49" t="n">
        <v>22670130</v>
      </c>
      <c r="K69" s="49" t="n">
        <v>22888380</v>
      </c>
      <c r="L69" s="49" t="n">
        <v>23103631</v>
      </c>
      <c r="M69" s="49" t="n">
        <v>23315929</v>
      </c>
      <c r="N69" s="49" t="n">
        <v>23525352</v>
      </c>
      <c r="O69" s="49" t="n">
        <v>23731700</v>
      </c>
      <c r="P69" s="49" t="n">
        <v>23934795</v>
      </c>
      <c r="Q69" s="49" t="n">
        <v>24134518</v>
      </c>
      <c r="R69" s="49" t="n">
        <v>24331017</v>
      </c>
      <c r="S69" s="49" t="n">
        <v>24524449</v>
      </c>
      <c r="T69" s="49" t="n">
        <v>24714740</v>
      </c>
      <c r="U69" s="49" t="n">
        <v>24901795</v>
      </c>
      <c r="V69" s="49" t="n">
        <v>25085536</v>
      </c>
      <c r="W69" s="49" t="n">
        <v>25266009</v>
      </c>
      <c r="X69" s="49" t="n">
        <v>25443276</v>
      </c>
      <c r="Y69" s="49" t="n">
        <v>25617285</v>
      </c>
      <c r="Z69" s="49" t="n">
        <v>25787972</v>
      </c>
      <c r="AA69" s="49" t="n">
        <v>25955281</v>
      </c>
      <c r="AB69" s="49" t="n">
        <v>26119188</v>
      </c>
      <c r="AC69" s="49" t="n">
        <v>26279693</v>
      </c>
      <c r="AD69" s="49" t="n">
        <v>26436754</v>
      </c>
      <c r="AE69" s="49" t="n">
        <v>26590332</v>
      </c>
      <c r="AF69" s="49" t="n">
        <v>26740384</v>
      </c>
      <c r="AL69" s="16"/>
      <c r="AM69" s="16"/>
      <c r="AN69" s="16"/>
      <c r="AO69" s="16"/>
      <c r="AP69" s="16"/>
      <c r="AQ69" s="16"/>
      <c r="AR69" s="16"/>
      <c r="AS69" s="16"/>
      <c r="AT69" s="16"/>
      <c r="AU69" s="16"/>
      <c r="AW69" s="39" t="n">
        <v>2037</v>
      </c>
      <c r="AX69" s="40" t="n">
        <f aca="false">AX68+(AX72-AX67)/5</f>
        <v>0.00176</v>
      </c>
      <c r="AY69" s="40" t="n">
        <f aca="false">AY68+(AY72-AY67)/5</f>
        <v>0.05248</v>
      </c>
      <c r="AZ69" s="40" t="n">
        <f aca="false">AZ68+(AZ72-AZ67)/5</f>
        <v>0.08708</v>
      </c>
      <c r="BA69" s="40" t="n">
        <f aca="false">BA68+(BA72-BA67)/5</f>
        <v>0.09546</v>
      </c>
      <c r="BB69" s="40" t="n">
        <f aca="false">BB68+(BB72-BB67)/5</f>
        <v>0.09212</v>
      </c>
      <c r="BC69" s="40" t="n">
        <f aca="false">BC68+(BC72-BC67)/5</f>
        <v>0.09212</v>
      </c>
      <c r="BD69" s="40" t="n">
        <f aca="false">BD68+(BD72-BD67)/5</f>
        <v>0.09212</v>
      </c>
      <c r="BE69" s="40" t="n">
        <f aca="false">BE68+(BE72-BE67)/5</f>
        <v>0.09212</v>
      </c>
      <c r="BM69" s="21"/>
      <c r="BN69" s="21"/>
      <c r="BO69" s="29" t="s">
        <v>24</v>
      </c>
      <c r="BP69" s="29"/>
      <c r="BQ69" s="29" t="s">
        <v>25</v>
      </c>
      <c r="BR69" s="29"/>
      <c r="BS69" s="29" t="s">
        <v>26</v>
      </c>
      <c r="BT69" s="29"/>
      <c r="BU69" s="29" t="s">
        <v>27</v>
      </c>
      <c r="BV69" s="29"/>
      <c r="BW69" s="29" t="s">
        <v>28</v>
      </c>
      <c r="BX69" s="29"/>
      <c r="BY69" s="29" t="s">
        <v>29</v>
      </c>
      <c r="BZ69" s="29"/>
      <c r="CA69" s="29" t="s">
        <v>30</v>
      </c>
      <c r="CB69" s="29"/>
    </row>
    <row r="70" customFormat="false" ht="15" hidden="false" customHeight="false" outlineLevel="0" collapsed="false">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L70" s="16"/>
      <c r="AM70" s="61" t="s">
        <v>12</v>
      </c>
      <c r="AN70" s="31" t="s">
        <v>33</v>
      </c>
      <c r="AO70" s="24" t="s">
        <v>34</v>
      </c>
      <c r="AP70" s="24" t="s">
        <v>35</v>
      </c>
      <c r="AQ70" s="24" t="s">
        <v>36</v>
      </c>
      <c r="AR70" s="24" t="s">
        <v>37</v>
      </c>
      <c r="AS70" s="24" t="s">
        <v>38</v>
      </c>
      <c r="AT70" s="24" t="s">
        <v>39</v>
      </c>
      <c r="AU70" s="24" t="s">
        <v>40</v>
      </c>
      <c r="AW70" s="39" t="n">
        <v>2038</v>
      </c>
      <c r="AX70" s="40" t="n">
        <f aca="false">AX69+(AX72-AX67)/5</f>
        <v>0.00174</v>
      </c>
      <c r="AY70" s="40" t="n">
        <f aca="false">AY69+(AY72-AY67)/5</f>
        <v>0.05232</v>
      </c>
      <c r="AZ70" s="40" t="n">
        <f aca="false">AZ69+(AZ72-AZ67)/5</f>
        <v>0.08672</v>
      </c>
      <c r="BA70" s="40" t="n">
        <f aca="false">BA69+(BA72-BA67)/5</f>
        <v>0.09524</v>
      </c>
      <c r="BB70" s="40" t="n">
        <f aca="false">BB69+(BB72-BB67)/5</f>
        <v>0.09198</v>
      </c>
      <c r="BC70" s="40" t="n">
        <f aca="false">BC69+(BC72-BC67)/5</f>
        <v>0.09198</v>
      </c>
      <c r="BD70" s="40" t="n">
        <f aca="false">BD69+(BD72-BD67)/5</f>
        <v>0.09198</v>
      </c>
      <c r="BE70" s="40" t="n">
        <f aca="false">BE69+(BE72-BE67)/5</f>
        <v>0.09198</v>
      </c>
      <c r="BM70" s="21"/>
      <c r="BN70" s="21"/>
      <c r="BO70" s="29"/>
      <c r="BP70" s="29"/>
      <c r="BQ70" s="29"/>
      <c r="BR70" s="29"/>
      <c r="BS70" s="29"/>
      <c r="BT70" s="29"/>
      <c r="BU70" s="29"/>
      <c r="BV70" s="29"/>
      <c r="BW70" s="29"/>
      <c r="BX70" s="29"/>
      <c r="BY70" s="29"/>
      <c r="BZ70" s="29"/>
      <c r="CA70" s="29"/>
      <c r="CB70" s="29"/>
    </row>
    <row r="71" customFormat="false" ht="15" hidden="false" customHeight="false" outlineLevel="0" collapsed="false">
      <c r="A71" s="58" t="s">
        <v>103</v>
      </c>
      <c r="B71" s="54" t="n">
        <v>1732769</v>
      </c>
      <c r="C71" s="54" t="n">
        <v>1757173</v>
      </c>
      <c r="D71" s="54" t="n">
        <v>1780362</v>
      </c>
      <c r="E71" s="54" t="n">
        <v>1800830</v>
      </c>
      <c r="F71" s="54" t="n">
        <v>1817374</v>
      </c>
      <c r="G71" s="54" t="n">
        <v>1827828</v>
      </c>
      <c r="H71" s="54" t="n">
        <v>1824348</v>
      </c>
      <c r="I71" s="54" t="n">
        <v>1820000</v>
      </c>
      <c r="J71" s="54" t="n">
        <v>1814785</v>
      </c>
      <c r="K71" s="54" t="n">
        <v>1808879</v>
      </c>
      <c r="L71" s="54" t="n">
        <v>1802426</v>
      </c>
      <c r="M71" s="54" t="n">
        <v>1795495</v>
      </c>
      <c r="N71" s="54" t="n">
        <v>1788154</v>
      </c>
      <c r="O71" s="54" t="n">
        <v>1780559</v>
      </c>
      <c r="P71" s="54" t="n">
        <v>1772962</v>
      </c>
      <c r="Q71" s="54" t="n">
        <v>1765522</v>
      </c>
      <c r="R71" s="54" t="n">
        <v>1758369</v>
      </c>
      <c r="S71" s="54" t="n">
        <v>1751610</v>
      </c>
      <c r="T71" s="54" t="n">
        <v>1745353</v>
      </c>
      <c r="U71" s="54" t="n">
        <v>1739688</v>
      </c>
      <c r="V71" s="54" t="n">
        <v>1734633</v>
      </c>
      <c r="W71" s="54" t="n">
        <v>1730082</v>
      </c>
      <c r="X71" s="54" t="n">
        <v>1725920</v>
      </c>
      <c r="Y71" s="54" t="n">
        <v>1722108</v>
      </c>
      <c r="Z71" s="54" t="n">
        <v>1718665</v>
      </c>
      <c r="AA71" s="54" t="n">
        <v>1715594</v>
      </c>
      <c r="AB71" s="54" t="n">
        <v>1712755</v>
      </c>
      <c r="AC71" s="54" t="n">
        <v>1710075</v>
      </c>
      <c r="AD71" s="54" t="n">
        <v>1707525</v>
      </c>
      <c r="AE71" s="54" t="n">
        <v>1705099</v>
      </c>
      <c r="AF71" s="54" t="n">
        <v>1702773</v>
      </c>
      <c r="AL71" s="128"/>
      <c r="AM71" s="129" t="s">
        <v>104</v>
      </c>
      <c r="AN71" s="129"/>
      <c r="AO71" s="129"/>
      <c r="AP71" s="129"/>
      <c r="AQ71" s="129"/>
      <c r="AR71" s="129"/>
      <c r="AS71" s="129"/>
      <c r="AT71" s="129"/>
      <c r="AU71" s="129"/>
      <c r="AW71" s="39" t="n">
        <v>2039</v>
      </c>
      <c r="AX71" s="40" t="n">
        <f aca="false">AX70+(AX72-AX67)/5</f>
        <v>0.00172</v>
      </c>
      <c r="AY71" s="40" t="n">
        <f aca="false">AY70+(AY72-AY67)/5</f>
        <v>0.05216</v>
      </c>
      <c r="AZ71" s="40" t="n">
        <f aca="false">AZ70+(AZ72-AZ67)/5</f>
        <v>0.08636</v>
      </c>
      <c r="BA71" s="40" t="n">
        <f aca="false">BA70+(BA72-BA67)/5</f>
        <v>0.09502</v>
      </c>
      <c r="BB71" s="40" t="n">
        <f aca="false">BB70+(BB72-BB67)/5</f>
        <v>0.09184</v>
      </c>
      <c r="BC71" s="40" t="n">
        <f aca="false">BC70+(BC72-BC67)/5</f>
        <v>0.09184</v>
      </c>
      <c r="BD71" s="40" t="n">
        <f aca="false">BD70+(BD72-BD67)/5</f>
        <v>0.09184</v>
      </c>
      <c r="BE71" s="40" t="n">
        <f aca="false">BE70+(BE72-BE67)/5</f>
        <v>0.09184</v>
      </c>
    </row>
    <row r="72" customFormat="false" ht="15" hidden="false" customHeight="false" outlineLevel="0" collapsed="false">
      <c r="A72" s="60" t="s">
        <v>46</v>
      </c>
      <c r="B72" s="54" t="n">
        <v>1712604</v>
      </c>
      <c r="C72" s="54" t="n">
        <v>1710605</v>
      </c>
      <c r="D72" s="54" t="n">
        <v>1710631</v>
      </c>
      <c r="E72" s="54" t="n">
        <v>1713746</v>
      </c>
      <c r="F72" s="54" t="n">
        <v>1720580</v>
      </c>
      <c r="G72" s="54" t="n">
        <v>1732481</v>
      </c>
      <c r="H72" s="54" t="n">
        <v>1756909</v>
      </c>
      <c r="I72" s="54" t="n">
        <v>1780082</v>
      </c>
      <c r="J72" s="54" t="n">
        <v>1800560</v>
      </c>
      <c r="K72" s="54" t="n">
        <v>1817115</v>
      </c>
      <c r="L72" s="54" t="n">
        <v>1827582</v>
      </c>
      <c r="M72" s="54" t="n">
        <v>1824132</v>
      </c>
      <c r="N72" s="54" t="n">
        <v>1819781</v>
      </c>
      <c r="O72" s="54" t="n">
        <v>1814579</v>
      </c>
      <c r="P72" s="54" t="n">
        <v>1808667</v>
      </c>
      <c r="Q72" s="54" t="n">
        <v>1802211</v>
      </c>
      <c r="R72" s="54" t="n">
        <v>1795276</v>
      </c>
      <c r="S72" s="54" t="n">
        <v>1787919</v>
      </c>
      <c r="T72" s="54" t="n">
        <v>1780309</v>
      </c>
      <c r="U72" s="54" t="n">
        <v>1772695</v>
      </c>
      <c r="V72" s="54" t="n">
        <v>1765235</v>
      </c>
      <c r="W72" s="54" t="n">
        <v>1758054</v>
      </c>
      <c r="X72" s="54" t="n">
        <v>1751251</v>
      </c>
      <c r="Y72" s="54" t="n">
        <v>1744962</v>
      </c>
      <c r="Z72" s="54" t="n">
        <v>1739258</v>
      </c>
      <c r="AA72" s="54" t="n">
        <v>1734159</v>
      </c>
      <c r="AB72" s="54" t="n">
        <v>1729557</v>
      </c>
      <c r="AC72" s="54" t="n">
        <v>1725348</v>
      </c>
      <c r="AD72" s="54" t="n">
        <v>1721489</v>
      </c>
      <c r="AE72" s="54" t="n">
        <v>1717982</v>
      </c>
      <c r="AF72" s="54" t="n">
        <v>1714863</v>
      </c>
      <c r="AL72" s="128"/>
      <c r="AM72" s="128"/>
      <c r="AN72" s="128"/>
      <c r="AO72" s="130"/>
      <c r="AP72" s="130"/>
      <c r="AQ72" s="130"/>
      <c r="AR72" s="130"/>
      <c r="AS72" s="130"/>
      <c r="AT72" s="130"/>
      <c r="AU72" s="130"/>
      <c r="AW72" s="88" t="n">
        <v>2040</v>
      </c>
      <c r="AX72" s="131" t="n">
        <v>0.0017</v>
      </c>
      <c r="AY72" s="131" t="n">
        <v>0.052</v>
      </c>
      <c r="AZ72" s="131" t="n">
        <v>0.086</v>
      </c>
      <c r="BA72" s="131" t="n">
        <v>0.0948</v>
      </c>
      <c r="BB72" s="131" t="n">
        <v>0.0917</v>
      </c>
      <c r="BC72" s="131" t="n">
        <v>0.0917</v>
      </c>
      <c r="BD72" s="131" t="n">
        <v>0.0917</v>
      </c>
      <c r="BE72" s="131" t="n">
        <v>0.0917</v>
      </c>
      <c r="BM72" s="132" t="n">
        <f aca="false">BM9+BM11+BM13+BM15+BM19+BM21+BM25+BM27+BM29+BM31+BM33+BM35+BM39+BM41+BM43+BM45+BM49+BM51</f>
        <v>598767</v>
      </c>
      <c r="BN72" s="132"/>
      <c r="BO72" s="132" t="n">
        <f aca="false">BO9+BO11+BO13+BO15+BO19+BO21+BO25+BO27+BO29+BO31+BO33+BO35+BO39+BO41+BO43+BO45+BO49+BO51</f>
        <v>207440</v>
      </c>
      <c r="BP72" s="132"/>
      <c r="BQ72" s="132" t="n">
        <f aca="false">BQ9+BQ11+BQ13+BQ15+BQ19+BQ21+BQ25+BQ27+BQ29+BQ31+BQ33+BQ35+BQ39+BQ41+BQ43+BQ45+BQ49+BQ51</f>
        <v>250336</v>
      </c>
      <c r="BR72" s="132"/>
      <c r="BS72" s="132" t="n">
        <f aca="false">BS9+BS11+BS13+BS15+BS19+BS21+BS25+BS27+BS29+BS31+BS33+BS35+BS39+BS41+BS43+BS45+BS49+BS51</f>
        <v>101603</v>
      </c>
      <c r="BT72" s="132"/>
      <c r="BU72" s="132" t="n">
        <f aca="false">BU9+BU11+BU13+BU15+BU19+BU21+BU25+BU27+BU29+BU31+BU33+BU35+BU39+BU41+BU43+BU45+BU49+BU51</f>
        <v>28715</v>
      </c>
      <c r="BV72" s="132"/>
      <c r="BW72" s="132" t="n">
        <f aca="false">BW9+BW11+BW13+BW15+BW19+BW21+BW25+BW27+BW29+BW31+BW33+BW35+BW39+BW41+BW43+BW45+BW49+BW51</f>
        <v>7062</v>
      </c>
      <c r="BX72" s="132"/>
      <c r="BY72" s="132" t="n">
        <f aca="false">BY9+BY11+BY13+BY15+BY19+BY21+BY25+BY27+BY29+BY31+BY33+BY35+BY39+BY41+BY43+BY45+BY49+BY51</f>
        <v>2293</v>
      </c>
      <c r="BZ72" s="132"/>
      <c r="CA72" s="132" t="n">
        <f aca="false">CA9+CA11+CA13+CA15+CA19+CA21+CA25+CA27+CA29+CA31+CA33+CA35+CA41+CA43+CA45+CA49+CA51</f>
        <v>1318</v>
      </c>
      <c r="CB72" s="132"/>
    </row>
    <row r="73" customFormat="false" ht="15" hidden="false" customHeight="true" outlineLevel="0" collapsed="false">
      <c r="A73" s="60" t="s">
        <v>33</v>
      </c>
      <c r="B73" s="54" t="n">
        <v>1740204</v>
      </c>
      <c r="C73" s="54" t="n">
        <v>1732199</v>
      </c>
      <c r="D73" s="54" t="n">
        <v>1725838</v>
      </c>
      <c r="E73" s="54" t="n">
        <v>1720867</v>
      </c>
      <c r="F73" s="54" t="n">
        <v>1716783</v>
      </c>
      <c r="G73" s="54" t="n">
        <v>1713583</v>
      </c>
      <c r="H73" s="54" t="n">
        <v>1711561</v>
      </c>
      <c r="I73" s="54" t="n">
        <v>1711583</v>
      </c>
      <c r="J73" s="54" t="n">
        <v>1714704</v>
      </c>
      <c r="K73" s="54" t="n">
        <v>1721498</v>
      </c>
      <c r="L73" s="54" t="n">
        <v>1733376</v>
      </c>
      <c r="M73" s="54" t="n">
        <v>1757750</v>
      </c>
      <c r="N73" s="54" t="n">
        <v>1780891</v>
      </c>
      <c r="O73" s="54" t="n">
        <v>1801321</v>
      </c>
      <c r="P73" s="54" t="n">
        <v>1817832</v>
      </c>
      <c r="Q73" s="54" t="n">
        <v>1828245</v>
      </c>
      <c r="R73" s="54" t="n">
        <v>1824753</v>
      </c>
      <c r="S73" s="54" t="n">
        <v>1820359</v>
      </c>
      <c r="T73" s="54" t="n">
        <v>1815110</v>
      </c>
      <c r="U73" s="54" t="n">
        <v>1809155</v>
      </c>
      <c r="V73" s="54" t="n">
        <v>1802640</v>
      </c>
      <c r="W73" s="54" t="n">
        <v>1795653</v>
      </c>
      <c r="X73" s="54" t="n">
        <v>1788232</v>
      </c>
      <c r="Y73" s="54" t="n">
        <v>1780561</v>
      </c>
      <c r="Z73" s="54" t="n">
        <v>1772890</v>
      </c>
      <c r="AA73" s="54" t="n">
        <v>1765362</v>
      </c>
      <c r="AB73" s="54" t="n">
        <v>1758120</v>
      </c>
      <c r="AC73" s="54" t="n">
        <v>1751250</v>
      </c>
      <c r="AD73" s="54" t="n">
        <v>1744881</v>
      </c>
      <c r="AE73" s="54" t="n">
        <v>1739110</v>
      </c>
      <c r="AF73" s="54" t="n">
        <v>1733941</v>
      </c>
      <c r="AL73" s="33" t="n">
        <v>2010</v>
      </c>
      <c r="AM73" s="133" t="n">
        <v>100</v>
      </c>
      <c r="AN73" s="133" t="n">
        <v>0.539083557951482</v>
      </c>
      <c r="AO73" s="133" t="n">
        <v>13.0831432718225</v>
      </c>
      <c r="AP73" s="133" t="n">
        <v>23.3257308729007</v>
      </c>
      <c r="AQ73" s="133" t="n">
        <v>23.4708687538876</v>
      </c>
      <c r="AR73" s="133" t="n">
        <v>21.7292141820444</v>
      </c>
      <c r="AS73" s="133" t="n">
        <v>13.4148869997927</v>
      </c>
      <c r="AT73" s="133" t="n">
        <v>4.00165871863985</v>
      </c>
      <c r="AU73" s="133" t="n">
        <v>0.435413642960813</v>
      </c>
      <c r="BE73" s="2" t="s">
        <v>80</v>
      </c>
      <c r="BF73" s="2"/>
      <c r="BG73" s="2"/>
      <c r="BH73" s="2"/>
      <c r="BI73" s="3"/>
      <c r="BJ73" s="3"/>
      <c r="CC73" s="134" t="n">
        <f aca="false">SUM(BO74:CA74)</f>
        <v>1</v>
      </c>
    </row>
    <row r="74" customFormat="false" ht="15" hidden="false" customHeight="true" outlineLevel="0" collapsed="false">
      <c r="A74" s="58" t="s">
        <v>34</v>
      </c>
      <c r="B74" s="54" t="n">
        <v>1762649</v>
      </c>
      <c r="C74" s="54" t="n">
        <v>1766990</v>
      </c>
      <c r="D74" s="54" t="n">
        <v>1764945</v>
      </c>
      <c r="E74" s="54" t="n">
        <v>1758347</v>
      </c>
      <c r="F74" s="54" t="n">
        <v>1749599</v>
      </c>
      <c r="G74" s="54" t="n">
        <v>1740503</v>
      </c>
      <c r="H74" s="54" t="n">
        <v>1732539</v>
      </c>
      <c r="I74" s="54" t="n">
        <v>1726202</v>
      </c>
      <c r="J74" s="54" t="n">
        <v>1721209</v>
      </c>
      <c r="K74" s="54" t="n">
        <v>1717132</v>
      </c>
      <c r="L74" s="54" t="n">
        <v>1713908</v>
      </c>
      <c r="M74" s="54" t="n">
        <v>1711879</v>
      </c>
      <c r="N74" s="54" t="n">
        <v>1711871</v>
      </c>
      <c r="O74" s="54" t="n">
        <v>1714977</v>
      </c>
      <c r="P74" s="54" t="n">
        <v>1721712</v>
      </c>
      <c r="Q74" s="54" t="n">
        <v>1733547</v>
      </c>
      <c r="R74" s="54" t="n">
        <v>1757860</v>
      </c>
      <c r="S74" s="54" t="n">
        <v>1780938</v>
      </c>
      <c r="T74" s="54" t="n">
        <v>1801310</v>
      </c>
      <c r="U74" s="54" t="n">
        <v>1817736</v>
      </c>
      <c r="V74" s="54" t="n">
        <v>1828095</v>
      </c>
      <c r="W74" s="54" t="n">
        <v>1824532</v>
      </c>
      <c r="X74" s="54" t="n">
        <v>1820097</v>
      </c>
      <c r="Y74" s="54" t="n">
        <v>1814790</v>
      </c>
      <c r="Z74" s="54" t="n">
        <v>1808782</v>
      </c>
      <c r="AA74" s="54" t="n">
        <v>1802187</v>
      </c>
      <c r="AB74" s="54" t="n">
        <v>1795155</v>
      </c>
      <c r="AC74" s="54" t="n">
        <v>1787666</v>
      </c>
      <c r="AD74" s="54" t="n">
        <v>1779935</v>
      </c>
      <c r="AE74" s="54" t="n">
        <v>1772199</v>
      </c>
      <c r="AF74" s="54" t="n">
        <v>1764595</v>
      </c>
      <c r="AL74" s="33" t="n">
        <v>2015</v>
      </c>
      <c r="AM74" s="133" t="n">
        <v>100</v>
      </c>
      <c r="AN74" s="133" t="n">
        <v>0.504275378206534</v>
      </c>
      <c r="AO74" s="133" t="n">
        <v>13.1550098662574</v>
      </c>
      <c r="AP74" s="133" t="n">
        <v>22.9774172330629</v>
      </c>
      <c r="AQ74" s="133" t="n">
        <v>23.525542644157</v>
      </c>
      <c r="AR74" s="133" t="n">
        <v>22.0346415259811</v>
      </c>
      <c r="AS74" s="133" t="n">
        <v>13.4181100635825</v>
      </c>
      <c r="AT74" s="133" t="n">
        <v>3.96842797632098</v>
      </c>
      <c r="AU74" s="133" t="n">
        <v>0.416575312431484</v>
      </c>
      <c r="AW74" s="68" t="s">
        <v>51</v>
      </c>
      <c r="AX74" s="68"/>
      <c r="AY74" s="68"/>
      <c r="AZ74" s="68"/>
      <c r="BA74" s="68"/>
      <c r="BB74" s="68"/>
      <c r="BC74" s="68"/>
      <c r="BE74" s="2"/>
      <c r="BF74" s="2"/>
      <c r="BG74" s="2"/>
      <c r="BH74" s="2"/>
      <c r="BI74" s="3"/>
      <c r="BJ74" s="3"/>
      <c r="BO74" s="135" t="n">
        <f aca="false">BO72/BM72</f>
        <v>0.346445278380405</v>
      </c>
      <c r="BP74" s="135"/>
      <c r="BQ74" s="135" t="n">
        <f aca="false">BQ72/BM72</f>
        <v>0.418085833053592</v>
      </c>
      <c r="BR74" s="135"/>
      <c r="BS74" s="135" t="n">
        <f aca="false">BS72/BM72</f>
        <v>0.169687040200946</v>
      </c>
      <c r="BT74" s="135"/>
      <c r="BU74" s="135" t="n">
        <f aca="false">BU72/BM72</f>
        <v>0.0479568847314565</v>
      </c>
      <c r="BV74" s="135"/>
      <c r="BW74" s="135" t="n">
        <f aca="false">BW72/BM72</f>
        <v>0.0117942371573584</v>
      </c>
      <c r="BX74" s="135"/>
      <c r="BY74" s="135" t="n">
        <f aca="false">BY72/BM72</f>
        <v>0.00382953636389447</v>
      </c>
      <c r="BZ74" s="135"/>
      <c r="CA74" s="135" t="n">
        <f aca="false">CA72/BM72</f>
        <v>0.00220119011234754</v>
      </c>
    </row>
    <row r="75" customFormat="false" ht="15" hidden="false" customHeight="false" outlineLevel="0" collapsed="false">
      <c r="A75" s="58" t="s">
        <v>35</v>
      </c>
      <c r="B75" s="54" t="n">
        <v>1671613</v>
      </c>
      <c r="C75" s="54" t="n">
        <v>1694250</v>
      </c>
      <c r="D75" s="54" t="n">
        <v>1716459</v>
      </c>
      <c r="E75" s="54" t="n">
        <v>1736590</v>
      </c>
      <c r="F75" s="54" t="n">
        <v>1752831</v>
      </c>
      <c r="G75" s="54" t="n">
        <v>1763709</v>
      </c>
      <c r="H75" s="54" t="n">
        <v>1767969</v>
      </c>
      <c r="I75" s="54" t="n">
        <v>1765877</v>
      </c>
      <c r="J75" s="54" t="n">
        <v>1759248</v>
      </c>
      <c r="K75" s="54" t="n">
        <v>1750444</v>
      </c>
      <c r="L75" s="54" t="n">
        <v>1741317</v>
      </c>
      <c r="M75" s="54" t="n">
        <v>1733273</v>
      </c>
      <c r="N75" s="54" t="n">
        <v>1726877</v>
      </c>
      <c r="O75" s="54" t="n">
        <v>1721807</v>
      </c>
      <c r="P75" s="54" t="n">
        <v>1717660</v>
      </c>
      <c r="Q75" s="54" t="n">
        <v>1714352</v>
      </c>
      <c r="R75" s="54" t="n">
        <v>1712227</v>
      </c>
      <c r="S75" s="54" t="n">
        <v>1712119</v>
      </c>
      <c r="T75" s="54" t="n">
        <v>1715106</v>
      </c>
      <c r="U75" s="54" t="n">
        <v>1721733</v>
      </c>
      <c r="V75" s="54" t="n">
        <v>1733433</v>
      </c>
      <c r="W75" s="54" t="n">
        <v>1757615</v>
      </c>
      <c r="X75" s="54" t="n">
        <v>1780524</v>
      </c>
      <c r="Y75" s="54" t="n">
        <v>1800779</v>
      </c>
      <c r="Z75" s="54" t="n">
        <v>1817044</v>
      </c>
      <c r="AA75" s="54" t="n">
        <v>1827285</v>
      </c>
      <c r="AB75" s="54" t="n">
        <v>1823586</v>
      </c>
      <c r="AC75" s="54" t="n">
        <v>1819027</v>
      </c>
      <c r="AD75" s="54" t="n">
        <v>1813599</v>
      </c>
      <c r="AE75" s="54" t="n">
        <v>1807463</v>
      </c>
      <c r="AF75" s="54" t="n">
        <v>1800741</v>
      </c>
      <c r="AL75" s="136" t="n">
        <v>2020</v>
      </c>
      <c r="AM75" s="133" t="n">
        <v>100</v>
      </c>
      <c r="AN75" s="133" t="n">
        <v>0.481540930979133</v>
      </c>
      <c r="AO75" s="133" t="n">
        <v>13.0245356569594</v>
      </c>
      <c r="AP75" s="133" t="n">
        <v>22.6553542765421</v>
      </c>
      <c r="AQ75" s="133" t="n">
        <v>23.7101582205916</v>
      </c>
      <c r="AR75" s="133" t="n">
        <v>22.3801880302683</v>
      </c>
      <c r="AS75" s="133" t="n">
        <v>13.4831460674157</v>
      </c>
      <c r="AT75" s="133" t="n">
        <v>3.87525796835588</v>
      </c>
      <c r="AU75" s="133" t="n">
        <v>0.38981884888787</v>
      </c>
      <c r="AW75" s="68"/>
      <c r="AX75" s="68"/>
      <c r="AY75" s="68"/>
      <c r="AZ75" s="68"/>
      <c r="BA75" s="68"/>
      <c r="BB75" s="68"/>
      <c r="BC75" s="68"/>
      <c r="BE75" s="13"/>
      <c r="BF75" s="13"/>
      <c r="BG75" s="13"/>
      <c r="BH75" s="13"/>
      <c r="BI75" s="14"/>
      <c r="BJ75" s="14"/>
      <c r="BO75" s="135"/>
      <c r="BP75" s="135"/>
      <c r="BQ75" s="135"/>
      <c r="BR75" s="135"/>
      <c r="BS75" s="135"/>
      <c r="BT75" s="135"/>
      <c r="BU75" s="135"/>
      <c r="BV75" s="135"/>
      <c r="BW75" s="135"/>
      <c r="BX75" s="135"/>
      <c r="BY75" s="135"/>
    </row>
    <row r="76" customFormat="false" ht="15" hidden="false" customHeight="true" outlineLevel="0" collapsed="false">
      <c r="A76" s="58" t="s">
        <v>36</v>
      </c>
      <c r="B76" s="54" t="n">
        <v>1590985</v>
      </c>
      <c r="C76" s="54" t="n">
        <v>1598787</v>
      </c>
      <c r="D76" s="54" t="n">
        <v>1612356</v>
      </c>
      <c r="E76" s="54" t="n">
        <v>1630453</v>
      </c>
      <c r="F76" s="54" t="n">
        <v>1651186</v>
      </c>
      <c r="G76" s="54" t="n">
        <v>1673206</v>
      </c>
      <c r="H76" s="54" t="n">
        <v>1695751</v>
      </c>
      <c r="I76" s="54" t="n">
        <v>1717836</v>
      </c>
      <c r="J76" s="54" t="n">
        <v>1737845</v>
      </c>
      <c r="K76" s="54" t="n">
        <v>1753984</v>
      </c>
      <c r="L76" s="54" t="n">
        <v>1764757</v>
      </c>
      <c r="M76" s="54" t="n">
        <v>1768941</v>
      </c>
      <c r="N76" s="54" t="n">
        <v>1766751</v>
      </c>
      <c r="O76" s="54" t="n">
        <v>1760050</v>
      </c>
      <c r="P76" s="54" t="n">
        <v>1751160</v>
      </c>
      <c r="Q76" s="54" t="n">
        <v>1741935</v>
      </c>
      <c r="R76" s="54" t="n">
        <v>1733812</v>
      </c>
      <c r="S76" s="54" t="n">
        <v>1727307</v>
      </c>
      <c r="T76" s="54" t="n">
        <v>1722130</v>
      </c>
      <c r="U76" s="54" t="n">
        <v>1717868</v>
      </c>
      <c r="V76" s="54" t="n">
        <v>1714447</v>
      </c>
      <c r="W76" s="54" t="n">
        <v>1712188</v>
      </c>
      <c r="X76" s="54" t="n">
        <v>1711950</v>
      </c>
      <c r="Y76" s="54" t="n">
        <v>1714781</v>
      </c>
      <c r="Z76" s="54" t="n">
        <v>1721268</v>
      </c>
      <c r="AA76" s="54" t="n">
        <v>1732793</v>
      </c>
      <c r="AB76" s="54" t="n">
        <v>1756793</v>
      </c>
      <c r="AC76" s="54" t="n">
        <v>1779529</v>
      </c>
      <c r="AD76" s="54" t="n">
        <v>1799615</v>
      </c>
      <c r="AE76" s="54" t="n">
        <v>1815707</v>
      </c>
      <c r="AF76" s="54" t="n">
        <v>1825760</v>
      </c>
      <c r="AL76" s="136" t="n">
        <v>2025</v>
      </c>
      <c r="AM76" s="133" t="n">
        <v>100</v>
      </c>
      <c r="AN76" s="133" t="n">
        <v>0.475624256837099</v>
      </c>
      <c r="AO76" s="133" t="n">
        <v>13.0083234244947</v>
      </c>
      <c r="AP76" s="133" t="n">
        <v>22.1878715814506</v>
      </c>
      <c r="AQ76" s="133" t="n">
        <v>23.8525564803805</v>
      </c>
      <c r="AR76" s="133" t="n">
        <v>22.6634958382878</v>
      </c>
      <c r="AS76" s="133" t="n">
        <v>13.6266349583829</v>
      </c>
      <c r="AT76" s="133" t="n">
        <v>3.82877526753864</v>
      </c>
      <c r="AU76" s="133" t="n">
        <v>0.356718192627824</v>
      </c>
      <c r="AW76" s="69"/>
      <c r="AX76" s="69"/>
      <c r="AY76" s="69"/>
      <c r="AZ76" s="69"/>
      <c r="BA76" s="69"/>
      <c r="BB76" s="69"/>
      <c r="BC76" s="69"/>
      <c r="BE76" s="21" t="s">
        <v>6</v>
      </c>
      <c r="BF76" s="22" t="s">
        <v>84</v>
      </c>
      <c r="BG76" s="22"/>
      <c r="BH76" s="22"/>
      <c r="BI76" s="23"/>
      <c r="BJ76" s="23"/>
      <c r="BO76" s="0" t="s">
        <v>105</v>
      </c>
      <c r="BW76" s="135"/>
      <c r="BX76" s="135"/>
      <c r="BY76" s="135"/>
    </row>
    <row r="77" customFormat="false" ht="15" hidden="false" customHeight="true" outlineLevel="0" collapsed="false">
      <c r="A77" s="58" t="s">
        <v>37</v>
      </c>
      <c r="B77" s="54" t="n">
        <v>1571862</v>
      </c>
      <c r="C77" s="54" t="n">
        <v>1586319</v>
      </c>
      <c r="D77" s="54" t="n">
        <v>1591036</v>
      </c>
      <c r="E77" s="54" t="n">
        <v>1590032</v>
      </c>
      <c r="F77" s="54" t="n">
        <v>1588553</v>
      </c>
      <c r="G77" s="54" t="n">
        <v>1590602</v>
      </c>
      <c r="H77" s="54" t="n">
        <v>1598421</v>
      </c>
      <c r="I77" s="54" t="n">
        <v>1611962</v>
      </c>
      <c r="J77" s="54" t="n">
        <v>1630031</v>
      </c>
      <c r="K77" s="54" t="n">
        <v>1650720</v>
      </c>
      <c r="L77" s="54" t="n">
        <v>1672670</v>
      </c>
      <c r="M77" s="54" t="n">
        <v>1695145</v>
      </c>
      <c r="N77" s="54" t="n">
        <v>1717162</v>
      </c>
      <c r="O77" s="54" t="n">
        <v>1737087</v>
      </c>
      <c r="P77" s="54" t="n">
        <v>1753158</v>
      </c>
      <c r="Q77" s="54" t="n">
        <v>1763866</v>
      </c>
      <c r="R77" s="54" t="n">
        <v>1767997</v>
      </c>
      <c r="S77" s="54" t="n">
        <v>1765768</v>
      </c>
      <c r="T77" s="54" t="n">
        <v>1759036</v>
      </c>
      <c r="U77" s="54" t="n">
        <v>1750111</v>
      </c>
      <c r="V77" s="54" t="n">
        <v>1740835</v>
      </c>
      <c r="W77" s="54" t="n">
        <v>1732666</v>
      </c>
      <c r="X77" s="54" t="n">
        <v>1726108</v>
      </c>
      <c r="Y77" s="54" t="n">
        <v>1720853</v>
      </c>
      <c r="Z77" s="54" t="n">
        <v>1716530</v>
      </c>
      <c r="AA77" s="54" t="n">
        <v>1713034</v>
      </c>
      <c r="AB77" s="54" t="n">
        <v>1710697</v>
      </c>
      <c r="AC77" s="54" t="n">
        <v>1710365</v>
      </c>
      <c r="AD77" s="54" t="n">
        <v>1713090</v>
      </c>
      <c r="AE77" s="54" t="n">
        <v>1719461</v>
      </c>
      <c r="AF77" s="54" t="n">
        <v>1730876</v>
      </c>
      <c r="AL77" s="136" t="n">
        <v>2030</v>
      </c>
      <c r="AM77" s="133" t="n">
        <v>100</v>
      </c>
      <c r="AN77" s="133" t="n">
        <v>0.463753966316817</v>
      </c>
      <c r="AO77" s="133" t="n">
        <v>13.1071515743227</v>
      </c>
      <c r="AP77" s="133" t="n">
        <v>21.9428850378326</v>
      </c>
      <c r="AQ77" s="133" t="n">
        <v>23.7979009030998</v>
      </c>
      <c r="AR77" s="133" t="n">
        <v>22.8459848669758</v>
      </c>
      <c r="AS77" s="133" t="n">
        <v>13.6685379546009</v>
      </c>
      <c r="AT77" s="133" t="n">
        <v>3.83207224798633</v>
      </c>
      <c r="AU77" s="133" t="n">
        <v>0.341713448865023</v>
      </c>
      <c r="AW77" s="16" t="s">
        <v>6</v>
      </c>
      <c r="AX77" s="16" t="s">
        <v>54</v>
      </c>
      <c r="AY77" s="16"/>
      <c r="AZ77" s="137"/>
      <c r="BA77" s="16" t="s">
        <v>55</v>
      </c>
      <c r="BB77" s="16"/>
      <c r="BC77" s="16" t="s">
        <v>56</v>
      </c>
      <c r="BE77" s="21"/>
      <c r="BF77" s="22"/>
      <c r="BG77" s="22"/>
      <c r="BH77" s="22"/>
      <c r="BI77" s="23"/>
      <c r="BJ77" s="23"/>
      <c r="BM77" s="0" t="s">
        <v>106</v>
      </c>
      <c r="BO77" s="135"/>
      <c r="BP77" s="135"/>
      <c r="BQ77" s="135" t="s">
        <v>107</v>
      </c>
      <c r="BR77" s="135"/>
      <c r="BS77" s="135"/>
      <c r="BT77" s="135"/>
      <c r="BU77" s="135"/>
      <c r="BV77" s="135"/>
      <c r="BW77" s="135"/>
      <c r="BX77" s="135"/>
      <c r="BY77" s="135"/>
    </row>
    <row r="78" customFormat="false" ht="15" hidden="false" customHeight="true" outlineLevel="0" collapsed="false">
      <c r="A78" s="58" t="s">
        <v>38</v>
      </c>
      <c r="B78" s="54" t="n">
        <v>1376489</v>
      </c>
      <c r="C78" s="54" t="n">
        <v>1420822</v>
      </c>
      <c r="D78" s="54" t="n">
        <v>1465595</v>
      </c>
      <c r="E78" s="54" t="n">
        <v>1507564</v>
      </c>
      <c r="F78" s="54" t="n">
        <v>1542857</v>
      </c>
      <c r="G78" s="54" t="n">
        <v>1568522</v>
      </c>
      <c r="H78" s="54" t="n">
        <v>1583000</v>
      </c>
      <c r="I78" s="54" t="n">
        <v>1587812</v>
      </c>
      <c r="J78" s="54" t="n">
        <v>1586891</v>
      </c>
      <c r="K78" s="54" t="n">
        <v>1585502</v>
      </c>
      <c r="L78" s="54" t="n">
        <v>1587623</v>
      </c>
      <c r="M78" s="54" t="n">
        <v>1595472</v>
      </c>
      <c r="N78" s="54" t="n">
        <v>1609026</v>
      </c>
      <c r="O78" s="54" t="n">
        <v>1627091</v>
      </c>
      <c r="P78" s="54" t="n">
        <v>1647740</v>
      </c>
      <c r="Q78" s="54" t="n">
        <v>1669679</v>
      </c>
      <c r="R78" s="54" t="n">
        <v>1692096</v>
      </c>
      <c r="S78" s="54" t="n">
        <v>1714068</v>
      </c>
      <c r="T78" s="54" t="n">
        <v>1733951</v>
      </c>
      <c r="U78" s="54" t="n">
        <v>1749976</v>
      </c>
      <c r="V78" s="54" t="n">
        <v>1760660</v>
      </c>
      <c r="W78" s="54" t="n">
        <v>1764785</v>
      </c>
      <c r="X78" s="54" t="n">
        <v>1762558</v>
      </c>
      <c r="Y78" s="54" t="n">
        <v>1755835</v>
      </c>
      <c r="Z78" s="54" t="n">
        <v>1746897</v>
      </c>
      <c r="AA78" s="54" t="n">
        <v>1737635</v>
      </c>
      <c r="AB78" s="54" t="n">
        <v>1729466</v>
      </c>
      <c r="AC78" s="54" t="n">
        <v>1722892</v>
      </c>
      <c r="AD78" s="54" t="n">
        <v>1717621</v>
      </c>
      <c r="AE78" s="54" t="n">
        <v>1713287</v>
      </c>
      <c r="AF78" s="54" t="n">
        <v>1709759</v>
      </c>
      <c r="AL78" s="136" t="n">
        <v>2035</v>
      </c>
      <c r="AM78" s="133" t="n">
        <v>100</v>
      </c>
      <c r="AN78" s="133" t="n">
        <v>0.447204968944099</v>
      </c>
      <c r="AO78" s="133" t="n">
        <v>13.1180124223602</v>
      </c>
      <c r="AP78" s="133" t="n">
        <v>21.8136645962733</v>
      </c>
      <c r="AQ78" s="133" t="n">
        <v>23.8260869565217</v>
      </c>
      <c r="AR78" s="133" t="n">
        <v>22.9565217391304</v>
      </c>
      <c r="AS78" s="133" t="n">
        <v>13.6645962732919</v>
      </c>
      <c r="AT78" s="133" t="n">
        <v>3.82608695652174</v>
      </c>
      <c r="AU78" s="133" t="n">
        <v>0.347826086956522</v>
      </c>
      <c r="AW78" s="16"/>
      <c r="AX78" s="16" t="s">
        <v>58</v>
      </c>
      <c r="AY78" s="16" t="s">
        <v>59</v>
      </c>
      <c r="AZ78" s="137"/>
      <c r="BA78" s="15" t="s">
        <v>60</v>
      </c>
      <c r="BB78" s="15" t="s">
        <v>61</v>
      </c>
      <c r="BC78" s="16"/>
      <c r="BE78" s="21"/>
      <c r="BF78" s="22" t="s">
        <v>12</v>
      </c>
      <c r="BG78" s="22" t="s">
        <v>31</v>
      </c>
      <c r="BH78" s="22" t="s">
        <v>32</v>
      </c>
      <c r="BI78" s="23"/>
      <c r="BJ78" s="23"/>
    </row>
    <row r="79" customFormat="false" ht="15" hidden="false" customHeight="false" outlineLevel="0" collapsed="false">
      <c r="A79" s="58" t="s">
        <v>39</v>
      </c>
      <c r="B79" s="54" t="n">
        <v>1198199</v>
      </c>
      <c r="C79" s="54" t="n">
        <v>1222566</v>
      </c>
      <c r="D79" s="54" t="n">
        <v>1253022</v>
      </c>
      <c r="E79" s="54" t="n">
        <v>1288614</v>
      </c>
      <c r="F79" s="54" t="n">
        <v>1328055</v>
      </c>
      <c r="G79" s="54" t="n">
        <v>1370228</v>
      </c>
      <c r="H79" s="54" t="n">
        <v>1414469</v>
      </c>
      <c r="I79" s="54" t="n">
        <v>1459104</v>
      </c>
      <c r="J79" s="54" t="n">
        <v>1500972</v>
      </c>
      <c r="K79" s="54" t="n">
        <v>1536188</v>
      </c>
      <c r="L79" s="54" t="n">
        <v>1561851</v>
      </c>
      <c r="M79" s="54" t="n">
        <v>1576380</v>
      </c>
      <c r="N79" s="54" t="n">
        <v>1581282</v>
      </c>
      <c r="O79" s="54" t="n">
        <v>1580461</v>
      </c>
      <c r="P79" s="54" t="n">
        <v>1579214</v>
      </c>
      <c r="Q79" s="54" t="n">
        <v>1581415</v>
      </c>
      <c r="R79" s="54" t="n">
        <v>1589333</v>
      </c>
      <c r="S79" s="54" t="n">
        <v>1602916</v>
      </c>
      <c r="T79" s="54" t="n">
        <v>1620978</v>
      </c>
      <c r="U79" s="54" t="n">
        <v>1641608</v>
      </c>
      <c r="V79" s="54" t="n">
        <v>1663528</v>
      </c>
      <c r="W79" s="54" t="n">
        <v>1685899</v>
      </c>
      <c r="X79" s="54" t="n">
        <v>1707843</v>
      </c>
      <c r="Y79" s="54" t="n">
        <v>1727688</v>
      </c>
      <c r="Z79" s="54" t="n">
        <v>1743705</v>
      </c>
      <c r="AA79" s="54" t="n">
        <v>1754377</v>
      </c>
      <c r="AB79" s="54" t="n">
        <v>1758528</v>
      </c>
      <c r="AC79" s="54" t="n">
        <v>1756348</v>
      </c>
      <c r="AD79" s="54" t="n">
        <v>1749668</v>
      </c>
      <c r="AE79" s="54" t="n">
        <v>1740794</v>
      </c>
      <c r="AF79" s="54" t="n">
        <v>1731602</v>
      </c>
      <c r="AL79" s="138" t="n">
        <v>2040</v>
      </c>
      <c r="AM79" s="139" t="n">
        <v>100</v>
      </c>
      <c r="AN79" s="139" t="n">
        <v>0.428103752203475</v>
      </c>
      <c r="AO79" s="139" t="n">
        <v>13.0949383026945</v>
      </c>
      <c r="AP79" s="139" t="n">
        <v>21.657013346764</v>
      </c>
      <c r="AQ79" s="139" t="n">
        <v>23.8730798287585</v>
      </c>
      <c r="AR79" s="139" t="n">
        <v>23.0924200453286</v>
      </c>
      <c r="AS79" s="139" t="n">
        <v>13.6993200705112</v>
      </c>
      <c r="AT79" s="139" t="n">
        <v>3.80256862251322</v>
      </c>
      <c r="AU79" s="139" t="n">
        <v>0.352556031226391</v>
      </c>
      <c r="AW79" s="16"/>
      <c r="AX79" s="16"/>
      <c r="AY79" s="16"/>
      <c r="AZ79" s="137"/>
      <c r="BA79" s="15"/>
      <c r="BB79" s="15"/>
      <c r="BC79" s="16"/>
      <c r="BE79" s="21"/>
      <c r="BF79" s="22"/>
      <c r="BG79" s="22"/>
      <c r="BH79" s="22"/>
      <c r="BI79" s="23"/>
      <c r="BJ79" s="23"/>
      <c r="BM79" s="58" t="s">
        <v>103</v>
      </c>
      <c r="BN79" s="0" t="n">
        <f aca="false">BO74/3</f>
        <v>0.115481759460135</v>
      </c>
      <c r="BQ79" s="58" t="s">
        <v>103</v>
      </c>
      <c r="BR79" s="0" t="n">
        <f aca="false">BR118</f>
        <v>0.501126061919152</v>
      </c>
      <c r="BS79" s="0" t="n">
        <f aca="false">BR79</f>
        <v>0.501126061919152</v>
      </c>
      <c r="BT79" s="0" t="n">
        <f aca="false">BS79</f>
        <v>0.501126061919152</v>
      </c>
      <c r="BU79" s="0" t="n">
        <f aca="false">BT79</f>
        <v>0.501126061919152</v>
      </c>
      <c r="BV79" s="0" t="n">
        <f aca="false">BU79</f>
        <v>0.501126061919152</v>
      </c>
      <c r="BW79" s="0" t="n">
        <f aca="false">BV79</f>
        <v>0.501126061919152</v>
      </c>
      <c r="BX79" s="0" t="n">
        <f aca="false">BW79</f>
        <v>0.501126061919152</v>
      </c>
      <c r="BY79" s="0" t="n">
        <f aca="false">BX79</f>
        <v>0.501126061919152</v>
      </c>
      <c r="BZ79" s="0" t="n">
        <f aca="false">BY79</f>
        <v>0.501126061919152</v>
      </c>
      <c r="CA79" s="0" t="n">
        <f aca="false">BZ79</f>
        <v>0.501126061919152</v>
      </c>
      <c r="CB79" s="0" t="n">
        <f aca="false">CA79</f>
        <v>0.501126061919152</v>
      </c>
      <c r="CC79" s="0" t="n">
        <f aca="false">CB79</f>
        <v>0.501126061919152</v>
      </c>
      <c r="CD79" s="0" t="n">
        <f aca="false">CC79</f>
        <v>0.501126061919152</v>
      </c>
      <c r="CE79" s="0" t="n">
        <f aca="false">CD79</f>
        <v>0.501126061919152</v>
      </c>
      <c r="CF79" s="0" t="n">
        <f aca="false">CE79</f>
        <v>0.501126061919152</v>
      </c>
      <c r="CG79" s="0" t="n">
        <f aca="false">CF79</f>
        <v>0.501126061919152</v>
      </c>
      <c r="CH79" s="0" t="n">
        <f aca="false">CG79</f>
        <v>0.501126061919152</v>
      </c>
      <c r="CI79" s="0" t="n">
        <f aca="false">CH79</f>
        <v>0.501126061919152</v>
      </c>
      <c r="CJ79" s="0" t="n">
        <f aca="false">CI79</f>
        <v>0.501126061919152</v>
      </c>
      <c r="CK79" s="0" t="n">
        <f aca="false">CJ79</f>
        <v>0.501126061919152</v>
      </c>
      <c r="CL79" s="0" t="n">
        <f aca="false">CK79</f>
        <v>0.501126061919152</v>
      </c>
      <c r="CM79" s="0" t="n">
        <f aca="false">CL79</f>
        <v>0.501126061919152</v>
      </c>
      <c r="CN79" s="0" t="n">
        <f aca="false">CM79</f>
        <v>0.501126061919152</v>
      </c>
      <c r="CO79" s="0" t="n">
        <f aca="false">CN79</f>
        <v>0.501126061919152</v>
      </c>
    </row>
    <row r="80" customFormat="false" ht="15" hidden="false" customHeight="true" outlineLevel="0" collapsed="false">
      <c r="A80" s="58" t="s">
        <v>40</v>
      </c>
      <c r="B80" s="54" t="n">
        <v>1135147</v>
      </c>
      <c r="C80" s="54" t="n">
        <v>1142539</v>
      </c>
      <c r="D80" s="54" t="n">
        <v>1149467</v>
      </c>
      <c r="E80" s="54" t="n">
        <v>1157884</v>
      </c>
      <c r="F80" s="54" t="n">
        <v>1170187</v>
      </c>
      <c r="G80" s="54" t="n">
        <v>1188129</v>
      </c>
      <c r="H80" s="54" t="n">
        <v>1212478</v>
      </c>
      <c r="I80" s="54" t="n">
        <v>1242869</v>
      </c>
      <c r="J80" s="54" t="n">
        <v>1278344</v>
      </c>
      <c r="K80" s="54" t="n">
        <v>1317642</v>
      </c>
      <c r="L80" s="54" t="n">
        <v>1359623</v>
      </c>
      <c r="M80" s="54" t="n">
        <v>1403688</v>
      </c>
      <c r="N80" s="54" t="n">
        <v>1448119</v>
      </c>
      <c r="O80" s="54" t="n">
        <v>1489841</v>
      </c>
      <c r="P80" s="54" t="n">
        <v>1524932</v>
      </c>
      <c r="Q80" s="54" t="n">
        <v>1550541</v>
      </c>
      <c r="R80" s="54" t="n">
        <v>1565116</v>
      </c>
      <c r="S80" s="54" t="n">
        <v>1570128</v>
      </c>
      <c r="T80" s="54" t="n">
        <v>1569478</v>
      </c>
      <c r="U80" s="54" t="n">
        <v>1568405</v>
      </c>
      <c r="V80" s="54" t="n">
        <v>1570718</v>
      </c>
      <c r="W80" s="54" t="n">
        <v>1578744</v>
      </c>
      <c r="X80" s="54" t="n">
        <v>1592364</v>
      </c>
      <c r="Y80" s="54" t="n">
        <v>1610437</v>
      </c>
      <c r="Z80" s="54" t="n">
        <v>1631048</v>
      </c>
      <c r="AA80" s="54" t="n">
        <v>1652935</v>
      </c>
      <c r="AB80" s="54" t="n">
        <v>1675269</v>
      </c>
      <c r="AC80" s="54" t="n">
        <v>1697160</v>
      </c>
      <c r="AD80" s="54" t="n">
        <v>1716978</v>
      </c>
      <c r="AE80" s="54" t="n">
        <v>1732970</v>
      </c>
      <c r="AF80" s="54" t="n">
        <v>1743665</v>
      </c>
      <c r="AL80" s="46"/>
      <c r="AM80" s="46"/>
      <c r="AN80" s="38"/>
      <c r="AO80" s="38"/>
      <c r="AP80" s="38"/>
      <c r="AQ80" s="38"/>
      <c r="AR80" s="38"/>
      <c r="AS80" s="38"/>
      <c r="AT80" s="38"/>
      <c r="AU80" s="127"/>
      <c r="AW80" s="71"/>
      <c r="AX80" s="72" t="s">
        <v>65</v>
      </c>
      <c r="AY80" s="72" t="s">
        <v>66</v>
      </c>
      <c r="AZ80" s="140"/>
      <c r="BA80" s="73" t="s">
        <v>67</v>
      </c>
      <c r="BB80" s="73"/>
      <c r="BC80" s="72" t="s">
        <v>68</v>
      </c>
      <c r="BE80" s="102"/>
      <c r="BF80" s="103" t="s">
        <v>8</v>
      </c>
      <c r="BG80" s="103"/>
      <c r="BH80" s="103"/>
      <c r="BI80" s="43"/>
      <c r="BJ80" s="43"/>
      <c r="BM80" s="60" t="s">
        <v>46</v>
      </c>
      <c r="BN80" s="0" t="n">
        <f aca="false">BO74/3</f>
        <v>0.115481759460135</v>
      </c>
      <c r="BQ80" s="60" t="s">
        <v>46</v>
      </c>
      <c r="BR80" s="0" t="n">
        <f aca="false">BR79</f>
        <v>0.501126061919152</v>
      </c>
      <c r="BS80" s="0" t="n">
        <f aca="false">BR80</f>
        <v>0.501126061919152</v>
      </c>
      <c r="BT80" s="0" t="n">
        <f aca="false">BS80</f>
        <v>0.501126061919152</v>
      </c>
      <c r="BU80" s="0" t="n">
        <f aca="false">BT80</f>
        <v>0.501126061919152</v>
      </c>
      <c r="BV80" s="0" t="n">
        <f aca="false">BU80</f>
        <v>0.501126061919152</v>
      </c>
      <c r="BW80" s="0" t="n">
        <f aca="false">BV80</f>
        <v>0.501126061919152</v>
      </c>
      <c r="BX80" s="0" t="n">
        <f aca="false">BW80</f>
        <v>0.501126061919152</v>
      </c>
      <c r="BY80" s="0" t="n">
        <f aca="false">BX80</f>
        <v>0.501126061919152</v>
      </c>
      <c r="BZ80" s="0" t="n">
        <f aca="false">BY80</f>
        <v>0.501126061919152</v>
      </c>
      <c r="CA80" s="0" t="n">
        <f aca="false">BZ80</f>
        <v>0.501126061919152</v>
      </c>
      <c r="CB80" s="0" t="n">
        <f aca="false">CA80</f>
        <v>0.501126061919152</v>
      </c>
      <c r="CC80" s="0" t="n">
        <f aca="false">CB80</f>
        <v>0.501126061919152</v>
      </c>
      <c r="CD80" s="0" t="n">
        <f aca="false">CC80</f>
        <v>0.501126061919152</v>
      </c>
      <c r="CE80" s="0" t="n">
        <f aca="false">CD80</f>
        <v>0.501126061919152</v>
      </c>
      <c r="CF80" s="0" t="n">
        <f aca="false">CE80</f>
        <v>0.501126061919152</v>
      </c>
      <c r="CG80" s="0" t="n">
        <f aca="false">CF80</f>
        <v>0.501126061919152</v>
      </c>
      <c r="CH80" s="0" t="n">
        <f aca="false">CG80</f>
        <v>0.501126061919152</v>
      </c>
      <c r="CI80" s="0" t="n">
        <f aca="false">CH80</f>
        <v>0.501126061919152</v>
      </c>
      <c r="CJ80" s="0" t="n">
        <f aca="false">CI80</f>
        <v>0.501126061919152</v>
      </c>
      <c r="CK80" s="0" t="n">
        <f aca="false">CJ80</f>
        <v>0.501126061919152</v>
      </c>
      <c r="CL80" s="0" t="n">
        <f aca="false">CK80</f>
        <v>0.501126061919152</v>
      </c>
      <c r="CM80" s="0" t="n">
        <f aca="false">CL80</f>
        <v>0.501126061919152</v>
      </c>
      <c r="CN80" s="0" t="n">
        <f aca="false">CM80</f>
        <v>0.501126061919152</v>
      </c>
      <c r="CO80" s="0" t="n">
        <f aca="false">CN80</f>
        <v>0.501126061919152</v>
      </c>
    </row>
    <row r="81" customFormat="false" ht="15" hidden="false" customHeight="false" outlineLevel="0" collapsed="false">
      <c r="A81" s="58" t="s">
        <v>52</v>
      </c>
      <c r="B81" s="54" t="n">
        <v>1064838</v>
      </c>
      <c r="C81" s="54" t="n">
        <v>1076575</v>
      </c>
      <c r="D81" s="54" t="n">
        <v>1088298</v>
      </c>
      <c r="E81" s="54" t="n">
        <v>1099614</v>
      </c>
      <c r="F81" s="54" t="n">
        <v>1109938</v>
      </c>
      <c r="G81" s="54" t="n">
        <v>1118932</v>
      </c>
      <c r="H81" s="54" t="n">
        <v>1126516</v>
      </c>
      <c r="I81" s="54" t="n">
        <v>1133649</v>
      </c>
      <c r="J81" s="54" t="n">
        <v>1142244</v>
      </c>
      <c r="K81" s="54" t="n">
        <v>1154658</v>
      </c>
      <c r="L81" s="54" t="n">
        <v>1172654</v>
      </c>
      <c r="M81" s="54" t="n">
        <v>1196946</v>
      </c>
      <c r="N81" s="54" t="n">
        <v>1227215</v>
      </c>
      <c r="O81" s="54" t="n">
        <v>1262490</v>
      </c>
      <c r="P81" s="54" t="n">
        <v>1301542</v>
      </c>
      <c r="Q81" s="54" t="n">
        <v>1343261</v>
      </c>
      <c r="R81" s="54" t="n">
        <v>1387040</v>
      </c>
      <c r="S81" s="54" t="n">
        <v>1431166</v>
      </c>
      <c r="T81" s="54" t="n">
        <v>1472618</v>
      </c>
      <c r="U81" s="54" t="n">
        <v>1507520</v>
      </c>
      <c r="V81" s="54" t="n">
        <v>1533063</v>
      </c>
      <c r="W81" s="54" t="n">
        <v>1547665</v>
      </c>
      <c r="X81" s="54" t="n">
        <v>1552838</v>
      </c>
      <c r="Y81" s="54" t="n">
        <v>1552408</v>
      </c>
      <c r="Z81" s="54" t="n">
        <v>1551564</v>
      </c>
      <c r="AA81" s="54" t="n">
        <v>1554073</v>
      </c>
      <c r="AB81" s="54" t="n">
        <v>1562209</v>
      </c>
      <c r="AC81" s="54" t="n">
        <v>1575889</v>
      </c>
      <c r="AD81" s="54" t="n">
        <v>1593966</v>
      </c>
      <c r="AE81" s="54" t="n">
        <v>1614528</v>
      </c>
      <c r="AF81" s="54" t="n">
        <v>1636344</v>
      </c>
      <c r="AL81" s="141" t="s">
        <v>49</v>
      </c>
      <c r="AM81" s="142"/>
      <c r="AN81" s="142"/>
      <c r="AO81" s="142"/>
      <c r="AP81" s="142"/>
      <c r="AQ81" s="142"/>
      <c r="AR81" s="142"/>
      <c r="AS81" s="142"/>
      <c r="AT81" s="142"/>
      <c r="AU81" s="142"/>
      <c r="AW81" s="34" t="n">
        <v>2010</v>
      </c>
      <c r="AX81" s="143" t="n">
        <v>2.41</v>
      </c>
      <c r="AY81" s="143" t="n">
        <v>74.0389197806838</v>
      </c>
      <c r="AZ81" s="144"/>
      <c r="BA81" s="143" t="n">
        <v>1.16873701866691</v>
      </c>
      <c r="BB81" s="143" t="n">
        <v>1.06611659126169</v>
      </c>
      <c r="BC81" s="143" t="n">
        <v>28.0867717188472</v>
      </c>
      <c r="BE81" s="34" t="n">
        <v>2009</v>
      </c>
      <c r="BF81" s="143" t="n">
        <v>75.34</v>
      </c>
      <c r="BG81" s="143" t="n">
        <v>72.08</v>
      </c>
      <c r="BH81" s="143" t="n">
        <v>78.81</v>
      </c>
      <c r="BI81" s="143"/>
      <c r="BJ81" s="143"/>
      <c r="BM81" s="60" t="s">
        <v>33</v>
      </c>
      <c r="BN81" s="0" t="n">
        <f aca="false">BO74/3</f>
        <v>0.115481759460135</v>
      </c>
      <c r="BQ81" s="60" t="s">
        <v>33</v>
      </c>
      <c r="BR81" s="0" t="n">
        <f aca="false">BR80</f>
        <v>0.501126061919152</v>
      </c>
      <c r="BS81" s="0" t="n">
        <f aca="false">BR81</f>
        <v>0.501126061919152</v>
      </c>
      <c r="BT81" s="0" t="n">
        <f aca="false">BS81</f>
        <v>0.501126061919152</v>
      </c>
      <c r="BU81" s="0" t="n">
        <f aca="false">BT81</f>
        <v>0.501126061919152</v>
      </c>
      <c r="BV81" s="0" t="n">
        <f aca="false">BU81</f>
        <v>0.501126061919152</v>
      </c>
      <c r="BW81" s="0" t="n">
        <f aca="false">BV81</f>
        <v>0.501126061919152</v>
      </c>
      <c r="BX81" s="0" t="n">
        <f aca="false">BW81</f>
        <v>0.501126061919152</v>
      </c>
      <c r="BY81" s="0" t="n">
        <f aca="false">BX81</f>
        <v>0.501126061919152</v>
      </c>
      <c r="BZ81" s="0" t="n">
        <f aca="false">BY81</f>
        <v>0.501126061919152</v>
      </c>
      <c r="CA81" s="0" t="n">
        <f aca="false">BZ81</f>
        <v>0.501126061919152</v>
      </c>
      <c r="CB81" s="0" t="n">
        <f aca="false">CA81</f>
        <v>0.501126061919152</v>
      </c>
      <c r="CC81" s="0" t="n">
        <f aca="false">CB81</f>
        <v>0.501126061919152</v>
      </c>
      <c r="CD81" s="0" t="n">
        <f aca="false">CC81</f>
        <v>0.501126061919152</v>
      </c>
      <c r="CE81" s="0" t="n">
        <f aca="false">CD81</f>
        <v>0.501126061919152</v>
      </c>
      <c r="CF81" s="0" t="n">
        <f aca="false">CE81</f>
        <v>0.501126061919152</v>
      </c>
      <c r="CG81" s="0" t="n">
        <f aca="false">CF81</f>
        <v>0.501126061919152</v>
      </c>
      <c r="CH81" s="0" t="n">
        <f aca="false">CG81</f>
        <v>0.501126061919152</v>
      </c>
      <c r="CI81" s="0" t="n">
        <f aca="false">CH81</f>
        <v>0.501126061919152</v>
      </c>
      <c r="CJ81" s="0" t="n">
        <f aca="false">CI81</f>
        <v>0.501126061919152</v>
      </c>
      <c r="CK81" s="0" t="n">
        <f aca="false">CJ81</f>
        <v>0.501126061919152</v>
      </c>
      <c r="CL81" s="0" t="n">
        <f aca="false">CK81</f>
        <v>0.501126061919152</v>
      </c>
      <c r="CM81" s="0" t="n">
        <f aca="false">CL81</f>
        <v>0.501126061919152</v>
      </c>
      <c r="CN81" s="0" t="n">
        <f aca="false">CM81</f>
        <v>0.501126061919152</v>
      </c>
      <c r="CO81" s="0" t="n">
        <f aca="false">CN81</f>
        <v>0.501126061919152</v>
      </c>
    </row>
    <row r="82" customFormat="false" ht="15" hidden="false" customHeight="false" outlineLevel="0" collapsed="false">
      <c r="A82" s="58" t="s">
        <v>53</v>
      </c>
      <c r="B82" s="54" t="n">
        <v>978428</v>
      </c>
      <c r="C82" s="54" t="n">
        <v>991791</v>
      </c>
      <c r="D82" s="54" t="n">
        <v>1004551</v>
      </c>
      <c r="E82" s="54" t="n">
        <v>1016836</v>
      </c>
      <c r="F82" s="54" t="n">
        <v>1028808</v>
      </c>
      <c r="G82" s="54" t="n">
        <v>1040676</v>
      </c>
      <c r="H82" s="54" t="n">
        <v>1052602</v>
      </c>
      <c r="I82" s="54" t="n">
        <v>1064526</v>
      </c>
      <c r="J82" s="54" t="n">
        <v>1076028</v>
      </c>
      <c r="K82" s="54" t="n">
        <v>1086568</v>
      </c>
      <c r="L82" s="54" t="n">
        <v>1095777</v>
      </c>
      <c r="M82" s="54" t="n">
        <v>1103603</v>
      </c>
      <c r="N82" s="54" t="n">
        <v>1111001</v>
      </c>
      <c r="O82" s="54" t="n">
        <v>1119802</v>
      </c>
      <c r="P82" s="54" t="n">
        <v>1132358</v>
      </c>
      <c r="Q82" s="54" t="n">
        <v>1150395</v>
      </c>
      <c r="R82" s="54" t="n">
        <v>1174581</v>
      </c>
      <c r="S82" s="54" t="n">
        <v>1204668</v>
      </c>
      <c r="T82" s="54" t="n">
        <v>1239646</v>
      </c>
      <c r="U82" s="54" t="n">
        <v>1278316</v>
      </c>
      <c r="V82" s="54" t="n">
        <v>1319629</v>
      </c>
      <c r="W82" s="54" t="n">
        <v>1362983</v>
      </c>
      <c r="X82" s="54" t="n">
        <v>1406665</v>
      </c>
      <c r="Y82" s="54" t="n">
        <v>1447712</v>
      </c>
      <c r="Z82" s="54" t="n">
        <v>1482327</v>
      </c>
      <c r="AA82" s="54" t="n">
        <v>1507729</v>
      </c>
      <c r="AB82" s="54" t="n">
        <v>1522386</v>
      </c>
      <c r="AC82" s="54" t="n">
        <v>1527754</v>
      </c>
      <c r="AD82" s="54" t="n">
        <v>1527602</v>
      </c>
      <c r="AE82" s="54" t="n">
        <v>1527082</v>
      </c>
      <c r="AF82" s="54" t="n">
        <v>1529841</v>
      </c>
      <c r="AW82" s="39" t="n">
        <v>2011</v>
      </c>
      <c r="AX82" s="145" t="n">
        <f aca="false">AX81+(AX86-AX81)/5</f>
        <v>2.384</v>
      </c>
      <c r="AY82" s="145" t="n">
        <f aca="false">AY81+(AY86-AY81)/5</f>
        <v>73.1043813838597</v>
      </c>
      <c r="AZ82" s="146"/>
      <c r="BA82" s="145" t="n">
        <f aca="false">BA81+(BA86-BA81)/5</f>
        <v>1.15612900746116</v>
      </c>
      <c r="BB82" s="145" t="n">
        <f aca="false">BB81+(BB86-BB81)/5</f>
        <v>1.05533725211901</v>
      </c>
      <c r="BC82" s="145" t="n">
        <f aca="false">BC81+(BC86-BC81)/5</f>
        <v>28.0908819661762</v>
      </c>
      <c r="BE82" s="39" t="n">
        <v>2010</v>
      </c>
      <c r="BF82" s="145" t="n">
        <f aca="false">BF81+(BF87-BF81)/6</f>
        <v>75.6033333333333</v>
      </c>
      <c r="BG82" s="145" t="n">
        <f aca="false">BG81+(BG87-BG81)/6</f>
        <v>72.3533333333333</v>
      </c>
      <c r="BH82" s="145" t="n">
        <f aca="false">BH81+(BH87-BH81)/6</f>
        <v>79.0633333333333</v>
      </c>
      <c r="BI82" s="145"/>
      <c r="BJ82" s="145"/>
      <c r="BM82" s="58" t="s">
        <v>34</v>
      </c>
      <c r="BN82" s="0" t="n">
        <f aca="false">BQ74/2</f>
        <v>0.209042916526796</v>
      </c>
      <c r="BQ82" s="58" t="s">
        <v>34</v>
      </c>
      <c r="BR82" s="0" t="n">
        <f aca="false">BS118</f>
        <v>0.464922735954477</v>
      </c>
      <c r="BS82" s="0" t="n">
        <f aca="false">BR82</f>
        <v>0.464922735954477</v>
      </c>
      <c r="BT82" s="0" t="n">
        <f aca="false">BS82</f>
        <v>0.464922735954477</v>
      </c>
      <c r="BU82" s="0" t="n">
        <f aca="false">BT82</f>
        <v>0.464922735954477</v>
      </c>
      <c r="BV82" s="0" t="n">
        <f aca="false">BU82</f>
        <v>0.464922735954477</v>
      </c>
      <c r="BW82" s="0" t="n">
        <f aca="false">BV82</f>
        <v>0.464922735954477</v>
      </c>
      <c r="BX82" s="0" t="n">
        <f aca="false">BW82</f>
        <v>0.464922735954477</v>
      </c>
      <c r="BY82" s="0" t="n">
        <f aca="false">BX82</f>
        <v>0.464922735954477</v>
      </c>
      <c r="BZ82" s="0" t="n">
        <f aca="false">BY82</f>
        <v>0.464922735954477</v>
      </c>
      <c r="CA82" s="0" t="n">
        <f aca="false">BZ82</f>
        <v>0.464922735954477</v>
      </c>
      <c r="CB82" s="0" t="n">
        <f aca="false">CA82</f>
        <v>0.464922735954477</v>
      </c>
      <c r="CC82" s="0" t="n">
        <f aca="false">CB82</f>
        <v>0.464922735954477</v>
      </c>
      <c r="CD82" s="0" t="n">
        <f aca="false">CC82</f>
        <v>0.464922735954477</v>
      </c>
      <c r="CE82" s="0" t="n">
        <f aca="false">CD82</f>
        <v>0.464922735954477</v>
      </c>
      <c r="CF82" s="0" t="n">
        <f aca="false">CE82</f>
        <v>0.464922735954477</v>
      </c>
      <c r="CG82" s="0" t="n">
        <f aca="false">CF82</f>
        <v>0.464922735954477</v>
      </c>
      <c r="CH82" s="0" t="n">
        <f aca="false">CG82</f>
        <v>0.464922735954477</v>
      </c>
      <c r="CI82" s="0" t="n">
        <f aca="false">CH82</f>
        <v>0.464922735954477</v>
      </c>
      <c r="CJ82" s="0" t="n">
        <f aca="false">CI82</f>
        <v>0.464922735954477</v>
      </c>
      <c r="CK82" s="0" t="n">
        <f aca="false">CJ82</f>
        <v>0.464922735954477</v>
      </c>
      <c r="CL82" s="0" t="n">
        <f aca="false">CK82</f>
        <v>0.464922735954477</v>
      </c>
      <c r="CM82" s="0" t="n">
        <f aca="false">CL82</f>
        <v>0.464922735954477</v>
      </c>
      <c r="CN82" s="0" t="n">
        <f aca="false">CM82</f>
        <v>0.464922735954477</v>
      </c>
      <c r="CO82" s="0" t="n">
        <f aca="false">CN82</f>
        <v>0.464922735954477</v>
      </c>
    </row>
    <row r="83" customFormat="false" ht="15" hidden="false" customHeight="false" outlineLevel="0" collapsed="false">
      <c r="A83" s="58" t="s">
        <v>57</v>
      </c>
      <c r="B83" s="54" t="n">
        <v>862890</v>
      </c>
      <c r="C83" s="54" t="n">
        <v>882230</v>
      </c>
      <c r="D83" s="54" t="n">
        <v>899708</v>
      </c>
      <c r="E83" s="54" t="n">
        <v>915644</v>
      </c>
      <c r="F83" s="54" t="n">
        <v>930510</v>
      </c>
      <c r="G83" s="54" t="n">
        <v>944632</v>
      </c>
      <c r="H83" s="54" t="n">
        <v>958161</v>
      </c>
      <c r="I83" s="54" t="n">
        <v>971078</v>
      </c>
      <c r="J83" s="54" t="n">
        <v>983551</v>
      </c>
      <c r="K83" s="54" t="n">
        <v>995724</v>
      </c>
      <c r="L83" s="54" t="n">
        <v>1007778</v>
      </c>
      <c r="M83" s="54" t="n">
        <v>1019890</v>
      </c>
      <c r="N83" s="54" t="n">
        <v>1031977</v>
      </c>
      <c r="O83" s="54" t="n">
        <v>1043663</v>
      </c>
      <c r="P83" s="54" t="n">
        <v>1054401</v>
      </c>
      <c r="Q83" s="54" t="n">
        <v>1063820</v>
      </c>
      <c r="R83" s="54" t="n">
        <v>1071925</v>
      </c>
      <c r="S83" s="54" t="n">
        <v>1079571</v>
      </c>
      <c r="T83" s="54" t="n">
        <v>1088593</v>
      </c>
      <c r="U83" s="54" t="n">
        <v>1101286</v>
      </c>
      <c r="V83" s="54" t="n">
        <v>1119299</v>
      </c>
      <c r="W83" s="54" t="n">
        <v>1143294</v>
      </c>
      <c r="X83" s="54" t="n">
        <v>1173033</v>
      </c>
      <c r="Y83" s="54" t="n">
        <v>1207542</v>
      </c>
      <c r="Z83" s="54" t="n">
        <v>1245629</v>
      </c>
      <c r="AA83" s="54" t="n">
        <v>1286323</v>
      </c>
      <c r="AB83" s="54" t="n">
        <v>1328984</v>
      </c>
      <c r="AC83" s="54" t="n">
        <v>1371987</v>
      </c>
      <c r="AD83" s="54" t="n">
        <v>1412412</v>
      </c>
      <c r="AE83" s="54" t="n">
        <v>1446541</v>
      </c>
      <c r="AF83" s="54" t="n">
        <v>1471683</v>
      </c>
      <c r="AL83" s="147" t="s">
        <v>108</v>
      </c>
      <c r="AM83" s="147"/>
      <c r="AN83" s="147"/>
      <c r="AO83" s="147"/>
      <c r="AP83" s="147"/>
      <c r="AQ83" s="147"/>
      <c r="AR83" s="147"/>
      <c r="AS83" s="147"/>
      <c r="AT83" s="147"/>
      <c r="AU83" s="147"/>
      <c r="AW83" s="39" t="n">
        <v>2012</v>
      </c>
      <c r="AX83" s="145" t="n">
        <f aca="false">AX82+(AX86-AX81)/5</f>
        <v>2.358</v>
      </c>
      <c r="AY83" s="145" t="n">
        <f aca="false">AY82+(AY86-AY81)/5</f>
        <v>72.1698429870356</v>
      </c>
      <c r="AZ83" s="146"/>
      <c r="BA83" s="145" t="n">
        <f aca="false">BA82+(BA86-BA81)/5</f>
        <v>1.14352099625541</v>
      </c>
      <c r="BB83" s="145" t="n">
        <f aca="false">BB82+(BB86-BB81)/5</f>
        <v>1.04455791297632</v>
      </c>
      <c r="BC83" s="145" t="n">
        <f aca="false">BC82+(BC86-BC81)/5</f>
        <v>28.0949922135052</v>
      </c>
      <c r="BE83" s="39" t="n">
        <v>2011</v>
      </c>
      <c r="BF83" s="145" t="n">
        <f aca="false">BF82+(BF87-BF81)/6</f>
        <v>75.8666666666667</v>
      </c>
      <c r="BG83" s="145" t="n">
        <f aca="false">BG82+(BG87-BG81)/6</f>
        <v>72.6266666666667</v>
      </c>
      <c r="BH83" s="145" t="n">
        <f aca="false">BH82+(BH87-BH81)/6</f>
        <v>79.3166666666667</v>
      </c>
      <c r="BI83" s="145"/>
      <c r="BJ83" s="145"/>
      <c r="BM83" s="58" t="s">
        <v>35</v>
      </c>
      <c r="BN83" s="0" t="n">
        <f aca="false">BQ74/2</f>
        <v>0.209042916526796</v>
      </c>
      <c r="BQ83" s="58" t="s">
        <v>35</v>
      </c>
      <c r="BR83" s="0" t="n">
        <f aca="false">BR82</f>
        <v>0.464922735954477</v>
      </c>
      <c r="BS83" s="0" t="n">
        <f aca="false">BR83</f>
        <v>0.464922735954477</v>
      </c>
      <c r="BT83" s="0" t="n">
        <f aca="false">BS83</f>
        <v>0.464922735954477</v>
      </c>
      <c r="BU83" s="0" t="n">
        <f aca="false">BT83</f>
        <v>0.464922735954477</v>
      </c>
      <c r="BV83" s="0" t="n">
        <f aca="false">BU83</f>
        <v>0.464922735954477</v>
      </c>
      <c r="BW83" s="0" t="n">
        <f aca="false">BV83</f>
        <v>0.464922735954477</v>
      </c>
      <c r="BX83" s="0" t="n">
        <f aca="false">BW83</f>
        <v>0.464922735954477</v>
      </c>
      <c r="BY83" s="0" t="n">
        <f aca="false">BX83</f>
        <v>0.464922735954477</v>
      </c>
      <c r="BZ83" s="0" t="n">
        <f aca="false">BY83</f>
        <v>0.464922735954477</v>
      </c>
      <c r="CA83" s="0" t="n">
        <f aca="false">BZ83</f>
        <v>0.464922735954477</v>
      </c>
      <c r="CB83" s="0" t="n">
        <f aca="false">CA83</f>
        <v>0.464922735954477</v>
      </c>
      <c r="CC83" s="0" t="n">
        <f aca="false">CB83</f>
        <v>0.464922735954477</v>
      </c>
      <c r="CD83" s="0" t="n">
        <f aca="false">CC83</f>
        <v>0.464922735954477</v>
      </c>
      <c r="CE83" s="0" t="n">
        <f aca="false">CD83</f>
        <v>0.464922735954477</v>
      </c>
      <c r="CF83" s="0" t="n">
        <f aca="false">CE83</f>
        <v>0.464922735954477</v>
      </c>
      <c r="CG83" s="0" t="n">
        <f aca="false">CF83</f>
        <v>0.464922735954477</v>
      </c>
      <c r="CH83" s="0" t="n">
        <f aca="false">CG83</f>
        <v>0.464922735954477</v>
      </c>
      <c r="CI83" s="0" t="n">
        <f aca="false">CH83</f>
        <v>0.464922735954477</v>
      </c>
      <c r="CJ83" s="0" t="n">
        <f aca="false">CI83</f>
        <v>0.464922735954477</v>
      </c>
      <c r="CK83" s="0" t="n">
        <f aca="false">CJ83</f>
        <v>0.464922735954477</v>
      </c>
      <c r="CL83" s="0" t="n">
        <f aca="false">CK83</f>
        <v>0.464922735954477</v>
      </c>
      <c r="CM83" s="0" t="n">
        <f aca="false">CL83</f>
        <v>0.464922735954477</v>
      </c>
      <c r="CN83" s="0" t="n">
        <f aca="false">CM83</f>
        <v>0.464922735954477</v>
      </c>
      <c r="CO83" s="0" t="n">
        <f aca="false">CN83</f>
        <v>0.464922735954477</v>
      </c>
    </row>
    <row r="84" customFormat="false" ht="15" hidden="false" customHeight="false" outlineLevel="0" collapsed="false">
      <c r="A84" s="58" t="s">
        <v>62</v>
      </c>
      <c r="B84" s="54" t="n">
        <v>709898</v>
      </c>
      <c r="C84" s="54" t="n">
        <v>730331</v>
      </c>
      <c r="D84" s="54" t="n">
        <v>752391</v>
      </c>
      <c r="E84" s="54" t="n">
        <v>775093</v>
      </c>
      <c r="F84" s="54" t="n">
        <v>797308</v>
      </c>
      <c r="G84" s="54" t="n">
        <v>818174</v>
      </c>
      <c r="H84" s="54" t="n">
        <v>837218</v>
      </c>
      <c r="I84" s="54" t="n">
        <v>854525</v>
      </c>
      <c r="J84" s="54" t="n">
        <v>870372</v>
      </c>
      <c r="K84" s="54" t="n">
        <v>885197</v>
      </c>
      <c r="L84" s="54" t="n">
        <v>899331</v>
      </c>
      <c r="M84" s="54" t="n">
        <v>912903</v>
      </c>
      <c r="N84" s="54" t="n">
        <v>925866</v>
      </c>
      <c r="O84" s="54" t="n">
        <v>938435</v>
      </c>
      <c r="P84" s="54" t="n">
        <v>950710</v>
      </c>
      <c r="Q84" s="54" t="n">
        <v>962862</v>
      </c>
      <c r="R84" s="54" t="n">
        <v>975052</v>
      </c>
      <c r="S84" s="54" t="n">
        <v>987228</v>
      </c>
      <c r="T84" s="54" t="n">
        <v>999009</v>
      </c>
      <c r="U84" s="54" t="n">
        <v>1009868</v>
      </c>
      <c r="V84" s="54" t="n">
        <v>1019469</v>
      </c>
      <c r="W84" s="54" t="n">
        <v>1027776</v>
      </c>
      <c r="X84" s="54" t="n">
        <v>1035653</v>
      </c>
      <c r="Y84" s="54" t="n">
        <v>1044857</v>
      </c>
      <c r="Z84" s="54" t="n">
        <v>1057594</v>
      </c>
      <c r="AA84" s="54" t="n">
        <v>1075441</v>
      </c>
      <c r="AB84" s="54" t="n">
        <v>1099055</v>
      </c>
      <c r="AC84" s="54" t="n">
        <v>1128185</v>
      </c>
      <c r="AD84" s="54" t="n">
        <v>1161898</v>
      </c>
      <c r="AE84" s="54" t="n">
        <v>1199045</v>
      </c>
      <c r="AF84" s="54" t="n">
        <v>1238719</v>
      </c>
      <c r="AL84" s="148"/>
      <c r="AM84" s="149"/>
      <c r="AN84" s="149"/>
      <c r="AO84" s="149"/>
      <c r="AP84" s="149"/>
      <c r="AQ84" s="149"/>
      <c r="AR84" s="149"/>
      <c r="AS84" s="149"/>
      <c r="AT84" s="149"/>
      <c r="AU84" s="149"/>
      <c r="AW84" s="39" t="n">
        <v>2013</v>
      </c>
      <c r="AX84" s="145" t="n">
        <f aca="false">AX83+(AX86-AX81)/5</f>
        <v>2.332</v>
      </c>
      <c r="AY84" s="145" t="n">
        <f aca="false">AY83+(AY86-AY81)/5</f>
        <v>71.2353045902114</v>
      </c>
      <c r="AZ84" s="146"/>
      <c r="BA84" s="145" t="n">
        <f aca="false">BA83+(BA86-BA81)/5</f>
        <v>1.13091298504966</v>
      </c>
      <c r="BB84" s="145" t="n">
        <f aca="false">BB83+(BB86-BB81)/5</f>
        <v>1.03377857383364</v>
      </c>
      <c r="BC84" s="145" t="n">
        <f aca="false">BC83+(BC86-BC81)/5</f>
        <v>28.0991024608342</v>
      </c>
      <c r="BE84" s="39" t="n">
        <v>2012</v>
      </c>
      <c r="BF84" s="145" t="n">
        <f aca="false">BF83+(BF87-BF81)/6</f>
        <v>76.13</v>
      </c>
      <c r="BG84" s="145" t="n">
        <f aca="false">BG83+(BG87-BG81)/6</f>
        <v>72.9</v>
      </c>
      <c r="BH84" s="145" t="n">
        <f aca="false">BH83+(BH87-BH81)/6</f>
        <v>79.57</v>
      </c>
      <c r="BI84" s="145"/>
      <c r="BJ84" s="145"/>
      <c r="BM84" s="58" t="s">
        <v>36</v>
      </c>
      <c r="BN84" s="0" t="n">
        <f aca="false">BS74/2</f>
        <v>0.0848435201004731</v>
      </c>
      <c r="BQ84" s="58" t="s">
        <v>36</v>
      </c>
      <c r="BR84" s="0" t="n">
        <f aca="false">BR83</f>
        <v>0.464922735954477</v>
      </c>
      <c r="BS84" s="0" t="n">
        <f aca="false">BR84</f>
        <v>0.464922735954477</v>
      </c>
      <c r="BT84" s="0" t="n">
        <f aca="false">BS84</f>
        <v>0.464922735954477</v>
      </c>
      <c r="BU84" s="0" t="n">
        <f aca="false">BT84</f>
        <v>0.464922735954477</v>
      </c>
      <c r="BV84" s="0" t="n">
        <f aca="false">BU84</f>
        <v>0.464922735954477</v>
      </c>
      <c r="BW84" s="0" t="n">
        <f aca="false">BV84</f>
        <v>0.464922735954477</v>
      </c>
      <c r="BX84" s="0" t="n">
        <f aca="false">BW84</f>
        <v>0.464922735954477</v>
      </c>
      <c r="BY84" s="0" t="n">
        <f aca="false">BX84</f>
        <v>0.464922735954477</v>
      </c>
      <c r="BZ84" s="0" t="n">
        <f aca="false">BY84</f>
        <v>0.464922735954477</v>
      </c>
      <c r="CA84" s="0" t="n">
        <f aca="false">BZ84</f>
        <v>0.464922735954477</v>
      </c>
      <c r="CB84" s="0" t="n">
        <f aca="false">CA84</f>
        <v>0.464922735954477</v>
      </c>
      <c r="CC84" s="0" t="n">
        <f aca="false">CB84</f>
        <v>0.464922735954477</v>
      </c>
      <c r="CD84" s="0" t="n">
        <f aca="false">CC84</f>
        <v>0.464922735954477</v>
      </c>
      <c r="CE84" s="0" t="n">
        <f aca="false">CD84</f>
        <v>0.464922735954477</v>
      </c>
      <c r="CF84" s="0" t="n">
        <f aca="false">CE84</f>
        <v>0.464922735954477</v>
      </c>
      <c r="CG84" s="0" t="n">
        <f aca="false">CF84</f>
        <v>0.464922735954477</v>
      </c>
      <c r="CH84" s="0" t="n">
        <f aca="false">CG84</f>
        <v>0.464922735954477</v>
      </c>
      <c r="CI84" s="0" t="n">
        <f aca="false">CH84</f>
        <v>0.464922735954477</v>
      </c>
      <c r="CJ84" s="0" t="n">
        <f aca="false">CI84</f>
        <v>0.464922735954477</v>
      </c>
      <c r="CK84" s="0" t="n">
        <f aca="false">CJ84</f>
        <v>0.464922735954477</v>
      </c>
      <c r="CL84" s="0" t="n">
        <f aca="false">CK84</f>
        <v>0.464922735954477</v>
      </c>
      <c r="CM84" s="0" t="n">
        <f aca="false">CL84</f>
        <v>0.464922735954477</v>
      </c>
      <c r="CN84" s="0" t="n">
        <f aca="false">CM84</f>
        <v>0.464922735954477</v>
      </c>
      <c r="CO84" s="0" t="n">
        <f aca="false">CN84</f>
        <v>0.464922735954477</v>
      </c>
    </row>
    <row r="85" customFormat="false" ht="15" hidden="false" customHeight="false" outlineLevel="0" collapsed="false">
      <c r="A85" s="58" t="s">
        <v>64</v>
      </c>
      <c r="B85" s="54" t="n">
        <v>584129</v>
      </c>
      <c r="C85" s="54" t="n">
        <v>594038</v>
      </c>
      <c r="D85" s="54" t="n">
        <v>605897</v>
      </c>
      <c r="E85" s="54" t="n">
        <v>619734</v>
      </c>
      <c r="F85" s="54" t="n">
        <v>635567</v>
      </c>
      <c r="G85" s="54" t="n">
        <v>653336</v>
      </c>
      <c r="H85" s="54" t="n">
        <v>673033</v>
      </c>
      <c r="I85" s="54" t="n">
        <v>694230</v>
      </c>
      <c r="J85" s="54" t="n">
        <v>716011</v>
      </c>
      <c r="K85" s="54" t="n">
        <v>737347</v>
      </c>
      <c r="L85" s="54" t="n">
        <v>757455</v>
      </c>
      <c r="M85" s="54" t="n">
        <v>775868</v>
      </c>
      <c r="N85" s="54" t="n">
        <v>792710</v>
      </c>
      <c r="O85" s="54" t="n">
        <v>808178</v>
      </c>
      <c r="P85" s="54" t="n">
        <v>822723</v>
      </c>
      <c r="Q85" s="54" t="n">
        <v>836656</v>
      </c>
      <c r="R85" s="54" t="n">
        <v>850042</v>
      </c>
      <c r="S85" s="54" t="n">
        <v>862874</v>
      </c>
      <c r="T85" s="54" t="n">
        <v>875337</v>
      </c>
      <c r="U85" s="54" t="n">
        <v>887533</v>
      </c>
      <c r="V85" s="54" t="n">
        <v>899613</v>
      </c>
      <c r="W85" s="54" t="n">
        <v>911730</v>
      </c>
      <c r="X85" s="54" t="n">
        <v>923817</v>
      </c>
      <c r="Y85" s="54" t="n">
        <v>935515</v>
      </c>
      <c r="Z85" s="54" t="n">
        <v>946350</v>
      </c>
      <c r="AA85" s="54" t="n">
        <v>955985</v>
      </c>
      <c r="AB85" s="54" t="n">
        <v>964417</v>
      </c>
      <c r="AC85" s="54" t="n">
        <v>972429</v>
      </c>
      <c r="AD85" s="54" t="n">
        <v>981716</v>
      </c>
      <c r="AE85" s="54" t="n">
        <v>994340</v>
      </c>
      <c r="AF85" s="54" t="n">
        <v>1011782</v>
      </c>
      <c r="AW85" s="39" t="n">
        <v>2014</v>
      </c>
      <c r="AX85" s="145" t="n">
        <f aca="false">AX84+(AX86-AX81)/5</f>
        <v>2.306</v>
      </c>
      <c r="AY85" s="145" t="n">
        <f aca="false">AY84+(AY86-AY81)/5</f>
        <v>70.3007661933873</v>
      </c>
      <c r="AZ85" s="146"/>
      <c r="BA85" s="145" t="n">
        <f aca="false">BA84+(BA86-BA81)/5</f>
        <v>1.11830497384391</v>
      </c>
      <c r="BB85" s="145" t="n">
        <f aca="false">BB84+(BB86-BB81)/5</f>
        <v>1.02299923469095</v>
      </c>
      <c r="BC85" s="145" t="n">
        <f aca="false">BC84+(BC86-BC81)/5</f>
        <v>28.1032127081632</v>
      </c>
      <c r="BE85" s="39" t="n">
        <v>2013</v>
      </c>
      <c r="BF85" s="145" t="n">
        <f aca="false">BF84+(BF87-BF81)/6</f>
        <v>76.3933333333334</v>
      </c>
      <c r="BG85" s="145" t="n">
        <f aca="false">BG84+(BG87-BG81)/6</f>
        <v>73.1733333333334</v>
      </c>
      <c r="BH85" s="145" t="n">
        <f aca="false">BH84+(BH87-BH81)/6</f>
        <v>79.8233333333333</v>
      </c>
      <c r="BI85" s="145"/>
      <c r="BJ85" s="145"/>
      <c r="BM85" s="58" t="s">
        <v>37</v>
      </c>
      <c r="BN85" s="0" t="n">
        <f aca="false">BS74/2</f>
        <v>0.0848435201004731</v>
      </c>
      <c r="BQ85" s="58" t="s">
        <v>37</v>
      </c>
      <c r="BR85" s="0" t="n">
        <f aca="false">BR84</f>
        <v>0.464922735954477</v>
      </c>
      <c r="BS85" s="0" t="n">
        <f aca="false">BR85</f>
        <v>0.464922735954477</v>
      </c>
      <c r="BT85" s="0" t="n">
        <f aca="false">BS85</f>
        <v>0.464922735954477</v>
      </c>
      <c r="BU85" s="0" t="n">
        <f aca="false">BT85</f>
        <v>0.464922735954477</v>
      </c>
      <c r="BV85" s="0" t="n">
        <f aca="false">BU85</f>
        <v>0.464922735954477</v>
      </c>
      <c r="BW85" s="0" t="n">
        <f aca="false">BV85</f>
        <v>0.464922735954477</v>
      </c>
      <c r="BX85" s="0" t="n">
        <f aca="false">BW85</f>
        <v>0.464922735954477</v>
      </c>
      <c r="BY85" s="0" t="n">
        <f aca="false">BX85</f>
        <v>0.464922735954477</v>
      </c>
      <c r="BZ85" s="0" t="n">
        <f aca="false">BY85</f>
        <v>0.464922735954477</v>
      </c>
      <c r="CA85" s="0" t="n">
        <f aca="false">BZ85</f>
        <v>0.464922735954477</v>
      </c>
      <c r="CB85" s="0" t="n">
        <f aca="false">CA85</f>
        <v>0.464922735954477</v>
      </c>
      <c r="CC85" s="0" t="n">
        <f aca="false">CB85</f>
        <v>0.464922735954477</v>
      </c>
      <c r="CD85" s="0" t="n">
        <f aca="false">CC85</f>
        <v>0.464922735954477</v>
      </c>
      <c r="CE85" s="0" t="n">
        <f aca="false">CD85</f>
        <v>0.464922735954477</v>
      </c>
      <c r="CF85" s="0" t="n">
        <f aca="false">CE85</f>
        <v>0.464922735954477</v>
      </c>
      <c r="CG85" s="0" t="n">
        <f aca="false">CF85</f>
        <v>0.464922735954477</v>
      </c>
      <c r="CH85" s="0" t="n">
        <f aca="false">CG85</f>
        <v>0.464922735954477</v>
      </c>
      <c r="CI85" s="0" t="n">
        <f aca="false">CH85</f>
        <v>0.464922735954477</v>
      </c>
      <c r="CJ85" s="0" t="n">
        <f aca="false">CI85</f>
        <v>0.464922735954477</v>
      </c>
      <c r="CK85" s="0" t="n">
        <f aca="false">CJ85</f>
        <v>0.464922735954477</v>
      </c>
      <c r="CL85" s="0" t="n">
        <f aca="false">CK85</f>
        <v>0.464922735954477</v>
      </c>
      <c r="CM85" s="0" t="n">
        <f aca="false">CL85</f>
        <v>0.464922735954477</v>
      </c>
      <c r="CN85" s="0" t="n">
        <f aca="false">CM85</f>
        <v>0.464922735954477</v>
      </c>
      <c r="CO85" s="0" t="n">
        <f aca="false">CN85</f>
        <v>0.464922735954477</v>
      </c>
    </row>
    <row r="86" customFormat="false" ht="15" hidden="false" customHeight="false" outlineLevel="0" collapsed="false">
      <c r="A86" s="58" t="s">
        <v>69</v>
      </c>
      <c r="B86" s="54" t="n">
        <v>483396</v>
      </c>
      <c r="C86" s="54" t="n">
        <v>486376</v>
      </c>
      <c r="D86" s="54" t="n">
        <v>490244</v>
      </c>
      <c r="E86" s="54" t="n">
        <v>495228</v>
      </c>
      <c r="F86" s="54" t="n">
        <v>501634</v>
      </c>
      <c r="G86" s="54" t="n">
        <v>509702</v>
      </c>
      <c r="H86" s="54" t="n">
        <v>519497</v>
      </c>
      <c r="I86" s="54" t="n">
        <v>530992</v>
      </c>
      <c r="J86" s="54" t="n">
        <v>544232</v>
      </c>
      <c r="K86" s="54" t="n">
        <v>559228</v>
      </c>
      <c r="L86" s="54" t="n">
        <v>575975</v>
      </c>
      <c r="M86" s="54" t="n">
        <v>594442</v>
      </c>
      <c r="N86" s="54" t="n">
        <v>614243</v>
      </c>
      <c r="O86" s="54" t="n">
        <v>634556</v>
      </c>
      <c r="P86" s="54" t="n">
        <v>654478</v>
      </c>
      <c r="Q86" s="54" t="n">
        <v>673300</v>
      </c>
      <c r="R86" s="54" t="n">
        <v>690650</v>
      </c>
      <c r="S86" s="54" t="n">
        <v>706619</v>
      </c>
      <c r="T86" s="54" t="n">
        <v>721390</v>
      </c>
      <c r="U86" s="54" t="n">
        <v>735359</v>
      </c>
      <c r="V86" s="54" t="n">
        <v>748774</v>
      </c>
      <c r="W86" s="54" t="n">
        <v>761723</v>
      </c>
      <c r="X86" s="54" t="n">
        <v>774166</v>
      </c>
      <c r="Y86" s="54" t="n">
        <v>786294</v>
      </c>
      <c r="Z86" s="54" t="n">
        <v>798187</v>
      </c>
      <c r="AA86" s="54" t="n">
        <v>809967</v>
      </c>
      <c r="AB86" s="54" t="n">
        <v>821778</v>
      </c>
      <c r="AC86" s="54" t="n">
        <v>833551</v>
      </c>
      <c r="AD86" s="54" t="n">
        <v>844958</v>
      </c>
      <c r="AE86" s="54" t="n">
        <v>855575</v>
      </c>
      <c r="AF86" s="54" t="n">
        <v>865081</v>
      </c>
      <c r="AW86" s="34" t="n">
        <v>2015</v>
      </c>
      <c r="AX86" s="143" t="n">
        <v>2.28</v>
      </c>
      <c r="AY86" s="143" t="n">
        <v>69.3662277965632</v>
      </c>
      <c r="AZ86" s="144"/>
      <c r="BA86" s="143" t="n">
        <v>1.10569696263816</v>
      </c>
      <c r="BB86" s="143" t="n">
        <v>1.01221989554827</v>
      </c>
      <c r="BC86" s="143" t="n">
        <v>28.1073229554922</v>
      </c>
      <c r="BE86" s="39" t="n">
        <v>2014</v>
      </c>
      <c r="BF86" s="145" t="n">
        <f aca="false">BF85+(BF87-BF81)/6</f>
        <v>76.6566666666667</v>
      </c>
      <c r="BG86" s="145" t="n">
        <f aca="false">BG85+(BG87-BG81)/6</f>
        <v>73.4466666666667</v>
      </c>
      <c r="BH86" s="145" t="n">
        <f aca="false">BH85+(BH87-BH81)/6</f>
        <v>80.0766666666667</v>
      </c>
      <c r="BI86" s="145"/>
      <c r="BJ86" s="145"/>
      <c r="BM86" s="58" t="s">
        <v>38</v>
      </c>
      <c r="BN86" s="0" t="n">
        <f aca="false">BU74/2</f>
        <v>0.0239784423657282</v>
      </c>
      <c r="BQ86" s="58" t="s">
        <v>38</v>
      </c>
      <c r="BR86" s="0" t="n">
        <f aca="false">BR85</f>
        <v>0.464922735954477</v>
      </c>
      <c r="BS86" s="0" t="n">
        <f aca="false">BR86</f>
        <v>0.464922735954477</v>
      </c>
      <c r="BT86" s="0" t="n">
        <f aca="false">BS86</f>
        <v>0.464922735954477</v>
      </c>
      <c r="BU86" s="0" t="n">
        <f aca="false">BT86</f>
        <v>0.464922735954477</v>
      </c>
      <c r="BV86" s="0" t="n">
        <f aca="false">BU86</f>
        <v>0.464922735954477</v>
      </c>
      <c r="BW86" s="0" t="n">
        <f aca="false">BV86</f>
        <v>0.464922735954477</v>
      </c>
      <c r="BX86" s="0" t="n">
        <f aca="false">BW86</f>
        <v>0.464922735954477</v>
      </c>
      <c r="BY86" s="0" t="n">
        <f aca="false">BX86</f>
        <v>0.464922735954477</v>
      </c>
      <c r="BZ86" s="0" t="n">
        <f aca="false">BY86</f>
        <v>0.464922735954477</v>
      </c>
      <c r="CA86" s="0" t="n">
        <f aca="false">BZ86</f>
        <v>0.464922735954477</v>
      </c>
      <c r="CB86" s="0" t="n">
        <f aca="false">CA86</f>
        <v>0.464922735954477</v>
      </c>
      <c r="CC86" s="0" t="n">
        <f aca="false">CB86</f>
        <v>0.464922735954477</v>
      </c>
      <c r="CD86" s="0" t="n">
        <f aca="false">CC86</f>
        <v>0.464922735954477</v>
      </c>
      <c r="CE86" s="0" t="n">
        <f aca="false">CD86</f>
        <v>0.464922735954477</v>
      </c>
      <c r="CF86" s="0" t="n">
        <f aca="false">CE86</f>
        <v>0.464922735954477</v>
      </c>
      <c r="CG86" s="0" t="n">
        <f aca="false">CF86</f>
        <v>0.464922735954477</v>
      </c>
      <c r="CH86" s="0" t="n">
        <f aca="false">CG86</f>
        <v>0.464922735954477</v>
      </c>
      <c r="CI86" s="0" t="n">
        <f aca="false">CH86</f>
        <v>0.464922735954477</v>
      </c>
      <c r="CJ86" s="0" t="n">
        <f aca="false">CI86</f>
        <v>0.464922735954477</v>
      </c>
      <c r="CK86" s="0" t="n">
        <f aca="false">CJ86</f>
        <v>0.464922735954477</v>
      </c>
      <c r="CL86" s="0" t="n">
        <f aca="false">CK86</f>
        <v>0.464922735954477</v>
      </c>
      <c r="CM86" s="0" t="n">
        <f aca="false">CL86</f>
        <v>0.464922735954477</v>
      </c>
      <c r="CN86" s="0" t="n">
        <f aca="false">CM86</f>
        <v>0.464922735954477</v>
      </c>
      <c r="CO86" s="0" t="n">
        <f aca="false">CN86</f>
        <v>0.464922735954477</v>
      </c>
    </row>
    <row r="87" customFormat="false" ht="15" hidden="false" customHeight="false" outlineLevel="0" collapsed="false">
      <c r="A87" s="58" t="s">
        <v>70</v>
      </c>
      <c r="B87" s="54" t="n">
        <v>365167</v>
      </c>
      <c r="C87" s="54" t="n">
        <v>367253</v>
      </c>
      <c r="D87" s="54" t="n">
        <v>368784</v>
      </c>
      <c r="E87" s="54" t="n">
        <v>370427</v>
      </c>
      <c r="F87" s="54" t="n">
        <v>372752</v>
      </c>
      <c r="G87" s="54" t="n">
        <v>376016</v>
      </c>
      <c r="H87" s="54" t="n">
        <v>380061</v>
      </c>
      <c r="I87" s="54" t="n">
        <v>384782</v>
      </c>
      <c r="J87" s="54" t="n">
        <v>390360</v>
      </c>
      <c r="K87" s="54" t="n">
        <v>397084</v>
      </c>
      <c r="L87" s="54" t="n">
        <v>405126</v>
      </c>
      <c r="M87" s="54" t="n">
        <v>414554</v>
      </c>
      <c r="N87" s="54" t="n">
        <v>425309</v>
      </c>
      <c r="O87" s="54" t="n">
        <v>437492</v>
      </c>
      <c r="P87" s="54" t="n">
        <v>451109</v>
      </c>
      <c r="Q87" s="54" t="n">
        <v>466205</v>
      </c>
      <c r="R87" s="54" t="n">
        <v>482717</v>
      </c>
      <c r="S87" s="54" t="n">
        <v>500325</v>
      </c>
      <c r="T87" s="54" t="n">
        <v>518351</v>
      </c>
      <c r="U87" s="54" t="n">
        <v>536063</v>
      </c>
      <c r="V87" s="54" t="n">
        <v>552880</v>
      </c>
      <c r="W87" s="54" t="n">
        <v>568520</v>
      </c>
      <c r="X87" s="54" t="n">
        <v>583074</v>
      </c>
      <c r="Y87" s="54" t="n">
        <v>596676</v>
      </c>
      <c r="Z87" s="54" t="n">
        <v>609631</v>
      </c>
      <c r="AA87" s="54" t="n">
        <v>622160</v>
      </c>
      <c r="AB87" s="54" t="n">
        <v>634279</v>
      </c>
      <c r="AC87" s="54" t="n">
        <v>645998</v>
      </c>
      <c r="AD87" s="54" t="n">
        <v>657441</v>
      </c>
      <c r="AE87" s="54" t="n">
        <v>668707</v>
      </c>
      <c r="AF87" s="54" t="n">
        <v>679883</v>
      </c>
      <c r="AW87" s="39" t="n">
        <v>2016</v>
      </c>
      <c r="AX87" s="145" t="n">
        <f aca="false">AX86+(AX91-AX86)/5</f>
        <v>2.26</v>
      </c>
      <c r="AY87" s="145" t="n">
        <f aca="false">AY86+(AY91-AY86)/5</f>
        <v>68.4898616888933</v>
      </c>
      <c r="AZ87" s="146"/>
      <c r="BA87" s="145" t="n">
        <f aca="false">BA86+(BA91-BA86)/5</f>
        <v>1.09599932217347</v>
      </c>
      <c r="BB87" s="145" t="n">
        <f aca="false">BB86+(BB91-BB86)/5</f>
        <v>1.00392443657679</v>
      </c>
      <c r="BC87" s="145" t="n">
        <f aca="false">BC86+(BC91-BC86)/5</f>
        <v>28.1144985845268</v>
      </c>
      <c r="BE87" s="34" t="n">
        <v>2015</v>
      </c>
      <c r="BF87" s="143" t="n">
        <v>76.92</v>
      </c>
      <c r="BG87" s="143" t="n">
        <v>73.72</v>
      </c>
      <c r="BH87" s="143" t="n">
        <v>80.33</v>
      </c>
      <c r="BI87" s="143"/>
      <c r="BJ87" s="143"/>
      <c r="BM87" s="58" t="s">
        <v>39</v>
      </c>
      <c r="BN87" s="0" t="n">
        <f aca="false">BU74/2</f>
        <v>0.0239784423657282</v>
      </c>
      <c r="BQ87" s="58" t="s">
        <v>39</v>
      </c>
      <c r="BR87" s="0" t="n">
        <f aca="false">BR86</f>
        <v>0.464922735954477</v>
      </c>
      <c r="BS87" s="0" t="n">
        <f aca="false">BR87</f>
        <v>0.464922735954477</v>
      </c>
      <c r="BT87" s="0" t="n">
        <f aca="false">BS87</f>
        <v>0.464922735954477</v>
      </c>
      <c r="BU87" s="0" t="n">
        <f aca="false">BT87</f>
        <v>0.464922735954477</v>
      </c>
      <c r="BV87" s="0" t="n">
        <f aca="false">BU87</f>
        <v>0.464922735954477</v>
      </c>
      <c r="BW87" s="0" t="n">
        <f aca="false">BV87</f>
        <v>0.464922735954477</v>
      </c>
      <c r="BX87" s="0" t="n">
        <f aca="false">BW87</f>
        <v>0.464922735954477</v>
      </c>
      <c r="BY87" s="0" t="n">
        <f aca="false">BX87</f>
        <v>0.464922735954477</v>
      </c>
      <c r="BZ87" s="0" t="n">
        <f aca="false">BY87</f>
        <v>0.464922735954477</v>
      </c>
      <c r="CA87" s="0" t="n">
        <f aca="false">BZ87</f>
        <v>0.464922735954477</v>
      </c>
      <c r="CB87" s="0" t="n">
        <f aca="false">CA87</f>
        <v>0.464922735954477</v>
      </c>
      <c r="CC87" s="0" t="n">
        <f aca="false">CB87</f>
        <v>0.464922735954477</v>
      </c>
      <c r="CD87" s="0" t="n">
        <f aca="false">CC87</f>
        <v>0.464922735954477</v>
      </c>
      <c r="CE87" s="0" t="n">
        <f aca="false">CD87</f>
        <v>0.464922735954477</v>
      </c>
      <c r="CF87" s="0" t="n">
        <f aca="false">CE87</f>
        <v>0.464922735954477</v>
      </c>
      <c r="CG87" s="0" t="n">
        <f aca="false">CF87</f>
        <v>0.464922735954477</v>
      </c>
      <c r="CH87" s="0" t="n">
        <f aca="false">CG87</f>
        <v>0.464922735954477</v>
      </c>
      <c r="CI87" s="0" t="n">
        <f aca="false">CH87</f>
        <v>0.464922735954477</v>
      </c>
      <c r="CJ87" s="0" t="n">
        <f aca="false">CI87</f>
        <v>0.464922735954477</v>
      </c>
      <c r="CK87" s="0" t="n">
        <f aca="false">CJ87</f>
        <v>0.464922735954477</v>
      </c>
      <c r="CL87" s="0" t="n">
        <f aca="false">CK87</f>
        <v>0.464922735954477</v>
      </c>
      <c r="CM87" s="0" t="n">
        <f aca="false">CL87</f>
        <v>0.464922735954477</v>
      </c>
      <c r="CN87" s="0" t="n">
        <f aca="false">CM87</f>
        <v>0.464922735954477</v>
      </c>
      <c r="CO87" s="0" t="n">
        <f aca="false">CN87</f>
        <v>0.464922735954477</v>
      </c>
    </row>
    <row r="88" customFormat="false" ht="15" hidden="false" customHeight="false" outlineLevel="0" collapsed="false">
      <c r="A88" s="58" t="s">
        <v>71</v>
      </c>
      <c r="B88" s="54" t="n">
        <v>206656</v>
      </c>
      <c r="C88" s="54" t="n">
        <v>213207</v>
      </c>
      <c r="D88" s="54" t="n">
        <v>219640</v>
      </c>
      <c r="E88" s="54" t="n">
        <v>225581</v>
      </c>
      <c r="F88" s="54" t="n">
        <v>230626</v>
      </c>
      <c r="G88" s="54" t="n">
        <v>234703</v>
      </c>
      <c r="H88" s="54" t="n">
        <v>238001</v>
      </c>
      <c r="I88" s="54" t="n">
        <v>240957</v>
      </c>
      <c r="J88" s="54" t="n">
        <v>244021</v>
      </c>
      <c r="K88" s="54" t="n">
        <v>247512</v>
      </c>
      <c r="L88" s="54" t="n">
        <v>251592</v>
      </c>
      <c r="M88" s="54" t="n">
        <v>256161</v>
      </c>
      <c r="N88" s="54" t="n">
        <v>261181</v>
      </c>
      <c r="O88" s="54" t="n">
        <v>266788</v>
      </c>
      <c r="P88" s="54" t="n">
        <v>273195</v>
      </c>
      <c r="Q88" s="54" t="n">
        <v>280531</v>
      </c>
      <c r="R88" s="54" t="n">
        <v>288835</v>
      </c>
      <c r="S88" s="54" t="n">
        <v>298088</v>
      </c>
      <c r="T88" s="54" t="n">
        <v>308368</v>
      </c>
      <c r="U88" s="54" t="n">
        <v>319691</v>
      </c>
      <c r="V88" s="54" t="n">
        <v>332159</v>
      </c>
      <c r="W88" s="54" t="n">
        <v>345682</v>
      </c>
      <c r="X88" s="54" t="n">
        <v>360018</v>
      </c>
      <c r="Y88" s="54" t="n">
        <v>374665</v>
      </c>
      <c r="Z88" s="54" t="n">
        <v>389111</v>
      </c>
      <c r="AA88" s="54" t="n">
        <v>402956</v>
      </c>
      <c r="AB88" s="54" t="n">
        <v>415995</v>
      </c>
      <c r="AC88" s="54" t="n">
        <v>428278</v>
      </c>
      <c r="AD88" s="54" t="n">
        <v>439907</v>
      </c>
      <c r="AE88" s="54" t="n">
        <v>451070</v>
      </c>
      <c r="AF88" s="54" t="n">
        <v>461967</v>
      </c>
      <c r="AW88" s="39" t="n">
        <v>2017</v>
      </c>
      <c r="AX88" s="145" t="n">
        <f aca="false">AX87+(AX91-AX86)/5</f>
        <v>2.24</v>
      </c>
      <c r="AY88" s="145" t="n">
        <f aca="false">AY87+(AY91-AY86)/5</f>
        <v>67.6134955812234</v>
      </c>
      <c r="AZ88" s="146"/>
      <c r="BA88" s="145" t="n">
        <f aca="false">BA87+(BA91-BA86)/5</f>
        <v>1.08630168170879</v>
      </c>
      <c r="BB88" s="145" t="n">
        <f aca="false">BB87+(BB91-BB86)/5</f>
        <v>0.995628977605309</v>
      </c>
      <c r="BC88" s="145" t="n">
        <f aca="false">BC87+(BC91-BC86)/5</f>
        <v>28.1216742135613</v>
      </c>
      <c r="BE88" s="39" t="n">
        <v>2016</v>
      </c>
      <c r="BF88" s="145" t="n">
        <f aca="false">BF87+(BF92-BF87)/5</f>
        <v>77.15</v>
      </c>
      <c r="BG88" s="145" t="n">
        <f aca="false">BG87+(BG92-BG87)/5</f>
        <v>73.956</v>
      </c>
      <c r="BH88" s="145" t="n">
        <f aca="false">BH87+(BH92-BH87)/5</f>
        <v>80.552</v>
      </c>
      <c r="BI88" s="145"/>
      <c r="BJ88" s="145"/>
      <c r="BM88" s="58" t="s">
        <v>40</v>
      </c>
      <c r="BN88" s="0" t="n">
        <f aca="false">BW74/2</f>
        <v>0.00589711857867919</v>
      </c>
      <c r="BQ88" s="58" t="s">
        <v>40</v>
      </c>
      <c r="BR88" s="0" t="n">
        <f aca="false">BR87</f>
        <v>0.464922735954477</v>
      </c>
      <c r="BS88" s="0" t="n">
        <f aca="false">BR88</f>
        <v>0.464922735954477</v>
      </c>
      <c r="BT88" s="0" t="n">
        <f aca="false">BS88</f>
        <v>0.464922735954477</v>
      </c>
      <c r="BU88" s="0" t="n">
        <f aca="false">BT88</f>
        <v>0.464922735954477</v>
      </c>
      <c r="BV88" s="0" t="n">
        <f aca="false">BU88</f>
        <v>0.464922735954477</v>
      </c>
      <c r="BW88" s="0" t="n">
        <f aca="false">BV88</f>
        <v>0.464922735954477</v>
      </c>
      <c r="BX88" s="0" t="n">
        <f aca="false">BW88</f>
        <v>0.464922735954477</v>
      </c>
      <c r="BY88" s="0" t="n">
        <f aca="false">BX88</f>
        <v>0.464922735954477</v>
      </c>
      <c r="BZ88" s="0" t="n">
        <f aca="false">BY88</f>
        <v>0.464922735954477</v>
      </c>
      <c r="CA88" s="0" t="n">
        <f aca="false">BZ88</f>
        <v>0.464922735954477</v>
      </c>
      <c r="CB88" s="0" t="n">
        <f aca="false">CA88</f>
        <v>0.464922735954477</v>
      </c>
      <c r="CC88" s="0" t="n">
        <f aca="false">CB88</f>
        <v>0.464922735954477</v>
      </c>
      <c r="CD88" s="0" t="n">
        <f aca="false">CC88</f>
        <v>0.464922735954477</v>
      </c>
      <c r="CE88" s="0" t="n">
        <f aca="false">CD88</f>
        <v>0.464922735954477</v>
      </c>
      <c r="CF88" s="0" t="n">
        <f aca="false">CE88</f>
        <v>0.464922735954477</v>
      </c>
      <c r="CG88" s="0" t="n">
        <f aca="false">CF88</f>
        <v>0.464922735954477</v>
      </c>
      <c r="CH88" s="0" t="n">
        <f aca="false">CG88</f>
        <v>0.464922735954477</v>
      </c>
      <c r="CI88" s="0" t="n">
        <f aca="false">CH88</f>
        <v>0.464922735954477</v>
      </c>
      <c r="CJ88" s="0" t="n">
        <f aca="false">CI88</f>
        <v>0.464922735954477</v>
      </c>
      <c r="CK88" s="0" t="n">
        <f aca="false">CJ88</f>
        <v>0.464922735954477</v>
      </c>
      <c r="CL88" s="0" t="n">
        <f aca="false">CK88</f>
        <v>0.464922735954477</v>
      </c>
      <c r="CM88" s="0" t="n">
        <f aca="false">CL88</f>
        <v>0.464922735954477</v>
      </c>
      <c r="CN88" s="0" t="n">
        <f aca="false">CM88</f>
        <v>0.464922735954477</v>
      </c>
      <c r="CO88" s="0" t="n">
        <f aca="false">CN88</f>
        <v>0.464922735954477</v>
      </c>
    </row>
    <row r="89" customFormat="false" ht="15" hidden="false" customHeight="false" outlineLevel="0" collapsed="false">
      <c r="A89" s="58" t="s">
        <v>72</v>
      </c>
      <c r="B89" s="54" t="n">
        <v>77506</v>
      </c>
      <c r="C89" s="54" t="n">
        <v>83589</v>
      </c>
      <c r="D89" s="54" t="n">
        <v>89089</v>
      </c>
      <c r="E89" s="54" t="n">
        <v>94105</v>
      </c>
      <c r="F89" s="54" t="n">
        <v>98876</v>
      </c>
      <c r="G89" s="54" t="n">
        <v>103573</v>
      </c>
      <c r="H89" s="54" t="n">
        <v>108322</v>
      </c>
      <c r="I89" s="54" t="n">
        <v>113062</v>
      </c>
      <c r="J89" s="54" t="n">
        <v>117558</v>
      </c>
      <c r="K89" s="54" t="n">
        <v>121598</v>
      </c>
      <c r="L89" s="54" t="n">
        <v>125138</v>
      </c>
      <c r="M89" s="54" t="n">
        <v>128302</v>
      </c>
      <c r="N89" s="54" t="n">
        <v>131324</v>
      </c>
      <c r="O89" s="54" t="n">
        <v>134418</v>
      </c>
      <c r="P89" s="54" t="n">
        <v>137774</v>
      </c>
      <c r="Q89" s="54" t="n">
        <v>141458</v>
      </c>
      <c r="R89" s="54" t="n">
        <v>145427</v>
      </c>
      <c r="S89" s="54" t="n">
        <v>149640</v>
      </c>
      <c r="T89" s="54" t="n">
        <v>154229</v>
      </c>
      <c r="U89" s="54" t="n">
        <v>159331</v>
      </c>
      <c r="V89" s="54" t="n">
        <v>164994</v>
      </c>
      <c r="W89" s="54" t="n">
        <v>171255</v>
      </c>
      <c r="X89" s="54" t="n">
        <v>178113</v>
      </c>
      <c r="Y89" s="54" t="n">
        <v>185627</v>
      </c>
      <c r="Z89" s="54" t="n">
        <v>193830</v>
      </c>
      <c r="AA89" s="54" t="n">
        <v>202788</v>
      </c>
      <c r="AB89" s="54" t="n">
        <v>212445</v>
      </c>
      <c r="AC89" s="54" t="n">
        <v>222644</v>
      </c>
      <c r="AD89" s="54" t="n">
        <v>233089</v>
      </c>
      <c r="AE89" s="54" t="n">
        <v>243430</v>
      </c>
      <c r="AF89" s="54" t="n">
        <v>253429</v>
      </c>
      <c r="AW89" s="39" t="n">
        <v>2018</v>
      </c>
      <c r="AX89" s="145" t="n">
        <f aca="false">AX88+(AX91-AX86)/5</f>
        <v>2.22</v>
      </c>
      <c r="AY89" s="145" t="n">
        <f aca="false">AY88+(AY91-AY86)/5</f>
        <v>66.7371294735535</v>
      </c>
      <c r="AZ89" s="146"/>
      <c r="BA89" s="145" t="n">
        <f aca="false">BA88+(BA91-BA86)/5</f>
        <v>1.0766040412441</v>
      </c>
      <c r="BB89" s="145" t="n">
        <f aca="false">BB88+(BB91-BB86)/5</f>
        <v>0.987333518633829</v>
      </c>
      <c r="BC89" s="145" t="n">
        <f aca="false">BC88+(BC91-BC86)/5</f>
        <v>28.1288498425959</v>
      </c>
      <c r="BE89" s="39" t="n">
        <v>2017</v>
      </c>
      <c r="BF89" s="145" t="n">
        <f aca="false">BF88+(BF92-BF87)/5</f>
        <v>77.38</v>
      </c>
      <c r="BG89" s="145" t="n">
        <f aca="false">BG88+(BG92-BG87)/5</f>
        <v>74.192</v>
      </c>
      <c r="BH89" s="145" t="n">
        <f aca="false">BH88+(BH92-BH87)/5</f>
        <v>80.774</v>
      </c>
      <c r="BI89" s="145"/>
      <c r="BJ89" s="145"/>
      <c r="BK89" s="0" t="n">
        <f aca="false">BL89/BL98</f>
        <v>0.289864079128748</v>
      </c>
      <c r="BL89" s="0" t="n">
        <f aca="false">B84/B69</f>
        <v>0.0340515419674325</v>
      </c>
      <c r="BM89" s="58" t="s">
        <v>52</v>
      </c>
      <c r="BN89" s="0" t="n">
        <f aca="false">BW74/2</f>
        <v>0.00589711857867919</v>
      </c>
      <c r="BQ89" s="58" t="s">
        <v>52</v>
      </c>
      <c r="BR89" s="0" t="n">
        <f aca="false">BR88</f>
        <v>0.464922735954477</v>
      </c>
      <c r="BS89" s="0" t="n">
        <f aca="false">BR89</f>
        <v>0.464922735954477</v>
      </c>
      <c r="BT89" s="0" t="n">
        <f aca="false">BS89</f>
        <v>0.464922735954477</v>
      </c>
      <c r="BU89" s="0" t="n">
        <f aca="false">BT89</f>
        <v>0.464922735954477</v>
      </c>
      <c r="BV89" s="0" t="n">
        <f aca="false">BU89</f>
        <v>0.464922735954477</v>
      </c>
      <c r="BW89" s="0" t="n">
        <f aca="false">BV89</f>
        <v>0.464922735954477</v>
      </c>
      <c r="BX89" s="0" t="n">
        <f aca="false">BW89</f>
        <v>0.464922735954477</v>
      </c>
      <c r="BY89" s="0" t="n">
        <f aca="false">BX89</f>
        <v>0.464922735954477</v>
      </c>
      <c r="BZ89" s="0" t="n">
        <f aca="false">BY89</f>
        <v>0.464922735954477</v>
      </c>
      <c r="CA89" s="0" t="n">
        <f aca="false">BZ89</f>
        <v>0.464922735954477</v>
      </c>
      <c r="CB89" s="0" t="n">
        <f aca="false">CA89</f>
        <v>0.464922735954477</v>
      </c>
      <c r="CC89" s="0" t="n">
        <f aca="false">CB89</f>
        <v>0.464922735954477</v>
      </c>
      <c r="CD89" s="0" t="n">
        <f aca="false">CC89</f>
        <v>0.464922735954477</v>
      </c>
      <c r="CE89" s="0" t="n">
        <f aca="false">CD89</f>
        <v>0.464922735954477</v>
      </c>
      <c r="CF89" s="0" t="n">
        <f aca="false">CE89</f>
        <v>0.464922735954477</v>
      </c>
      <c r="CG89" s="0" t="n">
        <f aca="false">CF89</f>
        <v>0.464922735954477</v>
      </c>
      <c r="CH89" s="0" t="n">
        <f aca="false">CG89</f>
        <v>0.464922735954477</v>
      </c>
      <c r="CI89" s="0" t="n">
        <f aca="false">CH89</f>
        <v>0.464922735954477</v>
      </c>
      <c r="CJ89" s="0" t="n">
        <f aca="false">CI89</f>
        <v>0.464922735954477</v>
      </c>
      <c r="CK89" s="0" t="n">
        <f aca="false">CJ89</f>
        <v>0.464922735954477</v>
      </c>
      <c r="CL89" s="0" t="n">
        <f aca="false">CK89</f>
        <v>0.464922735954477</v>
      </c>
      <c r="CM89" s="0" t="n">
        <f aca="false">CL89</f>
        <v>0.464922735954477</v>
      </c>
      <c r="CN89" s="0" t="n">
        <f aca="false">CM89</f>
        <v>0.464922735954477</v>
      </c>
      <c r="CO89" s="0" t="n">
        <f aca="false">CN89</f>
        <v>0.464922735954477</v>
      </c>
    </row>
    <row r="90" customFormat="false" ht="15" hidden="false" customHeight="false" outlineLevel="0" collapsed="false">
      <c r="A90" s="77" t="s">
        <v>74</v>
      </c>
      <c r="B90" s="78" t="n">
        <v>19611</v>
      </c>
      <c r="C90" s="78" t="n">
        <v>19415</v>
      </c>
      <c r="D90" s="78" t="n">
        <v>20407</v>
      </c>
      <c r="E90" s="78" t="n">
        <v>22275</v>
      </c>
      <c r="F90" s="78" t="n">
        <v>24616</v>
      </c>
      <c r="G90" s="78" t="n">
        <v>27227</v>
      </c>
      <c r="H90" s="78" t="n">
        <v>29891</v>
      </c>
      <c r="I90" s="78" t="n">
        <v>32423</v>
      </c>
      <c r="J90" s="78" t="n">
        <v>34866</v>
      </c>
      <c r="K90" s="78" t="n">
        <v>37285</v>
      </c>
      <c r="L90" s="78" t="n">
        <v>39738</v>
      </c>
      <c r="M90" s="78" t="n">
        <v>42270</v>
      </c>
      <c r="N90" s="78" t="n">
        <v>44842</v>
      </c>
      <c r="O90" s="78" t="n">
        <v>47338</v>
      </c>
      <c r="P90" s="78" t="n">
        <v>49671</v>
      </c>
      <c r="Q90" s="78" t="n">
        <v>51829</v>
      </c>
      <c r="R90" s="78" t="n">
        <v>53860</v>
      </c>
      <c r="S90" s="78" t="n">
        <v>55892</v>
      </c>
      <c r="T90" s="78" t="n">
        <v>57971</v>
      </c>
      <c r="U90" s="78" t="n">
        <v>60188</v>
      </c>
      <c r="V90" s="78" t="n">
        <v>62578</v>
      </c>
      <c r="W90" s="78" t="n">
        <v>65113</v>
      </c>
      <c r="X90" s="78" t="n">
        <v>67778</v>
      </c>
      <c r="Y90" s="78" t="n">
        <v>70642</v>
      </c>
      <c r="Z90" s="78" t="n">
        <v>73776</v>
      </c>
      <c r="AA90" s="78" t="n">
        <v>77211</v>
      </c>
      <c r="AB90" s="78" t="n">
        <v>80956</v>
      </c>
      <c r="AC90" s="78" t="n">
        <v>85005</v>
      </c>
      <c r="AD90" s="78" t="n">
        <v>89408</v>
      </c>
      <c r="AE90" s="78" t="n">
        <v>94207</v>
      </c>
      <c r="AF90" s="78" t="n">
        <v>99416</v>
      </c>
      <c r="AW90" s="39" t="n">
        <v>2019</v>
      </c>
      <c r="AX90" s="145" t="n">
        <f aca="false">AX89+(AX91-AX86)/5</f>
        <v>2.2</v>
      </c>
      <c r="AY90" s="145" t="n">
        <f aca="false">AY89+(AY91-AY86)/5</f>
        <v>65.8607633658836</v>
      </c>
      <c r="AZ90" s="146"/>
      <c r="BA90" s="145" t="n">
        <f aca="false">BA89+(BA91-BA86)/5</f>
        <v>1.06690640077942</v>
      </c>
      <c r="BB90" s="145" t="n">
        <f aca="false">BB89+(BB91-BB86)/5</f>
        <v>0.979038059662349</v>
      </c>
      <c r="BC90" s="145" t="n">
        <f aca="false">BC89+(BC91-BC86)/5</f>
        <v>28.1360254716304</v>
      </c>
      <c r="BE90" s="39" t="n">
        <v>2018</v>
      </c>
      <c r="BF90" s="145" t="n">
        <f aca="false">BF89+(BF92-BF87)/5</f>
        <v>77.61</v>
      </c>
      <c r="BG90" s="145" t="n">
        <f aca="false">BG89+(BG92-BG87)/5</f>
        <v>74.428</v>
      </c>
      <c r="BH90" s="145" t="n">
        <f aca="false">BH89+(BH92-BH87)/5</f>
        <v>80.996</v>
      </c>
      <c r="BI90" s="145"/>
      <c r="BJ90" s="145"/>
      <c r="BK90" s="0" t="n">
        <f aca="false">BL90/BL98</f>
        <v>0.238510341876433</v>
      </c>
      <c r="BL90" s="0" t="n">
        <f aca="false">B85/B69</f>
        <v>0.0280188043323047</v>
      </c>
      <c r="BM90" s="58" t="s">
        <v>53</v>
      </c>
      <c r="BN90" s="0" t="n">
        <f aca="false">BY74/2</f>
        <v>0.00191476818194723</v>
      </c>
      <c r="BQ90" s="58" t="s">
        <v>53</v>
      </c>
      <c r="BR90" s="0" t="n">
        <f aca="false">BR89</f>
        <v>0.464922735954477</v>
      </c>
      <c r="BS90" s="0" t="n">
        <f aca="false">BR90</f>
        <v>0.464922735954477</v>
      </c>
      <c r="BT90" s="0" t="n">
        <f aca="false">BS90</f>
        <v>0.464922735954477</v>
      </c>
      <c r="BU90" s="0" t="n">
        <f aca="false">BT90</f>
        <v>0.464922735954477</v>
      </c>
      <c r="BV90" s="0" t="n">
        <f aca="false">BU90</f>
        <v>0.464922735954477</v>
      </c>
      <c r="BW90" s="0" t="n">
        <f aca="false">BV90</f>
        <v>0.464922735954477</v>
      </c>
      <c r="BX90" s="0" t="n">
        <f aca="false">BW90</f>
        <v>0.464922735954477</v>
      </c>
      <c r="BY90" s="0" t="n">
        <f aca="false">BX90</f>
        <v>0.464922735954477</v>
      </c>
      <c r="BZ90" s="0" t="n">
        <f aca="false">BY90</f>
        <v>0.464922735954477</v>
      </c>
      <c r="CA90" s="0" t="n">
        <f aca="false">BZ90</f>
        <v>0.464922735954477</v>
      </c>
      <c r="CB90" s="0" t="n">
        <f aca="false">CA90</f>
        <v>0.464922735954477</v>
      </c>
      <c r="CC90" s="0" t="n">
        <f aca="false">CB90</f>
        <v>0.464922735954477</v>
      </c>
      <c r="CD90" s="0" t="n">
        <f aca="false">CC90</f>
        <v>0.464922735954477</v>
      </c>
      <c r="CE90" s="0" t="n">
        <f aca="false">CD90</f>
        <v>0.464922735954477</v>
      </c>
      <c r="CF90" s="0" t="n">
        <f aca="false">CE90</f>
        <v>0.464922735954477</v>
      </c>
      <c r="CG90" s="0" t="n">
        <f aca="false">CF90</f>
        <v>0.464922735954477</v>
      </c>
      <c r="CH90" s="0" t="n">
        <f aca="false">CG90</f>
        <v>0.464922735954477</v>
      </c>
      <c r="CI90" s="0" t="n">
        <f aca="false">CH90</f>
        <v>0.464922735954477</v>
      </c>
      <c r="CJ90" s="0" t="n">
        <f aca="false">CI90</f>
        <v>0.464922735954477</v>
      </c>
      <c r="CK90" s="0" t="n">
        <f aca="false">CJ90</f>
        <v>0.464922735954477</v>
      </c>
      <c r="CL90" s="0" t="n">
        <f aca="false">CK90</f>
        <v>0.464922735954477</v>
      </c>
      <c r="CM90" s="0" t="n">
        <f aca="false">CL90</f>
        <v>0.464922735954477</v>
      </c>
      <c r="CN90" s="0" t="n">
        <f aca="false">CM90</f>
        <v>0.464922735954477</v>
      </c>
      <c r="CO90" s="0" t="n">
        <f aca="false">CN90</f>
        <v>0.464922735954477</v>
      </c>
    </row>
    <row r="91" customFormat="false" ht="15" hidden="false" customHeight="false" outlineLevel="0" collapsed="false">
      <c r="A91" s="79" t="s">
        <v>75</v>
      </c>
      <c r="B91" s="80" t="n">
        <v>2709</v>
      </c>
      <c r="C91" s="80" t="n">
        <v>3644</v>
      </c>
      <c r="D91" s="80" t="n">
        <v>4160</v>
      </c>
      <c r="E91" s="80" t="n">
        <v>4434</v>
      </c>
      <c r="F91" s="80" t="n">
        <v>4657</v>
      </c>
      <c r="G91" s="80" t="n">
        <v>4858</v>
      </c>
      <c r="H91" s="80" t="n">
        <v>5151</v>
      </c>
      <c r="I91" s="80" t="n">
        <v>5637</v>
      </c>
      <c r="J91" s="80" t="n">
        <v>6298</v>
      </c>
      <c r="K91" s="80" t="n">
        <v>7075</v>
      </c>
      <c r="L91" s="80" t="n">
        <v>7934</v>
      </c>
      <c r="M91" s="80" t="n">
        <v>8835</v>
      </c>
      <c r="N91" s="80" t="n">
        <v>9770</v>
      </c>
      <c r="O91" s="80" t="n">
        <v>10767</v>
      </c>
      <c r="P91" s="80" t="n">
        <v>11797</v>
      </c>
      <c r="Q91" s="80" t="n">
        <v>12888</v>
      </c>
      <c r="R91" s="80" t="n">
        <v>14049</v>
      </c>
      <c r="S91" s="80" t="n">
        <v>15246</v>
      </c>
      <c r="T91" s="80" t="n">
        <v>16467</v>
      </c>
      <c r="U91" s="80" t="n">
        <v>17665</v>
      </c>
      <c r="V91" s="80" t="n">
        <v>18854</v>
      </c>
      <c r="W91" s="80" t="n">
        <v>20050</v>
      </c>
      <c r="X91" s="80" t="n">
        <v>21274</v>
      </c>
      <c r="Y91" s="80" t="n">
        <v>22553</v>
      </c>
      <c r="Z91" s="80" t="n">
        <v>23886</v>
      </c>
      <c r="AA91" s="80" t="n">
        <v>25287</v>
      </c>
      <c r="AB91" s="80" t="n">
        <v>26758</v>
      </c>
      <c r="AC91" s="80" t="n">
        <v>28313</v>
      </c>
      <c r="AD91" s="80" t="n">
        <v>29956</v>
      </c>
      <c r="AE91" s="80" t="n">
        <v>31735</v>
      </c>
      <c r="AF91" s="80" t="n">
        <v>33664</v>
      </c>
      <c r="AW91" s="34" t="n">
        <v>2020</v>
      </c>
      <c r="AX91" s="143" t="n">
        <v>2.18</v>
      </c>
      <c r="AY91" s="143" t="n">
        <v>64.9843972582137</v>
      </c>
      <c r="AZ91" s="144"/>
      <c r="BA91" s="143" t="n">
        <v>1.05720876031473</v>
      </c>
      <c r="BB91" s="143" t="n">
        <v>0.970742600690868</v>
      </c>
      <c r="BC91" s="143" t="n">
        <v>28.143201100665</v>
      </c>
      <c r="BE91" s="39" t="n">
        <v>2019</v>
      </c>
      <c r="BF91" s="145" t="n">
        <f aca="false">BF90+(BF92-BF87)/5</f>
        <v>77.84</v>
      </c>
      <c r="BG91" s="145" t="n">
        <f aca="false">BG90+(BG92-BG87)/5</f>
        <v>74.664</v>
      </c>
      <c r="BH91" s="145" t="n">
        <f aca="false">BH90+(BH92-BH87)/5</f>
        <v>81.218</v>
      </c>
      <c r="BI91" s="145"/>
      <c r="BJ91" s="145"/>
      <c r="BK91" s="0" t="n">
        <f aca="false">BL91/BL98</f>
        <v>0.197379252222883</v>
      </c>
      <c r="BL91" s="0" t="n">
        <f aca="false">B86/B69</f>
        <v>0.0231869637340703</v>
      </c>
      <c r="BM91" s="58" t="s">
        <v>57</v>
      </c>
      <c r="BN91" s="0" t="n">
        <f aca="false">BY74/2</f>
        <v>0.00191476818194723</v>
      </c>
      <c r="BQ91" s="58" t="s">
        <v>57</v>
      </c>
      <c r="BR91" s="0" t="n">
        <f aca="false">BR90</f>
        <v>0.464922735954477</v>
      </c>
      <c r="BS91" s="0" t="n">
        <f aca="false">BR91</f>
        <v>0.464922735954477</v>
      </c>
      <c r="BT91" s="0" t="n">
        <f aca="false">BS91</f>
        <v>0.464922735954477</v>
      </c>
      <c r="BU91" s="0" t="n">
        <f aca="false">BT91</f>
        <v>0.464922735954477</v>
      </c>
      <c r="BV91" s="0" t="n">
        <f aca="false">BU91</f>
        <v>0.464922735954477</v>
      </c>
      <c r="BW91" s="0" t="n">
        <f aca="false">BV91</f>
        <v>0.464922735954477</v>
      </c>
      <c r="BX91" s="0" t="n">
        <f aca="false">BW91</f>
        <v>0.464922735954477</v>
      </c>
      <c r="BY91" s="0" t="n">
        <f aca="false">BX91</f>
        <v>0.464922735954477</v>
      </c>
      <c r="BZ91" s="0" t="n">
        <f aca="false">BY91</f>
        <v>0.464922735954477</v>
      </c>
      <c r="CA91" s="0" t="n">
        <f aca="false">BZ91</f>
        <v>0.464922735954477</v>
      </c>
      <c r="CB91" s="0" t="n">
        <f aca="false">CA91</f>
        <v>0.464922735954477</v>
      </c>
      <c r="CC91" s="0" t="n">
        <f aca="false">CB91</f>
        <v>0.464922735954477</v>
      </c>
      <c r="CD91" s="0" t="n">
        <f aca="false">CC91</f>
        <v>0.464922735954477</v>
      </c>
      <c r="CE91" s="0" t="n">
        <f aca="false">CD91</f>
        <v>0.464922735954477</v>
      </c>
      <c r="CF91" s="0" t="n">
        <f aca="false">CE91</f>
        <v>0.464922735954477</v>
      </c>
      <c r="CG91" s="0" t="n">
        <f aca="false">CF91</f>
        <v>0.464922735954477</v>
      </c>
      <c r="CH91" s="0" t="n">
        <f aca="false">CG91</f>
        <v>0.464922735954477</v>
      </c>
      <c r="CI91" s="0" t="n">
        <f aca="false">CH91</f>
        <v>0.464922735954477</v>
      </c>
      <c r="CJ91" s="0" t="n">
        <f aca="false">CI91</f>
        <v>0.464922735954477</v>
      </c>
      <c r="CK91" s="0" t="n">
        <f aca="false">CJ91</f>
        <v>0.464922735954477</v>
      </c>
      <c r="CL91" s="0" t="n">
        <f aca="false">CK91</f>
        <v>0.464922735954477</v>
      </c>
      <c r="CM91" s="0" t="n">
        <f aca="false">CL91</f>
        <v>0.464922735954477</v>
      </c>
      <c r="CN91" s="0" t="n">
        <f aca="false">CM91</f>
        <v>0.464922735954477</v>
      </c>
      <c r="CO91" s="0" t="n">
        <f aca="false">CN91</f>
        <v>0.464922735954477</v>
      </c>
    </row>
    <row r="92" customFormat="false" ht="15" hidden="false" customHeight="false" outlineLevel="0" collapsed="false">
      <c r="AW92" s="39" t="n">
        <v>2021</v>
      </c>
      <c r="AX92" s="145" t="n">
        <f aca="false">AX91+(AX96-AX91)/5</f>
        <v>2.164</v>
      </c>
      <c r="AY92" s="145" t="n">
        <f aca="false">AY91+(AY96-AY91)/5</f>
        <v>64.3233663475675</v>
      </c>
      <c r="AZ92" s="146"/>
      <c r="BA92" s="145" t="n">
        <f aca="false">BA91+(BA96-BA91)/5</f>
        <v>1.04945006374523</v>
      </c>
      <c r="BB92" s="145" t="n">
        <f aca="false">BB91+(BB96-BB91)/5</f>
        <v>0.964045665805749</v>
      </c>
      <c r="BC92" s="145" t="n">
        <f aca="false">BC91+(BC96-BC91)/5</f>
        <v>28.1513028543727</v>
      </c>
      <c r="BE92" s="34" t="n">
        <v>2020</v>
      </c>
      <c r="BF92" s="143" t="n">
        <v>78.07</v>
      </c>
      <c r="BG92" s="143" t="n">
        <v>74.9</v>
      </c>
      <c r="BH92" s="143" t="n">
        <v>81.44</v>
      </c>
      <c r="BI92" s="143"/>
      <c r="BJ92" s="143"/>
      <c r="BK92" s="0" t="n">
        <f aca="false">BL92/BL98</f>
        <v>0.149104232133641</v>
      </c>
      <c r="BL92" s="0" t="n">
        <f aca="false">B87/B69</f>
        <v>0.0175158958408411</v>
      </c>
      <c r="BM92" s="58" t="s">
        <v>62</v>
      </c>
      <c r="BN92" s="0" t="n">
        <f aca="false">BK89*CA74</f>
        <v>0.000638045944902924</v>
      </c>
      <c r="BQ92" s="58" t="s">
        <v>62</v>
      </c>
      <c r="BR92" s="0" t="n">
        <f aca="false">BT118</f>
        <v>0.43032017569515</v>
      </c>
      <c r="BS92" s="0" t="n">
        <f aca="false">BR92</f>
        <v>0.43032017569515</v>
      </c>
      <c r="BT92" s="0" t="n">
        <f aca="false">BS92</f>
        <v>0.43032017569515</v>
      </c>
      <c r="BU92" s="0" t="n">
        <f aca="false">BT92</f>
        <v>0.43032017569515</v>
      </c>
      <c r="BV92" s="0" t="n">
        <f aca="false">BU92</f>
        <v>0.43032017569515</v>
      </c>
      <c r="BW92" s="0" t="n">
        <f aca="false">BV92</f>
        <v>0.43032017569515</v>
      </c>
      <c r="BX92" s="0" t="n">
        <f aca="false">BW92</f>
        <v>0.43032017569515</v>
      </c>
      <c r="BY92" s="0" t="n">
        <f aca="false">BX92</f>
        <v>0.43032017569515</v>
      </c>
      <c r="BZ92" s="0" t="n">
        <f aca="false">BY92</f>
        <v>0.43032017569515</v>
      </c>
      <c r="CA92" s="0" t="n">
        <f aca="false">BZ92</f>
        <v>0.43032017569515</v>
      </c>
      <c r="CB92" s="0" t="n">
        <f aca="false">CA92</f>
        <v>0.43032017569515</v>
      </c>
      <c r="CC92" s="0" t="n">
        <f aca="false">CB92</f>
        <v>0.43032017569515</v>
      </c>
      <c r="CD92" s="0" t="n">
        <f aca="false">CC92</f>
        <v>0.43032017569515</v>
      </c>
      <c r="CE92" s="0" t="n">
        <f aca="false">CD92</f>
        <v>0.43032017569515</v>
      </c>
      <c r="CF92" s="0" t="n">
        <f aca="false">CE92</f>
        <v>0.43032017569515</v>
      </c>
      <c r="CG92" s="0" t="n">
        <f aca="false">CF92</f>
        <v>0.43032017569515</v>
      </c>
      <c r="CH92" s="0" t="n">
        <f aca="false">CG92</f>
        <v>0.43032017569515</v>
      </c>
      <c r="CI92" s="0" t="n">
        <f aca="false">CH92</f>
        <v>0.43032017569515</v>
      </c>
      <c r="CJ92" s="0" t="n">
        <f aca="false">CI92</f>
        <v>0.43032017569515</v>
      </c>
      <c r="CK92" s="0" t="n">
        <f aca="false">CJ92</f>
        <v>0.43032017569515</v>
      </c>
      <c r="CL92" s="0" t="n">
        <f aca="false">CK92</f>
        <v>0.43032017569515</v>
      </c>
      <c r="CM92" s="0" t="n">
        <f aca="false">CL92</f>
        <v>0.43032017569515</v>
      </c>
      <c r="CN92" s="0" t="n">
        <f aca="false">CM92</f>
        <v>0.43032017569515</v>
      </c>
      <c r="CO92" s="0" t="n">
        <f aca="false">CN92</f>
        <v>0.43032017569515</v>
      </c>
    </row>
    <row r="93" customFormat="false" ht="15" hidden="false" customHeight="true" outlineLevel="0" collapsed="false">
      <c r="A93" s="21" t="s">
        <v>14</v>
      </c>
      <c r="B93" s="21" t="s">
        <v>6</v>
      </c>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W93" s="39" t="n">
        <v>2022</v>
      </c>
      <c r="AX93" s="145" t="n">
        <f aca="false">AX92+(AX96-AX91)/5</f>
        <v>2.148</v>
      </c>
      <c r="AY93" s="145" t="n">
        <f aca="false">AY92+(AY96-AY91)/5</f>
        <v>63.6623354369213</v>
      </c>
      <c r="AZ93" s="146"/>
      <c r="BA93" s="145" t="n">
        <f aca="false">BA92+(BA96-BA91)/5</f>
        <v>1.04169136717573</v>
      </c>
      <c r="BB93" s="145" t="n">
        <f aca="false">BB92+(BB96-BB91)/5</f>
        <v>0.95734873092063</v>
      </c>
      <c r="BC93" s="145" t="n">
        <f aca="false">BC92+(BC96-BC91)/5</f>
        <v>28.1594046080803</v>
      </c>
      <c r="BE93" s="39" t="n">
        <v>2021</v>
      </c>
      <c r="BF93" s="145" t="n">
        <f aca="false">BF92+(BF97-BF92)/5</f>
        <v>78.274</v>
      </c>
      <c r="BG93" s="145" t="n">
        <f aca="false">BG92+(BG97-BG92)/5</f>
        <v>75.112</v>
      </c>
      <c r="BH93" s="145" t="n">
        <f aca="false">BH92+(BH97-BH92)/5</f>
        <v>81.636</v>
      </c>
      <c r="BI93" s="145"/>
      <c r="BJ93" s="145"/>
      <c r="BK93" s="0" t="n">
        <f aca="false">BL93/BL98</f>
        <v>0.0843813493437514</v>
      </c>
      <c r="BL93" s="0" t="n">
        <f aca="false">B88/B69</f>
        <v>0.00991262893658207</v>
      </c>
      <c r="BM93" s="58" t="s">
        <v>64</v>
      </c>
      <c r="BN93" s="0" t="n">
        <f aca="false">BK90*CA74</f>
        <v>0.000525006606231036</v>
      </c>
      <c r="BQ93" s="58" t="s">
        <v>64</v>
      </c>
      <c r="BR93" s="0" t="n">
        <f aca="false">BR92</f>
        <v>0.43032017569515</v>
      </c>
      <c r="BS93" s="0" t="n">
        <f aca="false">BR93</f>
        <v>0.43032017569515</v>
      </c>
      <c r="BT93" s="0" t="n">
        <f aca="false">BS93</f>
        <v>0.43032017569515</v>
      </c>
      <c r="BU93" s="0" t="n">
        <f aca="false">BT93</f>
        <v>0.43032017569515</v>
      </c>
      <c r="BV93" s="0" t="n">
        <f aca="false">BU93</f>
        <v>0.43032017569515</v>
      </c>
      <c r="BW93" s="0" t="n">
        <f aca="false">BV93</f>
        <v>0.43032017569515</v>
      </c>
      <c r="BX93" s="0" t="n">
        <f aca="false">BW93</f>
        <v>0.43032017569515</v>
      </c>
      <c r="BY93" s="0" t="n">
        <f aca="false">BX93</f>
        <v>0.43032017569515</v>
      </c>
      <c r="BZ93" s="0" t="n">
        <f aca="false">BY93</f>
        <v>0.43032017569515</v>
      </c>
      <c r="CA93" s="0" t="n">
        <f aca="false">BZ93</f>
        <v>0.43032017569515</v>
      </c>
      <c r="CB93" s="0" t="n">
        <f aca="false">CA93</f>
        <v>0.43032017569515</v>
      </c>
      <c r="CC93" s="0" t="n">
        <f aca="false">CB93</f>
        <v>0.43032017569515</v>
      </c>
      <c r="CD93" s="0" t="n">
        <f aca="false">CC93</f>
        <v>0.43032017569515</v>
      </c>
      <c r="CE93" s="0" t="n">
        <f aca="false">CD93</f>
        <v>0.43032017569515</v>
      </c>
      <c r="CF93" s="0" t="n">
        <f aca="false">CE93</f>
        <v>0.43032017569515</v>
      </c>
      <c r="CG93" s="0" t="n">
        <f aca="false">CF93</f>
        <v>0.43032017569515</v>
      </c>
      <c r="CH93" s="0" t="n">
        <f aca="false">CG93</f>
        <v>0.43032017569515</v>
      </c>
      <c r="CI93" s="0" t="n">
        <f aca="false">CH93</f>
        <v>0.43032017569515</v>
      </c>
      <c r="CJ93" s="0" t="n">
        <f aca="false">CI93</f>
        <v>0.43032017569515</v>
      </c>
      <c r="CK93" s="0" t="n">
        <f aca="false">CJ93</f>
        <v>0.43032017569515</v>
      </c>
      <c r="CL93" s="0" t="n">
        <f aca="false">CK93</f>
        <v>0.43032017569515</v>
      </c>
      <c r="CM93" s="0" t="n">
        <f aca="false">CL93</f>
        <v>0.43032017569515</v>
      </c>
      <c r="CN93" s="0" t="n">
        <f aca="false">CM93</f>
        <v>0.43032017569515</v>
      </c>
      <c r="CO93" s="0" t="n">
        <f aca="false">CN93</f>
        <v>0.43032017569515</v>
      </c>
    </row>
    <row r="94" customFormat="false" ht="15" hidden="false" customHeight="false" outlineLevel="0" collapsed="false">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W94" s="39" t="n">
        <v>2023</v>
      </c>
      <c r="AX94" s="145" t="n">
        <f aca="false">AX93+(AX96-AX91)/5</f>
        <v>2.132</v>
      </c>
      <c r="AY94" s="145" t="n">
        <f aca="false">AY93+(AY96-AY91)/5</f>
        <v>63.001304526275</v>
      </c>
      <c r="AZ94" s="146"/>
      <c r="BA94" s="145" t="n">
        <f aca="false">BA93+(BA96-BA91)/5</f>
        <v>1.03393267060623</v>
      </c>
      <c r="BB94" s="145" t="n">
        <f aca="false">BB93+(BB96-BB91)/5</f>
        <v>0.950651796035512</v>
      </c>
      <c r="BC94" s="145" t="n">
        <f aca="false">BC93+(BC96-BC91)/5</f>
        <v>28.167506361788</v>
      </c>
      <c r="BE94" s="39" t="n">
        <v>2022</v>
      </c>
      <c r="BF94" s="145" t="n">
        <f aca="false">BF93+(BF97-BF92)/5</f>
        <v>78.478</v>
      </c>
      <c r="BG94" s="145" t="n">
        <f aca="false">BG93+(BG97-BG92)/5</f>
        <v>75.324</v>
      </c>
      <c r="BH94" s="145" t="n">
        <f aca="false">BH93+(BH97-BH92)/5</f>
        <v>81.832</v>
      </c>
      <c r="BI94" s="145"/>
      <c r="BJ94" s="145"/>
      <c r="BK94" s="0" t="n">
        <f aca="false">BL94/BL98</f>
        <v>0.0316470891831682</v>
      </c>
      <c r="BL94" s="0" t="n">
        <f aca="false">B89/B69</f>
        <v>0.00371771551931098</v>
      </c>
      <c r="BM94" s="58" t="s">
        <v>69</v>
      </c>
      <c r="BN94" s="0" t="n">
        <f aca="false">BK91*CA74</f>
        <v>0.000434469258375561</v>
      </c>
      <c r="BQ94" s="58" t="s">
        <v>69</v>
      </c>
      <c r="BR94" s="0" t="n">
        <f aca="false">BR93</f>
        <v>0.43032017569515</v>
      </c>
      <c r="BS94" s="0" t="n">
        <f aca="false">BR94</f>
        <v>0.43032017569515</v>
      </c>
      <c r="BT94" s="0" t="n">
        <f aca="false">BS94</f>
        <v>0.43032017569515</v>
      </c>
      <c r="BU94" s="0" t="n">
        <f aca="false">BT94</f>
        <v>0.43032017569515</v>
      </c>
      <c r="BV94" s="0" t="n">
        <f aca="false">BU94</f>
        <v>0.43032017569515</v>
      </c>
      <c r="BW94" s="0" t="n">
        <f aca="false">BV94</f>
        <v>0.43032017569515</v>
      </c>
      <c r="BX94" s="0" t="n">
        <f aca="false">BW94</f>
        <v>0.43032017569515</v>
      </c>
      <c r="BY94" s="0" t="n">
        <f aca="false">BX94</f>
        <v>0.43032017569515</v>
      </c>
      <c r="BZ94" s="0" t="n">
        <f aca="false">BY94</f>
        <v>0.43032017569515</v>
      </c>
      <c r="CA94" s="0" t="n">
        <f aca="false">BZ94</f>
        <v>0.43032017569515</v>
      </c>
      <c r="CB94" s="0" t="n">
        <f aca="false">CA94</f>
        <v>0.43032017569515</v>
      </c>
      <c r="CC94" s="0" t="n">
        <f aca="false">CB94</f>
        <v>0.43032017569515</v>
      </c>
      <c r="CD94" s="0" t="n">
        <f aca="false">CC94</f>
        <v>0.43032017569515</v>
      </c>
      <c r="CE94" s="0" t="n">
        <f aca="false">CD94</f>
        <v>0.43032017569515</v>
      </c>
      <c r="CF94" s="0" t="n">
        <f aca="false">CE94</f>
        <v>0.43032017569515</v>
      </c>
      <c r="CG94" s="0" t="n">
        <f aca="false">CF94</f>
        <v>0.43032017569515</v>
      </c>
      <c r="CH94" s="0" t="n">
        <f aca="false">CG94</f>
        <v>0.43032017569515</v>
      </c>
      <c r="CI94" s="0" t="n">
        <f aca="false">CH94</f>
        <v>0.43032017569515</v>
      </c>
      <c r="CJ94" s="0" t="n">
        <f aca="false">CI94</f>
        <v>0.43032017569515</v>
      </c>
      <c r="CK94" s="0" t="n">
        <f aca="false">CJ94</f>
        <v>0.43032017569515</v>
      </c>
      <c r="CL94" s="0" t="n">
        <f aca="false">CK94</f>
        <v>0.43032017569515</v>
      </c>
      <c r="CM94" s="0" t="n">
        <f aca="false">CL94</f>
        <v>0.43032017569515</v>
      </c>
      <c r="CN94" s="0" t="n">
        <f aca="false">CM94</f>
        <v>0.43032017569515</v>
      </c>
      <c r="CO94" s="0" t="n">
        <f aca="false">CN94</f>
        <v>0.43032017569515</v>
      </c>
    </row>
    <row r="95" customFormat="false" ht="15" hidden="false" customHeight="false" outlineLevel="0" collapsed="false">
      <c r="A95" s="21"/>
      <c r="B95" s="22" t="n">
        <v>2010</v>
      </c>
      <c r="C95" s="22" t="n">
        <v>2011</v>
      </c>
      <c r="D95" s="22" t="n">
        <v>2012</v>
      </c>
      <c r="E95" s="22" t="n">
        <v>2013</v>
      </c>
      <c r="F95" s="22" t="n">
        <v>2014</v>
      </c>
      <c r="G95" s="22" t="n">
        <v>2015</v>
      </c>
      <c r="H95" s="22" t="n">
        <v>2016</v>
      </c>
      <c r="I95" s="22" t="n">
        <v>2017</v>
      </c>
      <c r="J95" s="22" t="n">
        <v>2018</v>
      </c>
      <c r="K95" s="22" t="n">
        <v>2019</v>
      </c>
      <c r="L95" s="22" t="n">
        <v>2020</v>
      </c>
      <c r="M95" s="22" t="n">
        <v>2021</v>
      </c>
      <c r="N95" s="22" t="n">
        <v>2022</v>
      </c>
      <c r="O95" s="22" t="n">
        <v>2023</v>
      </c>
      <c r="P95" s="22" t="n">
        <v>2024</v>
      </c>
      <c r="Q95" s="22" t="n">
        <v>2025</v>
      </c>
      <c r="R95" s="22" t="n">
        <v>2026</v>
      </c>
      <c r="S95" s="22" t="n">
        <v>2027</v>
      </c>
      <c r="T95" s="22" t="n">
        <v>2028</v>
      </c>
      <c r="U95" s="22" t="n">
        <v>2029</v>
      </c>
      <c r="V95" s="22" t="n">
        <v>2030</v>
      </c>
      <c r="W95" s="22" t="n">
        <v>2031</v>
      </c>
      <c r="X95" s="22" t="n">
        <v>2032</v>
      </c>
      <c r="Y95" s="22" t="n">
        <v>2033</v>
      </c>
      <c r="Z95" s="22" t="n">
        <v>2034</v>
      </c>
      <c r="AA95" s="22" t="n">
        <v>2035</v>
      </c>
      <c r="AB95" s="22" t="n">
        <v>2036</v>
      </c>
      <c r="AC95" s="22" t="n">
        <v>2037</v>
      </c>
      <c r="AD95" s="22" t="n">
        <v>2038</v>
      </c>
      <c r="AE95" s="22" t="n">
        <v>2039</v>
      </c>
      <c r="AF95" s="22" t="n">
        <v>2040</v>
      </c>
      <c r="AW95" s="39" t="n">
        <v>2024</v>
      </c>
      <c r="AX95" s="145" t="n">
        <f aca="false">AX94+(AX96-AX91)/5</f>
        <v>2.116</v>
      </c>
      <c r="AY95" s="145" t="n">
        <f aca="false">AY94+(AY96-AY91)/5</f>
        <v>62.3402736156288</v>
      </c>
      <c r="AZ95" s="146"/>
      <c r="BA95" s="145" t="n">
        <f aca="false">BA94+(BA96-BA91)/5</f>
        <v>1.02617397403673</v>
      </c>
      <c r="BB95" s="145" t="n">
        <f aca="false">BB94+(BB96-BB91)/5</f>
        <v>0.943954861150393</v>
      </c>
      <c r="BC95" s="145" t="n">
        <f aca="false">BC94+(BC96-BC91)/5</f>
        <v>28.1756081154956</v>
      </c>
      <c r="BE95" s="39" t="n">
        <v>2023</v>
      </c>
      <c r="BF95" s="145" t="n">
        <f aca="false">BF94+(BF97-BF92)/5</f>
        <v>78.682</v>
      </c>
      <c r="BG95" s="145" t="n">
        <f aca="false">BG94+(BG97-BG92)/5</f>
        <v>75.536</v>
      </c>
      <c r="BH95" s="145" t="n">
        <f aca="false">BH94+(BH97-BH92)/5</f>
        <v>82.028</v>
      </c>
      <c r="BI95" s="145"/>
      <c r="BJ95" s="145"/>
      <c r="BK95" s="0" t="n">
        <f aca="false">BL95/BL98</f>
        <v>0.00800752284947115</v>
      </c>
      <c r="BL95" s="0" t="n">
        <f aca="false">B90/B69</f>
        <v>0.000940677096601652</v>
      </c>
      <c r="BM95" s="58" t="s">
        <v>70</v>
      </c>
      <c r="BN95" s="0" t="n">
        <f aca="false">BK92*CA74</f>
        <v>0.000328206761481743</v>
      </c>
      <c r="BQ95" s="58" t="s">
        <v>70</v>
      </c>
      <c r="BR95" s="0" t="n">
        <f aca="false">BR94</f>
        <v>0.43032017569515</v>
      </c>
      <c r="BS95" s="0" t="n">
        <f aca="false">BR95</f>
        <v>0.43032017569515</v>
      </c>
      <c r="BT95" s="0" t="n">
        <f aca="false">BS95</f>
        <v>0.43032017569515</v>
      </c>
      <c r="BU95" s="0" t="n">
        <f aca="false">BT95</f>
        <v>0.43032017569515</v>
      </c>
      <c r="BV95" s="0" t="n">
        <f aca="false">BU95</f>
        <v>0.43032017569515</v>
      </c>
      <c r="BW95" s="0" t="n">
        <f aca="false">BV95</f>
        <v>0.43032017569515</v>
      </c>
      <c r="BX95" s="0" t="n">
        <f aca="false">BW95</f>
        <v>0.43032017569515</v>
      </c>
      <c r="BY95" s="0" t="n">
        <f aca="false">BX95</f>
        <v>0.43032017569515</v>
      </c>
      <c r="BZ95" s="0" t="n">
        <f aca="false">BY95</f>
        <v>0.43032017569515</v>
      </c>
      <c r="CA95" s="0" t="n">
        <f aca="false">BZ95</f>
        <v>0.43032017569515</v>
      </c>
      <c r="CB95" s="0" t="n">
        <f aca="false">CA95</f>
        <v>0.43032017569515</v>
      </c>
      <c r="CC95" s="0" t="n">
        <f aca="false">CB95</f>
        <v>0.43032017569515</v>
      </c>
      <c r="CD95" s="0" t="n">
        <f aca="false">CC95</f>
        <v>0.43032017569515</v>
      </c>
      <c r="CE95" s="0" t="n">
        <f aca="false">CD95</f>
        <v>0.43032017569515</v>
      </c>
      <c r="CF95" s="0" t="n">
        <f aca="false">CE95</f>
        <v>0.43032017569515</v>
      </c>
      <c r="CG95" s="0" t="n">
        <f aca="false">CF95</f>
        <v>0.43032017569515</v>
      </c>
      <c r="CH95" s="0" t="n">
        <f aca="false">CG95</f>
        <v>0.43032017569515</v>
      </c>
      <c r="CI95" s="0" t="n">
        <f aca="false">CH95</f>
        <v>0.43032017569515</v>
      </c>
      <c r="CJ95" s="0" t="n">
        <f aca="false">CI95</f>
        <v>0.43032017569515</v>
      </c>
      <c r="CK95" s="0" t="n">
        <f aca="false">CJ95</f>
        <v>0.43032017569515</v>
      </c>
      <c r="CL95" s="0" t="n">
        <f aca="false">CK95</f>
        <v>0.43032017569515</v>
      </c>
      <c r="CM95" s="0" t="n">
        <f aca="false">CL95</f>
        <v>0.43032017569515</v>
      </c>
      <c r="CN95" s="0" t="n">
        <f aca="false">CM95</f>
        <v>0.43032017569515</v>
      </c>
      <c r="CO95" s="0" t="n">
        <f aca="false">CN95</f>
        <v>0.43032017569515</v>
      </c>
    </row>
    <row r="96" customFormat="false" ht="15" hidden="false" customHeight="false" outlineLevel="0" collapsed="false">
      <c r="A96" s="21"/>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W96" s="34" t="n">
        <v>2025</v>
      </c>
      <c r="AX96" s="143" t="n">
        <v>2.1</v>
      </c>
      <c r="AY96" s="143" t="n">
        <v>61.6792427049826</v>
      </c>
      <c r="AZ96" s="144"/>
      <c r="BA96" s="143" t="n">
        <v>1.01841527746723</v>
      </c>
      <c r="BB96" s="143" t="n">
        <v>0.937257926265274</v>
      </c>
      <c r="BC96" s="143" t="n">
        <v>28.1837098692033</v>
      </c>
      <c r="BE96" s="39" t="n">
        <v>2024</v>
      </c>
      <c r="BF96" s="145" t="n">
        <f aca="false">BF95+(BF97-BF92)/5</f>
        <v>78.886</v>
      </c>
      <c r="BG96" s="145" t="n">
        <f aca="false">BG95+(BG97-BG92)/5</f>
        <v>75.748</v>
      </c>
      <c r="BH96" s="145" t="n">
        <f aca="false">BH95+(BH97-BH92)/5</f>
        <v>82.224</v>
      </c>
      <c r="BI96" s="145"/>
      <c r="BJ96" s="145"/>
      <c r="BK96" s="0" t="n">
        <f aca="false">BL96/BL98</f>
        <v>0.00110613326190492</v>
      </c>
      <c r="BL96" s="0" t="n">
        <f aca="false">B91/B69</f>
        <v>0.000129942086313491</v>
      </c>
      <c r="BM96" s="58" t="s">
        <v>71</v>
      </c>
      <c r="BN96" s="0" t="n">
        <f aca="false">BK93*CA74</f>
        <v>0.000185739391842009</v>
      </c>
      <c r="BQ96" s="58" t="s">
        <v>71</v>
      </c>
      <c r="BR96" s="0" t="n">
        <f aca="false">BR95</f>
        <v>0.43032017569515</v>
      </c>
      <c r="BS96" s="0" t="n">
        <f aca="false">BR96</f>
        <v>0.43032017569515</v>
      </c>
      <c r="BT96" s="0" t="n">
        <f aca="false">BS96</f>
        <v>0.43032017569515</v>
      </c>
      <c r="BU96" s="0" t="n">
        <f aca="false">BT96</f>
        <v>0.43032017569515</v>
      </c>
      <c r="BV96" s="0" t="n">
        <f aca="false">BU96</f>
        <v>0.43032017569515</v>
      </c>
      <c r="BW96" s="0" t="n">
        <f aca="false">BV96</f>
        <v>0.43032017569515</v>
      </c>
      <c r="BX96" s="0" t="n">
        <f aca="false">BW96</f>
        <v>0.43032017569515</v>
      </c>
      <c r="BY96" s="0" t="n">
        <f aca="false">BX96</f>
        <v>0.43032017569515</v>
      </c>
      <c r="BZ96" s="0" t="n">
        <f aca="false">BY96</f>
        <v>0.43032017569515</v>
      </c>
      <c r="CA96" s="0" t="n">
        <f aca="false">BZ96</f>
        <v>0.43032017569515</v>
      </c>
      <c r="CB96" s="0" t="n">
        <f aca="false">CA96</f>
        <v>0.43032017569515</v>
      </c>
      <c r="CC96" s="0" t="n">
        <f aca="false">CB96</f>
        <v>0.43032017569515</v>
      </c>
      <c r="CD96" s="0" t="n">
        <f aca="false">CC96</f>
        <v>0.43032017569515</v>
      </c>
      <c r="CE96" s="0" t="n">
        <f aca="false">CD96</f>
        <v>0.43032017569515</v>
      </c>
      <c r="CF96" s="0" t="n">
        <f aca="false">CE96</f>
        <v>0.43032017569515</v>
      </c>
      <c r="CG96" s="0" t="n">
        <f aca="false">CF96</f>
        <v>0.43032017569515</v>
      </c>
      <c r="CH96" s="0" t="n">
        <f aca="false">CG96</f>
        <v>0.43032017569515</v>
      </c>
      <c r="CI96" s="0" t="n">
        <f aca="false">CH96</f>
        <v>0.43032017569515</v>
      </c>
      <c r="CJ96" s="0" t="n">
        <f aca="false">CI96</f>
        <v>0.43032017569515</v>
      </c>
      <c r="CK96" s="0" t="n">
        <f aca="false">CJ96</f>
        <v>0.43032017569515</v>
      </c>
      <c r="CL96" s="0" t="n">
        <f aca="false">CK96</f>
        <v>0.43032017569515</v>
      </c>
      <c r="CM96" s="0" t="n">
        <f aca="false">CL96</f>
        <v>0.43032017569515</v>
      </c>
      <c r="CN96" s="0" t="n">
        <f aca="false">CM96</f>
        <v>0.43032017569515</v>
      </c>
      <c r="CO96" s="0" t="n">
        <f aca="false">CN96</f>
        <v>0.43032017569515</v>
      </c>
    </row>
    <row r="97" customFormat="false" ht="21" hidden="false" customHeight="false" outlineLevel="0" collapsed="false">
      <c r="A97" s="150" t="s">
        <v>16</v>
      </c>
      <c r="B97" s="78" t="n">
        <v>473553.93933</v>
      </c>
      <c r="C97" s="78" t="n">
        <v>471288.73878</v>
      </c>
      <c r="D97" s="78" t="n">
        <v>468831.566414</v>
      </c>
      <c r="E97" s="78" t="n">
        <v>466173.62001</v>
      </c>
      <c r="F97" s="78" t="n">
        <v>463305.431</v>
      </c>
      <c r="G97" s="78" t="n">
        <v>460218.07722</v>
      </c>
      <c r="H97" s="78" t="n">
        <v>455606.526336</v>
      </c>
      <c r="I97" s="78" t="n">
        <v>450754.595774</v>
      </c>
      <c r="J97" s="78" t="n">
        <v>445656.932032</v>
      </c>
      <c r="K97" s="78" t="n">
        <v>440309.500176</v>
      </c>
      <c r="L97" s="78" t="n">
        <v>434709.38954</v>
      </c>
      <c r="M97" s="78" t="n">
        <v>428769.87192</v>
      </c>
      <c r="N97" s="78" t="n">
        <v>422586.3462</v>
      </c>
      <c r="O97" s="78" t="n">
        <v>416158.86252</v>
      </c>
      <c r="P97" s="78" t="n">
        <v>409488.4767</v>
      </c>
      <c r="Q97" s="78" t="n">
        <v>402577.4848</v>
      </c>
      <c r="R97" s="78" t="n">
        <v>396486.405576</v>
      </c>
      <c r="S97" s="78" t="n">
        <v>390186.580016</v>
      </c>
      <c r="T97" s="78" t="n">
        <v>383680.59411</v>
      </c>
      <c r="U97" s="78" t="n">
        <v>376970.916464</v>
      </c>
      <c r="V97" s="78" t="n">
        <v>370060.41485</v>
      </c>
      <c r="W97" s="78" t="n">
        <v>363849.95756</v>
      </c>
      <c r="X97" s="78" t="n">
        <v>357461.55893</v>
      </c>
      <c r="Y97" s="78" t="n">
        <v>350898.0635</v>
      </c>
      <c r="Z97" s="78" t="n">
        <v>344162.24521</v>
      </c>
      <c r="AA97" s="78" t="n">
        <v>337257.00333</v>
      </c>
      <c r="AB97" s="78" t="n">
        <v>330700.88964</v>
      </c>
      <c r="AC97" s="78" t="n">
        <v>323989.03125</v>
      </c>
      <c r="AD97" s="78" t="n">
        <v>317124.3488</v>
      </c>
      <c r="AE97" s="78" t="n">
        <v>310109.83914</v>
      </c>
      <c r="AF97" s="78" t="n">
        <v>302948.45798</v>
      </c>
      <c r="AW97" s="39" t="n">
        <v>2026</v>
      </c>
      <c r="AX97" s="145" t="n">
        <f aca="false">AX96+(AX101-AX96)/5</f>
        <v>2.09</v>
      </c>
      <c r="AY97" s="145" t="n">
        <f aca="false">AY96+(AY101-AY96)/5</f>
        <v>61.2422134017705</v>
      </c>
      <c r="AZ97" s="146"/>
      <c r="BA97" s="145" t="n">
        <f aca="false">BA96+(BA101-BA96)/5</f>
        <v>1.01356745179316</v>
      </c>
      <c r="BB97" s="145" t="n">
        <f aca="false">BB96+(BB101-BB96)/5</f>
        <v>0.933050265465175</v>
      </c>
      <c r="BC97" s="145" t="n">
        <f aca="false">BC96+(BC101-BC96)/5</f>
        <v>28.1865822473275</v>
      </c>
      <c r="BE97" s="34" t="n">
        <v>2025</v>
      </c>
      <c r="BF97" s="143" t="n">
        <v>79.09</v>
      </c>
      <c r="BG97" s="143" t="n">
        <v>75.96</v>
      </c>
      <c r="BH97" s="143" t="n">
        <v>82.42</v>
      </c>
      <c r="BI97" s="143"/>
      <c r="BJ97" s="143"/>
      <c r="BK97" s="0" t="n">
        <f aca="false">SUM(BK89:BK96)</f>
        <v>1</v>
      </c>
      <c r="BM97" s="58" t="s">
        <v>72</v>
      </c>
      <c r="BN97" s="0" t="n">
        <f aca="false">BK94*CA74</f>
        <v>6.96612597945706E-005</v>
      </c>
      <c r="BQ97" s="58" t="s">
        <v>72</v>
      </c>
      <c r="BR97" s="0" t="n">
        <f aca="false">BR96</f>
        <v>0.43032017569515</v>
      </c>
      <c r="BS97" s="0" t="n">
        <f aca="false">BR97</f>
        <v>0.43032017569515</v>
      </c>
      <c r="BT97" s="0" t="n">
        <f aca="false">BS97</f>
        <v>0.43032017569515</v>
      </c>
      <c r="BU97" s="0" t="n">
        <f aca="false">BT97</f>
        <v>0.43032017569515</v>
      </c>
      <c r="BV97" s="0" t="n">
        <f aca="false">BU97</f>
        <v>0.43032017569515</v>
      </c>
      <c r="BW97" s="0" t="n">
        <f aca="false">BV97</f>
        <v>0.43032017569515</v>
      </c>
      <c r="BX97" s="0" t="n">
        <f aca="false">BW97</f>
        <v>0.43032017569515</v>
      </c>
      <c r="BY97" s="0" t="n">
        <f aca="false">BX97</f>
        <v>0.43032017569515</v>
      </c>
      <c r="BZ97" s="0" t="n">
        <f aca="false">BY97</f>
        <v>0.43032017569515</v>
      </c>
      <c r="CA97" s="0" t="n">
        <f aca="false">BZ97</f>
        <v>0.43032017569515</v>
      </c>
      <c r="CB97" s="0" t="n">
        <f aca="false">CA97</f>
        <v>0.43032017569515</v>
      </c>
      <c r="CC97" s="0" t="n">
        <f aca="false">CB97</f>
        <v>0.43032017569515</v>
      </c>
      <c r="CD97" s="0" t="n">
        <f aca="false">CC97</f>
        <v>0.43032017569515</v>
      </c>
      <c r="CE97" s="0" t="n">
        <f aca="false">CD97</f>
        <v>0.43032017569515</v>
      </c>
      <c r="CF97" s="0" t="n">
        <f aca="false">CE97</f>
        <v>0.43032017569515</v>
      </c>
      <c r="CG97" s="0" t="n">
        <f aca="false">CF97</f>
        <v>0.43032017569515</v>
      </c>
      <c r="CH97" s="0" t="n">
        <f aca="false">CG97</f>
        <v>0.43032017569515</v>
      </c>
      <c r="CI97" s="0" t="n">
        <f aca="false">CH97</f>
        <v>0.43032017569515</v>
      </c>
      <c r="CJ97" s="0" t="n">
        <f aca="false">CI97</f>
        <v>0.43032017569515</v>
      </c>
      <c r="CK97" s="0" t="n">
        <f aca="false">CJ97</f>
        <v>0.43032017569515</v>
      </c>
      <c r="CL97" s="0" t="n">
        <f aca="false">CK97</f>
        <v>0.43032017569515</v>
      </c>
      <c r="CM97" s="0" t="n">
        <f aca="false">CL97</f>
        <v>0.43032017569515</v>
      </c>
      <c r="CN97" s="0" t="n">
        <f aca="false">CM97</f>
        <v>0.43032017569515</v>
      </c>
      <c r="CO97" s="0" t="n">
        <f aca="false">CN97</f>
        <v>0.43032017569515</v>
      </c>
    </row>
    <row r="98" customFormat="false" ht="41" hidden="false" customHeight="false" outlineLevel="0" collapsed="false">
      <c r="A98" s="150" t="s">
        <v>17</v>
      </c>
      <c r="B98" s="78" t="n">
        <v>458462.21172</v>
      </c>
      <c r="C98" s="78" t="n">
        <v>456682.17132</v>
      </c>
      <c r="D98" s="78" t="n">
        <v>454725.720816</v>
      </c>
      <c r="E98" s="78" t="n">
        <v>452584.27494</v>
      </c>
      <c r="F98" s="78" t="n">
        <v>450248.564</v>
      </c>
      <c r="G98" s="78" t="n">
        <v>447709.80708</v>
      </c>
      <c r="H98" s="78" t="n">
        <v>443575.584768</v>
      </c>
      <c r="I98" s="78" t="n">
        <v>439214.855292</v>
      </c>
      <c r="J98" s="78" t="n">
        <v>434622.295536</v>
      </c>
      <c r="K98" s="78" t="n">
        <v>429793.841568</v>
      </c>
      <c r="L98" s="78" t="n">
        <v>424726.50168</v>
      </c>
      <c r="M98" s="78" t="n">
        <v>419241.652544</v>
      </c>
      <c r="N98" s="78" t="n">
        <v>413524.31952</v>
      </c>
      <c r="O98" s="78" t="n">
        <v>407574.419616</v>
      </c>
      <c r="P98" s="78" t="n">
        <v>401392.842448</v>
      </c>
      <c r="Q98" s="78" t="n">
        <v>394981.6832</v>
      </c>
      <c r="R98" s="78" t="n">
        <v>389401.161912</v>
      </c>
      <c r="S98" s="78" t="n">
        <v>383622.332752</v>
      </c>
      <c r="T98" s="78" t="n">
        <v>377647.57437</v>
      </c>
      <c r="U98" s="78" t="n">
        <v>371479.144528</v>
      </c>
      <c r="V98" s="78" t="n">
        <v>365119.68835</v>
      </c>
      <c r="W98" s="78" t="n">
        <v>359370.27272</v>
      </c>
      <c r="X98" s="78" t="n">
        <v>353450.77005</v>
      </c>
      <c r="Y98" s="78" t="n">
        <v>347363.8384</v>
      </c>
      <c r="Z98" s="78" t="n">
        <v>341112.06283</v>
      </c>
      <c r="AA98" s="78" t="n">
        <v>334698.14898</v>
      </c>
      <c r="AB98" s="78" t="n">
        <v>328640.44796</v>
      </c>
      <c r="AC98" s="78" t="n">
        <v>322433.8839</v>
      </c>
      <c r="AD98" s="78" t="n">
        <v>316081.1766</v>
      </c>
      <c r="AE98" s="78" t="n">
        <v>309585.1186</v>
      </c>
      <c r="AF98" s="78" t="n">
        <v>302948.45798</v>
      </c>
      <c r="AW98" s="39" t="n">
        <v>2027</v>
      </c>
      <c r="AX98" s="145" t="n">
        <f aca="false">AX97+(AX101-AX96)/5</f>
        <v>2.08</v>
      </c>
      <c r="AY98" s="145" t="n">
        <f aca="false">AY97+(AY101-AY96)/5</f>
        <v>60.8051840985584</v>
      </c>
      <c r="AZ98" s="146"/>
      <c r="BA98" s="145" t="n">
        <f aca="false">BA97+(BA101-BA96)/5</f>
        <v>1.00871962611908</v>
      </c>
      <c r="BB98" s="145" t="n">
        <f aca="false">BB97+(BB101-BB96)/5</f>
        <v>0.928842604665076</v>
      </c>
      <c r="BC98" s="145" t="n">
        <f aca="false">BC97+(BC101-BC96)/5</f>
        <v>28.1894546254517</v>
      </c>
      <c r="BE98" s="39" t="n">
        <v>2026</v>
      </c>
      <c r="BF98" s="145" t="n">
        <f aca="false">BF97+(BF102-BF97)/5</f>
        <v>79.272</v>
      </c>
      <c r="BG98" s="145" t="n">
        <f aca="false">BG97+(BG102-BG97)/5</f>
        <v>76.148</v>
      </c>
      <c r="BH98" s="145" t="n">
        <f aca="false">BH97+(BH102-BH97)/5</f>
        <v>82.594</v>
      </c>
      <c r="BI98" s="145"/>
      <c r="BJ98" s="145"/>
      <c r="BL98" s="0" t="n">
        <f aca="false">SUM(BL89:BL96)</f>
        <v>0.117474169513457</v>
      </c>
      <c r="BM98" s="58" t="s">
        <v>74</v>
      </c>
      <c r="BN98" s="0" t="n">
        <f aca="false">BK95*CA74</f>
        <v>1.76260801206529E-005</v>
      </c>
      <c r="BQ98" s="58" t="s">
        <v>74</v>
      </c>
      <c r="BR98" s="0" t="n">
        <f aca="false">BR97</f>
        <v>0.43032017569515</v>
      </c>
      <c r="BS98" s="0" t="n">
        <f aca="false">BR98</f>
        <v>0.43032017569515</v>
      </c>
      <c r="BT98" s="0" t="n">
        <f aca="false">BS98</f>
        <v>0.43032017569515</v>
      </c>
      <c r="BU98" s="0" t="n">
        <f aca="false">BT98</f>
        <v>0.43032017569515</v>
      </c>
      <c r="BV98" s="0" t="n">
        <f aca="false">BU98</f>
        <v>0.43032017569515</v>
      </c>
      <c r="BW98" s="0" t="n">
        <f aca="false">BV98</f>
        <v>0.43032017569515</v>
      </c>
      <c r="BX98" s="0" t="n">
        <f aca="false">BW98</f>
        <v>0.43032017569515</v>
      </c>
      <c r="BY98" s="0" t="n">
        <f aca="false">BX98</f>
        <v>0.43032017569515</v>
      </c>
      <c r="BZ98" s="0" t="n">
        <f aca="false">BY98</f>
        <v>0.43032017569515</v>
      </c>
      <c r="CA98" s="0" t="n">
        <f aca="false">BZ98</f>
        <v>0.43032017569515</v>
      </c>
      <c r="CB98" s="0" t="n">
        <f aca="false">CA98</f>
        <v>0.43032017569515</v>
      </c>
      <c r="CC98" s="0" t="n">
        <f aca="false">CB98</f>
        <v>0.43032017569515</v>
      </c>
      <c r="CD98" s="0" t="n">
        <f aca="false">CC98</f>
        <v>0.43032017569515</v>
      </c>
      <c r="CE98" s="0" t="n">
        <f aca="false">CD98</f>
        <v>0.43032017569515</v>
      </c>
      <c r="CF98" s="0" t="n">
        <f aca="false">CE98</f>
        <v>0.43032017569515</v>
      </c>
      <c r="CG98" s="0" t="n">
        <f aca="false">CF98</f>
        <v>0.43032017569515</v>
      </c>
      <c r="CH98" s="0" t="n">
        <f aca="false">CG98</f>
        <v>0.43032017569515</v>
      </c>
      <c r="CI98" s="0" t="n">
        <f aca="false">CH98</f>
        <v>0.43032017569515</v>
      </c>
      <c r="CJ98" s="0" t="n">
        <f aca="false">CI98</f>
        <v>0.43032017569515</v>
      </c>
      <c r="CK98" s="0" t="n">
        <f aca="false">CJ98</f>
        <v>0.43032017569515</v>
      </c>
      <c r="CL98" s="0" t="n">
        <f aca="false">CK98</f>
        <v>0.43032017569515</v>
      </c>
      <c r="CM98" s="0" t="n">
        <f aca="false">CL98</f>
        <v>0.43032017569515</v>
      </c>
      <c r="CN98" s="0" t="n">
        <f aca="false">CM98</f>
        <v>0.43032017569515</v>
      </c>
      <c r="CO98" s="0" t="n">
        <f aca="false">CN98</f>
        <v>0.43032017569515</v>
      </c>
    </row>
    <row r="99" customFormat="false" ht="31" hidden="false" customHeight="false" outlineLevel="0" collapsed="false">
      <c r="A99" s="150" t="s">
        <v>109</v>
      </c>
      <c r="B99" s="78" t="n">
        <v>763151.95563</v>
      </c>
      <c r="C99" s="78" t="n">
        <v>762182.24328</v>
      </c>
      <c r="D99" s="78" t="n">
        <v>760964.463414</v>
      </c>
      <c r="E99" s="78" t="n">
        <v>759484.01826</v>
      </c>
      <c r="F99" s="78" t="n">
        <v>757724.981</v>
      </c>
      <c r="G99" s="78" t="n">
        <v>755672.04432</v>
      </c>
      <c r="H99" s="78" t="n">
        <v>753328.739776</v>
      </c>
      <c r="I99" s="78" t="n">
        <v>750699.758684</v>
      </c>
      <c r="J99" s="78" t="n">
        <v>747774.600612</v>
      </c>
      <c r="K99" s="78" t="n">
        <v>744544.580416</v>
      </c>
      <c r="L99" s="78" t="n">
        <v>741002.53979</v>
      </c>
      <c r="M99" s="78" t="n">
        <v>738345.384146</v>
      </c>
      <c r="N99" s="78" t="n">
        <v>735411.20598</v>
      </c>
      <c r="O99" s="78" t="n">
        <v>732196.994214</v>
      </c>
      <c r="P99" s="78" t="n">
        <v>728701.217962</v>
      </c>
      <c r="Q99" s="78" t="n">
        <v>724924.3152</v>
      </c>
      <c r="R99" s="78" t="n">
        <v>723269.332944</v>
      </c>
      <c r="S99" s="78" t="n">
        <v>721391.467704</v>
      </c>
      <c r="T99" s="78" t="n">
        <v>719291.64384</v>
      </c>
      <c r="U99" s="78" t="n">
        <v>716970.439716</v>
      </c>
      <c r="V99" s="78" t="n">
        <v>714429.0519</v>
      </c>
      <c r="W99" s="78" t="n">
        <v>713464.472184</v>
      </c>
      <c r="X99" s="78" t="n">
        <v>712316.105088</v>
      </c>
      <c r="Y99" s="78" t="n">
        <v>710985.11226</v>
      </c>
      <c r="Z99" s="78" t="n">
        <v>709472.421588</v>
      </c>
      <c r="AA99" s="78" t="n">
        <v>707779.11321</v>
      </c>
      <c r="AB99" s="78" t="n">
        <v>707143.584576</v>
      </c>
      <c r="AC99" s="78" t="n">
        <v>706347.92637</v>
      </c>
      <c r="AD99" s="78" t="n">
        <v>705393.04164</v>
      </c>
      <c r="AE99" s="78" t="n">
        <v>704279.908788</v>
      </c>
      <c r="AF99" s="78" t="n">
        <v>703009.31364</v>
      </c>
      <c r="AW99" s="39" t="n">
        <v>2028</v>
      </c>
      <c r="AX99" s="145" t="n">
        <f aca="false">AX98+(AX101-AX96)/5</f>
        <v>2.07</v>
      </c>
      <c r="AY99" s="145" t="n">
        <f aca="false">AY98+(AY101-AY96)/5</f>
        <v>60.3681547953462</v>
      </c>
      <c r="AZ99" s="146"/>
      <c r="BA99" s="145" t="n">
        <f aca="false">BA98+(BA101-BA96)/5</f>
        <v>1.00387180044501</v>
      </c>
      <c r="BB99" s="145" t="n">
        <f aca="false">BB98+(BB101-BB96)/5</f>
        <v>0.924634943864977</v>
      </c>
      <c r="BC99" s="145" t="n">
        <f aca="false">BC98+(BC101-BC96)/5</f>
        <v>28.1923270035759</v>
      </c>
      <c r="BE99" s="39" t="n">
        <v>2027</v>
      </c>
      <c r="BF99" s="145" t="n">
        <f aca="false">BF98+(BF102-BF97)/5</f>
        <v>79.454</v>
      </c>
      <c r="BG99" s="145" t="n">
        <f aca="false">BG98+(BG102-BG97)/5</f>
        <v>76.336</v>
      </c>
      <c r="BH99" s="145" t="n">
        <f aca="false">BH98+(BH102-BH97)/5</f>
        <v>82.768</v>
      </c>
      <c r="BI99" s="145"/>
      <c r="BJ99" s="145"/>
      <c r="BM99" s="79" t="s">
        <v>75</v>
      </c>
      <c r="BN99" s="0" t="n">
        <f aca="false">BK96*CA74</f>
        <v>2.43480959904384E-006</v>
      </c>
      <c r="BQ99" s="79" t="s">
        <v>75</v>
      </c>
      <c r="BR99" s="0" t="n">
        <f aca="false">BR98</f>
        <v>0.43032017569515</v>
      </c>
      <c r="BS99" s="0" t="n">
        <f aca="false">BR99</f>
        <v>0.43032017569515</v>
      </c>
      <c r="BT99" s="0" t="n">
        <f aca="false">BS99</f>
        <v>0.43032017569515</v>
      </c>
      <c r="BU99" s="0" t="n">
        <f aca="false">BT99</f>
        <v>0.43032017569515</v>
      </c>
      <c r="BV99" s="0" t="n">
        <f aca="false">BU99</f>
        <v>0.43032017569515</v>
      </c>
      <c r="BW99" s="0" t="n">
        <f aca="false">BV99</f>
        <v>0.43032017569515</v>
      </c>
      <c r="BX99" s="0" t="n">
        <f aca="false">BW99</f>
        <v>0.43032017569515</v>
      </c>
      <c r="BY99" s="0" t="n">
        <f aca="false">BX99</f>
        <v>0.43032017569515</v>
      </c>
      <c r="BZ99" s="0" t="n">
        <f aca="false">BY99</f>
        <v>0.43032017569515</v>
      </c>
      <c r="CA99" s="0" t="n">
        <f aca="false">BZ99</f>
        <v>0.43032017569515</v>
      </c>
      <c r="CB99" s="0" t="n">
        <f aca="false">CA99</f>
        <v>0.43032017569515</v>
      </c>
      <c r="CC99" s="0" t="n">
        <f aca="false">CB99</f>
        <v>0.43032017569515</v>
      </c>
      <c r="CD99" s="0" t="n">
        <f aca="false">CC99</f>
        <v>0.43032017569515</v>
      </c>
      <c r="CE99" s="0" t="n">
        <f aca="false">CD99</f>
        <v>0.43032017569515</v>
      </c>
      <c r="CF99" s="0" t="n">
        <f aca="false">CE99</f>
        <v>0.43032017569515</v>
      </c>
      <c r="CG99" s="0" t="n">
        <f aca="false">CF99</f>
        <v>0.43032017569515</v>
      </c>
      <c r="CH99" s="0" t="n">
        <f aca="false">CG99</f>
        <v>0.43032017569515</v>
      </c>
      <c r="CI99" s="0" t="n">
        <f aca="false">CH99</f>
        <v>0.43032017569515</v>
      </c>
      <c r="CJ99" s="0" t="n">
        <f aca="false">CI99</f>
        <v>0.43032017569515</v>
      </c>
      <c r="CK99" s="0" t="n">
        <f aca="false">CJ99</f>
        <v>0.43032017569515</v>
      </c>
      <c r="CL99" s="0" t="n">
        <f aca="false">CK99</f>
        <v>0.43032017569515</v>
      </c>
      <c r="CM99" s="0" t="n">
        <f aca="false">CL99</f>
        <v>0.43032017569515</v>
      </c>
      <c r="CN99" s="0" t="n">
        <f aca="false">CM99</f>
        <v>0.43032017569515</v>
      </c>
      <c r="CO99" s="0" t="n">
        <f aca="false">CN99</f>
        <v>0.43032017569515</v>
      </c>
    </row>
    <row r="100" customFormat="false" ht="21" hidden="false" customHeight="false" outlineLevel="0" collapsed="false">
      <c r="A100" s="151" t="s">
        <v>110</v>
      </c>
      <c r="B100" s="78" t="n">
        <v>304689.74391</v>
      </c>
      <c r="C100" s="78" t="n">
        <v>305500.07196</v>
      </c>
      <c r="D100" s="78" t="n">
        <v>306238.742598</v>
      </c>
      <c r="E100" s="78" t="n">
        <v>306899.74332</v>
      </c>
      <c r="F100" s="78" t="n">
        <v>307476.417</v>
      </c>
      <c r="G100" s="78" t="n">
        <v>307962.23724</v>
      </c>
      <c r="H100" s="78" t="n">
        <v>309665.974272</v>
      </c>
      <c r="I100" s="78" t="n">
        <v>311308.724148</v>
      </c>
      <c r="J100" s="78" t="n">
        <v>312885.338064</v>
      </c>
      <c r="K100" s="78" t="n">
        <v>314391.229152</v>
      </c>
      <c r="L100" s="78" t="n">
        <v>315822.27048</v>
      </c>
      <c r="M100" s="78" t="n">
        <v>318737.261626</v>
      </c>
      <c r="N100" s="78" t="n">
        <v>321609.47748</v>
      </c>
      <c r="O100" s="78" t="n">
        <v>324435.956274</v>
      </c>
      <c r="P100" s="78" t="n">
        <v>327214.240232</v>
      </c>
      <c r="Q100" s="78" t="n">
        <v>329942.632</v>
      </c>
      <c r="R100" s="78" t="n">
        <v>333868.171032</v>
      </c>
      <c r="S100" s="78" t="n">
        <v>337769.134952</v>
      </c>
      <c r="T100" s="78" t="n">
        <v>341644.06947</v>
      </c>
      <c r="U100" s="78" t="n">
        <v>345491.295188</v>
      </c>
      <c r="V100" s="78" t="n">
        <v>349309.36355</v>
      </c>
      <c r="W100" s="78" t="n">
        <v>354094.199464</v>
      </c>
      <c r="X100" s="78" t="n">
        <v>358865.335038</v>
      </c>
      <c r="Y100" s="78" t="n">
        <v>363621.27386</v>
      </c>
      <c r="Z100" s="78" t="n">
        <v>368360.358758</v>
      </c>
      <c r="AA100" s="78" t="n">
        <v>373080.96423</v>
      </c>
      <c r="AB100" s="78" t="n">
        <v>378503.136616</v>
      </c>
      <c r="AC100" s="78" t="n">
        <v>383914.04247</v>
      </c>
      <c r="AD100" s="78" t="n">
        <v>389311.86504</v>
      </c>
      <c r="AE100" s="78" t="n">
        <v>394694.790188</v>
      </c>
      <c r="AF100" s="78" t="n">
        <v>400060.85566</v>
      </c>
      <c r="AW100" s="39" t="n">
        <v>2029</v>
      </c>
      <c r="AX100" s="145" t="n">
        <f aca="false">AX99+(AX101-AX96)/5</f>
        <v>2.06</v>
      </c>
      <c r="AY100" s="145" t="n">
        <f aca="false">AY99+(AY101-AY96)/5</f>
        <v>59.9311254921341</v>
      </c>
      <c r="AZ100" s="146"/>
      <c r="BA100" s="145" t="n">
        <f aca="false">BA99+(BA101-BA96)/5</f>
        <v>0.999023974770932</v>
      </c>
      <c r="BB100" s="145" t="n">
        <f aca="false">BB99+(BB101-BB96)/5</f>
        <v>0.920427283064878</v>
      </c>
      <c r="BC100" s="145" t="n">
        <f aca="false">BC99+(BC101-BC96)/5</f>
        <v>28.1951993817001</v>
      </c>
      <c r="BE100" s="39" t="n">
        <v>2028</v>
      </c>
      <c r="BF100" s="145" t="n">
        <f aca="false">BF99+(BF102-BF97)/5</f>
        <v>79.636</v>
      </c>
      <c r="BG100" s="145" t="n">
        <f aca="false">BG99+(BG102-BG97)/5</f>
        <v>76.524</v>
      </c>
      <c r="BH100" s="145" t="n">
        <f aca="false">BH99+(BH102-BH97)/5</f>
        <v>82.942</v>
      </c>
      <c r="BI100" s="145"/>
      <c r="BJ100" s="145"/>
    </row>
    <row r="101" customFormat="false" ht="20" hidden="false" customHeight="true" outlineLevel="0" collapsed="false">
      <c r="A101" s="150" t="s">
        <v>111</v>
      </c>
      <c r="B101" s="78" t="n">
        <v>15091.72761</v>
      </c>
      <c r="C101" s="78" t="n">
        <v>14606.56746</v>
      </c>
      <c r="D101" s="78" t="n">
        <v>14105.845598</v>
      </c>
      <c r="E101" s="78" t="n">
        <v>13589.34507</v>
      </c>
      <c r="F101" s="78" t="n">
        <v>13056.867</v>
      </c>
      <c r="G101" s="78" t="n">
        <v>12508.27014</v>
      </c>
      <c r="H101" s="78" t="n">
        <v>12030.941568</v>
      </c>
      <c r="I101" s="78" t="n">
        <v>11539.740482</v>
      </c>
      <c r="J101" s="78" t="n">
        <v>11034.636496</v>
      </c>
      <c r="K101" s="78" t="n">
        <v>10515.658608</v>
      </c>
      <c r="L101" s="78" t="n">
        <v>9982.88786</v>
      </c>
      <c r="M101" s="78" t="n">
        <v>9528.219376</v>
      </c>
      <c r="N101" s="78" t="n">
        <v>9062.02668</v>
      </c>
      <c r="O101" s="78" t="n">
        <v>8584.442904</v>
      </c>
      <c r="P101" s="78" t="n">
        <v>8095.634252</v>
      </c>
      <c r="Q101" s="78" t="n">
        <v>7595.8016</v>
      </c>
      <c r="R101" s="78" t="n">
        <v>7085.243664</v>
      </c>
      <c r="S101" s="78" t="n">
        <v>6564.247264</v>
      </c>
      <c r="T101" s="78" t="n">
        <v>6033.01974</v>
      </c>
      <c r="U101" s="78" t="n">
        <v>5491.771936</v>
      </c>
      <c r="V101" s="78" t="n">
        <v>4940.7265</v>
      </c>
      <c r="W101" s="78" t="n">
        <v>4479.68484</v>
      </c>
      <c r="X101" s="78" t="n">
        <v>4010.78888</v>
      </c>
      <c r="Y101" s="78" t="n">
        <v>3534.2251</v>
      </c>
      <c r="Z101" s="78" t="n">
        <v>3050.18238</v>
      </c>
      <c r="AA101" s="78" t="n">
        <v>2558.85435</v>
      </c>
      <c r="AB101" s="78" t="n">
        <v>2060.44168</v>
      </c>
      <c r="AC101" s="78" t="n">
        <v>1555.14735</v>
      </c>
      <c r="AD101" s="78" t="n">
        <v>1043.1722</v>
      </c>
      <c r="AE101" s="78" t="n">
        <v>524.72054</v>
      </c>
      <c r="AF101" s="78" t="n">
        <v>0</v>
      </c>
      <c r="AW101" s="34" t="n">
        <v>2030</v>
      </c>
      <c r="AX101" s="143" t="n">
        <v>2.05</v>
      </c>
      <c r="AY101" s="143" t="n">
        <v>59.494096188922</v>
      </c>
      <c r="AZ101" s="144"/>
      <c r="BA101" s="143" t="n">
        <v>0.994176149096858</v>
      </c>
      <c r="BB101" s="143" t="n">
        <v>0.916219622264779</v>
      </c>
      <c r="BC101" s="143" t="n">
        <v>28.1980717598243</v>
      </c>
      <c r="BE101" s="39" t="n">
        <v>2029</v>
      </c>
      <c r="BF101" s="145" t="n">
        <f aca="false">BF100+(BF102-BF97)/5</f>
        <v>79.818</v>
      </c>
      <c r="BG101" s="145" t="n">
        <f aca="false">BG100+(BG102-BG97)/5</f>
        <v>76.712</v>
      </c>
      <c r="BH101" s="145" t="n">
        <f aca="false">BH100+(BH102-BH97)/5</f>
        <v>83.116</v>
      </c>
      <c r="BI101" s="145"/>
      <c r="BJ101" s="145"/>
      <c r="BO101" s="152" t="s">
        <v>112</v>
      </c>
      <c r="BP101" s="153" t="s">
        <v>113</v>
      </c>
      <c r="BQ101" s="154" t="s">
        <v>114</v>
      </c>
      <c r="BR101" s="154"/>
      <c r="BS101" s="154"/>
      <c r="BT101" s="154"/>
      <c r="BU101" s="154"/>
      <c r="BV101" s="154"/>
      <c r="BW101" s="154"/>
      <c r="BX101" s="154"/>
    </row>
    <row r="102" customFormat="false" ht="20" hidden="false" customHeight="true" outlineLevel="0" collapsed="false">
      <c r="A102" s="150" t="s">
        <v>115</v>
      </c>
      <c r="B102" s="132" t="n">
        <v>8704</v>
      </c>
      <c r="C102" s="132" t="n">
        <v>8678</v>
      </c>
      <c r="D102" s="132" t="n">
        <v>8388</v>
      </c>
      <c r="E102" s="132" t="n">
        <v>8092</v>
      </c>
      <c r="F102" s="132" t="n">
        <v>7789</v>
      </c>
      <c r="G102" s="132" t="n">
        <v>7488</v>
      </c>
      <c r="H102" s="132" t="n">
        <v>7226</v>
      </c>
      <c r="I102" s="132" t="n">
        <v>6977</v>
      </c>
      <c r="J102" s="132" t="n">
        <v>6720</v>
      </c>
      <c r="K102" s="132" t="n">
        <v>6478</v>
      </c>
      <c r="L102" s="132" t="n">
        <v>6243</v>
      </c>
      <c r="M102" s="132" t="n">
        <v>6026</v>
      </c>
      <c r="N102" s="132" t="n">
        <v>5822</v>
      </c>
      <c r="O102" s="132" t="n">
        <v>5620</v>
      </c>
      <c r="P102" s="132" t="n">
        <v>5440</v>
      </c>
      <c r="Q102" s="132" t="n">
        <v>5248</v>
      </c>
      <c r="R102" s="132" t="n">
        <v>5087</v>
      </c>
      <c r="S102" s="132" t="n">
        <v>4939</v>
      </c>
      <c r="T102" s="132" t="n">
        <v>4789</v>
      </c>
      <c r="U102" s="132" t="n">
        <v>4655</v>
      </c>
      <c r="V102" s="132" t="n">
        <v>4510</v>
      </c>
      <c r="W102" s="132" t="n">
        <v>4396</v>
      </c>
      <c r="X102" s="132" t="n">
        <v>4270</v>
      </c>
      <c r="Y102" s="132" t="n">
        <v>4161</v>
      </c>
      <c r="Z102" s="132" t="n">
        <v>4048</v>
      </c>
      <c r="AA102" s="132" t="n">
        <v>3949</v>
      </c>
      <c r="AB102" s="132" t="n">
        <v>3853</v>
      </c>
      <c r="AC102" s="132" t="n">
        <v>3764</v>
      </c>
      <c r="AD102" s="132" t="n">
        <v>3683</v>
      </c>
      <c r="AE102" s="132" t="n">
        <v>3601</v>
      </c>
      <c r="AF102" s="132" t="n">
        <v>3520</v>
      </c>
      <c r="AW102" s="39" t="n">
        <v>2031</v>
      </c>
      <c r="AX102" s="145" t="n">
        <f aca="false">AX101+(AX106-AX101)/5</f>
        <v>2.042</v>
      </c>
      <c r="AY102" s="145" t="n">
        <f aca="false">AY101+(AY106-AY101)/5</f>
        <v>59.1843548357685</v>
      </c>
      <c r="AZ102" s="146"/>
      <c r="BA102" s="145" t="n">
        <f aca="false">BA101+(BA106-BA101)/5</f>
        <v>0.990294616396616</v>
      </c>
      <c r="BB102" s="145" t="n">
        <f aca="false">BB101+(BB106-BB101)/5</f>
        <v>0.913260595412823</v>
      </c>
      <c r="BC102" s="145" t="n">
        <f aca="false">BC101+(BC106-BC101)/5</f>
        <v>28.2005692091017</v>
      </c>
      <c r="BE102" s="34" t="n">
        <v>2030</v>
      </c>
      <c r="BF102" s="143" t="n">
        <v>80</v>
      </c>
      <c r="BG102" s="143" t="n">
        <v>76.9</v>
      </c>
      <c r="BH102" s="143" t="n">
        <v>83.29</v>
      </c>
      <c r="BI102" s="143"/>
      <c r="BJ102" s="143"/>
      <c r="BO102" s="155"/>
      <c r="BP102" s="156"/>
      <c r="BQ102" s="154" t="s">
        <v>31</v>
      </c>
      <c r="BR102" s="154"/>
      <c r="BS102" s="154"/>
      <c r="BT102" s="154"/>
      <c r="BU102" s="154" t="s">
        <v>32</v>
      </c>
      <c r="BV102" s="154"/>
      <c r="BW102" s="154"/>
      <c r="BX102" s="154"/>
    </row>
    <row r="103" customFormat="false" ht="31" hidden="false" customHeight="false" outlineLevel="0" collapsed="false">
      <c r="A103" s="150" t="s">
        <v>116</v>
      </c>
      <c r="B103" s="78" t="n">
        <f aca="false">B99-B102</f>
        <v>754447.95563</v>
      </c>
      <c r="C103" s="78" t="n">
        <f aca="false">C99-C102</f>
        <v>753504.24328</v>
      </c>
      <c r="D103" s="78" t="n">
        <f aca="false">D99-D102</f>
        <v>752576.463414</v>
      </c>
      <c r="E103" s="78" t="n">
        <f aca="false">E99-E102</f>
        <v>751392.01826</v>
      </c>
      <c r="F103" s="78" t="n">
        <f aca="false">F99-F102</f>
        <v>749935.981</v>
      </c>
      <c r="G103" s="78" t="n">
        <f aca="false">G99-G102</f>
        <v>748184.04432</v>
      </c>
      <c r="H103" s="78" t="n">
        <f aca="false">H99-H102</f>
        <v>746102.739776</v>
      </c>
      <c r="I103" s="78" t="n">
        <f aca="false">I99-I102</f>
        <v>743722.758684</v>
      </c>
      <c r="J103" s="78" t="n">
        <f aca="false">J99-J102</f>
        <v>741054.600612</v>
      </c>
      <c r="K103" s="78" t="n">
        <f aca="false">K99-K102</f>
        <v>738066.580416</v>
      </c>
      <c r="L103" s="78" t="n">
        <f aca="false">L99-L102</f>
        <v>734759.53979</v>
      </c>
      <c r="M103" s="78" t="n">
        <f aca="false">M99-M102</f>
        <v>732319.384146</v>
      </c>
      <c r="N103" s="78" t="n">
        <f aca="false">N99-N102</f>
        <v>729589.20598</v>
      </c>
      <c r="O103" s="78" t="n">
        <f aca="false">O99-O102</f>
        <v>726576.994214</v>
      </c>
      <c r="P103" s="78" t="n">
        <f aca="false">P99-P102</f>
        <v>723261.217962</v>
      </c>
      <c r="Q103" s="78" t="n">
        <f aca="false">Q99-Q102</f>
        <v>719676.3152</v>
      </c>
      <c r="R103" s="78" t="n">
        <f aca="false">R99-R102</f>
        <v>718182.332944</v>
      </c>
      <c r="S103" s="78" t="n">
        <f aca="false">S99-S102</f>
        <v>716452.467704</v>
      </c>
      <c r="T103" s="78" t="n">
        <f aca="false">T99-T102</f>
        <v>714502.64384</v>
      </c>
      <c r="U103" s="78" t="n">
        <f aca="false">U99-U102</f>
        <v>712315.439716</v>
      </c>
      <c r="V103" s="78" t="n">
        <f aca="false">V99-V102</f>
        <v>709919.0519</v>
      </c>
      <c r="W103" s="78" t="n">
        <f aca="false">W99-W102</f>
        <v>709068.472184</v>
      </c>
      <c r="X103" s="78" t="n">
        <f aca="false">X99-X102</f>
        <v>708046.105088</v>
      </c>
      <c r="Y103" s="78" t="n">
        <f aca="false">Y99-Y102</f>
        <v>706824.11226</v>
      </c>
      <c r="Z103" s="78" t="n">
        <f aca="false">Z99-Z102</f>
        <v>705424.421588</v>
      </c>
      <c r="AA103" s="78" t="n">
        <f aca="false">AA99-AA102</f>
        <v>703830.11321</v>
      </c>
      <c r="AB103" s="78" t="n">
        <f aca="false">AB99-AB102</f>
        <v>703290.584576</v>
      </c>
      <c r="AC103" s="78" t="n">
        <f aca="false">AC99-AC102</f>
        <v>702583.92637</v>
      </c>
      <c r="AD103" s="78" t="n">
        <f aca="false">AD99-AD102</f>
        <v>701710.04164</v>
      </c>
      <c r="AE103" s="78" t="n">
        <f aca="false">AE99-AE102</f>
        <v>700678.908788</v>
      </c>
      <c r="AF103" s="78" t="n">
        <f aca="false">AF99-AF102</f>
        <v>699489.31364</v>
      </c>
      <c r="AW103" s="39" t="n">
        <v>2032</v>
      </c>
      <c r="AX103" s="145" t="n">
        <f aca="false">AX102+(AX106-AX101)/5</f>
        <v>2.034</v>
      </c>
      <c r="AY103" s="145" t="n">
        <f aca="false">AY102+(AY106-AY101)/5</f>
        <v>58.874613482615</v>
      </c>
      <c r="AZ103" s="146"/>
      <c r="BA103" s="145" t="n">
        <f aca="false">BA102+(BA106-BA101)/5</f>
        <v>0.986413083696374</v>
      </c>
      <c r="BB103" s="145" t="n">
        <f aca="false">BB102+(BB106-BB101)/5</f>
        <v>0.910301568560867</v>
      </c>
      <c r="BC103" s="145" t="n">
        <f aca="false">BC102+(BC106-BC101)/5</f>
        <v>28.2030666583791</v>
      </c>
      <c r="BE103" s="39" t="n">
        <v>2031</v>
      </c>
      <c r="BF103" s="145" t="n">
        <f aca="false">BF102+(BF107-BF102)/5</f>
        <v>80.158</v>
      </c>
      <c r="BG103" s="145" t="n">
        <f aca="false">BG102+(BG107-BG102)/5</f>
        <v>77.064</v>
      </c>
      <c r="BH103" s="145" t="n">
        <f aca="false">BH102+(BH107-BH102)/5</f>
        <v>83.442</v>
      </c>
      <c r="BI103" s="145"/>
      <c r="BJ103" s="145"/>
      <c r="BO103" s="155"/>
      <c r="BP103" s="156"/>
      <c r="BQ103" s="157"/>
      <c r="BR103" s="157"/>
      <c r="BS103" s="157"/>
      <c r="BT103" s="157"/>
      <c r="BU103" s="157"/>
      <c r="BV103" s="157"/>
      <c r="BW103" s="157"/>
      <c r="BX103" s="157"/>
    </row>
    <row r="104" customFormat="false" ht="31" hidden="false" customHeight="false" outlineLevel="0" collapsed="false">
      <c r="A104" s="150" t="s">
        <v>117</v>
      </c>
      <c r="B104" s="132" t="n">
        <v>4920</v>
      </c>
      <c r="C104" s="132" t="n">
        <v>4894</v>
      </c>
      <c r="D104" s="132" t="n">
        <v>4731</v>
      </c>
      <c r="E104" s="132" t="n">
        <v>4565</v>
      </c>
      <c r="F104" s="132" t="n">
        <v>4397</v>
      </c>
      <c r="G104" s="132" t="n">
        <v>4233</v>
      </c>
      <c r="H104" s="132" t="n">
        <v>4083</v>
      </c>
      <c r="I104" s="132" t="n">
        <v>3943</v>
      </c>
      <c r="J104" s="132" t="n">
        <v>3798</v>
      </c>
      <c r="K104" s="132" t="n">
        <v>3664</v>
      </c>
      <c r="L104" s="132" t="n">
        <v>3530</v>
      </c>
      <c r="M104" s="132" t="n">
        <v>3406</v>
      </c>
      <c r="N104" s="132" t="n">
        <v>3295</v>
      </c>
      <c r="O104" s="132" t="n">
        <v>3177</v>
      </c>
      <c r="P104" s="132" t="n">
        <v>3078</v>
      </c>
      <c r="Q104" s="132" t="n">
        <v>2974</v>
      </c>
      <c r="R104" s="132" t="n">
        <v>2878</v>
      </c>
      <c r="S104" s="132" t="n">
        <v>2797</v>
      </c>
      <c r="T104" s="132" t="n">
        <v>2711</v>
      </c>
      <c r="U104" s="132" t="n">
        <v>2632</v>
      </c>
      <c r="V104" s="132" t="n">
        <v>2553</v>
      </c>
      <c r="W104" s="132" t="n">
        <v>2490</v>
      </c>
      <c r="X104" s="132" t="n">
        <v>2418</v>
      </c>
      <c r="Y104" s="132" t="n">
        <v>2357</v>
      </c>
      <c r="Z104" s="132" t="n">
        <v>2291</v>
      </c>
      <c r="AA104" s="132" t="n">
        <v>2235</v>
      </c>
      <c r="AB104" s="132" t="n">
        <v>2184</v>
      </c>
      <c r="AC104" s="132" t="n">
        <v>2135</v>
      </c>
      <c r="AD104" s="132" t="n">
        <v>2084</v>
      </c>
      <c r="AE104" s="132" t="n">
        <v>2041</v>
      </c>
      <c r="AF104" s="132" t="n">
        <v>1991</v>
      </c>
      <c r="AW104" s="39" t="n">
        <v>2033</v>
      </c>
      <c r="AX104" s="145" t="n">
        <f aca="false">AX103+(AX106-AX101)/5</f>
        <v>2.026</v>
      </c>
      <c r="AY104" s="145" t="n">
        <f aca="false">AY103+(AY106-AY101)/5</f>
        <v>58.5648721294615</v>
      </c>
      <c r="AZ104" s="146"/>
      <c r="BA104" s="145" t="n">
        <f aca="false">BA103+(BA106-BA101)/5</f>
        <v>0.982531550996132</v>
      </c>
      <c r="BB104" s="145" t="n">
        <f aca="false">BB103+(BB106-BB101)/5</f>
        <v>0.907342541708912</v>
      </c>
      <c r="BC104" s="145" t="n">
        <f aca="false">BC103+(BC106-BC101)/5</f>
        <v>28.2055641076564</v>
      </c>
      <c r="BE104" s="39" t="n">
        <v>2032</v>
      </c>
      <c r="BF104" s="145" t="n">
        <f aca="false">BF103+(BF107-BF102)/5</f>
        <v>80.316</v>
      </c>
      <c r="BG104" s="145" t="n">
        <f aca="false">BG103+(BG107-BG102)/5</f>
        <v>77.228</v>
      </c>
      <c r="BH104" s="145" t="n">
        <f aca="false">BH103+(BH107-BH102)/5</f>
        <v>83.594</v>
      </c>
      <c r="BI104" s="145"/>
      <c r="BJ104" s="145"/>
      <c r="BO104" s="155"/>
      <c r="BP104" s="156"/>
      <c r="BQ104" s="157"/>
      <c r="BR104" s="157"/>
      <c r="BS104" s="157"/>
      <c r="BT104" s="157"/>
      <c r="BU104" s="157"/>
      <c r="BV104" s="157"/>
      <c r="BW104" s="157"/>
      <c r="BX104" s="157"/>
    </row>
    <row r="105" customFormat="false" ht="31" hidden="false" customHeight="false" outlineLevel="0" collapsed="false">
      <c r="A105" s="150" t="s">
        <v>118</v>
      </c>
      <c r="B105" s="132" t="n">
        <v>3784</v>
      </c>
      <c r="C105" s="132" t="n">
        <v>3784</v>
      </c>
      <c r="D105" s="78" t="n">
        <f aca="false">D102-D104</f>
        <v>3657</v>
      </c>
      <c r="E105" s="78" t="n">
        <f aca="false">E102-E104</f>
        <v>3527</v>
      </c>
      <c r="F105" s="78" t="n">
        <f aca="false">F102-F104</f>
        <v>3392</v>
      </c>
      <c r="G105" s="78" t="n">
        <f aca="false">G102-G104</f>
        <v>3255</v>
      </c>
      <c r="H105" s="78" t="n">
        <f aca="false">H102-H104</f>
        <v>3143</v>
      </c>
      <c r="I105" s="78" t="n">
        <f aca="false">I102-I104</f>
        <v>3034</v>
      </c>
      <c r="J105" s="78" t="n">
        <f aca="false">J102-J104</f>
        <v>2922</v>
      </c>
      <c r="K105" s="78" t="n">
        <f aca="false">K102-K104</f>
        <v>2814</v>
      </c>
      <c r="L105" s="78" t="n">
        <f aca="false">L102-L104</f>
        <v>2713</v>
      </c>
      <c r="M105" s="78" t="n">
        <f aca="false">M102-M104</f>
        <v>2620</v>
      </c>
      <c r="N105" s="78" t="n">
        <f aca="false">N102-N104</f>
        <v>2527</v>
      </c>
      <c r="O105" s="78" t="n">
        <f aca="false">O102-O104</f>
        <v>2443</v>
      </c>
      <c r="P105" s="78" t="n">
        <f aca="false">P102-P104</f>
        <v>2362</v>
      </c>
      <c r="Q105" s="78" t="n">
        <f aca="false">Q102-Q104</f>
        <v>2274</v>
      </c>
      <c r="R105" s="78" t="n">
        <f aca="false">R102-R104</f>
        <v>2209</v>
      </c>
      <c r="S105" s="78" t="n">
        <f aca="false">S102-S104</f>
        <v>2142</v>
      </c>
      <c r="T105" s="78" t="n">
        <f aca="false">T102-T104</f>
        <v>2078</v>
      </c>
      <c r="U105" s="78" t="n">
        <f aca="false">U102-U104</f>
        <v>2023</v>
      </c>
      <c r="V105" s="78" t="n">
        <f aca="false">V102-V104</f>
        <v>1957</v>
      </c>
      <c r="W105" s="78" t="n">
        <f aca="false">W102-W104</f>
        <v>1906</v>
      </c>
      <c r="X105" s="78" t="n">
        <f aca="false">X102-X104</f>
        <v>1852</v>
      </c>
      <c r="Y105" s="78" t="n">
        <f aca="false">Y102-Y104</f>
        <v>1804</v>
      </c>
      <c r="Z105" s="78" t="n">
        <f aca="false">Z102-Z104</f>
        <v>1757</v>
      </c>
      <c r="AA105" s="78" t="n">
        <f aca="false">AA102-AA104</f>
        <v>1714</v>
      </c>
      <c r="AB105" s="78" t="n">
        <f aca="false">AB102-AB104</f>
        <v>1669</v>
      </c>
      <c r="AC105" s="78" t="n">
        <f aca="false">AC102-AC104</f>
        <v>1629</v>
      </c>
      <c r="AD105" s="78" t="n">
        <f aca="false">AD102-AD104</f>
        <v>1599</v>
      </c>
      <c r="AE105" s="78" t="n">
        <f aca="false">AE102-AE104</f>
        <v>1560</v>
      </c>
      <c r="AF105" s="78" t="n">
        <f aca="false">AF102-AF104</f>
        <v>1529</v>
      </c>
      <c r="AW105" s="39" t="n">
        <v>2034</v>
      </c>
      <c r="AX105" s="145" t="n">
        <f aca="false">AX104+(AX106-AX101)/5</f>
        <v>2.018</v>
      </c>
      <c r="AY105" s="145" t="n">
        <f aca="false">AY104+(AY106-AY101)/5</f>
        <v>58.255130776308</v>
      </c>
      <c r="AZ105" s="146"/>
      <c r="BA105" s="145" t="n">
        <f aca="false">BA104+(BA106-BA101)/5</f>
        <v>0.978650018295891</v>
      </c>
      <c r="BB105" s="145" t="n">
        <f aca="false">BB104+(BB106-BB101)/5</f>
        <v>0.904383514856955</v>
      </c>
      <c r="BC105" s="145" t="n">
        <f aca="false">BC104+(BC106-BC101)/5</f>
        <v>28.2080615569338</v>
      </c>
      <c r="BE105" s="39" t="n">
        <v>2033</v>
      </c>
      <c r="BF105" s="145" t="n">
        <f aca="false">BF104+(BF107-BF102)/5</f>
        <v>80.474</v>
      </c>
      <c r="BG105" s="145" t="n">
        <f aca="false">BG104+(BG107-BG102)/5</f>
        <v>77.392</v>
      </c>
      <c r="BH105" s="145" t="n">
        <f aca="false">BH104+(BH107-BH102)/5</f>
        <v>83.746</v>
      </c>
      <c r="BI105" s="145"/>
      <c r="BJ105" s="145"/>
      <c r="BO105" s="155"/>
      <c r="BP105" s="156"/>
      <c r="BQ105" s="157"/>
      <c r="BR105" s="157"/>
      <c r="BS105" s="157"/>
      <c r="BT105" s="157"/>
      <c r="BU105" s="157"/>
      <c r="BV105" s="157"/>
      <c r="BW105" s="157"/>
      <c r="BX105" s="157"/>
    </row>
    <row r="106" customFormat="false" ht="41" hidden="false" customHeight="false" outlineLevel="0" collapsed="false">
      <c r="A106" s="150" t="s">
        <v>119</v>
      </c>
      <c r="B106" s="158" t="n">
        <v>12.89</v>
      </c>
      <c r="C106" s="158" t="n">
        <v>12.48</v>
      </c>
      <c r="D106" s="159" t="n">
        <v>12.07</v>
      </c>
      <c r="E106" s="159" t="n">
        <v>11.66</v>
      </c>
      <c r="F106" s="159" t="n">
        <v>11.25</v>
      </c>
      <c r="G106" s="159" t="n">
        <v>10.84</v>
      </c>
      <c r="H106" s="159" t="n">
        <v>10.514</v>
      </c>
      <c r="I106" s="159" t="n">
        <v>10.188</v>
      </c>
      <c r="J106" s="159" t="n">
        <v>9.862</v>
      </c>
      <c r="K106" s="159" t="n">
        <v>9.536</v>
      </c>
      <c r="L106" s="159" t="n">
        <v>9.21</v>
      </c>
      <c r="M106" s="159" t="n">
        <v>8.956</v>
      </c>
      <c r="N106" s="159" t="n">
        <v>8.702</v>
      </c>
      <c r="O106" s="159" t="n">
        <v>8.448</v>
      </c>
      <c r="P106" s="159" t="n">
        <v>8.194</v>
      </c>
      <c r="Q106" s="159" t="n">
        <v>7.94</v>
      </c>
      <c r="R106" s="159" t="n">
        <v>7.736</v>
      </c>
      <c r="S106" s="159" t="n">
        <v>7.532</v>
      </c>
      <c r="T106" s="159" t="n">
        <v>7.328</v>
      </c>
      <c r="U106" s="159" t="n">
        <v>7.124</v>
      </c>
      <c r="V106" s="159" t="n">
        <v>6.92</v>
      </c>
      <c r="W106" s="159" t="n">
        <v>6.76</v>
      </c>
      <c r="X106" s="159" t="n">
        <v>6.6</v>
      </c>
      <c r="Y106" s="159" t="n">
        <v>6.44</v>
      </c>
      <c r="Z106" s="159" t="n">
        <v>6.28</v>
      </c>
      <c r="AA106" s="159" t="n">
        <v>6.12</v>
      </c>
      <c r="AB106" s="159" t="n">
        <v>5.992</v>
      </c>
      <c r="AC106" s="159" t="n">
        <v>5.864</v>
      </c>
      <c r="AD106" s="159" t="n">
        <v>5.736</v>
      </c>
      <c r="AE106" s="159" t="n">
        <v>5.608</v>
      </c>
      <c r="AF106" s="159" t="n">
        <v>5.48</v>
      </c>
      <c r="AW106" s="34" t="n">
        <v>2035</v>
      </c>
      <c r="AX106" s="143" t="n">
        <v>2.01</v>
      </c>
      <c r="AY106" s="143" t="n">
        <v>57.9453894231545</v>
      </c>
      <c r="AZ106" s="144"/>
      <c r="BA106" s="143" t="n">
        <v>0.974768485595649</v>
      </c>
      <c r="BB106" s="143" t="n">
        <v>0.901424488005</v>
      </c>
      <c r="BC106" s="143" t="n">
        <v>28.2105590062112</v>
      </c>
      <c r="BE106" s="39" t="n">
        <v>2034</v>
      </c>
      <c r="BF106" s="145" t="n">
        <f aca="false">BF105+(BF107-BF102)/5</f>
        <v>80.632</v>
      </c>
      <c r="BG106" s="145" t="n">
        <f aca="false">BG105+(BG107-BG102)/5</f>
        <v>77.556</v>
      </c>
      <c r="BH106" s="145" t="n">
        <f aca="false">BH105+(BH107-BH102)/5</f>
        <v>83.898</v>
      </c>
      <c r="BI106" s="145"/>
      <c r="BJ106" s="145"/>
      <c r="BO106" s="155"/>
      <c r="BP106" s="156"/>
      <c r="BQ106" s="157"/>
      <c r="BR106" s="157"/>
      <c r="BS106" s="157"/>
      <c r="BT106" s="157"/>
      <c r="BU106" s="157"/>
      <c r="BV106" s="157"/>
      <c r="BW106" s="157"/>
      <c r="BX106" s="157"/>
    </row>
    <row r="107" customFormat="false" ht="41" hidden="false" customHeight="false" outlineLevel="0" collapsed="false">
      <c r="A107" s="150" t="s">
        <v>120</v>
      </c>
      <c r="B107" s="158" t="n">
        <v>10.59</v>
      </c>
      <c r="C107" s="158" t="n">
        <v>10.242</v>
      </c>
      <c r="D107" s="159" t="n">
        <v>9.894</v>
      </c>
      <c r="E107" s="159" t="n">
        <v>9.546</v>
      </c>
      <c r="F107" s="159" t="n">
        <v>9.198</v>
      </c>
      <c r="G107" s="159" t="n">
        <v>8.85</v>
      </c>
      <c r="H107" s="159" t="n">
        <v>8.582</v>
      </c>
      <c r="I107" s="159" t="n">
        <v>8.314</v>
      </c>
      <c r="J107" s="159" t="n">
        <v>8.046</v>
      </c>
      <c r="K107" s="159" t="n">
        <v>7.778</v>
      </c>
      <c r="L107" s="159" t="n">
        <v>7.51</v>
      </c>
      <c r="M107" s="159" t="n">
        <v>7.296</v>
      </c>
      <c r="N107" s="159" t="n">
        <v>7.082</v>
      </c>
      <c r="O107" s="159" t="n">
        <v>6.868</v>
      </c>
      <c r="P107" s="159" t="n">
        <v>6.654</v>
      </c>
      <c r="Q107" s="159" t="n">
        <v>6.44</v>
      </c>
      <c r="R107" s="159" t="n">
        <v>6.278</v>
      </c>
      <c r="S107" s="159" t="n">
        <v>6.116</v>
      </c>
      <c r="T107" s="159" t="n">
        <v>5.954</v>
      </c>
      <c r="U107" s="159" t="n">
        <v>5.792</v>
      </c>
      <c r="V107" s="159" t="n">
        <v>5.63</v>
      </c>
      <c r="W107" s="159" t="n">
        <v>5.5</v>
      </c>
      <c r="X107" s="159" t="n">
        <v>5.37</v>
      </c>
      <c r="Y107" s="159" t="n">
        <v>5.24</v>
      </c>
      <c r="Z107" s="159" t="n">
        <v>5.11</v>
      </c>
      <c r="AA107" s="159" t="n">
        <v>4.98</v>
      </c>
      <c r="AB107" s="159" t="n">
        <v>4.88</v>
      </c>
      <c r="AC107" s="159" t="n">
        <v>4.78</v>
      </c>
      <c r="AD107" s="159" t="n">
        <v>4.68</v>
      </c>
      <c r="AE107" s="159" t="n">
        <v>4.58</v>
      </c>
      <c r="AF107" s="159" t="n">
        <v>4.48</v>
      </c>
      <c r="AW107" s="39" t="n">
        <v>2036</v>
      </c>
      <c r="AX107" s="145" t="n">
        <f aca="false">AX106+(AX111-AX106)/5</f>
        <v>2.004</v>
      </c>
      <c r="AY107" s="145" t="n">
        <f aca="false">AY106+(AY111-AY106)/5</f>
        <v>57.7814384017065</v>
      </c>
      <c r="AZ107" s="146"/>
      <c r="BA107" s="145" t="n">
        <f aca="false">BA106+(BA111-BA106)/5</f>
        <v>0.971859258810403</v>
      </c>
      <c r="BB107" s="145" t="n">
        <f aca="false">BB106+(BB111-BB106)/5</f>
        <v>0.899226339740715</v>
      </c>
      <c r="BC107" s="145" t="n">
        <f aca="false">BC106+(BC111-BC106)/5</f>
        <v>28.2145061321913</v>
      </c>
      <c r="BE107" s="34" t="n">
        <v>2035</v>
      </c>
      <c r="BF107" s="143" t="n">
        <v>80.79</v>
      </c>
      <c r="BG107" s="143" t="n">
        <v>77.72</v>
      </c>
      <c r="BH107" s="143" t="n">
        <v>84.05</v>
      </c>
      <c r="BI107" s="143"/>
      <c r="BJ107" s="143"/>
      <c r="BO107" s="155"/>
      <c r="BP107" s="156"/>
      <c r="BQ107" s="157"/>
      <c r="BR107" s="157"/>
      <c r="BS107" s="157"/>
      <c r="BT107" s="157"/>
      <c r="BU107" s="157"/>
      <c r="BV107" s="157"/>
      <c r="BW107" s="157"/>
      <c r="BX107" s="157"/>
    </row>
    <row r="108" customFormat="false" ht="41" hidden="false" customHeight="false" outlineLevel="0" collapsed="false">
      <c r="A108" s="150" t="s">
        <v>121</v>
      </c>
      <c r="B108" s="160" t="n">
        <v>390882.708981219</v>
      </c>
      <c r="C108" s="160" t="n">
        <v>390386.027045854</v>
      </c>
      <c r="D108" s="161" t="n">
        <v>389762.286138878</v>
      </c>
      <c r="E108" s="161" t="n">
        <v>389004.009352683</v>
      </c>
      <c r="F108" s="161" t="n">
        <v>388103.039048781</v>
      </c>
      <c r="G108" s="161" t="n">
        <v>387051.53489561</v>
      </c>
      <c r="H108" s="161" t="n">
        <v>385851.305738927</v>
      </c>
      <c r="I108" s="161" t="n">
        <v>384504.754447902</v>
      </c>
      <c r="J108" s="161" t="n">
        <v>383006.502752488</v>
      </c>
      <c r="K108" s="161" t="n">
        <v>381352.102164293</v>
      </c>
      <c r="L108" s="161" t="n">
        <v>379537.886233902</v>
      </c>
      <c r="M108" s="161" t="n">
        <v>378176.90407478</v>
      </c>
      <c r="N108" s="161" t="n">
        <v>376674.032331219</v>
      </c>
      <c r="O108" s="161" t="n">
        <v>375027.728743756</v>
      </c>
      <c r="P108" s="161" t="n">
        <v>373237.209200049</v>
      </c>
      <c r="Q108" s="161" t="n">
        <v>371302.698029268</v>
      </c>
      <c r="R108" s="161" t="n">
        <v>370455.024190829</v>
      </c>
      <c r="S108" s="161" t="n">
        <v>369493.19077522</v>
      </c>
      <c r="T108" s="161" t="n">
        <v>368417.671235122</v>
      </c>
      <c r="U108" s="161" t="n">
        <v>367228.761805756</v>
      </c>
      <c r="V108" s="161" t="n">
        <v>365927.075363415</v>
      </c>
      <c r="W108" s="161" t="n">
        <v>365433.022338146</v>
      </c>
      <c r="X108" s="161" t="n">
        <v>364844.834313366</v>
      </c>
      <c r="Y108" s="161" t="n">
        <v>364163.106279512</v>
      </c>
      <c r="Z108" s="161" t="n">
        <v>363388.313496293</v>
      </c>
      <c r="AA108" s="161" t="n">
        <v>362521.009205122</v>
      </c>
      <c r="AB108" s="161" t="n">
        <v>362195.494538927</v>
      </c>
      <c r="AC108" s="161" t="n">
        <v>361787.962287073</v>
      </c>
      <c r="AD108" s="161" t="n">
        <v>361298.874986341</v>
      </c>
      <c r="AE108" s="161" t="n">
        <v>360728.733769463</v>
      </c>
      <c r="AF108" s="161" t="n">
        <v>360077.941132683</v>
      </c>
      <c r="AW108" s="39" t="n">
        <v>2037</v>
      </c>
      <c r="AX108" s="145" t="n">
        <f aca="false">AX107+(AX111-AX106)/5</f>
        <v>1.998</v>
      </c>
      <c r="AY108" s="145" t="n">
        <f aca="false">AY107+(AY111-AY106)/5</f>
        <v>57.6174873802584</v>
      </c>
      <c r="AZ108" s="146"/>
      <c r="BA108" s="145" t="n">
        <f aca="false">BA107+(BA111-BA106)/5</f>
        <v>0.968950032025157</v>
      </c>
      <c r="BB108" s="145" t="n">
        <f aca="false">BB107+(BB111-BB106)/5</f>
        <v>0.89702819147643</v>
      </c>
      <c r="BC108" s="145" t="n">
        <f aca="false">BC107+(BC111-BC106)/5</f>
        <v>28.2184532581714</v>
      </c>
      <c r="BE108" s="39" t="n">
        <v>2036</v>
      </c>
      <c r="BF108" s="145" t="n">
        <f aca="false">BF107+(BF112-BF107)/5</f>
        <v>80.928</v>
      </c>
      <c r="BG108" s="145" t="n">
        <f aca="false">BG107+(BG112-BG107)/5</f>
        <v>77.864</v>
      </c>
      <c r="BH108" s="145" t="n">
        <f aca="false">BH107+(BH112-BH107)/5</f>
        <v>84.184</v>
      </c>
      <c r="BI108" s="145"/>
      <c r="BJ108" s="145"/>
      <c r="BO108" s="155"/>
      <c r="BP108" s="156"/>
      <c r="BQ108" s="157"/>
      <c r="BR108" s="157"/>
      <c r="BS108" s="157"/>
      <c r="BT108" s="157"/>
      <c r="BU108" s="157"/>
      <c r="BV108" s="157"/>
      <c r="BW108" s="157"/>
      <c r="BX108" s="157"/>
    </row>
    <row r="109" customFormat="false" ht="41" hidden="false" customHeight="false" outlineLevel="0" collapsed="false">
      <c r="A109" s="150" t="s">
        <v>122</v>
      </c>
      <c r="B109" s="132" t="n">
        <f aca="false">B99-B108</f>
        <v>372269.246648781</v>
      </c>
      <c r="C109" s="132" t="n">
        <f aca="false">C99-C108</f>
        <v>371796.216234146</v>
      </c>
      <c r="D109" s="132" t="n">
        <f aca="false">D99-D108</f>
        <v>371202.177275122</v>
      </c>
      <c r="E109" s="132" t="n">
        <f aca="false">E99-E108</f>
        <v>370480.008907317</v>
      </c>
      <c r="F109" s="132" t="n">
        <f aca="false">F99-F108</f>
        <v>369621.941951219</v>
      </c>
      <c r="G109" s="132" t="n">
        <f aca="false">G99-G108</f>
        <v>368620.50942439</v>
      </c>
      <c r="H109" s="132" t="n">
        <f aca="false">H99-H108</f>
        <v>367477.434037073</v>
      </c>
      <c r="I109" s="132" t="n">
        <f aca="false">I99-I108</f>
        <v>366195.004236098</v>
      </c>
      <c r="J109" s="132" t="n">
        <f aca="false">J99-J108</f>
        <v>364768.097859512</v>
      </c>
      <c r="K109" s="132" t="n">
        <f aca="false">K99-K108</f>
        <v>363192.478251707</v>
      </c>
      <c r="L109" s="132" t="n">
        <f aca="false">L99-L108</f>
        <v>361464.653556098</v>
      </c>
      <c r="M109" s="132" t="n">
        <f aca="false">M99-M108</f>
        <v>360168.48007122</v>
      </c>
      <c r="N109" s="132" t="n">
        <f aca="false">N99-N108</f>
        <v>358737.173648781</v>
      </c>
      <c r="O109" s="132" t="n">
        <f aca="false">O99-O108</f>
        <v>357169.265470244</v>
      </c>
      <c r="P109" s="132" t="n">
        <f aca="false">P99-P108</f>
        <v>355464.008761951</v>
      </c>
      <c r="Q109" s="132" t="n">
        <f aca="false">Q99-Q108</f>
        <v>353621.617170732</v>
      </c>
      <c r="R109" s="132" t="n">
        <f aca="false">R99-R108</f>
        <v>352814.308753171</v>
      </c>
      <c r="S109" s="132" t="n">
        <f aca="false">S99-S108</f>
        <v>351898.27692878</v>
      </c>
      <c r="T109" s="132" t="n">
        <f aca="false">T99-T108</f>
        <v>350873.972604878</v>
      </c>
      <c r="U109" s="132" t="n">
        <f aca="false">U99-U108</f>
        <v>349741.677910244</v>
      </c>
      <c r="V109" s="132" t="n">
        <f aca="false">V99-V108</f>
        <v>348501.976536585</v>
      </c>
      <c r="W109" s="132" t="n">
        <f aca="false">W99-W108</f>
        <v>348031.449845854</v>
      </c>
      <c r="X109" s="132" t="n">
        <f aca="false">X99-X108</f>
        <v>347471.270774634</v>
      </c>
      <c r="Y109" s="132" t="n">
        <f aca="false">Y99-Y108</f>
        <v>346822.005980488</v>
      </c>
      <c r="Z109" s="132" t="n">
        <f aca="false">Z99-Z108</f>
        <v>346084.108091707</v>
      </c>
      <c r="AA109" s="132" t="n">
        <f aca="false">AA99-AA108</f>
        <v>345258.104004878</v>
      </c>
      <c r="AB109" s="132" t="n">
        <f aca="false">AB99-AB108</f>
        <v>344948.090037073</v>
      </c>
      <c r="AC109" s="132" t="n">
        <f aca="false">AC99-AC108</f>
        <v>344559.964082927</v>
      </c>
      <c r="AD109" s="132" t="n">
        <f aca="false">AD99-AD108</f>
        <v>344094.166653659</v>
      </c>
      <c r="AE109" s="132" t="n">
        <f aca="false">AE99-AE108</f>
        <v>343551.175018537</v>
      </c>
      <c r="AF109" s="132" t="n">
        <f aca="false">AF99-AF108</f>
        <v>342931.372507317</v>
      </c>
      <c r="AW109" s="39" t="n">
        <v>2038</v>
      </c>
      <c r="AX109" s="145" t="n">
        <f aca="false">AX108+(AX111-AX106)/5</f>
        <v>1.992</v>
      </c>
      <c r="AY109" s="145" t="n">
        <f aca="false">AY108+(AY111-AY106)/5</f>
        <v>57.4535363588104</v>
      </c>
      <c r="AZ109" s="146"/>
      <c r="BA109" s="145" t="n">
        <f aca="false">BA108+(BA111-BA106)/5</f>
        <v>0.96604080523991</v>
      </c>
      <c r="BB109" s="145" t="n">
        <f aca="false">BB108+(BB111-BB106)/5</f>
        <v>0.894830043212146</v>
      </c>
      <c r="BC109" s="145" t="n">
        <f aca="false">BC108+(BC111-BC106)/5</f>
        <v>28.2224003841516</v>
      </c>
      <c r="BE109" s="39" t="n">
        <v>2037</v>
      </c>
      <c r="BF109" s="145" t="n">
        <f aca="false">BF108+(BF112-BF107)/5</f>
        <v>81.066</v>
      </c>
      <c r="BG109" s="145" t="n">
        <f aca="false">BG108+(BG112-BG107)/5</f>
        <v>78.008</v>
      </c>
      <c r="BH109" s="145" t="n">
        <f aca="false">BH108+(BH112-BH107)/5</f>
        <v>84.318</v>
      </c>
      <c r="BI109" s="145"/>
      <c r="BJ109" s="145"/>
      <c r="BO109" s="155"/>
      <c r="BP109" s="156"/>
      <c r="BQ109" s="157"/>
      <c r="BR109" s="157"/>
      <c r="BS109" s="157"/>
      <c r="BT109" s="157"/>
      <c r="BU109" s="157"/>
      <c r="BV109" s="157"/>
      <c r="BW109" s="157"/>
      <c r="BX109" s="157"/>
    </row>
    <row r="110" customFormat="false" ht="41" hidden="false" customHeight="false" outlineLevel="0" collapsed="false">
      <c r="A110" s="150" t="s">
        <v>123</v>
      </c>
      <c r="B110" s="78" t="n">
        <f aca="false">B108-B104</f>
        <v>385962.708981219</v>
      </c>
      <c r="C110" s="78" t="n">
        <f aca="false">C108-C104</f>
        <v>385492.027045854</v>
      </c>
      <c r="D110" s="78" t="n">
        <f aca="false">D108-D104</f>
        <v>385031.286138878</v>
      </c>
      <c r="E110" s="78" t="n">
        <f aca="false">E108-E104</f>
        <v>384439.009352683</v>
      </c>
      <c r="F110" s="78" t="n">
        <f aca="false">F108-F104</f>
        <v>383706.039048781</v>
      </c>
      <c r="G110" s="78" t="n">
        <f aca="false">G108-G104</f>
        <v>382818.53489561</v>
      </c>
      <c r="H110" s="78" t="n">
        <f aca="false">H108-H104</f>
        <v>381768.305738927</v>
      </c>
      <c r="I110" s="78" t="n">
        <f aca="false">I108-I104</f>
        <v>380561.754447902</v>
      </c>
      <c r="J110" s="78" t="n">
        <f aca="false">J108-J104</f>
        <v>379208.502752488</v>
      </c>
      <c r="K110" s="78" t="n">
        <f aca="false">K108-K104</f>
        <v>377688.102164293</v>
      </c>
      <c r="L110" s="78" t="n">
        <f aca="false">L108-L104</f>
        <v>376007.886233902</v>
      </c>
      <c r="M110" s="78" t="n">
        <f aca="false">M108-M104</f>
        <v>374770.90407478</v>
      </c>
      <c r="N110" s="78" t="n">
        <f aca="false">N108-N104</f>
        <v>373379.032331219</v>
      </c>
      <c r="O110" s="78" t="n">
        <f aca="false">O108-O104</f>
        <v>371850.728743756</v>
      </c>
      <c r="P110" s="78" t="n">
        <f aca="false">P108-P104</f>
        <v>370159.209200049</v>
      </c>
      <c r="Q110" s="78" t="n">
        <f aca="false">Q108-Q104</f>
        <v>368328.698029268</v>
      </c>
      <c r="R110" s="78" t="n">
        <f aca="false">R108-R104</f>
        <v>367577.024190829</v>
      </c>
      <c r="S110" s="78" t="n">
        <f aca="false">S108-S104</f>
        <v>366696.19077522</v>
      </c>
      <c r="T110" s="78" t="n">
        <f aca="false">T108-T104</f>
        <v>365706.671235122</v>
      </c>
      <c r="U110" s="78" t="n">
        <f aca="false">U108-U104</f>
        <v>364596.761805756</v>
      </c>
      <c r="V110" s="78" t="n">
        <f aca="false">V108-V104</f>
        <v>363374.075363415</v>
      </c>
      <c r="W110" s="78" t="n">
        <f aca="false">W108-W104</f>
        <v>362943.022338146</v>
      </c>
      <c r="X110" s="78" t="n">
        <f aca="false">X108-X104</f>
        <v>362426.834313366</v>
      </c>
      <c r="Y110" s="78" t="n">
        <f aca="false">Y108-Y104</f>
        <v>361806.106279512</v>
      </c>
      <c r="Z110" s="78" t="n">
        <f aca="false">Z108-Z104</f>
        <v>361097.313496293</v>
      </c>
      <c r="AA110" s="78" t="n">
        <f aca="false">AA108-AA104</f>
        <v>360286.009205122</v>
      </c>
      <c r="AB110" s="78" t="n">
        <f aca="false">AB108-AB104</f>
        <v>360011.494538927</v>
      </c>
      <c r="AC110" s="78" t="n">
        <f aca="false">AC108-AC104</f>
        <v>359652.962287073</v>
      </c>
      <c r="AD110" s="78" t="n">
        <f aca="false">AD108-AD104</f>
        <v>359214.874986341</v>
      </c>
      <c r="AE110" s="78" t="n">
        <f aca="false">AE108-AE104</f>
        <v>358687.733769463</v>
      </c>
      <c r="AF110" s="78" t="n">
        <f aca="false">AF108-AF104</f>
        <v>358086.941132683</v>
      </c>
      <c r="AW110" s="39" t="n">
        <v>2039</v>
      </c>
      <c r="AX110" s="145" t="n">
        <f aca="false">AX109+(AX111-AX106)/5</f>
        <v>1.986</v>
      </c>
      <c r="AY110" s="145" t="n">
        <f aca="false">AY109+(AY111-AY106)/5</f>
        <v>57.2895853373623</v>
      </c>
      <c r="AZ110" s="146"/>
      <c r="BA110" s="145" t="n">
        <f aca="false">BA109+(BA111-BA106)/5</f>
        <v>0.963131578454664</v>
      </c>
      <c r="BB110" s="145" t="n">
        <f aca="false">BB109+(BB111-BB106)/5</f>
        <v>0.892631894947861</v>
      </c>
      <c r="BC110" s="145" t="n">
        <f aca="false">BC109+(BC111-BC106)/5</f>
        <v>28.2263475101317</v>
      </c>
      <c r="BE110" s="39" t="n">
        <v>2038</v>
      </c>
      <c r="BF110" s="145" t="n">
        <f aca="false">BF109+(BF112-BF107)/5</f>
        <v>81.204</v>
      </c>
      <c r="BG110" s="145" t="n">
        <f aca="false">BG109+(BG112-BG107)/5</f>
        <v>78.152</v>
      </c>
      <c r="BH110" s="145" t="n">
        <f aca="false">BH109+(BH112-BH107)/5</f>
        <v>84.452</v>
      </c>
      <c r="BI110" s="145"/>
      <c r="BJ110" s="145"/>
      <c r="BO110" s="155"/>
      <c r="BP110" s="156"/>
      <c r="BQ110" s="157"/>
      <c r="BR110" s="157"/>
      <c r="BS110" s="157"/>
      <c r="BT110" s="157"/>
      <c r="BU110" s="157"/>
      <c r="BV110" s="157"/>
      <c r="BW110" s="157"/>
      <c r="BX110" s="157"/>
    </row>
    <row r="111" customFormat="false" ht="41" hidden="false" customHeight="false" outlineLevel="0" collapsed="false">
      <c r="A111" s="150" t="s">
        <v>124</v>
      </c>
      <c r="B111" s="78" t="n">
        <f aca="false">B109-B105</f>
        <v>368485.246648781</v>
      </c>
      <c r="C111" s="78" t="n">
        <f aca="false">C109-C105</f>
        <v>368012.216234146</v>
      </c>
      <c r="D111" s="78" t="n">
        <f aca="false">D109-D105</f>
        <v>367545.177275122</v>
      </c>
      <c r="E111" s="78" t="n">
        <f aca="false">E109-E105</f>
        <v>366953.008907317</v>
      </c>
      <c r="F111" s="78" t="n">
        <f aca="false">F109-F105</f>
        <v>366229.941951219</v>
      </c>
      <c r="G111" s="78" t="n">
        <f aca="false">G109-G105</f>
        <v>365365.50942439</v>
      </c>
      <c r="H111" s="78" t="n">
        <f aca="false">H109-H105</f>
        <v>364334.434037073</v>
      </c>
      <c r="I111" s="78" t="n">
        <f aca="false">I109-I105</f>
        <v>363161.004236098</v>
      </c>
      <c r="J111" s="78" t="n">
        <f aca="false">J109-J105</f>
        <v>361846.097859512</v>
      </c>
      <c r="K111" s="78" t="n">
        <f aca="false">K109-K105</f>
        <v>360378.478251707</v>
      </c>
      <c r="L111" s="78" t="n">
        <f aca="false">L109-L105</f>
        <v>358751.653556098</v>
      </c>
      <c r="M111" s="78" t="n">
        <f aca="false">M109-M105</f>
        <v>357548.48007122</v>
      </c>
      <c r="N111" s="78" t="n">
        <f aca="false">N109-N105</f>
        <v>356210.173648781</v>
      </c>
      <c r="O111" s="78" t="n">
        <f aca="false">O109-O105</f>
        <v>354726.265470244</v>
      </c>
      <c r="P111" s="78" t="n">
        <f aca="false">P109-P105</f>
        <v>353102.008761951</v>
      </c>
      <c r="Q111" s="78" t="n">
        <f aca="false">Q109-Q105</f>
        <v>351347.617170732</v>
      </c>
      <c r="R111" s="78" t="n">
        <f aca="false">R109-R105</f>
        <v>350605.308753171</v>
      </c>
      <c r="S111" s="78" t="n">
        <f aca="false">S109-S105</f>
        <v>349756.27692878</v>
      </c>
      <c r="T111" s="78" t="n">
        <f aca="false">T109-T105</f>
        <v>348795.972604878</v>
      </c>
      <c r="U111" s="78" t="n">
        <f aca="false">U109-U105</f>
        <v>347718.677910244</v>
      </c>
      <c r="V111" s="78" t="n">
        <f aca="false">V109-V105</f>
        <v>346544.976536585</v>
      </c>
      <c r="W111" s="78" t="n">
        <f aca="false">W109-W105</f>
        <v>346125.449845854</v>
      </c>
      <c r="X111" s="78" t="n">
        <f aca="false">X109-X105</f>
        <v>345619.270774634</v>
      </c>
      <c r="Y111" s="78" t="n">
        <f aca="false">Y109-Y105</f>
        <v>345018.005980488</v>
      </c>
      <c r="Z111" s="78" t="n">
        <f aca="false">Z109-Z105</f>
        <v>344327.108091707</v>
      </c>
      <c r="AA111" s="78" t="n">
        <f aca="false">AA109-AA105</f>
        <v>343544.104004878</v>
      </c>
      <c r="AB111" s="78" t="n">
        <f aca="false">AB109-AB105</f>
        <v>343279.090037073</v>
      </c>
      <c r="AC111" s="78" t="n">
        <f aca="false">AC109-AC105</f>
        <v>342930.964082927</v>
      </c>
      <c r="AD111" s="78" t="n">
        <f aca="false">AD109-AD105</f>
        <v>342495.166653659</v>
      </c>
      <c r="AE111" s="78" t="n">
        <f aca="false">AE109-AE105</f>
        <v>341991.175018537</v>
      </c>
      <c r="AF111" s="78" t="n">
        <f aca="false">AF109-AF105</f>
        <v>341402.372507317</v>
      </c>
      <c r="AW111" s="88" t="n">
        <v>2040</v>
      </c>
      <c r="AX111" s="162" t="n">
        <v>1.98</v>
      </c>
      <c r="AY111" s="162" t="n">
        <v>57.1256343159143</v>
      </c>
      <c r="AZ111" s="163"/>
      <c r="BA111" s="162" t="n">
        <v>0.960222351669418</v>
      </c>
      <c r="BB111" s="162" t="n">
        <v>0.890433746683576</v>
      </c>
      <c r="BC111" s="162" t="n">
        <v>28.2302946361118</v>
      </c>
      <c r="BE111" s="39" t="n">
        <v>2039</v>
      </c>
      <c r="BF111" s="145" t="n">
        <f aca="false">BF110+(BF112-BF107)/5</f>
        <v>81.342</v>
      </c>
      <c r="BG111" s="145" t="n">
        <f aca="false">BG110+(BG112-BG107)/5</f>
        <v>78.296</v>
      </c>
      <c r="BH111" s="145" t="n">
        <f aca="false">BH110+(BH112-BH107)/5</f>
        <v>84.586</v>
      </c>
      <c r="BI111" s="145"/>
      <c r="BJ111" s="145"/>
      <c r="BO111" s="155"/>
      <c r="BP111" s="156"/>
      <c r="BQ111" s="157"/>
      <c r="BR111" s="157"/>
      <c r="BS111" s="157"/>
      <c r="BT111" s="157"/>
      <c r="BU111" s="157"/>
      <c r="BV111" s="157"/>
      <c r="BW111" s="157"/>
      <c r="BX111" s="157"/>
    </row>
    <row r="112" customFormat="false" ht="31" hidden="false" customHeight="false" outlineLevel="0" collapsed="false">
      <c r="A112" s="150" t="s">
        <v>125</v>
      </c>
      <c r="B112" s="78" t="n">
        <f aca="false">B11-B103</f>
        <v>2817092.04437</v>
      </c>
      <c r="C112" s="78" t="n">
        <f aca="false">C11-C103</f>
        <v>2869457.75672</v>
      </c>
      <c r="D112" s="78" t="n">
        <f aca="false">D11-D103</f>
        <v>2918434.536586</v>
      </c>
      <c r="E112" s="78" t="n">
        <f aca="false">E11-E103</f>
        <v>2961218.98174</v>
      </c>
      <c r="F112" s="78" t="n">
        <f aca="false">F11-F103</f>
        <v>2995363.019</v>
      </c>
      <c r="G112" s="78" t="n">
        <f aca="false">G11-G103</f>
        <v>3016551.95568</v>
      </c>
      <c r="H112" s="78" t="n">
        <f aca="false">H11-H103</f>
        <v>3011606.260224</v>
      </c>
      <c r="I112" s="78" t="n">
        <f aca="false">I11-I103</f>
        <v>3005123.241316</v>
      </c>
      <c r="J112" s="78" t="n">
        <f aca="false">J11-J103</f>
        <v>2997174.399388</v>
      </c>
      <c r="K112" s="78" t="n">
        <f aca="false">K11-K103</f>
        <v>2988095.419584</v>
      </c>
      <c r="L112" s="78" t="n">
        <f aca="false">L11-L103</f>
        <v>2978229.46021</v>
      </c>
      <c r="M112" s="78" t="n">
        <f aca="false">M11-M103</f>
        <v>2966493.615854</v>
      </c>
      <c r="N112" s="78" t="n">
        <f aca="false">N11-N103</f>
        <v>2954189.79402</v>
      </c>
      <c r="O112" s="78" t="n">
        <f aca="false">O11-O103</f>
        <v>2941674.005786</v>
      </c>
      <c r="P112" s="78" t="n">
        <f aca="false">P11-P103</f>
        <v>2929411.782038</v>
      </c>
      <c r="Q112" s="78" t="n">
        <f aca="false">Q11-Q103</f>
        <v>2917756.6848</v>
      </c>
      <c r="R112" s="78" t="n">
        <f aca="false">R11-R103</f>
        <v>2904607.667056</v>
      </c>
      <c r="S112" s="78" t="n">
        <f aca="false">S11-S103</f>
        <v>2892489.532296</v>
      </c>
      <c r="T112" s="78" t="n">
        <f aca="false">T11-T103</f>
        <v>2881636.35616</v>
      </c>
      <c r="U112" s="78" t="n">
        <f aca="false">U11-U103</f>
        <v>2872212.560284</v>
      </c>
      <c r="V112" s="78" t="n">
        <f aca="false">V11-V103</f>
        <v>2864275.9481</v>
      </c>
      <c r="W112" s="78" t="n">
        <f aca="false">W11-W103</f>
        <v>2855830.527816</v>
      </c>
      <c r="X112" s="78" t="n">
        <f aca="false">X11-X103</f>
        <v>2848327.894912</v>
      </c>
      <c r="Y112" s="78" t="n">
        <f aca="false">Y11-Y103</f>
        <v>2841760.88774</v>
      </c>
      <c r="Z112" s="78" t="n">
        <f aca="false">Z11-Z103</f>
        <v>2836132.578412</v>
      </c>
      <c r="AA112" s="78" t="n">
        <f aca="false">AA11-AA103</f>
        <v>2831443.88679</v>
      </c>
      <c r="AB112" s="78" t="n">
        <f aca="false">AB11-AB103</f>
        <v>2826195.415424</v>
      </c>
      <c r="AC112" s="78" t="n">
        <f aca="false">AC11-AC103</f>
        <v>2821434.07363</v>
      </c>
      <c r="AD112" s="78" t="n">
        <f aca="false">AD11-AD103</f>
        <v>2817102.95836</v>
      </c>
      <c r="AE112" s="78" t="n">
        <f aca="false">AE11-AE103</f>
        <v>2813184.091212</v>
      </c>
      <c r="AF112" s="78" t="n">
        <f aca="false">AF11-AF103</f>
        <v>2809619.68636</v>
      </c>
      <c r="BE112" s="88" t="n">
        <v>2040</v>
      </c>
      <c r="BF112" s="162" t="n">
        <v>81.48</v>
      </c>
      <c r="BG112" s="162" t="n">
        <v>78.44</v>
      </c>
      <c r="BH112" s="162" t="n">
        <v>84.72</v>
      </c>
      <c r="BI112" s="143"/>
      <c r="BJ112" s="143"/>
      <c r="BO112" s="155"/>
      <c r="BP112" s="156"/>
      <c r="BQ112" s="156"/>
      <c r="BR112" s="157"/>
      <c r="BS112" s="157"/>
      <c r="BT112" s="157"/>
      <c r="BU112" s="157"/>
      <c r="BV112" s="157"/>
      <c r="BW112" s="157"/>
      <c r="BX112" s="157"/>
    </row>
    <row r="113" customFormat="false" ht="30" hidden="false" customHeight="true" outlineLevel="0" collapsed="false">
      <c r="A113" s="150" t="s">
        <v>126</v>
      </c>
      <c r="B113" s="78" t="n">
        <f aca="false">B41-B110</f>
        <v>1452808.29101878</v>
      </c>
      <c r="C113" s="78" t="n">
        <f aca="false">C41-C110</f>
        <v>1480296.97295415</v>
      </c>
      <c r="D113" s="78" t="n">
        <f aca="false">D41-D110</f>
        <v>1505617.71386112</v>
      </c>
      <c r="E113" s="78" t="n">
        <f aca="false">E41-E110</f>
        <v>1527341.99064732</v>
      </c>
      <c r="F113" s="78" t="n">
        <f aca="false">F41-F110</f>
        <v>1544218.96095122</v>
      </c>
      <c r="G113" s="78" t="n">
        <f aca="false">G41-G110</f>
        <v>1554089.46510439</v>
      </c>
      <c r="H113" s="78" t="n">
        <f aca="false">H41-H110</f>
        <v>1551592.69426107</v>
      </c>
      <c r="I113" s="78" t="n">
        <f aca="false">I41-I110</f>
        <v>1548284.2455521</v>
      </c>
      <c r="J113" s="78" t="n">
        <f aca="false">J41-J110</f>
        <v>1544235.49724751</v>
      </c>
      <c r="K113" s="78" t="n">
        <f aca="false">K41-K110</f>
        <v>1539594.89783571</v>
      </c>
      <c r="L113" s="78" t="n">
        <f aca="false">L41-L110</f>
        <v>1534555.1137661</v>
      </c>
      <c r="M113" s="78" t="n">
        <f aca="false">M41-M110</f>
        <v>1528547.09592522</v>
      </c>
      <c r="N113" s="78" t="n">
        <f aca="false">N41-N110</f>
        <v>1522245.96766878</v>
      </c>
      <c r="O113" s="78" t="n">
        <f aca="false">O41-O110</f>
        <v>1515841.27125624</v>
      </c>
      <c r="P113" s="78" t="n">
        <f aca="false">P41-P110</f>
        <v>1509551.79079995</v>
      </c>
      <c r="Q113" s="78" t="n">
        <f aca="false">Q41-Q110</f>
        <v>1503582.30197073</v>
      </c>
      <c r="R113" s="78" t="n">
        <f aca="false">R41-R110</f>
        <v>1496843.97580917</v>
      </c>
      <c r="S113" s="78" t="n">
        <f aca="false">S41-S110</f>
        <v>1490635.80922478</v>
      </c>
      <c r="T113" s="78" t="n">
        <f aca="false">T41-T110</f>
        <v>1485079.32876488</v>
      </c>
      <c r="U113" s="78" t="n">
        <f aca="false">U41-U110</f>
        <v>1480243.23819424</v>
      </c>
      <c r="V113" s="78" t="n">
        <f aca="false">V41-V110</f>
        <v>1476187.92463659</v>
      </c>
      <c r="W113" s="78" t="n">
        <f aca="false">W41-W110</f>
        <v>1471873.97766185</v>
      </c>
      <c r="X113" s="78" t="n">
        <f aca="false">X41-X110</f>
        <v>1468027.16568663</v>
      </c>
      <c r="Y113" s="78" t="n">
        <f aca="false">Y41-Y110</f>
        <v>1464670.89372049</v>
      </c>
      <c r="Z113" s="78" t="n">
        <f aca="false">Z41-Z110</f>
        <v>1461794.68650371</v>
      </c>
      <c r="AA113" s="78" t="n">
        <f aca="false">AA41-AA110</f>
        <v>1459393.99079488</v>
      </c>
      <c r="AB113" s="78" t="n">
        <f aca="false">AB41-AB110</f>
        <v>1456719.50546107</v>
      </c>
      <c r="AC113" s="78" t="n">
        <f aca="false">AC41-AC110</f>
        <v>1454290.03771293</v>
      </c>
      <c r="AD113" s="78" t="n">
        <f aca="false">AD41-AD110</f>
        <v>1452073.12501366</v>
      </c>
      <c r="AE113" s="78" t="n">
        <f aca="false">AE41-AE110</f>
        <v>1450076.26623054</v>
      </c>
      <c r="AF113" s="78" t="n">
        <f aca="false">AF41-AF110</f>
        <v>1448249.05886732</v>
      </c>
      <c r="AW113" s="68" t="s">
        <v>79</v>
      </c>
      <c r="AX113" s="68"/>
      <c r="AY113" s="68"/>
      <c r="AZ113" s="68"/>
      <c r="BO113" s="155"/>
      <c r="BP113" s="156"/>
      <c r="BQ113" s="156"/>
      <c r="BR113" s="157"/>
      <c r="BS113" s="157"/>
      <c r="BT113" s="157"/>
      <c r="BU113" s="157"/>
      <c r="BV113" s="157"/>
      <c r="BW113" s="157"/>
      <c r="BX113" s="157"/>
    </row>
    <row r="114" customFormat="false" ht="41" hidden="false" customHeight="false" outlineLevel="0" collapsed="false">
      <c r="A114" s="150" t="s">
        <v>127</v>
      </c>
      <c r="B114" s="78" t="n">
        <f aca="false">B71-B111</f>
        <v>1364283.75335122</v>
      </c>
      <c r="C114" s="78" t="n">
        <f aca="false">C71-C111</f>
        <v>1389160.78376585</v>
      </c>
      <c r="D114" s="78" t="n">
        <f aca="false">D71-D111</f>
        <v>1412816.82272488</v>
      </c>
      <c r="E114" s="78" t="n">
        <f aca="false">E71-E111</f>
        <v>1433876.99109268</v>
      </c>
      <c r="F114" s="78" t="n">
        <f aca="false">F71-F111</f>
        <v>1451144.05804878</v>
      </c>
      <c r="G114" s="78" t="n">
        <f aca="false">G71-G111</f>
        <v>1462462.49057561</v>
      </c>
      <c r="H114" s="78" t="n">
        <f aca="false">H71-H111</f>
        <v>1460013.56596293</v>
      </c>
      <c r="I114" s="78" t="n">
        <f aca="false">I71-I111</f>
        <v>1456838.9957639</v>
      </c>
      <c r="J114" s="78" t="n">
        <f aca="false">J71-J111</f>
        <v>1452938.90214049</v>
      </c>
      <c r="K114" s="78" t="n">
        <f aca="false">K71-K111</f>
        <v>1448500.52174829</v>
      </c>
      <c r="L114" s="78" t="n">
        <f aca="false">L71-L111</f>
        <v>1443674.3464439</v>
      </c>
      <c r="M114" s="78" t="n">
        <f aca="false">M71-M111</f>
        <v>1437946.51992878</v>
      </c>
      <c r="N114" s="78" t="n">
        <f aca="false">N71-N111</f>
        <v>1431943.82635122</v>
      </c>
      <c r="O114" s="78" t="n">
        <f aca="false">O71-O111</f>
        <v>1425832.73452976</v>
      </c>
      <c r="P114" s="78" t="n">
        <f aca="false">P71-P111</f>
        <v>1419859.99123805</v>
      </c>
      <c r="Q114" s="78" t="n">
        <f aca="false">Q71-Q111</f>
        <v>1414174.38282927</v>
      </c>
      <c r="R114" s="78" t="n">
        <f aca="false">R71-R111</f>
        <v>1407763.69124683</v>
      </c>
      <c r="S114" s="78" t="n">
        <f aca="false">S71-S111</f>
        <v>1401853.72307122</v>
      </c>
      <c r="T114" s="78" t="n">
        <f aca="false">T71-T111</f>
        <v>1396557.02739512</v>
      </c>
      <c r="U114" s="78" t="n">
        <f aca="false">U71-U111</f>
        <v>1391969.32208976</v>
      </c>
      <c r="V114" s="78" t="n">
        <f aca="false">V71-V111</f>
        <v>1388088.02346342</v>
      </c>
      <c r="W114" s="78" t="n">
        <f aca="false">W71-W111</f>
        <v>1383956.55015415</v>
      </c>
      <c r="X114" s="78" t="n">
        <f aca="false">X71-X111</f>
        <v>1380300.72922537</v>
      </c>
      <c r="Y114" s="78" t="n">
        <f aca="false">Y71-Y111</f>
        <v>1377089.99401951</v>
      </c>
      <c r="Z114" s="78" t="n">
        <f aca="false">Z71-Z111</f>
        <v>1374337.89190829</v>
      </c>
      <c r="AA114" s="78" t="n">
        <f aca="false">AA71-AA111</f>
        <v>1372049.89599512</v>
      </c>
      <c r="AB114" s="78" t="n">
        <f aca="false">AB71-AB111</f>
        <v>1369475.90996293</v>
      </c>
      <c r="AC114" s="78" t="n">
        <f aca="false">AC71-AC111</f>
        <v>1367144.03591707</v>
      </c>
      <c r="AD114" s="78" t="n">
        <f aca="false">AD71-AD111</f>
        <v>1365029.83334634</v>
      </c>
      <c r="AE114" s="78" t="n">
        <f aca="false">AE71-AE111</f>
        <v>1363107.82498146</v>
      </c>
      <c r="AF114" s="78" t="n">
        <f aca="false">AF71-AF111</f>
        <v>1361370.62749268</v>
      </c>
      <c r="AW114" s="68"/>
      <c r="AX114" s="68"/>
      <c r="AY114" s="68"/>
      <c r="AZ114" s="68"/>
      <c r="BO114" s="155"/>
      <c r="BP114" s="156"/>
      <c r="BQ114" s="156"/>
      <c r="BR114" s="157"/>
      <c r="BS114" s="157"/>
      <c r="BT114" s="157"/>
      <c r="BU114" s="157"/>
      <c r="BV114" s="157"/>
      <c r="BW114" s="157"/>
      <c r="BX114" s="157"/>
    </row>
    <row r="115" customFormat="false" ht="15" hidden="false" customHeight="false" outlineLevel="0" collapsed="false">
      <c r="A115" s="164" t="n">
        <f aca="false">B112-B113-B114</f>
        <v>0</v>
      </c>
      <c r="B115" s="22" t="s">
        <v>128</v>
      </c>
      <c r="C115" s="22" t="s">
        <v>129</v>
      </c>
      <c r="D115" s="22" t="s">
        <v>130</v>
      </c>
      <c r="E115" s="22" t="s">
        <v>131</v>
      </c>
      <c r="F115" s="22" t="s">
        <v>132</v>
      </c>
      <c r="G115" s="22" t="s">
        <v>133</v>
      </c>
      <c r="H115" s="22"/>
      <c r="I115" s="78" t="n">
        <f aca="false">B11-B99+B102</f>
        <v>2817092.04437</v>
      </c>
      <c r="J115" s="78" t="n">
        <f aca="false">B41-B108+B104</f>
        <v>1452808.29101878</v>
      </c>
      <c r="K115" s="78"/>
      <c r="L115" s="78"/>
      <c r="M115" s="78"/>
      <c r="N115" s="78"/>
      <c r="O115" s="78"/>
      <c r="P115" s="78"/>
      <c r="Q115" s="78"/>
      <c r="R115" s="78"/>
      <c r="S115" s="78"/>
      <c r="T115" s="78"/>
      <c r="U115" s="78"/>
      <c r="V115" s="78"/>
      <c r="W115" s="78"/>
      <c r="X115" s="78"/>
      <c r="Y115" s="78"/>
      <c r="Z115" s="78"/>
      <c r="AA115" s="78"/>
      <c r="AB115" s="78"/>
      <c r="AC115" s="78"/>
      <c r="AD115" s="78"/>
      <c r="AE115" s="78"/>
      <c r="AW115" s="96"/>
      <c r="AX115" s="96"/>
      <c r="AY115" s="96"/>
      <c r="AZ115" s="96"/>
      <c r="BP115" s="165"/>
      <c r="BQ115" s="157"/>
      <c r="BR115" s="157" t="s">
        <v>12</v>
      </c>
      <c r="BS115" s="157" t="s">
        <v>134</v>
      </c>
      <c r="BT115" s="157" t="s">
        <v>135</v>
      </c>
      <c r="BU115" s="157" t="s">
        <v>30</v>
      </c>
      <c r="BV115" s="157" t="s">
        <v>12</v>
      </c>
      <c r="BW115" s="157" t="s">
        <v>134</v>
      </c>
      <c r="BX115" s="157" t="s">
        <v>135</v>
      </c>
      <c r="BY115" s="157" t="s">
        <v>30</v>
      </c>
    </row>
    <row r="116" customFormat="false" ht="15" hidden="false" customHeight="true" outlineLevel="0" collapsed="false">
      <c r="B116" s="22"/>
      <c r="C116" s="22"/>
      <c r="D116" s="22"/>
      <c r="E116" s="22"/>
      <c r="F116" s="22"/>
      <c r="G116" s="22"/>
      <c r="H116" s="22"/>
      <c r="I116" s="78" t="n">
        <f aca="false">B103-B110-B111</f>
        <v>0</v>
      </c>
      <c r="J116" s="78" t="n">
        <f aca="false">B104+B105</f>
        <v>8704</v>
      </c>
      <c r="K116" s="78" t="n">
        <f aca="false">B112-B113-B114</f>
        <v>0</v>
      </c>
      <c r="L116" s="166" t="n">
        <f aca="false">B104/B108</f>
        <v>0.0125868959842795</v>
      </c>
      <c r="M116" s="78"/>
      <c r="N116" s="78"/>
      <c r="O116" s="78"/>
      <c r="P116" s="78"/>
      <c r="Q116" s="78"/>
      <c r="R116" s="78"/>
      <c r="S116" s="78"/>
      <c r="T116" s="78"/>
      <c r="U116" s="78"/>
      <c r="V116" s="78"/>
      <c r="W116" s="78"/>
      <c r="X116" s="78"/>
      <c r="Y116" s="78"/>
      <c r="Z116" s="78"/>
      <c r="AA116" s="78"/>
      <c r="AB116" s="78"/>
      <c r="AC116" s="78"/>
      <c r="AD116" s="78"/>
      <c r="AE116" s="78"/>
      <c r="AW116" s="16" t="s">
        <v>6</v>
      </c>
      <c r="AX116" s="15" t="s">
        <v>83</v>
      </c>
      <c r="AY116" s="15"/>
      <c r="AZ116" s="15"/>
      <c r="BA116" s="15" t="s">
        <v>83</v>
      </c>
      <c r="BB116" s="15"/>
      <c r="BC116" s="15"/>
      <c r="BP116" s="167"/>
      <c r="BQ116" s="168"/>
      <c r="BR116" s="168"/>
      <c r="BS116" s="168"/>
      <c r="BT116" s="168"/>
      <c r="BU116" s="168"/>
      <c r="BV116" s="168"/>
      <c r="BW116" s="168"/>
      <c r="BX116" s="168"/>
      <c r="BY116" s="168"/>
    </row>
    <row r="117" customFormat="false" ht="41" hidden="false" customHeight="false" outlineLevel="0" collapsed="false">
      <c r="A117" s="150" t="s">
        <v>136</v>
      </c>
      <c r="B117" s="78" t="n">
        <f aca="false">G97+C97+D97+E97+F97</f>
        <v>2329817.433424</v>
      </c>
      <c r="C117" s="78" t="n">
        <f aca="false">L97+H97+I97+J97+K97</f>
        <v>2227036.943858</v>
      </c>
      <c r="D117" s="78" t="n">
        <f aca="false">Q97+M97+N97+O97+P97</f>
        <v>2079581.04214</v>
      </c>
      <c r="E117" s="78" t="n">
        <f aca="false">V97+R97+S97+T97+U97</f>
        <v>1917384.911016</v>
      </c>
      <c r="F117" s="78" t="n">
        <f aca="false">AA97+W97+X97+Y97+Z97</f>
        <v>1753628.82853</v>
      </c>
      <c r="G117" s="78" t="n">
        <f aca="false">AF97+AB97+AC97+AD97+AE97</f>
        <v>1584872.56681</v>
      </c>
      <c r="H117" s="78"/>
      <c r="I117" s="78"/>
      <c r="J117" s="78"/>
      <c r="K117" s="78"/>
      <c r="L117" s="78" t="n">
        <f aca="false">B104/AY121*1000</f>
        <v>381691.233514352</v>
      </c>
      <c r="M117" s="78"/>
      <c r="N117" s="78"/>
      <c r="O117" s="78"/>
      <c r="P117" s="78"/>
      <c r="Q117" s="78"/>
      <c r="R117" s="78"/>
      <c r="S117" s="78"/>
      <c r="T117" s="78"/>
      <c r="U117" s="78"/>
      <c r="V117" s="78"/>
      <c r="W117" s="78"/>
      <c r="X117" s="78"/>
      <c r="Y117" s="78"/>
      <c r="Z117" s="78"/>
      <c r="AA117" s="78"/>
      <c r="AB117" s="78"/>
      <c r="AC117" s="78"/>
      <c r="AD117" s="78"/>
      <c r="AE117" s="78"/>
      <c r="AF117" s="78"/>
      <c r="AW117" s="16"/>
      <c r="AX117" s="15"/>
      <c r="AY117" s="15"/>
      <c r="AZ117" s="15"/>
      <c r="BA117" s="15"/>
      <c r="BB117" s="15"/>
      <c r="BC117" s="15"/>
      <c r="BO117" s="169" t="s">
        <v>12</v>
      </c>
      <c r="BP117" s="170" t="n">
        <v>1805957</v>
      </c>
      <c r="BQ117" s="170" t="n">
        <v>831696</v>
      </c>
      <c r="BR117" s="170" t="n">
        <v>70314</v>
      </c>
      <c r="BS117" s="170" t="n">
        <v>599536</v>
      </c>
      <c r="BT117" s="170" t="n">
        <v>161846</v>
      </c>
      <c r="BU117" s="170" t="n">
        <v>974261</v>
      </c>
      <c r="BV117" s="170" t="n">
        <v>69998</v>
      </c>
      <c r="BW117" s="170" t="n">
        <v>690003</v>
      </c>
      <c r="BX117" s="170" t="n">
        <v>214260</v>
      </c>
    </row>
    <row r="118" customFormat="false" ht="61" hidden="false" customHeight="false" outlineLevel="0" collapsed="false">
      <c r="A118" s="150" t="s">
        <v>137</v>
      </c>
      <c r="B118" s="78" t="n">
        <f aca="false">G98+C98+D98+E98+F98</f>
        <v>2261950.538156</v>
      </c>
      <c r="C118" s="78" t="n">
        <f aca="false">L98+H98+I98+J98+K98</f>
        <v>2171933.078844</v>
      </c>
      <c r="D118" s="78" t="n">
        <f aca="false">Q98+M98+N98+O98+P98</f>
        <v>2036714.917328</v>
      </c>
      <c r="E118" s="78" t="n">
        <f aca="false">V98+R98+S98+T98+U98</f>
        <v>1887269.901912</v>
      </c>
      <c r="F118" s="78" t="n">
        <f aca="false">AA98+W98+X98+Y98+Z98</f>
        <v>1735995.09298</v>
      </c>
      <c r="G118" s="78" t="n">
        <f aca="false">AF98+AB98+AC98+AD98+AE98</f>
        <v>1579689.08504</v>
      </c>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W118" s="16"/>
      <c r="AX118" s="15" t="s">
        <v>12</v>
      </c>
      <c r="AY118" s="15" t="s">
        <v>31</v>
      </c>
      <c r="AZ118" s="15" t="s">
        <v>32</v>
      </c>
      <c r="BA118" s="15" t="s">
        <v>12</v>
      </c>
      <c r="BB118" s="15" t="s">
        <v>31</v>
      </c>
      <c r="BC118" s="15" t="s">
        <v>32</v>
      </c>
      <c r="BR118" s="0" t="n">
        <f aca="false">BR117/BR119</f>
        <v>0.501126061919152</v>
      </c>
      <c r="BS118" s="0" t="n">
        <f aca="false">BS117/BS119</f>
        <v>0.464922735954477</v>
      </c>
      <c r="BT118" s="0" t="n">
        <f aca="false">BT117/BT119</f>
        <v>0.43032017569515</v>
      </c>
    </row>
    <row r="119" customFormat="false" ht="51" hidden="false" customHeight="false" outlineLevel="0" collapsed="false">
      <c r="A119" s="150" t="s">
        <v>138</v>
      </c>
      <c r="B119" s="78" t="n">
        <f aca="false">G99+C99+D99+E99+F99</f>
        <v>3796027.750274</v>
      </c>
      <c r="C119" s="78" t="n">
        <f aca="false">L99+H99+I99+J99+K99</f>
        <v>3737350.219278</v>
      </c>
      <c r="D119" s="78" t="n">
        <f aca="false">Q99+M99+N99+O99+P99</f>
        <v>3659579.117502</v>
      </c>
      <c r="E119" s="78" t="n">
        <f aca="false">V99+R99+S99+T99+U99</f>
        <v>3595351.936104</v>
      </c>
      <c r="F119" s="78" t="n">
        <f aca="false">AA99+W99+X99+Y99+Z99</f>
        <v>3554017.22433</v>
      </c>
      <c r="G119" s="78" t="n">
        <f aca="false">AF99+AB99+AC99+AD99+AE99</f>
        <v>3526173.775014</v>
      </c>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W119" s="16"/>
      <c r="AX119" s="15"/>
      <c r="AY119" s="15"/>
      <c r="AZ119" s="15"/>
      <c r="BA119" s="15"/>
      <c r="BB119" s="15"/>
      <c r="BC119" s="15"/>
      <c r="BR119" s="132" t="n">
        <f aca="false">BR117+BV117</f>
        <v>140312</v>
      </c>
      <c r="BS119" s="132" t="n">
        <f aca="false">BS117+BW117</f>
        <v>1289539</v>
      </c>
      <c r="BT119" s="132" t="n">
        <f aca="false">BT117+BX117</f>
        <v>376106</v>
      </c>
      <c r="BV119" s="132" t="n">
        <f aca="false">BV117+BR117</f>
        <v>140312</v>
      </c>
      <c r="BW119" s="132" t="n">
        <f aca="false">BW117+BS117</f>
        <v>1289539</v>
      </c>
      <c r="BX119" s="132" t="n">
        <f aca="false">BX117+BT117</f>
        <v>376106</v>
      </c>
    </row>
    <row r="120" customFormat="false" ht="41" hidden="false" customHeight="false" outlineLevel="0" collapsed="false">
      <c r="A120" s="150" t="s">
        <v>139</v>
      </c>
      <c r="B120" s="78" t="n">
        <f aca="false">G100+C100+D100+E100+F100</f>
        <v>1534077.212118</v>
      </c>
      <c r="C120" s="78" t="n">
        <f aca="false">L100+H100+I100+J100+K100</f>
        <v>1564073.536116</v>
      </c>
      <c r="D120" s="78" t="n">
        <f aca="false">Q100+M100+N100+O100+P100</f>
        <v>1621939.567612</v>
      </c>
      <c r="E120" s="78" t="n">
        <f aca="false">V100+R100+S100+T100+U100</f>
        <v>1708082.034192</v>
      </c>
      <c r="F120" s="78" t="n">
        <f aca="false">AA100+W100+X100+Y100+Z100</f>
        <v>1818022.13135</v>
      </c>
      <c r="G120" s="78" t="n">
        <f aca="false">AF100+AB100+AC100+AD100+AE100</f>
        <v>1946484.689974</v>
      </c>
      <c r="H120" s="78"/>
      <c r="I120" s="78"/>
      <c r="J120" s="78"/>
      <c r="K120" s="78"/>
      <c r="L120" s="78"/>
      <c r="N120" s="78"/>
      <c r="O120" s="78"/>
      <c r="P120" s="78"/>
      <c r="Q120" s="78"/>
      <c r="R120" s="78"/>
      <c r="S120" s="78"/>
      <c r="T120" s="78"/>
      <c r="U120" s="78"/>
      <c r="V120" s="78"/>
      <c r="W120" s="78"/>
      <c r="X120" s="78"/>
      <c r="Y120" s="78"/>
      <c r="Z120" s="78"/>
      <c r="AA120" s="78"/>
      <c r="AB120" s="78"/>
      <c r="AC120" s="78"/>
      <c r="AD120" s="78"/>
      <c r="AE120" s="78"/>
      <c r="AF120" s="78"/>
      <c r="AW120" s="171"/>
      <c r="AX120" s="101" t="s">
        <v>23</v>
      </c>
      <c r="AY120" s="101"/>
      <c r="AZ120" s="101"/>
      <c r="BA120" s="101" t="s">
        <v>140</v>
      </c>
      <c r="BB120" s="101"/>
      <c r="BC120" s="101"/>
    </row>
    <row r="121" customFormat="false" ht="30" hidden="false" customHeight="true" outlineLevel="0" collapsed="false">
      <c r="A121" s="150" t="s">
        <v>141</v>
      </c>
      <c r="B121" s="78" t="n">
        <f aca="false">G101+C101+D101+E101+F101</f>
        <v>67866.895268</v>
      </c>
      <c r="C121" s="78" t="n">
        <f aca="false">L101+H101+I101+J101+K101</f>
        <v>55103.865014</v>
      </c>
      <c r="D121" s="78" t="n">
        <f aca="false">Q101+M101+N101+O101+P101</f>
        <v>42866.124812</v>
      </c>
      <c r="E121" s="78" t="n">
        <f aca="false">V101+R101+S101+T101+U101</f>
        <v>30115.009104</v>
      </c>
      <c r="F121" s="78" t="n">
        <f aca="false">AA101+W101+X101+Y101+Z101</f>
        <v>17633.73555</v>
      </c>
      <c r="G121" s="78" t="n">
        <f aca="false">AF101+AB101+AC101+AD101+AE101</f>
        <v>5183.48177</v>
      </c>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W121" s="34" t="n">
        <v>2010</v>
      </c>
      <c r="AX121" s="143" t="n">
        <v>11.77</v>
      </c>
      <c r="AY121" s="143" t="n">
        <v>12.89</v>
      </c>
      <c r="AZ121" s="143" t="n">
        <v>10.59</v>
      </c>
      <c r="BA121" s="172" t="n">
        <f aca="false">B99*AX121/1000</f>
        <v>8982.2985177651</v>
      </c>
      <c r="BB121" s="143"/>
      <c r="BC121" s="143"/>
      <c r="BL121" s="1" t="s">
        <v>142</v>
      </c>
      <c r="BM121" s="1"/>
      <c r="BN121" s="1"/>
      <c r="BO121" s="1"/>
      <c r="BP121" s="1"/>
      <c r="BQ121" s="1"/>
      <c r="BR121" s="1"/>
      <c r="BS121" s="1"/>
      <c r="BT121" s="1"/>
    </row>
    <row r="122" customFormat="false" ht="66" hidden="false" customHeight="false" outlineLevel="0" collapsed="false">
      <c r="A122" s="150" t="s">
        <v>143</v>
      </c>
      <c r="B122" s="78" t="n">
        <f aca="false">G102+C102+D102+E102+F102</f>
        <v>40435</v>
      </c>
      <c r="C122" s="78" t="n">
        <f aca="false">L102+H102+I102+J102+K102</f>
        <v>33644</v>
      </c>
      <c r="D122" s="78" t="n">
        <f aca="false">Q102+M102+N102+O102+P102</f>
        <v>28156</v>
      </c>
      <c r="E122" s="78" t="n">
        <f aca="false">V102+R102+S102+T102+U102</f>
        <v>23980</v>
      </c>
      <c r="F122" s="78" t="n">
        <f aca="false">AA102+W102+X102+Y102+Z102</f>
        <v>20824</v>
      </c>
      <c r="G122" s="78" t="n">
        <f aca="false">AF102+AB102+AC102+AD102+AE102</f>
        <v>18421</v>
      </c>
      <c r="H122" s="78" t="s">
        <v>144</v>
      </c>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W122" s="39" t="n">
        <v>2011</v>
      </c>
      <c r="AX122" s="145" t="n">
        <f aca="false">AX121+(AX126-AX121)/5</f>
        <v>11.39</v>
      </c>
      <c r="AY122" s="145" t="n">
        <f aca="false">AY121+(AY126-AY121)/5</f>
        <v>12.48</v>
      </c>
      <c r="AZ122" s="145" t="n">
        <f aca="false">AZ121+(AZ126-AZ121)/5</f>
        <v>10.242</v>
      </c>
      <c r="BA122" s="173" t="n">
        <f aca="false">C99*AX122/1000</f>
        <v>8681.2557509592</v>
      </c>
      <c r="BB122" s="145"/>
      <c r="BC122" s="145"/>
      <c r="BL122" s="8" t="s">
        <v>145</v>
      </c>
      <c r="BM122" s="9"/>
      <c r="BN122" s="9"/>
      <c r="BO122" s="9"/>
      <c r="BP122" s="9"/>
      <c r="BQ122" s="9"/>
      <c r="BR122" s="9"/>
      <c r="BS122" s="9"/>
      <c r="BT122" s="9"/>
    </row>
    <row r="123" customFormat="false" ht="61" hidden="false" customHeight="false" outlineLevel="0" collapsed="false">
      <c r="A123" s="150" t="s">
        <v>146</v>
      </c>
      <c r="B123" s="78" t="s">
        <v>128</v>
      </c>
      <c r="C123" s="78" t="s">
        <v>147</v>
      </c>
      <c r="D123" s="78" t="s">
        <v>148</v>
      </c>
      <c r="E123" s="78" t="s">
        <v>149</v>
      </c>
      <c r="F123" s="78" t="s">
        <v>150</v>
      </c>
      <c r="G123" s="78" t="s">
        <v>151</v>
      </c>
      <c r="H123" s="78"/>
      <c r="I123" s="150" t="s">
        <v>152</v>
      </c>
      <c r="J123" s="78" t="s">
        <v>128</v>
      </c>
      <c r="K123" s="78" t="s">
        <v>147</v>
      </c>
      <c r="L123" s="78" t="s">
        <v>148</v>
      </c>
      <c r="M123" s="78" t="s">
        <v>149</v>
      </c>
      <c r="N123" s="78" t="s">
        <v>150</v>
      </c>
      <c r="O123" s="78" t="s">
        <v>151</v>
      </c>
      <c r="P123" s="78"/>
      <c r="Q123" s="78"/>
      <c r="R123" s="78"/>
      <c r="S123" s="78"/>
      <c r="T123" s="78"/>
      <c r="U123" s="78"/>
      <c r="V123" s="78"/>
      <c r="W123" s="78"/>
      <c r="X123" s="78"/>
      <c r="Y123" s="78"/>
      <c r="Z123" s="78"/>
      <c r="AA123" s="78"/>
      <c r="AB123" s="78"/>
      <c r="AC123" s="78"/>
      <c r="AD123" s="78"/>
      <c r="AE123" s="78"/>
      <c r="AF123" s="78"/>
      <c r="AW123" s="39" t="n">
        <v>2012</v>
      </c>
      <c r="AX123" s="145" t="n">
        <f aca="false">AX122+(AX126-AX121)/5</f>
        <v>11.01</v>
      </c>
      <c r="AY123" s="145" t="n">
        <f aca="false">AY122+(AY126-AY121)/5</f>
        <v>12.07</v>
      </c>
      <c r="AZ123" s="145" t="n">
        <f aca="false">AZ122+(AZ126-AZ121)/5</f>
        <v>9.894</v>
      </c>
      <c r="BA123" s="173" t="n">
        <f aca="false">D99*AX123/1000</f>
        <v>8378.21874218814</v>
      </c>
      <c r="BB123" s="145"/>
      <c r="BC123" s="145"/>
      <c r="BL123" s="12" t="s">
        <v>5</v>
      </c>
      <c r="BM123" s="13"/>
      <c r="BN123" s="13"/>
    </row>
    <row r="124" customFormat="false" ht="15" hidden="false" customHeight="true" outlineLevel="0" collapsed="false">
      <c r="A124" s="58" t="s">
        <v>103</v>
      </c>
      <c r="B124" s="132" t="n">
        <f aca="false">B122</f>
        <v>40435</v>
      </c>
      <c r="C124" s="132" t="n">
        <f aca="false">C122</f>
        <v>33644</v>
      </c>
      <c r="D124" s="132" t="n">
        <f aca="false">D122</f>
        <v>28156</v>
      </c>
      <c r="E124" s="132" t="n">
        <f aca="false">E122</f>
        <v>23980</v>
      </c>
      <c r="F124" s="132" t="n">
        <f aca="false">F122</f>
        <v>20824</v>
      </c>
      <c r="G124" s="132" t="n">
        <f aca="false">G122</f>
        <v>18421</v>
      </c>
      <c r="H124" s="78"/>
      <c r="I124" s="58" t="s">
        <v>103</v>
      </c>
      <c r="J124" s="132" t="n">
        <f aca="false">B121*BN79</f>
        <v>7837.38847464535</v>
      </c>
      <c r="K124" s="132" t="n">
        <f aca="false">C121*BN79</f>
        <v>6363.4912848705</v>
      </c>
      <c r="L124" s="132" t="n">
        <f aca="false">D121*BN79</f>
        <v>4950.25551452751</v>
      </c>
      <c r="M124" s="132" t="n">
        <f aca="false">E121*BN79</f>
        <v>3477.7342374879</v>
      </c>
      <c r="N124" s="132" t="n">
        <f aca="false">F121*BN79</f>
        <v>2036.37480716873</v>
      </c>
      <c r="O124" s="132" t="n">
        <f aca="false">G121*BN79</f>
        <v>598.597594929135</v>
      </c>
      <c r="P124" s="78"/>
      <c r="Q124" s="78"/>
      <c r="R124" s="78"/>
      <c r="S124" s="78"/>
      <c r="T124" s="78"/>
      <c r="U124" s="78"/>
      <c r="V124" s="78"/>
      <c r="W124" s="78"/>
      <c r="X124" s="78"/>
      <c r="Y124" s="78"/>
      <c r="Z124" s="78"/>
      <c r="AA124" s="78"/>
      <c r="AB124" s="78"/>
      <c r="AC124" s="78"/>
      <c r="AD124" s="78"/>
      <c r="AE124" s="78"/>
      <c r="AF124" s="78"/>
      <c r="AW124" s="39" t="n">
        <v>2013</v>
      </c>
      <c r="AX124" s="145" t="n">
        <f aca="false">AX123+(AX126-AX121)/5</f>
        <v>10.63</v>
      </c>
      <c r="AY124" s="145" t="n">
        <f aca="false">AY123+(AY126-AY121)/5</f>
        <v>11.66</v>
      </c>
      <c r="AZ124" s="145" t="n">
        <f aca="false">AZ123+(AZ126-AZ121)/5</f>
        <v>9.546</v>
      </c>
      <c r="BA124" s="173" t="n">
        <f aca="false">E99*AX124/1000</f>
        <v>8073.3151141038</v>
      </c>
      <c r="BB124" s="145"/>
      <c r="BC124" s="145"/>
      <c r="BL124" s="21" t="s">
        <v>14</v>
      </c>
      <c r="BM124" s="21" t="s">
        <v>6</v>
      </c>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row>
    <row r="125" customFormat="false" ht="15" hidden="false" customHeight="false" outlineLevel="0" collapsed="false">
      <c r="A125" s="60" t="s">
        <v>46</v>
      </c>
      <c r="B125" s="132" t="n">
        <f aca="false">B11-G12</f>
        <v>1455</v>
      </c>
      <c r="C125" s="78" t="n">
        <f aca="false">G11-L12</f>
        <v>1331</v>
      </c>
      <c r="D125" s="78" t="n">
        <f aca="false">L11-Q12</f>
        <v>1188</v>
      </c>
      <c r="E125" s="78" t="n">
        <f aca="false">Q11-V12</f>
        <v>1242</v>
      </c>
      <c r="F125" s="78" t="n">
        <f aca="false">V11-AA12</f>
        <v>1541</v>
      </c>
      <c r="G125" s="78" t="n">
        <f aca="false">AA11-AF12</f>
        <v>1986</v>
      </c>
      <c r="I125" s="60" t="s">
        <v>46</v>
      </c>
      <c r="J125" s="132" t="n">
        <f aca="false">B121*BN80</f>
        <v>7837.38847464535</v>
      </c>
      <c r="K125" s="132" t="n">
        <f aca="false">C121*BN80</f>
        <v>6363.4912848705</v>
      </c>
      <c r="L125" s="132" t="n">
        <f aca="false">D121*BN80</f>
        <v>4950.25551452751</v>
      </c>
      <c r="M125" s="132" t="n">
        <f aca="false">E121*BN80</f>
        <v>3477.7342374879</v>
      </c>
      <c r="N125" s="132" t="n">
        <f aca="false">F121*BN80</f>
        <v>2036.37480716873</v>
      </c>
      <c r="O125" s="132" t="n">
        <f aca="false">G121*BN80</f>
        <v>598.597594929135</v>
      </c>
      <c r="AW125" s="39" t="n">
        <v>2014</v>
      </c>
      <c r="AX125" s="145" t="n">
        <f aca="false">AX124+(AX126-AX121)/5</f>
        <v>10.25</v>
      </c>
      <c r="AY125" s="145" t="n">
        <f aca="false">AY124+(AY126-AY121)/5</f>
        <v>11.25</v>
      </c>
      <c r="AZ125" s="145" t="n">
        <f aca="false">AZ124+(AZ126-AZ121)/5</f>
        <v>9.198</v>
      </c>
      <c r="BA125" s="173" t="n">
        <f aca="false">AX125*F99/1000</f>
        <v>7766.68105525</v>
      </c>
      <c r="BB125" s="145"/>
      <c r="BC125" s="145"/>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row>
    <row r="126" customFormat="false" ht="15" hidden="false" customHeight="false" outlineLevel="0" collapsed="false">
      <c r="A126" s="60" t="s">
        <v>33</v>
      </c>
      <c r="B126" s="132" t="n">
        <f aca="false">B12-G13</f>
        <v>-1396</v>
      </c>
      <c r="C126" s="78" t="n">
        <f aca="false">G12-L13</f>
        <v>-1186</v>
      </c>
      <c r="D126" s="78" t="n">
        <f aca="false">L12-Q13</f>
        <v>-714</v>
      </c>
      <c r="E126" s="78" t="n">
        <f aca="false">Q12-V13</f>
        <v>-272</v>
      </c>
      <c r="F126" s="78" t="n">
        <f aca="false">V12-AA13</f>
        <v>274</v>
      </c>
      <c r="G126" s="78" t="n">
        <f aca="false">AA12-AF13</f>
        <v>914</v>
      </c>
      <c r="I126" s="60" t="s">
        <v>33</v>
      </c>
      <c r="J126" s="132" t="n">
        <f aca="false">B121*BN81</f>
        <v>7837.38847464535</v>
      </c>
      <c r="K126" s="132" t="n">
        <f aca="false">C121*BN81</f>
        <v>6363.4912848705</v>
      </c>
      <c r="L126" s="132" t="n">
        <f aca="false">D121*BN81</f>
        <v>4950.25551452751</v>
      </c>
      <c r="M126" s="132" t="n">
        <f aca="false">E121*BN81</f>
        <v>3477.7342374879</v>
      </c>
      <c r="N126" s="132" t="n">
        <f aca="false">F121*BN81</f>
        <v>2036.37480716873</v>
      </c>
      <c r="O126" s="132" t="n">
        <f aca="false">G121*BN81</f>
        <v>598.597594929135</v>
      </c>
      <c r="AW126" s="34" t="n">
        <v>2015</v>
      </c>
      <c r="AX126" s="143" t="n">
        <v>9.87</v>
      </c>
      <c r="AY126" s="143" t="n">
        <v>10.84</v>
      </c>
      <c r="AZ126" s="143" t="n">
        <v>8.85</v>
      </c>
      <c r="BA126" s="172" t="n">
        <f aca="false">G99*AX126/1000</f>
        <v>7458.4830774384</v>
      </c>
      <c r="BB126" s="143"/>
      <c r="BC126" s="143"/>
      <c r="BL126" s="21"/>
      <c r="BM126" s="22" t="n">
        <v>2010</v>
      </c>
      <c r="BN126" s="22" t="n">
        <v>2011</v>
      </c>
      <c r="BO126" s="22" t="n">
        <v>2012</v>
      </c>
      <c r="BP126" s="22" t="n">
        <v>2013</v>
      </c>
      <c r="BQ126" s="22" t="n">
        <v>2014</v>
      </c>
      <c r="BR126" s="22" t="n">
        <v>2015</v>
      </c>
      <c r="BS126" s="22" t="n">
        <v>2016</v>
      </c>
      <c r="BT126" s="22" t="n">
        <v>2017</v>
      </c>
      <c r="BU126" s="22" t="n">
        <v>2018</v>
      </c>
      <c r="BV126" s="22" t="n">
        <v>2019</v>
      </c>
      <c r="BW126" s="22" t="n">
        <v>2020</v>
      </c>
      <c r="BX126" s="22" t="n">
        <v>2021</v>
      </c>
      <c r="BY126" s="22" t="n">
        <v>2022</v>
      </c>
      <c r="BZ126" s="22" t="n">
        <v>2023</v>
      </c>
      <c r="CA126" s="22" t="n">
        <v>2024</v>
      </c>
      <c r="CB126" s="22" t="n">
        <v>2025</v>
      </c>
      <c r="CC126" s="22" t="n">
        <v>2026</v>
      </c>
      <c r="CD126" s="22" t="n">
        <v>2027</v>
      </c>
      <c r="CE126" s="22" t="n">
        <v>2028</v>
      </c>
      <c r="CF126" s="22" t="n">
        <v>2029</v>
      </c>
      <c r="CG126" s="22" t="n">
        <v>2030</v>
      </c>
      <c r="CH126" s="22" t="n">
        <v>2031</v>
      </c>
      <c r="CI126" s="22" t="n">
        <v>2032</v>
      </c>
      <c r="CJ126" s="22" t="n">
        <v>2033</v>
      </c>
      <c r="CK126" s="22" t="n">
        <v>2034</v>
      </c>
      <c r="CL126" s="22" t="n">
        <v>2035</v>
      </c>
      <c r="CM126" s="22" t="n">
        <v>2036</v>
      </c>
      <c r="CN126" s="22" t="n">
        <v>2037</v>
      </c>
      <c r="CO126" s="22" t="n">
        <v>2038</v>
      </c>
      <c r="CP126" s="22" t="n">
        <v>2039</v>
      </c>
      <c r="CQ126" s="22" t="n">
        <v>2040</v>
      </c>
    </row>
    <row r="127" customFormat="false" ht="15" hidden="false" customHeight="false" outlineLevel="0" collapsed="false">
      <c r="A127" s="58" t="s">
        <v>34</v>
      </c>
      <c r="B127" s="132" t="n">
        <f aca="false">B13-G14</f>
        <v>2324</v>
      </c>
      <c r="C127" s="78" t="n">
        <f aca="false">G13-L14</f>
        <v>2006</v>
      </c>
      <c r="D127" s="78" t="n">
        <f aca="false">L13-Q14</f>
        <v>2126</v>
      </c>
      <c r="E127" s="78" t="n">
        <f aca="false">Q13-V14</f>
        <v>2686</v>
      </c>
      <c r="F127" s="78" t="n">
        <f aca="false">V13-AA14</f>
        <v>3048</v>
      </c>
      <c r="G127" s="78" t="n">
        <f aca="false">AA13-AF14</f>
        <v>3459</v>
      </c>
      <c r="I127" s="58" t="s">
        <v>34</v>
      </c>
      <c r="J127" s="132" t="n">
        <f aca="false">B121*BN82</f>
        <v>14187.0937224413</v>
      </c>
      <c r="K127" s="132" t="n">
        <f aca="false">C121*BN82</f>
        <v>11519.0726544254</v>
      </c>
      <c r="L127" s="132" t="n">
        <f aca="false">D121*BN82</f>
        <v>8960.85975090213</v>
      </c>
      <c r="M127" s="132" t="n">
        <f aca="false">E121*BN82</f>
        <v>6295.32933433117</v>
      </c>
      <c r="N127" s="132" t="n">
        <f aca="false">F121*BN82</f>
        <v>3686.20750863424</v>
      </c>
      <c r="O127" s="132" t="n">
        <f aca="false">G121*BN82</f>
        <v>1083.57014696428</v>
      </c>
      <c r="AW127" s="39" t="n">
        <v>2016</v>
      </c>
      <c r="AX127" s="145" t="n">
        <f aca="false">AX126+(AX131-AX126)/5</f>
        <v>9.574</v>
      </c>
      <c r="AY127" s="145" t="n">
        <f aca="false">AY126+(AY131-AY126)/5</f>
        <v>10.514</v>
      </c>
      <c r="AZ127" s="145" t="n">
        <f aca="false">AZ126+(AZ131-AZ126)/5</f>
        <v>8.582</v>
      </c>
      <c r="BA127" s="173" t="n">
        <f aca="false">H99*AX127/1000</f>
        <v>7212.36935461542</v>
      </c>
      <c r="BB127" s="145"/>
      <c r="BC127" s="145"/>
      <c r="BL127" s="21"/>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row>
    <row r="128" customFormat="false" ht="15" hidden="false" customHeight="false" outlineLevel="0" collapsed="false">
      <c r="A128" s="58" t="s">
        <v>35</v>
      </c>
      <c r="B128" s="132" t="n">
        <f aca="false">B14-G15</f>
        <v>5002</v>
      </c>
      <c r="C128" s="78" t="n">
        <f aca="false">G14-L15</f>
        <v>4868</v>
      </c>
      <c r="D128" s="78" t="n">
        <f aca="false">L14-Q15</f>
        <v>5002</v>
      </c>
      <c r="E128" s="78" t="n">
        <f aca="false">Q14-V15</f>
        <v>5735</v>
      </c>
      <c r="F128" s="78" t="n">
        <f aca="false">V14-AA15</f>
        <v>6973</v>
      </c>
      <c r="G128" s="78" t="n">
        <f aca="false">AA14-AF15</f>
        <v>7778</v>
      </c>
      <c r="I128" s="58" t="s">
        <v>35</v>
      </c>
      <c r="J128" s="132" t="n">
        <f aca="false">B121*BN83</f>
        <v>14187.0937224413</v>
      </c>
      <c r="K128" s="132" t="n">
        <f aca="false">C121*BN83</f>
        <v>11519.0726544254</v>
      </c>
      <c r="L128" s="132" t="n">
        <f aca="false">D121*BN83</f>
        <v>8960.85975090213</v>
      </c>
      <c r="M128" s="132" t="n">
        <f aca="false">E121*BN83</f>
        <v>6295.32933433117</v>
      </c>
      <c r="N128" s="132" t="n">
        <f aca="false">F121*BN83</f>
        <v>3686.20750863424</v>
      </c>
      <c r="O128" s="132" t="n">
        <f aca="false">G121*BN83</f>
        <v>1083.57014696428</v>
      </c>
      <c r="AW128" s="39" t="n">
        <v>2017</v>
      </c>
      <c r="AX128" s="145" t="n">
        <f aca="false">AX127+(AX131-AX126)/5</f>
        <v>9.278</v>
      </c>
      <c r="AY128" s="145" t="n">
        <f aca="false">AY127+(AY131-AY126)/5</f>
        <v>10.188</v>
      </c>
      <c r="AZ128" s="145" t="n">
        <f aca="false">AZ127+(AZ131-AZ126)/5</f>
        <v>8.314</v>
      </c>
      <c r="BA128" s="173" t="n">
        <f aca="false">I99*AX128/1000</f>
        <v>6964.99236107015</v>
      </c>
      <c r="BB128" s="145"/>
      <c r="BC128" s="145"/>
      <c r="BN128" s="7"/>
    </row>
    <row r="129" customFormat="false" ht="15" hidden="false" customHeight="false" outlineLevel="0" collapsed="false">
      <c r="A129" s="58" t="s">
        <v>36</v>
      </c>
      <c r="B129" s="132" t="n">
        <f aca="false">B15-G16</f>
        <v>4637</v>
      </c>
      <c r="C129" s="78" t="n">
        <f aca="false">G15-L16</f>
        <v>5568</v>
      </c>
      <c r="D129" s="78" t="n">
        <f aca="false">L15-Q16</f>
        <v>5766</v>
      </c>
      <c r="E129" s="78" t="n">
        <f aca="false">Q15-V16</f>
        <v>6211</v>
      </c>
      <c r="F129" s="78" t="n">
        <f aca="false">V15-AA16</f>
        <v>7322</v>
      </c>
      <c r="G129" s="78" t="n">
        <f aca="false">AA15-AF16</f>
        <v>8935</v>
      </c>
      <c r="I129" s="58" t="s">
        <v>36</v>
      </c>
      <c r="J129" s="132" t="n">
        <f aca="false">B121*BN84</f>
        <v>5758.06629282726</v>
      </c>
      <c r="K129" s="132" t="n">
        <f aca="false">C121*BN84</f>
        <v>4675.20587892907</v>
      </c>
      <c r="L129" s="132" t="n">
        <f aca="false">D121*BN84</f>
        <v>3636.91292211631</v>
      </c>
      <c r="M129" s="132" t="n">
        <f aca="false">E121*BN84</f>
        <v>2555.06338024115</v>
      </c>
      <c r="N129" s="132" t="n">
        <f aca="false">F121*BN84</f>
        <v>1496.10819658285</v>
      </c>
      <c r="O129" s="132" t="n">
        <f aca="false">G121*BN84</f>
        <v>439.784839743431</v>
      </c>
      <c r="AW129" s="39" t="n">
        <v>2018</v>
      </c>
      <c r="AX129" s="145" t="n">
        <f aca="false">AX128+(AX131-AX126)/5</f>
        <v>8.982</v>
      </c>
      <c r="AY129" s="145" t="n">
        <f aca="false">AY128+(AY131-AY126)/5</f>
        <v>9.862</v>
      </c>
      <c r="AZ129" s="145" t="n">
        <f aca="false">AZ128+(AZ131-AZ126)/5</f>
        <v>8.046</v>
      </c>
      <c r="BA129" s="173" t="n">
        <f aca="false">J99*AX129/1000</f>
        <v>6716.51146269698</v>
      </c>
      <c r="BB129" s="145"/>
      <c r="BC129" s="145"/>
      <c r="BL129" s="48" t="s">
        <v>12</v>
      </c>
      <c r="BM129" s="49" t="n">
        <f aca="false">somme(BM131:BM151)</f>
        <v>15091.72761</v>
      </c>
      <c r="BN129" s="49" t="n">
        <f aca="false">somme(BN131:BN151)</f>
        <v>14606.56746</v>
      </c>
      <c r="BO129" s="49" t="n">
        <f aca="false">somme(BO131:BO151)</f>
        <v>14105.845598</v>
      </c>
      <c r="BP129" s="49" t="n">
        <f aca="false">somme(BP131:BP151)</f>
        <v>13589.34507</v>
      </c>
      <c r="BQ129" s="49" t="n">
        <f aca="false">somme(BQ131:BQ151)</f>
        <v>13056.867</v>
      </c>
      <c r="BR129" s="49" t="n">
        <f aca="false">somme(BR131:BR151)</f>
        <v>12508.27014</v>
      </c>
      <c r="BS129" s="49" t="n">
        <f aca="false">somme(BS131:BS151)</f>
        <v>12030.941568</v>
      </c>
      <c r="BT129" s="49" t="n">
        <f aca="false">somme(BT131:BT151)</f>
        <v>11539.740482</v>
      </c>
      <c r="BU129" s="49" t="n">
        <f aca="false">somme(BU131:BU151)</f>
        <v>11034.636496</v>
      </c>
      <c r="BV129" s="49" t="n">
        <f aca="false">somme(BV131:BV151)</f>
        <v>10515.658608</v>
      </c>
      <c r="BW129" s="49" t="n">
        <f aca="false">somme(BW131:BW151)</f>
        <v>9982.88786</v>
      </c>
      <c r="BX129" s="49" t="n">
        <f aca="false">somme(BX131:BX151)</f>
        <v>9528.219376</v>
      </c>
      <c r="BY129" s="49" t="n">
        <f aca="false">somme(BY131:BY151)</f>
        <v>9062.02668</v>
      </c>
      <c r="BZ129" s="49" t="n">
        <f aca="false">somme(BZ131:BZ151)</f>
        <v>8584.442904</v>
      </c>
      <c r="CA129" s="49" t="n">
        <f aca="false">somme(CA131:CA151)</f>
        <v>8095.634252</v>
      </c>
      <c r="CB129" s="49" t="n">
        <f aca="false">somme(CB131:CB151)</f>
        <v>7595.8016</v>
      </c>
      <c r="CC129" s="49" t="n">
        <f aca="false">somme(CC131:CC151)</f>
        <v>7085.243664</v>
      </c>
      <c r="CD129" s="49" t="n">
        <f aca="false">somme(CD131:CD151)</f>
        <v>6564.247264</v>
      </c>
      <c r="CE129" s="49" t="n">
        <f aca="false">somme(CE131:CE151)</f>
        <v>6033.01974</v>
      </c>
      <c r="CF129" s="49" t="n">
        <f aca="false">somme(CF131:CF151)</f>
        <v>5491.771936</v>
      </c>
      <c r="CG129" s="49" t="n">
        <f aca="false">somme(CG131:CG151)</f>
        <v>4940.7265</v>
      </c>
      <c r="CH129" s="49" t="n">
        <f aca="false">somme(CH131:CH151)</f>
        <v>4479.68484</v>
      </c>
      <c r="CI129" s="49" t="n">
        <f aca="false">somme(CI131:CI151)</f>
        <v>4010.78888</v>
      </c>
      <c r="CJ129" s="49" t="n">
        <f aca="false">somme(CJ131:CJ151)</f>
        <v>3534.2251</v>
      </c>
      <c r="CK129" s="49" t="n">
        <f aca="false">somme(CK131:CK151)</f>
        <v>3050.18238</v>
      </c>
      <c r="CL129" s="49" t="n">
        <f aca="false">somme(CL131:CL151)</f>
        <v>2558.85435</v>
      </c>
      <c r="CM129" s="49" t="n">
        <f aca="false">somme(CM131:CM151)</f>
        <v>2060.44168</v>
      </c>
      <c r="CN129" s="49" t="n">
        <f aca="false">somme(CN131:CN151)</f>
        <v>1555.14735</v>
      </c>
      <c r="CO129" s="49" t="n">
        <f aca="false">somme(CO131:CO151)</f>
        <v>1043.1722</v>
      </c>
      <c r="CP129" s="49" t="n">
        <f aca="false">somme(CP131:CP151)</f>
        <v>524.72054</v>
      </c>
      <c r="CQ129" s="49" t="n">
        <f aca="false">somme(CQ131:CQ151)</f>
        <v>0</v>
      </c>
    </row>
    <row r="130" customFormat="false" ht="15" hidden="false" customHeight="false" outlineLevel="0" collapsed="false">
      <c r="A130" s="58" t="s">
        <v>37</v>
      </c>
      <c r="B130" s="132" t="n">
        <f aca="false">B16-G17</f>
        <v>7279</v>
      </c>
      <c r="C130" s="78" t="n">
        <f aca="false">G16-L17</f>
        <v>7303</v>
      </c>
      <c r="D130" s="78" t="n">
        <f aca="false">L16-Q17</f>
        <v>7870</v>
      </c>
      <c r="E130" s="78" t="n">
        <f aca="false">Q16-V17</f>
        <v>7796</v>
      </c>
      <c r="F130" s="78" t="n">
        <f aca="false">V16-AA17</f>
        <v>7961</v>
      </c>
      <c r="G130" s="78" t="n">
        <f aca="false">AA16-AF17</f>
        <v>8707</v>
      </c>
      <c r="I130" s="58" t="s">
        <v>37</v>
      </c>
      <c r="J130" s="132" t="n">
        <f aca="false">B121*BN85</f>
        <v>5758.06629282726</v>
      </c>
      <c r="K130" s="132" t="n">
        <f aca="false">C121*BN85</f>
        <v>4675.20587892907</v>
      </c>
      <c r="L130" s="132" t="n">
        <f aca="false">D121*BN85</f>
        <v>3636.91292211631</v>
      </c>
      <c r="M130" s="132" t="n">
        <f aca="false">E121*BN85</f>
        <v>2555.06338024115</v>
      </c>
      <c r="N130" s="132" t="n">
        <f aca="false">F121*BN85</f>
        <v>1496.10819658285</v>
      </c>
      <c r="O130" s="132" t="n">
        <f aca="false">G121*BN85</f>
        <v>439.784839743431</v>
      </c>
      <c r="AW130" s="39" t="n">
        <v>2019</v>
      </c>
      <c r="AX130" s="145" t="n">
        <f aca="false">AX129+(AX131-AX126)/5</f>
        <v>8.686</v>
      </c>
      <c r="AY130" s="145" t="n">
        <f aca="false">AY129+(AY131-AY126)/5</f>
        <v>9.536</v>
      </c>
      <c r="AZ130" s="145" t="n">
        <f aca="false">AZ129+(AZ131-AZ126)/5</f>
        <v>7.778</v>
      </c>
      <c r="BA130" s="173" t="n">
        <f aca="false">K99/1000*AX130</f>
        <v>6467.11422549338</v>
      </c>
      <c r="BB130" s="145"/>
      <c r="BC130" s="145"/>
      <c r="BO130" s="54"/>
      <c r="BP130" s="54"/>
      <c r="BQ130" s="54"/>
      <c r="BR130" s="54"/>
      <c r="BS130" s="54"/>
      <c r="BT130" s="54"/>
      <c r="BU130" s="54"/>
      <c r="BV130" s="54"/>
      <c r="BW130" s="54"/>
      <c r="BX130" s="54"/>
      <c r="BY130" s="54"/>
      <c r="BZ130" s="54"/>
      <c r="CA130" s="54"/>
      <c r="CB130" s="54"/>
      <c r="CC130" s="54"/>
      <c r="CD130" s="54"/>
      <c r="CE130" s="54"/>
      <c r="CF130" s="54"/>
      <c r="CG130" s="54"/>
      <c r="CH130" s="54"/>
      <c r="CI130" s="54"/>
      <c r="CJ130" s="54"/>
      <c r="CK130" s="54"/>
      <c r="CL130" s="54"/>
      <c r="CM130" s="54"/>
      <c r="CN130" s="54"/>
      <c r="CO130" s="54"/>
      <c r="CP130" s="54"/>
      <c r="CQ130" s="54"/>
    </row>
    <row r="131" customFormat="false" ht="15" hidden="false" customHeight="false" outlineLevel="0" collapsed="false">
      <c r="A131" s="58" t="s">
        <v>38</v>
      </c>
      <c r="B131" s="132" t="n">
        <f aca="false">B17-G18</f>
        <v>12540</v>
      </c>
      <c r="C131" s="78" t="n">
        <f aca="false">G17-L18</f>
        <v>11475</v>
      </c>
      <c r="D131" s="78" t="n">
        <f aca="false">L17-Q18</f>
        <v>11398</v>
      </c>
      <c r="E131" s="78" t="n">
        <f aca="false">Q17-V18</f>
        <v>11786</v>
      </c>
      <c r="F131" s="78" t="n">
        <f aca="false">V17-AA18</f>
        <v>11446</v>
      </c>
      <c r="G131" s="78" t="n">
        <f aca="false">AA17-AF18</f>
        <v>11284</v>
      </c>
      <c r="I131" s="58" t="s">
        <v>38</v>
      </c>
      <c r="J131" s="132" t="n">
        <f aca="false">B121*BN86</f>
        <v>1627.34243672465</v>
      </c>
      <c r="K131" s="132" t="n">
        <f aca="false">C121*BN86</f>
        <v>1321.30485136707</v>
      </c>
      <c r="L131" s="132" t="n">
        <f aca="false">D121*BN86</f>
        <v>1027.86290324666</v>
      </c>
      <c r="M131" s="132" t="n">
        <f aca="false">E121*BN86</f>
        <v>722.111010143645</v>
      </c>
      <c r="N131" s="132" t="n">
        <f aca="false">F121*BN86</f>
        <v>422.829511578168</v>
      </c>
      <c r="O131" s="132" t="n">
        <f aca="false">G121*BN86</f>
        <v>124.291818875748</v>
      </c>
      <c r="AW131" s="34" t="n">
        <v>2020</v>
      </c>
      <c r="AX131" s="143" t="n">
        <v>8.39</v>
      </c>
      <c r="AY131" s="143" t="n">
        <v>9.21</v>
      </c>
      <c r="AZ131" s="143" t="n">
        <v>7.51</v>
      </c>
      <c r="BA131" s="172" t="n">
        <f aca="false">L99/1000*AX131</f>
        <v>6217.0113088381</v>
      </c>
      <c r="BB131" s="143"/>
      <c r="BC131" s="143"/>
      <c r="BL131" s="58" t="s">
        <v>44</v>
      </c>
      <c r="BM131" s="54" t="n">
        <f aca="false">B101*BN79</f>
        <v>1742.8192576959</v>
      </c>
      <c r="BN131" s="54" t="n">
        <f aca="false">C101*BN79</f>
        <v>1686.79210995396</v>
      </c>
      <c r="BO131" s="54" t="n">
        <f aca="false">D101*BN79</f>
        <v>1628.96786833004</v>
      </c>
      <c r="BP131" s="54" t="n">
        <f aca="false">E101*BN79</f>
        <v>1569.32147859451</v>
      </c>
      <c r="BQ131" s="54" t="n">
        <f aca="false">F101*BN79</f>
        <v>1507.82997419697</v>
      </c>
      <c r="BR131" s="54" t="n">
        <f aca="false">G101*BN79</f>
        <v>1444.47704356987</v>
      </c>
      <c r="BS131" s="54" t="n">
        <f aca="false">H101*BN79</f>
        <v>1389.35430023472</v>
      </c>
      <c r="BT131" s="54" t="n">
        <f aca="false">I101*BN79</f>
        <v>1332.62953457471</v>
      </c>
      <c r="BU131" s="54" t="n">
        <f aca="false">J101*BN79</f>
        <v>1274.2992375611</v>
      </c>
      <c r="BV131" s="54" t="n">
        <f aca="false">K101*BN79</f>
        <v>1214.36675793395</v>
      </c>
      <c r="BW131" s="54" t="n">
        <f aca="false">L101*BN79</f>
        <v>1152.84145456602</v>
      </c>
      <c r="BX131" s="54" t="n">
        <f aca="false">M101*BN79</f>
        <v>1100.33553806263</v>
      </c>
      <c r="BY131" s="54" t="n">
        <f aca="false">N101*BN79</f>
        <v>1046.49878528109</v>
      </c>
      <c r="BZ131" s="54" t="n">
        <f aca="false">O101*BN79</f>
        <v>991.346570538991</v>
      </c>
      <c r="CA131" s="54" t="n">
        <f aca="false">P101*BN79</f>
        <v>934.898087366694</v>
      </c>
      <c r="CB131" s="54" t="n">
        <f aca="false">Q101*BN79</f>
        <v>877.176533278109</v>
      </c>
      <c r="CC131" s="54" t="n">
        <f aca="false">R101*BN79</f>
        <v>818.216404522494</v>
      </c>
      <c r="CD131" s="54" t="n">
        <f aca="false">S101*BN79</f>
        <v>758.050823578097</v>
      </c>
      <c r="CE131" s="54" t="n">
        <f aca="false">T101*BN79</f>
        <v>696.703734432926</v>
      </c>
      <c r="CF131" s="54" t="n">
        <f aca="false">U101*BN79</f>
        <v>634.199485723072</v>
      </c>
      <c r="CG131" s="54" t="n">
        <f aca="false">V101*BN79</f>
        <v>570.563789231315</v>
      </c>
      <c r="CH131" s="54" t="n">
        <f aca="false">W101*BN79</f>
        <v>517.321887150093</v>
      </c>
      <c r="CI131" s="54" t="n">
        <f aca="false">X101*BN79</f>
        <v>463.172956685544</v>
      </c>
      <c r="CJ131" s="54" t="n">
        <f aca="false">Y101*BN79</f>
        <v>408.138532876172</v>
      </c>
      <c r="CK131" s="54" t="n">
        <f aca="false">Z101*BN79</f>
        <v>352.240427916702</v>
      </c>
      <c r="CL131" s="54" t="n">
        <f aca="false">AA101*BN79</f>
        <v>295.50100254022</v>
      </c>
      <c r="CM131" s="54" t="n">
        <f aca="false">AB101*BN79</f>
        <v>237.943430471396</v>
      </c>
      <c r="CN131" s="54" t="n">
        <f aca="false">AC101*BN79</f>
        <v>179.591152197766</v>
      </c>
      <c r="CO131" s="54" t="n">
        <f aca="false">AD101*BN79</f>
        <v>120.4673610759</v>
      </c>
      <c r="CP131" s="54" t="n">
        <f aca="false">AE101*BN79</f>
        <v>60.5956511840722</v>
      </c>
      <c r="CQ131" s="54" t="n">
        <f aca="false">AF101*BN79</f>
        <v>0</v>
      </c>
    </row>
    <row r="132" customFormat="false" ht="15" hidden="false" customHeight="false" outlineLevel="0" collapsed="false">
      <c r="A132" s="58" t="s">
        <v>39</v>
      </c>
      <c r="B132" s="132" t="n">
        <f aca="false">B18-G19</f>
        <v>18658</v>
      </c>
      <c r="C132" s="78" t="n">
        <f aca="false">G18-L19</f>
        <v>19761</v>
      </c>
      <c r="D132" s="78" t="n">
        <f aca="false">L18-Q19</f>
        <v>18451</v>
      </c>
      <c r="E132" s="78" t="n">
        <f aca="false">Q18-V19</f>
        <v>18234</v>
      </c>
      <c r="F132" s="78" t="n">
        <f aca="false">V18-AA19</f>
        <v>18531</v>
      </c>
      <c r="G132" s="78" t="n">
        <f aca="false">AA18-AF19</f>
        <v>17763</v>
      </c>
      <c r="I132" s="58" t="s">
        <v>39</v>
      </c>
      <c r="J132" s="132" t="n">
        <f aca="false">B121*BN87</f>
        <v>1627.34243672465</v>
      </c>
      <c r="K132" s="132" t="n">
        <f aca="false">C121*BN87</f>
        <v>1321.30485136707</v>
      </c>
      <c r="L132" s="132" t="n">
        <f aca="false">D121*BN87</f>
        <v>1027.86290324666</v>
      </c>
      <c r="M132" s="132" t="n">
        <f aca="false">E121*BN87</f>
        <v>722.111010143645</v>
      </c>
      <c r="N132" s="132" t="n">
        <f aca="false">F121*BN87</f>
        <v>422.829511578168</v>
      </c>
      <c r="O132" s="132" t="n">
        <f aca="false">G121*BN87</f>
        <v>124.291818875748</v>
      </c>
      <c r="AW132" s="39" t="n">
        <v>2021</v>
      </c>
      <c r="AX132" s="145" t="n">
        <f aca="false">AX131+(AX136-AX131)/5</f>
        <v>8.154</v>
      </c>
      <c r="AY132" s="145" t="n">
        <f aca="false">AY131+(AY136-AY131)/5</f>
        <v>8.956</v>
      </c>
      <c r="AZ132" s="145" t="n">
        <f aca="false">AZ131+(AZ136-AZ131)/5</f>
        <v>7.296</v>
      </c>
      <c r="BA132" s="173" t="n">
        <f aca="false">M99/1000*AX132</f>
        <v>6020.46826232648</v>
      </c>
      <c r="BB132" s="145"/>
      <c r="BC132" s="145"/>
      <c r="BL132" s="60" t="s">
        <v>46</v>
      </c>
      <c r="BM132" s="54" t="n">
        <f aca="false">B101*BN80</f>
        <v>1742.8192576959</v>
      </c>
      <c r="BN132" s="54" t="n">
        <f aca="false">C101*BN80</f>
        <v>1686.79210995396</v>
      </c>
      <c r="BO132" s="54" t="n">
        <f aca="false">D101*BN80</f>
        <v>1628.96786833004</v>
      </c>
      <c r="BP132" s="54" t="n">
        <f aca="false">E101*BN80</f>
        <v>1569.32147859451</v>
      </c>
      <c r="BQ132" s="54" t="n">
        <f aca="false">F101*BN80</f>
        <v>1507.82997419697</v>
      </c>
      <c r="BR132" s="54" t="n">
        <f aca="false">G101*BN80</f>
        <v>1444.47704356987</v>
      </c>
      <c r="BS132" s="54" t="n">
        <f aca="false">H101*BN80</f>
        <v>1389.35430023472</v>
      </c>
      <c r="BT132" s="54" t="n">
        <f aca="false">I101*BN80</f>
        <v>1332.62953457471</v>
      </c>
      <c r="BU132" s="54" t="n">
        <f aca="false">J101*BN80</f>
        <v>1274.2992375611</v>
      </c>
      <c r="BV132" s="54" t="n">
        <f aca="false">K101*BN80</f>
        <v>1214.36675793395</v>
      </c>
      <c r="BW132" s="54" t="n">
        <f aca="false">L101*BN80</f>
        <v>1152.84145456602</v>
      </c>
      <c r="BX132" s="54" t="n">
        <f aca="false">M101*BN80</f>
        <v>1100.33553806263</v>
      </c>
      <c r="BY132" s="54" t="n">
        <f aca="false">N101*BN80</f>
        <v>1046.49878528109</v>
      </c>
      <c r="BZ132" s="54" t="n">
        <f aca="false">O101*BN80</f>
        <v>991.346570538991</v>
      </c>
      <c r="CA132" s="54" t="n">
        <f aca="false">P101*BN80</f>
        <v>934.898087366694</v>
      </c>
      <c r="CB132" s="54" t="n">
        <f aca="false">Q101*BN80</f>
        <v>877.176533278109</v>
      </c>
      <c r="CC132" s="54" t="n">
        <f aca="false">R101*BN80</f>
        <v>818.216404522494</v>
      </c>
      <c r="CD132" s="54" t="n">
        <f aca="false">S101*BN80</f>
        <v>758.050823578097</v>
      </c>
      <c r="CE132" s="54" t="n">
        <f aca="false">T101*BN80</f>
        <v>696.703734432926</v>
      </c>
      <c r="CF132" s="54" t="n">
        <f aca="false">U101*BN80</f>
        <v>634.199485723072</v>
      </c>
      <c r="CG132" s="54" t="n">
        <f aca="false">V101*BN80</f>
        <v>570.563789231315</v>
      </c>
      <c r="CH132" s="54" t="n">
        <f aca="false">W101*BN80</f>
        <v>517.321887150093</v>
      </c>
      <c r="CI132" s="54" t="n">
        <f aca="false">X101*BN80</f>
        <v>463.172956685544</v>
      </c>
      <c r="CJ132" s="54" t="n">
        <f aca="false">Y101*BN80</f>
        <v>408.138532876172</v>
      </c>
      <c r="CK132" s="54" t="n">
        <f aca="false">Z101*BN80</f>
        <v>352.240427916702</v>
      </c>
      <c r="CL132" s="54" t="n">
        <f aca="false">AA101*BN80</f>
        <v>295.50100254022</v>
      </c>
      <c r="CM132" s="54" t="n">
        <f aca="false">AB101*BN80</f>
        <v>237.943430471396</v>
      </c>
      <c r="CN132" s="54" t="n">
        <f aca="false">AC101*BN80</f>
        <v>179.591152197766</v>
      </c>
      <c r="CO132" s="54" t="n">
        <f aca="false">AD101*BN80</f>
        <v>120.4673610759</v>
      </c>
      <c r="CP132" s="54" t="n">
        <f aca="false">AE101*BN80</f>
        <v>60.5956511840722</v>
      </c>
      <c r="CQ132" s="54" t="n">
        <f aca="false">AF101*BN80</f>
        <v>0</v>
      </c>
    </row>
    <row r="133" customFormat="false" ht="15" hidden="false" customHeight="false" outlineLevel="0" collapsed="false">
      <c r="A133" s="58" t="s">
        <v>40</v>
      </c>
      <c r="B133" s="132" t="n">
        <f aca="false">B19-G20</f>
        <v>27431</v>
      </c>
      <c r="C133" s="78" t="n">
        <f aca="false">G19-L20</f>
        <v>28934</v>
      </c>
      <c r="D133" s="78" t="n">
        <f aca="false">L19-Q20</f>
        <v>30898</v>
      </c>
      <c r="E133" s="78" t="n">
        <f aca="false">Q19-V20</f>
        <v>29316</v>
      </c>
      <c r="F133" s="78" t="n">
        <f aca="false">V19-AA20</f>
        <v>29109</v>
      </c>
      <c r="G133" s="78" t="n">
        <f aca="false">AA19-AF20</f>
        <v>29616</v>
      </c>
      <c r="I133" s="58" t="s">
        <v>40</v>
      </c>
      <c r="J133" s="132" t="n">
        <f aca="false">B121*BN88</f>
        <v>400.219128962197</v>
      </c>
      <c r="K133" s="132" t="n">
        <f aca="false">C121*BN88</f>
        <v>324.954026131089</v>
      </c>
      <c r="L133" s="132" t="n">
        <f aca="false">D121*BN88</f>
        <v>252.786621024826</v>
      </c>
      <c r="M133" s="132" t="n">
        <f aca="false">E121*BN88</f>
        <v>177.591779684291</v>
      </c>
      <c r="N133" s="132" t="n">
        <f aca="false">F121*BN88</f>
        <v>103.988229523421</v>
      </c>
      <c r="O133" s="132" t="n">
        <f aca="false">G121*BN88</f>
        <v>30.5676066481119</v>
      </c>
      <c r="AW133" s="39" t="n">
        <v>2022</v>
      </c>
      <c r="AX133" s="145" t="n">
        <f aca="false">AX132+(AX136-AX131)/5</f>
        <v>7.918</v>
      </c>
      <c r="AY133" s="145" t="n">
        <f aca="false">AY132+(AY136-AY131)/5</f>
        <v>8.702</v>
      </c>
      <c r="AZ133" s="145" t="n">
        <f aca="false">AZ132+(AZ136-AZ131)/5</f>
        <v>7.082</v>
      </c>
      <c r="BA133" s="173" t="n">
        <f aca="false">N99/1000*AX133</f>
        <v>5822.98592894964</v>
      </c>
      <c r="BB133" s="145"/>
      <c r="BC133" s="145"/>
      <c r="BL133" s="60" t="s">
        <v>33</v>
      </c>
      <c r="BM133" s="54" t="n">
        <f aca="false">B101*BN81</f>
        <v>1742.8192576959</v>
      </c>
      <c r="BN133" s="54" t="n">
        <f aca="false">C101*BN81</f>
        <v>1686.79210995396</v>
      </c>
      <c r="BO133" s="54" t="n">
        <f aca="false">D101*BN81</f>
        <v>1628.96786833004</v>
      </c>
      <c r="BP133" s="54" t="n">
        <f aca="false">E101*BN81</f>
        <v>1569.32147859451</v>
      </c>
      <c r="BQ133" s="54" t="n">
        <f aca="false">F101*BN81</f>
        <v>1507.82997419697</v>
      </c>
      <c r="BR133" s="54" t="n">
        <f aca="false">G101*BN81</f>
        <v>1444.47704356987</v>
      </c>
      <c r="BS133" s="54" t="n">
        <f aca="false">H101*BN81</f>
        <v>1389.35430023472</v>
      </c>
      <c r="BT133" s="54" t="n">
        <f aca="false">I101*BN81</f>
        <v>1332.62953457471</v>
      </c>
      <c r="BU133" s="54" t="n">
        <f aca="false">J101*BN81</f>
        <v>1274.2992375611</v>
      </c>
      <c r="BV133" s="54" t="n">
        <f aca="false">K101*BN81</f>
        <v>1214.36675793395</v>
      </c>
      <c r="BW133" s="54" t="n">
        <f aca="false">L101*BN81</f>
        <v>1152.84145456602</v>
      </c>
      <c r="BX133" s="54" t="n">
        <f aca="false">M101*BN81</f>
        <v>1100.33553806263</v>
      </c>
      <c r="BY133" s="54" t="n">
        <f aca="false">N101*BN81</f>
        <v>1046.49878528109</v>
      </c>
      <c r="BZ133" s="54" t="n">
        <f aca="false">O101*BN81</f>
        <v>991.346570538991</v>
      </c>
      <c r="CA133" s="54" t="n">
        <f aca="false">P101*BN81</f>
        <v>934.898087366694</v>
      </c>
      <c r="CB133" s="54" t="n">
        <f aca="false">Q101*BN81</f>
        <v>877.176533278109</v>
      </c>
      <c r="CC133" s="54" t="n">
        <f aca="false">R101*BN81</f>
        <v>818.216404522494</v>
      </c>
      <c r="CD133" s="54" t="n">
        <f aca="false">S101*BN81</f>
        <v>758.050823578097</v>
      </c>
      <c r="CE133" s="54" t="n">
        <f aca="false">T101*BN81</f>
        <v>696.703734432926</v>
      </c>
      <c r="CF133" s="54" t="n">
        <f aca="false">U101*BN81</f>
        <v>634.199485723072</v>
      </c>
      <c r="CG133" s="54" t="n">
        <f aca="false">V101*BN81</f>
        <v>570.563789231315</v>
      </c>
      <c r="CH133" s="54" t="n">
        <f aca="false">W101*BN81</f>
        <v>517.321887150093</v>
      </c>
      <c r="CI133" s="54" t="n">
        <f aca="false">X101*BN81</f>
        <v>463.172956685544</v>
      </c>
      <c r="CJ133" s="54" t="n">
        <f aca="false">Y101*BN81</f>
        <v>408.138532876172</v>
      </c>
      <c r="CK133" s="54" t="n">
        <f aca="false">Z101*BN81</f>
        <v>352.240427916702</v>
      </c>
      <c r="CL133" s="54" t="n">
        <f aca="false">AA101*BN81</f>
        <v>295.50100254022</v>
      </c>
      <c r="CM133" s="54" t="n">
        <f aca="false">AB101*BN81</f>
        <v>237.943430471396</v>
      </c>
      <c r="CN133" s="54" t="n">
        <f aca="false">AC101*BN81</f>
        <v>179.591152197766</v>
      </c>
      <c r="CO133" s="54" t="n">
        <f aca="false">AD101*BN81</f>
        <v>120.4673610759</v>
      </c>
      <c r="CP133" s="54" t="n">
        <f aca="false">AE101*BN81</f>
        <v>60.5956511840722</v>
      </c>
      <c r="CQ133" s="54" t="n">
        <f aca="false">AF101*BN81</f>
        <v>0</v>
      </c>
    </row>
    <row r="134" customFormat="false" ht="15" hidden="false" customHeight="false" outlineLevel="0" collapsed="false">
      <c r="A134" s="58" t="s">
        <v>52</v>
      </c>
      <c r="B134" s="132" t="n">
        <f aca="false">B20-G21</f>
        <v>44032</v>
      </c>
      <c r="C134" s="78" t="n">
        <f aca="false">G20-L21</f>
        <v>42060</v>
      </c>
      <c r="D134" s="78" t="n">
        <f aca="false">L20-Q21</f>
        <v>44459</v>
      </c>
      <c r="E134" s="78" t="n">
        <f aca="false">Q20-V21</f>
        <v>47583</v>
      </c>
      <c r="F134" s="78" t="n">
        <f aca="false">V20-AA21</f>
        <v>45441</v>
      </c>
      <c r="G134" s="78" t="n">
        <f aca="false">AA20-AF21</f>
        <v>45315</v>
      </c>
      <c r="I134" s="58" t="s">
        <v>52</v>
      </c>
      <c r="J134" s="132" t="n">
        <f aca="false">B121*BN89</f>
        <v>400.219128962197</v>
      </c>
      <c r="K134" s="132" t="n">
        <f aca="false">C121*BN89</f>
        <v>324.954026131089</v>
      </c>
      <c r="L134" s="132" t="n">
        <f aca="false">D121*BN89</f>
        <v>252.786621024826</v>
      </c>
      <c r="M134" s="132" t="n">
        <f aca="false">E121*BN89</f>
        <v>177.591779684291</v>
      </c>
      <c r="N134" s="132" t="n">
        <f aca="false">F121*BN89</f>
        <v>103.988229523421</v>
      </c>
      <c r="O134" s="132" t="n">
        <f aca="false">G121*BN89</f>
        <v>30.5676066481119</v>
      </c>
      <c r="AW134" s="39" t="n">
        <v>2023</v>
      </c>
      <c r="AX134" s="145" t="n">
        <f aca="false">AX133+(AX136-AX131)/5</f>
        <v>7.682</v>
      </c>
      <c r="AY134" s="145" t="n">
        <f aca="false">AY133+(AY136-AY131)/5</f>
        <v>8.448</v>
      </c>
      <c r="AZ134" s="145" t="n">
        <f aca="false">AZ133+(AZ136-AZ131)/5</f>
        <v>6.868</v>
      </c>
      <c r="BA134" s="173" t="n">
        <f aca="false">O99/1000*AX134</f>
        <v>5624.73730955195</v>
      </c>
      <c r="BB134" s="145"/>
      <c r="BC134" s="145"/>
      <c r="BL134" s="58" t="s">
        <v>34</v>
      </c>
      <c r="BM134" s="54" t="n">
        <f aca="false">B101*BN82</f>
        <v>3154.81875502237</v>
      </c>
      <c r="BN134" s="54" t="n">
        <f aca="false">C101*BN82</f>
        <v>3053.39946228379</v>
      </c>
      <c r="BO134" s="54" t="n">
        <f aca="false">D101*BN82</f>
        <v>2948.72710388259</v>
      </c>
      <c r="BP134" s="54" t="n">
        <f aca="false">E101*BN82</f>
        <v>2840.75632712184</v>
      </c>
      <c r="BQ134" s="54" t="n">
        <f aca="false">F101*BN82</f>
        <v>2729.44555838248</v>
      </c>
      <c r="BR134" s="54" t="n">
        <f aca="false">G101*BN82</f>
        <v>2614.76527077063</v>
      </c>
      <c r="BS134" s="54" t="n">
        <f aca="false">H101*BN82</f>
        <v>2514.98311393818</v>
      </c>
      <c r="BT134" s="54" t="n">
        <f aca="false">I101*BN82</f>
        <v>2412.30100631961</v>
      </c>
      <c r="BU134" s="54" t="n">
        <f aca="false">J101*BN82</f>
        <v>2306.71259593686</v>
      </c>
      <c r="BV134" s="54" t="n">
        <f aca="false">K101*BN82</f>
        <v>2198.22394461643</v>
      </c>
      <c r="BW134" s="54" t="n">
        <f aca="false">L101*BN82</f>
        <v>2086.85199361434</v>
      </c>
      <c r="BX134" s="54" t="n">
        <f aca="false">M101*BN82</f>
        <v>1991.80676766617</v>
      </c>
      <c r="BY134" s="54" t="n">
        <f aca="false">N101*BN82</f>
        <v>1894.35248683084</v>
      </c>
      <c r="BZ134" s="54" t="n">
        <f aca="false">O101*BN82</f>
        <v>1794.51698140992</v>
      </c>
      <c r="CA134" s="54" t="n">
        <f aca="false">P101*BN82</f>
        <v>1692.33499517231</v>
      </c>
      <c r="CB134" s="54" t="n">
        <f aca="false">Q101*BN82</f>
        <v>1587.8485198229</v>
      </c>
      <c r="CC134" s="54" t="n">
        <f aca="false">R101*BN82</f>
        <v>1481.11999982556</v>
      </c>
      <c r="CD134" s="54" t="n">
        <f aca="false">S101*BN82</f>
        <v>1372.2093928696</v>
      </c>
      <c r="CE134" s="54" t="n">
        <f aca="false">T101*BN82</f>
        <v>1261.16004191333</v>
      </c>
      <c r="CF134" s="54" t="n">
        <f aca="false">U101*BN82</f>
        <v>1148.01602240145</v>
      </c>
      <c r="CG134" s="54" t="n">
        <f aca="false">V101*BN82</f>
        <v>1032.82387732123</v>
      </c>
      <c r="CH134" s="54" t="n">
        <f aca="false">W101*BN82</f>
        <v>936.446384074473</v>
      </c>
      <c r="CI134" s="54" t="n">
        <f aca="false">X101*BN82</f>
        <v>838.427005048441</v>
      </c>
      <c r="CJ134" s="54" t="n">
        <f aca="false">Y101*BN82</f>
        <v>738.804722566207</v>
      </c>
      <c r="CK134" s="54" t="n">
        <f aca="false">Z101*BN82</f>
        <v>637.619020653844</v>
      </c>
      <c r="CL134" s="54" t="n">
        <f aca="false">AA101*BN82</f>
        <v>534.910376291279</v>
      </c>
      <c r="CM134" s="54" t="n">
        <f aca="false">AB101*BN82</f>
        <v>430.720738120571</v>
      </c>
      <c r="CN134" s="54" t="n">
        <f aca="false">AC101*BN82</f>
        <v>325.092537672918</v>
      </c>
      <c r="CO134" s="54" t="n">
        <f aca="false">AD101*BN82</f>
        <v>218.067759127674</v>
      </c>
      <c r="CP134" s="54" t="n">
        <f aca="false">AE101*BN82</f>
        <v>109.689112043115</v>
      </c>
      <c r="CQ134" s="54" t="n">
        <f aca="false">AF101*BN82</f>
        <v>0</v>
      </c>
    </row>
    <row r="135" customFormat="false" ht="15" hidden="false" customHeight="false" outlineLevel="0" collapsed="false">
      <c r="A135" s="58" t="s">
        <v>53</v>
      </c>
      <c r="B135" s="132" t="n">
        <f aca="false">B21-G22</f>
        <v>67414</v>
      </c>
      <c r="C135" s="78" t="n">
        <f aca="false">G21-L22</f>
        <v>64526</v>
      </c>
      <c r="D135" s="78" t="n">
        <f aca="false">L21-Q22</f>
        <v>62100</v>
      </c>
      <c r="E135" s="78" t="n">
        <f aca="false">Q21-V22</f>
        <v>65980</v>
      </c>
      <c r="F135" s="78" t="n">
        <f aca="false">V21-AA22</f>
        <v>70903</v>
      </c>
      <c r="G135" s="78" t="n">
        <f aca="false">AA21-AF22</f>
        <v>68050</v>
      </c>
      <c r="I135" s="58" t="s">
        <v>53</v>
      </c>
      <c r="J135" s="132" t="n">
        <f aca="false">B121*BN90</f>
        <v>129.949371666712</v>
      </c>
      <c r="K135" s="132" t="n">
        <f aca="false">C121*BN90</f>
        <v>105.511127431123</v>
      </c>
      <c r="L135" s="132" t="n">
        <f aca="false">D121*BN90</f>
        <v>82.0786918733965</v>
      </c>
      <c r="M135" s="132" t="n">
        <f aca="false">E121*BN90</f>
        <v>57.6632612313905</v>
      </c>
      <c r="N135" s="132" t="n">
        <f aca="false">F121*BN90</f>
        <v>33.7645157600118</v>
      </c>
      <c r="O135" s="132" t="n">
        <f aca="false">G121*BN90</f>
        <v>9.92516596489954</v>
      </c>
      <c r="AW135" s="39" t="n">
        <v>2024</v>
      </c>
      <c r="AX135" s="145" t="n">
        <f aca="false">AX134+(AX136-AX131)/5</f>
        <v>7.446</v>
      </c>
      <c r="AY135" s="145" t="n">
        <f aca="false">AY134+(AY136-AY131)/5</f>
        <v>8.194</v>
      </c>
      <c r="AZ135" s="145" t="n">
        <f aca="false">AZ134+(AZ136-AZ131)/5</f>
        <v>6.654</v>
      </c>
      <c r="BA135" s="173" t="n">
        <f aca="false">P99/1000*AX135</f>
        <v>5425.90926894505</v>
      </c>
      <c r="BB135" s="145"/>
      <c r="BC135" s="145"/>
      <c r="BL135" s="58" t="s">
        <v>35</v>
      </c>
      <c r="BM135" s="54" t="n">
        <f aca="false">B101*BN83</f>
        <v>3154.81875502237</v>
      </c>
      <c r="BN135" s="54" t="n">
        <f aca="false">C101*BN83</f>
        <v>3053.39946228379</v>
      </c>
      <c r="BO135" s="54" t="n">
        <f aca="false">D101*BN83</f>
        <v>2948.72710388259</v>
      </c>
      <c r="BP135" s="54" t="n">
        <f aca="false">E101*BN83</f>
        <v>2840.75632712184</v>
      </c>
      <c r="BQ135" s="54" t="n">
        <f aca="false">F101*BN83</f>
        <v>2729.44555838248</v>
      </c>
      <c r="BR135" s="54" t="n">
        <f aca="false">G101*BN83</f>
        <v>2614.76527077063</v>
      </c>
      <c r="BS135" s="54" t="n">
        <f aca="false">H101*BN83</f>
        <v>2514.98311393818</v>
      </c>
      <c r="BT135" s="54" t="n">
        <f aca="false">I101*BN83</f>
        <v>2412.30100631961</v>
      </c>
      <c r="BU135" s="54" t="n">
        <f aca="false">J101*BN83</f>
        <v>2306.71259593686</v>
      </c>
      <c r="BV135" s="54" t="n">
        <f aca="false">K101*BN83</f>
        <v>2198.22394461643</v>
      </c>
      <c r="BW135" s="54" t="n">
        <f aca="false">L101*BN83</f>
        <v>2086.85199361434</v>
      </c>
      <c r="BX135" s="54" t="n">
        <f aca="false">M101*BN83</f>
        <v>1991.80676766617</v>
      </c>
      <c r="BY135" s="54" t="n">
        <f aca="false">N101*BN83</f>
        <v>1894.35248683084</v>
      </c>
      <c r="BZ135" s="54" t="n">
        <f aca="false">O101*BN83</f>
        <v>1794.51698140992</v>
      </c>
      <c r="CA135" s="54" t="n">
        <f aca="false">P101*BN83</f>
        <v>1692.33499517231</v>
      </c>
      <c r="CB135" s="54" t="n">
        <f aca="false">Q101*BN83</f>
        <v>1587.8485198229</v>
      </c>
      <c r="CC135" s="54" t="n">
        <f aca="false">R101*BN83</f>
        <v>1481.11999982556</v>
      </c>
      <c r="CD135" s="54" t="n">
        <f aca="false">S101*BN83</f>
        <v>1372.2093928696</v>
      </c>
      <c r="CE135" s="54" t="n">
        <f aca="false">T101*BN83</f>
        <v>1261.16004191333</v>
      </c>
      <c r="CF135" s="54" t="n">
        <f aca="false">U101*BN83</f>
        <v>1148.01602240145</v>
      </c>
      <c r="CG135" s="54" t="n">
        <f aca="false">V101*BN83</f>
        <v>1032.82387732123</v>
      </c>
      <c r="CH135" s="54" t="n">
        <f aca="false">W101*BN83</f>
        <v>936.446384074473</v>
      </c>
      <c r="CI135" s="54" t="n">
        <f aca="false">X101*BN83</f>
        <v>838.427005048441</v>
      </c>
      <c r="CJ135" s="54" t="n">
        <f aca="false">Y101*BN83</f>
        <v>738.804722566207</v>
      </c>
      <c r="CK135" s="54" t="n">
        <f aca="false">Z101*BN83</f>
        <v>637.619020653844</v>
      </c>
      <c r="CL135" s="54" t="n">
        <f aca="false">AA101*BN83</f>
        <v>534.910376291279</v>
      </c>
      <c r="CM135" s="54" t="n">
        <f aca="false">AB101*BN83</f>
        <v>430.720738120571</v>
      </c>
      <c r="CN135" s="54" t="n">
        <f aca="false">AC101*BN83</f>
        <v>325.092537672918</v>
      </c>
      <c r="CO135" s="54" t="n">
        <f aca="false">AD101*BN83</f>
        <v>218.067759127674</v>
      </c>
      <c r="CP135" s="54" t="n">
        <f aca="false">AE101*BN83</f>
        <v>109.689112043115</v>
      </c>
      <c r="CQ135" s="54" t="n">
        <f aca="false">AF101*BN83</f>
        <v>0</v>
      </c>
    </row>
    <row r="136" customFormat="false" ht="15" hidden="false" customHeight="false" outlineLevel="0" collapsed="false">
      <c r="A136" s="58" t="s">
        <v>57</v>
      </c>
      <c r="B136" s="132" t="n">
        <f aca="false">B22-G23</f>
        <v>94805</v>
      </c>
      <c r="C136" s="78" t="n">
        <f aca="false">G22-L23</f>
        <v>92348</v>
      </c>
      <c r="D136" s="78" t="n">
        <f aca="false">L22-Q23</f>
        <v>90006</v>
      </c>
      <c r="E136" s="78" t="n">
        <f aca="false">Q22-V23</f>
        <v>88102</v>
      </c>
      <c r="F136" s="78" t="n">
        <f aca="false">V22-AA23</f>
        <v>94956</v>
      </c>
      <c r="G136" s="78" t="n">
        <f aca="false">AA22-AF23</f>
        <v>103418</v>
      </c>
      <c r="I136" s="58" t="s">
        <v>57</v>
      </c>
      <c r="J136" s="132" t="n">
        <f aca="false">B121*BN91</f>
        <v>129.949371666712</v>
      </c>
      <c r="K136" s="132" t="n">
        <f aca="false">C121*BN91</f>
        <v>105.511127431123</v>
      </c>
      <c r="L136" s="132" t="n">
        <f aca="false">D121*BN91</f>
        <v>82.0786918733965</v>
      </c>
      <c r="M136" s="132" t="n">
        <f aca="false">E121*BN91</f>
        <v>57.6632612313905</v>
      </c>
      <c r="N136" s="132" t="n">
        <f aca="false">F121*BN91</f>
        <v>33.7645157600118</v>
      </c>
      <c r="O136" s="132" t="n">
        <f aca="false">G121*BN91</f>
        <v>9.92516596489954</v>
      </c>
      <c r="AW136" s="34" t="n">
        <v>2025</v>
      </c>
      <c r="AX136" s="143" t="n">
        <v>7.21</v>
      </c>
      <c r="AY136" s="143" t="n">
        <v>7.94</v>
      </c>
      <c r="AZ136" s="143" t="n">
        <v>6.44</v>
      </c>
      <c r="BA136" s="172" t="n">
        <f aca="false">Q99/1000*AX136</f>
        <v>5226.704312592</v>
      </c>
      <c r="BB136" s="143"/>
      <c r="BC136" s="143"/>
      <c r="BL136" s="58" t="s">
        <v>36</v>
      </c>
      <c r="BM136" s="54" t="n">
        <f aca="false">B101*BN84</f>
        <v>1280.4352948299</v>
      </c>
      <c r="BN136" s="54" t="n">
        <f aca="false">C101*BN84</f>
        <v>1239.27259989143</v>
      </c>
      <c r="BO136" s="54" t="n">
        <f aca="false">D101*BN84</f>
        <v>1196.78959452808</v>
      </c>
      <c r="BP136" s="54" t="n">
        <f aca="false">E101*BN84</f>
        <v>1152.96787159881</v>
      </c>
      <c r="BQ136" s="54" t="n">
        <f aca="false">F101*BN84</f>
        <v>1107.7905577637</v>
      </c>
      <c r="BR136" s="54" t="n">
        <f aca="false">G101*BN84</f>
        <v>1061.24566904524</v>
      </c>
      <c r="BS136" s="54" t="n">
        <f aca="false">H101*BN84</f>
        <v>1020.74743275223</v>
      </c>
      <c r="BT136" s="54" t="n">
        <f aca="false">I101*BN84</f>
        <v>979.072203538811</v>
      </c>
      <c r="BU136" s="54" t="n">
        <f aca="false">J101*BN84</f>
        <v>936.21740334979</v>
      </c>
      <c r="BV136" s="54" t="n">
        <f aca="false">K101*BN84</f>
        <v>892.185492477561</v>
      </c>
      <c r="BW136" s="54" t="n">
        <f aca="false">L101*BN84</f>
        <v>846.983346810679</v>
      </c>
      <c r="BX136" s="54" t="n">
        <f aca="false">M101*BN84</f>
        <v>808.407672149374</v>
      </c>
      <c r="BY136" s="54" t="n">
        <f aca="false">N101*BN84</f>
        <v>768.854242775604</v>
      </c>
      <c r="BZ136" s="54" t="n">
        <f aca="false">O101*BN84</f>
        <v>728.334354076888</v>
      </c>
      <c r="CA136" s="54" t="n">
        <f aca="false">P101*BN84</f>
        <v>686.862107385641</v>
      </c>
      <c r="CB136" s="54" t="n">
        <f aca="false">Q101*BN84</f>
        <v>644.454545728806</v>
      </c>
      <c r="CC136" s="54" t="n">
        <f aca="false">R101*BN84</f>
        <v>601.137013223334</v>
      </c>
      <c r="CD136" s="54" t="n">
        <f aca="false">S101*BN84</f>
        <v>556.93384468766</v>
      </c>
      <c r="CE136" s="54" t="n">
        <f aca="false">T101*BN84</f>
        <v>511.862631577241</v>
      </c>
      <c r="CF136" s="54" t="n">
        <f aca="false">U101*BN84</f>
        <v>465.94126263923</v>
      </c>
      <c r="CG136" s="54" t="n">
        <f aca="false">V101*BN84</f>
        <v>419.18862811369</v>
      </c>
      <c r="CH136" s="54" t="n">
        <f aca="false">W101*BN84</f>
        <v>380.072230766325</v>
      </c>
      <c r="CI136" s="54" t="n">
        <f aca="false">X101*BN84</f>
        <v>340.289446959034</v>
      </c>
      <c r="CJ136" s="54" t="n">
        <f aca="false">Y101*BN84</f>
        <v>299.856098311447</v>
      </c>
      <c r="CK136" s="54" t="n">
        <f aca="false">Z101*BN84</f>
        <v>258.788210067639</v>
      </c>
      <c r="CL136" s="54" t="n">
        <f aca="false">AA101*BN84</f>
        <v>217.102210478408</v>
      </c>
      <c r="CM136" s="54" t="n">
        <f aca="false">AB101*BN84</f>
        <v>174.815125092933</v>
      </c>
      <c r="CN136" s="54" t="n">
        <f aca="false">AC101*BN84</f>
        <v>131.944175448923</v>
      </c>
      <c r="CO136" s="54" t="n">
        <f aca="false">AD101*BN84</f>
        <v>88.5064015189548</v>
      </c>
      <c r="CP136" s="54" t="n">
        <f aca="false">AE101*BN84</f>
        <v>44.5191376826211</v>
      </c>
      <c r="CQ136" s="54" t="n">
        <f aca="false">AF101*BN84</f>
        <v>0</v>
      </c>
    </row>
    <row r="137" customFormat="false" ht="15" hidden="false" customHeight="false" outlineLevel="0" collapsed="false">
      <c r="A137" s="58" t="s">
        <v>62</v>
      </c>
      <c r="B137" s="132" t="n">
        <f aca="false">B23-G24</f>
        <v>123065</v>
      </c>
      <c r="C137" s="78" t="n">
        <f aca="false">G23-L24</f>
        <v>124388</v>
      </c>
      <c r="D137" s="78" t="n">
        <f aca="false">L23-Q24</f>
        <v>123270</v>
      </c>
      <c r="E137" s="78" t="n">
        <f aca="false">Q23-V24</f>
        <v>121967</v>
      </c>
      <c r="F137" s="78" t="n">
        <f aca="false">V23-AA24</f>
        <v>121120</v>
      </c>
      <c r="G137" s="78" t="n">
        <f aca="false">AA23-AF24</f>
        <v>132237</v>
      </c>
      <c r="I137" s="58" t="s">
        <v>62</v>
      </c>
      <c r="J137" s="132" t="n">
        <f aca="false">B121*BN92</f>
        <v>43.3021973188989</v>
      </c>
      <c r="K137" s="132" t="n">
        <f aca="false">C121*BN92</f>
        <v>35.1587976206608</v>
      </c>
      <c r="L137" s="132" t="n">
        <f aca="false">D121*BN92</f>
        <v>27.3505571099992</v>
      </c>
      <c r="M137" s="132" t="n">
        <f aca="false">E121*BN92</f>
        <v>19.2147594395218</v>
      </c>
      <c r="N137" s="132" t="n">
        <f aca="false">F121*BN92</f>
        <v>11.251133461168</v>
      </c>
      <c r="O137" s="132" t="n">
        <f aca="false">G121*BN92</f>
        <v>3.30729952382673</v>
      </c>
      <c r="AW137" s="39" t="n">
        <v>2026</v>
      </c>
      <c r="AX137" s="145" t="n">
        <f aca="false">AX136+(AX141-AX136)/5</f>
        <v>7.026</v>
      </c>
      <c r="AY137" s="145" t="n">
        <f aca="false">AY136+(AY141-AY136)/5</f>
        <v>7.736</v>
      </c>
      <c r="AZ137" s="145" t="n">
        <f aca="false">AZ136+(AZ141-AZ136)/5</f>
        <v>6.278</v>
      </c>
      <c r="BA137" s="173" t="n">
        <f aca="false">R99/1000*AX137</f>
        <v>5081.69033326454</v>
      </c>
      <c r="BB137" s="145"/>
      <c r="BC137" s="145"/>
      <c r="BL137" s="58" t="s">
        <v>37</v>
      </c>
      <c r="BM137" s="54" t="n">
        <f aca="false">B101*BN85</f>
        <v>1280.4352948299</v>
      </c>
      <c r="BN137" s="54" t="n">
        <f aca="false">C101*BN85</f>
        <v>1239.27259989143</v>
      </c>
      <c r="BO137" s="54" t="n">
        <f aca="false">D101*BN85</f>
        <v>1196.78959452808</v>
      </c>
      <c r="BP137" s="54" t="n">
        <f aca="false">E101*BN85</f>
        <v>1152.96787159881</v>
      </c>
      <c r="BQ137" s="54" t="n">
        <f aca="false">F101*BN85</f>
        <v>1107.7905577637</v>
      </c>
      <c r="BR137" s="54" t="n">
        <f aca="false">G101*BN85</f>
        <v>1061.24566904524</v>
      </c>
      <c r="BS137" s="54" t="n">
        <f aca="false">H101*BN85</f>
        <v>1020.74743275223</v>
      </c>
      <c r="BT137" s="54" t="n">
        <f aca="false">I101*BN85</f>
        <v>979.072203538811</v>
      </c>
      <c r="BU137" s="54" t="n">
        <f aca="false">J101*BN85</f>
        <v>936.21740334979</v>
      </c>
      <c r="BV137" s="54" t="n">
        <f aca="false">K101*BN85</f>
        <v>892.185492477561</v>
      </c>
      <c r="BW137" s="54" t="n">
        <f aca="false">L101*BN85</f>
        <v>846.983346810679</v>
      </c>
      <c r="BX137" s="54" t="n">
        <f aca="false">M101*BN85</f>
        <v>808.407672149374</v>
      </c>
      <c r="BY137" s="54" t="n">
        <f aca="false">N101*BN85</f>
        <v>768.854242775604</v>
      </c>
      <c r="BZ137" s="54" t="n">
        <f aca="false">O101*BN85</f>
        <v>728.334354076888</v>
      </c>
      <c r="CA137" s="54" t="n">
        <f aca="false">P101*BN85</f>
        <v>686.862107385641</v>
      </c>
      <c r="CB137" s="54" t="n">
        <f aca="false">Q101*BN85</f>
        <v>644.454545728806</v>
      </c>
      <c r="CC137" s="54" t="n">
        <f aca="false">R101*BN85</f>
        <v>601.137013223334</v>
      </c>
      <c r="CD137" s="54" t="n">
        <f aca="false">S101*BN85</f>
        <v>556.93384468766</v>
      </c>
      <c r="CE137" s="54" t="n">
        <f aca="false">T101*BN85</f>
        <v>511.862631577241</v>
      </c>
      <c r="CF137" s="54" t="n">
        <f aca="false">U101*BN85</f>
        <v>465.94126263923</v>
      </c>
      <c r="CG137" s="54" t="n">
        <f aca="false">V101*BN85</f>
        <v>419.18862811369</v>
      </c>
      <c r="CH137" s="54" t="n">
        <f aca="false">W101*BN85</f>
        <v>380.072230766325</v>
      </c>
      <c r="CI137" s="54" t="n">
        <f aca="false">X101*BN85</f>
        <v>340.289446959034</v>
      </c>
      <c r="CJ137" s="54" t="n">
        <f aca="false">Y101*BN85</f>
        <v>299.856098311447</v>
      </c>
      <c r="CK137" s="54" t="n">
        <f aca="false">Z101*BN85</f>
        <v>258.788210067639</v>
      </c>
      <c r="CL137" s="54" t="n">
        <f aca="false">AA101*BN85</f>
        <v>217.102210478408</v>
      </c>
      <c r="CM137" s="54" t="n">
        <f aca="false">AB101*BN85</f>
        <v>174.815125092933</v>
      </c>
      <c r="CN137" s="54" t="n">
        <f aca="false">AC101*BN85</f>
        <v>131.944175448923</v>
      </c>
      <c r="CO137" s="54" t="n">
        <f aca="false">AD101*BN85</f>
        <v>88.5064015189548</v>
      </c>
      <c r="CP137" s="54" t="n">
        <f aca="false">AE101*BN85</f>
        <v>44.5191376826211</v>
      </c>
      <c r="CQ137" s="54" t="n">
        <f aca="false">AF101*BN85</f>
        <v>0</v>
      </c>
    </row>
    <row r="138" customFormat="false" ht="15" hidden="false" customHeight="false" outlineLevel="0" collapsed="false">
      <c r="A138" s="58" t="s">
        <v>64</v>
      </c>
      <c r="B138" s="132" t="n">
        <f aca="false">B24-G25</f>
        <v>146435</v>
      </c>
      <c r="C138" s="78" t="n">
        <f aca="false">G24-L25</f>
        <v>157225</v>
      </c>
      <c r="D138" s="78" t="n">
        <f aca="false">L24-Q25</f>
        <v>162302</v>
      </c>
      <c r="E138" s="78" t="n">
        <f aca="false">Q24-V25</f>
        <v>164000</v>
      </c>
      <c r="F138" s="78" t="n">
        <f aca="false">V24-AA25</f>
        <v>165226</v>
      </c>
      <c r="G138" s="78" t="n">
        <f aca="false">AA24-AF25</f>
        <v>166722</v>
      </c>
      <c r="I138" s="58" t="s">
        <v>64</v>
      </c>
      <c r="J138" s="132" t="n">
        <f aca="false">B121*BN93</f>
        <v>35.6305683600899</v>
      </c>
      <c r="K138" s="132" t="n">
        <f aca="false">C121*BN93</f>
        <v>28.9298931612133</v>
      </c>
      <c r="L138" s="132" t="n">
        <f aca="false">D121*BN93</f>
        <v>22.5049987098241</v>
      </c>
      <c r="M138" s="132" t="n">
        <f aca="false">E121*BN93</f>
        <v>15.8105787263078</v>
      </c>
      <c r="N138" s="132" t="n">
        <f aca="false">F121*BN93</f>
        <v>9.25782765628108</v>
      </c>
      <c r="O138" s="132" t="n">
        <f aca="false">G121*BN93</f>
        <v>2.72136217252815</v>
      </c>
      <c r="AW138" s="39" t="n">
        <v>2027</v>
      </c>
      <c r="AX138" s="145" t="n">
        <f aca="false">AX137+(AX141-AX136)/5</f>
        <v>6.842</v>
      </c>
      <c r="AY138" s="145" t="n">
        <f aca="false">AY137+(AY141-AY136)/5</f>
        <v>7.532</v>
      </c>
      <c r="AZ138" s="145" t="n">
        <f aca="false">AZ137+(AZ141-AZ136)/5</f>
        <v>6.116</v>
      </c>
      <c r="BA138" s="173" t="n">
        <f aca="false">S99/1000*AX138</f>
        <v>4935.76042203077</v>
      </c>
      <c r="BB138" s="145"/>
      <c r="BC138" s="145"/>
      <c r="BL138" s="58" t="s">
        <v>38</v>
      </c>
      <c r="BM138" s="54" t="n">
        <f aca="false">B101*BN86</f>
        <v>361.876120695655</v>
      </c>
      <c r="BN138" s="54" t="n">
        <f aca="false">C101*BN86</f>
        <v>350.242736000731</v>
      </c>
      <c r="BO138" s="54" t="n">
        <f aca="false">D101*BN86</f>
        <v>338.236205691504</v>
      </c>
      <c r="BP138" s="54" t="n">
        <f aca="false">E101*BN86</f>
        <v>325.851327548988</v>
      </c>
      <c r="BQ138" s="54" t="n">
        <f aca="false">F101*BN86</f>
        <v>313.083332836479</v>
      </c>
      <c r="BR138" s="54" t="n">
        <f aca="false">G101*BN86</f>
        <v>299.928834646949</v>
      </c>
      <c r="BS138" s="54" t="n">
        <f aca="false">H101*BN86</f>
        <v>288.483238993732</v>
      </c>
      <c r="BT138" s="54" t="n">
        <f aca="false">I101*BN86</f>
        <v>276.705002063098</v>
      </c>
      <c r="BU138" s="54" t="n">
        <f aca="false">J101*BN86</f>
        <v>264.593395246097</v>
      </c>
      <c r="BV138" s="54" t="n">
        <f aca="false">K101*BN86</f>
        <v>252.149113869602</v>
      </c>
      <c r="BW138" s="54" t="n">
        <f aca="false">L101*BN86</f>
        <v>239.374101194538</v>
      </c>
      <c r="BX138" s="54" t="n">
        <f aca="false">M101*BN86</f>
        <v>228.471859155431</v>
      </c>
      <c r="BY138" s="54" t="n">
        <f aca="false">N101*BN86</f>
        <v>217.293284463072</v>
      </c>
      <c r="BZ138" s="54" t="n">
        <f aca="false">O101*BN86</f>
        <v>205.841569415449</v>
      </c>
      <c r="CA138" s="54" t="n">
        <f aca="false">P101*BN86</f>
        <v>194.120699325597</v>
      </c>
      <c r="CB138" s="54" t="n">
        <f aca="false">Q101*BN86</f>
        <v>182.135490887106</v>
      </c>
      <c r="CC138" s="54" t="n">
        <f aca="false">R101*BN86</f>
        <v>169.893106844365</v>
      </c>
      <c r="CD138" s="54" t="n">
        <f aca="false">S101*BN86</f>
        <v>157.400424694213</v>
      </c>
      <c r="CE138" s="54" t="n">
        <f aca="false">T101*BN86</f>
        <v>144.662416126891</v>
      </c>
      <c r="CF138" s="54" t="n">
        <f aca="false">U101*BN86</f>
        <v>131.6841368531</v>
      </c>
      <c r="CG138" s="54" t="n">
        <f aca="false">V101*BN86</f>
        <v>118.470925625076</v>
      </c>
      <c r="CH138" s="54" t="n">
        <f aca="false">W101*BN86</f>
        <v>107.415864752567</v>
      </c>
      <c r="CI138" s="54" t="n">
        <f aca="false">X101*BN86</f>
        <v>96.1724700001837</v>
      </c>
      <c r="CJ138" s="54" t="n">
        <f aca="false">Y101*BN86</f>
        <v>84.7452128678601</v>
      </c>
      <c r="CK138" s="54" t="n">
        <f aca="false">Z101*BN86</f>
        <v>73.1386224037898</v>
      </c>
      <c r="CL138" s="54" t="n">
        <f aca="false">AA101*BN86</f>
        <v>61.357341553768</v>
      </c>
      <c r="CM138" s="54" t="n">
        <f aca="false">AB101*BN86</f>
        <v>49.4061820718243</v>
      </c>
      <c r="CN138" s="54" t="n">
        <f aca="false">AC101*BN86</f>
        <v>37.29001110219</v>
      </c>
      <c r="CO138" s="54" t="n">
        <f aca="false">AD101*BN86</f>
        <v>25.0136444752299</v>
      </c>
      <c r="CP138" s="54" t="n">
        <f aca="false">AE101*BN86</f>
        <v>12.5819812265038</v>
      </c>
      <c r="CQ138" s="54" t="n">
        <f aca="false">AF101*BN86</f>
        <v>0</v>
      </c>
    </row>
    <row r="139" customFormat="false" ht="15" hidden="false" customHeight="false" outlineLevel="0" collapsed="false">
      <c r="A139" s="58" t="s">
        <v>69</v>
      </c>
      <c r="B139" s="132" t="n">
        <f aca="false">B25-G26</f>
        <v>174045</v>
      </c>
      <c r="C139" s="78" t="n">
        <f aca="false">G25-L26</f>
        <v>183017</v>
      </c>
      <c r="D139" s="78" t="n">
        <f aca="false">L25-Q26</f>
        <v>200674</v>
      </c>
      <c r="E139" s="78" t="n">
        <f aca="false">Q25-V26</f>
        <v>211130</v>
      </c>
      <c r="F139" s="78" t="n">
        <f aca="false">V25-AA26</f>
        <v>217079</v>
      </c>
      <c r="G139" s="78" t="n">
        <f aca="false">AA25-AF26</f>
        <v>222143</v>
      </c>
      <c r="I139" s="58" t="s">
        <v>69</v>
      </c>
      <c r="J139" s="132" t="n">
        <f aca="false">B121*BN94</f>
        <v>29.4860796553398</v>
      </c>
      <c r="K139" s="132" t="n">
        <f aca="false">C121*BN94</f>
        <v>23.9409353662596</v>
      </c>
      <c r="L139" s="132" t="n">
        <f aca="false">D121*BN94</f>
        <v>18.6240134565039</v>
      </c>
      <c r="M139" s="132" t="n">
        <f aca="false">E121*BN94</f>
        <v>13.0840456713881</v>
      </c>
      <c r="N139" s="132" t="n">
        <f aca="false">F121*BN94</f>
        <v>7.66131600679926</v>
      </c>
      <c r="O139" s="132" t="n">
        <f aca="false">G121*BN94</f>
        <v>2.25206348041514</v>
      </c>
      <c r="AW139" s="39" t="n">
        <v>2028</v>
      </c>
      <c r="AX139" s="145" t="n">
        <f aca="false">AX138+(AX141-AX136)/5</f>
        <v>6.658</v>
      </c>
      <c r="AY139" s="145" t="n">
        <f aca="false">AY138+(AY141-AY136)/5</f>
        <v>7.328</v>
      </c>
      <c r="AZ139" s="145" t="n">
        <f aca="false">AZ138+(AZ141-AZ136)/5</f>
        <v>5.954</v>
      </c>
      <c r="BA139" s="173" t="n">
        <f aca="false">T99/1000*AX139</f>
        <v>4789.04376468672</v>
      </c>
      <c r="BB139" s="145"/>
      <c r="BC139" s="145"/>
      <c r="BL139" s="58" t="s">
        <v>39</v>
      </c>
      <c r="BM139" s="54" t="n">
        <f aca="false">B101*BN87</f>
        <v>361.876120695655</v>
      </c>
      <c r="BN139" s="54" t="n">
        <f aca="false">C101*BN87</f>
        <v>350.242736000731</v>
      </c>
      <c r="BO139" s="54" t="n">
        <f aca="false">D101*BN87</f>
        <v>338.236205691504</v>
      </c>
      <c r="BP139" s="54" t="n">
        <f aca="false">E101*BN87</f>
        <v>325.851327548988</v>
      </c>
      <c r="BQ139" s="54" t="n">
        <f aca="false">F101*BN87</f>
        <v>313.083332836479</v>
      </c>
      <c r="BR139" s="54" t="n">
        <f aca="false">G101*BN87</f>
        <v>299.928834646949</v>
      </c>
      <c r="BS139" s="54" t="n">
        <f aca="false">H101*BN87</f>
        <v>288.483238993732</v>
      </c>
      <c r="BT139" s="54" t="n">
        <f aca="false">I101*BN87</f>
        <v>276.705002063098</v>
      </c>
      <c r="BU139" s="54" t="n">
        <f aca="false">J101*BN87</f>
        <v>264.593395246097</v>
      </c>
      <c r="BV139" s="54" t="n">
        <f aca="false">K101*BN87</f>
        <v>252.149113869602</v>
      </c>
      <c r="BW139" s="54" t="n">
        <f aca="false">L101*BN87</f>
        <v>239.374101194538</v>
      </c>
      <c r="BX139" s="54" t="n">
        <f aca="false">M101*BN87</f>
        <v>228.471859155431</v>
      </c>
      <c r="BY139" s="54" t="n">
        <f aca="false">N101*BN87</f>
        <v>217.293284463072</v>
      </c>
      <c r="BZ139" s="54" t="n">
        <f aca="false">O101*BN87</f>
        <v>205.841569415449</v>
      </c>
      <c r="CA139" s="54" t="n">
        <f aca="false">P101*BN87</f>
        <v>194.120699325597</v>
      </c>
      <c r="CB139" s="54" t="n">
        <f aca="false">Q101*BN87</f>
        <v>182.135490887106</v>
      </c>
      <c r="CC139" s="54" t="n">
        <f aca="false">R101*BN87</f>
        <v>169.893106844365</v>
      </c>
      <c r="CD139" s="54" t="n">
        <f aca="false">S101*BN87</f>
        <v>157.400424694213</v>
      </c>
      <c r="CE139" s="54" t="n">
        <f aca="false">T101*BN87</f>
        <v>144.662416126891</v>
      </c>
      <c r="CF139" s="54" t="n">
        <f aca="false">U101*BN87</f>
        <v>131.6841368531</v>
      </c>
      <c r="CG139" s="54" t="n">
        <f aca="false">V101*BN87</f>
        <v>118.470925625076</v>
      </c>
      <c r="CH139" s="54" t="n">
        <f aca="false">W101*BN87</f>
        <v>107.415864752567</v>
      </c>
      <c r="CI139" s="54" t="n">
        <f aca="false">X101*BN87</f>
        <v>96.1724700001837</v>
      </c>
      <c r="CJ139" s="54" t="n">
        <f aca="false">Y101*BN87</f>
        <v>84.7452128678601</v>
      </c>
      <c r="CK139" s="54" t="n">
        <f aca="false">Z101*BN87</f>
        <v>73.1386224037898</v>
      </c>
      <c r="CL139" s="54" t="n">
        <f aca="false">AA101*BN87</f>
        <v>61.357341553768</v>
      </c>
      <c r="CM139" s="54" t="n">
        <f aca="false">AB101*BN87</f>
        <v>49.4061820718243</v>
      </c>
      <c r="CN139" s="54" t="n">
        <f aca="false">AC101*BN87</f>
        <v>37.29001110219</v>
      </c>
      <c r="CO139" s="54" t="n">
        <f aca="false">AD101*BN87</f>
        <v>25.0136444752299</v>
      </c>
      <c r="CP139" s="54" t="n">
        <f aca="false">AE101*BN87</f>
        <v>12.5819812265038</v>
      </c>
      <c r="CQ139" s="54" t="n">
        <f aca="false">AF101*BN87</f>
        <v>0</v>
      </c>
    </row>
    <row r="140" customFormat="false" ht="15" hidden="false" customHeight="false" outlineLevel="0" collapsed="false">
      <c r="A140" s="58" t="s">
        <v>70</v>
      </c>
      <c r="B140" s="132" t="n">
        <f aca="false">B26-G27</f>
        <v>216576</v>
      </c>
      <c r="C140" s="78" t="n">
        <f aca="false">G26-L27</f>
        <v>213292</v>
      </c>
      <c r="D140" s="78" t="n">
        <f aca="false">L26-Q27</f>
        <v>227924</v>
      </c>
      <c r="E140" s="78" t="n">
        <f aca="false">Q26-V27</f>
        <v>253411</v>
      </c>
      <c r="F140" s="78" t="n">
        <f aca="false">V26-AA27</f>
        <v>269702</v>
      </c>
      <c r="G140" s="78" t="n">
        <f aca="false">AA26-AF27</f>
        <v>280410</v>
      </c>
      <c r="I140" s="58" t="s">
        <v>70</v>
      </c>
      <c r="J140" s="132" t="n">
        <f aca="false">B121*BN95</f>
        <v>22.2743739077309</v>
      </c>
      <c r="K140" s="132" t="n">
        <f aca="false">C121*BN95</f>
        <v>18.085461081372</v>
      </c>
      <c r="L140" s="132" t="n">
        <f aca="false">D121*BN95</f>
        <v>14.0689520018187</v>
      </c>
      <c r="M140" s="132" t="n">
        <f aca="false">E121*BN95</f>
        <v>9.88394961001704</v>
      </c>
      <c r="N140" s="132" t="n">
        <f aca="false">F121*BN95</f>
        <v>5.78751123769098</v>
      </c>
      <c r="O140" s="132" t="n">
        <f aca="false">G121*BN95</f>
        <v>1.70125376493135</v>
      </c>
      <c r="AW140" s="39" t="n">
        <v>2029</v>
      </c>
      <c r="AX140" s="145" t="n">
        <f aca="false">AX139+(AX141-AX136)/5</f>
        <v>6.474</v>
      </c>
      <c r="AY140" s="145" t="n">
        <f aca="false">AY139+(AY141-AY136)/5</f>
        <v>7.124</v>
      </c>
      <c r="AZ140" s="145" t="n">
        <f aca="false">AZ139+(AZ141-AZ136)/5</f>
        <v>5.792</v>
      </c>
      <c r="BA140" s="173" t="n">
        <f aca="false">U99/1000*AX140</f>
        <v>4641.66662672138</v>
      </c>
      <c r="BB140" s="145"/>
      <c r="BC140" s="145"/>
      <c r="BL140" s="58" t="s">
        <v>40</v>
      </c>
      <c r="BM140" s="54" t="n">
        <f aca="false">B101*BN88</f>
        <v>88.9977072732966</v>
      </c>
      <c r="BN140" s="54" t="n">
        <f aca="false">C101*BN88</f>
        <v>86.1366603390968</v>
      </c>
      <c r="BO140" s="54" t="n">
        <f aca="false">D101*BN88</f>
        <v>83.1838441439458</v>
      </c>
      <c r="BP140" s="54" t="n">
        <f aca="false">E101*BN88</f>
        <v>80.1379792843794</v>
      </c>
      <c r="BQ140" s="54" t="n">
        <f aca="false">F101*BN88</f>
        <v>76.9978929650432</v>
      </c>
      <c r="BR140" s="54" t="n">
        <f aca="false">G101*BN88</f>
        <v>73.7627522297321</v>
      </c>
      <c r="BS140" s="54" t="n">
        <f aca="false">H101*BN88</f>
        <v>70.9478890396565</v>
      </c>
      <c r="BT140" s="54" t="n">
        <f aca="false">I101*BN88</f>
        <v>68.0512179895385</v>
      </c>
      <c r="BU140" s="54" t="n">
        <f aca="false">J101*BN88</f>
        <v>65.072559889533</v>
      </c>
      <c r="BV140" s="54" t="n">
        <f aca="false">K101*BN88</f>
        <v>62.0120857442845</v>
      </c>
      <c r="BW140" s="54" t="n">
        <f aca="false">L101*BN88</f>
        <v>58.8702734680769</v>
      </c>
      <c r="BX140" s="54" t="n">
        <f aca="false">M101*BN88</f>
        <v>56.1890395039406</v>
      </c>
      <c r="BY140" s="54" t="n">
        <f aca="false">N101*BN88</f>
        <v>53.4398458951145</v>
      </c>
      <c r="BZ140" s="54" t="n">
        <f aca="false">O101*BN88</f>
        <v>50.6234777367891</v>
      </c>
      <c r="CA140" s="54" t="n">
        <f aca="false">P101*BN88</f>
        <v>47.7409151536608</v>
      </c>
      <c r="CB140" s="54" t="n">
        <f aca="false">Q101*BN88</f>
        <v>44.7933427353211</v>
      </c>
      <c r="CC140" s="54" t="n">
        <f aca="false">R101*BN88</f>
        <v>41.7825220454434</v>
      </c>
      <c r="CD140" s="54" t="n">
        <f aca="false">S101*BN88</f>
        <v>38.7101444955784</v>
      </c>
      <c r="CE140" s="54" t="n">
        <f aca="false">T101*BN88</f>
        <v>35.5774327942923</v>
      </c>
      <c r="CF140" s="54" t="n">
        <f aca="false">U101*BN88</f>
        <v>32.3856303136546</v>
      </c>
      <c r="CG140" s="54" t="n">
        <f aca="false">V101*BN88</f>
        <v>29.1360500353226</v>
      </c>
      <c r="CH140" s="54" t="n">
        <f aca="false">W101*BN88</f>
        <v>26.4172326965915</v>
      </c>
      <c r="CI140" s="54" t="n">
        <f aca="false">X101*BN88</f>
        <v>23.6520976194079</v>
      </c>
      <c r="CJ140" s="54" t="n">
        <f aca="false">Y101*BN88</f>
        <v>20.8417444984443</v>
      </c>
      <c r="CK140" s="54" t="n">
        <f aca="false">Z101*BN88</f>
        <v>17.9872871814579</v>
      </c>
      <c r="CL140" s="54" t="n">
        <f aca="false">AA101*BN88</f>
        <v>15.0898675275191</v>
      </c>
      <c r="CM140" s="54" t="n">
        <f aca="false">AB101*BN88</f>
        <v>12.150668911413</v>
      </c>
      <c r="CN140" s="54" t="n">
        <f aca="false">AC101*BN88</f>
        <v>9.1708883302687</v>
      </c>
      <c r="CO140" s="54" t="n">
        <f aca="false">AD101*BN88</f>
        <v>6.15171016138164</v>
      </c>
      <c r="CP140" s="54" t="n">
        <f aca="false">AE101*BN88</f>
        <v>3.09433924504857</v>
      </c>
      <c r="CQ140" s="54" t="n">
        <f aca="false">AF101*BN88</f>
        <v>0</v>
      </c>
    </row>
    <row r="141" customFormat="false" ht="15" hidden="false" customHeight="false" outlineLevel="0" collapsed="false">
      <c r="A141" s="58" t="s">
        <v>71</v>
      </c>
      <c r="B141" s="132" t="n">
        <f aca="false">B27-G28</f>
        <v>225630</v>
      </c>
      <c r="C141" s="78" t="n">
        <f aca="false">G27-L28</f>
        <v>219872</v>
      </c>
      <c r="D141" s="78" t="n">
        <f aca="false">L27-Q28</f>
        <v>223425</v>
      </c>
      <c r="E141" s="78" t="n">
        <f aca="false">Q27-V28</f>
        <v>245206</v>
      </c>
      <c r="F141" s="78" t="n">
        <f aca="false">V27-AA28</f>
        <v>278606</v>
      </c>
      <c r="G141" s="78" t="n">
        <f aca="false">AA27-AF28</f>
        <v>301976</v>
      </c>
      <c r="I141" s="58" t="s">
        <v>71</v>
      </c>
      <c r="J141" s="132" t="n">
        <f aca="false">B121*BN96</f>
        <v>12.6055558532837</v>
      </c>
      <c r="K141" s="132" t="n">
        <f aca="false">C121*BN96</f>
        <v>10.2349583758445</v>
      </c>
      <c r="L141" s="132" t="n">
        <f aca="false">D121*BN96</f>
        <v>7.96192795320455</v>
      </c>
      <c r="M141" s="132" t="n">
        <f aca="false">E121*BN96</f>
        <v>5.59354347629353</v>
      </c>
      <c r="N141" s="132" t="n">
        <f aca="false">F121*BN96</f>
        <v>3.27527931695982</v>
      </c>
      <c r="O141" s="132" t="n">
        <f aca="false">G121*BN96</f>
        <v>0.962776751583942</v>
      </c>
      <c r="AW141" s="34" t="n">
        <v>2030</v>
      </c>
      <c r="AX141" s="143" t="n">
        <v>6.29</v>
      </c>
      <c r="AY141" s="143" t="n">
        <v>6.92</v>
      </c>
      <c r="AZ141" s="143" t="n">
        <v>5.63</v>
      </c>
      <c r="BA141" s="172" t="n">
        <f aca="false">V99/1000*AX141</f>
        <v>4493.758736451</v>
      </c>
      <c r="BB141" s="143"/>
      <c r="BC141" s="143"/>
      <c r="BL141" s="58" t="s">
        <v>52</v>
      </c>
      <c r="BM141" s="54" t="n">
        <f aca="false">B101*BN89</f>
        <v>88.9977072732966</v>
      </c>
      <c r="BN141" s="54" t="n">
        <f aca="false">C101*BN89</f>
        <v>86.1366603390968</v>
      </c>
      <c r="BO141" s="54" t="n">
        <f aca="false">D101*BN89</f>
        <v>83.1838441439458</v>
      </c>
      <c r="BP141" s="54" t="n">
        <f aca="false">E101*BN89</f>
        <v>80.1379792843794</v>
      </c>
      <c r="BQ141" s="54" t="n">
        <f aca="false">F101*BN89</f>
        <v>76.9978929650432</v>
      </c>
      <c r="BR141" s="54" t="n">
        <f aca="false">G101*BN89</f>
        <v>73.7627522297321</v>
      </c>
      <c r="BS141" s="54" t="n">
        <f aca="false">H101*BN89</f>
        <v>70.9478890396565</v>
      </c>
      <c r="BT141" s="54" t="n">
        <f aca="false">I101*BN89</f>
        <v>68.0512179895385</v>
      </c>
      <c r="BU141" s="54" t="n">
        <f aca="false">J101*BN89</f>
        <v>65.072559889533</v>
      </c>
      <c r="BV141" s="54" t="n">
        <f aca="false">K101*BN89</f>
        <v>62.0120857442845</v>
      </c>
      <c r="BW141" s="54" t="n">
        <f aca="false">L101*BN89</f>
        <v>58.8702734680769</v>
      </c>
      <c r="BX141" s="54" t="n">
        <f aca="false">M101*BN89</f>
        <v>56.1890395039406</v>
      </c>
      <c r="BY141" s="54" t="n">
        <f aca="false">N101*BN89</f>
        <v>53.4398458951145</v>
      </c>
      <c r="BZ141" s="54" t="n">
        <f aca="false">O101*BN89</f>
        <v>50.6234777367891</v>
      </c>
      <c r="CA141" s="54" t="n">
        <f aca="false">P101*BN89</f>
        <v>47.7409151536608</v>
      </c>
      <c r="CB141" s="54" t="n">
        <f aca="false">Q101*BN89</f>
        <v>44.7933427353211</v>
      </c>
      <c r="CC141" s="54" t="n">
        <f aca="false">R101*BN89</f>
        <v>41.7825220454434</v>
      </c>
      <c r="CD141" s="54" t="n">
        <f aca="false">S101*BN89</f>
        <v>38.7101444955784</v>
      </c>
      <c r="CE141" s="54" t="n">
        <f aca="false">T101*BN89</f>
        <v>35.5774327942923</v>
      </c>
      <c r="CF141" s="54" t="n">
        <f aca="false">U101*BN89</f>
        <v>32.3856303136546</v>
      </c>
      <c r="CG141" s="54" t="n">
        <f aca="false">V101*BN89</f>
        <v>29.1360500353226</v>
      </c>
      <c r="CH141" s="54" t="n">
        <f aca="false">W101*BN89</f>
        <v>26.4172326965915</v>
      </c>
      <c r="CI141" s="54" t="n">
        <f aca="false">X101*BN89</f>
        <v>23.6520976194079</v>
      </c>
      <c r="CJ141" s="54" t="n">
        <f aca="false">Y101*BN89</f>
        <v>20.8417444984443</v>
      </c>
      <c r="CK141" s="54" t="n">
        <f aca="false">Z101*BN89</f>
        <v>17.9872871814579</v>
      </c>
      <c r="CL141" s="54" t="n">
        <f aca="false">AA101*BN89</f>
        <v>15.0898675275191</v>
      </c>
      <c r="CM141" s="54" t="n">
        <f aca="false">AB101*BN89</f>
        <v>12.150668911413</v>
      </c>
      <c r="CN141" s="54" t="n">
        <f aca="false">AC101*BN89</f>
        <v>9.1708883302687</v>
      </c>
      <c r="CO141" s="54" t="n">
        <f aca="false">AD101*BN89</f>
        <v>6.15171016138164</v>
      </c>
      <c r="CP141" s="54" t="n">
        <f aca="false">AE101*BN89</f>
        <v>3.09433924504857</v>
      </c>
      <c r="CQ141" s="54" t="n">
        <f aca="false">AF101*BN89</f>
        <v>0</v>
      </c>
    </row>
    <row r="142" customFormat="false" ht="15" hidden="false" customHeight="false" outlineLevel="0" collapsed="false">
      <c r="A142" s="58" t="s">
        <v>72</v>
      </c>
      <c r="B142" s="132" t="n">
        <f aca="false">B28-G29</f>
        <v>159209</v>
      </c>
      <c r="C142" s="78" t="n">
        <f aca="false">G28-L29</f>
        <v>170108</v>
      </c>
      <c r="D142" s="78" t="n">
        <f aca="false">L28-Q29</f>
        <v>174756</v>
      </c>
      <c r="E142" s="78" t="n">
        <f aca="false">Q28-V29</f>
        <v>186267</v>
      </c>
      <c r="F142" s="78" t="n">
        <f aca="false">V28-AA29</f>
        <v>212840</v>
      </c>
      <c r="G142" s="78" t="n">
        <f aca="false">AA28-AF29</f>
        <v>250088</v>
      </c>
      <c r="I142" s="58" t="s">
        <v>72</v>
      </c>
      <c r="J142" s="132" t="n">
        <f aca="false">B121*BN97</f>
        <v>4.72769342271506</v>
      </c>
      <c r="K142" s="132" t="n">
        <f aca="false">C121*BN97</f>
        <v>3.8386046564252</v>
      </c>
      <c r="L142" s="132" t="n">
        <f aca="false">D121*BN97</f>
        <v>2.98610825691522</v>
      </c>
      <c r="M142" s="132" t="n">
        <f aca="false">E121*BN97</f>
        <v>2.0978494729096</v>
      </c>
      <c r="N142" s="132" t="n">
        <f aca="false">F121*BN97</f>
        <v>1.2283882332973</v>
      </c>
      <c r="O142" s="132" t="n">
        <f aca="false">G121*BN97</f>
        <v>0.36108787022039</v>
      </c>
      <c r="AW142" s="39" t="n">
        <v>2031</v>
      </c>
      <c r="AX142" s="145" t="n">
        <f aca="false">AX141+(AX146-AX141)/5</f>
        <v>6.146</v>
      </c>
      <c r="AY142" s="145" t="n">
        <f aca="false">AY141+(AY146-AY141)/5</f>
        <v>6.76</v>
      </c>
      <c r="AZ142" s="145" t="n">
        <f aca="false">AZ141+(AZ146-AZ141)/5</f>
        <v>5.5</v>
      </c>
      <c r="BA142" s="173" t="n">
        <f aca="false">W99/1000*AX142</f>
        <v>4384.95264604286</v>
      </c>
      <c r="BB142" s="145"/>
      <c r="BC142" s="145"/>
      <c r="BL142" s="58" t="s">
        <v>53</v>
      </c>
      <c r="BM142" s="54" t="n">
        <f aca="false">B101*BN90</f>
        <v>28.8971598382426</v>
      </c>
      <c r="BN142" s="54" t="n">
        <f aca="false">C101*BN90</f>
        <v>27.9681906198738</v>
      </c>
      <c r="BO142" s="54" t="n">
        <f aca="false">D101*BN90</f>
        <v>27.0094243305109</v>
      </c>
      <c r="BP142" s="54" t="n">
        <f aca="false">E101*BN90</f>
        <v>26.0204455535375</v>
      </c>
      <c r="BQ142" s="54" t="n">
        <f aca="false">F101*BN90</f>
        <v>25.0008734875168</v>
      </c>
      <c r="BR142" s="54" t="n">
        <f aca="false">G101*BN90</f>
        <v>23.9504376752727</v>
      </c>
      <c r="BS142" s="54" t="n">
        <f aca="false">H101*BN90</f>
        <v>23.0364641132728</v>
      </c>
      <c r="BT142" s="54" t="n">
        <f aca="false">I101*BN90</f>
        <v>22.095927902862</v>
      </c>
      <c r="BU142" s="54" t="n">
        <f aca="false">J101*BN90</f>
        <v>21.1287708618945</v>
      </c>
      <c r="BV142" s="54" t="n">
        <f aca="false">K101*BN90</f>
        <v>20.1350485148179</v>
      </c>
      <c r="BW142" s="54" t="n">
        <f aca="false">L101*BN90</f>
        <v>19.1149160382753</v>
      </c>
      <c r="BX142" s="54" t="n">
        <f aca="false">M101*BN90</f>
        <v>18.2443312917779</v>
      </c>
      <c r="BY142" s="54" t="n">
        <f aca="false">N101*BN90</f>
        <v>17.3516803508209</v>
      </c>
      <c r="BZ142" s="54" t="n">
        <f aca="false">O101*BN90</f>
        <v>16.4372181323219</v>
      </c>
      <c r="CA142" s="54" t="n">
        <f aca="false">P101*BN90</f>
        <v>15.5012628784118</v>
      </c>
      <c r="CB142" s="54" t="n">
        <f aca="false">Q101*BN90</f>
        <v>14.5441992200639</v>
      </c>
      <c r="CC142" s="54" t="n">
        <f aca="false">R101*BN90</f>
        <v>13.5665991291704</v>
      </c>
      <c r="CD142" s="54" t="n">
        <f aca="false">S101*BN90</f>
        <v>12.5690117995414</v>
      </c>
      <c r="CE142" s="54" t="n">
        <f aca="false">T101*BN90</f>
        <v>11.5518342392116</v>
      </c>
      <c r="CF142" s="54" t="n">
        <f aca="false">U101*BN90</f>
        <v>10.5154701655636</v>
      </c>
      <c r="CG142" s="54" t="n">
        <f aca="false">V101*BN90</f>
        <v>9.46034589790352</v>
      </c>
      <c r="CH142" s="54" t="n">
        <f aca="false">W101*BN90</f>
        <v>8.57755799678339</v>
      </c>
      <c r="CI142" s="54" t="n">
        <f aca="false">X101*BN90</f>
        <v>7.67973093193179</v>
      </c>
      <c r="CJ142" s="54" t="n">
        <f aca="false">Y101*BN90</f>
        <v>6.76722176931929</v>
      </c>
      <c r="CK142" s="54" t="n">
        <f aca="false">Z101*BN90</f>
        <v>5.84039217036009</v>
      </c>
      <c r="CL142" s="54" t="n">
        <f aca="false">AA101*BN90</f>
        <v>4.89961289161727</v>
      </c>
      <c r="CM142" s="54" t="n">
        <f aca="false">AB101*BN90</f>
        <v>3.94526816962191</v>
      </c>
      <c r="CN142" s="54" t="n">
        <f aca="false">AC101*BN90</f>
        <v>2.97774666401956</v>
      </c>
      <c r="CO142" s="54" t="n">
        <f aca="false">AD101*BN90</f>
        <v>1.9974329368519</v>
      </c>
      <c r="CP142" s="54" t="n">
        <f aca="false">AE101*BN90</f>
        <v>1.00471819440617</v>
      </c>
      <c r="CQ142" s="54" t="n">
        <f aca="false">AF101*BN90</f>
        <v>0</v>
      </c>
    </row>
    <row r="143" customFormat="false" ht="15" hidden="false" customHeight="false" outlineLevel="0" collapsed="false">
      <c r="A143" s="77" t="s">
        <v>74</v>
      </c>
      <c r="B143" s="132" t="n">
        <f aca="false">B29-G30</f>
        <v>69888</v>
      </c>
      <c r="C143" s="78" t="n">
        <f aca="false">G29-L30</f>
        <v>90102</v>
      </c>
      <c r="D143" s="78" t="n">
        <f aca="false">L29-Q30</f>
        <v>104128</v>
      </c>
      <c r="E143" s="78" t="n">
        <f aca="false">Q29-V30</f>
        <v>114214</v>
      </c>
      <c r="F143" s="78" t="n">
        <f aca="false">V29-AA30</f>
        <v>129037</v>
      </c>
      <c r="G143" s="78" t="n">
        <f aca="false">AA29-AF30</f>
        <v>154819</v>
      </c>
      <c r="I143" s="77" t="s">
        <v>74</v>
      </c>
      <c r="J143" s="132" t="n">
        <f aca="false">B121*BN98</f>
        <v>1.19622733353373</v>
      </c>
      <c r="K143" s="132" t="n">
        <f aca="false">C121*BN98</f>
        <v>0.971265139694406</v>
      </c>
      <c r="L143" s="132" t="n">
        <f aca="false">D121*BN98</f>
        <v>0.755561750398219</v>
      </c>
      <c r="M143" s="132" t="n">
        <f aca="false">E121*BN98</f>
        <v>0.530809563301295</v>
      </c>
      <c r="N143" s="132" t="n">
        <f aca="false">F121*BN98</f>
        <v>0.310813635630705</v>
      </c>
      <c r="O143" s="132" t="n">
        <f aca="false">G121*BN98</f>
        <v>0.0913644649819637</v>
      </c>
      <c r="AW143" s="39" t="n">
        <v>2032</v>
      </c>
      <c r="AX143" s="145" t="n">
        <f aca="false">AX142+(AX146-AX141)/5</f>
        <v>6.002</v>
      </c>
      <c r="AY143" s="145" t="n">
        <f aca="false">AY142+(AY146-AY141)/5</f>
        <v>6.6</v>
      </c>
      <c r="AZ143" s="145" t="n">
        <f aca="false">AZ142+(AZ146-AZ141)/5</f>
        <v>5.37</v>
      </c>
      <c r="BA143" s="173" t="n">
        <f aca="false">X99/1000*AX143</f>
        <v>4275.32126273818</v>
      </c>
      <c r="BB143" s="145"/>
      <c r="BC143" s="145"/>
      <c r="BL143" s="58" t="s">
        <v>57</v>
      </c>
      <c r="BM143" s="54" t="n">
        <f aca="false">B101*BN91</f>
        <v>28.8971598382426</v>
      </c>
      <c r="BN143" s="54" t="n">
        <f aca="false">C101*BN91</f>
        <v>27.9681906198738</v>
      </c>
      <c r="BO143" s="54" t="n">
        <f aca="false">D101*BN91</f>
        <v>27.0094243305109</v>
      </c>
      <c r="BP143" s="54" t="n">
        <f aca="false">E101*BN91</f>
        <v>26.0204455535375</v>
      </c>
      <c r="BQ143" s="54" t="n">
        <f aca="false">F101*BN91</f>
        <v>25.0008734875168</v>
      </c>
      <c r="BR143" s="54" t="n">
        <f aca="false">G101*BN91</f>
        <v>23.9504376752727</v>
      </c>
      <c r="BS143" s="54" t="n">
        <f aca="false">H101*BN91</f>
        <v>23.0364641132728</v>
      </c>
      <c r="BT143" s="54" t="n">
        <f aca="false">I101*BN91</f>
        <v>22.095927902862</v>
      </c>
      <c r="BU143" s="54" t="n">
        <f aca="false">J101*BN91</f>
        <v>21.1287708618945</v>
      </c>
      <c r="BV143" s="54" t="n">
        <f aca="false">K101*BN91</f>
        <v>20.1350485148179</v>
      </c>
      <c r="BW143" s="54" t="n">
        <f aca="false">L101*BN91</f>
        <v>19.1149160382753</v>
      </c>
      <c r="BX143" s="54" t="n">
        <f aca="false">M101*BN91</f>
        <v>18.2443312917779</v>
      </c>
      <c r="BY143" s="54" t="n">
        <f aca="false">N101*BN91</f>
        <v>17.3516803508209</v>
      </c>
      <c r="BZ143" s="54" t="n">
        <f aca="false">O101*BN91</f>
        <v>16.4372181323219</v>
      </c>
      <c r="CA143" s="54" t="n">
        <f aca="false">P101*BN91</f>
        <v>15.5012628784118</v>
      </c>
      <c r="CB143" s="54" t="n">
        <f aca="false">Q101*BN91</f>
        <v>14.5441992200639</v>
      </c>
      <c r="CC143" s="54" t="n">
        <f aca="false">R101*BN91</f>
        <v>13.5665991291704</v>
      </c>
      <c r="CD143" s="54" t="n">
        <f aca="false">S101*BN91</f>
        <v>12.5690117995414</v>
      </c>
      <c r="CE143" s="54" t="n">
        <f aca="false">T101*BN91</f>
        <v>11.5518342392116</v>
      </c>
      <c r="CF143" s="54" t="n">
        <f aca="false">U101*BN91</f>
        <v>10.5154701655636</v>
      </c>
      <c r="CG143" s="54" t="n">
        <f aca="false">V101*BN91</f>
        <v>9.46034589790352</v>
      </c>
      <c r="CH143" s="54" t="n">
        <f aca="false">W101*BN91</f>
        <v>8.57755799678339</v>
      </c>
      <c r="CI143" s="54" t="n">
        <f aca="false">X101*BN91</f>
        <v>7.67973093193179</v>
      </c>
      <c r="CJ143" s="54" t="n">
        <f aca="false">Y101*BN91</f>
        <v>6.76722176931929</v>
      </c>
      <c r="CK143" s="54" t="n">
        <f aca="false">Z101*BN91</f>
        <v>5.84039217036009</v>
      </c>
      <c r="CL143" s="54" t="n">
        <f aca="false">AA101*BN91</f>
        <v>4.89961289161727</v>
      </c>
      <c r="CM143" s="54" t="n">
        <f aca="false">AB101*BN91</f>
        <v>3.94526816962191</v>
      </c>
      <c r="CN143" s="54" t="n">
        <f aca="false">AC101*BN91</f>
        <v>2.97774666401956</v>
      </c>
      <c r="CO143" s="54" t="n">
        <f aca="false">AD101*BN91</f>
        <v>1.9974329368519</v>
      </c>
      <c r="CP143" s="54" t="n">
        <f aca="false">AE101*BN91</f>
        <v>1.00471819440617</v>
      </c>
      <c r="CQ143" s="54" t="n">
        <f aca="false">AF101*BN91</f>
        <v>0</v>
      </c>
    </row>
    <row r="144" customFormat="false" ht="15" hidden="false" customHeight="false" outlineLevel="0" collapsed="false">
      <c r="A144" s="79" t="s">
        <v>75</v>
      </c>
      <c r="B144" s="132" t="n">
        <f aca="false">B30-G31</f>
        <v>18698</v>
      </c>
      <c r="C144" s="78" t="n">
        <f aca="false">G30-L31</f>
        <v>25261</v>
      </c>
      <c r="D144" s="78" t="n">
        <f aca="false">L30-Q31</f>
        <v>35574</v>
      </c>
      <c r="E144" s="78" t="n">
        <f aca="false">Q30-V31</f>
        <v>44026</v>
      </c>
      <c r="F144" s="78" t="n">
        <f aca="false">V30-AA31</f>
        <v>50793</v>
      </c>
      <c r="G144" s="78" t="n">
        <f aca="false">AA30-AF31</f>
        <v>60279</v>
      </c>
      <c r="I144" s="79" t="s">
        <v>75</v>
      </c>
      <c r="J144" s="132" t="n">
        <f aca="false">B121*BN99</f>
        <v>0.165242968055829</v>
      </c>
      <c r="K144" s="132" t="n">
        <f aca="false">C121*BN99</f>
        <v>0.134167419480503</v>
      </c>
      <c r="L144" s="132" t="n">
        <f aca="false">D121*BN99</f>
        <v>0.104370852166069</v>
      </c>
      <c r="M144" s="132" t="n">
        <f aca="false">E121*BN99</f>
        <v>0.0733243132417118</v>
      </c>
      <c r="N144" s="132" t="n">
        <f aca="false">F121*BN99</f>
        <v>0.0429347885841406</v>
      </c>
      <c r="O144" s="132" t="n">
        <f aca="false">G121*BN99</f>
        <v>0.0126207911700647</v>
      </c>
      <c r="AW144" s="39" t="n">
        <v>2033</v>
      </c>
      <c r="AX144" s="145" t="n">
        <f aca="false">AX143+(AX146-AX141)/5</f>
        <v>5.858</v>
      </c>
      <c r="AY144" s="145" t="n">
        <f aca="false">AY143+(AY146-AY141)/5</f>
        <v>6.44</v>
      </c>
      <c r="AZ144" s="145" t="n">
        <f aca="false">AZ143+(AZ146-AZ141)/5</f>
        <v>5.24</v>
      </c>
      <c r="BA144" s="173" t="n">
        <f aca="false">Y99/1000*AX144</f>
        <v>4164.95078761908</v>
      </c>
      <c r="BB144" s="145"/>
      <c r="BC144" s="145"/>
      <c r="BL144" s="58" t="s">
        <v>62</v>
      </c>
      <c r="BM144" s="54" t="n">
        <f aca="false">B101*BN92</f>
        <v>9.62921560314</v>
      </c>
      <c r="BN144" s="54" t="n">
        <f aca="false">C101*BN92</f>
        <v>9.31966113680401</v>
      </c>
      <c r="BO144" s="54" t="n">
        <f aca="false">D101*BN92</f>
        <v>9.00017758323066</v>
      </c>
      <c r="BP144" s="54" t="n">
        <f aca="false">E101*BN92</f>
        <v>8.67062651580005</v>
      </c>
      <c r="BQ144" s="54" t="n">
        <f aca="false">F101*BN92</f>
        <v>8.33088104248681</v>
      </c>
      <c r="BR144" s="54" t="n">
        <f aca="false">G101*BN92</f>
        <v>7.98085104057733</v>
      </c>
      <c r="BS144" s="54" t="n">
        <f aca="false">H101*BN92</f>
        <v>7.67629348082643</v>
      </c>
      <c r="BT144" s="54" t="n">
        <f aca="false">I101*BN92</f>
        <v>7.36288461977222</v>
      </c>
      <c r="BU144" s="54" t="n">
        <f aca="false">J101*BN92</f>
        <v>7.04060506975061</v>
      </c>
      <c r="BV144" s="54" t="n">
        <f aca="false">K101*BN92</f>
        <v>6.70947333281793</v>
      </c>
      <c r="BW144" s="54" t="n">
        <f aca="false">L101*BN92</f>
        <v>6.36954111749363</v>
      </c>
      <c r="BX144" s="54" t="n">
        <f aca="false">M101*BN92</f>
        <v>6.07944173500227</v>
      </c>
      <c r="BY144" s="54" t="n">
        <f aca="false">N101*BN92</f>
        <v>5.78198937577611</v>
      </c>
      <c r="BZ144" s="54" t="n">
        <f aca="false">O101*BN92</f>
        <v>5.47726898414788</v>
      </c>
      <c r="CA144" s="54" t="n">
        <f aca="false">P101*BN92</f>
        <v>5.16538660590582</v>
      </c>
      <c r="CB144" s="54" t="n">
        <f aca="false">Q101*BN92</f>
        <v>4.84647040916714</v>
      </c>
      <c r="CC144" s="54" t="n">
        <f aca="false">R101*BN92</f>
        <v>4.52071098846434</v>
      </c>
      <c r="CD144" s="54" t="n">
        <f aca="false">S101*BN92</f>
        <v>4.18829134813532</v>
      </c>
      <c r="CE144" s="54" t="n">
        <f aca="false">T101*BN92</f>
        <v>3.84934378062629</v>
      </c>
      <c r="CF144" s="54" t="n">
        <f aca="false">U101*BN92</f>
        <v>3.50400281409648</v>
      </c>
      <c r="CG144" s="54" t="n">
        <f aca="false">V101*BN92</f>
        <v>3.15241050819942</v>
      </c>
      <c r="CH144" s="54" t="n">
        <f aca="false">W101*BN92</f>
        <v>2.8582447466051</v>
      </c>
      <c r="CI144" s="54" t="n">
        <f aca="false">X101*BN92</f>
        <v>2.55906758074574</v>
      </c>
      <c r="CJ144" s="54" t="n">
        <f aca="false">Y101*BN92</f>
        <v>2.25499799342913</v>
      </c>
      <c r="CK144" s="54" t="n">
        <f aca="false">Z101*BN92</f>
        <v>1.94615649877335</v>
      </c>
      <c r="CL144" s="54" t="n">
        <f aca="false">AA101*BN92</f>
        <v>1.63266664161471</v>
      </c>
      <c r="CM144" s="54" t="n">
        <f aca="false">AB101*BN92</f>
        <v>1.31465645863297</v>
      </c>
      <c r="CN144" s="54" t="n">
        <f aca="false">AC101*BN92</f>
        <v>0.992255460394028</v>
      </c>
      <c r="CO144" s="54" t="n">
        <f aca="false">AD101*BN92</f>
        <v>0.665591792045462</v>
      </c>
      <c r="CP144" s="54" t="n">
        <f aca="false">AE101*BN92</f>
        <v>0.334795812754273</v>
      </c>
      <c r="CQ144" s="54" t="n">
        <f aca="false">AF101*BN92</f>
        <v>0</v>
      </c>
    </row>
    <row r="145" customFormat="false" ht="15" hidden="false" customHeight="false" outlineLevel="0" collapsed="false">
      <c r="B145" s="132" t="n">
        <f aca="false">B31-G32</f>
        <v>3496</v>
      </c>
      <c r="C145" s="78" t="n">
        <f aca="false">G31-L32</f>
        <v>5933</v>
      </c>
      <c r="D145" s="78" t="n">
        <f aca="false">L31-Q32</f>
        <v>9833</v>
      </c>
      <c r="E145" s="78" t="n">
        <f aca="false">Q31-V32</f>
        <v>16070</v>
      </c>
      <c r="F145" s="78" t="n">
        <f aca="false">V31-AA32</f>
        <v>23544</v>
      </c>
      <c r="G145" s="78" t="n">
        <f aca="false">AA31-AF32</f>
        <v>31820</v>
      </c>
      <c r="AW145" s="39" t="n">
        <v>2034</v>
      </c>
      <c r="AX145" s="145" t="n">
        <f aca="false">AX144+(AX146-AX141)/5</f>
        <v>5.714</v>
      </c>
      <c r="AY145" s="145" t="n">
        <f aca="false">AY144+(AY146-AY141)/5</f>
        <v>6.28</v>
      </c>
      <c r="AZ145" s="145" t="n">
        <f aca="false">AZ144+(AZ146-AZ141)/5</f>
        <v>5.11</v>
      </c>
      <c r="BA145" s="173" t="n">
        <f aca="false">Z99/1000*AX145</f>
        <v>4053.92541695383</v>
      </c>
      <c r="BB145" s="145"/>
      <c r="BC145" s="145"/>
      <c r="BL145" s="58" t="s">
        <v>64</v>
      </c>
      <c r="BM145" s="54" t="n">
        <f aca="false">B101*BN93</f>
        <v>7.92325669468933</v>
      </c>
      <c r="BN145" s="54" t="n">
        <f aca="false">C101*BN93</f>
        <v>7.66854441085929</v>
      </c>
      <c r="BO145" s="54" t="n">
        <f aca="false">D101*BN93</f>
        <v>7.40566212542498</v>
      </c>
      <c r="BP145" s="54" t="n">
        <f aca="false">E101*BN93</f>
        <v>7.13449593610317</v>
      </c>
      <c r="BQ145" s="54" t="n">
        <f aca="false">F101*BN93</f>
        <v>6.85494143168001</v>
      </c>
      <c r="BR145" s="54" t="n">
        <f aca="false">G101*BN93</f>
        <v>6.56692445602241</v>
      </c>
      <c r="BS145" s="54" t="n">
        <f aca="false">H101*BN93</f>
        <v>6.31632380237959</v>
      </c>
      <c r="BT145" s="54" t="n">
        <f aca="false">I101*BN93</f>
        <v>6.05843998724173</v>
      </c>
      <c r="BU145" s="54" t="n">
        <f aca="false">J101*BN93</f>
        <v>5.7932570577581</v>
      </c>
      <c r="BV145" s="54" t="n">
        <f aca="false">K101*BN93</f>
        <v>5.52079023807027</v>
      </c>
      <c r="BW145" s="54" t="n">
        <f aca="false">L101*BN93</f>
        <v>5.24108207576361</v>
      </c>
      <c r="BX145" s="54" t="n">
        <f aca="false">M101*BN93</f>
        <v>5.00237811801856</v>
      </c>
      <c r="BY145" s="54" t="n">
        <f aca="false">N101*BN93</f>
        <v>4.75762387284191</v>
      </c>
      <c r="BZ145" s="54" t="n">
        <f aca="false">O101*BN93</f>
        <v>4.50688923541314</v>
      </c>
      <c r="CA145" s="54" t="n">
        <f aca="false">P101*BN93</f>
        <v>4.25026146393026</v>
      </c>
      <c r="CB145" s="54" t="n">
        <f aca="false">Q101*BN93</f>
        <v>3.98784601962028</v>
      </c>
      <c r="CC145" s="54" t="n">
        <f aca="false">R101*BN93</f>
        <v>3.71979973035659</v>
      </c>
      <c r="CD145" s="54" t="n">
        <f aca="false">S101*BN93</f>
        <v>3.44627317853401</v>
      </c>
      <c r="CE145" s="54" t="n">
        <f aca="false">T101*BN93</f>
        <v>3.16737521902225</v>
      </c>
      <c r="CF145" s="54" t="n">
        <f aca="false">U101*BN93</f>
        <v>2.88321654631421</v>
      </c>
      <c r="CG145" s="54" t="n">
        <f aca="false">V101*BN93</f>
        <v>2.59391405208075</v>
      </c>
      <c r="CH145" s="54" t="n">
        <f aca="false">W101*BN93</f>
        <v>2.35186413483302</v>
      </c>
      <c r="CI145" s="54" t="n">
        <f aca="false">X101*BN93</f>
        <v>2.10569065819798</v>
      </c>
      <c r="CJ145" s="54" t="n">
        <f aca="false">Y101*BN93</f>
        <v>1.85549152540755</v>
      </c>
      <c r="CK145" s="54" t="n">
        <f aca="false">Z101*BN93</f>
        <v>1.60136589970951</v>
      </c>
      <c r="CL145" s="54" t="n">
        <f aca="false">AA101*BN93</f>
        <v>1.34341543813302</v>
      </c>
      <c r="CM145" s="54" t="n">
        <f aca="false">AB101*BN93</f>
        <v>1.08174549375378</v>
      </c>
      <c r="CN145" s="54" t="n">
        <f aca="false">AC101*BN93</f>
        <v>0.81646263241269</v>
      </c>
      <c r="CO145" s="54" t="n">
        <f aca="false">AD101*BN93</f>
        <v>0.547672296436564</v>
      </c>
      <c r="CP145" s="54" t="n">
        <f aca="false">AE101*BN93</f>
        <v>0.275481749925117</v>
      </c>
      <c r="CQ145" s="54" t="n">
        <f aca="false">AF101*BN93</f>
        <v>0</v>
      </c>
    </row>
    <row r="146" customFormat="false" ht="15" hidden="false" customHeight="false" outlineLevel="0" collapsed="false">
      <c r="B146" s="132" t="n">
        <f aca="false">somme(B124:B144)</f>
        <v>1458162</v>
      </c>
      <c r="C146" s="132" t="n">
        <f aca="false">somme(C124:C144)</f>
        <v>1495903</v>
      </c>
      <c r="D146" s="132" t="n">
        <f aca="false">somme(D124:D144)</f>
        <v>1558759</v>
      </c>
      <c r="E146" s="132" t="n">
        <f aca="false">somme(E124:E144)</f>
        <v>1648600</v>
      </c>
      <c r="F146" s="132" t="n">
        <f aca="false">somme(F124:F144)</f>
        <v>1762732</v>
      </c>
      <c r="G146" s="132" t="n">
        <f aca="false">somme(G124:G144)</f>
        <v>1894320</v>
      </c>
      <c r="AW146" s="34" t="n">
        <v>2035</v>
      </c>
      <c r="AX146" s="143" t="n">
        <v>5.57</v>
      </c>
      <c r="AY146" s="143" t="n">
        <v>6.12</v>
      </c>
      <c r="AZ146" s="143" t="n">
        <v>4.98</v>
      </c>
      <c r="BA146" s="172" t="n">
        <f aca="false">AA99/1000*AX146</f>
        <v>3942.3296605797</v>
      </c>
      <c r="BB146" s="143"/>
      <c r="BC146" s="143"/>
      <c r="BL146" s="58" t="s">
        <v>69</v>
      </c>
      <c r="BM146" s="54" t="n">
        <f aca="false">B101*BN94</f>
        <v>6.55689170232268</v>
      </c>
      <c r="BN146" s="54" t="n">
        <f aca="false">C101*BN94</f>
        <v>6.3461045317588</v>
      </c>
      <c r="BO146" s="54" t="n">
        <f aca="false">D101*BN94</f>
        <v>6.12855627572323</v>
      </c>
      <c r="BP146" s="54" t="n">
        <f aca="false">E101*BN94</f>
        <v>5.90415267437249</v>
      </c>
      <c r="BQ146" s="54" t="n">
        <f aca="false">F101*BN94</f>
        <v>5.67280732219834</v>
      </c>
      <c r="BR146" s="54" t="n">
        <f aca="false">G101*BN94</f>
        <v>5.43445885128697</v>
      </c>
      <c r="BS146" s="54" t="n">
        <f aca="false">H101*BN94</f>
        <v>5.22707426060867</v>
      </c>
      <c r="BT146" s="54" t="n">
        <f aca="false">I101*BN94</f>
        <v>5.01366248906098</v>
      </c>
      <c r="BU146" s="54" t="n">
        <f aca="false">J101*BN94</f>
        <v>4.79421033486102</v>
      </c>
      <c r="BV146" s="54" t="n">
        <f aca="false">K101*BN94</f>
        <v>4.56873039674834</v>
      </c>
      <c r="BW146" s="54" t="n">
        <f aca="false">L101*BN94</f>
        <v>4.33725788498059</v>
      </c>
      <c r="BX146" s="54" t="n">
        <f aca="false">M101*BN94</f>
        <v>4.13971840593037</v>
      </c>
      <c r="BY146" s="54" t="n">
        <f aca="false">N101*BN94</f>
        <v>3.93717201103915</v>
      </c>
      <c r="BZ146" s="54" t="n">
        <f aca="false">O101*BN94</f>
        <v>3.72967654206823</v>
      </c>
      <c r="CA146" s="54" t="n">
        <f aca="false">P101*BN94</f>
        <v>3.51730420954623</v>
      </c>
      <c r="CB146" s="54" t="n">
        <f aca="false">Q101*BN94</f>
        <v>3.3001422879199</v>
      </c>
      <c r="CC146" s="54" t="n">
        <f aca="false">R101*BN94</f>
        <v>3.07832056010822</v>
      </c>
      <c r="CD146" s="54" t="n">
        <f aca="false">S101*BN94</f>
        <v>2.85196364058388</v>
      </c>
      <c r="CE146" s="54" t="n">
        <f aca="false">T101*BN94</f>
        <v>2.62116161220292</v>
      </c>
      <c r="CF146" s="54" t="n">
        <f aca="false">U101*BN94</f>
        <v>2.38600608020164</v>
      </c>
      <c r="CG146" s="54" t="n">
        <f aca="false">V101*BN94</f>
        <v>2.14659377829148</v>
      </c>
      <c r="CH146" s="54" t="n">
        <f aca="false">W101*BN94</f>
        <v>1.94628535019104</v>
      </c>
      <c r="CI146" s="54" t="n">
        <f aca="false">X101*BN94</f>
        <v>1.74256447019455</v>
      </c>
      <c r="CJ146" s="54" t="n">
        <f aca="false">Y101*BN94</f>
        <v>1.53551215812929</v>
      </c>
      <c r="CK146" s="54" t="n">
        <f aca="false">Z101*BN94</f>
        <v>1.3252104765488</v>
      </c>
      <c r="CL146" s="54" t="n">
        <f aca="false">AA101*BN94</f>
        <v>1.11174355173558</v>
      </c>
      <c r="CM146" s="54" t="n">
        <f aca="false">AB101*BN94</f>
        <v>0.895198568635695</v>
      </c>
      <c r="CN146" s="54" t="n">
        <f aca="false">AC101*BN94</f>
        <v>0.675663715819219</v>
      </c>
      <c r="CO146" s="54" t="n">
        <f aca="false">AD101*BN94</f>
        <v>0.453226252092003</v>
      </c>
      <c r="CP146" s="54" t="n">
        <f aca="false">AE101*BN94</f>
        <v>0.227974943868224</v>
      </c>
      <c r="CQ146" s="54" t="n">
        <f aca="false">AF101*BN94</f>
        <v>0</v>
      </c>
    </row>
    <row r="147" customFormat="false" ht="15" hidden="false" customHeight="false" outlineLevel="0" collapsed="false">
      <c r="B147" s="132" t="n">
        <f aca="false">B146+B121</f>
        <v>1526028.895268</v>
      </c>
      <c r="C147" s="132" t="n">
        <f aca="false">C146+C121</f>
        <v>1551006.865014</v>
      </c>
      <c r="D147" s="132" t="n">
        <f aca="false">D146+D121</f>
        <v>1601625.124812</v>
      </c>
      <c r="E147" s="132" t="n">
        <f aca="false">E146+E121</f>
        <v>1678715.009104</v>
      </c>
      <c r="F147" s="132" t="n">
        <f aca="false">F146+F121</f>
        <v>1780365.73555</v>
      </c>
      <c r="G147" s="132" t="n">
        <f aca="false">G146+G121</f>
        <v>1899503.48177</v>
      </c>
      <c r="AW147" s="39" t="n">
        <v>2036</v>
      </c>
      <c r="AX147" s="145" t="n">
        <f aca="false">AX146+(AX151-AX146)/5</f>
        <v>5.454</v>
      </c>
      <c r="AY147" s="145" t="n">
        <f aca="false">AY146+(AY151-AY146)/5</f>
        <v>5.992</v>
      </c>
      <c r="AZ147" s="145" t="n">
        <f aca="false">AZ146+(AZ151-AZ146)/5</f>
        <v>4.88</v>
      </c>
      <c r="BA147" s="173" t="n">
        <f aca="false">AB99/1000*AX147</f>
        <v>3856.7611102775</v>
      </c>
      <c r="BB147" s="145"/>
      <c r="BC147" s="145"/>
      <c r="BL147" s="58" t="s">
        <v>70</v>
      </c>
      <c r="BM147" s="54" t="n">
        <f aca="false">B101*BN95</f>
        <v>4.9532070440427</v>
      </c>
      <c r="BN147" s="54" t="n">
        <f aca="false">C101*BN95</f>
        <v>4.7939742024112</v>
      </c>
      <c r="BO147" s="54" t="n">
        <f aca="false">D101*BN95</f>
        <v>4.62963390168108</v>
      </c>
      <c r="BP147" s="54" t="n">
        <f aca="false">E101*BN95</f>
        <v>4.46011493608259</v>
      </c>
      <c r="BQ147" s="54" t="n">
        <f aca="false">F101*BN95</f>
        <v>4.28535203316784</v>
      </c>
      <c r="BR147" s="54" t="n">
        <f aca="false">G101*BN95</f>
        <v>4.10529883438818</v>
      </c>
      <c r="BS147" s="54" t="n">
        <f aca="false">H101*BN95</f>
        <v>3.94863636960936</v>
      </c>
      <c r="BT147" s="54" t="n">
        <f aca="false">I101*BN95</f>
        <v>3.78742085193698</v>
      </c>
      <c r="BU147" s="54" t="n">
        <f aca="false">J101*BN95</f>
        <v>3.62164230848041</v>
      </c>
      <c r="BV147" s="54" t="n">
        <f aca="false">K101*BN95</f>
        <v>3.45131025657929</v>
      </c>
      <c r="BW147" s="54" t="n">
        <f aca="false">L101*BN95</f>
        <v>3.27645129476601</v>
      </c>
      <c r="BX147" s="54" t="n">
        <f aca="false">M101*BN95</f>
        <v>3.12722602408455</v>
      </c>
      <c r="BY147" s="54" t="n">
        <f aca="false">N101*BN95</f>
        <v>2.97421842910395</v>
      </c>
      <c r="BZ147" s="54" t="n">
        <f aca="false">O101*BN95</f>
        <v>2.81747220464677</v>
      </c>
      <c r="CA147" s="54" t="n">
        <f aca="false">P101*BN95</f>
        <v>2.65704189998959</v>
      </c>
      <c r="CB147" s="54" t="n">
        <f aca="false">Q101*BN95</f>
        <v>2.49299344399384</v>
      </c>
      <c r="CC147" s="54" t="n">
        <f aca="false">R101*BN95</f>
        <v>2.32542487727048</v>
      </c>
      <c r="CD147" s="54" t="n">
        <f aca="false">S101*BN95</f>
        <v>2.15443033608283</v>
      </c>
      <c r="CE147" s="54" t="n">
        <f aca="false">T101*BN95</f>
        <v>1.98007787082083</v>
      </c>
      <c r="CF147" s="54" t="n">
        <f aca="false">U101*BN95</f>
        <v>1.80243668191088</v>
      </c>
      <c r="CG147" s="54" t="n">
        <f aca="false">V101*BN95</f>
        <v>1.62157984393203</v>
      </c>
      <c r="CH147" s="54" t="n">
        <f aca="false">W101*BN95</f>
        <v>1.47026285379526</v>
      </c>
      <c r="CI147" s="54" t="n">
        <f aca="false">X101*BN95</f>
        <v>1.31636802929179</v>
      </c>
      <c r="CJ147" s="54" t="n">
        <f aca="false">Y101*BN95</f>
        <v>1.15995657441849</v>
      </c>
      <c r="CK147" s="54" t="n">
        <f aca="false">Z101*BN95</f>
        <v>1.00109048086847</v>
      </c>
      <c r="CL147" s="54" t="n">
        <f aca="false">AA101*BN95</f>
        <v>0.83983329931697</v>
      </c>
      <c r="CM147" s="54" t="n">
        <f aca="false">AB101*BN95</f>
        <v>0.676250891014801</v>
      </c>
      <c r="CN147" s="54" t="n">
        <f aca="false">AC101*BN95</f>
        <v>0.510409875370414</v>
      </c>
      <c r="CO147" s="54" t="n">
        <f aca="false">AD101*BN95</f>
        <v>0.342376169429785</v>
      </c>
      <c r="CP147" s="54" t="n">
        <f aca="false">AE101*BN95</f>
        <v>0.172216829116351</v>
      </c>
      <c r="CQ147" s="54" t="n">
        <f aca="false">AF101*BN95</f>
        <v>0</v>
      </c>
    </row>
    <row r="148" customFormat="false" ht="15" hidden="false" customHeight="false" outlineLevel="0" collapsed="false">
      <c r="B148" s="132" t="n">
        <f aca="false">B145+B147</f>
        <v>1529524.895268</v>
      </c>
      <c r="AW148" s="39" t="n">
        <v>2037</v>
      </c>
      <c r="AX148" s="145" t="n">
        <f aca="false">AX147+(AX151-AX146)/5</f>
        <v>5.338</v>
      </c>
      <c r="AY148" s="145" t="n">
        <f aca="false">AY147+(AY151-AY146)/5</f>
        <v>5.864</v>
      </c>
      <c r="AZ148" s="145" t="n">
        <f aca="false">AZ147+(AZ151-AZ146)/5</f>
        <v>4.78</v>
      </c>
      <c r="BA148" s="173" t="n">
        <f aca="false">AC99/1000*AX148</f>
        <v>3770.48523096306</v>
      </c>
      <c r="BB148" s="145"/>
      <c r="BC148" s="145"/>
      <c r="BL148" s="58" t="s">
        <v>71</v>
      </c>
      <c r="BM148" s="54" t="n">
        <f aca="false">B101*BN96</f>
        <v>2.80312830812666</v>
      </c>
      <c r="BN148" s="54" t="n">
        <f aca="false">C101*BN96</f>
        <v>2.71301495691968</v>
      </c>
      <c r="BO148" s="54" t="n">
        <f aca="false">D101*BN96</f>
        <v>2.6200111827898</v>
      </c>
      <c r="BP148" s="54" t="n">
        <f aca="false">E101*BN96</f>
        <v>2.52407668883301</v>
      </c>
      <c r="BQ148" s="54" t="n">
        <f aca="false">F101*BN96</f>
        <v>2.425174535942</v>
      </c>
      <c r="BR148" s="54" t="n">
        <f aca="false">G101*BN96</f>
        <v>2.32327848879916</v>
      </c>
      <c r="BS148" s="54" t="n">
        <f aca="false">H101*BN96</f>
        <v>2.23461977012707</v>
      </c>
      <c r="BT148" s="54" t="n">
        <f aca="false">I101*BN96</f>
        <v>2.1433843791413</v>
      </c>
      <c r="BU148" s="54" t="n">
        <f aca="false">J101*BN96</f>
        <v>2.04956667196468</v>
      </c>
      <c r="BV148" s="54" t="n">
        <f aca="false">K101*BN96</f>
        <v>1.95317203466811</v>
      </c>
      <c r="BW148" s="54" t="n">
        <f aca="false">L101*BN96</f>
        <v>1.85421551994338</v>
      </c>
      <c r="BX148" s="54" t="n">
        <f aca="false">M101*BN96</f>
        <v>1.76976567223549</v>
      </c>
      <c r="BY148" s="54" t="n">
        <f aca="false">N101*BN96</f>
        <v>1.68317532439926</v>
      </c>
      <c r="BZ148" s="54" t="n">
        <f aca="false">O101*BN96</f>
        <v>1.59446920429141</v>
      </c>
      <c r="CA148" s="54" t="n">
        <f aca="false">P101*BN96</f>
        <v>1.50367818254182</v>
      </c>
      <c r="CB148" s="54" t="n">
        <f aca="false">Q101*BN96</f>
        <v>1.41083956973656</v>
      </c>
      <c r="CC148" s="54" t="n">
        <f aca="false">R101*BN96</f>
        <v>1.31600884920381</v>
      </c>
      <c r="CD148" s="54" t="n">
        <f aca="false">S101*BN96</f>
        <v>1.21923929471593</v>
      </c>
      <c r="CE148" s="54" t="n">
        <f aca="false">T101*BN96</f>
        <v>1.12056941747844</v>
      </c>
      <c r="CF148" s="54" t="n">
        <f aca="false">U101*BN96</f>
        <v>1.02003837952765</v>
      </c>
      <c r="CG148" s="54" t="n">
        <f aca="false">V101*BN96</f>
        <v>0.917687535367699</v>
      </c>
      <c r="CH148" s="54" t="n">
        <f aca="false">W101*BN96</f>
        <v>0.832053937825469</v>
      </c>
      <c r="CI148" s="54" t="n">
        <f aca="false">X101*BN96</f>
        <v>0.744961487377894</v>
      </c>
      <c r="CJ148" s="54" t="n">
        <f aca="false">Y101*BN96</f>
        <v>0.656444820706765</v>
      </c>
      <c r="CK148" s="54" t="n">
        <f aca="false">Z101*BN96</f>
        <v>0.566539020268413</v>
      </c>
      <c r="CL148" s="54" t="n">
        <f aca="false">AA101*BN96</f>
        <v>0.47528005078128</v>
      </c>
      <c r="CM148" s="54" t="n">
        <f aca="false">AB101*BN96</f>
        <v>0.382705184569128</v>
      </c>
      <c r="CN148" s="54" t="n">
        <f aca="false">AC101*BN96</f>
        <v>0.288852123013712</v>
      </c>
      <c r="CO148" s="54" t="n">
        <f aca="false">AD101*BN96</f>
        <v>0.193758170014491</v>
      </c>
      <c r="CP148" s="54" t="n">
        <f aca="false">AE101*BN96</f>
        <v>0.0974612739866107</v>
      </c>
      <c r="CQ148" s="54" t="n">
        <f aca="false">AF101*BN96</f>
        <v>0</v>
      </c>
    </row>
    <row r="149" customFormat="false" ht="15" hidden="false" customHeight="false" outlineLevel="0" collapsed="false">
      <c r="AW149" s="39" t="n">
        <v>2038</v>
      </c>
      <c r="AX149" s="145" t="n">
        <f aca="false">AX148+(AX151-AX146)/5</f>
        <v>5.222</v>
      </c>
      <c r="AY149" s="145" t="n">
        <f aca="false">AY148+(AY151-AY146)/5</f>
        <v>5.736</v>
      </c>
      <c r="AZ149" s="145" t="n">
        <f aca="false">AZ148+(AZ151-AZ146)/5</f>
        <v>4.68</v>
      </c>
      <c r="BA149" s="173" t="n">
        <f aca="false">AD99/1000*AX149</f>
        <v>3683.56246344408</v>
      </c>
      <c r="BB149" s="145"/>
      <c r="BC149" s="145"/>
      <c r="BL149" s="58" t="s">
        <v>72</v>
      </c>
      <c r="BM149" s="54" t="n">
        <f aca="false">B101*BN97</f>
        <v>1.0513087577891</v>
      </c>
      <c r="BN149" s="54" t="n">
        <f aca="false">C101*BN97</f>
        <v>1.01751189053798</v>
      </c>
      <c r="BO149" s="54" t="n">
        <f aca="false">D101*BN97</f>
        <v>0.982630974824378</v>
      </c>
      <c r="BP149" s="54" t="n">
        <f aca="false">E101*BN97</f>
        <v>0.946650897359337</v>
      </c>
      <c r="BQ149" s="54" t="n">
        <f aca="false">F101*BN97</f>
        <v>0.909557804190155</v>
      </c>
      <c r="BR149" s="54" t="n">
        <f aca="false">G101*BN97</f>
        <v>0.871341855803209</v>
      </c>
      <c r="BS149" s="54" t="n">
        <f aca="false">H101*BN97</f>
        <v>0.838090546141746</v>
      </c>
      <c r="BT149" s="54" t="n">
        <f aca="false">I101*BN97</f>
        <v>0.803872859678525</v>
      </c>
      <c r="BU149" s="54" t="n">
        <f aca="false">J101*BN97</f>
        <v>0.768686679686506</v>
      </c>
      <c r="BV149" s="54" t="n">
        <f aca="false">K101*BN97</f>
        <v>0.7325340262029</v>
      </c>
      <c r="BW149" s="54" t="n">
        <f aca="false">L101*BN97</f>
        <v>0.695420544715525</v>
      </c>
      <c r="BX149" s="54" t="n">
        <f aca="false">M101*BN97</f>
        <v>0.663747765331197</v>
      </c>
      <c r="BY149" s="54" t="n">
        <f aca="false">N101*BN97</f>
        <v>0.63127219482081</v>
      </c>
      <c r="BZ149" s="54" t="n">
        <f aca="false">O101*BN97</f>
        <v>0.598003107327202</v>
      </c>
      <c r="CA149" s="54" t="n">
        <f aca="false">P101*BN97</f>
        <v>0.563952080830396</v>
      </c>
      <c r="CB149" s="54" t="n">
        <f aca="false">Q101*BN97</f>
        <v>0.529133108605615</v>
      </c>
      <c r="CC149" s="54" t="n">
        <f aca="false">R101*BN97</f>
        <v>0.493566999585739</v>
      </c>
      <c r="CD149" s="54" t="n">
        <f aca="false">S101*BN97</f>
        <v>0.457273734013303</v>
      </c>
      <c r="CE149" s="54" t="n">
        <f aca="false">T101*BN97</f>
        <v>0.420267755453912</v>
      </c>
      <c r="CF149" s="54" t="n">
        <f aca="false">U101*BN97</f>
        <v>0.382563751566228</v>
      </c>
      <c r="CG149" s="54" t="n">
        <f aca="false">V101*BN97</f>
        <v>0.344177232290419</v>
      </c>
      <c r="CH149" s="54" t="n">
        <f aca="false">W101*BN97</f>
        <v>0.312060489437039</v>
      </c>
      <c r="CI149" s="54" t="n">
        <f aca="false">X101*BN97</f>
        <v>0.279396606150855</v>
      </c>
      <c r="CJ149" s="54" t="n">
        <f aca="false">Y101*BN97</f>
        <v>0.246198572863592</v>
      </c>
      <c r="CK149" s="54" t="n">
        <f aca="false">Z101*BN97</f>
        <v>0.212479547194002</v>
      </c>
      <c r="CL149" s="54" t="n">
        <f aca="false">AA101*BN97</f>
        <v>0.178253017651817</v>
      </c>
      <c r="CM149" s="54" t="n">
        <f aca="false">AB101*BN97</f>
        <v>0.143532963162041</v>
      </c>
      <c r="CN149" s="54" t="n">
        <f aca="false">AC101*BN97</f>
        <v>0.108333523567188</v>
      </c>
      <c r="CO149" s="54" t="n">
        <f aca="false">AD101*BN97</f>
        <v>0.0726686896346737</v>
      </c>
      <c r="CP149" s="54" t="n">
        <f aca="false">AE101*BN97</f>
        <v>0.0365526938564874</v>
      </c>
      <c r="CQ149" s="54" t="n">
        <f aca="false">AF101*BN97</f>
        <v>0</v>
      </c>
    </row>
    <row r="150" customFormat="false" ht="15" hidden="false" customHeight="false" outlineLevel="0" collapsed="false">
      <c r="AW150" s="39" t="n">
        <v>2039</v>
      </c>
      <c r="AX150" s="145" t="n">
        <f aca="false">AX149+(AX151-AX146)/5</f>
        <v>5.106</v>
      </c>
      <c r="AY150" s="145" t="n">
        <f aca="false">AY149+(AY151-AY146)/5</f>
        <v>5.608</v>
      </c>
      <c r="AZ150" s="145" t="n">
        <f aca="false">AZ149+(AZ151-AZ146)/5</f>
        <v>4.58</v>
      </c>
      <c r="BA150" s="173" t="n">
        <f aca="false">AE99/1000*AX150</f>
        <v>3596.05321427153</v>
      </c>
      <c r="BB150" s="145"/>
      <c r="BC150" s="145"/>
      <c r="BL150" s="77" t="s">
        <v>74</v>
      </c>
      <c r="BM150" s="54" t="n">
        <f aca="false">B101*BN98</f>
        <v>0.266008000012929</v>
      </c>
      <c r="BN150" s="54" t="n">
        <f aca="false">C101*BN98</f>
        <v>0.257456528337681</v>
      </c>
      <c r="BO150" s="54" t="n">
        <f aca="false">D101*BN98</f>
        <v>0.248630764679907</v>
      </c>
      <c r="BP150" s="54" t="n">
        <f aca="false">E101*BN98</f>
        <v>0.239526884991019</v>
      </c>
      <c r="BQ150" s="54" t="n">
        <f aca="false">F101*BN98</f>
        <v>0.230141383866709</v>
      </c>
      <c r="BR150" s="54" t="n">
        <f aca="false">G101*BN98</f>
        <v>0.22047177165841</v>
      </c>
      <c r="BS150" s="54" t="n">
        <f aca="false">H101*BN98</f>
        <v>0.212058340004461</v>
      </c>
      <c r="BT150" s="54" t="n">
        <f aca="false">I101*BN98</f>
        <v>0.203400390307274</v>
      </c>
      <c r="BU150" s="54" t="n">
        <f aca="false">J101*BN98</f>
        <v>0.194497386980776</v>
      </c>
      <c r="BV150" s="54" t="n">
        <f aca="false">K101*BN98</f>
        <v>0.185349841146041</v>
      </c>
      <c r="BW150" s="54" t="n">
        <f aca="false">L101*BN98</f>
        <v>0.175959181255853</v>
      </c>
      <c r="BX150" s="54" t="n">
        <f aca="false">M101*BN98</f>
        <v>0.167945158128533</v>
      </c>
      <c r="BY150" s="54" t="n">
        <f aca="false">N101*BN98</f>
        <v>0.159728008317174</v>
      </c>
      <c r="BZ150" s="54" t="n">
        <f aca="false">O101*BN98</f>
        <v>0.151310078417074</v>
      </c>
      <c r="CA150" s="54" t="n">
        <f aca="false">P101*BN98</f>
        <v>0.142694297953254</v>
      </c>
      <c r="CB150" s="54" t="n">
        <f aca="false">Q101*BN98</f>
        <v>0.133884207582183</v>
      </c>
      <c r="CC150" s="54" t="n">
        <f aca="false">R101*BN98</f>
        <v>0.124885072496012</v>
      </c>
      <c r="CD150" s="54" t="n">
        <f aca="false">S101*BN98</f>
        <v>0.115701948207041</v>
      </c>
      <c r="CE150" s="54" t="n">
        <f aca="false">T101*BN98</f>
        <v>0.10633848930672</v>
      </c>
      <c r="CF150" s="54" t="n">
        <f aca="false">U101*BN98</f>
        <v>0.0967984121482891</v>
      </c>
      <c r="CG150" s="54" t="n">
        <f aca="false">V101*BN98</f>
        <v>0.087085641143233</v>
      </c>
      <c r="CH150" s="54" t="n">
        <f aca="false">W101*BN98</f>
        <v>0.0789592839051141</v>
      </c>
      <c r="CI150" s="54" t="n">
        <f aca="false">X101*BN98</f>
        <v>0.0706944861459037</v>
      </c>
      <c r="CJ150" s="54" t="n">
        <f aca="false">Y101*BN98</f>
        <v>0.0622945347770225</v>
      </c>
      <c r="CK150" s="54" t="n">
        <f aca="false">Z101*BN98</f>
        <v>0.0537627590124837</v>
      </c>
      <c r="CL150" s="54" t="n">
        <f aca="false">AA101*BN98</f>
        <v>0.0451025717901812</v>
      </c>
      <c r="CM150" s="54" t="n">
        <f aca="false">AB101*BN98</f>
        <v>0.0363175101356126</v>
      </c>
      <c r="CN150" s="54" t="n">
        <f aca="false">AC101*BN98</f>
        <v>0.027411151790521</v>
      </c>
      <c r="CO150" s="54" t="n">
        <f aca="false">AD101*BN98</f>
        <v>0.0183870367768377</v>
      </c>
      <c r="CP150" s="54" t="n">
        <f aca="false">AE101*BN98</f>
        <v>0.00924876627899225</v>
      </c>
      <c r="CQ150" s="54" t="n">
        <f aca="false">AF101*BN98</f>
        <v>0</v>
      </c>
    </row>
    <row r="151" customFormat="false" ht="15" hidden="false" customHeight="false" outlineLevel="0" collapsed="false">
      <c r="AW151" s="88" t="n">
        <v>2040</v>
      </c>
      <c r="AX151" s="162" t="n">
        <v>4.99</v>
      </c>
      <c r="AY151" s="162" t="n">
        <v>5.48</v>
      </c>
      <c r="AZ151" s="162" t="n">
        <v>4.48</v>
      </c>
      <c r="BA151" s="174" t="n">
        <f aca="false">AF99/1000*AX151</f>
        <v>3508.0164750636</v>
      </c>
      <c r="BB151" s="162"/>
      <c r="BC151" s="162"/>
      <c r="BL151" s="79" t="s">
        <v>75</v>
      </c>
      <c r="BM151" s="54" t="n">
        <f aca="false">B101*BN99</f>
        <v>0.0367454832509829</v>
      </c>
      <c r="BN151" s="54" t="n">
        <f aca="false">C101*BN99</f>
        <v>0.0355642106606894</v>
      </c>
      <c r="BO151" s="54" t="n">
        <f aca="false">D101*BN99</f>
        <v>0.0343450482646407</v>
      </c>
      <c r="BP151" s="54" t="n">
        <f aca="false">E101*BN99</f>
        <v>0.033087467821155</v>
      </c>
      <c r="BQ151" s="54" t="n">
        <f aca="false">F101*BN99</f>
        <v>0.0317909851050387</v>
      </c>
      <c r="BR151" s="54" t="n">
        <f aca="false">G101*BN99</f>
        <v>0.0304552562043054</v>
      </c>
      <c r="BS151" s="54" t="n">
        <f aca="false">H101*BN99</f>
        <v>0.0292930520153019</v>
      </c>
      <c r="BT151" s="54" t="n">
        <f aca="false">I101*BN99</f>
        <v>0.0280970708960484</v>
      </c>
      <c r="BU151" s="54" t="n">
        <f aca="false">J101*BN99</f>
        <v>0.0268672388624203</v>
      </c>
      <c r="BV151" s="54" t="n">
        <f aca="false">K101*BN99</f>
        <v>0.0256036265190264</v>
      </c>
      <c r="BW151" s="54" t="n">
        <f aca="false">L101*BN99</f>
        <v>0.0243064311877062</v>
      </c>
      <c r="BX151" s="54" t="n">
        <f aca="false">M101*BN99</f>
        <v>0.0231993999984803</v>
      </c>
      <c r="BY151" s="54" t="n">
        <f aca="false">N101*BN99</f>
        <v>0.0220643095472554</v>
      </c>
      <c r="BZ151" s="54" t="n">
        <f aca="false">O101*BN99</f>
        <v>0.020901483985103</v>
      </c>
      <c r="CA151" s="54" t="n">
        <f aca="false">P101*BN99</f>
        <v>0.0197113279871177</v>
      </c>
      <c r="CB151" s="54" t="n">
        <f aca="false">Q101*BN99</f>
        <v>0.0184943306481125</v>
      </c>
      <c r="CC151" s="54" t="n">
        <f aca="false">R101*BN99</f>
        <v>0.0172512192846717</v>
      </c>
      <c r="CD151" s="54" t="n">
        <f aca="false">S101*BN99</f>
        <v>0.0159826922488845</v>
      </c>
      <c r="CE151" s="54" t="n">
        <f aca="false">T101*BN99</f>
        <v>0.014689254374173</v>
      </c>
      <c r="CF151" s="54" t="n">
        <f aca="false">U101*BN99</f>
        <v>0.0133714190255324</v>
      </c>
      <c r="CG151" s="54" t="n">
        <f aca="false">V101*BN99</f>
        <v>0.0120297283084503</v>
      </c>
      <c r="CH151" s="54" t="n">
        <f aca="false">W101*BN99</f>
        <v>0.0109071796491232</v>
      </c>
      <c r="CI151" s="54" t="n">
        <f aca="false">X101*BN99</f>
        <v>0.00976550726476228</v>
      </c>
      <c r="CJ151" s="54" t="n">
        <f aca="false">Y101*BN99</f>
        <v>0.00860516519866167</v>
      </c>
      <c r="CK151" s="54" t="n">
        <f aca="false">Z101*BN99</f>
        <v>0.00742661333765838</v>
      </c>
      <c r="CL151" s="54" t="n">
        <f aca="false">AA101*BN99</f>
        <v>0.00623032313393508</v>
      </c>
      <c r="CM151" s="54" t="n">
        <f aca="false">AB101*BN99</f>
        <v>0.00501678318073401</v>
      </c>
      <c r="CN151" s="54" t="n">
        <f aca="false">AC101*BN99</f>
        <v>0.00378648769570759</v>
      </c>
      <c r="CO151" s="54" t="n">
        <f aca="false">AD101*BN99</f>
        <v>0.00253992568601568</v>
      </c>
      <c r="CP151" s="54" t="n">
        <f aca="false">AE101*BN99</f>
        <v>0.00127759460760747</v>
      </c>
      <c r="CQ151" s="54" t="n">
        <f aca="false">AF101*BN99</f>
        <v>0</v>
      </c>
    </row>
    <row r="152" customFormat="false" ht="15" hidden="false" customHeight="false" outlineLevel="0" collapsed="false">
      <c r="BL152" s="77"/>
      <c r="BM152" s="78"/>
      <c r="BN152" s="78"/>
      <c r="BO152" s="78"/>
      <c r="BP152" s="78"/>
      <c r="BQ152" s="78"/>
      <c r="BR152" s="78"/>
      <c r="BS152" s="78"/>
      <c r="BT152" s="78"/>
      <c r="BU152" s="78"/>
      <c r="BV152" s="78"/>
      <c r="BW152" s="78"/>
      <c r="BX152" s="78"/>
      <c r="BY152" s="78"/>
      <c r="BZ152" s="78"/>
      <c r="CA152" s="78"/>
      <c r="CB152" s="78"/>
      <c r="CC152" s="78"/>
      <c r="CD152" s="78"/>
      <c r="CE152" s="78"/>
      <c r="CF152" s="78"/>
      <c r="CG152" s="78"/>
      <c r="CH152" s="78"/>
      <c r="CI152" s="78"/>
      <c r="CJ152" s="78"/>
      <c r="CK152" s="78"/>
      <c r="CL152" s="78"/>
      <c r="CM152" s="78"/>
      <c r="CN152" s="78"/>
      <c r="CO152" s="78"/>
      <c r="CP152" s="78"/>
      <c r="CQ152" s="78"/>
    </row>
    <row r="153" customFormat="false" ht="155" hidden="false" customHeight="false" outlineLevel="0" collapsed="false">
      <c r="AW153" s="5" t="s">
        <v>100</v>
      </c>
      <c r="AX153" s="9"/>
      <c r="AY153" s="9"/>
      <c r="AZ153" s="9"/>
      <c r="BA153" s="9"/>
      <c r="BB153" s="9"/>
      <c r="BC153" s="9"/>
      <c r="BE153" s="9"/>
      <c r="BF153" s="9"/>
      <c r="BL153" s="81" t="s">
        <v>31</v>
      </c>
    </row>
    <row r="154" customFormat="false" ht="15" hidden="false" customHeight="true" outlineLevel="0" collapsed="false">
      <c r="AW154" s="9"/>
      <c r="AX154" s="9"/>
      <c r="AY154" s="9"/>
      <c r="AZ154" s="9"/>
      <c r="BA154" s="9"/>
      <c r="BB154" s="9"/>
      <c r="BC154" s="9"/>
      <c r="BE154" s="9"/>
      <c r="BF154" s="9"/>
      <c r="BL154" s="21" t="s">
        <v>14</v>
      </c>
      <c r="BM154" s="21" t="s">
        <v>6</v>
      </c>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row>
    <row r="155" customFormat="false" ht="15" hidden="false" customHeight="false" outlineLevel="0" collapsed="false">
      <c r="AW155" s="10"/>
      <c r="AX155" s="10"/>
      <c r="AY155" s="126"/>
      <c r="AZ155" s="127"/>
      <c r="BA155" s="127"/>
      <c r="BB155" s="127"/>
      <c r="BC155" s="127"/>
      <c r="BE155" s="127"/>
      <c r="BF155" s="127"/>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row>
    <row r="156" customFormat="false" ht="30" hidden="false" customHeight="true" outlineLevel="0" collapsed="false">
      <c r="AW156" s="16" t="s">
        <v>6</v>
      </c>
      <c r="AX156" s="17" t="s">
        <v>102</v>
      </c>
      <c r="AY156" s="17"/>
      <c r="AZ156" s="17"/>
      <c r="BA156" s="17"/>
      <c r="BB156" s="17"/>
      <c r="BC156" s="17"/>
      <c r="BD156" s="17"/>
      <c r="BE156" s="17"/>
      <c r="BF156" s="17"/>
      <c r="BL156" s="21"/>
      <c r="BM156" s="22" t="n">
        <v>2010</v>
      </c>
      <c r="BN156" s="22" t="n">
        <v>2011</v>
      </c>
      <c r="BO156" s="22" t="n">
        <v>2012</v>
      </c>
      <c r="BP156" s="22" t="n">
        <v>2013</v>
      </c>
      <c r="BQ156" s="22" t="n">
        <v>2014</v>
      </c>
      <c r="BR156" s="22" t="n">
        <v>2015</v>
      </c>
      <c r="BS156" s="22" t="n">
        <v>2016</v>
      </c>
      <c r="BT156" s="22" t="n">
        <v>2017</v>
      </c>
      <c r="BU156" s="22" t="n">
        <v>2018</v>
      </c>
      <c r="BV156" s="22" t="n">
        <v>2019</v>
      </c>
      <c r="BW156" s="22" t="n">
        <v>2020</v>
      </c>
      <c r="BX156" s="22" t="n">
        <v>2021</v>
      </c>
      <c r="BY156" s="22" t="n">
        <v>2022</v>
      </c>
      <c r="BZ156" s="22" t="n">
        <v>2023</v>
      </c>
      <c r="CA156" s="22" t="n">
        <v>2024</v>
      </c>
      <c r="CB156" s="22" t="n">
        <v>2025</v>
      </c>
      <c r="CC156" s="22" t="n">
        <v>2026</v>
      </c>
      <c r="CD156" s="22" t="n">
        <v>2027</v>
      </c>
      <c r="CE156" s="22" t="n">
        <v>2028</v>
      </c>
      <c r="CF156" s="22" t="n">
        <v>2029</v>
      </c>
      <c r="CG156" s="22" t="n">
        <v>2030</v>
      </c>
      <c r="CH156" s="22" t="n">
        <v>2031</v>
      </c>
      <c r="CI156" s="22" t="n">
        <v>2032</v>
      </c>
      <c r="CJ156" s="22" t="n">
        <v>2033</v>
      </c>
      <c r="CK156" s="22" t="n">
        <v>2034</v>
      </c>
      <c r="CL156" s="22" t="n">
        <v>2035</v>
      </c>
      <c r="CM156" s="22" t="n">
        <v>2036</v>
      </c>
      <c r="CN156" s="22" t="n">
        <v>2037</v>
      </c>
      <c r="CO156" s="22" t="n">
        <v>2038</v>
      </c>
      <c r="CP156" s="22" t="n">
        <v>2039</v>
      </c>
      <c r="CQ156" s="22" t="n">
        <v>2040</v>
      </c>
    </row>
    <row r="157" customFormat="false" ht="15" hidden="false" customHeight="false" outlineLevel="0" collapsed="false">
      <c r="AW157" s="16"/>
      <c r="AX157" s="24"/>
      <c r="AY157" s="24"/>
      <c r="AZ157" s="24"/>
      <c r="BA157" s="24"/>
      <c r="BB157" s="24"/>
      <c r="BC157" s="24"/>
      <c r="BD157" s="24"/>
      <c r="BE157" s="24"/>
      <c r="BF157" s="24"/>
      <c r="BL157" s="21"/>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row>
    <row r="158" customFormat="false" ht="15" hidden="false" customHeight="false" outlineLevel="0" collapsed="false">
      <c r="AW158" s="16"/>
      <c r="AX158" s="61" t="s">
        <v>12</v>
      </c>
      <c r="AY158" s="31" t="s">
        <v>33</v>
      </c>
      <c r="AZ158" s="24" t="s">
        <v>34</v>
      </c>
      <c r="BA158" s="24" t="s">
        <v>35</v>
      </c>
      <c r="BB158" s="24" t="s">
        <v>36</v>
      </c>
      <c r="BC158" s="24" t="s">
        <v>37</v>
      </c>
      <c r="BD158" s="24" t="s">
        <v>38</v>
      </c>
      <c r="BE158" s="24" t="s">
        <v>39</v>
      </c>
      <c r="BF158" s="24" t="s">
        <v>40</v>
      </c>
      <c r="BN158" s="93"/>
    </row>
    <row r="159" customFormat="false" ht="15" hidden="false" customHeight="false" outlineLevel="0" collapsed="false">
      <c r="AW159" s="34" t="n">
        <v>2010</v>
      </c>
      <c r="AX159" s="175" t="n">
        <v>100</v>
      </c>
      <c r="AY159" s="175" t="n">
        <v>0.539083557951482</v>
      </c>
      <c r="AZ159" s="175" t="n">
        <v>13.0831432718225</v>
      </c>
      <c r="BA159" s="175" t="n">
        <v>23.3257308729007</v>
      </c>
      <c r="BB159" s="175" t="n">
        <v>23.4708687538876</v>
      </c>
      <c r="BC159" s="175" t="n">
        <v>21.7292141820444</v>
      </c>
      <c r="BD159" s="175" t="n">
        <v>13.4148869997927</v>
      </c>
      <c r="BE159" s="175" t="n">
        <v>4.00165871863985</v>
      </c>
      <c r="BF159" s="175" t="n">
        <v>0.435413642960813</v>
      </c>
      <c r="BL159" s="48" t="s">
        <v>12</v>
      </c>
      <c r="BM159" s="49" t="n">
        <f aca="false">somme(BM161:BM181)</f>
        <v>7204.62536297022</v>
      </c>
      <c r="BN159" s="49" t="n">
        <f aca="false">somme(BN161:BN181)</f>
        <v>6973.01522448108</v>
      </c>
      <c r="BO159" s="49" t="n">
        <f aca="false">somme(BO161:BO181)</f>
        <v>6733.97609523199</v>
      </c>
      <c r="BP159" s="49" t="n">
        <f aca="false">somme(BP161:BP181)</f>
        <v>6487.40440376105</v>
      </c>
      <c r="BQ159" s="49" t="n">
        <f aca="false">somme(BQ161:BQ181)</f>
        <v>6233.20520884546</v>
      </c>
      <c r="BR159" s="49" t="n">
        <f aca="false">somme(BR161:BR181)</f>
        <v>5971.31108023802</v>
      </c>
      <c r="BS159" s="49" t="n">
        <f aca="false">somme(BS161:BS181)</f>
        <v>5743.43965125577</v>
      </c>
      <c r="BT159" s="49" t="n">
        <f aca="false">somme(BT161:BT181)</f>
        <v>5508.94563612597</v>
      </c>
      <c r="BU159" s="49" t="n">
        <f aca="false">somme(BU161:BU181)</f>
        <v>5267.81452890524</v>
      </c>
      <c r="BV159" s="49" t="n">
        <f aca="false">somme(BV161:BV181)</f>
        <v>5020.06017292097</v>
      </c>
      <c r="BW159" s="49" t="n">
        <f aca="false">somme(BW161:BW181)</f>
        <v>4765.72125673579</v>
      </c>
      <c r="BX159" s="49" t="n">
        <f aca="false">somme(BX161:BX181)</f>
        <v>4548.66750542113</v>
      </c>
      <c r="BY159" s="49" t="n">
        <f aca="false">somme(BY161:BY181)</f>
        <v>4326.11222159746</v>
      </c>
      <c r="BZ159" s="49" t="n">
        <f aca="false">somme(BZ161:BZ181)</f>
        <v>4098.11896102252</v>
      </c>
      <c r="CA159" s="49" t="n">
        <f aca="false">somme(CA161:CA181)</f>
        <v>3864.7670676644</v>
      </c>
      <c r="CB159" s="49" t="n">
        <f aca="false">somme(CB161:CB181)</f>
        <v>3626.152437524</v>
      </c>
      <c r="CC159" s="49" t="n">
        <f aca="false">somme(CC161:CC181)</f>
        <v>3382.41767434593</v>
      </c>
      <c r="CD159" s="49" t="n">
        <f aca="false">somme(CD161:CD181)</f>
        <v>3133.69970285478</v>
      </c>
      <c r="CE159" s="49" t="n">
        <f aca="false">somme(CE161:CE181)</f>
        <v>2880.0975048942</v>
      </c>
      <c r="CF159" s="49" t="n">
        <f aca="false">somme(CF161:CF181)</f>
        <v>2621.71173507906</v>
      </c>
      <c r="CG159" s="49" t="n">
        <f aca="false">somme(CG161:CG181)</f>
        <v>2358.64868312443</v>
      </c>
      <c r="CH159" s="49" t="n">
        <f aca="false">somme(CH161:CH181)</f>
        <v>2138.55244743429</v>
      </c>
      <c r="CI159" s="49" t="n">
        <f aca="false">somme(CI161:CI181)</f>
        <v>1914.70665500349</v>
      </c>
      <c r="CJ159" s="49" t="n">
        <f aca="false">somme(CJ161:CJ181)</f>
        <v>1687.20032934029</v>
      </c>
      <c r="CK159" s="49" t="n">
        <f aca="false">somme(CK161:CK181)</f>
        <v>1456.12363968666</v>
      </c>
      <c r="CL159" s="49" t="n">
        <f aca="false">somme(CL161:CL181)</f>
        <v>1221.56902288251</v>
      </c>
      <c r="CM159" s="49" t="n">
        <f aca="false">somme(CM161:CM181)</f>
        <v>983.632276586588</v>
      </c>
      <c r="CN159" s="49" t="n">
        <f aca="false">somme(CN161:CN181)</f>
        <v>742.410301226336</v>
      </c>
      <c r="CO159" s="49" t="n">
        <f aca="false">somme(CO161:CO181)</f>
        <v>497.998975616645</v>
      </c>
      <c r="CP159" s="49" t="n">
        <f aca="false">somme(CP161:CP181)</f>
        <v>250.495835112374</v>
      </c>
      <c r="CQ159" s="49" t="n">
        <f aca="false">somme(CQ161:CQ181)</f>
        <v>0</v>
      </c>
    </row>
    <row r="160" customFormat="false" ht="15" hidden="false" customHeight="true" outlineLevel="0" collapsed="false">
      <c r="AW160" s="39" t="n">
        <v>2011</v>
      </c>
      <c r="AX160" s="176" t="n">
        <f aca="false">AX159+(AX164-AX159)/5</f>
        <v>100</v>
      </c>
      <c r="AY160" s="176" t="n">
        <f aca="false">AY159+(AY164-AY159)/5</f>
        <v>0.532121922002492</v>
      </c>
      <c r="AZ160" s="176" t="n">
        <f aca="false">AZ159+(AZ164-AZ159)/5</f>
        <v>13.0975165907095</v>
      </c>
      <c r="BA160" s="176" t="n">
        <f aca="false">BA159+(BA164-BA159)/5</f>
        <v>23.2560681449331</v>
      </c>
      <c r="BB160" s="176" t="n">
        <f aca="false">BB159+(BB164-BB159)/5</f>
        <v>23.4818035319415</v>
      </c>
      <c r="BC160" s="176" t="n">
        <f aca="false">BC159+(BC164-BC159)/5</f>
        <v>21.7902996508317</v>
      </c>
      <c r="BD160" s="176" t="n">
        <f aca="false">BD159+(BD164-BD159)/5</f>
        <v>13.4155316125507</v>
      </c>
      <c r="BE160" s="176" t="n">
        <f aca="false">BE159+(BE164-BE159)/5</f>
        <v>3.99501257017608</v>
      </c>
      <c r="BF160" s="176" t="n">
        <f aca="false">BF159+(BF164-BF159)/5</f>
        <v>0.431645976854947</v>
      </c>
    </row>
    <row r="161" customFormat="false" ht="15" hidden="false" customHeight="false" outlineLevel="0" collapsed="false">
      <c r="AW161" s="39" t="n">
        <v>2012</v>
      </c>
      <c r="AX161" s="176" t="n">
        <f aca="false">AX160+(AX164-AX159)/5</f>
        <v>100</v>
      </c>
      <c r="AY161" s="176" t="n">
        <f aca="false">AY160+(AY164-AY159)/5</f>
        <v>0.525160286053503</v>
      </c>
      <c r="AZ161" s="176" t="n">
        <f aca="false">AZ160+(AZ164-AZ159)/5</f>
        <v>13.1118899095965</v>
      </c>
      <c r="BA161" s="176" t="n">
        <f aca="false">BA160+(BA164-BA159)/5</f>
        <v>23.1864054169656</v>
      </c>
      <c r="BB161" s="176" t="n">
        <f aca="false">BB160+(BB164-BB159)/5</f>
        <v>23.4927383099954</v>
      </c>
      <c r="BC161" s="176" t="n">
        <f aca="false">BC160+(BC164-BC159)/5</f>
        <v>21.8513851196191</v>
      </c>
      <c r="BD161" s="176" t="n">
        <f aca="false">BD160+(BD164-BD159)/5</f>
        <v>13.4161762253086</v>
      </c>
      <c r="BE161" s="176" t="n">
        <f aca="false">BE160+(BE164-BE159)/5</f>
        <v>3.9883664217123</v>
      </c>
      <c r="BF161" s="176" t="n">
        <f aca="false">BF160+(BF164-BF159)/5</f>
        <v>0.427878310749081</v>
      </c>
      <c r="BL161" s="58" t="s">
        <v>44</v>
      </c>
      <c r="BM161" s="54" t="n">
        <f aca="false">BM131*BR79</f>
        <v>873.372151246005</v>
      </c>
      <c r="BN161" s="54" t="n">
        <f aca="false">BN131*BR79</f>
        <v>845.295487337522</v>
      </c>
      <c r="BO161" s="54" t="n">
        <f aca="false">BO131*BR79</f>
        <v>816.318252849069</v>
      </c>
      <c r="BP161" s="54" t="n">
        <f aca="false">BP131*BR79</f>
        <v>786.427892453208</v>
      </c>
      <c r="BQ161" s="54" t="n">
        <f aca="false">BQ131*BR79</f>
        <v>755.612897012986</v>
      </c>
      <c r="BR161" s="54" t="n">
        <f aca="false">BR131*BR79</f>
        <v>723.865092376788</v>
      </c>
      <c r="BS161" s="54" t="n">
        <f aca="false">BS131*BR79</f>
        <v>696.241649087062</v>
      </c>
      <c r="BT161" s="54" t="n">
        <f aca="false">BT131*BR79</f>
        <v>667.815390658575</v>
      </c>
      <c r="BU161" s="54" t="n">
        <f aca="false">BU131*BR79</f>
        <v>638.584558625571</v>
      </c>
      <c r="BV161" s="54" t="n">
        <f aca="false">BV131*BS79</f>
        <v>608.55083112897</v>
      </c>
      <c r="BW161" s="54" t="n">
        <f aca="false">BW131*BT79</f>
        <v>577.718898143817</v>
      </c>
      <c r="BX161" s="54" t="n">
        <f aca="false">BX131*BU79</f>
        <v>551.406814979017</v>
      </c>
      <c r="BY161" s="54" t="n">
        <f aca="false">BY131*BV79</f>
        <v>524.427815071087</v>
      </c>
      <c r="BZ161" s="54" t="n">
        <f aca="false">BZ131*BW79</f>
        <v>496.789602891261</v>
      </c>
      <c r="CA161" s="54" t="n">
        <f aca="false">CA131*BX79</f>
        <v>468.501796817819</v>
      </c>
      <c r="CB161" s="54" t="n">
        <f aca="false">CB131*BY79</f>
        <v>439.576021729552</v>
      </c>
      <c r="CC161" s="54" t="n">
        <f aca="false">CC131*BZ79</f>
        <v>410.029564596005</v>
      </c>
      <c r="CD161" s="54" t="n">
        <f aca="false">CD131*CA79</f>
        <v>379.879023954262</v>
      </c>
      <c r="CE161" s="54" t="n">
        <f aca="false">CE131*CB79</f>
        <v>349.136398760739</v>
      </c>
      <c r="CF161" s="54" t="n">
        <f aca="false">CF131*CC79</f>
        <v>317.813890751554</v>
      </c>
      <c r="CG161" s="54" t="n">
        <f aca="false">CG131*CD79</f>
        <v>285.924384771158</v>
      </c>
      <c r="CH161" s="54" t="n">
        <f aca="false">CH131*CE79</f>
        <v>259.24348005211</v>
      </c>
      <c r="CI161" s="54" t="n">
        <f aca="false">CI131*CF79</f>
        <v>232.108039771277</v>
      </c>
      <c r="CJ161" s="54" t="n">
        <f aca="false">CJ131*CG79</f>
        <v>204.528855697696</v>
      </c>
      <c r="CK161" s="54" t="n">
        <f aca="false">CK131*CH79</f>
        <v>176.516858490614</v>
      </c>
      <c r="CL161" s="54" t="n">
        <f aca="false">CL131*CI79</f>
        <v>148.083253696142</v>
      </c>
      <c r="CM161" s="54" t="n">
        <f aca="false">CM131*CJ79</f>
        <v>119.239654271664</v>
      </c>
      <c r="CN161" s="54" t="n">
        <f aca="false">CN131*CK79</f>
        <v>89.9978068563897</v>
      </c>
      <c r="CO161" s="54" t="n">
        <f aca="false">CO131*CL79</f>
        <v>60.3693342457582</v>
      </c>
      <c r="CP161" s="54" t="n">
        <f aca="false">CP131*CM79</f>
        <v>30.3660600473007</v>
      </c>
      <c r="CQ161" s="54" t="n">
        <f aca="false">CQ131*CN79</f>
        <v>0</v>
      </c>
    </row>
    <row r="162" customFormat="false" ht="15" hidden="false" customHeight="false" outlineLevel="0" collapsed="false">
      <c r="AW162" s="39" t="n">
        <v>2013</v>
      </c>
      <c r="AX162" s="176" t="n">
        <f aca="false">AX161+(AX164-AX159)/5</f>
        <v>100</v>
      </c>
      <c r="AY162" s="176" t="n">
        <f aca="false">AY161+(AY164-AY159)/5</f>
        <v>0.518198650104513</v>
      </c>
      <c r="AZ162" s="176" t="n">
        <f aca="false">AZ161+(AZ164-AZ159)/5</f>
        <v>13.1262632284834</v>
      </c>
      <c r="BA162" s="176" t="n">
        <f aca="false">BA161+(BA164-BA159)/5</f>
        <v>23.116742688998</v>
      </c>
      <c r="BB162" s="176" t="n">
        <f aca="false">BB161+(BB164-BB159)/5</f>
        <v>23.5036730880492</v>
      </c>
      <c r="BC162" s="176" t="n">
        <f aca="false">BC161+(BC164-BC159)/5</f>
        <v>21.9124705884064</v>
      </c>
      <c r="BD162" s="176" t="n">
        <f aca="false">BD161+(BD164-BD159)/5</f>
        <v>13.4168208380666</v>
      </c>
      <c r="BE162" s="176" t="n">
        <f aca="false">BE161+(BE164-BE159)/5</f>
        <v>3.98172027324853</v>
      </c>
      <c r="BF162" s="176" t="n">
        <f aca="false">BF161+(BF164-BF159)/5</f>
        <v>0.424110644643216</v>
      </c>
      <c r="BL162" s="60" t="s">
        <v>46</v>
      </c>
      <c r="BM162" s="54" t="n">
        <f aca="false">BM132*BR80</f>
        <v>873.372151246005</v>
      </c>
      <c r="BN162" s="54" t="n">
        <f aca="false">BN132*BR80</f>
        <v>845.295487337522</v>
      </c>
      <c r="BO162" s="54" t="n">
        <f aca="false">BO132*BR80</f>
        <v>816.318252849069</v>
      </c>
      <c r="BP162" s="54" t="n">
        <f aca="false">BP132*BR80</f>
        <v>786.427892453208</v>
      </c>
      <c r="BQ162" s="54" t="n">
        <f aca="false">BQ132*BR80</f>
        <v>755.612897012986</v>
      </c>
      <c r="BR162" s="54" t="n">
        <f aca="false">BR132*BR80</f>
        <v>723.865092376788</v>
      </c>
      <c r="BS162" s="54" t="n">
        <f aca="false">BS132*BR80</f>
        <v>696.241649087062</v>
      </c>
      <c r="BT162" s="54" t="n">
        <f aca="false">BT132*BR80</f>
        <v>667.815390658575</v>
      </c>
      <c r="BU162" s="54" t="n">
        <f aca="false">BU132*BR80</f>
        <v>638.584558625571</v>
      </c>
      <c r="BV162" s="54" t="n">
        <f aca="false">BV132*BS80</f>
        <v>608.55083112897</v>
      </c>
      <c r="BW162" s="54" t="n">
        <f aca="false">BW132*BT80</f>
        <v>577.718898143817</v>
      </c>
      <c r="BX162" s="54" t="n">
        <f aca="false">BX132*BU80</f>
        <v>551.406814979017</v>
      </c>
      <c r="BY162" s="54" t="n">
        <f aca="false">BY132*BV80</f>
        <v>524.427815071087</v>
      </c>
      <c r="BZ162" s="54" t="n">
        <f aca="false">BZ132*BW80</f>
        <v>496.789602891261</v>
      </c>
      <c r="CA162" s="54" t="n">
        <f aca="false">CA132*BX80</f>
        <v>468.501796817819</v>
      </c>
      <c r="CB162" s="54" t="n">
        <f aca="false">CB132*BY80</f>
        <v>439.576021729552</v>
      </c>
      <c r="CC162" s="54" t="n">
        <f aca="false">CC132*BZ80</f>
        <v>410.029564596005</v>
      </c>
      <c r="CD162" s="54" t="n">
        <f aca="false">CD132*CA80</f>
        <v>379.879023954262</v>
      </c>
      <c r="CE162" s="54" t="n">
        <f aca="false">CE132*CB80</f>
        <v>349.136398760739</v>
      </c>
      <c r="CF162" s="54" t="n">
        <f aca="false">CF132*CC80</f>
        <v>317.813890751554</v>
      </c>
      <c r="CG162" s="54" t="n">
        <f aca="false">CG132*CD80</f>
        <v>285.924384771158</v>
      </c>
      <c r="CH162" s="54" t="n">
        <f aca="false">CH132*CE80</f>
        <v>259.24348005211</v>
      </c>
      <c r="CI162" s="54" t="n">
        <f aca="false">CI132*CF80</f>
        <v>232.108039771277</v>
      </c>
      <c r="CJ162" s="54" t="n">
        <f aca="false">CJ132*CG80</f>
        <v>204.528855697696</v>
      </c>
      <c r="CK162" s="54" t="n">
        <f aca="false">CK132*CH80</f>
        <v>176.516858490614</v>
      </c>
      <c r="CL162" s="54" t="n">
        <f aca="false">CL132*CI80</f>
        <v>148.083253696142</v>
      </c>
      <c r="CM162" s="54" t="n">
        <f aca="false">CM132*CJ80</f>
        <v>119.239654271664</v>
      </c>
      <c r="CN162" s="54" t="n">
        <f aca="false">CN132*CK80</f>
        <v>89.9978068563897</v>
      </c>
      <c r="CO162" s="54" t="n">
        <f aca="false">CO132*CL80</f>
        <v>60.3693342457582</v>
      </c>
      <c r="CP162" s="54" t="n">
        <f aca="false">CP132*CM80</f>
        <v>30.3660600473007</v>
      </c>
      <c r="CQ162" s="54" t="n">
        <f aca="false">CQ132*CN80</f>
        <v>0</v>
      </c>
    </row>
    <row r="163" customFormat="false" ht="15" hidden="false" customHeight="true" outlineLevel="0" collapsed="false">
      <c r="AW163" s="39" t="n">
        <v>2014</v>
      </c>
      <c r="AX163" s="176" t="n">
        <f aca="false">AX162+(AX164-AX159)/5</f>
        <v>100</v>
      </c>
      <c r="AY163" s="176" t="n">
        <f aca="false">AY162+(AY164-AY159)/5</f>
        <v>0.511237014155524</v>
      </c>
      <c r="AZ163" s="176" t="n">
        <f aca="false">AZ162+(AZ164-AZ159)/5</f>
        <v>13.1406365473704</v>
      </c>
      <c r="BA163" s="176" t="n">
        <f aca="false">BA162+(BA164-BA159)/5</f>
        <v>23.0470799610305</v>
      </c>
      <c r="BB163" s="176" t="n">
        <f aca="false">BB162+(BB164-BB159)/5</f>
        <v>23.5146078661031</v>
      </c>
      <c r="BC163" s="176" t="n">
        <f aca="false">BC162+(BC164-BC159)/5</f>
        <v>21.9735560571938</v>
      </c>
      <c r="BD163" s="176" t="n">
        <f aca="false">BD162+(BD164-BD159)/5</f>
        <v>13.4174654508245</v>
      </c>
      <c r="BE163" s="176" t="n">
        <f aca="false">BE162+(BE164-BE159)/5</f>
        <v>3.97507412478475</v>
      </c>
      <c r="BF163" s="176" t="n">
        <f aca="false">BF162+(BF164-BF159)/5</f>
        <v>0.42034297853735</v>
      </c>
      <c r="BL163" s="60" t="s">
        <v>33</v>
      </c>
      <c r="BM163" s="54" t="n">
        <f aca="false">BM133*BR81</f>
        <v>873.372151246005</v>
      </c>
      <c r="BN163" s="54" t="n">
        <f aca="false">BN133*BR81</f>
        <v>845.295487337522</v>
      </c>
      <c r="BO163" s="54" t="n">
        <f aca="false">BO133*BR81</f>
        <v>816.318252849069</v>
      </c>
      <c r="BP163" s="54" t="n">
        <f aca="false">BP133*BR81</f>
        <v>786.427892453208</v>
      </c>
      <c r="BQ163" s="54" t="n">
        <f aca="false">BQ133*BR81</f>
        <v>755.612897012986</v>
      </c>
      <c r="BR163" s="54" t="n">
        <f aca="false">BR133*BR81</f>
        <v>723.865092376788</v>
      </c>
      <c r="BS163" s="54" t="n">
        <f aca="false">BS133*BR81</f>
        <v>696.241649087062</v>
      </c>
      <c r="BT163" s="54" t="n">
        <f aca="false">BT133*BR81</f>
        <v>667.815390658575</v>
      </c>
      <c r="BU163" s="54" t="n">
        <f aca="false">BU133*BR81</f>
        <v>638.584558625571</v>
      </c>
      <c r="BV163" s="54" t="n">
        <f aca="false">BV133*BS81</f>
        <v>608.55083112897</v>
      </c>
      <c r="BW163" s="54" t="n">
        <f aca="false">BW133*BT81</f>
        <v>577.718898143817</v>
      </c>
      <c r="BX163" s="54" t="n">
        <f aca="false">BX133*BU81</f>
        <v>551.406814979017</v>
      </c>
      <c r="BY163" s="54" t="n">
        <f aca="false">BY133*BV81</f>
        <v>524.427815071087</v>
      </c>
      <c r="BZ163" s="54" t="n">
        <f aca="false">BZ133*BW81</f>
        <v>496.789602891261</v>
      </c>
      <c r="CA163" s="54" t="n">
        <f aca="false">CA133*BX81</f>
        <v>468.501796817819</v>
      </c>
      <c r="CB163" s="54" t="n">
        <f aca="false">CB133*BY81</f>
        <v>439.576021729552</v>
      </c>
      <c r="CC163" s="54" t="n">
        <f aca="false">CC133*BZ81</f>
        <v>410.029564596005</v>
      </c>
      <c r="CD163" s="54" t="n">
        <f aca="false">CD133*CA81</f>
        <v>379.879023954262</v>
      </c>
      <c r="CE163" s="54" t="n">
        <f aca="false">CE133*CB81</f>
        <v>349.136398760739</v>
      </c>
      <c r="CF163" s="54" t="n">
        <f aca="false">CF133*CC81</f>
        <v>317.813890751554</v>
      </c>
      <c r="CG163" s="54" t="n">
        <f aca="false">CG133*CD81</f>
        <v>285.924384771158</v>
      </c>
      <c r="CH163" s="54" t="n">
        <f aca="false">CH133*CE81</f>
        <v>259.24348005211</v>
      </c>
      <c r="CI163" s="54" t="n">
        <f aca="false">CI133*CF81</f>
        <v>232.108039771277</v>
      </c>
      <c r="CJ163" s="54" t="n">
        <f aca="false">CJ133*CG81</f>
        <v>204.528855697696</v>
      </c>
      <c r="CK163" s="54" t="n">
        <f aca="false">CK133*CH81</f>
        <v>176.516858490614</v>
      </c>
      <c r="CL163" s="54" t="n">
        <f aca="false">CL133*CI81</f>
        <v>148.083253696142</v>
      </c>
      <c r="CM163" s="54" t="n">
        <f aca="false">CM133*CJ81</f>
        <v>119.239654271664</v>
      </c>
      <c r="CN163" s="54" t="n">
        <f aca="false">CN133*CK81</f>
        <v>89.9978068563897</v>
      </c>
      <c r="CO163" s="54" t="n">
        <f aca="false">CO133*CL81</f>
        <v>60.3693342457582</v>
      </c>
      <c r="CP163" s="54" t="n">
        <f aca="false">CP133*CM81</f>
        <v>30.3660600473007</v>
      </c>
      <c r="CQ163" s="54" t="n">
        <f aca="false">CQ133*CN81</f>
        <v>0</v>
      </c>
    </row>
    <row r="164" customFormat="false" ht="15" hidden="false" customHeight="false" outlineLevel="0" collapsed="false">
      <c r="AW164" s="34" t="n">
        <v>2015</v>
      </c>
      <c r="AX164" s="175" t="n">
        <v>100</v>
      </c>
      <c r="AY164" s="175" t="n">
        <v>0.504275378206534</v>
      </c>
      <c r="AZ164" s="175" t="n">
        <v>13.1550098662574</v>
      </c>
      <c r="BA164" s="175" t="n">
        <v>22.9774172330629</v>
      </c>
      <c r="BB164" s="175" t="n">
        <v>23.525542644157</v>
      </c>
      <c r="BC164" s="175" t="n">
        <v>22.0346415259811</v>
      </c>
      <c r="BD164" s="175" t="n">
        <v>13.4181100635825</v>
      </c>
      <c r="BE164" s="175" t="n">
        <v>3.96842797632098</v>
      </c>
      <c r="BF164" s="175" t="n">
        <v>0.416575312431484</v>
      </c>
      <c r="BL164" s="58" t="s">
        <v>34</v>
      </c>
      <c r="BM164" s="54" t="n">
        <f aca="false">BM134*BR82</f>
        <v>1466.7469670255</v>
      </c>
      <c r="BN164" s="54" t="n">
        <f aca="false">BN134*BR82</f>
        <v>1419.59483196691</v>
      </c>
      <c r="BO164" s="54" t="n">
        <f aca="false">BO134*BR82</f>
        <v>1370.93027272021</v>
      </c>
      <c r="BP164" s="54" t="n">
        <f aca="false">BP134*BR82</f>
        <v>1320.73220378547</v>
      </c>
      <c r="BQ164" s="54" t="n">
        <f aca="false">BQ134*BR82</f>
        <v>1268.98129664198</v>
      </c>
      <c r="BR164" s="54" t="n">
        <f aca="false">BR134*BR82</f>
        <v>1215.66382356543</v>
      </c>
      <c r="BS164" s="54" t="n">
        <f aca="false">BS134*BR82</f>
        <v>1169.27283021145</v>
      </c>
      <c r="BT164" s="54" t="n">
        <f aca="false">BT134*BR82</f>
        <v>1121.53358380385</v>
      </c>
      <c r="BU164" s="54" t="n">
        <f aca="false">BU134*BR82</f>
        <v>1072.44313116362</v>
      </c>
      <c r="BV164" s="54" t="n">
        <f aca="false">BV134*BS82</f>
        <v>1022.00429057171</v>
      </c>
      <c r="BW164" s="54" t="n">
        <f aca="false">BW134*BT82</f>
        <v>970.224938403235</v>
      </c>
      <c r="BX164" s="54" t="n">
        <f aca="false">BX134*BU82</f>
        <v>926.036251915997</v>
      </c>
      <c r="BY164" s="54" t="n">
        <f aca="false">BY134*BV82</f>
        <v>880.72754103956</v>
      </c>
      <c r="BZ164" s="54" t="n">
        <f aca="false">BZ134*BW82</f>
        <v>834.311744713868</v>
      </c>
      <c r="CA164" s="54" t="n">
        <f aca="false">CA134*BX82</f>
        <v>786.805016107015</v>
      </c>
      <c r="CB164" s="54" t="n">
        <f aca="false">CB134*BY82</f>
        <v>738.22687811733</v>
      </c>
      <c r="CC164" s="54" t="n">
        <f aca="false">CC134*BZ82</f>
        <v>688.606362595794</v>
      </c>
      <c r="CD164" s="54" t="n">
        <f aca="false">CD134*CA82</f>
        <v>637.971345235366</v>
      </c>
      <c r="CE164" s="54" t="n">
        <f aca="false">CE134*CB82</f>
        <v>586.341977162809</v>
      </c>
      <c r="CF164" s="54" t="n">
        <f aca="false">CF134*CC82</f>
        <v>533.738750054457</v>
      </c>
      <c r="CG164" s="54" t="n">
        <f aca="false">CG134*CD82</f>
        <v>480.183302803296</v>
      </c>
      <c r="CH164" s="54" t="n">
        <f aca="false">CH134*CE82</f>
        <v>435.375214958581</v>
      </c>
      <c r="CI164" s="54" t="n">
        <f aca="false">CI134*CF82</f>
        <v>389.803777085239</v>
      </c>
      <c r="CJ164" s="54" t="n">
        <f aca="false">CJ134*CG82</f>
        <v>343.487112951569</v>
      </c>
      <c r="CK164" s="54" t="n">
        <f aca="false">CK134*CH82</f>
        <v>296.443579578999</v>
      </c>
      <c r="CL164" s="54" t="n">
        <f aca="false">CL134*CI82</f>
        <v>248.69199563578</v>
      </c>
      <c r="CM164" s="54" t="n">
        <f aca="false">CM134*CJ82</f>
        <v>200.251863999348</v>
      </c>
      <c r="CN164" s="54" t="n">
        <f aca="false">CN134*CK82</f>
        <v>151.142912053277</v>
      </c>
      <c r="CO164" s="54" t="n">
        <f aca="false">CO134*CL82</f>
        <v>101.3846591971</v>
      </c>
      <c r="CP164" s="54" t="n">
        <f aca="false">CP134*CM82</f>
        <v>50.9969620755023</v>
      </c>
      <c r="CQ164" s="54" t="n">
        <f aca="false">CQ134*CN82</f>
        <v>0</v>
      </c>
    </row>
    <row r="165" customFormat="false" ht="15" hidden="false" customHeight="false" outlineLevel="0" collapsed="false">
      <c r="AW165" s="39" t="n">
        <v>2016</v>
      </c>
      <c r="AX165" s="176" t="n">
        <f aca="false">AX164+(AX169-AX164)/5</f>
        <v>100</v>
      </c>
      <c r="AY165" s="176" t="n">
        <f aca="false">AY164+(AY169-AY164)/5</f>
        <v>0.499728488761054</v>
      </c>
      <c r="AZ165" s="176" t="n">
        <f aca="false">AZ164+(AZ169-AZ164)/5</f>
        <v>13.1289150243978</v>
      </c>
      <c r="BA165" s="176" t="n">
        <f aca="false">BA164+(BA169-BA164)/5</f>
        <v>22.9130046417587</v>
      </c>
      <c r="BB165" s="176" t="n">
        <f aca="false">BB164+(BB169-BB164)/5</f>
        <v>23.5624657594439</v>
      </c>
      <c r="BC165" s="176" t="n">
        <f aca="false">BC164+(BC169-BC164)/5</f>
        <v>22.1037508268385</v>
      </c>
      <c r="BD165" s="176" t="n">
        <f aca="false">BD164+(BD169-BD164)/5</f>
        <v>13.4311172643491</v>
      </c>
      <c r="BE165" s="176" t="n">
        <f aca="false">BE164+(BE169-BE164)/5</f>
        <v>3.94979397472796</v>
      </c>
      <c r="BF165" s="176" t="n">
        <f aca="false">BF164+(BF169-BF164)/5</f>
        <v>0.411224019722761</v>
      </c>
      <c r="BL165" s="58" t="s">
        <v>35</v>
      </c>
      <c r="BM165" s="54" t="n">
        <f aca="false">BM135*BR83</f>
        <v>1466.7469670255</v>
      </c>
      <c r="BN165" s="54" t="n">
        <f aca="false">BN135*BR83</f>
        <v>1419.59483196691</v>
      </c>
      <c r="BO165" s="54" t="n">
        <f aca="false">BO135*BR83</f>
        <v>1370.93027272021</v>
      </c>
      <c r="BP165" s="54" t="n">
        <f aca="false">BP135*BR83</f>
        <v>1320.73220378547</v>
      </c>
      <c r="BQ165" s="54" t="n">
        <f aca="false">BQ135*BR83</f>
        <v>1268.98129664198</v>
      </c>
      <c r="BR165" s="54" t="n">
        <f aca="false">BR135*BR83</f>
        <v>1215.66382356543</v>
      </c>
      <c r="BS165" s="54" t="n">
        <f aca="false">BS135*BR83</f>
        <v>1169.27283021145</v>
      </c>
      <c r="BT165" s="54" t="n">
        <f aca="false">BT135*BR83</f>
        <v>1121.53358380385</v>
      </c>
      <c r="BU165" s="54" t="n">
        <f aca="false">BU135*BR83</f>
        <v>1072.44313116362</v>
      </c>
      <c r="BV165" s="54" t="n">
        <f aca="false">BV135*BS83</f>
        <v>1022.00429057171</v>
      </c>
      <c r="BW165" s="54" t="n">
        <f aca="false">BW135*BT83</f>
        <v>970.224938403235</v>
      </c>
      <c r="BX165" s="54" t="n">
        <f aca="false">BX135*BU83</f>
        <v>926.036251915997</v>
      </c>
      <c r="BY165" s="54" t="n">
        <f aca="false">BY135*BV83</f>
        <v>880.72754103956</v>
      </c>
      <c r="BZ165" s="54" t="n">
        <f aca="false">BZ135*BW83</f>
        <v>834.311744713868</v>
      </c>
      <c r="CA165" s="54" t="n">
        <f aca="false">CA135*BX83</f>
        <v>786.805016107015</v>
      </c>
      <c r="CB165" s="54" t="n">
        <f aca="false">CB135*BY83</f>
        <v>738.22687811733</v>
      </c>
      <c r="CC165" s="54" t="n">
        <f aca="false">CC135*BZ83</f>
        <v>688.606362595794</v>
      </c>
      <c r="CD165" s="54" t="n">
        <f aca="false">CD135*CA83</f>
        <v>637.971345235366</v>
      </c>
      <c r="CE165" s="54" t="n">
        <f aca="false">CE135*CB83</f>
        <v>586.341977162809</v>
      </c>
      <c r="CF165" s="54" t="n">
        <f aca="false">CF135*CC83</f>
        <v>533.738750054457</v>
      </c>
      <c r="CG165" s="54" t="n">
        <f aca="false">CG135*CD83</f>
        <v>480.183302803296</v>
      </c>
      <c r="CH165" s="54" t="n">
        <f aca="false">CH135*CE83</f>
        <v>435.375214958581</v>
      </c>
      <c r="CI165" s="54" t="n">
        <f aca="false">CI135*CF83</f>
        <v>389.803777085239</v>
      </c>
      <c r="CJ165" s="54" t="n">
        <f aca="false">CJ135*CG83</f>
        <v>343.487112951569</v>
      </c>
      <c r="CK165" s="54" t="n">
        <f aca="false">CK135*CH83</f>
        <v>296.443579578999</v>
      </c>
      <c r="CL165" s="54" t="n">
        <f aca="false">CL135*CI83</f>
        <v>248.69199563578</v>
      </c>
      <c r="CM165" s="54" t="n">
        <f aca="false">CM135*CJ83</f>
        <v>200.251863999348</v>
      </c>
      <c r="CN165" s="54" t="n">
        <f aca="false">CN135*CK83</f>
        <v>151.142912053277</v>
      </c>
      <c r="CO165" s="54" t="n">
        <f aca="false">CO135*CL83</f>
        <v>101.3846591971</v>
      </c>
      <c r="CP165" s="54" t="n">
        <f aca="false">CP135*CM83</f>
        <v>50.9969620755023</v>
      </c>
      <c r="CQ165" s="54" t="n">
        <f aca="false">CQ135*CN83</f>
        <v>0</v>
      </c>
    </row>
    <row r="166" customFormat="false" ht="15" hidden="false" customHeight="false" outlineLevel="0" collapsed="false">
      <c r="AW166" s="39" t="n">
        <v>2017</v>
      </c>
      <c r="AX166" s="176" t="n">
        <f aca="false">AX165+(AX169-AX164)/5</f>
        <v>100</v>
      </c>
      <c r="AY166" s="176" t="n">
        <f aca="false">AY165+(AY169-AY164)/5</f>
        <v>0.495181599315574</v>
      </c>
      <c r="AZ166" s="176" t="n">
        <f aca="false">AZ165+(AZ169-AZ164)/5</f>
        <v>13.1028201825382</v>
      </c>
      <c r="BA166" s="176" t="n">
        <f aca="false">BA165+(BA169-BA164)/5</f>
        <v>22.8485920504546</v>
      </c>
      <c r="BB166" s="176" t="n">
        <f aca="false">BB165+(BB169-BB164)/5</f>
        <v>23.5993888747308</v>
      </c>
      <c r="BC166" s="176" t="n">
        <f aca="false">BC165+(BC169-BC164)/5</f>
        <v>22.172860127696</v>
      </c>
      <c r="BD166" s="176" t="n">
        <f aca="false">BD165+(BD169-BD164)/5</f>
        <v>13.4441244651158</v>
      </c>
      <c r="BE166" s="176" t="n">
        <f aca="false">BE165+(BE169-BE164)/5</f>
        <v>3.93115997313494</v>
      </c>
      <c r="BF166" s="176" t="n">
        <f aca="false">BF165+(BF169-BF164)/5</f>
        <v>0.405872727014038</v>
      </c>
      <c r="BL166" s="58" t="s">
        <v>36</v>
      </c>
      <c r="BM166" s="54" t="n">
        <f aca="false">BM136*BR84</f>
        <v>595.303480484994</v>
      </c>
      <c r="BN166" s="54" t="n">
        <f aca="false">BN136*BR84</f>
        <v>576.16600773494</v>
      </c>
      <c r="BO166" s="54" t="n">
        <f aca="false">BO136*BR84</f>
        <v>556.414692649846</v>
      </c>
      <c r="BP166" s="54" t="n">
        <f aca="false">BP136*BR84</f>
        <v>536.040977331329</v>
      </c>
      <c r="BQ166" s="54" t="n">
        <f aca="false">BQ136*BR84</f>
        <v>515.037016980037</v>
      </c>
      <c r="BR166" s="54" t="n">
        <f aca="false">BR136*BR84</f>
        <v>493.397239972351</v>
      </c>
      <c r="BS166" s="54" t="n">
        <f aca="false">BS136*BR84</f>
        <v>474.568689153673</v>
      </c>
      <c r="BT166" s="54" t="n">
        <f aca="false">BT136*BR84</f>
        <v>455.192927566242</v>
      </c>
      <c r="BU166" s="54" t="n">
        <f aca="false">BU136*BR84</f>
        <v>435.268756613581</v>
      </c>
      <c r="BV166" s="54" t="n">
        <f aca="false">BV136*BS84</f>
        <v>414.79732014156</v>
      </c>
      <c r="BW166" s="54" t="n">
        <f aca="false">BW136*BT84</f>
        <v>393.7818149071</v>
      </c>
      <c r="BX166" s="54" t="n">
        <f aca="false">BX136*BU84</f>
        <v>375.847106702276</v>
      </c>
      <c r="BY166" s="54" t="n">
        <f aca="false">BY136*BV84</f>
        <v>357.457818101441</v>
      </c>
      <c r="BZ166" s="54" t="n">
        <f aca="false">BZ136*BW84</f>
        <v>338.619200587063</v>
      </c>
      <c r="CA166" s="54" t="n">
        <f aca="false">CA136*BX84</f>
        <v>319.33781018919</v>
      </c>
      <c r="CB166" s="54" t="n">
        <f aca="false">CB136*BY84</f>
        <v>299.621570598536</v>
      </c>
      <c r="CC166" s="54" t="n">
        <f aca="false">CC136*BZ84</f>
        <v>279.482264871295</v>
      </c>
      <c r="CD166" s="54" t="n">
        <f aca="false">CD136*CA84</f>
        <v>258.931206817832</v>
      </c>
      <c r="CE166" s="54" t="n">
        <f aca="false">CE136*CB84</f>
        <v>237.976575105749</v>
      </c>
      <c r="CF166" s="54" t="n">
        <f aca="false">CF136*CC84</f>
        <v>216.626686620314</v>
      </c>
      <c r="CG166" s="54" t="n">
        <f aca="false">CG136*CD84</f>
        <v>194.890323863621</v>
      </c>
      <c r="CH166" s="54" t="n">
        <f aca="false">CH136*CE84</f>
        <v>176.704221388201</v>
      </c>
      <c r="CI166" s="54" t="n">
        <f aca="false">CI136*CF84</f>
        <v>158.20830069663</v>
      </c>
      <c r="CJ166" s="54" t="n">
        <f aca="false">CJ136*CG84</f>
        <v>139.409917619592</v>
      </c>
      <c r="CK166" s="54" t="n">
        <f aca="false">CK136*CH84</f>
        <v>120.316522657409</v>
      </c>
      <c r="CL166" s="54" t="n">
        <f aca="false">CL136*CI84</f>
        <v>100.935753677386</v>
      </c>
      <c r="CM166" s="54" t="n">
        <f aca="false">CM136*CJ84</f>
        <v>81.2755262444303</v>
      </c>
      <c r="CN166" s="54" t="n">
        <f aca="false">CN136*CK84</f>
        <v>61.3438470429706</v>
      </c>
      <c r="CO166" s="54" t="n">
        <f aca="false">CO136*CL84</f>
        <v>41.1486383436779</v>
      </c>
      <c r="CP166" s="54" t="n">
        <f aca="false">CP136*CM84</f>
        <v>20.6979592937383</v>
      </c>
      <c r="CQ166" s="54" t="n">
        <f aca="false">CQ136*CN84</f>
        <v>0</v>
      </c>
    </row>
    <row r="167" customFormat="false" ht="15" hidden="false" customHeight="false" outlineLevel="0" collapsed="false">
      <c r="AW167" s="39" t="n">
        <v>2018</v>
      </c>
      <c r="AX167" s="176" t="n">
        <f aca="false">AX166+(AX169-AX164)/5</f>
        <v>100</v>
      </c>
      <c r="AY167" s="176" t="n">
        <f aca="false">AY166+(AY169-AY164)/5</f>
        <v>0.490634709870093</v>
      </c>
      <c r="AZ167" s="176" t="n">
        <f aca="false">AZ166+(AZ169-AZ164)/5</f>
        <v>13.0767253406786</v>
      </c>
      <c r="BA167" s="176" t="n">
        <f aca="false">BA166+(BA169-BA164)/5</f>
        <v>22.7841794591504</v>
      </c>
      <c r="BB167" s="176" t="n">
        <f aca="false">BB166+(BB169-BB164)/5</f>
        <v>23.6363119900178</v>
      </c>
      <c r="BC167" s="176" t="n">
        <f aca="false">BC166+(BC169-BC164)/5</f>
        <v>22.2419694285534</v>
      </c>
      <c r="BD167" s="176" t="n">
        <f aca="false">BD166+(BD169-BD164)/5</f>
        <v>13.4571316658824</v>
      </c>
      <c r="BE167" s="176" t="n">
        <f aca="false">BE166+(BE169-BE164)/5</f>
        <v>3.91252597154192</v>
      </c>
      <c r="BF167" s="176" t="n">
        <f aca="false">BF166+(BF169-BF164)/5</f>
        <v>0.400521434305316</v>
      </c>
      <c r="BL167" s="58" t="s">
        <v>37</v>
      </c>
      <c r="BM167" s="54" t="n">
        <f aca="false">BM137*BR85</f>
        <v>595.303480484994</v>
      </c>
      <c r="BN167" s="54" t="n">
        <f aca="false">BN137*BR85</f>
        <v>576.16600773494</v>
      </c>
      <c r="BO167" s="54" t="n">
        <f aca="false">BO137*BR85</f>
        <v>556.414692649846</v>
      </c>
      <c r="BP167" s="54" t="n">
        <f aca="false">BP137*BR85</f>
        <v>536.040977331329</v>
      </c>
      <c r="BQ167" s="54" t="n">
        <f aca="false">BQ137*BR85</f>
        <v>515.037016980037</v>
      </c>
      <c r="BR167" s="54" t="n">
        <f aca="false">BR137*BR85</f>
        <v>493.397239972351</v>
      </c>
      <c r="BS167" s="54" t="n">
        <f aca="false">BS137*BR85</f>
        <v>474.568689153673</v>
      </c>
      <c r="BT167" s="54" t="n">
        <f aca="false">BT137*BR85</f>
        <v>455.192927566242</v>
      </c>
      <c r="BU167" s="54" t="n">
        <f aca="false">BU137*BR85</f>
        <v>435.268756613581</v>
      </c>
      <c r="BV167" s="54" t="n">
        <f aca="false">BV137*BS85</f>
        <v>414.79732014156</v>
      </c>
      <c r="BW167" s="54" t="n">
        <f aca="false">BW137*BT85</f>
        <v>393.7818149071</v>
      </c>
      <c r="BX167" s="54" t="n">
        <f aca="false">BX137*BU85</f>
        <v>375.847106702276</v>
      </c>
      <c r="BY167" s="54" t="n">
        <f aca="false">BY137*BV85</f>
        <v>357.457818101441</v>
      </c>
      <c r="BZ167" s="54" t="n">
        <f aca="false">BZ137*BW85</f>
        <v>338.619200587063</v>
      </c>
      <c r="CA167" s="54" t="n">
        <f aca="false">CA137*BX85</f>
        <v>319.33781018919</v>
      </c>
      <c r="CB167" s="54" t="n">
        <f aca="false">CB137*BY85</f>
        <v>299.621570598536</v>
      </c>
      <c r="CC167" s="54" t="n">
        <f aca="false">CC137*BZ85</f>
        <v>279.482264871295</v>
      </c>
      <c r="CD167" s="54" t="n">
        <f aca="false">CD137*CA85</f>
        <v>258.931206817832</v>
      </c>
      <c r="CE167" s="54" t="n">
        <f aca="false">CE137*CB85</f>
        <v>237.976575105749</v>
      </c>
      <c r="CF167" s="54" t="n">
        <f aca="false">CF137*CC85</f>
        <v>216.626686620314</v>
      </c>
      <c r="CG167" s="54" t="n">
        <f aca="false">CG137*CD85</f>
        <v>194.890323863621</v>
      </c>
      <c r="CH167" s="54" t="n">
        <f aca="false">CH137*CE85</f>
        <v>176.704221388201</v>
      </c>
      <c r="CI167" s="54" t="n">
        <f aca="false">CI137*CF85</f>
        <v>158.20830069663</v>
      </c>
      <c r="CJ167" s="54" t="n">
        <f aca="false">CJ137*CG85</f>
        <v>139.409917619592</v>
      </c>
      <c r="CK167" s="54" t="n">
        <f aca="false">CK137*CH85</f>
        <v>120.316522657409</v>
      </c>
      <c r="CL167" s="54" t="n">
        <f aca="false">CL137*CI85</f>
        <v>100.935753677386</v>
      </c>
      <c r="CM167" s="54" t="n">
        <f aca="false">CM137*CJ85</f>
        <v>81.2755262444303</v>
      </c>
      <c r="CN167" s="54" t="n">
        <f aca="false">CN137*CK85</f>
        <v>61.3438470429706</v>
      </c>
      <c r="CO167" s="54" t="n">
        <f aca="false">CO137*CL85</f>
        <v>41.1486383436779</v>
      </c>
      <c r="CP167" s="54" t="n">
        <f aca="false">CP137*CM85</f>
        <v>20.6979592937383</v>
      </c>
      <c r="CQ167" s="54" t="n">
        <f aca="false">CQ137*CN85</f>
        <v>0</v>
      </c>
    </row>
    <row r="168" customFormat="false" ht="15" hidden="false" customHeight="false" outlineLevel="0" collapsed="false">
      <c r="AW168" s="39" t="n">
        <v>2019</v>
      </c>
      <c r="AX168" s="176" t="n">
        <f aca="false">AX167+(AX169-AX164)/5</f>
        <v>100</v>
      </c>
      <c r="AY168" s="176" t="n">
        <f aca="false">AY167+(AY169-AY164)/5</f>
        <v>0.486087820424613</v>
      </c>
      <c r="AZ168" s="176" t="n">
        <f aca="false">AZ167+(AZ169-AZ164)/5</f>
        <v>13.050630498819</v>
      </c>
      <c r="BA168" s="176" t="n">
        <f aca="false">BA167+(BA169-BA164)/5</f>
        <v>22.7197668678463</v>
      </c>
      <c r="BB168" s="176" t="n">
        <f aca="false">BB167+(BB169-BB164)/5</f>
        <v>23.6732351053047</v>
      </c>
      <c r="BC168" s="176" t="n">
        <f aca="false">BC167+(BC169-BC164)/5</f>
        <v>22.3110787294109</v>
      </c>
      <c r="BD168" s="176" t="n">
        <f aca="false">BD167+(BD169-BD164)/5</f>
        <v>13.4701388666491</v>
      </c>
      <c r="BE168" s="176" t="n">
        <f aca="false">BE167+(BE169-BE164)/5</f>
        <v>3.8938919699489</v>
      </c>
      <c r="BF168" s="176" t="n">
        <f aca="false">BF167+(BF169-BF164)/5</f>
        <v>0.395170141596593</v>
      </c>
      <c r="BL168" s="58" t="s">
        <v>38</v>
      </c>
      <c r="BM168" s="54" t="n">
        <f aca="false">BM138*BR86</f>
        <v>168.244436110416</v>
      </c>
      <c r="BN168" s="54" t="n">
        <f aca="false">BN138*BR86</f>
        <v>162.835811069642</v>
      </c>
      <c r="BO168" s="54" t="n">
        <f aca="false">BO138*BR86</f>
        <v>157.253702148955</v>
      </c>
      <c r="BP168" s="54" t="n">
        <f aca="false">BP138*BR86</f>
        <v>151.495690718474</v>
      </c>
      <c r="BQ168" s="54" t="n">
        <f aca="false">BQ138*BR86</f>
        <v>145.559559684082</v>
      </c>
      <c r="BR168" s="54" t="n">
        <f aca="false">BR138*BR86</f>
        <v>139.443734395698</v>
      </c>
      <c r="BS168" s="54" t="n">
        <f aca="false">BS138*BR86</f>
        <v>134.122416749975</v>
      </c>
      <c r="BT168" s="54" t="n">
        <f aca="false">BT138*BR86</f>
        <v>128.646446611465</v>
      </c>
      <c r="BU168" s="54" t="n">
        <f aca="false">BU138*BR86</f>
        <v>123.0154852333</v>
      </c>
      <c r="BV168" s="54" t="n">
        <f aca="false">BV138*BS86</f>
        <v>117.229855888752</v>
      </c>
      <c r="BW168" s="54" t="n">
        <f aca="false">BW138*BT86</f>
        <v>111.290462044008</v>
      </c>
      <c r="BX168" s="54" t="n">
        <f aca="false">BX138*BU86</f>
        <v>106.221761847149</v>
      </c>
      <c r="BY168" s="54" t="n">
        <f aca="false">BY138*BV86</f>
        <v>101.024588317106</v>
      </c>
      <c r="BZ168" s="54" t="n">
        <f aca="false">BZ138*BW86</f>
        <v>95.7004256257938</v>
      </c>
      <c r="CA168" s="54" t="n">
        <f aca="false">CA138*BX86</f>
        <v>90.2511266358531</v>
      </c>
      <c r="CB168" s="54" t="n">
        <f aca="false">CB138*BY86</f>
        <v>84.6789307376451</v>
      </c>
      <c r="CC168" s="54" t="n">
        <f aca="false">CC138*BZ86</f>
        <v>78.9871680538885</v>
      </c>
      <c r="CD168" s="54" t="n">
        <f aca="false">CD138*CA86</f>
        <v>73.1790360892302</v>
      </c>
      <c r="CE168" s="54" t="n">
        <f aca="false">CE138*CB86</f>
        <v>67.2568462954991</v>
      </c>
      <c r="CF168" s="54" t="n">
        <f aca="false">CF138*CC86</f>
        <v>61.2229491875469</v>
      </c>
      <c r="CG168" s="54" t="n">
        <f aca="false">CG138*CD86</f>
        <v>55.0798268726698</v>
      </c>
      <c r="CH168" s="54" t="n">
        <f aca="false">CH138*CE86</f>
        <v>49.9400777256793</v>
      </c>
      <c r="CI168" s="54" t="n">
        <f aca="false">CI138*CF86</f>
        <v>44.7127678759852</v>
      </c>
      <c r="CJ168" s="54" t="n">
        <f aca="false">CJ138*CG86</f>
        <v>39.3999762255701</v>
      </c>
      <c r="CK168" s="54" t="n">
        <f aca="false">CK138*CH86</f>
        <v>34.0038084319113</v>
      </c>
      <c r="CL168" s="54" t="n">
        <f aca="false">CL138*CI86</f>
        <v>28.5264231060711</v>
      </c>
      <c r="CM168" s="54" t="n">
        <f aca="false">CM138*CJ86</f>
        <v>22.9700573418976</v>
      </c>
      <c r="CN168" s="54" t="n">
        <f aca="false">CN138*CK86</f>
        <v>17.336973985403</v>
      </c>
      <c r="CO168" s="54" t="n">
        <f aca="false">CO138*CL86</f>
        <v>11.6294120256165</v>
      </c>
      <c r="CP168" s="54" t="n">
        <f aca="false">CP138*CM86</f>
        <v>5.84964913555401</v>
      </c>
      <c r="CQ168" s="54" t="n">
        <f aca="false">CQ138*CN86</f>
        <v>0</v>
      </c>
    </row>
    <row r="169" customFormat="false" ht="15" hidden="false" customHeight="false" outlineLevel="0" collapsed="false">
      <c r="AW169" s="34" t="n">
        <v>2020</v>
      </c>
      <c r="AX169" s="175" t="n">
        <v>100</v>
      </c>
      <c r="AY169" s="175" t="n">
        <v>0.481540930979133</v>
      </c>
      <c r="AZ169" s="175" t="n">
        <v>13.0245356569594</v>
      </c>
      <c r="BA169" s="175" t="n">
        <v>22.6553542765421</v>
      </c>
      <c r="BB169" s="175" t="n">
        <v>23.7101582205916</v>
      </c>
      <c r="BC169" s="175" t="n">
        <v>22.3801880302683</v>
      </c>
      <c r="BD169" s="175" t="n">
        <v>13.4831460674157</v>
      </c>
      <c r="BE169" s="175" t="n">
        <v>3.87525796835588</v>
      </c>
      <c r="BF169" s="175" t="n">
        <v>0.38981884888787</v>
      </c>
      <c r="BL169" s="58" t="s">
        <v>39</v>
      </c>
      <c r="BM169" s="54" t="n">
        <f aca="false">BM139*BR87</f>
        <v>168.244436110416</v>
      </c>
      <c r="BN169" s="54" t="n">
        <f aca="false">BN139*BR87</f>
        <v>162.835811069642</v>
      </c>
      <c r="BO169" s="54" t="n">
        <f aca="false">BO139*BR87</f>
        <v>157.253702148955</v>
      </c>
      <c r="BP169" s="54" t="n">
        <f aca="false">BP139*BR87</f>
        <v>151.495690718474</v>
      </c>
      <c r="BQ169" s="54" t="n">
        <f aca="false">BQ139*BR87</f>
        <v>145.559559684082</v>
      </c>
      <c r="BR169" s="54" t="n">
        <f aca="false">BR139*BR87</f>
        <v>139.443734395698</v>
      </c>
      <c r="BS169" s="54" t="n">
        <f aca="false">BS139*BR87</f>
        <v>134.122416749975</v>
      </c>
      <c r="BT169" s="54" t="n">
        <f aca="false">BT139*BR87</f>
        <v>128.646446611465</v>
      </c>
      <c r="BU169" s="54" t="n">
        <f aca="false">BU139*BR87</f>
        <v>123.0154852333</v>
      </c>
      <c r="BV169" s="54" t="n">
        <f aca="false">BV139*BS87</f>
        <v>117.229855888752</v>
      </c>
      <c r="BW169" s="54" t="n">
        <f aca="false">BW139*BT87</f>
        <v>111.290462044008</v>
      </c>
      <c r="BX169" s="54" t="n">
        <f aca="false">BX139*BU87</f>
        <v>106.221761847149</v>
      </c>
      <c r="BY169" s="54" t="n">
        <f aca="false">BY139*BV87</f>
        <v>101.024588317106</v>
      </c>
      <c r="BZ169" s="54" t="n">
        <f aca="false">BZ139*BW87</f>
        <v>95.7004256257938</v>
      </c>
      <c r="CA169" s="54" t="n">
        <f aca="false">CA139*BX87</f>
        <v>90.2511266358531</v>
      </c>
      <c r="CB169" s="54" t="n">
        <f aca="false">CB139*BY87</f>
        <v>84.6789307376451</v>
      </c>
      <c r="CC169" s="54" t="n">
        <f aca="false">CC139*BZ87</f>
        <v>78.9871680538885</v>
      </c>
      <c r="CD169" s="54" t="n">
        <f aca="false">CD139*CA87</f>
        <v>73.1790360892302</v>
      </c>
      <c r="CE169" s="54" t="n">
        <f aca="false">CE139*CB87</f>
        <v>67.2568462954991</v>
      </c>
      <c r="CF169" s="54" t="n">
        <f aca="false">CF139*CC87</f>
        <v>61.2229491875469</v>
      </c>
      <c r="CG169" s="54" t="n">
        <f aca="false">CG139*CD87</f>
        <v>55.0798268726698</v>
      </c>
      <c r="CH169" s="54" t="n">
        <f aca="false">CH139*CE87</f>
        <v>49.9400777256793</v>
      </c>
      <c r="CI169" s="54" t="n">
        <f aca="false">CI139*CF87</f>
        <v>44.7127678759852</v>
      </c>
      <c r="CJ169" s="54" t="n">
        <f aca="false">CJ139*CG87</f>
        <v>39.3999762255701</v>
      </c>
      <c r="CK169" s="54" t="n">
        <f aca="false">CK139*CH87</f>
        <v>34.0038084319113</v>
      </c>
      <c r="CL169" s="54" t="n">
        <f aca="false">CL139*CI87</f>
        <v>28.5264231060711</v>
      </c>
      <c r="CM169" s="54" t="n">
        <f aca="false">CM139*CJ87</f>
        <v>22.9700573418976</v>
      </c>
      <c r="CN169" s="54" t="n">
        <f aca="false">CN139*CK87</f>
        <v>17.336973985403</v>
      </c>
      <c r="CO169" s="54" t="n">
        <f aca="false">CO139*CL87</f>
        <v>11.6294120256165</v>
      </c>
      <c r="CP169" s="54" t="n">
        <f aca="false">CP139*CM87</f>
        <v>5.84964913555401</v>
      </c>
      <c r="CQ169" s="54" t="n">
        <f aca="false">CQ139*CN87</f>
        <v>0</v>
      </c>
    </row>
    <row r="170" customFormat="false" ht="15" hidden="false" customHeight="false" outlineLevel="0" collapsed="false">
      <c r="AW170" s="39" t="n">
        <v>2021</v>
      </c>
      <c r="AX170" s="176" t="n">
        <f aca="false">AX169+(AX174-AX169)/5</f>
        <v>100</v>
      </c>
      <c r="AY170" s="176" t="n">
        <f aca="false">AY169+(AY174-AY169)/5</f>
        <v>0.480357596150726</v>
      </c>
      <c r="AZ170" s="176" t="n">
        <f aca="false">AZ169+(AZ174-AZ169)/5</f>
        <v>13.0212932104665</v>
      </c>
      <c r="BA170" s="176" t="n">
        <f aca="false">BA169+(BA174-BA169)/5</f>
        <v>22.5618577375238</v>
      </c>
      <c r="BB170" s="176" t="n">
        <f aca="false">BB169+(BB174-BB169)/5</f>
        <v>23.7386378725494</v>
      </c>
      <c r="BC170" s="176" t="n">
        <f aca="false">BC169+(BC174-BC169)/5</f>
        <v>22.4368495918722</v>
      </c>
      <c r="BD170" s="176" t="n">
        <f aca="false">BD169+(BD174-BD169)/5</f>
        <v>13.5118438456091</v>
      </c>
      <c r="BE170" s="176" t="n">
        <f aca="false">BE169+(BE174-BE169)/5</f>
        <v>3.86596142819243</v>
      </c>
      <c r="BF170" s="176" t="n">
        <f aca="false">BF169+(BF174-BF169)/5</f>
        <v>0.383198717635861</v>
      </c>
      <c r="BL170" s="58" t="s">
        <v>40</v>
      </c>
      <c r="BM170" s="54" t="n">
        <f aca="false">BM140*BR88</f>
        <v>41.3770575591767</v>
      </c>
      <c r="BN170" s="54" t="n">
        <f aca="false">BN140*BR88</f>
        <v>40.0468917908344</v>
      </c>
      <c r="BO170" s="54" t="n">
        <f aca="false">BO140*BR88</f>
        <v>38.6740604066141</v>
      </c>
      <c r="BP170" s="54" t="n">
        <f aca="false">BP140*BR88</f>
        <v>37.2579685827568</v>
      </c>
      <c r="BQ170" s="54" t="n">
        <f aca="false">BQ140*BR88</f>
        <v>35.7980710600378</v>
      </c>
      <c r="BR170" s="54" t="n">
        <f aca="false">BR140*BR88</f>
        <v>34.2939805781792</v>
      </c>
      <c r="BS170" s="54" t="n">
        <f aca="false">BS140*BR88</f>
        <v>32.9852866825117</v>
      </c>
      <c r="BT170" s="54" t="n">
        <f aca="false">BT140*BR88</f>
        <v>31.6385584527307</v>
      </c>
      <c r="BU170" s="54" t="n">
        <f aca="false">BU140*BR88</f>
        <v>30.2537125794032</v>
      </c>
      <c r="BV170" s="54" t="n">
        <f aca="false">BV140*BS88</f>
        <v>28.8308285664764</v>
      </c>
      <c r="BW170" s="54" t="n">
        <f aca="false">BW140*BT88</f>
        <v>27.3701286071666</v>
      </c>
      <c r="BX170" s="54" t="n">
        <f aca="false">BX140*BU88</f>
        <v>26.1235619768262</v>
      </c>
      <c r="BY170" s="54" t="n">
        <f aca="false">BY140*BV88</f>
        <v>24.8453993625422</v>
      </c>
      <c r="BZ170" s="54" t="n">
        <f aca="false">BZ140*BW88</f>
        <v>23.5360057729185</v>
      </c>
      <c r="CA170" s="54" t="n">
        <f aca="false">CA140*BX88</f>
        <v>22.1958368902105</v>
      </c>
      <c r="CB170" s="54" t="n">
        <f aca="false">CB140*BY88</f>
        <v>20.8254434570521</v>
      </c>
      <c r="CC170" s="54" t="n">
        <f aca="false">CC140*BZ88</f>
        <v>19.4256444644458</v>
      </c>
      <c r="CD170" s="54" t="n">
        <f aca="false">CD140*CA88</f>
        <v>17.9972262880774</v>
      </c>
      <c r="CE170" s="54" t="n">
        <f aca="false">CE140*CB88</f>
        <v>16.5407573929589</v>
      </c>
      <c r="CF170" s="54" t="n">
        <f aca="false">CF140*CC88</f>
        <v>15.0568158510345</v>
      </c>
      <c r="CG170" s="54" t="n">
        <f aca="false">CG140*CD88</f>
        <v>13.5460120973287</v>
      </c>
      <c r="CH170" s="54" t="n">
        <f aca="false">CH140*CE88</f>
        <v>12.2819721016454</v>
      </c>
      <c r="CI170" s="54" t="n">
        <f aca="false">CI140*CF88</f>
        <v>10.9963979362775</v>
      </c>
      <c r="CJ170" s="54" t="n">
        <f aca="false">CJ140*CG88</f>
        <v>9.68980087428089</v>
      </c>
      <c r="CK170" s="54" t="n">
        <f aca="false">CK140*CH88</f>
        <v>8.3626987688023</v>
      </c>
      <c r="CL170" s="54" t="n">
        <f aca="false">CL140*CI88</f>
        <v>7.01562249608477</v>
      </c>
      <c r="CM170" s="54" t="n">
        <f aca="false">CM140*CJ88</f>
        <v>5.64912223397112</v>
      </c>
      <c r="CN170" s="54" t="n">
        <f aca="false">CN140*CK88</f>
        <v>4.26375449364151</v>
      </c>
      <c r="CO170" s="54" t="n">
        <f aca="false">CO140*CL88</f>
        <v>2.86006991902851</v>
      </c>
      <c r="CP170" s="54" t="n">
        <f aca="false">CP140*CM88</f>
        <v>1.43862866777929</v>
      </c>
      <c r="CQ170" s="54" t="n">
        <f aca="false">CQ140*CN88</f>
        <v>0</v>
      </c>
    </row>
    <row r="171" customFormat="false" ht="15" hidden="false" customHeight="false" outlineLevel="0" collapsed="false">
      <c r="AW171" s="39" t="n">
        <v>2022</v>
      </c>
      <c r="AX171" s="176" t="n">
        <f aca="false">AX170+(AX174-AX169)/5</f>
        <v>100</v>
      </c>
      <c r="AY171" s="176" t="n">
        <f aca="false">AY170+(AY174-AY169)/5</f>
        <v>0.479174261322319</v>
      </c>
      <c r="AZ171" s="176" t="n">
        <f aca="false">AZ170+(AZ174-AZ169)/5</f>
        <v>13.0180507639735</v>
      </c>
      <c r="BA171" s="176" t="n">
        <f aca="false">BA170+(BA174-BA169)/5</f>
        <v>22.4683611985055</v>
      </c>
      <c r="BB171" s="176" t="n">
        <f aca="false">BB170+(BB174-BB169)/5</f>
        <v>23.7671175245072</v>
      </c>
      <c r="BC171" s="176" t="n">
        <f aca="false">BC170+(BC174-BC169)/5</f>
        <v>22.4935111534761</v>
      </c>
      <c r="BD171" s="176" t="n">
        <f aca="false">BD170+(BD174-BD169)/5</f>
        <v>13.5405416238026</v>
      </c>
      <c r="BE171" s="176" t="n">
        <f aca="false">BE170+(BE174-BE169)/5</f>
        <v>3.85666488802898</v>
      </c>
      <c r="BF171" s="176" t="n">
        <f aca="false">BF170+(BF174-BF169)/5</f>
        <v>0.376578586383852</v>
      </c>
      <c r="BL171" s="58" t="s">
        <v>52</v>
      </c>
      <c r="BM171" s="54" t="n">
        <f aca="false">BM141*BR89</f>
        <v>41.3770575591767</v>
      </c>
      <c r="BN171" s="54" t="n">
        <f aca="false">BN141*BR89</f>
        <v>40.0468917908344</v>
      </c>
      <c r="BO171" s="54" t="n">
        <f aca="false">BO141*BR89</f>
        <v>38.6740604066141</v>
      </c>
      <c r="BP171" s="54" t="n">
        <f aca="false">BP141*BR89</f>
        <v>37.2579685827568</v>
      </c>
      <c r="BQ171" s="54" t="n">
        <f aca="false">BQ141*BR89</f>
        <v>35.7980710600378</v>
      </c>
      <c r="BR171" s="54" t="n">
        <f aca="false">BR141*BR89</f>
        <v>34.2939805781792</v>
      </c>
      <c r="BS171" s="54" t="n">
        <f aca="false">BS141*BR89</f>
        <v>32.9852866825117</v>
      </c>
      <c r="BT171" s="54" t="n">
        <f aca="false">BT141*BR89</f>
        <v>31.6385584527307</v>
      </c>
      <c r="BU171" s="54" t="n">
        <f aca="false">BU141*BR89</f>
        <v>30.2537125794032</v>
      </c>
      <c r="BV171" s="54" t="n">
        <f aca="false">BV141*BS89</f>
        <v>28.8308285664764</v>
      </c>
      <c r="BW171" s="54" t="n">
        <f aca="false">BW141*BT89</f>
        <v>27.3701286071666</v>
      </c>
      <c r="BX171" s="54" t="n">
        <f aca="false">BX141*BU89</f>
        <v>26.1235619768262</v>
      </c>
      <c r="BY171" s="54" t="n">
        <f aca="false">BY141*BV89</f>
        <v>24.8453993625422</v>
      </c>
      <c r="BZ171" s="54" t="n">
        <f aca="false">BZ141*BW89</f>
        <v>23.5360057729185</v>
      </c>
      <c r="CA171" s="54" t="n">
        <f aca="false">CA141*BX89</f>
        <v>22.1958368902105</v>
      </c>
      <c r="CB171" s="54" t="n">
        <f aca="false">CB141*BY89</f>
        <v>20.8254434570521</v>
      </c>
      <c r="CC171" s="54" t="n">
        <f aca="false">CC141*BZ89</f>
        <v>19.4256444644458</v>
      </c>
      <c r="CD171" s="54" t="n">
        <f aca="false">CD141*CA89</f>
        <v>17.9972262880774</v>
      </c>
      <c r="CE171" s="54" t="n">
        <f aca="false">CE141*CB89</f>
        <v>16.5407573929589</v>
      </c>
      <c r="CF171" s="54" t="n">
        <f aca="false">CF141*CC89</f>
        <v>15.0568158510345</v>
      </c>
      <c r="CG171" s="54" t="n">
        <f aca="false">CG141*CD89</f>
        <v>13.5460120973287</v>
      </c>
      <c r="CH171" s="54" t="n">
        <f aca="false">CH141*CE89</f>
        <v>12.2819721016454</v>
      </c>
      <c r="CI171" s="54" t="n">
        <f aca="false">CI141*CF89</f>
        <v>10.9963979362775</v>
      </c>
      <c r="CJ171" s="54" t="n">
        <f aca="false">CJ141*CG89</f>
        <v>9.68980087428089</v>
      </c>
      <c r="CK171" s="54" t="n">
        <f aca="false">CK141*CH89</f>
        <v>8.3626987688023</v>
      </c>
      <c r="CL171" s="54" t="n">
        <f aca="false">CL141*CI89</f>
        <v>7.01562249608477</v>
      </c>
      <c r="CM171" s="54" t="n">
        <f aca="false">CM141*CJ89</f>
        <v>5.64912223397112</v>
      </c>
      <c r="CN171" s="54" t="n">
        <f aca="false">CN141*CK89</f>
        <v>4.26375449364151</v>
      </c>
      <c r="CO171" s="54" t="n">
        <f aca="false">CO141*CL89</f>
        <v>2.86006991902851</v>
      </c>
      <c r="CP171" s="54" t="n">
        <f aca="false">CP141*CM89</f>
        <v>1.43862866777929</v>
      </c>
      <c r="CQ171" s="54" t="n">
        <f aca="false">CQ141*CN89</f>
        <v>0</v>
      </c>
    </row>
    <row r="172" customFormat="false" ht="15" hidden="false" customHeight="false" outlineLevel="0" collapsed="false">
      <c r="AW172" s="39" t="n">
        <v>2023</v>
      </c>
      <c r="AX172" s="176" t="n">
        <f aca="false">AX171+(AX174-AX169)/5</f>
        <v>100</v>
      </c>
      <c r="AY172" s="176" t="n">
        <f aca="false">AY171+(AY174-AY169)/5</f>
        <v>0.477990926493913</v>
      </c>
      <c r="AZ172" s="176" t="n">
        <f aca="false">AZ171+(AZ174-AZ169)/5</f>
        <v>13.0148083174806</v>
      </c>
      <c r="BA172" s="176" t="n">
        <f aca="false">BA171+(BA174-BA169)/5</f>
        <v>22.3748646594872</v>
      </c>
      <c r="BB172" s="176" t="n">
        <f aca="false">BB171+(BB174-BB169)/5</f>
        <v>23.7955971764649</v>
      </c>
      <c r="BC172" s="176" t="n">
        <f aca="false">BC171+(BC174-BC169)/5</f>
        <v>22.55017271508</v>
      </c>
      <c r="BD172" s="176" t="n">
        <f aca="false">BD171+(BD174-BD169)/5</f>
        <v>13.569239401996</v>
      </c>
      <c r="BE172" s="176" t="n">
        <f aca="false">BE171+(BE174-BE169)/5</f>
        <v>3.84736834786554</v>
      </c>
      <c r="BF172" s="176" t="n">
        <f aca="false">BF171+(BF174-BF169)/5</f>
        <v>0.369958455131842</v>
      </c>
      <c r="BL172" s="58" t="s">
        <v>53</v>
      </c>
      <c r="BM172" s="54" t="n">
        <f aca="false">BM142*BR90</f>
        <v>13.4349466133096</v>
      </c>
      <c r="BN172" s="54" t="n">
        <f aca="false">BN142*BR90</f>
        <v>13.0030477026881</v>
      </c>
      <c r="BO172" s="54" t="n">
        <f aca="false">BO142*BR90</f>
        <v>12.5572954562965</v>
      </c>
      <c r="BP172" s="54" t="n">
        <f aca="false">BP142*BR90</f>
        <v>12.0974967375052</v>
      </c>
      <c r="BQ172" s="54" t="n">
        <f aca="false">BQ142*BR90</f>
        <v>11.6234745030681</v>
      </c>
      <c r="BR172" s="54" t="n">
        <f aca="false">BR142*BR90</f>
        <v>11.135103011295</v>
      </c>
      <c r="BS172" s="54" t="n">
        <f aca="false">BS142*BR90</f>
        <v>10.7101759222599</v>
      </c>
      <c r="BT172" s="54" t="n">
        <f aca="false">BT142*BR90</f>
        <v>10.2728992540515</v>
      </c>
      <c r="BU172" s="54" t="n">
        <f aca="false">BU142*BR90</f>
        <v>9.82324595646723</v>
      </c>
      <c r="BV172" s="54" t="n">
        <f aca="false">BV142*BS90</f>
        <v>9.36124184408529</v>
      </c>
      <c r="BW172" s="54" t="n">
        <f aca="false">BW142*BT90</f>
        <v>8.88695906205507</v>
      </c>
      <c r="BX172" s="54" t="n">
        <f aca="false">BX142*BU90</f>
        <v>8.48220441983327</v>
      </c>
      <c r="BY172" s="54" t="n">
        <f aca="false">BY142*BV90</f>
        <v>8.06719070211121</v>
      </c>
      <c r="BZ172" s="54" t="n">
        <f aca="false">BZ142*BW90</f>
        <v>7.64203642555964</v>
      </c>
      <c r="CA172" s="54" t="n">
        <f aca="false">CA142*BX90</f>
        <v>7.20688954818078</v>
      </c>
      <c r="CB172" s="54" t="n">
        <f aca="false">CB142*BY90</f>
        <v>6.76192889365908</v>
      </c>
      <c r="CC172" s="54" t="n">
        <f aca="false">CC142*BZ90</f>
        <v>6.30742038473155</v>
      </c>
      <c r="CD172" s="54" t="n">
        <f aca="false">CD142*CA90</f>
        <v>5.84361935408689</v>
      </c>
      <c r="CE172" s="54" t="n">
        <f aca="false">CE142*CB90</f>
        <v>5.37071037978685</v>
      </c>
      <c r="CF172" s="54" t="n">
        <f aca="false">CF142*CC90</f>
        <v>4.88888115922149</v>
      </c>
      <c r="CG172" s="54" t="n">
        <f aca="false">CG142*CD90</f>
        <v>4.39832989792902</v>
      </c>
      <c r="CH172" s="54" t="n">
        <f aca="false">CH142*CE90</f>
        <v>3.98790173167273</v>
      </c>
      <c r="CI172" s="54" t="n">
        <f aca="false">CI142*CF90</f>
        <v>3.57048151626795</v>
      </c>
      <c r="CJ172" s="54" t="n">
        <f aca="false">CJ142*CG90</f>
        <v>3.14623525980262</v>
      </c>
      <c r="CK172" s="54" t="n">
        <f aca="false">CK142*CH90</f>
        <v>2.71533110689092</v>
      </c>
      <c r="CL172" s="54" t="n">
        <f aca="false">CL142*CI90</f>
        <v>2.27794143068853</v>
      </c>
      <c r="CM172" s="54" t="n">
        <f aca="false">CM142*CJ90</f>
        <v>1.83424487149473</v>
      </c>
      <c r="CN172" s="54" t="n">
        <f aca="false">CN142*CK90</f>
        <v>1.38442212601529</v>
      </c>
      <c r="CO172" s="54" t="n">
        <f aca="false">CO142*CL90</f>
        <v>0.92865198588677</v>
      </c>
      <c r="CP172" s="54" t="n">
        <f aca="false">CP142*CM90</f>
        <v>0.467116331806559</v>
      </c>
      <c r="CQ172" s="54" t="n">
        <f aca="false">CQ142*CN90</f>
        <v>0</v>
      </c>
    </row>
    <row r="173" customFormat="false" ht="15" hidden="false" customHeight="false" outlineLevel="0" collapsed="false">
      <c r="AW173" s="39" t="n">
        <v>2024</v>
      </c>
      <c r="AX173" s="176" t="n">
        <f aca="false">AX172+(AX174-AX169)/5</f>
        <v>100</v>
      </c>
      <c r="AY173" s="176" t="n">
        <f aca="false">AY172+(AY174-AY169)/5</f>
        <v>0.476807591665506</v>
      </c>
      <c r="AZ173" s="176" t="n">
        <f aca="false">AZ172+(AZ174-AZ169)/5</f>
        <v>13.0115658709876</v>
      </c>
      <c r="BA173" s="176" t="n">
        <f aca="false">BA172+(BA174-BA169)/5</f>
        <v>22.2813681204689</v>
      </c>
      <c r="BB173" s="176" t="n">
        <f aca="false">BB172+(BB174-BB169)/5</f>
        <v>23.8240768284227</v>
      </c>
      <c r="BC173" s="176" t="n">
        <f aca="false">BC172+(BC174-BC169)/5</f>
        <v>22.6068342766839</v>
      </c>
      <c r="BD173" s="176" t="n">
        <f aca="false">BD172+(BD174-BD169)/5</f>
        <v>13.5979371801895</v>
      </c>
      <c r="BE173" s="176" t="n">
        <f aca="false">BE172+(BE174-BE169)/5</f>
        <v>3.83807180770209</v>
      </c>
      <c r="BF173" s="176" t="n">
        <f aca="false">BF172+(BF174-BF169)/5</f>
        <v>0.363338323879833</v>
      </c>
      <c r="BL173" s="58" t="s">
        <v>57</v>
      </c>
      <c r="BM173" s="54" t="n">
        <f aca="false">BM143*BR91</f>
        <v>13.4349466133096</v>
      </c>
      <c r="BN173" s="54" t="n">
        <f aca="false">BN143*BR91</f>
        <v>13.0030477026881</v>
      </c>
      <c r="BO173" s="54" t="n">
        <f aca="false">BO143*BR91</f>
        <v>12.5572954562965</v>
      </c>
      <c r="BP173" s="54" t="n">
        <f aca="false">BP143*BR91</f>
        <v>12.0974967375052</v>
      </c>
      <c r="BQ173" s="54" t="n">
        <f aca="false">BQ143*BR91</f>
        <v>11.6234745030681</v>
      </c>
      <c r="BR173" s="54" t="n">
        <f aca="false">BR143*BR91</f>
        <v>11.135103011295</v>
      </c>
      <c r="BS173" s="54" t="n">
        <f aca="false">BS143*BR91</f>
        <v>10.7101759222599</v>
      </c>
      <c r="BT173" s="54" t="n">
        <f aca="false">BT143*BR91</f>
        <v>10.2728992540515</v>
      </c>
      <c r="BU173" s="54" t="n">
        <f aca="false">BU143*BR91</f>
        <v>9.82324595646723</v>
      </c>
      <c r="BV173" s="54" t="n">
        <f aca="false">BV143*BS91</f>
        <v>9.36124184408529</v>
      </c>
      <c r="BW173" s="54" t="n">
        <f aca="false">BW143*BT91</f>
        <v>8.88695906205507</v>
      </c>
      <c r="BX173" s="54" t="n">
        <f aca="false">BX143*BU91</f>
        <v>8.48220441983327</v>
      </c>
      <c r="BY173" s="54" t="n">
        <f aca="false">BY143*BV91</f>
        <v>8.06719070211121</v>
      </c>
      <c r="BZ173" s="54" t="n">
        <f aca="false">BZ143*BW91</f>
        <v>7.64203642555964</v>
      </c>
      <c r="CA173" s="54" t="n">
        <f aca="false">CA143*BX91</f>
        <v>7.20688954818078</v>
      </c>
      <c r="CB173" s="54" t="n">
        <f aca="false">CB143*BY91</f>
        <v>6.76192889365908</v>
      </c>
      <c r="CC173" s="54" t="n">
        <f aca="false">CC143*BZ91</f>
        <v>6.30742038473155</v>
      </c>
      <c r="CD173" s="54" t="n">
        <f aca="false">CD143*CA91</f>
        <v>5.84361935408689</v>
      </c>
      <c r="CE173" s="54" t="n">
        <f aca="false">CE143*CB91</f>
        <v>5.37071037978685</v>
      </c>
      <c r="CF173" s="54" t="n">
        <f aca="false">CF143*CC91</f>
        <v>4.88888115922149</v>
      </c>
      <c r="CG173" s="54" t="n">
        <f aca="false">CG143*CD91</f>
        <v>4.39832989792902</v>
      </c>
      <c r="CH173" s="54" t="n">
        <f aca="false">CH143*CE91</f>
        <v>3.98790173167273</v>
      </c>
      <c r="CI173" s="54" t="n">
        <f aca="false">CI143*CF91</f>
        <v>3.57048151626795</v>
      </c>
      <c r="CJ173" s="54" t="n">
        <f aca="false">CJ143*CG91</f>
        <v>3.14623525980262</v>
      </c>
      <c r="CK173" s="54" t="n">
        <f aca="false">CK143*CH91</f>
        <v>2.71533110689092</v>
      </c>
      <c r="CL173" s="54" t="n">
        <f aca="false">CL143*CI91</f>
        <v>2.27794143068853</v>
      </c>
      <c r="CM173" s="54" t="n">
        <f aca="false">CM143*CJ91</f>
        <v>1.83424487149473</v>
      </c>
      <c r="CN173" s="54" t="n">
        <f aca="false">CN143*CK91</f>
        <v>1.38442212601529</v>
      </c>
      <c r="CO173" s="54" t="n">
        <f aca="false">CO143*CL91</f>
        <v>0.92865198588677</v>
      </c>
      <c r="CP173" s="54" t="n">
        <f aca="false">CP143*CM91</f>
        <v>0.467116331806559</v>
      </c>
      <c r="CQ173" s="54" t="n">
        <f aca="false">CQ143*CN91</f>
        <v>0</v>
      </c>
    </row>
    <row r="174" customFormat="false" ht="15" hidden="false" customHeight="false" outlineLevel="0" collapsed="false">
      <c r="AW174" s="34" t="n">
        <v>2025</v>
      </c>
      <c r="AX174" s="175" t="n">
        <v>100</v>
      </c>
      <c r="AY174" s="175" t="n">
        <v>0.475624256837099</v>
      </c>
      <c r="AZ174" s="175" t="n">
        <v>13.0083234244947</v>
      </c>
      <c r="BA174" s="175" t="n">
        <v>22.1878715814506</v>
      </c>
      <c r="BB174" s="175" t="n">
        <v>23.8525564803805</v>
      </c>
      <c r="BC174" s="175" t="n">
        <v>22.6634958382878</v>
      </c>
      <c r="BD174" s="175" t="n">
        <v>13.6266349583829</v>
      </c>
      <c r="BE174" s="175" t="n">
        <v>3.82877526753864</v>
      </c>
      <c r="BF174" s="175" t="n">
        <v>0.356718192627824</v>
      </c>
      <c r="BL174" s="58" t="s">
        <v>62</v>
      </c>
      <c r="BM174" s="54" t="n">
        <f aca="false">BM144*BR92</f>
        <v>4.14364575014968</v>
      </c>
      <c r="BN174" s="54" t="n">
        <f aca="false">BN144*BR92</f>
        <v>4.01043821780876</v>
      </c>
      <c r="BO174" s="54" t="n">
        <f aca="false">BO144*BR92</f>
        <v>3.87295799890337</v>
      </c>
      <c r="BP174" s="54" t="n">
        <f aca="false">BP144*BR92</f>
        <v>3.7311455256661</v>
      </c>
      <c r="BQ174" s="54" t="n">
        <f aca="false">BQ144*BR92</f>
        <v>3.58494619389832</v>
      </c>
      <c r="BR174" s="54" t="n">
        <f aca="false">BR144*BR92</f>
        <v>3.43432122197806</v>
      </c>
      <c r="BS174" s="54" t="n">
        <f aca="false">BS144*BR92</f>
        <v>3.30326395935676</v>
      </c>
      <c r="BT174" s="54" t="n">
        <f aca="false">BT144*BR92</f>
        <v>3.1683978032035</v>
      </c>
      <c r="BU174" s="54" t="n">
        <f aca="false">BU144*BR92</f>
        <v>3.02971441061525</v>
      </c>
      <c r="BV174" s="54" t="n">
        <f aca="false">BV144*BS92</f>
        <v>2.88722174340013</v>
      </c>
      <c r="BW174" s="54" t="n">
        <f aca="false">BW144*BT92</f>
        <v>2.74094205277734</v>
      </c>
      <c r="BX174" s="54" t="n">
        <f aca="false">BX144*BU92</f>
        <v>2.6161064355346</v>
      </c>
      <c r="BY174" s="54" t="n">
        <f aca="false">BY144*BV92</f>
        <v>2.48810668405147</v>
      </c>
      <c r="BZ174" s="54" t="n">
        <f aca="false">BZ144*BW92</f>
        <v>2.35697935158811</v>
      </c>
      <c r="CA174" s="54" t="n">
        <f aca="false">CA144*BX92</f>
        <v>2.22277007178676</v>
      </c>
      <c r="CB174" s="54" t="n">
        <f aca="false">CB144*BY92</f>
        <v>2.08553399797415</v>
      </c>
      <c r="CC174" s="54" t="n">
        <f aca="false">CC144*BZ92</f>
        <v>1.94535314682297</v>
      </c>
      <c r="CD174" s="54" t="n">
        <f aca="false">CD144*CA92</f>
        <v>1.80230626879206</v>
      </c>
      <c r="CE174" s="54" t="n">
        <f aca="false">CE144*CB92</f>
        <v>1.65645029199014</v>
      </c>
      <c r="CF174" s="54" t="n">
        <f aca="false">CF144*CC92</f>
        <v>1.5078431065983</v>
      </c>
      <c r="CG174" s="54" t="n">
        <f aca="false">CG144*CD92</f>
        <v>1.35654584375161</v>
      </c>
      <c r="CH174" s="54" t="n">
        <f aca="false">CH144*CE92</f>
        <v>1.22996038153885</v>
      </c>
      <c r="CI174" s="54" t="n">
        <f aca="false">CI144*CF92</f>
        <v>1.10121841096227</v>
      </c>
      <c r="CJ174" s="54" t="n">
        <f aca="false">CJ144*CG92</f>
        <v>0.970371132724634</v>
      </c>
      <c r="CK174" s="54" t="n">
        <f aca="false">CK144*CH92</f>
        <v>0.837470406482406</v>
      </c>
      <c r="CL174" s="54" t="n">
        <f aca="false">CL144*CI92</f>
        <v>0.702569396071251</v>
      </c>
      <c r="CM174" s="54" t="n">
        <f aca="false">CM144*CJ92</f>
        <v>0.565723198257702</v>
      </c>
      <c r="CN174" s="54" t="n">
        <f aca="false">CN144*CK92</f>
        <v>0.42698754405123</v>
      </c>
      <c r="CO174" s="54" t="n">
        <f aca="false">CO144*CL92</f>
        <v>0.286417576894253</v>
      </c>
      <c r="CP174" s="54" t="n">
        <f aca="false">CP144*CM92</f>
        <v>0.144069392966419</v>
      </c>
      <c r="CQ174" s="54" t="n">
        <f aca="false">CQ144*CN92</f>
        <v>0</v>
      </c>
    </row>
    <row r="175" customFormat="false" ht="15" hidden="false" customHeight="false" outlineLevel="0" collapsed="false">
      <c r="AW175" s="39" t="n">
        <v>2026</v>
      </c>
      <c r="AX175" s="176" t="n">
        <f aca="false">AX174+(AX179-AX174)/5</f>
        <v>100</v>
      </c>
      <c r="AY175" s="176" t="n">
        <f aca="false">AY174+(AY179-AY174)/5</f>
        <v>0.473250198733043</v>
      </c>
      <c r="AZ175" s="176" t="n">
        <f aca="false">AZ174+(AZ179-AZ174)/5</f>
        <v>13.0280890544603</v>
      </c>
      <c r="BA175" s="176" t="n">
        <f aca="false">BA174+(BA179-BA174)/5</f>
        <v>22.138874272727</v>
      </c>
      <c r="BB175" s="176" t="n">
        <f aca="false">BB174+(BB179-BB174)/5</f>
        <v>23.8416253649244</v>
      </c>
      <c r="BC175" s="176" t="n">
        <f aca="false">BC174+(BC179-BC174)/5</f>
        <v>22.6999936440254</v>
      </c>
      <c r="BD175" s="176" t="n">
        <f aca="false">BD174+(BD179-BD174)/5</f>
        <v>13.6350155576265</v>
      </c>
      <c r="BE175" s="176" t="n">
        <f aca="false">BE174+(BE179-BE174)/5</f>
        <v>3.82943466362818</v>
      </c>
      <c r="BF175" s="176" t="n">
        <f aca="false">BF174+(BF179-BF174)/5</f>
        <v>0.353717243875264</v>
      </c>
      <c r="BL175" s="58" t="s">
        <v>64</v>
      </c>
      <c r="BM175" s="54" t="n">
        <f aca="false">BM145*BR93</f>
        <v>3.40953721293648</v>
      </c>
      <c r="BN175" s="54" t="n">
        <f aca="false">BN145*BR93</f>
        <v>3.29992937820703</v>
      </c>
      <c r="BO175" s="54" t="n">
        <f aca="false">BO145*BR93</f>
        <v>3.1868058269518</v>
      </c>
      <c r="BP175" s="54" t="n">
        <f aca="false">BP145*BR93</f>
        <v>3.07011754472025</v>
      </c>
      <c r="BQ175" s="54" t="n">
        <f aca="false">BQ145*BR93</f>
        <v>2.94981960126051</v>
      </c>
      <c r="BR175" s="54" t="n">
        <f aca="false">BR145*BR93</f>
        <v>2.82588008569234</v>
      </c>
      <c r="BS175" s="54" t="n">
        <f aca="false">BS145*BR93</f>
        <v>2.71804156838744</v>
      </c>
      <c r="BT175" s="54" t="n">
        <f aca="false">BT145*BR93</f>
        <v>2.60706895974838</v>
      </c>
      <c r="BU175" s="54" t="n">
        <f aca="false">BU145*BR93</f>
        <v>2.49295539494163</v>
      </c>
      <c r="BV175" s="54" t="n">
        <f aca="false">BV145*BS93</f>
        <v>2.37570742522246</v>
      </c>
      <c r="BW175" s="54" t="n">
        <f aca="false">BW145*BT93</f>
        <v>2.2553433596753</v>
      </c>
      <c r="BX175" s="54" t="n">
        <f aca="false">BX145*BU93</f>
        <v>2.15262423063932</v>
      </c>
      <c r="BY175" s="54" t="n">
        <f aca="false">BY145*BV93</f>
        <v>2.04730154085277</v>
      </c>
      <c r="BZ175" s="54" t="n">
        <f aca="false">BZ145*BW93</f>
        <v>1.93940536762156</v>
      </c>
      <c r="CA175" s="54" t="n">
        <f aca="false">CA145*BX93</f>
        <v>1.82897325990879</v>
      </c>
      <c r="CB175" s="54" t="n">
        <f aca="false">CB145*BY93</f>
        <v>1.7160505998082</v>
      </c>
      <c r="CC175" s="54" t="n">
        <f aca="false">CC145*BZ93</f>
        <v>1.60070487351782</v>
      </c>
      <c r="CD175" s="54" t="n">
        <f aca="false">CD145*CA93</f>
        <v>1.48300087968024</v>
      </c>
      <c r="CE175" s="54" t="n">
        <f aca="false">CE145*CB93</f>
        <v>1.36298546074212</v>
      </c>
      <c r="CF175" s="54" t="n">
        <f aca="false">CF145*CC93</f>
        <v>1.24070625077709</v>
      </c>
      <c r="CG175" s="54" t="n">
        <f aca="false">CG145*CD93</f>
        <v>1.1162135506295</v>
      </c>
      <c r="CH175" s="54" t="n">
        <f aca="false">CH145*CE93</f>
        <v>1.01205458771247</v>
      </c>
      <c r="CI175" s="54" t="n">
        <f aca="false">CI145*CF93</f>
        <v>0.90612117399539</v>
      </c>
      <c r="CJ175" s="54" t="n">
        <f aca="false">CJ145*CG93</f>
        <v>0.798455439214236</v>
      </c>
      <c r="CK175" s="54" t="n">
        <f aca="false">CK145*CH93</f>
        <v>0.689100055315216</v>
      </c>
      <c r="CL175" s="54" t="n">
        <f aca="false">CL145*CI93</f>
        <v>0.57809876736898</v>
      </c>
      <c r="CM175" s="54" t="n">
        <f aca="false">CM145*CJ93</f>
        <v>0.465496910929561</v>
      </c>
      <c r="CN175" s="54" t="n">
        <f aca="false">CN145*CK93</f>
        <v>0.351340343428353</v>
      </c>
      <c r="CO175" s="54" t="n">
        <f aca="false">CO145*CL93</f>
        <v>0.235674438825948</v>
      </c>
      <c r="CP175" s="54" t="n">
        <f aca="false">CP145*CM93</f>
        <v>0.118545355028584</v>
      </c>
      <c r="CQ175" s="54" t="n">
        <f aca="false">CQ145*CN93</f>
        <v>0</v>
      </c>
    </row>
    <row r="176" customFormat="false" ht="15" hidden="false" customHeight="false" outlineLevel="0" collapsed="false">
      <c r="AW176" s="39" t="n">
        <v>2027</v>
      </c>
      <c r="AX176" s="176" t="n">
        <f aca="false">AX175+(AX179-AX174)/5</f>
        <v>100</v>
      </c>
      <c r="AY176" s="176" t="n">
        <f aca="false">AY175+(AY179-AY174)/5</f>
        <v>0.470876140628986</v>
      </c>
      <c r="AZ176" s="176" t="n">
        <f aca="false">AZ175+(AZ179-AZ174)/5</f>
        <v>13.0478546844259</v>
      </c>
      <c r="BA176" s="176" t="n">
        <f aca="false">BA175+(BA179-BA174)/5</f>
        <v>22.0898769640034</v>
      </c>
      <c r="BB176" s="176" t="n">
        <f aca="false">BB175+(BB179-BB174)/5</f>
        <v>23.8306942494682</v>
      </c>
      <c r="BC176" s="176" t="n">
        <f aca="false">BC175+(BC179-BC174)/5</f>
        <v>22.736491449763</v>
      </c>
      <c r="BD176" s="176" t="n">
        <f aca="false">BD175+(BD179-BD174)/5</f>
        <v>13.6433961568701</v>
      </c>
      <c r="BE176" s="176" t="n">
        <f aca="false">BE175+(BE179-BE174)/5</f>
        <v>3.83009405971772</v>
      </c>
      <c r="BF176" s="176" t="n">
        <f aca="false">BF175+(BF179-BF174)/5</f>
        <v>0.350716295122704</v>
      </c>
      <c r="BL176" s="58" t="s">
        <v>69</v>
      </c>
      <c r="BM176" s="54" t="n">
        <f aca="false">BM146*BR94</f>
        <v>2.82156278935756</v>
      </c>
      <c r="BN176" s="54" t="n">
        <f aca="false">BN146*BR94</f>
        <v>2.73085681708623</v>
      </c>
      <c r="BO176" s="54" t="n">
        <f aca="false">BO146*BR94</f>
        <v>2.63724141332683</v>
      </c>
      <c r="BP176" s="54" t="n">
        <f aca="false">BP146*BR94</f>
        <v>2.54067601616696</v>
      </c>
      <c r="BQ176" s="54" t="n">
        <f aca="false">BQ146*BR94</f>
        <v>2.44112344357312</v>
      </c>
      <c r="BR176" s="54" t="n">
        <f aca="false">BR146*BR94</f>
        <v>2.33855728769387</v>
      </c>
      <c r="BS176" s="54" t="n">
        <f aca="false">BS146*BR94</f>
        <v>2.24931551419672</v>
      </c>
      <c r="BT176" s="54" t="n">
        <f aca="false">BT146*BR94</f>
        <v>2.1574801231689</v>
      </c>
      <c r="BU176" s="54" t="n">
        <f aca="false">BU146*BR94</f>
        <v>2.0630454336169</v>
      </c>
      <c r="BV176" s="54" t="n">
        <f aca="false">BV146*BS94</f>
        <v>1.96601686703252</v>
      </c>
      <c r="BW176" s="54" t="n">
        <f aca="false">BW146*BT94</f>
        <v>1.86640957510002</v>
      </c>
      <c r="BX176" s="54" t="n">
        <f aca="false">BX146*BU94</f>
        <v>1.7814043517684</v>
      </c>
      <c r="BY176" s="54" t="n">
        <f aca="false">BY146*BV94</f>
        <v>1.69424455153239</v>
      </c>
      <c r="BZ176" s="54" t="n">
        <f aca="false">BZ146*BW94</f>
        <v>1.60495506486888</v>
      </c>
      <c r="CA176" s="54" t="n">
        <f aca="false">CA146*BX94</f>
        <v>1.51356696542522</v>
      </c>
      <c r="CB176" s="54" t="n">
        <f aca="false">CB146*BY94</f>
        <v>1.42011780915668</v>
      </c>
      <c r="CC176" s="54" t="n">
        <f aca="false">CC146*BZ94</f>
        <v>1.32466344427176</v>
      </c>
      <c r="CD176" s="54" t="n">
        <f aca="false">CD146*CA94</f>
        <v>1.22725749489224</v>
      </c>
      <c r="CE176" s="54" t="n">
        <f aca="false">CE146*CB94</f>
        <v>1.12793872548854</v>
      </c>
      <c r="CF176" s="54" t="n">
        <f aca="false">CF146*CC94</f>
        <v>1.02674655564207</v>
      </c>
      <c r="CG176" s="54" t="n">
        <f aca="false">CG146*CD94</f>
        <v>0.923722611820505</v>
      </c>
      <c r="CH176" s="54" t="n">
        <f aca="false">CH146*CE94</f>
        <v>0.837525853847106</v>
      </c>
      <c r="CI176" s="54" t="n">
        <f aca="false">CI146*CF94</f>
        <v>0.749860648974243</v>
      </c>
      <c r="CJ176" s="54" t="n">
        <f aca="false">CJ146*CG94</f>
        <v>0.660761861668236</v>
      </c>
      <c r="CK176" s="54" t="n">
        <f aca="false">CK146*CH94</f>
        <v>0.570264805101534</v>
      </c>
      <c r="CL176" s="54" t="n">
        <f aca="false">CL146*CI94</f>
        <v>0.478405680510804</v>
      </c>
      <c r="CM176" s="54" t="n">
        <f aca="false">CM146*CJ94</f>
        <v>0.385222005337359</v>
      </c>
      <c r="CN176" s="54" t="n">
        <f aca="false">CN146*CK94</f>
        <v>0.290751728902164</v>
      </c>
      <c r="CO176" s="54" t="n">
        <f aca="false">CO146*CL94</f>
        <v>0.195032400429885</v>
      </c>
      <c r="CP176" s="54" t="n">
        <f aca="false">CP146*CM94</f>
        <v>0.098102217899466</v>
      </c>
      <c r="CQ176" s="54" t="n">
        <f aca="false">CQ146*CN94</f>
        <v>0</v>
      </c>
    </row>
    <row r="177" customFormat="false" ht="15" hidden="false" customHeight="false" outlineLevel="0" collapsed="false">
      <c r="AW177" s="39" t="n">
        <v>2028</v>
      </c>
      <c r="AX177" s="176" t="n">
        <f aca="false">AX176+(AX179-AX174)/5</f>
        <v>100</v>
      </c>
      <c r="AY177" s="176" t="n">
        <f aca="false">AY176+(AY179-AY174)/5</f>
        <v>0.46850208252493</v>
      </c>
      <c r="AZ177" s="176" t="n">
        <f aca="false">AZ176+(AZ179-AZ174)/5</f>
        <v>13.0676203143915</v>
      </c>
      <c r="BA177" s="176" t="n">
        <f aca="false">BA176+(BA179-BA174)/5</f>
        <v>22.0408796552798</v>
      </c>
      <c r="BB177" s="176" t="n">
        <f aca="false">BB176+(BB179-BB174)/5</f>
        <v>23.8197631340121</v>
      </c>
      <c r="BC177" s="176" t="n">
        <f aca="false">BC176+(BC179-BC174)/5</f>
        <v>22.7729892555006</v>
      </c>
      <c r="BD177" s="176" t="n">
        <f aca="false">BD176+(BD179-BD174)/5</f>
        <v>13.6517767561137</v>
      </c>
      <c r="BE177" s="176" t="n">
        <f aca="false">BE176+(BE179-BE174)/5</f>
        <v>3.83075345580725</v>
      </c>
      <c r="BF177" s="176" t="n">
        <f aca="false">BF176+(BF179-BF174)/5</f>
        <v>0.347715346370143</v>
      </c>
      <c r="BL177" s="58" t="s">
        <v>70</v>
      </c>
      <c r="BM177" s="54" t="n">
        <f aca="false">BM147*BR95</f>
        <v>2.13146492544691</v>
      </c>
      <c r="BN177" s="54" t="n">
        <f aca="false">BN147*BR95</f>
        <v>2.06294382105961</v>
      </c>
      <c r="BO177" s="54" t="n">
        <f aca="false">BO147*BR95</f>
        <v>1.99222487397562</v>
      </c>
      <c r="BP177" s="54" t="n">
        <f aca="false">BP147*BR95</f>
        <v>1.91927744291562</v>
      </c>
      <c r="BQ177" s="54" t="n">
        <f aca="false">BQ147*BR95</f>
        <v>1.84407343982835</v>
      </c>
      <c r="BR177" s="54" t="n">
        <f aca="false">BR147*BR95</f>
        <v>1.76659291569502</v>
      </c>
      <c r="BS177" s="54" t="n">
        <f aca="false">BS147*BR95</f>
        <v>1.69917789632656</v>
      </c>
      <c r="BT177" s="54" t="n">
        <f aca="false">BT147*BR95</f>
        <v>1.629803606437</v>
      </c>
      <c r="BU177" s="54" t="n">
        <f aca="false">BU147*BR95</f>
        <v>1.55846575449028</v>
      </c>
      <c r="BV177" s="54" t="n">
        <f aca="false">BV147*BS95</f>
        <v>1.48516843598967</v>
      </c>
      <c r="BW177" s="54" t="n">
        <f aca="false">BW147*BT95</f>
        <v>1.40992309682031</v>
      </c>
      <c r="BX177" s="54" t="n">
        <f aca="false">BX147*BU95</f>
        <v>1.34570845212251</v>
      </c>
      <c r="BY177" s="54" t="n">
        <f aca="false">BY147*BV95</f>
        <v>1.27986619696776</v>
      </c>
      <c r="BZ177" s="54" t="n">
        <f aca="false">BZ147*BW95</f>
        <v>1.2124151341198</v>
      </c>
      <c r="CA177" s="54" t="n">
        <f aca="false">CA147*BX95</f>
        <v>1.1433787372329</v>
      </c>
      <c r="CB177" s="54" t="n">
        <f aca="false">CB147*BY95</f>
        <v>1.07278537682629</v>
      </c>
      <c r="CC177" s="54" t="n">
        <f aca="false">CC147*BZ95</f>
        <v>1.0006772417529</v>
      </c>
      <c r="CD177" s="54" t="n">
        <f aca="false">CD147*CA95</f>
        <v>0.927094840746124</v>
      </c>
      <c r="CE177" s="54" t="n">
        <f aca="false">CE147*CB95</f>
        <v>0.852067457261696</v>
      </c>
      <c r="CF177" s="54" t="n">
        <f aca="false">CF147*CC95</f>
        <v>0.775624869639273</v>
      </c>
      <c r="CG177" s="54" t="n">
        <f aca="false">CG147*CD95</f>
        <v>0.697798523344543</v>
      </c>
      <c r="CH177" s="54" t="n">
        <f aca="false">CH147*CE95</f>
        <v>0.632683769563228</v>
      </c>
      <c r="CI177" s="54" t="n">
        <f aca="false">CI147*CF95</f>
        <v>0.566459721644319</v>
      </c>
      <c r="CJ177" s="54" t="n">
        <f aca="false">CJ147*CG95</f>
        <v>0.499152716902508</v>
      </c>
      <c r="CK177" s="54" t="n">
        <f aca="false">CK147*CH95</f>
        <v>0.430789431614064</v>
      </c>
      <c r="CL177" s="54" t="n">
        <f aca="false">CL147*CI95</f>
        <v>0.361397212916716</v>
      </c>
      <c r="CM177" s="54" t="n">
        <f aca="false">CM147*CJ95</f>
        <v>0.291004402235491</v>
      </c>
      <c r="CN177" s="54" t="n">
        <f aca="false">CN147*CK95</f>
        <v>0.219639667245936</v>
      </c>
      <c r="CO177" s="54" t="n">
        <f aca="false">CO147*CL95</f>
        <v>0.147331373382857</v>
      </c>
      <c r="CP177" s="54" t="n">
        <f aca="false">CP147*CM95</f>
        <v>0.0741083761630099</v>
      </c>
      <c r="CQ177" s="54" t="n">
        <f aca="false">CQ147*CN95</f>
        <v>0</v>
      </c>
    </row>
    <row r="178" customFormat="false" ht="15" hidden="false" customHeight="false" outlineLevel="0" collapsed="false">
      <c r="AW178" s="39" t="n">
        <v>2029</v>
      </c>
      <c r="AX178" s="176" t="n">
        <f aca="false">AX177+(AX179-AX174)/5</f>
        <v>100</v>
      </c>
      <c r="AY178" s="176" t="n">
        <f aca="false">AY177+(AY179-AY174)/5</f>
        <v>0.466128024420873</v>
      </c>
      <c r="AZ178" s="176" t="n">
        <f aca="false">AZ177+(AZ179-AZ174)/5</f>
        <v>13.0873859443571</v>
      </c>
      <c r="BA178" s="176" t="n">
        <f aca="false">BA177+(BA179-BA174)/5</f>
        <v>21.9918823465562</v>
      </c>
      <c r="BB178" s="176" t="n">
        <f aca="false">BB177+(BB179-BB174)/5</f>
        <v>23.8088320185559</v>
      </c>
      <c r="BC178" s="176" t="n">
        <f aca="false">BC177+(BC179-BC174)/5</f>
        <v>22.8094870612382</v>
      </c>
      <c r="BD178" s="176" t="n">
        <f aca="false">BD177+(BD179-BD174)/5</f>
        <v>13.6601573553573</v>
      </c>
      <c r="BE178" s="176" t="n">
        <f aca="false">BE177+(BE179-BE174)/5</f>
        <v>3.83141285189679</v>
      </c>
      <c r="BF178" s="176" t="n">
        <f aca="false">BF177+(BF179-BF174)/5</f>
        <v>0.344714397617583</v>
      </c>
      <c r="BL178" s="58" t="s">
        <v>71</v>
      </c>
      <c r="BM178" s="54" t="n">
        <f aca="false">BM148*BR96</f>
        <v>1.20624266604911</v>
      </c>
      <c r="BN178" s="54" t="n">
        <f aca="false">BN148*BR96</f>
        <v>1.16746507292525</v>
      </c>
      <c r="BO178" s="54" t="n">
        <f aca="false">BO148*BR96</f>
        <v>1.12744367250137</v>
      </c>
      <c r="BP178" s="54" t="n">
        <f aca="false">BP148*BR96</f>
        <v>1.08616112420665</v>
      </c>
      <c r="BQ178" s="54" t="n">
        <f aca="false">BQ148*BR96</f>
        <v>1.04360153239797</v>
      </c>
      <c r="BR178" s="54" t="n">
        <f aca="false">BR148*BR96</f>
        <v>0.999753607488819</v>
      </c>
      <c r="BS178" s="54" t="n">
        <f aca="false">BS148*BR96</f>
        <v>0.961601972092936</v>
      </c>
      <c r="BT178" s="54" t="n">
        <f aca="false">BT148*BR96</f>
        <v>0.922341542614322</v>
      </c>
      <c r="BU178" s="54" t="n">
        <f aca="false">BU148*BR96</f>
        <v>0.881969890378765</v>
      </c>
      <c r="BV178" s="54" t="n">
        <f aca="false">BV148*BS96</f>
        <v>0.840489333121234</v>
      </c>
      <c r="BW178" s="54" t="n">
        <f aca="false">BW148*BT96</f>
        <v>0.797906348318708</v>
      </c>
      <c r="BX178" s="54" t="n">
        <f aca="false">BX148*BU96</f>
        <v>0.761565875015621</v>
      </c>
      <c r="BY178" s="54" t="n">
        <f aca="false">BY148*BV96</f>
        <v>0.724304301321232</v>
      </c>
      <c r="BZ178" s="54" t="n">
        <f aca="false">BZ148*BW96</f>
        <v>0.686132268131186</v>
      </c>
      <c r="CA178" s="54" t="n">
        <f aca="false">CA148*BX96</f>
        <v>0.64706305970036</v>
      </c>
      <c r="CB178" s="54" t="n">
        <f aca="false">CB148*BY96</f>
        <v>0.607112731526706</v>
      </c>
      <c r="CC178" s="54" t="n">
        <f aca="false">CC148*BZ96</f>
        <v>0.566305159205755</v>
      </c>
      <c r="CD178" s="54" t="n">
        <f aca="false">CD148*CA96</f>
        <v>0.524663267516591</v>
      </c>
      <c r="CE178" s="54" t="n">
        <f aca="false">CE148*CB96</f>
        <v>0.482203628607933</v>
      </c>
      <c r="CF178" s="54" t="n">
        <f aca="false">CF148*CC96</f>
        <v>0.438943094694136</v>
      </c>
      <c r="CG178" s="54" t="n">
        <f aca="false">CG148*CD96</f>
        <v>0.394899461452677</v>
      </c>
      <c r="CH178" s="54" t="n">
        <f aca="false">CH148*CE96</f>
        <v>0.358049596712897</v>
      </c>
      <c r="CI178" s="54" t="n">
        <f aca="false">CI148*CF96</f>
        <v>0.320571958134575</v>
      </c>
      <c r="CJ178" s="54" t="n">
        <f aca="false">CJ148*CG96</f>
        <v>0.282481450580706</v>
      </c>
      <c r="CK178" s="54" t="n">
        <f aca="false">CK148*CH96</f>
        <v>0.243793170740061</v>
      </c>
      <c r="CL178" s="54" t="n">
        <f aca="false">CL148*CI96</f>
        <v>0.2045225949566</v>
      </c>
      <c r="CM178" s="54" t="n">
        <f aca="false">CM148*CJ96</f>
        <v>0.164685762263232</v>
      </c>
      <c r="CN178" s="54" t="n">
        <f aca="false">CN148*CK96</f>
        <v>0.124298896325178</v>
      </c>
      <c r="CO178" s="54" t="n">
        <f aca="false">CO148*CL96</f>
        <v>0.0833780497630064</v>
      </c>
      <c r="CP178" s="54" t="n">
        <f aca="false">CP148*CM96</f>
        <v>0.0419395525453915</v>
      </c>
      <c r="CQ178" s="54" t="n">
        <f aca="false">CQ148*CN96</f>
        <v>0</v>
      </c>
    </row>
    <row r="179" customFormat="false" ht="15" hidden="false" customHeight="false" outlineLevel="0" collapsed="false">
      <c r="AW179" s="34" t="n">
        <v>2030</v>
      </c>
      <c r="AX179" s="175" t="n">
        <v>100</v>
      </c>
      <c r="AY179" s="175" t="n">
        <v>0.463753966316817</v>
      </c>
      <c r="AZ179" s="175" t="n">
        <v>13.1071515743227</v>
      </c>
      <c r="BA179" s="175" t="n">
        <v>21.9428850378326</v>
      </c>
      <c r="BB179" s="175" t="n">
        <v>23.7979009030998</v>
      </c>
      <c r="BC179" s="175" t="n">
        <v>22.8459848669758</v>
      </c>
      <c r="BD179" s="175" t="n">
        <v>13.6685379546009</v>
      </c>
      <c r="BE179" s="175" t="n">
        <v>3.83207224798633</v>
      </c>
      <c r="BF179" s="175" t="n">
        <v>0.341713448865023</v>
      </c>
      <c r="BL179" s="58" t="s">
        <v>72</v>
      </c>
      <c r="BM179" s="54" t="n">
        <f aca="false">BM149*BR97</f>
        <v>0.452399369361657</v>
      </c>
      <c r="BN179" s="54" t="n">
        <f aca="false">BN149*BR97</f>
        <v>0.437855895508208</v>
      </c>
      <c r="BO179" s="54" t="n">
        <f aca="false">BO149*BR97</f>
        <v>0.422845933729923</v>
      </c>
      <c r="BP179" s="54" t="n">
        <f aca="false">BP149*BR97</f>
        <v>0.407362980473641</v>
      </c>
      <c r="BQ179" s="54" t="n">
        <f aca="false">BQ149*BR97</f>
        <v>0.391401074104002</v>
      </c>
      <c r="BR179" s="54" t="n">
        <f aca="false">BR149*BR97</f>
        <v>0.374955980479775</v>
      </c>
      <c r="BS179" s="54" t="n">
        <f aca="false">BS149*BR97</f>
        <v>0.36064727106416</v>
      </c>
      <c r="BT179" s="54" t="n">
        <f aca="false">BT149*BR97</f>
        <v>0.345922710213425</v>
      </c>
      <c r="BU179" s="54" t="n">
        <f aca="false">BU149*BR97</f>
        <v>0.330781387057219</v>
      </c>
      <c r="BV179" s="54" t="n">
        <f aca="false">BV149*BS97</f>
        <v>0.315224170858307</v>
      </c>
      <c r="BW179" s="54" t="n">
        <f aca="false">BW149*BT97</f>
        <v>0.299253490984001</v>
      </c>
      <c r="BX179" s="54" t="n">
        <f aca="false">BX149*BU97</f>
        <v>0.285624054994584</v>
      </c>
      <c r="BY179" s="54" t="n">
        <f aca="false">BY149*BV97</f>
        <v>0.271649161786754</v>
      </c>
      <c r="BZ179" s="54" t="n">
        <f aca="false">BZ149*BW97</f>
        <v>0.257332802211287</v>
      </c>
      <c r="CA179" s="54" t="n">
        <f aca="false">CA149*BX97</f>
        <v>0.242679958506581</v>
      </c>
      <c r="CB179" s="54" t="n">
        <f aca="false">CB149*BY97</f>
        <v>0.227696652261289</v>
      </c>
      <c r="CC179" s="54" t="n">
        <f aca="false">CC149*BZ97</f>
        <v>0.212391837979063</v>
      </c>
      <c r="CD179" s="54" t="n">
        <f aca="false">CD149*CA97</f>
        <v>0.196774113561382</v>
      </c>
      <c r="CE179" s="54" t="n">
        <f aca="false">CE149*CB97</f>
        <v>0.180849694365934</v>
      </c>
      <c r="CF179" s="54" t="n">
        <f aca="false">CF149*CC97</f>
        <v>0.164624900788575</v>
      </c>
      <c r="CG179" s="54" t="n">
        <f aca="false">CG149*CD97</f>
        <v>0.148106407069484</v>
      </c>
      <c r="CH179" s="54" t="n">
        <f aca="false">CH149*CE97</f>
        <v>0.134285924642061</v>
      </c>
      <c r="CI179" s="54" t="n">
        <f aca="false">CI149*CF97</f>
        <v>0.120229996647464</v>
      </c>
      <c r="CJ179" s="54" t="n">
        <f aca="false">CJ149*CG97</f>
        <v>0.105944213130556</v>
      </c>
      <c r="CK179" s="54" t="n">
        <f aca="false">CK149*CH97</f>
        <v>0.0914342360801486</v>
      </c>
      <c r="CL179" s="54" t="n">
        <f aca="false">CL149*CI97</f>
        <v>0.0767058698741205</v>
      </c>
      <c r="CM179" s="54" t="n">
        <f aca="false">CM149*CJ97</f>
        <v>0.0617651299259351</v>
      </c>
      <c r="CN179" s="54" t="n">
        <f aca="false">CN149*CK97</f>
        <v>0.046618100895107</v>
      </c>
      <c r="CO179" s="54" t="n">
        <f aca="false">CO149*CL97</f>
        <v>0.0312708032911291</v>
      </c>
      <c r="CP179" s="54" t="n">
        <f aca="false">CP149*CM97</f>
        <v>0.0157293616424547</v>
      </c>
      <c r="CQ179" s="54" t="n">
        <f aca="false">CQ149*CN97</f>
        <v>0</v>
      </c>
    </row>
    <row r="180" customFormat="false" ht="15" hidden="false" customHeight="false" outlineLevel="0" collapsed="false">
      <c r="AW180" s="39" t="n">
        <v>2031</v>
      </c>
      <c r="AX180" s="176" t="n">
        <f aca="false">AX179+(AX184-AX179)/5</f>
        <v>100</v>
      </c>
      <c r="AY180" s="176" t="n">
        <f aca="false">AY179+(AY184-AY179)/5</f>
        <v>0.460444166842273</v>
      </c>
      <c r="AZ180" s="176" t="n">
        <f aca="false">AZ179+(AZ184-AZ179)/5</f>
        <v>13.1093237439302</v>
      </c>
      <c r="BA180" s="176" t="n">
        <f aca="false">BA179+(BA184-BA179)/5</f>
        <v>21.9170409495207</v>
      </c>
      <c r="BB180" s="176" t="n">
        <f aca="false">BB179+(BB184-BB179)/5</f>
        <v>23.8035381137842</v>
      </c>
      <c r="BC180" s="176" t="n">
        <f aca="false">BC179+(BC184-BC179)/5</f>
        <v>22.8680922414067</v>
      </c>
      <c r="BD180" s="176" t="n">
        <f aca="false">BD179+(BD184-BD179)/5</f>
        <v>13.6677496183391</v>
      </c>
      <c r="BE180" s="176" t="n">
        <f aca="false">BE179+(BE184-BE179)/5</f>
        <v>3.83087518969341</v>
      </c>
      <c r="BF180" s="176" t="n">
        <f aca="false">BF179+(BF184-BF179)/5</f>
        <v>0.342935976483323</v>
      </c>
      <c r="BL180" s="77" t="s">
        <v>74</v>
      </c>
      <c r="BM180" s="54" t="n">
        <f aca="false">BM150*BR98</f>
        <v>0.114468609301879</v>
      </c>
      <c r="BN180" s="54" t="n">
        <f aca="false">BN150*BR98</f>
        <v>0.110788738508134</v>
      </c>
      <c r="BO180" s="54" t="n">
        <f aca="false">BO150*BR98</f>
        <v>0.106990834340277</v>
      </c>
      <c r="BP180" s="54" t="n">
        <f aca="false">BP150*BR98</f>
        <v>0.103073251233047</v>
      </c>
      <c r="BQ180" s="54" t="n">
        <f aca="false">BQ150*BR98</f>
        <v>0.0990344807402471</v>
      </c>
      <c r="BR180" s="54" t="n">
        <f aca="false">BR150*BR98</f>
        <v>0.094873451515868</v>
      </c>
      <c r="BS180" s="54" t="n">
        <f aca="false">BS150*BR98</f>
        <v>0.0912529821283416</v>
      </c>
      <c r="BT180" s="54" t="n">
        <f aca="false">BT150*BR98</f>
        <v>0.0875272916934881</v>
      </c>
      <c r="BU180" s="54" t="n">
        <f aca="false">BU150*BR98</f>
        <v>0.0836961497378153</v>
      </c>
      <c r="BV180" s="54" t="n">
        <f aca="false">BV150*BS98</f>
        <v>0.0797597762070326</v>
      </c>
      <c r="BW180" s="54" t="n">
        <f aca="false">BW150*BT98</f>
        <v>0.0757187857931934</v>
      </c>
      <c r="BX180" s="54" t="n">
        <f aca="false">BX150*BU98</f>
        <v>0.0722701899530202</v>
      </c>
      <c r="BY180" s="54" t="n">
        <f aca="false">BY150*BV98</f>
        <v>0.0687341846024828</v>
      </c>
      <c r="BZ180" s="54" t="n">
        <f aca="false">BZ150*BW98</f>
        <v>0.0651117795288823</v>
      </c>
      <c r="CA180" s="54" t="n">
        <f aca="false">CA150*BX98</f>
        <v>0.0614042353659403</v>
      </c>
      <c r="CB180" s="54" t="n">
        <f aca="false">CB150*BY98</f>
        <v>0.0576130757295711</v>
      </c>
      <c r="CC180" s="54" t="n">
        <f aca="false">CC150*BZ98</f>
        <v>0.0537405663381855</v>
      </c>
      <c r="CD180" s="54" t="n">
        <f aca="false">CD150*CA98</f>
        <v>0.0497888826807248</v>
      </c>
      <c r="CE180" s="54" t="n">
        <f aca="false">CE150*CB98</f>
        <v>0.0457595974016248</v>
      </c>
      <c r="CF180" s="54" t="n">
        <f aca="false">CF150*CC98</f>
        <v>0.0416543097226633</v>
      </c>
      <c r="CG180" s="54" t="n">
        <f aca="false">CG150*CD98</f>
        <v>0.0374747083972808</v>
      </c>
      <c r="CH180" s="54" t="n">
        <f aca="false">CH150*CE98</f>
        <v>0.0339777729228119</v>
      </c>
      <c r="CI180" s="54" t="n">
        <f aca="false">CI150*CF98</f>
        <v>0.0304212636989836</v>
      </c>
      <c r="CJ180" s="54" t="n">
        <f aca="false">CJ150*CG98</f>
        <v>0.0268065951500959</v>
      </c>
      <c r="CK180" s="54" t="n">
        <f aca="false">CK150*CH98</f>
        <v>0.023135199904108</v>
      </c>
      <c r="CL180" s="54" t="n">
        <f aca="false">CL150*CI98</f>
        <v>0.0194085466170539</v>
      </c>
      <c r="CM180" s="54" t="n">
        <f aca="false">CM150*CJ98</f>
        <v>0.0156281573423672</v>
      </c>
      <c r="CN180" s="54" t="n">
        <f aca="false">CN150*CK98</f>
        <v>0.0117955716545034</v>
      </c>
      <c r="CO180" s="54" t="n">
        <f aca="false">CO150*CL98</f>
        <v>0.007912312896322</v>
      </c>
      <c r="CP180" s="54" t="n">
        <f aca="false">CP150*CM98</f>
        <v>0.00397993073013932</v>
      </c>
      <c r="CQ180" s="54" t="n">
        <f aca="false">CQ150*CN98</f>
        <v>0</v>
      </c>
    </row>
    <row r="181" customFormat="false" ht="15" hidden="false" customHeight="false" outlineLevel="0" collapsed="false">
      <c r="AW181" s="39" t="n">
        <v>2032</v>
      </c>
      <c r="AX181" s="176" t="n">
        <f aca="false">AX180+(AX184-AX179)/5</f>
        <v>100</v>
      </c>
      <c r="AY181" s="176" t="n">
        <f aca="false">AY180+(AY184-AY179)/5</f>
        <v>0.45713436736773</v>
      </c>
      <c r="AZ181" s="176" t="n">
        <f aca="false">AZ180+(AZ184-AZ179)/5</f>
        <v>13.1114959135377</v>
      </c>
      <c r="BA181" s="176" t="n">
        <f aca="false">BA180+(BA184-BA179)/5</f>
        <v>21.8911968612089</v>
      </c>
      <c r="BB181" s="176" t="n">
        <f aca="false">BB180+(BB184-BB179)/5</f>
        <v>23.8091753244686</v>
      </c>
      <c r="BC181" s="176" t="n">
        <f aca="false">BC180+(BC184-BC179)/5</f>
        <v>22.8901996158376</v>
      </c>
      <c r="BD181" s="176" t="n">
        <f aca="false">BD180+(BD184-BD179)/5</f>
        <v>13.6669612820773</v>
      </c>
      <c r="BE181" s="176" t="n">
        <f aca="false">BE180+(BE184-BE179)/5</f>
        <v>3.82967813140049</v>
      </c>
      <c r="BF181" s="176" t="n">
        <f aca="false">BF180+(BF184-BF179)/5</f>
        <v>0.344158504101623</v>
      </c>
      <c r="BL181" s="79" t="s">
        <v>75</v>
      </c>
      <c r="BM181" s="54" t="n">
        <f aca="false">BM151*BR99</f>
        <v>0.0158123228085662</v>
      </c>
      <c r="BN181" s="54" t="n">
        <f aca="false">BN151*BR99</f>
        <v>0.0153039973799672</v>
      </c>
      <c r="BO181" s="54" t="n">
        <f aca="false">BO151*BR99</f>
        <v>0.0147793672034986</v>
      </c>
      <c r="BP181" s="54" t="n">
        <f aca="false">BP151*BR99</f>
        <v>0.0142382049661071</v>
      </c>
      <c r="BQ181" s="54" t="n">
        <f aca="false">BQ151*BR99</f>
        <v>0.0136803022959221</v>
      </c>
      <c r="BR181" s="54" t="n">
        <f aca="false">BR151*BR99</f>
        <v>0.0131055112006775</v>
      </c>
      <c r="BS181" s="54" t="n">
        <f aca="false">BS151*BR99</f>
        <v>0.0126053912898719</v>
      </c>
      <c r="BT181" s="54" t="n">
        <f aca="false">BT151*BR99</f>
        <v>0.0120907364845066</v>
      </c>
      <c r="BU181" s="54" t="n">
        <f aca="false">BU151*BR99</f>
        <v>0.0115615149477202</v>
      </c>
      <c r="BV181" s="54" t="n">
        <f aca="false">BV151*BS99</f>
        <v>0.0110177570621004</v>
      </c>
      <c r="BW181" s="54" t="n">
        <f aca="false">BW151*BT99</f>
        <v>0.0104595477392158</v>
      </c>
      <c r="BX181" s="54" t="n">
        <f aca="false">BX151*BU99</f>
        <v>0.00998316988336809</v>
      </c>
      <c r="BY181" s="54" t="n">
        <f aca="false">BY151*BV99</f>
        <v>0.0094947175609671</v>
      </c>
      <c r="BZ181" s="54" t="n">
        <f aca="false">BZ151*BW99</f>
        <v>0.00899433026075887</v>
      </c>
      <c r="CA181" s="54" t="n">
        <f aca="false">CA151*BX99</f>
        <v>0.0084821821226012</v>
      </c>
      <c r="CB181" s="54" t="n">
        <f aca="false">CB151*BY99</f>
        <v>0.00795848361385998</v>
      </c>
      <c r="CC181" s="54" t="n">
        <f aca="false">CC151*BZ99</f>
        <v>0.0074235477135355</v>
      </c>
      <c r="CD181" s="54" t="n">
        <f aca="false">CD151*CA99</f>
        <v>0.00687767493662147</v>
      </c>
      <c r="CE181" s="54" t="n">
        <f aca="false">CE151*CB99</f>
        <v>0.00632108252312485</v>
      </c>
      <c r="CF181" s="54" t="n">
        <f aca="false">CF151*CC99</f>
        <v>0.00575399138436055</v>
      </c>
      <c r="CG181" s="54" t="n">
        <f aca="false">CG151*CD99</f>
        <v>0.00517663479925723</v>
      </c>
      <c r="CH181" s="54" t="n">
        <f aca="false">CH151*CE99</f>
        <v>0.00469357946294924</v>
      </c>
      <c r="CI181" s="54" t="n">
        <f aca="false">CI151*CF99</f>
        <v>0.00420229480192477</v>
      </c>
      <c r="CJ181" s="54" t="n">
        <f aca="false">CJ151*CG99</f>
        <v>0.00370297620017388</v>
      </c>
      <c r="CK181" s="54" t="n">
        <f aca="false">CK151*CH99</f>
        <v>0.0031958215562811</v>
      </c>
      <c r="CL181" s="54" t="n">
        <f aca="false">CL151*CI99</f>
        <v>0.0026810337456325</v>
      </c>
      <c r="CM181" s="54" t="n">
        <f aca="false">CM151*CJ99</f>
        <v>0.00215882301975793</v>
      </c>
      <c r="CN181" s="54" t="n">
        <f aca="false">CN151*CK99</f>
        <v>0.00162940205048441</v>
      </c>
      <c r="CO181" s="54" t="n">
        <f aca="false">CO151*CL99</f>
        <v>0.00109298126745889</v>
      </c>
      <c r="CP181" s="54" t="n">
        <f aca="false">CP151*CM99</f>
        <v>0.000549774736012821</v>
      </c>
      <c r="CQ181" s="54" t="n">
        <f aca="false">CQ151*CN99</f>
        <v>0</v>
      </c>
    </row>
    <row r="182" customFormat="false" ht="15" hidden="false" customHeight="false" outlineLevel="0" collapsed="false">
      <c r="AW182" s="39" t="n">
        <v>2033</v>
      </c>
      <c r="AX182" s="176" t="n">
        <f aca="false">AX181+(AX184-AX179)/5</f>
        <v>100</v>
      </c>
      <c r="AY182" s="176" t="n">
        <f aca="false">AY181+(AY184-AY179)/5</f>
        <v>0.453824567893186</v>
      </c>
      <c r="AZ182" s="176" t="n">
        <f aca="false">AZ181+(AZ184-AZ179)/5</f>
        <v>13.1136680831452</v>
      </c>
      <c r="BA182" s="176" t="n">
        <f aca="false">BA181+(BA184-BA179)/5</f>
        <v>21.865352772897</v>
      </c>
      <c r="BB182" s="176" t="n">
        <f aca="false">BB181+(BB184-BB179)/5</f>
        <v>23.8148125351529</v>
      </c>
      <c r="BC182" s="176" t="n">
        <f aca="false">BC181+(BC184-BC179)/5</f>
        <v>22.9123069902686</v>
      </c>
      <c r="BD182" s="176" t="n">
        <f aca="false">BD181+(BD184-BD179)/5</f>
        <v>13.6661729458155</v>
      </c>
      <c r="BE182" s="176" t="n">
        <f aca="false">BE181+(BE184-BE179)/5</f>
        <v>3.82848107310758</v>
      </c>
      <c r="BF182" s="176" t="n">
        <f aca="false">BF181+(BF184-BF179)/5</f>
        <v>0.345381031719922</v>
      </c>
      <c r="BL182" s="93"/>
      <c r="BM182" s="78"/>
      <c r="BN182" s="78"/>
      <c r="CB182" s="123"/>
      <c r="CC182" s="123"/>
      <c r="CD182" s="123"/>
      <c r="CE182" s="123"/>
      <c r="CF182" s="123"/>
      <c r="CG182" s="123"/>
      <c r="CH182" s="123"/>
      <c r="CI182" s="123"/>
      <c r="CJ182" s="123"/>
      <c r="CK182" s="123"/>
      <c r="CL182" s="123"/>
      <c r="CM182" s="123"/>
      <c r="CN182" s="123"/>
      <c r="CO182" s="123"/>
      <c r="CP182" s="123"/>
      <c r="CQ182" s="123"/>
    </row>
    <row r="183" customFormat="false" ht="15" hidden="false" customHeight="false" outlineLevel="0" collapsed="false">
      <c r="AW183" s="39" t="n">
        <v>2034</v>
      </c>
      <c r="AX183" s="176" t="n">
        <f aca="false">AX182+(AX184-AX179)/5</f>
        <v>100</v>
      </c>
      <c r="AY183" s="176" t="n">
        <f aca="false">AY182+(AY184-AY179)/5</f>
        <v>0.450514768418643</v>
      </c>
      <c r="AZ183" s="176" t="n">
        <f aca="false">AZ182+(AZ184-AZ179)/5</f>
        <v>13.1158402527527</v>
      </c>
      <c r="BA183" s="176" t="n">
        <f aca="false">BA182+(BA184-BA179)/5</f>
        <v>21.8395086845852</v>
      </c>
      <c r="BB183" s="176" t="n">
        <f aca="false">BB182+(BB184-BB179)/5</f>
        <v>23.8204497458373</v>
      </c>
      <c r="BC183" s="176" t="n">
        <f aca="false">BC182+(BC184-BC179)/5</f>
        <v>22.9344143646995</v>
      </c>
      <c r="BD183" s="176" t="n">
        <f aca="false">BD182+(BD184-BD179)/5</f>
        <v>13.6653846095537</v>
      </c>
      <c r="BE183" s="176" t="n">
        <f aca="false">BE182+(BE184-BE179)/5</f>
        <v>3.82728401481466</v>
      </c>
      <c r="BF183" s="176" t="n">
        <f aca="false">BF182+(BF184-BF179)/5</f>
        <v>0.346603559338222</v>
      </c>
      <c r="BL183" s="93" t="s">
        <v>32</v>
      </c>
      <c r="BM183" s="78"/>
      <c r="BN183" s="78"/>
      <c r="CB183" s="124"/>
      <c r="CC183" s="124"/>
      <c r="CD183" s="124"/>
      <c r="CE183" s="124"/>
      <c r="CF183" s="124"/>
      <c r="CG183" s="124"/>
      <c r="CH183" s="124"/>
      <c r="CI183" s="124"/>
      <c r="CJ183" s="124"/>
      <c r="CK183" s="124"/>
      <c r="CL183" s="124"/>
      <c r="CM183" s="124"/>
      <c r="CN183" s="124"/>
      <c r="CO183" s="124"/>
      <c r="CP183" s="124"/>
      <c r="CQ183" s="124"/>
    </row>
    <row r="184" customFormat="false" ht="15" hidden="false" customHeight="true" outlineLevel="0" collapsed="false">
      <c r="AW184" s="34" t="n">
        <v>2035</v>
      </c>
      <c r="AX184" s="175" t="n">
        <v>100</v>
      </c>
      <c r="AY184" s="175" t="n">
        <v>0.447204968944099</v>
      </c>
      <c r="AZ184" s="175" t="n">
        <v>13.1180124223602</v>
      </c>
      <c r="BA184" s="175" t="n">
        <v>21.8136645962733</v>
      </c>
      <c r="BB184" s="175" t="n">
        <v>23.8260869565217</v>
      </c>
      <c r="BC184" s="175" t="n">
        <v>22.9565217391304</v>
      </c>
      <c r="BD184" s="175" t="n">
        <v>13.6645962732919</v>
      </c>
      <c r="BE184" s="175" t="n">
        <v>3.82608695652174</v>
      </c>
      <c r="BF184" s="175" t="n">
        <v>0.347826086956522</v>
      </c>
      <c r="BL184" s="21" t="s">
        <v>14</v>
      </c>
      <c r="BM184" s="21" t="s">
        <v>6</v>
      </c>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row>
    <row r="185" customFormat="false" ht="15" hidden="false" customHeight="false" outlineLevel="0" collapsed="false">
      <c r="AW185" s="39" t="n">
        <v>2036</v>
      </c>
      <c r="AX185" s="176" t="n">
        <f aca="false">AX184+(AX189-AX184)/5</f>
        <v>100</v>
      </c>
      <c r="AY185" s="176" t="n">
        <f aca="false">AY184+(AY189-AY184)/5</f>
        <v>0.443384725595974</v>
      </c>
      <c r="AZ185" s="176" t="n">
        <f aca="false">AZ184+(AZ189-AZ184)/5</f>
        <v>13.1133975984271</v>
      </c>
      <c r="BA185" s="176" t="n">
        <f aca="false">BA184+(BA189-BA184)/5</f>
        <v>21.7823343463714</v>
      </c>
      <c r="BB185" s="176" t="n">
        <f aca="false">BB184+(BB189-BB184)/5</f>
        <v>23.8354855309691</v>
      </c>
      <c r="BC185" s="176" t="n">
        <f aca="false">BC184+(BC189-BC184)/5</f>
        <v>22.98370140037</v>
      </c>
      <c r="BD185" s="176" t="n">
        <f aca="false">BD184+(BD189-BD184)/5</f>
        <v>13.6715410327358</v>
      </c>
      <c r="BE185" s="176" t="n">
        <f aca="false">BE184+(BE189-BE184)/5</f>
        <v>3.82138328972004</v>
      </c>
      <c r="BF185" s="176" t="n">
        <f aca="false">BF184+(BF189-BF184)/5</f>
        <v>0.348772075810496</v>
      </c>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row>
    <row r="186" customFormat="false" ht="15" hidden="false" customHeight="false" outlineLevel="0" collapsed="false">
      <c r="AW186" s="39" t="n">
        <v>2037</v>
      </c>
      <c r="AX186" s="176" t="n">
        <f aca="false">AX185+(AX189-AX184)/5</f>
        <v>100</v>
      </c>
      <c r="AY186" s="176" t="n">
        <f aca="false">AY185+(AY189-AY184)/5</f>
        <v>0.439564482247849</v>
      </c>
      <c r="AZ186" s="176" t="n">
        <f aca="false">AZ185+(AZ189-AZ184)/5</f>
        <v>13.1087827744939</v>
      </c>
      <c r="BA186" s="176" t="n">
        <f aca="false">BA185+(BA189-BA184)/5</f>
        <v>21.7510040964696</v>
      </c>
      <c r="BB186" s="176" t="n">
        <f aca="false">BB185+(BB189-BB184)/5</f>
        <v>23.8448841054164</v>
      </c>
      <c r="BC186" s="176" t="n">
        <f aca="false">BC185+(BC189-BC184)/5</f>
        <v>23.0108810616097</v>
      </c>
      <c r="BD186" s="176" t="n">
        <f aca="false">BD185+(BD189-BD184)/5</f>
        <v>13.6784857921796</v>
      </c>
      <c r="BE186" s="176" t="n">
        <f aca="false">BE185+(BE189-BE184)/5</f>
        <v>3.81667962291833</v>
      </c>
      <c r="BF186" s="176" t="n">
        <f aca="false">BF185+(BF189-BF184)/5</f>
        <v>0.34971806466447</v>
      </c>
      <c r="BL186" s="21"/>
      <c r="BM186" s="22" t="n">
        <v>2010</v>
      </c>
      <c r="BN186" s="22" t="n">
        <v>2011</v>
      </c>
      <c r="BO186" s="22" t="n">
        <v>2012</v>
      </c>
      <c r="BP186" s="22" t="n">
        <v>2013</v>
      </c>
      <c r="BQ186" s="22" t="n">
        <v>2014</v>
      </c>
      <c r="BR186" s="22" t="n">
        <v>2015</v>
      </c>
      <c r="BS186" s="22" t="n">
        <v>2016</v>
      </c>
      <c r="BT186" s="22" t="n">
        <v>2017</v>
      </c>
      <c r="BU186" s="22" t="n">
        <v>2018</v>
      </c>
      <c r="BV186" s="22" t="n">
        <v>2019</v>
      </c>
      <c r="BW186" s="22" t="n">
        <v>2020</v>
      </c>
      <c r="BX186" s="22" t="n">
        <v>2021</v>
      </c>
      <c r="BY186" s="22" t="n">
        <v>2022</v>
      </c>
      <c r="BZ186" s="22" t="n">
        <v>2023</v>
      </c>
      <c r="CA186" s="22" t="n">
        <v>2024</v>
      </c>
      <c r="CB186" s="22" t="n">
        <v>2025</v>
      </c>
      <c r="CC186" s="22" t="n">
        <v>2026</v>
      </c>
      <c r="CD186" s="22" t="n">
        <v>2027</v>
      </c>
      <c r="CE186" s="22" t="n">
        <v>2028</v>
      </c>
      <c r="CF186" s="22" t="n">
        <v>2029</v>
      </c>
      <c r="CG186" s="22" t="n">
        <v>2030</v>
      </c>
      <c r="CH186" s="22" t="n">
        <v>2031</v>
      </c>
      <c r="CI186" s="22" t="n">
        <v>2032</v>
      </c>
      <c r="CJ186" s="22" t="n">
        <v>2033</v>
      </c>
      <c r="CK186" s="22" t="n">
        <v>2034</v>
      </c>
      <c r="CL186" s="22" t="n">
        <v>2035</v>
      </c>
      <c r="CM186" s="22" t="n">
        <v>2036</v>
      </c>
      <c r="CN186" s="22" t="n">
        <v>2037</v>
      </c>
      <c r="CO186" s="22" t="n">
        <v>2038</v>
      </c>
      <c r="CP186" s="22" t="n">
        <v>2039</v>
      </c>
      <c r="CQ186" s="22" t="n">
        <v>2040</v>
      </c>
    </row>
    <row r="187" customFormat="false" ht="15" hidden="false" customHeight="false" outlineLevel="0" collapsed="false">
      <c r="AW187" s="39" t="n">
        <v>2038</v>
      </c>
      <c r="AX187" s="176" t="n">
        <f aca="false">AX186+(AX189-AX184)/5</f>
        <v>100</v>
      </c>
      <c r="AY187" s="176" t="n">
        <f aca="false">AY186+(AY189-AY184)/5</f>
        <v>0.435744238899725</v>
      </c>
      <c r="AZ187" s="176" t="n">
        <f aca="false">AZ186+(AZ189-AZ184)/5</f>
        <v>13.1041679505608</v>
      </c>
      <c r="BA187" s="176" t="n">
        <f aca="false">BA186+(BA189-BA184)/5</f>
        <v>21.7196738465677</v>
      </c>
      <c r="BB187" s="176" t="n">
        <f aca="false">BB186+(BB189-BB184)/5</f>
        <v>23.8542826798638</v>
      </c>
      <c r="BC187" s="176" t="n">
        <f aca="false">BC186+(BC189-BC184)/5</f>
        <v>23.0380607228493</v>
      </c>
      <c r="BD187" s="176" t="n">
        <f aca="false">BD186+(BD189-BD184)/5</f>
        <v>13.6854305516235</v>
      </c>
      <c r="BE187" s="176" t="n">
        <f aca="false">BE186+(BE189-BE184)/5</f>
        <v>3.81197595611663</v>
      </c>
      <c r="BF187" s="176" t="n">
        <f aca="false">BF186+(BF189-BF184)/5</f>
        <v>0.350664053518443</v>
      </c>
      <c r="BL187" s="21"/>
      <c r="BM187" s="22"/>
      <c r="BN187" s="22"/>
      <c r="BO187" s="22"/>
      <c r="BP187" s="22"/>
      <c r="BQ187" s="22"/>
      <c r="BR187" s="22"/>
      <c r="BS187" s="22"/>
      <c r="BT187" s="22"/>
      <c r="BU187" s="22"/>
      <c r="BV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row>
    <row r="188" customFormat="false" ht="15" hidden="false" customHeight="false" outlineLevel="0" collapsed="false">
      <c r="AW188" s="39" t="n">
        <v>2039</v>
      </c>
      <c r="AX188" s="176" t="n">
        <f aca="false">AX187+(AX189-AX184)/5</f>
        <v>100</v>
      </c>
      <c r="AY188" s="176" t="n">
        <f aca="false">AY187+(AY189-AY184)/5</f>
        <v>0.4319239955516</v>
      </c>
      <c r="AZ188" s="176" t="n">
        <f aca="false">AZ187+(AZ189-AZ184)/5</f>
        <v>13.0995531266276</v>
      </c>
      <c r="BA188" s="176" t="n">
        <f aca="false">BA187+(BA189-BA184)/5</f>
        <v>21.6883435966659</v>
      </c>
      <c r="BB188" s="176" t="n">
        <f aca="false">BB187+(BB189-BB184)/5</f>
        <v>23.8636812543111</v>
      </c>
      <c r="BC188" s="176" t="n">
        <f aca="false">BC187+(BC189-BC184)/5</f>
        <v>23.065240384089</v>
      </c>
      <c r="BD188" s="176" t="n">
        <f aca="false">BD187+(BD189-BD184)/5</f>
        <v>13.6923753110673</v>
      </c>
      <c r="BE188" s="176" t="n">
        <f aca="false">BE187+(BE189-BE184)/5</f>
        <v>3.80727228931492</v>
      </c>
      <c r="BF188" s="176" t="n">
        <f aca="false">BF187+(BF189-BF184)/5</f>
        <v>0.351610042372417</v>
      </c>
      <c r="BN188" s="7"/>
    </row>
    <row r="189" customFormat="false" ht="15" hidden="false" customHeight="false" outlineLevel="0" collapsed="false">
      <c r="AW189" s="88" t="n">
        <v>2040</v>
      </c>
      <c r="AX189" s="175" t="n">
        <v>100</v>
      </c>
      <c r="AY189" s="175" t="n">
        <v>0.428103752203475</v>
      </c>
      <c r="AZ189" s="175" t="n">
        <v>13.0949383026945</v>
      </c>
      <c r="BA189" s="175" t="n">
        <v>21.657013346764</v>
      </c>
      <c r="BB189" s="175" t="n">
        <v>23.8730798287585</v>
      </c>
      <c r="BC189" s="175" t="n">
        <v>23.0924200453286</v>
      </c>
      <c r="BD189" s="175" t="n">
        <v>13.6993200705112</v>
      </c>
      <c r="BE189" s="175" t="n">
        <v>3.80256862251322</v>
      </c>
      <c r="BF189" s="175" t="n">
        <v>0.352556031226391</v>
      </c>
      <c r="BL189" s="48" t="s">
        <v>12</v>
      </c>
      <c r="BM189" s="49" t="n">
        <f aca="false">somme(BM191:BM211)</f>
        <v>7887.10224702979</v>
      </c>
      <c r="BN189" s="49" t="n">
        <f aca="false">somme(BN191:BN211)</f>
        <v>7633.55223551892</v>
      </c>
      <c r="BO189" s="49" t="n">
        <f aca="false">somme(BO191:BO211)</f>
        <v>7371.86950276801</v>
      </c>
      <c r="BP189" s="49" t="n">
        <f aca="false">somme(BP191:BP211)</f>
        <v>7101.94066623895</v>
      </c>
      <c r="BQ189" s="49" t="n">
        <f aca="false">somme(BQ191:BQ211)</f>
        <v>6823.66179115454</v>
      </c>
      <c r="BR189" s="49" t="n">
        <f aca="false">somme(BR191:BR211)</f>
        <v>6536.95905976198</v>
      </c>
      <c r="BS189" s="49" t="n">
        <f aca="false">somme(BS191:BS211)</f>
        <v>6287.50191674423</v>
      </c>
      <c r="BT189" s="49" t="n">
        <f aca="false">somme(BT191:BT211)</f>
        <v>6030.79484587403</v>
      </c>
      <c r="BU189" s="49" t="n">
        <f aca="false">somme(BU191:BU211)</f>
        <v>5766.82196709476</v>
      </c>
      <c r="BV189" s="49" t="n">
        <f aca="false">somme(BV191:BV211)</f>
        <v>5495.59843507902</v>
      </c>
      <c r="BW189" s="49" t="n">
        <f aca="false">somme(BW191:BW211)</f>
        <v>5217.16660326421</v>
      </c>
      <c r="BX189" s="49" t="n">
        <f aca="false">somme(BX191:BX211)</f>
        <v>4979.55187057888</v>
      </c>
      <c r="BY189" s="49" t="n">
        <f aca="false">somme(BY191:BY211)</f>
        <v>4735.91445840254</v>
      </c>
      <c r="BZ189" s="49" t="n">
        <f aca="false">somme(BZ191:BZ211)</f>
        <v>4486.32394297748</v>
      </c>
      <c r="CA189" s="49" t="n">
        <f aca="false">somme(CA191:CA211)</f>
        <v>4230.8671843356</v>
      </c>
      <c r="CB189" s="49" t="n">
        <f aca="false">somme(CB191:CB211)</f>
        <v>3969.649162476</v>
      </c>
      <c r="CC189" s="49" t="n">
        <f aca="false">somme(CC191:CC211)</f>
        <v>3702.82598965407</v>
      </c>
      <c r="CD189" s="49" t="n">
        <f aca="false">somme(CD191:CD211)</f>
        <v>3430.54756114522</v>
      </c>
      <c r="CE189" s="49" t="n">
        <f aca="false">somme(CE191:CE211)</f>
        <v>3152.9222351058</v>
      </c>
      <c r="CF189" s="49" t="n">
        <f aca="false">somme(CF191:CF211)</f>
        <v>2870.06020092094</v>
      </c>
      <c r="CG189" s="49" t="n">
        <f aca="false">somme(CG191:CG211)</f>
        <v>2582.07781687557</v>
      </c>
      <c r="CH189" s="49" t="n">
        <f aca="false">somme(CH191:CH211)</f>
        <v>2341.13239256571</v>
      </c>
      <c r="CI189" s="49" t="n">
        <f aca="false">somme(CI191:CI211)</f>
        <v>2096.08222499651</v>
      </c>
      <c r="CJ189" s="49" t="n">
        <f aca="false">somme(CJ191:CJ211)</f>
        <v>1847.02477065971</v>
      </c>
      <c r="CK189" s="49" t="n">
        <f aca="false">somme(CK191:CK211)</f>
        <v>1594.05874031334</v>
      </c>
      <c r="CL189" s="49" t="n">
        <f aca="false">somme(CL191:CL211)</f>
        <v>1337.28532711749</v>
      </c>
      <c r="CM189" s="49" t="n">
        <f aca="false">somme(CM191:CM211)</f>
        <v>1076.80940341341</v>
      </c>
      <c r="CN189" s="49" t="n">
        <f aca="false">somme(CN191:CN211)</f>
        <v>812.737048773663</v>
      </c>
      <c r="CO189" s="49" t="n">
        <f aca="false">somme(CO191:CO211)</f>
        <v>545.173224383355</v>
      </c>
      <c r="CP189" s="49" t="n">
        <f aca="false">somme(CP191:CP211)</f>
        <v>274.224704887626</v>
      </c>
      <c r="CQ189" s="49" t="n">
        <f aca="false">somme(CQ191:CQ211)</f>
        <v>0</v>
      </c>
    </row>
    <row r="190" customFormat="false" ht="15" hidden="false" customHeight="false" outlineLevel="0" collapsed="false">
      <c r="BO190" s="54"/>
      <c r="BP190" s="54"/>
      <c r="BQ190" s="54"/>
      <c r="BR190" s="54"/>
      <c r="BS190" s="54"/>
      <c r="BT190" s="54"/>
      <c r="BU190" s="54"/>
      <c r="BV190" s="54"/>
      <c r="BW190" s="54"/>
      <c r="BX190" s="54"/>
      <c r="BY190" s="54"/>
      <c r="BZ190" s="54"/>
      <c r="CA190" s="54"/>
      <c r="CB190" s="54"/>
      <c r="CC190" s="54"/>
      <c r="CD190" s="54"/>
      <c r="CE190" s="54"/>
      <c r="CF190" s="54"/>
      <c r="CG190" s="54"/>
      <c r="CH190" s="54"/>
      <c r="CI190" s="54"/>
      <c r="CJ190" s="54"/>
      <c r="CK190" s="54"/>
      <c r="CL190" s="54"/>
      <c r="CM190" s="54"/>
      <c r="CN190" s="54"/>
      <c r="CO190" s="54"/>
      <c r="CP190" s="54"/>
      <c r="CQ190" s="54"/>
    </row>
    <row r="191" customFormat="false" ht="15" hidden="false" customHeight="false" outlineLevel="0" collapsed="false">
      <c r="BL191" s="58" t="s">
        <v>103</v>
      </c>
      <c r="BM191" s="54" t="n">
        <f aca="false">BM131-BM161</f>
        <v>869.447106449893</v>
      </c>
      <c r="BN191" s="54" t="n">
        <f aca="false">BN131-BN161</f>
        <v>841.496622616433</v>
      </c>
      <c r="BO191" s="54" t="n">
        <f aca="false">BO131-BO161</f>
        <v>812.649615480972</v>
      </c>
      <c r="BP191" s="54" t="n">
        <f aca="false">BP131-BP161</f>
        <v>782.893586141304</v>
      </c>
      <c r="BQ191" s="54" t="n">
        <f aca="false">BQ131-BQ161</f>
        <v>752.217077183989</v>
      </c>
      <c r="BR191" s="54" t="n">
        <f aca="false">BR131-BR161</f>
        <v>720.611951193082</v>
      </c>
      <c r="BS191" s="54" t="n">
        <f aca="false">BS131-BS161</f>
        <v>693.112651147654</v>
      </c>
      <c r="BT191" s="54" t="n">
        <f aca="false">BT131-BT161</f>
        <v>664.814143916132</v>
      </c>
      <c r="BU191" s="54" t="n">
        <f aca="false">BU131-BU161</f>
        <v>635.714678935528</v>
      </c>
      <c r="BV191" s="54" t="n">
        <f aca="false">BV131-BV161</f>
        <v>605.815926804984</v>
      </c>
      <c r="BW191" s="54" t="n">
        <f aca="false">BW131-BW161</f>
        <v>575.122556422205</v>
      </c>
      <c r="BX191" s="54" t="n">
        <f aca="false">BX131-BX161</f>
        <v>548.928723083613</v>
      </c>
      <c r="BY191" s="54" t="n">
        <f aca="false">BY131-BY161</f>
        <v>522.070970209999</v>
      </c>
      <c r="BZ191" s="54" t="n">
        <f aca="false">BZ131-BZ161</f>
        <v>494.55696764773</v>
      </c>
      <c r="CA191" s="54" t="n">
        <f aca="false">CA131-CA161</f>
        <v>466.396290548876</v>
      </c>
      <c r="CB191" s="54" t="n">
        <f aca="false">CB131-CB161</f>
        <v>437.600511548556</v>
      </c>
      <c r="CC191" s="54" t="n">
        <f aca="false">CC131-CC161</f>
        <v>408.186839926489</v>
      </c>
      <c r="CD191" s="54" t="n">
        <f aca="false">CD131-CD161</f>
        <v>378.171799623836</v>
      </c>
      <c r="CE191" s="54" t="n">
        <f aca="false">CE131-CE161</f>
        <v>347.567335672187</v>
      </c>
      <c r="CF191" s="54" t="n">
        <f aca="false">CF131-CF161</f>
        <v>316.385594971518</v>
      </c>
      <c r="CG191" s="54" t="n">
        <f aca="false">CG131-CG161</f>
        <v>284.639404460157</v>
      </c>
      <c r="CH191" s="54" t="n">
        <f aca="false">CH131-CH161</f>
        <v>258.078407097983</v>
      </c>
      <c r="CI191" s="54" t="n">
        <f aca="false">CI131-CI161</f>
        <v>231.064916914268</v>
      </c>
      <c r="CJ191" s="54" t="n">
        <f aca="false">CJ131-CJ161</f>
        <v>203.609677178475</v>
      </c>
      <c r="CK191" s="54" t="n">
        <f aca="false">CK131-CK161</f>
        <v>175.723569426088</v>
      </c>
      <c r="CL191" s="54" t="n">
        <f aca="false">CL131-CL161</f>
        <v>147.417748844078</v>
      </c>
      <c r="CM191" s="54" t="n">
        <f aca="false">CM131-CM161</f>
        <v>118.703776199732</v>
      </c>
      <c r="CN191" s="54" t="n">
        <f aca="false">CN131-CN161</f>
        <v>89.5933453413767</v>
      </c>
      <c r="CO191" s="54" t="n">
        <f aca="false">CO131-CO161</f>
        <v>60.0980268301417</v>
      </c>
      <c r="CP191" s="54" t="n">
        <f aca="false">CP131-CP161</f>
        <v>30.2295911367715</v>
      </c>
      <c r="CQ191" s="54" t="n">
        <f aca="false">CQ131-CQ161</f>
        <v>0</v>
      </c>
    </row>
    <row r="192" customFormat="false" ht="15" hidden="false" customHeight="false" outlineLevel="0" collapsed="false">
      <c r="BL192" s="60" t="s">
        <v>46</v>
      </c>
      <c r="BM192" s="54" t="n">
        <f aca="false">BM132-BM162</f>
        <v>869.447106449893</v>
      </c>
      <c r="BN192" s="54" t="n">
        <f aca="false">BN132-BN162</f>
        <v>841.496622616433</v>
      </c>
      <c r="BO192" s="54" t="n">
        <f aca="false">BO132-BO162</f>
        <v>812.649615480972</v>
      </c>
      <c r="BP192" s="54" t="n">
        <f aca="false">BP132-BP162</f>
        <v>782.893586141304</v>
      </c>
      <c r="BQ192" s="54" t="n">
        <f aca="false">BQ132-BQ162</f>
        <v>752.217077183989</v>
      </c>
      <c r="BR192" s="54" t="n">
        <f aca="false">BR132-BR162</f>
        <v>720.611951193082</v>
      </c>
      <c r="BS192" s="54" t="n">
        <f aca="false">BS132-BS162</f>
        <v>693.112651147654</v>
      </c>
      <c r="BT192" s="54" t="n">
        <f aca="false">BT132-BT162</f>
        <v>664.814143916132</v>
      </c>
      <c r="BU192" s="54" t="n">
        <f aca="false">BU132-BU162</f>
        <v>635.714678935528</v>
      </c>
      <c r="BV192" s="54" t="n">
        <f aca="false">BV132-BV162</f>
        <v>605.815926804984</v>
      </c>
      <c r="BW192" s="54" t="n">
        <f aca="false">BW132-BW162</f>
        <v>575.122556422205</v>
      </c>
      <c r="BX192" s="54" t="n">
        <f aca="false">BX132-BX162</f>
        <v>548.928723083613</v>
      </c>
      <c r="BY192" s="54" t="n">
        <f aca="false">BY132-BY162</f>
        <v>522.070970209999</v>
      </c>
      <c r="BZ192" s="54" t="n">
        <f aca="false">BZ132-BZ162</f>
        <v>494.55696764773</v>
      </c>
      <c r="CA192" s="54" t="n">
        <f aca="false">CA132-CA162</f>
        <v>466.396290548876</v>
      </c>
      <c r="CB192" s="54" t="n">
        <f aca="false">CB132-CB162</f>
        <v>437.600511548556</v>
      </c>
      <c r="CC192" s="54" t="n">
        <f aca="false">CC132-CC162</f>
        <v>408.186839926489</v>
      </c>
      <c r="CD192" s="54" t="n">
        <f aca="false">CD132-CD162</f>
        <v>378.171799623836</v>
      </c>
      <c r="CE192" s="54" t="n">
        <f aca="false">CE132-CE162</f>
        <v>347.567335672187</v>
      </c>
      <c r="CF192" s="54" t="n">
        <f aca="false">CF132-CF162</f>
        <v>316.385594971518</v>
      </c>
      <c r="CG192" s="54" t="n">
        <f aca="false">CG132-CG162</f>
        <v>284.639404460157</v>
      </c>
      <c r="CH192" s="54" t="n">
        <f aca="false">CH132-CH162</f>
        <v>258.078407097983</v>
      </c>
      <c r="CI192" s="54" t="n">
        <f aca="false">CI132-CI162</f>
        <v>231.064916914268</v>
      </c>
      <c r="CJ192" s="54" t="n">
        <f aca="false">CJ132-CJ162</f>
        <v>203.609677178475</v>
      </c>
      <c r="CK192" s="54" t="n">
        <f aca="false">CK132-CK162</f>
        <v>175.723569426088</v>
      </c>
      <c r="CL192" s="54" t="n">
        <f aca="false">CL132-CL162</f>
        <v>147.417748844078</v>
      </c>
      <c r="CM192" s="54" t="n">
        <f aca="false">CM132-CM162</f>
        <v>118.703776199732</v>
      </c>
      <c r="CN192" s="54" t="n">
        <f aca="false">CN132-CN162</f>
        <v>89.5933453413767</v>
      </c>
      <c r="CO192" s="54" t="n">
        <f aca="false">CO132-CO162</f>
        <v>60.0980268301417</v>
      </c>
      <c r="CP192" s="54" t="n">
        <f aca="false">CP132-CP162</f>
        <v>30.2295911367715</v>
      </c>
      <c r="CQ192" s="54" t="n">
        <f aca="false">CQ132-CQ162</f>
        <v>0</v>
      </c>
    </row>
    <row r="193" customFormat="false" ht="15" hidden="false" customHeight="false" outlineLevel="0" collapsed="false">
      <c r="BL193" s="60" t="s">
        <v>33</v>
      </c>
      <c r="BM193" s="54" t="n">
        <f aca="false">BM133-BM163</f>
        <v>869.447106449893</v>
      </c>
      <c r="BN193" s="54" t="n">
        <f aca="false">BN133-BN163</f>
        <v>841.496622616433</v>
      </c>
      <c r="BO193" s="54" t="n">
        <f aca="false">BO133-BO163</f>
        <v>812.649615480972</v>
      </c>
      <c r="BP193" s="54" t="n">
        <f aca="false">BP133-BP163</f>
        <v>782.893586141304</v>
      </c>
      <c r="BQ193" s="54" t="n">
        <f aca="false">BQ133-BQ163</f>
        <v>752.217077183989</v>
      </c>
      <c r="BR193" s="54" t="n">
        <f aca="false">BR133-BR163</f>
        <v>720.611951193082</v>
      </c>
      <c r="BS193" s="54" t="n">
        <f aca="false">BS133-BS163</f>
        <v>693.112651147654</v>
      </c>
      <c r="BT193" s="54" t="n">
        <f aca="false">BT133-BT163</f>
        <v>664.814143916132</v>
      </c>
      <c r="BU193" s="54" t="n">
        <f aca="false">BU133-BU163</f>
        <v>635.714678935528</v>
      </c>
      <c r="BV193" s="54" t="n">
        <f aca="false">BV133-BV163</f>
        <v>605.815926804984</v>
      </c>
      <c r="BW193" s="54" t="n">
        <f aca="false">BW133-BW163</f>
        <v>575.122556422205</v>
      </c>
      <c r="BX193" s="54" t="n">
        <f aca="false">BX133-BX163</f>
        <v>548.928723083613</v>
      </c>
      <c r="BY193" s="54" t="n">
        <f aca="false">BY133-BY163</f>
        <v>522.070970209999</v>
      </c>
      <c r="BZ193" s="54" t="n">
        <f aca="false">BZ133-BZ163</f>
        <v>494.55696764773</v>
      </c>
      <c r="CA193" s="54" t="n">
        <f aca="false">CA133-CA163</f>
        <v>466.396290548876</v>
      </c>
      <c r="CB193" s="54" t="n">
        <f aca="false">CB133-CB163</f>
        <v>437.600511548556</v>
      </c>
      <c r="CC193" s="54" t="n">
        <f aca="false">CC133-CC163</f>
        <v>408.186839926489</v>
      </c>
      <c r="CD193" s="54" t="n">
        <f aca="false">CD133-CD163</f>
        <v>378.171799623836</v>
      </c>
      <c r="CE193" s="54" t="n">
        <f aca="false">CE133-CE163</f>
        <v>347.567335672187</v>
      </c>
      <c r="CF193" s="54" t="n">
        <f aca="false">CF133-CF163</f>
        <v>316.385594971518</v>
      </c>
      <c r="CG193" s="54" t="n">
        <f aca="false">CG133-CG163</f>
        <v>284.639404460157</v>
      </c>
      <c r="CH193" s="54" t="n">
        <f aca="false">CH133-CH163</f>
        <v>258.078407097983</v>
      </c>
      <c r="CI193" s="54" t="n">
        <f aca="false">CI133-CI163</f>
        <v>231.064916914268</v>
      </c>
      <c r="CJ193" s="54" t="n">
        <f aca="false">CJ133-CJ163</f>
        <v>203.609677178475</v>
      </c>
      <c r="CK193" s="54" t="n">
        <f aca="false">CK133-CK163</f>
        <v>175.723569426088</v>
      </c>
      <c r="CL193" s="54" t="n">
        <f aca="false">CL133-CL163</f>
        <v>147.417748844078</v>
      </c>
      <c r="CM193" s="54" t="n">
        <f aca="false">CM133-CM163</f>
        <v>118.703776199732</v>
      </c>
      <c r="CN193" s="54" t="n">
        <f aca="false">CN133-CN163</f>
        <v>89.5933453413767</v>
      </c>
      <c r="CO193" s="54" t="n">
        <f aca="false">CO133-CO163</f>
        <v>60.0980268301417</v>
      </c>
      <c r="CP193" s="54" t="n">
        <f aca="false">CP133-CP163</f>
        <v>30.2295911367715</v>
      </c>
      <c r="CQ193" s="54" t="n">
        <f aca="false">CQ133-CQ163</f>
        <v>0</v>
      </c>
    </row>
    <row r="194" customFormat="false" ht="15" hidden="false" customHeight="false" outlineLevel="0" collapsed="false">
      <c r="BL194" s="58" t="s">
        <v>34</v>
      </c>
      <c r="BM194" s="54" t="n">
        <f aca="false">BM134-BM164</f>
        <v>1688.07178799687</v>
      </c>
      <c r="BN194" s="54" t="n">
        <f aca="false">BN134-BN164</f>
        <v>1633.80463031688</v>
      </c>
      <c r="BO194" s="54" t="n">
        <f aca="false">BO134-BO164</f>
        <v>1577.79683116237</v>
      </c>
      <c r="BP194" s="54" t="n">
        <f aca="false">BP134-BP164</f>
        <v>1520.02412333636</v>
      </c>
      <c r="BQ194" s="54" t="n">
        <f aca="false">BQ134-BQ164</f>
        <v>1460.4642617405</v>
      </c>
      <c r="BR194" s="54" t="n">
        <f aca="false">BR134-BR164</f>
        <v>1399.1014472052</v>
      </c>
      <c r="BS194" s="54" t="n">
        <f aca="false">BS134-BS164</f>
        <v>1345.71028372673</v>
      </c>
      <c r="BT194" s="54" t="n">
        <f aca="false">BT134-BT164</f>
        <v>1290.76742251576</v>
      </c>
      <c r="BU194" s="54" t="n">
        <f aca="false">BU134-BU164</f>
        <v>1234.26946477324</v>
      </c>
      <c r="BV194" s="54" t="n">
        <f aca="false">BV134-BV164</f>
        <v>1176.21965404472</v>
      </c>
      <c r="BW194" s="54" t="n">
        <f aca="false">BW134-BW164</f>
        <v>1116.62705521111</v>
      </c>
      <c r="BX194" s="54" t="n">
        <f aca="false">BX134-BX164</f>
        <v>1065.77051575017</v>
      </c>
      <c r="BY194" s="54" t="n">
        <f aca="false">BY134-BY164</f>
        <v>1013.62494579128</v>
      </c>
      <c r="BZ194" s="54" t="n">
        <f aca="false">BZ134-BZ164</f>
        <v>960.20523669605</v>
      </c>
      <c r="CA194" s="54" t="n">
        <f aca="false">CA134-CA164</f>
        <v>905.529979065291</v>
      </c>
      <c r="CB194" s="54" t="n">
        <f aca="false">CB134-CB164</f>
        <v>849.621641705573</v>
      </c>
      <c r="CC194" s="54" t="n">
        <f aca="false">CC134-CC164</f>
        <v>792.513637229767</v>
      </c>
      <c r="CD194" s="54" t="n">
        <f aca="false">CD134-CD164</f>
        <v>734.238047634234</v>
      </c>
      <c r="CE194" s="54" t="n">
        <f aca="false">CE134-CE164</f>
        <v>674.818064750523</v>
      </c>
      <c r="CF194" s="54" t="n">
        <f aca="false">CF134-CF164</f>
        <v>614.277272346991</v>
      </c>
      <c r="CG194" s="54" t="n">
        <f aca="false">CG134-CG164</f>
        <v>552.640574517932</v>
      </c>
      <c r="CH194" s="54" t="n">
        <f aca="false">CH134-CH164</f>
        <v>501.071169115892</v>
      </c>
      <c r="CI194" s="54" t="n">
        <f aca="false">CI134-CI164</f>
        <v>448.623227963202</v>
      </c>
      <c r="CJ194" s="54" t="n">
        <f aca="false">CJ134-CJ164</f>
        <v>395.317609614638</v>
      </c>
      <c r="CK194" s="54" t="n">
        <f aca="false">CK134-CK164</f>
        <v>341.175441074845</v>
      </c>
      <c r="CL194" s="54" t="n">
        <f aca="false">CL134-CL164</f>
        <v>286.218380655499</v>
      </c>
      <c r="CM194" s="54" t="n">
        <f aca="false">CM134-CM164</f>
        <v>230.468874121223</v>
      </c>
      <c r="CN194" s="54" t="n">
        <f aca="false">CN134-CN164</f>
        <v>173.949625619641</v>
      </c>
      <c r="CO194" s="54" t="n">
        <f aca="false">CO134-CO164</f>
        <v>116.683099930574</v>
      </c>
      <c r="CP194" s="54" t="n">
        <f aca="false">CP134-CP164</f>
        <v>58.692149967613</v>
      </c>
      <c r="CQ194" s="54" t="n">
        <f aca="false">CQ134-CQ164</f>
        <v>0</v>
      </c>
    </row>
    <row r="195" customFormat="false" ht="15" hidden="false" customHeight="false" outlineLevel="0" collapsed="false">
      <c r="BL195" s="58" t="s">
        <v>35</v>
      </c>
      <c r="BM195" s="54" t="n">
        <f aca="false">BM135-BM165</f>
        <v>1688.07178799687</v>
      </c>
      <c r="BN195" s="54" t="n">
        <f aca="false">BN135-BN165</f>
        <v>1633.80463031688</v>
      </c>
      <c r="BO195" s="54" t="n">
        <f aca="false">BO135-BO165</f>
        <v>1577.79683116237</v>
      </c>
      <c r="BP195" s="54" t="n">
        <f aca="false">BP135-BP165</f>
        <v>1520.02412333636</v>
      </c>
      <c r="BQ195" s="54" t="n">
        <f aca="false">BQ135-BQ165</f>
        <v>1460.4642617405</v>
      </c>
      <c r="BR195" s="54" t="n">
        <f aca="false">BR135-BR165</f>
        <v>1399.1014472052</v>
      </c>
      <c r="BS195" s="54" t="n">
        <f aca="false">BS135-BS165</f>
        <v>1345.71028372673</v>
      </c>
      <c r="BT195" s="54" t="n">
        <f aca="false">BT135-BT165</f>
        <v>1290.76742251576</v>
      </c>
      <c r="BU195" s="54" t="n">
        <f aca="false">BU135-BU165</f>
        <v>1234.26946477324</v>
      </c>
      <c r="BV195" s="54" t="n">
        <f aca="false">BV135-BV165</f>
        <v>1176.21965404472</v>
      </c>
      <c r="BW195" s="54" t="n">
        <f aca="false">BW135-BW165</f>
        <v>1116.62705521111</v>
      </c>
      <c r="BX195" s="54" t="n">
        <f aca="false">BX135-BX165</f>
        <v>1065.77051575017</v>
      </c>
      <c r="BY195" s="54" t="n">
        <f aca="false">BY135-BY165</f>
        <v>1013.62494579128</v>
      </c>
      <c r="BZ195" s="54" t="n">
        <f aca="false">BZ135-BZ165</f>
        <v>960.20523669605</v>
      </c>
      <c r="CA195" s="54" t="n">
        <f aca="false">CA135-CA165</f>
        <v>905.529979065291</v>
      </c>
      <c r="CB195" s="54" t="n">
        <f aca="false">CB135-CB165</f>
        <v>849.621641705573</v>
      </c>
      <c r="CC195" s="54" t="n">
        <f aca="false">CC135-CC165</f>
        <v>792.513637229767</v>
      </c>
      <c r="CD195" s="54" t="n">
        <f aca="false">CD135-CD165</f>
        <v>734.238047634234</v>
      </c>
      <c r="CE195" s="54" t="n">
        <f aca="false">CE135-CE165</f>
        <v>674.818064750523</v>
      </c>
      <c r="CF195" s="54" t="n">
        <f aca="false">CF135-CF165</f>
        <v>614.277272346991</v>
      </c>
      <c r="CG195" s="54" t="n">
        <f aca="false">CG135-CG165</f>
        <v>552.640574517932</v>
      </c>
      <c r="CH195" s="54" t="n">
        <f aca="false">CH135-CH165</f>
        <v>501.071169115892</v>
      </c>
      <c r="CI195" s="54" t="n">
        <f aca="false">CI135-CI165</f>
        <v>448.623227963202</v>
      </c>
      <c r="CJ195" s="54" t="n">
        <f aca="false">CJ135-CJ165</f>
        <v>395.317609614638</v>
      </c>
      <c r="CK195" s="54" t="n">
        <f aca="false">CK135-CK165</f>
        <v>341.175441074845</v>
      </c>
      <c r="CL195" s="54" t="n">
        <f aca="false">CL135-CL165</f>
        <v>286.218380655499</v>
      </c>
      <c r="CM195" s="54" t="n">
        <f aca="false">CM135-CM165</f>
        <v>230.468874121223</v>
      </c>
      <c r="CN195" s="54" t="n">
        <f aca="false">CN135-CN165</f>
        <v>173.949625619641</v>
      </c>
      <c r="CO195" s="54" t="n">
        <f aca="false">CO135-CO165</f>
        <v>116.683099930574</v>
      </c>
      <c r="CP195" s="54" t="n">
        <f aca="false">CP135-CP165</f>
        <v>58.692149967613</v>
      </c>
      <c r="CQ195" s="54" t="n">
        <f aca="false">CQ135-CQ165</f>
        <v>0</v>
      </c>
    </row>
    <row r="196" customFormat="false" ht="15" hidden="false" customHeight="false" outlineLevel="0" collapsed="false">
      <c r="BL196" s="58" t="s">
        <v>36</v>
      </c>
      <c r="BM196" s="54" t="n">
        <f aca="false">BM136-BM166</f>
        <v>685.131814344906</v>
      </c>
      <c r="BN196" s="54" t="n">
        <f aca="false">BN136-BN166</f>
        <v>663.106592156487</v>
      </c>
      <c r="BO196" s="54" t="n">
        <f aca="false">BO136-BO166</f>
        <v>640.374901878238</v>
      </c>
      <c r="BP196" s="54" t="n">
        <f aca="false">BP136-BP166</f>
        <v>616.926894267482</v>
      </c>
      <c r="BQ196" s="54" t="n">
        <f aca="false">BQ136-BQ166</f>
        <v>592.753540783667</v>
      </c>
      <c r="BR196" s="54" t="n">
        <f aca="false">BR136-BR166</f>
        <v>567.848429072887</v>
      </c>
      <c r="BS196" s="54" t="n">
        <f aca="false">BS136-BS166</f>
        <v>546.178743598553</v>
      </c>
      <c r="BT196" s="54" t="n">
        <f aca="false">BT136-BT166</f>
        <v>523.879275972568</v>
      </c>
      <c r="BU196" s="54" t="n">
        <f aca="false">BU136-BU166</f>
        <v>500.94864673621</v>
      </c>
      <c r="BV196" s="54" t="n">
        <f aca="false">BV136-BV166</f>
        <v>477.388172336001</v>
      </c>
      <c r="BW196" s="54" t="n">
        <f aca="false">BW136-BW166</f>
        <v>453.201531903579</v>
      </c>
      <c r="BX196" s="54" t="n">
        <f aca="false">BX136-BX166</f>
        <v>432.560565447097</v>
      </c>
      <c r="BY196" s="54" t="n">
        <f aca="false">BY136-BY166</f>
        <v>411.396424674163</v>
      </c>
      <c r="BZ196" s="54" t="n">
        <f aca="false">BZ136-BZ166</f>
        <v>389.715153489825</v>
      </c>
      <c r="CA196" s="54" t="n">
        <f aca="false">CA136-CA166</f>
        <v>367.524297196451</v>
      </c>
      <c r="CB196" s="54" t="n">
        <f aca="false">CB136-CB166</f>
        <v>344.83297513027</v>
      </c>
      <c r="CC196" s="54" t="n">
        <f aca="false">CC136-CC166</f>
        <v>321.654748352039</v>
      </c>
      <c r="CD196" s="54" t="n">
        <f aca="false">CD136-CD166</f>
        <v>298.002637869827</v>
      </c>
      <c r="CE196" s="54" t="n">
        <f aca="false">CE136-CE166</f>
        <v>273.886056471492</v>
      </c>
      <c r="CF196" s="54" t="n">
        <f aca="false">CF136-CF166</f>
        <v>249.314576018916</v>
      </c>
      <c r="CG196" s="54" t="n">
        <f aca="false">CG136-CG166</f>
        <v>224.29830425007</v>
      </c>
      <c r="CH196" s="54" t="n">
        <f aca="false">CH136-CH166</f>
        <v>203.368009378124</v>
      </c>
      <c r="CI196" s="54" t="n">
        <f aca="false">CI136-CI166</f>
        <v>182.081146262404</v>
      </c>
      <c r="CJ196" s="54" t="n">
        <f aca="false">CJ136-CJ166</f>
        <v>160.446180691854</v>
      </c>
      <c r="CK196" s="54" t="n">
        <f aca="false">CK136-CK166</f>
        <v>138.47168741023</v>
      </c>
      <c r="CL196" s="54" t="n">
        <f aca="false">CL136-CL166</f>
        <v>116.166456801022</v>
      </c>
      <c r="CM196" s="54" t="n">
        <f aca="false">CM136-CM166</f>
        <v>93.5395988485023</v>
      </c>
      <c r="CN196" s="54" t="n">
        <f aca="false">CN136-CN166</f>
        <v>70.600328405952</v>
      </c>
      <c r="CO196" s="54" t="n">
        <f aca="false">CO136-CO166</f>
        <v>47.3577631752769</v>
      </c>
      <c r="CP196" s="54" t="n">
        <f aca="false">CP136-CP166</f>
        <v>23.8211783888829</v>
      </c>
      <c r="CQ196" s="54" t="n">
        <f aca="false">CQ136-CQ166</f>
        <v>0</v>
      </c>
    </row>
    <row r="197" customFormat="false" ht="15" hidden="false" customHeight="false" outlineLevel="0" collapsed="false">
      <c r="BL197" s="58" t="s">
        <v>37</v>
      </c>
      <c r="BM197" s="54" t="n">
        <f aca="false">BM137-BM167</f>
        <v>685.131814344906</v>
      </c>
      <c r="BN197" s="54" t="n">
        <f aca="false">BN137-BN167</f>
        <v>663.106592156487</v>
      </c>
      <c r="BO197" s="54" t="n">
        <f aca="false">BO137-BO167</f>
        <v>640.374901878238</v>
      </c>
      <c r="BP197" s="54" t="n">
        <f aca="false">BP137-BP167</f>
        <v>616.926894267482</v>
      </c>
      <c r="BQ197" s="54" t="n">
        <f aca="false">BQ137-BQ167</f>
        <v>592.753540783667</v>
      </c>
      <c r="BR197" s="54" t="n">
        <f aca="false">BR137-BR167</f>
        <v>567.848429072887</v>
      </c>
      <c r="BS197" s="54" t="n">
        <f aca="false">BS137-BS167</f>
        <v>546.178743598553</v>
      </c>
      <c r="BT197" s="54" t="n">
        <f aca="false">BT137-BT167</f>
        <v>523.879275972568</v>
      </c>
      <c r="BU197" s="54" t="n">
        <f aca="false">BU137-BU167</f>
        <v>500.94864673621</v>
      </c>
      <c r="BV197" s="54" t="n">
        <f aca="false">BV137-BV167</f>
        <v>477.388172336001</v>
      </c>
      <c r="BW197" s="54" t="n">
        <f aca="false">BW137-BW167</f>
        <v>453.201531903579</v>
      </c>
      <c r="BX197" s="54" t="n">
        <f aca="false">BX137-BX167</f>
        <v>432.560565447097</v>
      </c>
      <c r="BY197" s="54" t="n">
        <f aca="false">BY137-BY167</f>
        <v>411.396424674163</v>
      </c>
      <c r="BZ197" s="54" t="n">
        <f aca="false">BZ137-BZ167</f>
        <v>389.715153489825</v>
      </c>
      <c r="CA197" s="54" t="n">
        <f aca="false">CA137-CA167</f>
        <v>367.524297196451</v>
      </c>
      <c r="CB197" s="54" t="n">
        <f aca="false">CB137-CB167</f>
        <v>344.83297513027</v>
      </c>
      <c r="CC197" s="54" t="n">
        <f aca="false">CC137-CC167</f>
        <v>321.654748352039</v>
      </c>
      <c r="CD197" s="54" t="n">
        <f aca="false">CD137-CD167</f>
        <v>298.002637869827</v>
      </c>
      <c r="CE197" s="54" t="n">
        <f aca="false">CE137-CE167</f>
        <v>273.886056471492</v>
      </c>
      <c r="CF197" s="54" t="n">
        <f aca="false">CF137-CF167</f>
        <v>249.314576018916</v>
      </c>
      <c r="CG197" s="54" t="n">
        <f aca="false">CG137-CG167</f>
        <v>224.29830425007</v>
      </c>
      <c r="CH197" s="54" t="n">
        <f aca="false">CH137-CH167</f>
        <v>203.368009378124</v>
      </c>
      <c r="CI197" s="54" t="n">
        <f aca="false">CI137-CI167</f>
        <v>182.081146262404</v>
      </c>
      <c r="CJ197" s="54" t="n">
        <f aca="false">CJ137-CJ167</f>
        <v>160.446180691854</v>
      </c>
      <c r="CK197" s="54" t="n">
        <f aca="false">CK137-CK167</f>
        <v>138.47168741023</v>
      </c>
      <c r="CL197" s="54" t="n">
        <f aca="false">CL137-CL167</f>
        <v>116.166456801022</v>
      </c>
      <c r="CM197" s="54" t="n">
        <f aca="false">CM137-CM167</f>
        <v>93.5395988485023</v>
      </c>
      <c r="CN197" s="54" t="n">
        <f aca="false">CN137-CN167</f>
        <v>70.600328405952</v>
      </c>
      <c r="CO197" s="54" t="n">
        <f aca="false">CO137-CO167</f>
        <v>47.3577631752769</v>
      </c>
      <c r="CP197" s="54" t="n">
        <f aca="false">CP137-CP167</f>
        <v>23.8211783888829</v>
      </c>
      <c r="CQ197" s="54" t="n">
        <f aca="false">CQ137-CQ167</f>
        <v>0</v>
      </c>
    </row>
    <row r="198" customFormat="false" ht="15" hidden="false" customHeight="false" outlineLevel="0" collapsed="false">
      <c r="BL198" s="58" t="s">
        <v>38</v>
      </c>
      <c r="BM198" s="54" t="n">
        <f aca="false">BM138-BM168</f>
        <v>193.631684585238</v>
      </c>
      <c r="BN198" s="54" t="n">
        <f aca="false">BN138-BN168</f>
        <v>187.40692493109</v>
      </c>
      <c r="BO198" s="54" t="n">
        <f aca="false">BO138-BO168</f>
        <v>180.982503542549</v>
      </c>
      <c r="BP198" s="54" t="n">
        <f aca="false">BP138-BP168</f>
        <v>174.355636830514</v>
      </c>
      <c r="BQ198" s="54" t="n">
        <f aca="false">BQ138-BQ168</f>
        <v>167.523773152397</v>
      </c>
      <c r="BR198" s="54" t="n">
        <f aca="false">BR138-BR168</f>
        <v>160.485100251252</v>
      </c>
      <c r="BS198" s="54" t="n">
        <f aca="false">BS138-BS168</f>
        <v>154.360822243757</v>
      </c>
      <c r="BT198" s="54" t="n">
        <f aca="false">BT138-BT168</f>
        <v>148.058555451633</v>
      </c>
      <c r="BU198" s="54" t="n">
        <f aca="false">BU138-BU168</f>
        <v>141.577910012798</v>
      </c>
      <c r="BV198" s="54" t="n">
        <f aca="false">BV138-BV168</f>
        <v>134.91925798085</v>
      </c>
      <c r="BW198" s="54" t="n">
        <f aca="false">BW138-BW168</f>
        <v>128.08363915053</v>
      </c>
      <c r="BX198" s="54" t="n">
        <f aca="false">BX138-BX168</f>
        <v>122.250097308282</v>
      </c>
      <c r="BY198" s="54" t="n">
        <f aca="false">BY138-BY168</f>
        <v>116.268696145966</v>
      </c>
      <c r="BZ198" s="54" t="n">
        <f aca="false">BZ138-BZ168</f>
        <v>110.141143789655</v>
      </c>
      <c r="CA198" s="54" t="n">
        <f aca="false">CA138-CA168</f>
        <v>103.869572689744</v>
      </c>
      <c r="CB198" s="54" t="n">
        <f aca="false">CB138-CB168</f>
        <v>97.4565601494612</v>
      </c>
      <c r="CC198" s="54" t="n">
        <f aca="false">CC138-CC168</f>
        <v>90.9059387904767</v>
      </c>
      <c r="CD198" s="54" t="n">
        <f aca="false">CD138-CD168</f>
        <v>84.221388604983</v>
      </c>
      <c r="CE198" s="54" t="n">
        <f aca="false">CE138-CE168</f>
        <v>77.4055698313917</v>
      </c>
      <c r="CF198" s="54" t="n">
        <f aca="false">CF138-CF168</f>
        <v>70.4611876655529</v>
      </c>
      <c r="CG198" s="54" t="n">
        <f aca="false">CG138-CG168</f>
        <v>63.3910987524064</v>
      </c>
      <c r="CH198" s="54" t="n">
        <f aca="false">CH138-CH168</f>
        <v>57.4757870268873</v>
      </c>
      <c r="CI198" s="54" t="n">
        <f aca="false">CI138-CI168</f>
        <v>51.4597021241985</v>
      </c>
      <c r="CJ198" s="54" t="n">
        <f aca="false">CJ138-CJ168</f>
        <v>45.3452366422901</v>
      </c>
      <c r="CK198" s="54" t="n">
        <f aca="false">CK138-CK168</f>
        <v>39.1348139718785</v>
      </c>
      <c r="CL198" s="54" t="n">
        <f aca="false">CL138-CL168</f>
        <v>32.8309184476969</v>
      </c>
      <c r="CM198" s="54" t="n">
        <f aca="false">CM138-CM168</f>
        <v>26.4361247299267</v>
      </c>
      <c r="CN198" s="54" t="n">
        <f aca="false">CN138-CN168</f>
        <v>19.953037116787</v>
      </c>
      <c r="CO198" s="54" t="n">
        <f aca="false">CO138-CO168</f>
        <v>13.3842324496134</v>
      </c>
      <c r="CP198" s="54" t="n">
        <f aca="false">CP138-CP168</f>
        <v>6.73233209094979</v>
      </c>
      <c r="CQ198" s="54" t="n">
        <f aca="false">CQ138-CQ168</f>
        <v>0</v>
      </c>
    </row>
    <row r="199" customFormat="false" ht="15" hidden="false" customHeight="false" outlineLevel="0" collapsed="false">
      <c r="BL199" s="58" t="s">
        <v>39</v>
      </c>
      <c r="BM199" s="54" t="n">
        <f aca="false">BM139-BM169</f>
        <v>193.631684585238</v>
      </c>
      <c r="BN199" s="54" t="n">
        <f aca="false">BN139-BN169</f>
        <v>187.40692493109</v>
      </c>
      <c r="BO199" s="54" t="n">
        <f aca="false">BO139-BO169</f>
        <v>180.982503542549</v>
      </c>
      <c r="BP199" s="54" t="n">
        <f aca="false">BP139-BP169</f>
        <v>174.355636830514</v>
      </c>
      <c r="BQ199" s="54" t="n">
        <f aca="false">BQ139-BQ169</f>
        <v>167.523773152397</v>
      </c>
      <c r="BR199" s="54" t="n">
        <f aca="false">BR139-BR169</f>
        <v>160.485100251252</v>
      </c>
      <c r="BS199" s="54" t="n">
        <f aca="false">BS139-BS169</f>
        <v>154.360822243757</v>
      </c>
      <c r="BT199" s="54" t="n">
        <f aca="false">BT139-BT169</f>
        <v>148.058555451633</v>
      </c>
      <c r="BU199" s="54" t="n">
        <f aca="false">BU139-BU169</f>
        <v>141.577910012798</v>
      </c>
      <c r="BV199" s="54" t="n">
        <f aca="false">BV139-BV169</f>
        <v>134.91925798085</v>
      </c>
      <c r="BW199" s="54" t="n">
        <f aca="false">BW139-BW169</f>
        <v>128.08363915053</v>
      </c>
      <c r="BX199" s="54" t="n">
        <f aca="false">BX139-BX169</f>
        <v>122.250097308282</v>
      </c>
      <c r="BY199" s="54" t="n">
        <f aca="false">BY139-BY169</f>
        <v>116.268696145966</v>
      </c>
      <c r="BZ199" s="54" t="n">
        <f aca="false">BZ139-BZ169</f>
        <v>110.141143789655</v>
      </c>
      <c r="CA199" s="54" t="n">
        <f aca="false">CA139-CA169</f>
        <v>103.869572689744</v>
      </c>
      <c r="CB199" s="54" t="n">
        <f aca="false">CB139-CB169</f>
        <v>97.4565601494612</v>
      </c>
      <c r="CC199" s="54" t="n">
        <f aca="false">CC139-CC169</f>
        <v>90.9059387904767</v>
      </c>
      <c r="CD199" s="54" t="n">
        <f aca="false">CD139-CD169</f>
        <v>84.221388604983</v>
      </c>
      <c r="CE199" s="54" t="n">
        <f aca="false">CE139-CE169</f>
        <v>77.4055698313917</v>
      </c>
      <c r="CF199" s="54" t="n">
        <f aca="false">CF139-CF169</f>
        <v>70.4611876655529</v>
      </c>
      <c r="CG199" s="54" t="n">
        <f aca="false">CG139-CG169</f>
        <v>63.3910987524064</v>
      </c>
      <c r="CH199" s="54" t="n">
        <f aca="false">CH139-CH169</f>
        <v>57.4757870268873</v>
      </c>
      <c r="CI199" s="54" t="n">
        <f aca="false">CI139-CI169</f>
        <v>51.4597021241985</v>
      </c>
      <c r="CJ199" s="54" t="n">
        <f aca="false">CJ139-CJ169</f>
        <v>45.3452366422901</v>
      </c>
      <c r="CK199" s="54" t="n">
        <f aca="false">CK139-CK169</f>
        <v>39.1348139718785</v>
      </c>
      <c r="CL199" s="54" t="n">
        <f aca="false">CL139-CL169</f>
        <v>32.8309184476969</v>
      </c>
      <c r="CM199" s="54" t="n">
        <f aca="false">CM139-CM169</f>
        <v>26.4361247299267</v>
      </c>
      <c r="CN199" s="54" t="n">
        <f aca="false">CN139-CN169</f>
        <v>19.953037116787</v>
      </c>
      <c r="CO199" s="54" t="n">
        <f aca="false">CO139-CO169</f>
        <v>13.3842324496134</v>
      </c>
      <c r="CP199" s="54" t="n">
        <f aca="false">CP139-CP169</f>
        <v>6.73233209094979</v>
      </c>
      <c r="CQ199" s="54" t="n">
        <f aca="false">CQ139-CQ169</f>
        <v>0</v>
      </c>
    </row>
    <row r="200" customFormat="false" ht="15" hidden="false" customHeight="false" outlineLevel="0" collapsed="false">
      <c r="BL200" s="58" t="s">
        <v>40</v>
      </c>
      <c r="BM200" s="54" t="n">
        <f aca="false">BM140-BM170</f>
        <v>47.6206497141199</v>
      </c>
      <c r="BN200" s="54" t="n">
        <f aca="false">BN140-BN170</f>
        <v>46.0897685482625</v>
      </c>
      <c r="BO200" s="54" t="n">
        <f aca="false">BO140-BO170</f>
        <v>44.5097837373317</v>
      </c>
      <c r="BP200" s="54" t="n">
        <f aca="false">BP140-BP170</f>
        <v>42.8800107016225</v>
      </c>
      <c r="BQ200" s="54" t="n">
        <f aca="false">BQ140-BQ170</f>
        <v>41.1998219050053</v>
      </c>
      <c r="BR200" s="54" t="n">
        <f aca="false">BR140-BR170</f>
        <v>39.4687716515529</v>
      </c>
      <c r="BS200" s="54" t="n">
        <f aca="false">BS140-BS170</f>
        <v>37.9626023571448</v>
      </c>
      <c r="BT200" s="54" t="n">
        <f aca="false">BT140-BT170</f>
        <v>36.4126595368077</v>
      </c>
      <c r="BU200" s="54" t="n">
        <f aca="false">BU140-BU170</f>
        <v>34.8188473101298</v>
      </c>
      <c r="BV200" s="54" t="n">
        <f aca="false">BV140-BV170</f>
        <v>33.1812571778081</v>
      </c>
      <c r="BW200" s="54" t="n">
        <f aca="false">BW140-BW170</f>
        <v>31.5001448609103</v>
      </c>
      <c r="BX200" s="54" t="n">
        <f aca="false">BX140-BX170</f>
        <v>30.0654775271144</v>
      </c>
      <c r="BY200" s="54" t="n">
        <f aca="false">BY140-BY170</f>
        <v>28.5944465325722</v>
      </c>
      <c r="BZ200" s="54" t="n">
        <f aca="false">BZ140-BZ170</f>
        <v>27.0874719638706</v>
      </c>
      <c r="CA200" s="54" t="n">
        <f aca="false">CA140-CA170</f>
        <v>25.5450782634503</v>
      </c>
      <c r="CB200" s="54" t="n">
        <f aca="false">CB140-CB170</f>
        <v>23.967899278269</v>
      </c>
      <c r="CC200" s="54" t="n">
        <f aca="false">CC140-CC170</f>
        <v>22.3568775809976</v>
      </c>
      <c r="CD200" s="54" t="n">
        <f aca="false">CD140-CD170</f>
        <v>20.712918207501</v>
      </c>
      <c r="CE200" s="54" t="n">
        <f aca="false">CE140-CE170</f>
        <v>19.0366754013334</v>
      </c>
      <c r="CF200" s="54" t="n">
        <f aca="false">CF140-CF170</f>
        <v>17.32881446262</v>
      </c>
      <c r="CG200" s="54" t="n">
        <f aca="false">CG140-CG170</f>
        <v>15.5900379379939</v>
      </c>
      <c r="CH200" s="54" t="n">
        <f aca="false">CH140-CH170</f>
        <v>14.1352605949461</v>
      </c>
      <c r="CI200" s="54" t="n">
        <f aca="false">CI140-CI170</f>
        <v>12.6556996831304</v>
      </c>
      <c r="CJ200" s="54" t="n">
        <f aca="false">CJ140-CJ170</f>
        <v>11.1519436241634</v>
      </c>
      <c r="CK200" s="54" t="n">
        <f aca="false">CK140-CK170</f>
        <v>9.6245884126556</v>
      </c>
      <c r="CL200" s="54" t="n">
        <f aca="false">CL140-CL170</f>
        <v>8.07424503143428</v>
      </c>
      <c r="CM200" s="54" t="n">
        <f aca="false">CM140-CM170</f>
        <v>6.50154667744184</v>
      </c>
      <c r="CN200" s="54" t="n">
        <f aca="false">CN140-CN170</f>
        <v>4.90713383662719</v>
      </c>
      <c r="CO200" s="54" t="n">
        <f aca="false">CO140-CO170</f>
        <v>3.29164024235313</v>
      </c>
      <c r="CP200" s="54" t="n">
        <f aca="false">CP140-CP170</f>
        <v>1.65571057726928</v>
      </c>
      <c r="CQ200" s="54" t="n">
        <f aca="false">CQ140-CQ170</f>
        <v>0</v>
      </c>
    </row>
    <row r="201" customFormat="false" ht="15" hidden="false" customHeight="false" outlineLevel="0" collapsed="false">
      <c r="BL201" s="58" t="s">
        <v>52</v>
      </c>
      <c r="BM201" s="54" t="n">
        <f aca="false">BM141-BM171</f>
        <v>47.6206497141199</v>
      </c>
      <c r="BN201" s="54" t="n">
        <f aca="false">BN141-BN171</f>
        <v>46.0897685482625</v>
      </c>
      <c r="BO201" s="54" t="n">
        <f aca="false">BO141-BO171</f>
        <v>44.5097837373317</v>
      </c>
      <c r="BP201" s="54" t="n">
        <f aca="false">BP141-BP171</f>
        <v>42.8800107016225</v>
      </c>
      <c r="BQ201" s="54" t="n">
        <f aca="false">BQ141-BQ171</f>
        <v>41.1998219050053</v>
      </c>
      <c r="BR201" s="54" t="n">
        <f aca="false">BR141-BR171</f>
        <v>39.4687716515529</v>
      </c>
      <c r="BS201" s="54" t="n">
        <f aca="false">BS141-BS171</f>
        <v>37.9626023571448</v>
      </c>
      <c r="BT201" s="54" t="n">
        <f aca="false">BT141-BT171</f>
        <v>36.4126595368077</v>
      </c>
      <c r="BU201" s="54" t="n">
        <f aca="false">BU141-BU171</f>
        <v>34.8188473101298</v>
      </c>
      <c r="BV201" s="54" t="n">
        <f aca="false">BV141-BV171</f>
        <v>33.1812571778081</v>
      </c>
      <c r="BW201" s="54" t="n">
        <f aca="false">BW141-BW171</f>
        <v>31.5001448609103</v>
      </c>
      <c r="BX201" s="54" t="n">
        <f aca="false">BX141-BX171</f>
        <v>30.0654775271144</v>
      </c>
      <c r="BY201" s="54" t="n">
        <f aca="false">BY141-BY171</f>
        <v>28.5944465325722</v>
      </c>
      <c r="BZ201" s="54" t="n">
        <f aca="false">BZ141-BZ171</f>
        <v>27.0874719638706</v>
      </c>
      <c r="CA201" s="54" t="n">
        <f aca="false">CA141-CA171</f>
        <v>25.5450782634503</v>
      </c>
      <c r="CB201" s="54" t="n">
        <f aca="false">CB141-CB171</f>
        <v>23.967899278269</v>
      </c>
      <c r="CC201" s="54" t="n">
        <f aca="false">CC141-CC171</f>
        <v>22.3568775809976</v>
      </c>
      <c r="CD201" s="54" t="n">
        <f aca="false">CD141-CD171</f>
        <v>20.712918207501</v>
      </c>
      <c r="CE201" s="54" t="n">
        <f aca="false">CE141-CE171</f>
        <v>19.0366754013334</v>
      </c>
      <c r="CF201" s="54" t="n">
        <f aca="false">CF141-CF171</f>
        <v>17.32881446262</v>
      </c>
      <c r="CG201" s="54" t="n">
        <f aca="false">CG141-CG171</f>
        <v>15.5900379379939</v>
      </c>
      <c r="CH201" s="54" t="n">
        <f aca="false">CH141-CH171</f>
        <v>14.1352605949461</v>
      </c>
      <c r="CI201" s="54" t="n">
        <f aca="false">CI141-CI171</f>
        <v>12.6556996831304</v>
      </c>
      <c r="CJ201" s="54" t="n">
        <f aca="false">CJ141-CJ171</f>
        <v>11.1519436241634</v>
      </c>
      <c r="CK201" s="54" t="n">
        <f aca="false">CK141-CK171</f>
        <v>9.6245884126556</v>
      </c>
      <c r="CL201" s="54" t="n">
        <f aca="false">CL141-CL171</f>
        <v>8.07424503143428</v>
      </c>
      <c r="CM201" s="54" t="n">
        <f aca="false">CM141-CM171</f>
        <v>6.50154667744184</v>
      </c>
      <c r="CN201" s="54" t="n">
        <f aca="false">CN141-CN171</f>
        <v>4.90713383662719</v>
      </c>
      <c r="CO201" s="54" t="n">
        <f aca="false">CO141-CO171</f>
        <v>3.29164024235313</v>
      </c>
      <c r="CP201" s="54" t="n">
        <f aca="false">CP141-CP171</f>
        <v>1.65571057726928</v>
      </c>
      <c r="CQ201" s="54" t="n">
        <f aca="false">CQ141-CQ171</f>
        <v>0</v>
      </c>
    </row>
    <row r="202" customFormat="false" ht="15" hidden="false" customHeight="false" outlineLevel="0" collapsed="false">
      <c r="BL202" s="58" t="s">
        <v>53</v>
      </c>
      <c r="BM202" s="54" t="n">
        <f aca="false">BM142-BM172</f>
        <v>15.462213224933</v>
      </c>
      <c r="BN202" s="54" t="n">
        <f aca="false">BN142-BN172</f>
        <v>14.9651429171858</v>
      </c>
      <c r="BO202" s="54" t="n">
        <f aca="false">BO142-BO172</f>
        <v>14.4521288742143</v>
      </c>
      <c r="BP202" s="54" t="n">
        <f aca="false">BP142-BP172</f>
        <v>13.9229488160324</v>
      </c>
      <c r="BQ202" s="54" t="n">
        <f aca="false">BQ142-BQ172</f>
        <v>13.3773989844488</v>
      </c>
      <c r="BR202" s="54" t="n">
        <f aca="false">BR142-BR172</f>
        <v>12.8153346639777</v>
      </c>
      <c r="BS202" s="54" t="n">
        <f aca="false">BS142-BS172</f>
        <v>12.3262881910129</v>
      </c>
      <c r="BT202" s="54" t="n">
        <f aca="false">BT142-BT172</f>
        <v>11.8230286488106</v>
      </c>
      <c r="BU202" s="54" t="n">
        <f aca="false">BU142-BU172</f>
        <v>11.3055249054273</v>
      </c>
      <c r="BV202" s="54" t="n">
        <f aca="false">BV142-BV172</f>
        <v>10.7738066707327</v>
      </c>
      <c r="BW202" s="54" t="n">
        <f aca="false">BW142-BW172</f>
        <v>10.2279569762203</v>
      </c>
      <c r="BX202" s="54" t="n">
        <f aca="false">BX142-BX172</f>
        <v>9.76212687194466</v>
      </c>
      <c r="BY202" s="54" t="n">
        <f aca="false">BY142-BY172</f>
        <v>9.28448964870973</v>
      </c>
      <c r="BZ202" s="54" t="n">
        <f aca="false">BZ142-BZ172</f>
        <v>8.79518170676228</v>
      </c>
      <c r="CA202" s="54" t="n">
        <f aca="false">CA142-CA172</f>
        <v>8.29437333023102</v>
      </c>
      <c r="CB202" s="54" t="n">
        <f aca="false">CB142-CB172</f>
        <v>7.78227032640482</v>
      </c>
      <c r="CC202" s="54" t="n">
        <f aca="false">CC142-CC172</f>
        <v>7.2591787444389</v>
      </c>
      <c r="CD202" s="54" t="n">
        <f aca="false">CD142-CD172</f>
        <v>6.72539244545451</v>
      </c>
      <c r="CE202" s="54" t="n">
        <f aca="false">CE142-CE172</f>
        <v>6.18112385942473</v>
      </c>
      <c r="CF202" s="54" t="n">
        <f aca="false">CF142-CF172</f>
        <v>5.62658900634208</v>
      </c>
      <c r="CG202" s="54" t="n">
        <f aca="false">CG142-CG172</f>
        <v>5.06201599997451</v>
      </c>
      <c r="CH202" s="54" t="n">
        <f aca="false">CH142-CH172</f>
        <v>4.58965626511066</v>
      </c>
      <c r="CI202" s="54" t="n">
        <f aca="false">CI142-CI172</f>
        <v>4.10924941566384</v>
      </c>
      <c r="CJ202" s="54" t="n">
        <f aca="false">CJ142-CJ172</f>
        <v>3.62098650951667</v>
      </c>
      <c r="CK202" s="54" t="n">
        <f aca="false">CK142-CK172</f>
        <v>3.12506106346917</v>
      </c>
      <c r="CL202" s="54" t="n">
        <f aca="false">CL142-CL172</f>
        <v>2.62167146092875</v>
      </c>
      <c r="CM202" s="54" t="n">
        <f aca="false">CM142-CM172</f>
        <v>2.11102329812718</v>
      </c>
      <c r="CN202" s="54" t="n">
        <f aca="false">CN142-CN172</f>
        <v>1.59332453800427</v>
      </c>
      <c r="CO202" s="54" t="n">
        <f aca="false">CO142-CO172</f>
        <v>1.06878095096513</v>
      </c>
      <c r="CP202" s="54" t="n">
        <f aca="false">CP142-CP172</f>
        <v>0.537601862599612</v>
      </c>
      <c r="CQ202" s="54" t="n">
        <f aca="false">CQ142-CQ172</f>
        <v>0</v>
      </c>
    </row>
    <row r="203" customFormat="false" ht="15" hidden="false" customHeight="false" outlineLevel="0" collapsed="false">
      <c r="BL203" s="58" t="s">
        <v>57</v>
      </c>
      <c r="BM203" s="54" t="n">
        <f aca="false">BM143-BM173</f>
        <v>15.462213224933</v>
      </c>
      <c r="BN203" s="54" t="n">
        <f aca="false">BN143-BN173</f>
        <v>14.9651429171858</v>
      </c>
      <c r="BO203" s="54" t="n">
        <f aca="false">BO143-BO173</f>
        <v>14.4521288742143</v>
      </c>
      <c r="BP203" s="54" t="n">
        <f aca="false">BP143-BP173</f>
        <v>13.9229488160324</v>
      </c>
      <c r="BQ203" s="54" t="n">
        <f aca="false">BQ143-BQ173</f>
        <v>13.3773989844488</v>
      </c>
      <c r="BR203" s="54" t="n">
        <f aca="false">BR143-BR173</f>
        <v>12.8153346639777</v>
      </c>
      <c r="BS203" s="54" t="n">
        <f aca="false">BS143-BS173</f>
        <v>12.3262881910129</v>
      </c>
      <c r="BT203" s="54" t="n">
        <f aca="false">BT143-BT173</f>
        <v>11.8230286488106</v>
      </c>
      <c r="BU203" s="54" t="n">
        <f aca="false">BU143-BU173</f>
        <v>11.3055249054273</v>
      </c>
      <c r="BV203" s="54" t="n">
        <f aca="false">BV143-BV173</f>
        <v>10.7738066707327</v>
      </c>
      <c r="BW203" s="54" t="n">
        <f aca="false">BW143-BW173</f>
        <v>10.2279569762203</v>
      </c>
      <c r="BX203" s="54" t="n">
        <f aca="false">BX143-BX173</f>
        <v>9.76212687194466</v>
      </c>
      <c r="BY203" s="54" t="n">
        <f aca="false">BY143-BY173</f>
        <v>9.28448964870973</v>
      </c>
      <c r="BZ203" s="54" t="n">
        <f aca="false">BZ143-BZ173</f>
        <v>8.79518170676228</v>
      </c>
      <c r="CA203" s="54" t="n">
        <f aca="false">CA143-CA173</f>
        <v>8.29437333023102</v>
      </c>
      <c r="CB203" s="54" t="n">
        <f aca="false">CB143-CB173</f>
        <v>7.78227032640482</v>
      </c>
      <c r="CC203" s="54" t="n">
        <f aca="false">CC143-CC173</f>
        <v>7.2591787444389</v>
      </c>
      <c r="CD203" s="54" t="n">
        <f aca="false">CD143-CD173</f>
        <v>6.72539244545451</v>
      </c>
      <c r="CE203" s="54" t="n">
        <f aca="false">CE143-CE173</f>
        <v>6.18112385942473</v>
      </c>
      <c r="CF203" s="54" t="n">
        <f aca="false">CF143-CF173</f>
        <v>5.62658900634208</v>
      </c>
      <c r="CG203" s="54" t="n">
        <f aca="false">CG143-CG173</f>
        <v>5.06201599997451</v>
      </c>
      <c r="CH203" s="54" t="n">
        <f aca="false">CH143-CH173</f>
        <v>4.58965626511066</v>
      </c>
      <c r="CI203" s="54" t="n">
        <f aca="false">CI143-CI173</f>
        <v>4.10924941566384</v>
      </c>
      <c r="CJ203" s="54" t="n">
        <f aca="false">CJ143-CJ173</f>
        <v>3.62098650951667</v>
      </c>
      <c r="CK203" s="54" t="n">
        <f aca="false">CK143-CK173</f>
        <v>3.12506106346917</v>
      </c>
      <c r="CL203" s="54" t="n">
        <f aca="false">CL143-CL173</f>
        <v>2.62167146092875</v>
      </c>
      <c r="CM203" s="54" t="n">
        <f aca="false">CM143-CM173</f>
        <v>2.11102329812718</v>
      </c>
      <c r="CN203" s="54" t="n">
        <f aca="false">CN143-CN173</f>
        <v>1.59332453800427</v>
      </c>
      <c r="CO203" s="54" t="n">
        <f aca="false">CO143-CO173</f>
        <v>1.06878095096513</v>
      </c>
      <c r="CP203" s="54" t="n">
        <f aca="false">CP143-CP173</f>
        <v>0.537601862599612</v>
      </c>
      <c r="CQ203" s="54" t="n">
        <f aca="false">CQ143-CQ173</f>
        <v>0</v>
      </c>
    </row>
    <row r="204" customFormat="false" ht="15" hidden="false" customHeight="false" outlineLevel="0" collapsed="false">
      <c r="BL204" s="58" t="s">
        <v>62</v>
      </c>
      <c r="BM204" s="54" t="n">
        <f aca="false">BM144-BM174</f>
        <v>5.48556985299032</v>
      </c>
      <c r="BN204" s="54" t="n">
        <f aca="false">BN144-BN174</f>
        <v>5.30922291899525</v>
      </c>
      <c r="BO204" s="54" t="n">
        <f aca="false">BO144-BO174</f>
        <v>5.1272195843273</v>
      </c>
      <c r="BP204" s="54" t="n">
        <f aca="false">BP144-BP174</f>
        <v>4.93948099013395</v>
      </c>
      <c r="BQ204" s="54" t="n">
        <f aca="false">BQ144-BQ174</f>
        <v>4.74593484858849</v>
      </c>
      <c r="BR204" s="54" t="n">
        <f aca="false">BR144-BR174</f>
        <v>4.54652981859928</v>
      </c>
      <c r="BS204" s="54" t="n">
        <f aca="false">BS144-BS174</f>
        <v>4.37302952146967</v>
      </c>
      <c r="BT204" s="54" t="n">
        <f aca="false">BT144-BT174</f>
        <v>4.19448681656872</v>
      </c>
      <c r="BU204" s="54" t="n">
        <f aca="false">BU144-BU174</f>
        <v>4.01089065913537</v>
      </c>
      <c r="BV204" s="54" t="n">
        <f aca="false">BV144-BV174</f>
        <v>3.8222515894178</v>
      </c>
      <c r="BW204" s="54" t="n">
        <f aca="false">BW144-BW174</f>
        <v>3.62859906471629</v>
      </c>
      <c r="BX204" s="54" t="n">
        <f aca="false">BX144-BX174</f>
        <v>3.46333529946767</v>
      </c>
      <c r="BY204" s="54" t="n">
        <f aca="false">BY144-BY174</f>
        <v>3.29388269172464</v>
      </c>
      <c r="BZ204" s="54" t="n">
        <f aca="false">BZ144-BZ174</f>
        <v>3.12028963255977</v>
      </c>
      <c r="CA204" s="54" t="n">
        <f aca="false">CA144-CA174</f>
        <v>2.94261653411905</v>
      </c>
      <c r="CB204" s="54" t="n">
        <f aca="false">CB144-CB174</f>
        <v>2.76093641119299</v>
      </c>
      <c r="CC204" s="54" t="n">
        <f aca="false">CC144-CC174</f>
        <v>2.57535784164137</v>
      </c>
      <c r="CD204" s="54" t="n">
        <f aca="false">CD144-CD174</f>
        <v>2.38598507934325</v>
      </c>
      <c r="CE204" s="54" t="n">
        <f aca="false">CE144-CE174</f>
        <v>2.19289348863616</v>
      </c>
      <c r="CF204" s="54" t="n">
        <f aca="false">CF144-CF174</f>
        <v>1.99615970749818</v>
      </c>
      <c r="CG204" s="54" t="n">
        <f aca="false">CG144-CG174</f>
        <v>1.79586466444781</v>
      </c>
      <c r="CH204" s="54" t="n">
        <f aca="false">CH144-CH174</f>
        <v>1.62828436506626</v>
      </c>
      <c r="CI204" s="54" t="n">
        <f aca="false">CI144-CI174</f>
        <v>1.45784916978347</v>
      </c>
      <c r="CJ204" s="54" t="n">
        <f aca="false">CJ144-CJ174</f>
        <v>1.2846268607045</v>
      </c>
      <c r="CK204" s="54" t="n">
        <f aca="false">CK144-CK174</f>
        <v>1.10868609229094</v>
      </c>
      <c r="CL204" s="54" t="n">
        <f aca="false">CL144-CL174</f>
        <v>0.930097245543457</v>
      </c>
      <c r="CM204" s="54" t="n">
        <f aca="false">CM144-CM174</f>
        <v>0.748933260375266</v>
      </c>
      <c r="CN204" s="54" t="n">
        <f aca="false">CN144-CN174</f>
        <v>0.565267916342799</v>
      </c>
      <c r="CO204" s="54" t="n">
        <f aca="false">CO144-CO174</f>
        <v>0.379174215151209</v>
      </c>
      <c r="CP204" s="54" t="n">
        <f aca="false">CP144-CP174</f>
        <v>0.190726419787854</v>
      </c>
      <c r="CQ204" s="54" t="n">
        <f aca="false">CQ144-CQ174</f>
        <v>0</v>
      </c>
    </row>
    <row r="205" customFormat="false" ht="15" hidden="false" customHeight="false" outlineLevel="0" collapsed="false">
      <c r="BL205" s="58" t="s">
        <v>64</v>
      </c>
      <c r="BM205" s="54" t="n">
        <f aca="false">BM145-BM175</f>
        <v>4.51371948175285</v>
      </c>
      <c r="BN205" s="54" t="n">
        <f aca="false">BN145-BN175</f>
        <v>4.36861503265226</v>
      </c>
      <c r="BO205" s="54" t="n">
        <f aca="false">BO145-BO175</f>
        <v>4.21885629847319</v>
      </c>
      <c r="BP205" s="54" t="n">
        <f aca="false">BP145-BP175</f>
        <v>4.06437839138292</v>
      </c>
      <c r="BQ205" s="54" t="n">
        <f aca="false">BQ145-BQ175</f>
        <v>3.90512183041951</v>
      </c>
      <c r="BR205" s="54" t="n">
        <f aca="false">BR145-BR175</f>
        <v>3.74104437033007</v>
      </c>
      <c r="BS205" s="54" t="n">
        <f aca="false">BS145-BS175</f>
        <v>3.59828223399214</v>
      </c>
      <c r="BT205" s="54" t="n">
        <f aca="false">BT145-BT175</f>
        <v>3.45137102749334</v>
      </c>
      <c r="BU205" s="54" t="n">
        <f aca="false">BU145-BU175</f>
        <v>3.30030166281647</v>
      </c>
      <c r="BV205" s="54" t="n">
        <f aca="false">BV145-BV175</f>
        <v>3.1450828128478</v>
      </c>
      <c r="BW205" s="54" t="n">
        <f aca="false">BW145-BW175</f>
        <v>2.98573871608832</v>
      </c>
      <c r="BX205" s="54" t="n">
        <f aca="false">BX145-BX175</f>
        <v>2.84975388737924</v>
      </c>
      <c r="BY205" s="54" t="n">
        <f aca="false">BY145-BY175</f>
        <v>2.71032233198914</v>
      </c>
      <c r="BZ205" s="54" t="n">
        <f aca="false">BZ145-BZ175</f>
        <v>2.56748386779158</v>
      </c>
      <c r="CA205" s="54" t="n">
        <f aca="false">CA145-CA175</f>
        <v>2.42128820402146</v>
      </c>
      <c r="CB205" s="54" t="n">
        <f aca="false">CB145-CB175</f>
        <v>2.27179541981208</v>
      </c>
      <c r="CC205" s="54" t="n">
        <f aca="false">CC145-CC175</f>
        <v>2.11909485683877</v>
      </c>
      <c r="CD205" s="54" t="n">
        <f aca="false">CD145-CD175</f>
        <v>1.96327229885377</v>
      </c>
      <c r="CE205" s="54" t="n">
        <f aca="false">CE145-CE175</f>
        <v>1.80438975828013</v>
      </c>
      <c r="CF205" s="54" t="n">
        <f aca="false">CF145-CF175</f>
        <v>1.64251029553712</v>
      </c>
      <c r="CG205" s="54" t="n">
        <f aca="false">CG145-CG175</f>
        <v>1.47770050145124</v>
      </c>
      <c r="CH205" s="54" t="n">
        <f aca="false">CH145-CH175</f>
        <v>1.33980954712056</v>
      </c>
      <c r="CI205" s="54" t="n">
        <f aca="false">CI145-CI175</f>
        <v>1.19956948420259</v>
      </c>
      <c r="CJ205" s="54" t="n">
        <f aca="false">CJ145-CJ175</f>
        <v>1.05703608619331</v>
      </c>
      <c r="CK205" s="54" t="n">
        <f aca="false">CK145-CK175</f>
        <v>0.91226584439429</v>
      </c>
      <c r="CL205" s="54" t="n">
        <f aca="false">CL145-CL175</f>
        <v>0.765316670764045</v>
      </c>
      <c r="CM205" s="54" t="n">
        <f aca="false">CM145-CM175</f>
        <v>0.616248582824214</v>
      </c>
      <c r="CN205" s="54" t="n">
        <f aca="false">CN145-CN175</f>
        <v>0.465122288984337</v>
      </c>
      <c r="CO205" s="54" t="n">
        <f aca="false">CO145-CO175</f>
        <v>0.311997857610616</v>
      </c>
      <c r="CP205" s="54" t="n">
        <f aca="false">CP145-CP175</f>
        <v>0.156936394896533</v>
      </c>
      <c r="CQ205" s="54" t="n">
        <f aca="false">CQ145-CQ175</f>
        <v>0</v>
      </c>
    </row>
    <row r="206" customFormat="false" ht="15" hidden="false" customHeight="false" outlineLevel="0" collapsed="false">
      <c r="BL206" s="58" t="s">
        <v>69</v>
      </c>
      <c r="BM206" s="54" t="n">
        <f aca="false">BM146-BM176</f>
        <v>3.73532891296511</v>
      </c>
      <c r="BN206" s="54" t="n">
        <f aca="false">BN146-BN176</f>
        <v>3.61524771467257</v>
      </c>
      <c r="BO206" s="54" t="n">
        <f aca="false">BO146-BO176</f>
        <v>3.4913148623964</v>
      </c>
      <c r="BP206" s="54" t="n">
        <f aca="false">BP146-BP176</f>
        <v>3.36347665820553</v>
      </c>
      <c r="BQ206" s="54" t="n">
        <f aca="false">BQ146-BQ176</f>
        <v>3.23168387862522</v>
      </c>
      <c r="BR206" s="54" t="n">
        <f aca="false">BR146-BR176</f>
        <v>3.0959015635931</v>
      </c>
      <c r="BS206" s="54" t="n">
        <f aca="false">BS146-BS176</f>
        <v>2.97775874641195</v>
      </c>
      <c r="BT206" s="54" t="n">
        <f aca="false">BT146-BT176</f>
        <v>2.85618236589208</v>
      </c>
      <c r="BU206" s="54" t="n">
        <f aca="false">BU146-BU176</f>
        <v>2.73116490124412</v>
      </c>
      <c r="BV206" s="54" t="n">
        <f aca="false">BV146-BV176</f>
        <v>2.60271352971582</v>
      </c>
      <c r="BW206" s="54" t="n">
        <f aca="false">BW146-BW176</f>
        <v>2.47084830988057</v>
      </c>
      <c r="BX206" s="54" t="n">
        <f aca="false">BX146-BX176</f>
        <v>2.35831405416197</v>
      </c>
      <c r="BY206" s="54" t="n">
        <f aca="false">BY146-BY176</f>
        <v>2.24292745950676</v>
      </c>
      <c r="BZ206" s="54" t="n">
        <f aca="false">BZ146-BZ176</f>
        <v>2.12472147719935</v>
      </c>
      <c r="CA206" s="54" t="n">
        <f aca="false">CA146-CA176</f>
        <v>2.00373724412101</v>
      </c>
      <c r="CB206" s="54" t="n">
        <f aca="false">CB146-CB176</f>
        <v>1.88002447876321</v>
      </c>
      <c r="CC206" s="54" t="n">
        <f aca="false">CC146-CC176</f>
        <v>1.75365711583646</v>
      </c>
      <c r="CD206" s="54" t="n">
        <f aca="false">CD146-CD176</f>
        <v>1.62470614569165</v>
      </c>
      <c r="CE206" s="54" t="n">
        <f aca="false">CE146-CE176</f>
        <v>1.49322288671438</v>
      </c>
      <c r="CF206" s="54" t="n">
        <f aca="false">CF146-CF176</f>
        <v>1.35925952455957</v>
      </c>
      <c r="CG206" s="54" t="n">
        <f aca="false">CG146-CG176</f>
        <v>1.22287116647098</v>
      </c>
      <c r="CH206" s="54" t="n">
        <f aca="false">CH146-CH176</f>
        <v>1.10875949634394</v>
      </c>
      <c r="CI206" s="54" t="n">
        <f aca="false">CI146-CI176</f>
        <v>0.992703821220304</v>
      </c>
      <c r="CJ206" s="54" t="n">
        <f aca="false">CJ146-CJ176</f>
        <v>0.874750296461057</v>
      </c>
      <c r="CK206" s="54" t="n">
        <f aca="false">CK146-CK176</f>
        <v>0.754945671447269</v>
      </c>
      <c r="CL206" s="54" t="n">
        <f aca="false">CL146-CL176</f>
        <v>0.633337871224774</v>
      </c>
      <c r="CM206" s="54" t="n">
        <f aca="false">CM146-CM176</f>
        <v>0.509976563298336</v>
      </c>
      <c r="CN206" s="54" t="n">
        <f aca="false">CN146-CN176</f>
        <v>0.384911986917055</v>
      </c>
      <c r="CO206" s="54" t="n">
        <f aca="false">CO146-CO176</f>
        <v>0.258193851662118</v>
      </c>
      <c r="CP206" s="54" t="n">
        <f aca="false">CP146-CP176</f>
        <v>0.129872725968758</v>
      </c>
      <c r="CQ206" s="54" t="n">
        <f aca="false">CQ146-CQ176</f>
        <v>0</v>
      </c>
    </row>
    <row r="207" customFormat="false" ht="15" hidden="false" customHeight="false" outlineLevel="0" collapsed="false">
      <c r="BL207" s="58" t="s">
        <v>70</v>
      </c>
      <c r="BM207" s="54" t="n">
        <f aca="false">BM147-BM177</f>
        <v>2.82174211859579</v>
      </c>
      <c r="BN207" s="54" t="n">
        <f aca="false">BN147-BN177</f>
        <v>2.7310303813516</v>
      </c>
      <c r="BO207" s="54" t="n">
        <f aca="false">BO147-BO177</f>
        <v>2.63740902770545</v>
      </c>
      <c r="BP207" s="54" t="n">
        <f aca="false">BP147-BP177</f>
        <v>2.54083749316697</v>
      </c>
      <c r="BQ207" s="54" t="n">
        <f aca="false">BQ147-BQ177</f>
        <v>2.44127859333949</v>
      </c>
      <c r="BR207" s="54" t="n">
        <f aca="false">BR147-BR177</f>
        <v>2.33870591869317</v>
      </c>
      <c r="BS207" s="54" t="n">
        <f aca="false">BS147-BS177</f>
        <v>2.2494584732828</v>
      </c>
      <c r="BT207" s="54" t="n">
        <f aca="false">BT147-BT177</f>
        <v>2.15761724549999</v>
      </c>
      <c r="BU207" s="54" t="n">
        <f aca="false">BU147-BU177</f>
        <v>2.06317655399013</v>
      </c>
      <c r="BV207" s="54" t="n">
        <f aca="false">BV147-BV177</f>
        <v>1.96614182058962</v>
      </c>
      <c r="BW207" s="54" t="n">
        <f aca="false">BW147-BW177</f>
        <v>1.8665281979457</v>
      </c>
      <c r="BX207" s="54" t="n">
        <f aca="false">BX147-BX177</f>
        <v>1.78151757196204</v>
      </c>
      <c r="BY207" s="54" t="n">
        <f aca="false">BY147-BY177</f>
        <v>1.69435223213619</v>
      </c>
      <c r="BZ207" s="54" t="n">
        <f aca="false">BZ147-BZ177</f>
        <v>1.60505707052697</v>
      </c>
      <c r="CA207" s="54" t="n">
        <f aca="false">CA147-CA177</f>
        <v>1.5136631627567</v>
      </c>
      <c r="CB207" s="54" t="n">
        <f aca="false">CB147-CB177</f>
        <v>1.42020806716755</v>
      </c>
      <c r="CC207" s="54" t="n">
        <f aca="false">CC147-CC177</f>
        <v>1.32474763551757</v>
      </c>
      <c r="CD207" s="54" t="n">
        <f aca="false">CD147-CD177</f>
        <v>1.22733549533671</v>
      </c>
      <c r="CE207" s="54" t="n">
        <f aca="false">CE147-CE177</f>
        <v>1.12801041355913</v>
      </c>
      <c r="CF207" s="54" t="n">
        <f aca="false">CF147-CF177</f>
        <v>1.02681181227161</v>
      </c>
      <c r="CG207" s="54" t="n">
        <f aca="false">CG147-CG177</f>
        <v>0.923781320587483</v>
      </c>
      <c r="CH207" s="54" t="n">
        <f aca="false">CH147-CH177</f>
        <v>0.837579084232031</v>
      </c>
      <c r="CI207" s="54" t="n">
        <f aca="false">CI147-CI177</f>
        <v>0.749908307647467</v>
      </c>
      <c r="CJ207" s="54" t="n">
        <f aca="false">CJ147-CJ177</f>
        <v>0.66080385751598</v>
      </c>
      <c r="CK207" s="54" t="n">
        <f aca="false">CK147-CK177</f>
        <v>0.570301049254411</v>
      </c>
      <c r="CL207" s="54" t="n">
        <f aca="false">CL147-CL177</f>
        <v>0.478436086400254</v>
      </c>
      <c r="CM207" s="54" t="n">
        <f aca="false">CM147-CM177</f>
        <v>0.38524648877931</v>
      </c>
      <c r="CN207" s="54" t="n">
        <f aca="false">CN147-CN177</f>
        <v>0.290770208124478</v>
      </c>
      <c r="CO207" s="54" t="n">
        <f aca="false">CO147-CO177</f>
        <v>0.195044796046927</v>
      </c>
      <c r="CP207" s="54" t="n">
        <f aca="false">CP147-CP177</f>
        <v>0.0981084529533414</v>
      </c>
      <c r="CQ207" s="54" t="n">
        <f aca="false">CQ147-CQ177</f>
        <v>0</v>
      </c>
    </row>
    <row r="208" customFormat="false" ht="15" hidden="false" customHeight="false" outlineLevel="0" collapsed="false">
      <c r="BL208" s="58" t="s">
        <v>71</v>
      </c>
      <c r="BM208" s="54" t="n">
        <f aca="false">BM148-BM178</f>
        <v>1.59688564207755</v>
      </c>
      <c r="BN208" s="54" t="n">
        <f aca="false">BN148-BN178</f>
        <v>1.54554988399444</v>
      </c>
      <c r="BO208" s="54" t="n">
        <f aca="false">BO148-BO178</f>
        <v>1.49256751028844</v>
      </c>
      <c r="BP208" s="54" t="n">
        <f aca="false">BP148-BP178</f>
        <v>1.43791556462636</v>
      </c>
      <c r="BQ208" s="54" t="n">
        <f aca="false">BQ148-BQ178</f>
        <v>1.38157300354404</v>
      </c>
      <c r="BR208" s="54" t="n">
        <f aca="false">BR148-BR178</f>
        <v>1.32352488131035</v>
      </c>
      <c r="BS208" s="54" t="n">
        <f aca="false">BS148-BS178</f>
        <v>1.27301779803413</v>
      </c>
      <c r="BT208" s="54" t="n">
        <f aca="false">BT148-BT178</f>
        <v>1.22104283652697</v>
      </c>
      <c r="BU208" s="54" t="n">
        <f aca="false">BU148-BU178</f>
        <v>1.16759678158592</v>
      </c>
      <c r="BV208" s="54" t="n">
        <f aca="false">BV148-BV178</f>
        <v>1.11268270154688</v>
      </c>
      <c r="BW208" s="54" t="n">
        <f aca="false">BW148-BW178</f>
        <v>1.05630917162467</v>
      </c>
      <c r="BX208" s="54" t="n">
        <f aca="false">BX148-BX178</f>
        <v>1.00819979721987</v>
      </c>
      <c r="BY208" s="54" t="n">
        <f aca="false">BY148-BY178</f>
        <v>0.958871023078031</v>
      </c>
      <c r="BZ208" s="54" t="n">
        <f aca="false">BZ148-BZ178</f>
        <v>0.908336936160226</v>
      </c>
      <c r="CA208" s="54" t="n">
        <f aca="false">CA148-CA178</f>
        <v>0.85661512284146</v>
      </c>
      <c r="CB208" s="54" t="n">
        <f aca="false">CB148-CB178</f>
        <v>0.803726838209855</v>
      </c>
      <c r="CC208" s="54" t="n">
        <f aca="false">CC148-CC178</f>
        <v>0.749703689998055</v>
      </c>
      <c r="CD208" s="54" t="n">
        <f aca="false">CD148-CD178</f>
        <v>0.694576027199342</v>
      </c>
      <c r="CE208" s="54" t="n">
        <f aca="false">CE148-CE178</f>
        <v>0.638365788870504</v>
      </c>
      <c r="CF208" s="54" t="n">
        <f aca="false">CF148-CF178</f>
        <v>0.581095284833518</v>
      </c>
      <c r="CG208" s="54" t="n">
        <f aca="false">CG148-CG178</f>
        <v>0.522788073915022</v>
      </c>
      <c r="CH208" s="54" t="n">
        <f aca="false">CH148-CH178</f>
        <v>0.474004341112572</v>
      </c>
      <c r="CI208" s="54" t="n">
        <f aca="false">CI148-CI178</f>
        <v>0.424389529243318</v>
      </c>
      <c r="CJ208" s="54" t="n">
        <f aca="false">CJ148-CJ178</f>
        <v>0.373963370126059</v>
      </c>
      <c r="CK208" s="54" t="n">
        <f aca="false">CK148-CK178</f>
        <v>0.322745849528351</v>
      </c>
      <c r="CL208" s="54" t="n">
        <f aca="false">CL148-CL178</f>
        <v>0.27075745582468</v>
      </c>
      <c r="CM208" s="54" t="n">
        <f aca="false">CM148-CM178</f>
        <v>0.218019422305896</v>
      </c>
      <c r="CN208" s="54" t="n">
        <f aca="false">CN148-CN178</f>
        <v>0.164553226688535</v>
      </c>
      <c r="CO208" s="54" t="n">
        <f aca="false">CO148-CO178</f>
        <v>0.110380120251484</v>
      </c>
      <c r="CP208" s="54" t="n">
        <f aca="false">CP148-CP178</f>
        <v>0.0555217214412193</v>
      </c>
      <c r="CQ208" s="54" t="n">
        <f aca="false">CQ148-CQ178</f>
        <v>0</v>
      </c>
    </row>
    <row r="209" customFormat="false" ht="15" hidden="false" customHeight="false" outlineLevel="0" collapsed="false">
      <c r="BL209" s="58" t="s">
        <v>72</v>
      </c>
      <c r="BM209" s="54" t="n">
        <f aca="false">BM149-BM179</f>
        <v>0.598909388427447</v>
      </c>
      <c r="BN209" s="54" t="n">
        <f aca="false">BN149-BN179</f>
        <v>0.579655995029773</v>
      </c>
      <c r="BO209" s="54" t="n">
        <f aca="false">BO149-BO179</f>
        <v>0.559785041094455</v>
      </c>
      <c r="BP209" s="54" t="n">
        <f aca="false">BP149-BP179</f>
        <v>0.539287916885696</v>
      </c>
      <c r="BQ209" s="54" t="n">
        <f aca="false">BQ149-BQ179</f>
        <v>0.518156730086153</v>
      </c>
      <c r="BR209" s="54" t="n">
        <f aca="false">BR149-BR179</f>
        <v>0.496385875323435</v>
      </c>
      <c r="BS209" s="54" t="n">
        <f aca="false">BS149-BS179</f>
        <v>0.477443275077586</v>
      </c>
      <c r="BT209" s="54" t="n">
        <f aca="false">BT149-BT179</f>
        <v>0.4579501494651</v>
      </c>
      <c r="BU209" s="54" t="n">
        <f aca="false">BU149-BU179</f>
        <v>0.437905292629287</v>
      </c>
      <c r="BV209" s="54" t="n">
        <f aca="false">BV149-BV179</f>
        <v>0.417309855344593</v>
      </c>
      <c r="BW209" s="54" t="n">
        <f aca="false">BW149-BW179</f>
        <v>0.396167053731523</v>
      </c>
      <c r="BX209" s="54" t="n">
        <f aca="false">BX149-BX179</f>
        <v>0.378123710336613</v>
      </c>
      <c r="BY209" s="54" t="n">
        <f aca="false">BY149-BY179</f>
        <v>0.359623033034056</v>
      </c>
      <c r="BZ209" s="54" t="n">
        <f aca="false">BZ149-BZ179</f>
        <v>0.340670305115915</v>
      </c>
      <c r="CA209" s="54" t="n">
        <f aca="false">CA149-CA179</f>
        <v>0.321272122323815</v>
      </c>
      <c r="CB209" s="54" t="n">
        <f aca="false">CB149-CB179</f>
        <v>0.301436456344326</v>
      </c>
      <c r="CC209" s="54" t="n">
        <f aca="false">CC149-CC179</f>
        <v>0.281175161606676</v>
      </c>
      <c r="CD209" s="54" t="n">
        <f aca="false">CD149-CD179</f>
        <v>0.260499620451921</v>
      </c>
      <c r="CE209" s="54" t="n">
        <f aca="false">CE149-CE179</f>
        <v>0.239418061087979</v>
      </c>
      <c r="CF209" s="54" t="n">
        <f aca="false">CF149-CF179</f>
        <v>0.217938850777653</v>
      </c>
      <c r="CG209" s="54" t="n">
        <f aca="false">CG149-CG179</f>
        <v>0.196070825220936</v>
      </c>
      <c r="CH209" s="54" t="n">
        <f aca="false">CH149-CH179</f>
        <v>0.177774564794978</v>
      </c>
      <c r="CI209" s="54" t="n">
        <f aca="false">CI149-CI179</f>
        <v>0.15916660950339</v>
      </c>
      <c r="CJ209" s="54" t="n">
        <f aca="false">CJ149-CJ179</f>
        <v>0.140254359733036</v>
      </c>
      <c r="CK209" s="54" t="n">
        <f aca="false">CK149-CK179</f>
        <v>0.121045311113853</v>
      </c>
      <c r="CL209" s="54" t="n">
        <f aca="false">CL149-CL179</f>
        <v>0.101547147777696</v>
      </c>
      <c r="CM209" s="54" t="n">
        <f aca="false">CM149-CM179</f>
        <v>0.0817678332361063</v>
      </c>
      <c r="CN209" s="54" t="n">
        <f aca="false">CN149-CN179</f>
        <v>0.061715422672081</v>
      </c>
      <c r="CO209" s="54" t="n">
        <f aca="false">CO149-CO179</f>
        <v>0.0413978863435446</v>
      </c>
      <c r="CP209" s="54" t="n">
        <f aca="false">CP149-CP179</f>
        <v>0.0208233322140327</v>
      </c>
      <c r="CQ209" s="54" t="n">
        <f aca="false">CQ149-CQ179</f>
        <v>0</v>
      </c>
    </row>
    <row r="210" customFormat="false" ht="15" hidden="false" customHeight="false" outlineLevel="0" collapsed="false">
      <c r="BL210" s="77" t="s">
        <v>74</v>
      </c>
      <c r="BM210" s="54" t="n">
        <f aca="false">BM150-BM180</f>
        <v>0.15153939071105</v>
      </c>
      <c r="BN210" s="54" t="n">
        <f aca="false">BN150-BN180</f>
        <v>0.146667789829547</v>
      </c>
      <c r="BO210" s="54" t="n">
        <f aca="false">BO150-BO180</f>
        <v>0.14163993033963</v>
      </c>
      <c r="BP210" s="54" t="n">
        <f aca="false">BP150-BP180</f>
        <v>0.136453633757972</v>
      </c>
      <c r="BQ210" s="54" t="n">
        <f aca="false">BQ150-BQ180</f>
        <v>0.131106903126462</v>
      </c>
      <c r="BR210" s="54" t="n">
        <f aca="false">BR150-BR180</f>
        <v>0.125598320142542</v>
      </c>
      <c r="BS210" s="54" t="n">
        <f aca="false">BS150-BS180</f>
        <v>0.12080535787612</v>
      </c>
      <c r="BT210" s="54" t="n">
        <f aca="false">BT150-BT180</f>
        <v>0.115873098613786</v>
      </c>
      <c r="BU210" s="54" t="n">
        <f aca="false">BU150-BU180</f>
        <v>0.110801237242961</v>
      </c>
      <c r="BV210" s="54" t="n">
        <f aca="false">BV150-BV180</f>
        <v>0.105590064939009</v>
      </c>
      <c r="BW210" s="54" t="n">
        <f aca="false">BW150-BW180</f>
        <v>0.10024039546266</v>
      </c>
      <c r="BX210" s="54" t="n">
        <f aca="false">BX150-BX180</f>
        <v>0.0956749681755132</v>
      </c>
      <c r="BY210" s="54" t="n">
        <f aca="false">BY150-BY180</f>
        <v>0.0909938237146914</v>
      </c>
      <c r="BZ210" s="54" t="n">
        <f aca="false">BZ150-BZ180</f>
        <v>0.0861982988881919</v>
      </c>
      <c r="CA210" s="54" t="n">
        <f aca="false">CA150-CA180</f>
        <v>0.0812900625873136</v>
      </c>
      <c r="CB210" s="54" t="n">
        <f aca="false">CB150-CB180</f>
        <v>0.0762711318526124</v>
      </c>
      <c r="CC210" s="54" t="n">
        <f aca="false">CC150-CC180</f>
        <v>0.0711445061578267</v>
      </c>
      <c r="CD210" s="54" t="n">
        <f aca="false">CD150-CD180</f>
        <v>0.0659130655263157</v>
      </c>
      <c r="CE210" s="54" t="n">
        <f aca="false">CE150-CE180</f>
        <v>0.0605788919050957</v>
      </c>
      <c r="CF210" s="54" t="n">
        <f aca="false">CF150-CF180</f>
        <v>0.0551441024256258</v>
      </c>
      <c r="CG210" s="54" t="n">
        <f aca="false">CG150-CG180</f>
        <v>0.0496109327459522</v>
      </c>
      <c r="CH210" s="54" t="n">
        <f aca="false">CH150-CH180</f>
        <v>0.0449815109823022</v>
      </c>
      <c r="CI210" s="54" t="n">
        <f aca="false">CI150-CI180</f>
        <v>0.0402732224469201</v>
      </c>
      <c r="CJ210" s="54" t="n">
        <f aca="false">CJ150-CJ180</f>
        <v>0.0354879396269265</v>
      </c>
      <c r="CK210" s="54" t="n">
        <f aca="false">CK150-CK180</f>
        <v>0.0306275591083757</v>
      </c>
      <c r="CL210" s="54" t="n">
        <f aca="false">CL150-CL180</f>
        <v>0.0256940251731273</v>
      </c>
      <c r="CM210" s="54" t="n">
        <f aca="false">CM150-CM180</f>
        <v>0.0206893527932454</v>
      </c>
      <c r="CN210" s="54" t="n">
        <f aca="false">CN150-CN180</f>
        <v>0.0156155801360176</v>
      </c>
      <c r="CO210" s="54" t="n">
        <f aca="false">CO150-CO180</f>
        <v>0.0104747238805157</v>
      </c>
      <c r="CP210" s="54" t="n">
        <f aca="false">CP150-CP180</f>
        <v>0.00526883554885293</v>
      </c>
      <c r="CQ210" s="54" t="n">
        <f aca="false">CQ150-CQ180</f>
        <v>0</v>
      </c>
    </row>
    <row r="211" customFormat="false" ht="15" hidden="false" customHeight="false" outlineLevel="0" collapsed="false">
      <c r="BL211" s="79" t="s">
        <v>75</v>
      </c>
      <c r="BM211" s="54" t="n">
        <f aca="false">BM151-BM181</f>
        <v>0.0209331604424168</v>
      </c>
      <c r="BN211" s="54" t="n">
        <f aca="false">BN151-BN181</f>
        <v>0.0202602132807222</v>
      </c>
      <c r="BO211" s="54" t="n">
        <f aca="false">BO151-BO181</f>
        <v>0.0195656810611421</v>
      </c>
      <c r="BP211" s="54" t="n">
        <f aca="false">BP151-BP181</f>
        <v>0.018849262855048</v>
      </c>
      <c r="BQ211" s="54" t="n">
        <f aca="false">BQ151-BQ181</f>
        <v>0.0181106828091166</v>
      </c>
      <c r="BR211" s="54" t="n">
        <f aca="false">BR151-BR181</f>
        <v>0.0173497450036279</v>
      </c>
      <c r="BS211" s="54" t="n">
        <f aca="false">BS151-BS181</f>
        <v>0.01668766072543</v>
      </c>
      <c r="BT211" s="54" t="n">
        <f aca="false">BT151-BT181</f>
        <v>0.0160063344115418</v>
      </c>
      <c r="BU211" s="54" t="n">
        <f aca="false">BU151-BU181</f>
        <v>0.0153057239147</v>
      </c>
      <c r="BV211" s="54" t="n">
        <f aca="false">BV151-BV181</f>
        <v>0.0145858694569259</v>
      </c>
      <c r="BW211" s="54" t="n">
        <f aca="false">BW151-BW181</f>
        <v>0.0138468834484904</v>
      </c>
      <c r="BX211" s="54" t="n">
        <f aca="false">BX151-BX181</f>
        <v>0.0132162301151122</v>
      </c>
      <c r="BY211" s="54" t="n">
        <f aca="false">BY151-BY181</f>
        <v>0.0125695919862883</v>
      </c>
      <c r="BZ211" s="54" t="n">
        <f aca="false">BZ151-BZ181</f>
        <v>0.0119071537243441</v>
      </c>
      <c r="CA211" s="54" t="n">
        <f aca="false">CA151-CA181</f>
        <v>0.0112291458645165</v>
      </c>
      <c r="CB211" s="54" t="n">
        <f aca="false">CB151-CB181</f>
        <v>0.0105358470342526</v>
      </c>
      <c r="CC211" s="54" t="n">
        <f aca="false">CC151-CC181</f>
        <v>0.00982767157113624</v>
      </c>
      <c r="CD211" s="54" t="n">
        <f aca="false">CD151-CD181</f>
        <v>0.00910501731226299</v>
      </c>
      <c r="CE211" s="54" t="n">
        <f aca="false">CE151-CE181</f>
        <v>0.0083681718510481</v>
      </c>
      <c r="CF211" s="54" t="n">
        <f aca="false">CF151-CF181</f>
        <v>0.00761742764117181</v>
      </c>
      <c r="CG211" s="54" t="n">
        <f aca="false">CG151-CG181</f>
        <v>0.00685309350919303</v>
      </c>
      <c r="CH211" s="54" t="n">
        <f aca="false">CH151-CH181</f>
        <v>0.00621360018617392</v>
      </c>
      <c r="CI211" s="54" t="n">
        <f aca="false">CI151-CI181</f>
        <v>0.00556321246283752</v>
      </c>
      <c r="CJ211" s="54" t="n">
        <f aca="false">CJ151-CJ181</f>
        <v>0.00490218899848779</v>
      </c>
      <c r="CK211" s="54" t="n">
        <f aca="false">CK151-CK181</f>
        <v>0.00423079178137728</v>
      </c>
      <c r="CL211" s="54" t="n">
        <f aca="false">CL151-CL181</f>
        <v>0.00354928938830258</v>
      </c>
      <c r="CM211" s="54" t="n">
        <f aca="false">CM151-CM181</f>
        <v>0.00285796016097608</v>
      </c>
      <c r="CN211" s="54" t="n">
        <f aca="false">CN151-CN181</f>
        <v>0.00215708564522317</v>
      </c>
      <c r="CO211" s="54" t="n">
        <f aca="false">CO151-CO181</f>
        <v>0.00144694441855679</v>
      </c>
      <c r="CP211" s="54" t="n">
        <f aca="false">CP151-CP181</f>
        <v>0.000727819871594645</v>
      </c>
      <c r="CQ211" s="54" t="n">
        <f aca="false">CQ151-CQ181</f>
        <v>0</v>
      </c>
    </row>
    <row r="213" customFormat="false" ht="15" hidden="false" customHeight="true" outlineLevel="0" collapsed="false">
      <c r="BL213" s="1" t="s">
        <v>153</v>
      </c>
      <c r="BM213" s="1"/>
      <c r="BN213" s="1"/>
      <c r="BO213" s="1"/>
      <c r="BP213" s="1"/>
      <c r="BQ213" s="1"/>
      <c r="BR213" s="1"/>
      <c r="BS213" s="1"/>
      <c r="BT213" s="1"/>
    </row>
    <row r="214" customFormat="false" ht="66" hidden="false" customHeight="false" outlineLevel="0" collapsed="false">
      <c r="BL214" s="8" t="s">
        <v>145</v>
      </c>
      <c r="BM214" s="9"/>
      <c r="BN214" s="9"/>
      <c r="BO214" s="9"/>
      <c r="BP214" s="9"/>
      <c r="BQ214" s="9"/>
      <c r="BR214" s="9"/>
      <c r="BS214" s="9"/>
      <c r="BT214" s="9"/>
    </row>
    <row r="215" customFormat="false" ht="15" hidden="false" customHeight="false" outlineLevel="0" collapsed="false">
      <c r="BL215" s="12" t="s">
        <v>5</v>
      </c>
      <c r="BM215" s="13"/>
      <c r="BN215" s="13"/>
    </row>
    <row r="216" customFormat="false" ht="15" hidden="false" customHeight="true" outlineLevel="0" collapsed="false">
      <c r="BL216" s="21" t="s">
        <v>14</v>
      </c>
      <c r="BM216" s="21" t="s">
        <v>6</v>
      </c>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row>
    <row r="217" customFormat="false" ht="15" hidden="false" customHeight="false" outlineLevel="0" collapsed="false">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row>
    <row r="218" customFormat="false" ht="15" hidden="false" customHeight="false" outlineLevel="0" collapsed="false">
      <c r="BL218" s="21"/>
      <c r="BM218" s="22" t="n">
        <v>2010</v>
      </c>
      <c r="BN218" s="22" t="n">
        <v>2011</v>
      </c>
      <c r="BO218" s="22" t="n">
        <v>2012</v>
      </c>
      <c r="BP218" s="22" t="n">
        <v>2013</v>
      </c>
      <c r="BQ218" s="22" t="n">
        <v>2014</v>
      </c>
      <c r="BR218" s="22" t="n">
        <v>2015</v>
      </c>
      <c r="BS218" s="22" t="n">
        <v>2016</v>
      </c>
      <c r="BT218" s="22" t="n">
        <v>2017</v>
      </c>
      <c r="BU218" s="22" t="n">
        <v>2018</v>
      </c>
      <c r="BV218" s="22" t="n">
        <v>2019</v>
      </c>
      <c r="BW218" s="22" t="n">
        <v>2020</v>
      </c>
      <c r="BX218" s="22" t="n">
        <v>2021</v>
      </c>
      <c r="BY218" s="22" t="n">
        <v>2022</v>
      </c>
      <c r="BZ218" s="22" t="n">
        <v>2023</v>
      </c>
      <c r="CA218" s="22" t="n">
        <v>2024</v>
      </c>
      <c r="CB218" s="22" t="n">
        <v>2025</v>
      </c>
      <c r="CC218" s="22" t="n">
        <v>2026</v>
      </c>
      <c r="CD218" s="22" t="n">
        <v>2027</v>
      </c>
      <c r="CE218" s="22" t="n">
        <v>2028</v>
      </c>
      <c r="CF218" s="22" t="n">
        <v>2029</v>
      </c>
      <c r="CG218" s="22" t="n">
        <v>2030</v>
      </c>
      <c r="CH218" s="22" t="n">
        <v>2031</v>
      </c>
      <c r="CI218" s="22" t="n">
        <v>2032</v>
      </c>
      <c r="CJ218" s="22" t="n">
        <v>2033</v>
      </c>
      <c r="CK218" s="22" t="n">
        <v>2034</v>
      </c>
      <c r="CL218" s="22" t="n">
        <v>2035</v>
      </c>
      <c r="CM218" s="22" t="n">
        <v>2036</v>
      </c>
      <c r="CN218" s="22" t="n">
        <v>2037</v>
      </c>
      <c r="CO218" s="22" t="n">
        <v>2038</v>
      </c>
      <c r="CP218" s="22" t="n">
        <v>2039</v>
      </c>
      <c r="CQ218" s="22" t="n">
        <v>2040</v>
      </c>
    </row>
    <row r="219" customFormat="false" ht="15" hidden="false" customHeight="false" outlineLevel="0" collapsed="false">
      <c r="BL219" s="21"/>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row>
    <row r="220" customFormat="false" ht="15" hidden="false" customHeight="false" outlineLevel="0" collapsed="false">
      <c r="BN220" s="7"/>
    </row>
    <row r="221" customFormat="false" ht="15" hidden="false" customHeight="false" outlineLevel="0" collapsed="false">
      <c r="BL221" s="48" t="s">
        <v>12</v>
      </c>
      <c r="BM221" s="49" t="n">
        <v>40788453</v>
      </c>
      <c r="BN221" s="49" t="n">
        <v>41261490</v>
      </c>
      <c r="BO221" s="49" t="n">
        <v>41733271</v>
      </c>
      <c r="BP221" s="49" t="n">
        <v>42202935</v>
      </c>
      <c r="BQ221" s="49" t="n">
        <v>42669500</v>
      </c>
      <c r="BR221" s="49" t="n">
        <v>43131966</v>
      </c>
      <c r="BS221" s="49" t="n">
        <v>43590368</v>
      </c>
      <c r="BT221" s="49" t="n">
        <v>44044811</v>
      </c>
      <c r="BU221" s="49" t="n">
        <v>44494502</v>
      </c>
      <c r="BV221" s="49" t="n">
        <v>44938712</v>
      </c>
      <c r="BW221" s="49" t="n">
        <v>45376763</v>
      </c>
      <c r="BX221" s="49" t="n">
        <v>45808747</v>
      </c>
      <c r="BY221" s="49" t="n">
        <v>46234830</v>
      </c>
      <c r="BZ221" s="49" t="n">
        <v>46654581</v>
      </c>
      <c r="CA221" s="49" t="n">
        <v>47067641</v>
      </c>
      <c r="CB221" s="49" t="n">
        <v>47473760</v>
      </c>
      <c r="CC221" s="49" t="n">
        <v>47873268</v>
      </c>
      <c r="CD221" s="49" t="n">
        <v>48266524</v>
      </c>
      <c r="CE221" s="49" t="n">
        <v>48653385</v>
      </c>
      <c r="CF221" s="49" t="n">
        <v>49033678</v>
      </c>
      <c r="CG221" s="49" t="n">
        <v>49407265</v>
      </c>
      <c r="CH221" s="49" t="n">
        <v>49774276</v>
      </c>
      <c r="CI221" s="49" t="n">
        <v>50134861</v>
      </c>
      <c r="CJ221" s="49" t="n">
        <v>50488930</v>
      </c>
      <c r="CK221" s="49" t="n">
        <v>50836373</v>
      </c>
      <c r="CL221" s="49" t="n">
        <v>51177087</v>
      </c>
      <c r="CM221" s="49" t="n">
        <v>51511042</v>
      </c>
      <c r="CN221" s="49" t="n">
        <v>51838245</v>
      </c>
      <c r="CO221" s="49" t="n">
        <v>52158610</v>
      </c>
      <c r="CP221" s="49" t="n">
        <v>52472054</v>
      </c>
      <c r="CQ221" s="49" t="n">
        <v>52778477</v>
      </c>
    </row>
    <row r="222" customFormat="false" ht="15" hidden="false" customHeight="false" outlineLevel="0" collapsed="false">
      <c r="BO222" s="54"/>
      <c r="BP222" s="54"/>
      <c r="BQ222" s="54"/>
      <c r="BR222" s="54"/>
      <c r="BS222" s="54"/>
      <c r="BT222" s="54"/>
      <c r="BU222" s="54"/>
      <c r="BV222" s="54"/>
      <c r="BW222" s="54"/>
      <c r="BX222" s="54"/>
      <c r="BY222" s="54"/>
      <c r="BZ222" s="54"/>
      <c r="CA222" s="54"/>
      <c r="CB222" s="54"/>
      <c r="CC222" s="54"/>
      <c r="CD222" s="54"/>
      <c r="CE222" s="54"/>
      <c r="CF222" s="54"/>
      <c r="CG222" s="54"/>
      <c r="CH222" s="54"/>
      <c r="CI222" s="54"/>
      <c r="CJ222" s="54"/>
      <c r="CK222" s="54"/>
      <c r="CL222" s="54"/>
      <c r="CM222" s="54"/>
      <c r="CN222" s="54"/>
      <c r="CO222" s="54"/>
      <c r="CP222" s="54"/>
      <c r="CQ222" s="54"/>
    </row>
    <row r="223" customFormat="false" ht="15" hidden="false" customHeight="false" outlineLevel="0" collapsed="false">
      <c r="BL223" s="58" t="s">
        <v>44</v>
      </c>
      <c r="BM223" s="54" t="n">
        <v>3571540</v>
      </c>
      <c r="BN223" s="54" t="n">
        <v>3622962</v>
      </c>
      <c r="BO223" s="54" t="n">
        <v>3671011</v>
      </c>
      <c r="BP223" s="54" t="n">
        <v>3712611</v>
      </c>
      <c r="BQ223" s="54" t="n">
        <v>3745299</v>
      </c>
      <c r="BR223" s="54" t="n">
        <v>3764736</v>
      </c>
      <c r="BS223" s="54" t="n">
        <v>3757709</v>
      </c>
      <c r="BT223" s="54" t="n">
        <v>3748846</v>
      </c>
      <c r="BU223" s="54" t="n">
        <v>3738229</v>
      </c>
      <c r="BV223" s="54" t="n">
        <v>3726162</v>
      </c>
      <c r="BW223" s="54" t="n">
        <v>3712989</v>
      </c>
      <c r="BX223" s="54" t="n">
        <v>3698813</v>
      </c>
      <c r="BY223" s="54" t="n">
        <v>3683779</v>
      </c>
      <c r="BZ223" s="54" t="n">
        <v>3668251</v>
      </c>
      <c r="CA223" s="54" t="n">
        <v>3652673</v>
      </c>
      <c r="CB223" s="54" t="n">
        <v>3637433</v>
      </c>
      <c r="CC223" s="54" t="n">
        <v>3622790</v>
      </c>
      <c r="CD223" s="54" t="n">
        <v>3608942</v>
      </c>
      <c r="CE223" s="54" t="n">
        <v>3596139</v>
      </c>
      <c r="CF223" s="54" t="n">
        <v>3584528</v>
      </c>
      <c r="CG223" s="54" t="n">
        <v>3574195</v>
      </c>
      <c r="CH223" s="54" t="n">
        <v>3564899</v>
      </c>
      <c r="CI223" s="54" t="n">
        <v>3556374</v>
      </c>
      <c r="CJ223" s="54" t="n">
        <v>3548585</v>
      </c>
      <c r="CK223" s="54" t="n">
        <v>3541557</v>
      </c>
      <c r="CL223" s="54" t="n">
        <v>3535274</v>
      </c>
      <c r="CM223" s="54" t="n">
        <v>3529486</v>
      </c>
      <c r="CN223" s="54" t="n">
        <v>3524018</v>
      </c>
      <c r="CO223" s="54" t="n">
        <v>3518813</v>
      </c>
      <c r="CP223" s="54" t="n">
        <v>3513863</v>
      </c>
      <c r="CQ223" s="54" t="n">
        <v>3509109</v>
      </c>
    </row>
    <row r="224" customFormat="false" ht="15" hidden="false" customHeight="false" outlineLevel="0" collapsed="false">
      <c r="BL224" s="60" t="s">
        <v>46</v>
      </c>
      <c r="BM224" s="54" t="n">
        <v>3507135</v>
      </c>
      <c r="BN224" s="54" t="n">
        <v>3507340</v>
      </c>
      <c r="BO224" s="54" t="n">
        <v>3511823</v>
      </c>
      <c r="BP224" s="54" t="n">
        <v>3522721</v>
      </c>
      <c r="BQ224" s="54" t="n">
        <v>3541275</v>
      </c>
      <c r="BR224" s="54" t="n">
        <v>3570085</v>
      </c>
      <c r="BS224" s="54" t="n">
        <v>3621521</v>
      </c>
      <c r="BT224" s="54" t="n">
        <v>3669575</v>
      </c>
      <c r="BU224" s="54" t="n">
        <v>3711205</v>
      </c>
      <c r="BV224" s="54" t="n">
        <v>3743931</v>
      </c>
      <c r="BW224" s="54" t="n">
        <v>3763405</v>
      </c>
      <c r="BX224" s="54" t="n">
        <v>3756437</v>
      </c>
      <c r="BY224" s="54" t="n">
        <v>3747610</v>
      </c>
      <c r="BZ224" s="54" t="n">
        <v>3737021</v>
      </c>
      <c r="CA224" s="54" t="n">
        <v>3724968</v>
      </c>
      <c r="CB224" s="54" t="n">
        <v>3711801</v>
      </c>
      <c r="CC224" s="54" t="n">
        <v>3697630</v>
      </c>
      <c r="CD224" s="54" t="n">
        <v>3682593</v>
      </c>
      <c r="CE224" s="54" t="n">
        <v>3667049</v>
      </c>
      <c r="CF224" s="54" t="n">
        <v>3651460</v>
      </c>
      <c r="CG224" s="54" t="n">
        <v>3636191</v>
      </c>
      <c r="CH224" s="54" t="n">
        <v>3621495</v>
      </c>
      <c r="CI224" s="54" t="n">
        <v>3607581</v>
      </c>
      <c r="CJ224" s="54" t="n">
        <v>3594735</v>
      </c>
      <c r="CK224" s="54" t="n">
        <v>3583052</v>
      </c>
      <c r="CL224" s="54" t="n">
        <v>3572654</v>
      </c>
      <c r="CM224" s="54" t="n">
        <v>3563268</v>
      </c>
      <c r="CN224" s="54" t="n">
        <v>3554668</v>
      </c>
      <c r="CO224" s="54" t="n">
        <v>3546796</v>
      </c>
      <c r="CP224" s="54" t="n">
        <v>3539661</v>
      </c>
      <c r="CQ224" s="54" t="n">
        <v>3533288</v>
      </c>
    </row>
    <row r="225" customFormat="false" ht="15" hidden="false" customHeight="false" outlineLevel="0" collapsed="false">
      <c r="BL225" s="60" t="s">
        <v>33</v>
      </c>
      <c r="BM225" s="54" t="n">
        <v>3541954</v>
      </c>
      <c r="BN225" s="54" t="n">
        <v>3530131</v>
      </c>
      <c r="BO225" s="54" t="n">
        <v>3521389</v>
      </c>
      <c r="BP225" s="54" t="n">
        <v>3515301</v>
      </c>
      <c r="BQ225" s="54" t="n">
        <v>3510972</v>
      </c>
      <c r="BR225" s="54" t="n">
        <v>3508531</v>
      </c>
      <c r="BS225" s="54" t="n">
        <v>3508707</v>
      </c>
      <c r="BT225" s="54" t="n">
        <v>3513167</v>
      </c>
      <c r="BU225" s="54" t="n">
        <v>3524036</v>
      </c>
      <c r="BV225" s="54" t="n">
        <v>3542513</v>
      </c>
      <c r="BW225" s="54" t="n">
        <v>3571271</v>
      </c>
      <c r="BX225" s="54" t="n">
        <v>3622606</v>
      </c>
      <c r="BY225" s="54" t="n">
        <v>3670556</v>
      </c>
      <c r="BZ225" s="54" t="n">
        <v>3712102</v>
      </c>
      <c r="CA225" s="54" t="n">
        <v>3744730</v>
      </c>
      <c r="CB225" s="54" t="n">
        <v>3764119</v>
      </c>
      <c r="CC225" s="54" t="n">
        <v>3757069</v>
      </c>
      <c r="CD225" s="54" t="n">
        <v>3748148</v>
      </c>
      <c r="CE225" s="54" t="n">
        <v>3737473</v>
      </c>
      <c r="CF225" s="54" t="n">
        <v>3725340</v>
      </c>
      <c r="CG225" s="54" t="n">
        <v>3712073</v>
      </c>
      <c r="CH225" s="54" t="n">
        <v>3697812</v>
      </c>
      <c r="CI225" s="54" t="n">
        <v>3682664</v>
      </c>
      <c r="CJ225" s="54" t="n">
        <v>3666998</v>
      </c>
      <c r="CK225" s="54" t="n">
        <v>3651312</v>
      </c>
      <c r="CL225" s="54" t="n">
        <v>3635917</v>
      </c>
      <c r="CM225" s="54" t="n">
        <v>3621107</v>
      </c>
      <c r="CN225" s="54" t="n">
        <v>3607056</v>
      </c>
      <c r="CO225" s="54" t="n">
        <v>3594071</v>
      </c>
      <c r="CP225" s="54" t="n">
        <v>3582257</v>
      </c>
      <c r="CQ225" s="54" t="n">
        <v>3571740</v>
      </c>
    </row>
    <row r="226" customFormat="false" ht="15" hidden="false" customHeight="false" outlineLevel="0" collapsed="false">
      <c r="BL226" s="58" t="s">
        <v>34</v>
      </c>
      <c r="BM226" s="54" t="n">
        <v>3559813</v>
      </c>
      <c r="BN226" s="54" t="n">
        <v>3573638</v>
      </c>
      <c r="BO226" s="54" t="n">
        <v>3574520</v>
      </c>
      <c r="BP226" s="54" t="n">
        <v>3566154</v>
      </c>
      <c r="BQ226" s="54" t="n">
        <v>3553325</v>
      </c>
      <c r="BR226" s="54" t="n">
        <v>3539630</v>
      </c>
      <c r="BS226" s="54" t="n">
        <v>3527929</v>
      </c>
      <c r="BT226" s="54" t="n">
        <v>3519280</v>
      </c>
      <c r="BU226" s="54" t="n">
        <v>3513239</v>
      </c>
      <c r="BV226" s="54" t="n">
        <v>3508965</v>
      </c>
      <c r="BW226" s="54" t="n">
        <v>3506525</v>
      </c>
      <c r="BX226" s="54" t="n">
        <v>3506737</v>
      </c>
      <c r="BY226" s="54" t="n">
        <v>3511189</v>
      </c>
      <c r="BZ226" s="54" t="n">
        <v>3522037</v>
      </c>
      <c r="CA226" s="54" t="n">
        <v>3540458</v>
      </c>
      <c r="CB226" s="54" t="n">
        <v>3569145</v>
      </c>
      <c r="CC226" s="54" t="n">
        <v>3620371</v>
      </c>
      <c r="CD226" s="54" t="n">
        <v>3668218</v>
      </c>
      <c r="CE226" s="54" t="n">
        <v>3709659</v>
      </c>
      <c r="CF226" s="54" t="n">
        <v>3742148</v>
      </c>
      <c r="CG226" s="54" t="n">
        <v>3761433</v>
      </c>
      <c r="CH226" s="54" t="n">
        <v>3754300</v>
      </c>
      <c r="CI226" s="54" t="n">
        <v>3745342</v>
      </c>
      <c r="CJ226" s="54" t="n">
        <v>3734596</v>
      </c>
      <c r="CK226" s="54" t="n">
        <v>3722392</v>
      </c>
      <c r="CL226" s="54" t="n">
        <v>3709025</v>
      </c>
      <c r="CM226" s="54" t="n">
        <v>3694724</v>
      </c>
      <c r="CN226" s="54" t="n">
        <v>3679482</v>
      </c>
      <c r="CO226" s="54" t="n">
        <v>3663732</v>
      </c>
      <c r="CP226" s="54" t="n">
        <v>3647962</v>
      </c>
      <c r="CQ226" s="54" t="n">
        <v>3632458</v>
      </c>
    </row>
    <row r="227" customFormat="false" ht="15" hidden="false" customHeight="false" outlineLevel="0" collapsed="false">
      <c r="BL227" s="58" t="s">
        <v>35</v>
      </c>
      <c r="BM227" s="54" t="n">
        <v>3346483</v>
      </c>
      <c r="BN227" s="54" t="n">
        <v>3395590</v>
      </c>
      <c r="BO227" s="54" t="n">
        <v>3444594</v>
      </c>
      <c r="BP227" s="54" t="n">
        <v>3489936</v>
      </c>
      <c r="BQ227" s="54" t="n">
        <v>3527754</v>
      </c>
      <c r="BR227" s="54" t="n">
        <v>3554811</v>
      </c>
      <c r="BS227" s="54" t="n">
        <v>3568580</v>
      </c>
      <c r="BT227" s="54" t="n">
        <v>3569502</v>
      </c>
      <c r="BU227" s="54" t="n">
        <v>3561187</v>
      </c>
      <c r="BV227" s="54" t="n">
        <v>3548389</v>
      </c>
      <c r="BW227" s="54" t="n">
        <v>3534762</v>
      </c>
      <c r="BX227" s="54" t="n">
        <v>3523049</v>
      </c>
      <c r="BY227" s="54" t="n">
        <v>3514404</v>
      </c>
      <c r="BZ227" s="54" t="n">
        <v>3508337</v>
      </c>
      <c r="CA227" s="54" t="n">
        <v>3504022</v>
      </c>
      <c r="CB227" s="54" t="n">
        <v>3501523</v>
      </c>
      <c r="CC227" s="54" t="n">
        <v>3501652</v>
      </c>
      <c r="CD227" s="54" t="n">
        <v>3505994</v>
      </c>
      <c r="CE227" s="54" t="n">
        <v>3516671</v>
      </c>
      <c r="CF227" s="54" t="n">
        <v>3534949</v>
      </c>
      <c r="CG227" s="54" t="n">
        <v>3563410</v>
      </c>
      <c r="CH227" s="54" t="n">
        <v>3614378</v>
      </c>
      <c r="CI227" s="54" t="n">
        <v>3661925</v>
      </c>
      <c r="CJ227" s="54" t="n">
        <v>3703143</v>
      </c>
      <c r="CK227" s="54" t="n">
        <v>3735374</v>
      </c>
      <c r="CL227" s="54" t="n">
        <v>3754460</v>
      </c>
      <c r="CM227" s="54" t="n">
        <v>3747150</v>
      </c>
      <c r="CN227" s="54" t="n">
        <v>3738035</v>
      </c>
      <c r="CO227" s="54" t="n">
        <v>3727145</v>
      </c>
      <c r="CP227" s="54" t="n">
        <v>3714775</v>
      </c>
      <c r="CQ227" s="54" t="n">
        <v>3701247</v>
      </c>
    </row>
    <row r="228" customFormat="false" ht="15" hidden="false" customHeight="false" outlineLevel="0" collapsed="false">
      <c r="BL228" s="58" t="s">
        <v>36</v>
      </c>
      <c r="BM228" s="54" t="n">
        <v>3166874</v>
      </c>
      <c r="BN228" s="54" t="n">
        <v>3184168</v>
      </c>
      <c r="BO228" s="54" t="n">
        <v>3212958</v>
      </c>
      <c r="BP228" s="54" t="n">
        <v>3250983</v>
      </c>
      <c r="BQ228" s="54" t="n">
        <v>3294748</v>
      </c>
      <c r="BR228" s="54" t="n">
        <v>3341846</v>
      </c>
      <c r="BS228" s="54" t="n">
        <v>3390781</v>
      </c>
      <c r="BT228" s="54" t="n">
        <v>3439542</v>
      </c>
      <c r="BU228" s="54" t="n">
        <v>3484671</v>
      </c>
      <c r="BV228" s="54" t="n">
        <v>3522333</v>
      </c>
      <c r="BW228" s="54" t="n">
        <v>3549243</v>
      </c>
      <c r="BX228" s="54" t="n">
        <v>3562951</v>
      </c>
      <c r="BY228" s="54" t="n">
        <v>3563825</v>
      </c>
      <c r="BZ228" s="54" t="n">
        <v>3555490</v>
      </c>
      <c r="CA228" s="54" t="n">
        <v>3542670</v>
      </c>
      <c r="CB228" s="54" t="n">
        <v>3528996</v>
      </c>
      <c r="CC228" s="54" t="n">
        <v>3517248</v>
      </c>
      <c r="CD228" s="54" t="n">
        <v>3508513</v>
      </c>
      <c r="CE228" s="54" t="n">
        <v>3502368</v>
      </c>
      <c r="CF228" s="54" t="n">
        <v>3497916</v>
      </c>
      <c r="CG228" s="54" t="n">
        <v>3495312</v>
      </c>
      <c r="CH228" s="54" t="n">
        <v>3495281</v>
      </c>
      <c r="CI228" s="54" t="n">
        <v>3499456</v>
      </c>
      <c r="CJ228" s="54" t="n">
        <v>3509879</v>
      </c>
      <c r="CK228" s="54" t="n">
        <v>3527924</v>
      </c>
      <c r="CL228" s="54" t="n">
        <v>3556088</v>
      </c>
      <c r="CM228" s="54" t="n">
        <v>3606696</v>
      </c>
      <c r="CN228" s="54" t="n">
        <v>3653915</v>
      </c>
      <c r="CO228" s="54" t="n">
        <v>3694819</v>
      </c>
      <c r="CP228" s="54" t="n">
        <v>3726740</v>
      </c>
      <c r="CQ228" s="54" t="n">
        <v>3745525</v>
      </c>
    </row>
    <row r="229" customFormat="false" ht="15" hidden="false" customHeight="false" outlineLevel="0" collapsed="false">
      <c r="BL229" s="58" t="s">
        <v>37</v>
      </c>
      <c r="BM229" s="54" t="n">
        <v>3112375</v>
      </c>
      <c r="BN229" s="54" t="n">
        <v>3142982</v>
      </c>
      <c r="BO229" s="54" t="n">
        <v>3154334</v>
      </c>
      <c r="BP229" s="54" t="n">
        <v>3154430</v>
      </c>
      <c r="BQ229" s="54" t="n">
        <v>3153561</v>
      </c>
      <c r="BR229" s="54" t="n">
        <v>3159595</v>
      </c>
      <c r="BS229" s="54" t="n">
        <v>3177008</v>
      </c>
      <c r="BT229" s="54" t="n">
        <v>3205836</v>
      </c>
      <c r="BU229" s="54" t="n">
        <v>3243841</v>
      </c>
      <c r="BV229" s="54" t="n">
        <v>3287553</v>
      </c>
      <c r="BW229" s="54" t="n">
        <v>3334543</v>
      </c>
      <c r="BX229" s="54" t="n">
        <v>3383352</v>
      </c>
      <c r="BY229" s="54" t="n">
        <v>3431976</v>
      </c>
      <c r="BZ229" s="54" t="n">
        <v>3476971</v>
      </c>
      <c r="CA229" s="54" t="n">
        <v>3514526</v>
      </c>
      <c r="CB229" s="54" t="n">
        <v>3541373</v>
      </c>
      <c r="CC229" s="54" t="n">
        <v>3555048</v>
      </c>
      <c r="CD229" s="54" t="n">
        <v>3555936</v>
      </c>
      <c r="CE229" s="54" t="n">
        <v>3547644</v>
      </c>
      <c r="CF229" s="54" t="n">
        <v>3534869</v>
      </c>
      <c r="CG229" s="54" t="n">
        <v>3521200</v>
      </c>
      <c r="CH229" s="54" t="n">
        <v>3509462</v>
      </c>
      <c r="CI229" s="54" t="n">
        <v>3500703</v>
      </c>
      <c r="CJ229" s="54" t="n">
        <v>3494535</v>
      </c>
      <c r="CK229" s="54" t="n">
        <v>3490033</v>
      </c>
      <c r="CL229" s="54" t="n">
        <v>3487351</v>
      </c>
      <c r="CM229" s="54" t="n">
        <v>3487229</v>
      </c>
      <c r="CN229" s="54" t="n">
        <v>3491290</v>
      </c>
      <c r="CO229" s="54" t="n">
        <v>3501553</v>
      </c>
      <c r="CP229" s="54" t="n">
        <v>3519409</v>
      </c>
      <c r="CQ229" s="54" t="n">
        <v>3547381</v>
      </c>
    </row>
    <row r="230" customFormat="false" ht="15" hidden="false" customHeight="false" outlineLevel="0" collapsed="false">
      <c r="BL230" s="58" t="s">
        <v>38</v>
      </c>
      <c r="BM230" s="54" t="n">
        <v>2711144</v>
      </c>
      <c r="BN230" s="54" t="n">
        <v>2800329</v>
      </c>
      <c r="BO230" s="54" t="n">
        <v>2890574</v>
      </c>
      <c r="BP230" s="54" t="n">
        <v>2975391</v>
      </c>
      <c r="BQ230" s="54" t="n">
        <v>3047087</v>
      </c>
      <c r="BR230" s="54" t="n">
        <v>3099835</v>
      </c>
      <c r="BS230" s="54" t="n">
        <v>3130524</v>
      </c>
      <c r="BT230" s="54" t="n">
        <v>3142130</v>
      </c>
      <c r="BU230" s="54" t="n">
        <v>3142485</v>
      </c>
      <c r="BV230" s="54" t="n">
        <v>3141871</v>
      </c>
      <c r="BW230" s="54" t="n">
        <v>3148120</v>
      </c>
      <c r="BX230" s="54" t="n">
        <v>3165656</v>
      </c>
      <c r="BY230" s="54" t="n">
        <v>3194549</v>
      </c>
      <c r="BZ230" s="54" t="n">
        <v>3232557</v>
      </c>
      <c r="CA230" s="54" t="n">
        <v>3276223</v>
      </c>
      <c r="CB230" s="54" t="n">
        <v>3323145</v>
      </c>
      <c r="CC230" s="54" t="n">
        <v>3371850</v>
      </c>
      <c r="CD230" s="54" t="n">
        <v>3420380</v>
      </c>
      <c r="CE230" s="54" t="n">
        <v>3465281</v>
      </c>
      <c r="CF230" s="54" t="n">
        <v>3502762</v>
      </c>
      <c r="CG230" s="54" t="n">
        <v>3529587</v>
      </c>
      <c r="CH230" s="54" t="n">
        <v>3543287</v>
      </c>
      <c r="CI230" s="54" t="n">
        <v>3544237</v>
      </c>
      <c r="CJ230" s="54" t="n">
        <v>3536029</v>
      </c>
      <c r="CK230" s="54" t="n">
        <v>3523321</v>
      </c>
      <c r="CL230" s="54" t="n">
        <v>3509754</v>
      </c>
      <c r="CM230" s="54" t="n">
        <v>3498116</v>
      </c>
      <c r="CN230" s="54" t="n">
        <v>3489379</v>
      </c>
      <c r="CO230" s="54" t="n">
        <v>3483236</v>
      </c>
      <c r="CP230" s="54" t="n">
        <v>3478766</v>
      </c>
      <c r="CQ230" s="54" t="n">
        <v>3476067</v>
      </c>
    </row>
    <row r="231" customFormat="false" ht="15" hidden="false" customHeight="false" outlineLevel="0" collapsed="false">
      <c r="BL231" s="58" t="s">
        <v>39</v>
      </c>
      <c r="BM231" s="54" t="n">
        <v>2347809</v>
      </c>
      <c r="BN231" s="54" t="n">
        <v>2396702</v>
      </c>
      <c r="BO231" s="54" t="n">
        <v>2457684</v>
      </c>
      <c r="BP231" s="54" t="n">
        <v>2528895</v>
      </c>
      <c r="BQ231" s="54" t="n">
        <v>2607887</v>
      </c>
      <c r="BR231" s="54" t="n">
        <v>2692486</v>
      </c>
      <c r="BS231" s="54" t="n">
        <v>2781388</v>
      </c>
      <c r="BT231" s="54" t="n">
        <v>2871282</v>
      </c>
      <c r="BU231" s="54" t="n">
        <v>2955834</v>
      </c>
      <c r="BV231" s="54" t="n">
        <v>3027334</v>
      </c>
      <c r="BW231" s="54" t="n">
        <v>3080074</v>
      </c>
      <c r="BX231" s="54" t="n">
        <v>3110884</v>
      </c>
      <c r="BY231" s="54" t="n">
        <v>3122748</v>
      </c>
      <c r="BZ231" s="54" t="n">
        <v>3123415</v>
      </c>
      <c r="CA231" s="54" t="n">
        <v>3123151</v>
      </c>
      <c r="CB231" s="54" t="n">
        <v>3129669</v>
      </c>
      <c r="CC231" s="54" t="n">
        <v>3147400</v>
      </c>
      <c r="CD231" s="54" t="n">
        <v>3176383</v>
      </c>
      <c r="CE231" s="54" t="n">
        <v>3214411</v>
      </c>
      <c r="CF231" s="54" t="n">
        <v>3258042</v>
      </c>
      <c r="CG231" s="54" t="n">
        <v>3304911</v>
      </c>
      <c r="CH231" s="54" t="n">
        <v>3353523</v>
      </c>
      <c r="CI231" s="54" t="n">
        <v>3401974</v>
      </c>
      <c r="CJ231" s="54" t="n">
        <v>3446790</v>
      </c>
      <c r="CK231" s="54" t="n">
        <v>3484227</v>
      </c>
      <c r="CL231" s="54" t="n">
        <v>3511056</v>
      </c>
      <c r="CM231" s="54" t="n">
        <v>3524816</v>
      </c>
      <c r="CN231" s="54" t="n">
        <v>3525916</v>
      </c>
      <c r="CO231" s="54" t="n">
        <v>3517865</v>
      </c>
      <c r="CP231" s="54" t="n">
        <v>3505358</v>
      </c>
      <c r="CQ231" s="54" t="n">
        <v>3491991</v>
      </c>
    </row>
    <row r="232" customFormat="false" ht="15" hidden="false" customHeight="false" outlineLevel="0" collapsed="false">
      <c r="BL232" s="58" t="s">
        <v>40</v>
      </c>
      <c r="BM232" s="54" t="n">
        <v>2212137</v>
      </c>
      <c r="BN232" s="54" t="n">
        <v>2227234</v>
      </c>
      <c r="BO232" s="54" t="n">
        <v>2241583</v>
      </c>
      <c r="BP232" s="54" t="n">
        <v>2259015</v>
      </c>
      <c r="BQ232" s="54" t="n">
        <v>2284142</v>
      </c>
      <c r="BR232" s="54" t="n">
        <v>2320378</v>
      </c>
      <c r="BS232" s="54" t="n">
        <v>2369213</v>
      </c>
      <c r="BT232" s="54" t="n">
        <v>2429989</v>
      </c>
      <c r="BU232" s="54" t="n">
        <v>2500862</v>
      </c>
      <c r="BV232" s="54" t="n">
        <v>2579461</v>
      </c>
      <c r="BW232" s="54" t="n">
        <v>2663552</v>
      </c>
      <c r="BX232" s="54" t="n">
        <v>2751947</v>
      </c>
      <c r="BY232" s="54" t="n">
        <v>2841314</v>
      </c>
      <c r="BZ232" s="54" t="n">
        <v>2925422</v>
      </c>
      <c r="CA232" s="54" t="n">
        <v>2996591</v>
      </c>
      <c r="CB232" s="54" t="n">
        <v>3049176</v>
      </c>
      <c r="CC232" s="54" t="n">
        <v>3080089</v>
      </c>
      <c r="CD232" s="54" t="n">
        <v>3092246</v>
      </c>
      <c r="CE232" s="54" t="n">
        <v>3093331</v>
      </c>
      <c r="CF232" s="54" t="n">
        <v>3093501</v>
      </c>
      <c r="CG232" s="54" t="n">
        <v>3100353</v>
      </c>
      <c r="CH232" s="54" t="n">
        <v>3118334</v>
      </c>
      <c r="CI232" s="54" t="n">
        <v>3147415</v>
      </c>
      <c r="CJ232" s="54" t="n">
        <v>3185460</v>
      </c>
      <c r="CK232" s="54" t="n">
        <v>3229022</v>
      </c>
      <c r="CL232" s="54" t="n">
        <v>3275802</v>
      </c>
      <c r="CM232" s="54" t="n">
        <v>3324271</v>
      </c>
      <c r="CN232" s="54" t="n">
        <v>3372565</v>
      </c>
      <c r="CO232" s="54" t="n">
        <v>3417269</v>
      </c>
      <c r="CP232" s="54" t="n">
        <v>3454609</v>
      </c>
      <c r="CQ232" s="54" t="n">
        <v>3481440</v>
      </c>
    </row>
    <row r="233" customFormat="false" ht="15" hidden="false" customHeight="false" outlineLevel="0" collapsed="false">
      <c r="BL233" s="58" t="s">
        <v>52</v>
      </c>
      <c r="BM233" s="54" t="n">
        <v>2062422</v>
      </c>
      <c r="BN233" s="54" t="n">
        <v>2084856</v>
      </c>
      <c r="BO233" s="54" t="n">
        <v>2107503</v>
      </c>
      <c r="BP233" s="54" t="n">
        <v>2129572</v>
      </c>
      <c r="BQ233" s="54" t="n">
        <v>2150000</v>
      </c>
      <c r="BR233" s="54" t="n">
        <v>2168105</v>
      </c>
      <c r="BS233" s="54" t="n">
        <v>2183741</v>
      </c>
      <c r="BT233" s="54" t="n">
        <v>2198619</v>
      </c>
      <c r="BU233" s="54" t="n">
        <v>2216535</v>
      </c>
      <c r="BV233" s="54" t="n">
        <v>2241959</v>
      </c>
      <c r="BW233" s="54" t="n">
        <v>2278318</v>
      </c>
      <c r="BX233" s="54" t="n">
        <v>2327037</v>
      </c>
      <c r="BY233" s="54" t="n">
        <v>2387459</v>
      </c>
      <c r="BZ233" s="54" t="n">
        <v>2457800</v>
      </c>
      <c r="CA233" s="54" t="n">
        <v>2535731</v>
      </c>
      <c r="CB233" s="54" t="n">
        <v>2619093</v>
      </c>
      <c r="CC233" s="54" t="n">
        <v>2706692</v>
      </c>
      <c r="CD233" s="54" t="n">
        <v>2795232</v>
      </c>
      <c r="CE233" s="54" t="n">
        <v>2878600</v>
      </c>
      <c r="CF233" s="54" t="n">
        <v>2949238</v>
      </c>
      <c r="CG233" s="54" t="n">
        <v>3001593</v>
      </c>
      <c r="CH233" s="54" t="n">
        <v>3032582</v>
      </c>
      <c r="CI233" s="54" t="n">
        <v>3045145</v>
      </c>
      <c r="CJ233" s="54" t="n">
        <v>3046785</v>
      </c>
      <c r="CK233" s="54" t="n">
        <v>3047575</v>
      </c>
      <c r="CL233" s="54" t="n">
        <v>3054912</v>
      </c>
      <c r="CM233" s="54" t="n">
        <v>3073214</v>
      </c>
      <c r="CN233" s="54" t="n">
        <v>3102450</v>
      </c>
      <c r="CO233" s="54" t="n">
        <v>3140473</v>
      </c>
      <c r="CP233" s="54" t="n">
        <v>3183911</v>
      </c>
      <c r="CQ233" s="54" t="n">
        <v>3230487</v>
      </c>
    </row>
    <row r="234" customFormat="false" ht="15" hidden="false" customHeight="false" outlineLevel="0" collapsed="false">
      <c r="BL234" s="58" t="s">
        <v>53</v>
      </c>
      <c r="BM234" s="54" t="n">
        <v>1877071</v>
      </c>
      <c r="BN234" s="54" t="n">
        <v>1902187</v>
      </c>
      <c r="BO234" s="54" t="n">
        <v>1926230</v>
      </c>
      <c r="BP234" s="54" t="n">
        <v>1949497</v>
      </c>
      <c r="BQ234" s="54" t="n">
        <v>1972274</v>
      </c>
      <c r="BR234" s="54" t="n">
        <v>1995008</v>
      </c>
      <c r="BS234" s="54" t="n">
        <v>2018007</v>
      </c>
      <c r="BT234" s="54" t="n">
        <v>2041236</v>
      </c>
      <c r="BU234" s="54" t="n">
        <v>2063845</v>
      </c>
      <c r="BV234" s="54" t="n">
        <v>2084864</v>
      </c>
      <c r="BW234" s="54" t="n">
        <v>2103579</v>
      </c>
      <c r="BX234" s="54" t="n">
        <v>2119884</v>
      </c>
      <c r="BY234" s="54" t="n">
        <v>2135449</v>
      </c>
      <c r="BZ234" s="54" t="n">
        <v>2153942</v>
      </c>
      <c r="CA234" s="54" t="n">
        <v>2179762</v>
      </c>
      <c r="CB234" s="54" t="n">
        <v>2216218</v>
      </c>
      <c r="CC234" s="54" t="n">
        <v>2264651</v>
      </c>
      <c r="CD234" s="54" t="n">
        <v>2324522</v>
      </c>
      <c r="CE234" s="54" t="n">
        <v>2394023</v>
      </c>
      <c r="CF234" s="54" t="n">
        <v>2470895</v>
      </c>
      <c r="CG234" s="54" t="n">
        <v>2553113</v>
      </c>
      <c r="CH234" s="54" t="n">
        <v>2639468</v>
      </c>
      <c r="CI234" s="54" t="n">
        <v>2726743</v>
      </c>
      <c r="CJ234" s="54" t="n">
        <v>2808978</v>
      </c>
      <c r="CK234" s="54" t="n">
        <v>2878755</v>
      </c>
      <c r="CL234" s="54" t="n">
        <v>2930690</v>
      </c>
      <c r="CM234" s="54" t="n">
        <v>2961740</v>
      </c>
      <c r="CN234" s="54" t="n">
        <v>2974807</v>
      </c>
      <c r="CO234" s="54" t="n">
        <v>2977201</v>
      </c>
      <c r="CP234" s="54" t="n">
        <v>2978836</v>
      </c>
      <c r="CQ234" s="54" t="n">
        <v>2986862</v>
      </c>
    </row>
    <row r="235" customFormat="false" ht="15" hidden="false" customHeight="false" outlineLevel="0" collapsed="false">
      <c r="BL235" s="58" t="s">
        <v>57</v>
      </c>
      <c r="BM235" s="54" t="n">
        <v>1628569</v>
      </c>
      <c r="BN235" s="54" t="n">
        <v>1664823</v>
      </c>
      <c r="BO235" s="54" t="n">
        <v>1697644</v>
      </c>
      <c r="BP235" s="54" t="n">
        <v>1727604</v>
      </c>
      <c r="BQ235" s="54" t="n">
        <v>1755623</v>
      </c>
      <c r="BR235" s="54" t="n">
        <v>1782266</v>
      </c>
      <c r="BS235" s="54" t="n">
        <v>1807828</v>
      </c>
      <c r="BT235" s="54" t="n">
        <v>1832328</v>
      </c>
      <c r="BU235" s="54" t="n">
        <v>1856108</v>
      </c>
      <c r="BV235" s="54" t="n">
        <v>1879409</v>
      </c>
      <c r="BW235" s="54" t="n">
        <v>1902660</v>
      </c>
      <c r="BX235" s="54" t="n">
        <v>1926122</v>
      </c>
      <c r="BY235" s="54" t="n">
        <v>1949789</v>
      </c>
      <c r="BZ235" s="54" t="n">
        <v>1972834</v>
      </c>
      <c r="CA235" s="54" t="n">
        <v>1994318</v>
      </c>
      <c r="CB235" s="54" t="n">
        <v>2013573</v>
      </c>
      <c r="CC235" s="54" t="n">
        <v>2030531</v>
      </c>
      <c r="CD235" s="54" t="n">
        <v>2046725</v>
      </c>
      <c r="CE235" s="54" t="n">
        <v>2065740</v>
      </c>
      <c r="CF235" s="54" t="n">
        <v>2091836</v>
      </c>
      <c r="CG235" s="54" t="n">
        <v>2128116</v>
      </c>
      <c r="CH235" s="54" t="n">
        <v>2175931</v>
      </c>
      <c r="CI235" s="54" t="n">
        <v>2234695</v>
      </c>
      <c r="CJ235" s="54" t="n">
        <v>2302729</v>
      </c>
      <c r="CK235" s="54" t="n">
        <v>2377858</v>
      </c>
      <c r="CL235" s="54" t="n">
        <v>2458157</v>
      </c>
      <c r="CM235" s="54" t="n">
        <v>2542456</v>
      </c>
      <c r="CN235" s="54" t="n">
        <v>2627640</v>
      </c>
      <c r="CO235" s="54" t="n">
        <v>2707978</v>
      </c>
      <c r="CP235" s="54" t="n">
        <v>2776240</v>
      </c>
      <c r="CQ235" s="54" t="n">
        <v>2827272</v>
      </c>
    </row>
    <row r="236" customFormat="false" ht="15" hidden="false" customHeight="false" outlineLevel="0" collapsed="false">
      <c r="BL236" s="58" t="s">
        <v>62</v>
      </c>
      <c r="BM236" s="54" t="n">
        <v>1304566</v>
      </c>
      <c r="BN236" s="54" t="n">
        <v>1342617</v>
      </c>
      <c r="BO236" s="54" t="n">
        <v>1383542</v>
      </c>
      <c r="BP236" s="54" t="n">
        <v>1425598</v>
      </c>
      <c r="BQ236" s="54" t="n">
        <v>1466753</v>
      </c>
      <c r="BR236" s="54" t="n">
        <v>1505504</v>
      </c>
      <c r="BS236" s="54" t="n">
        <v>1541040</v>
      </c>
      <c r="BT236" s="54" t="n">
        <v>1573449</v>
      </c>
      <c r="BU236" s="54" t="n">
        <v>1603203</v>
      </c>
      <c r="BV236" s="54" t="n">
        <v>1631170</v>
      </c>
      <c r="BW236" s="54" t="n">
        <v>1657878</v>
      </c>
      <c r="BX236" s="54" t="n">
        <v>1683583</v>
      </c>
      <c r="BY236" s="54" t="n">
        <v>1708254</v>
      </c>
      <c r="BZ236" s="54" t="n">
        <v>1732308</v>
      </c>
      <c r="CA236" s="54" t="n">
        <v>1755879</v>
      </c>
      <c r="CB236" s="54" t="n">
        <v>1779390</v>
      </c>
      <c r="CC236" s="54" t="n">
        <v>1803080</v>
      </c>
      <c r="CD236" s="54" t="n">
        <v>1826943</v>
      </c>
      <c r="CE236" s="54" t="n">
        <v>1850205</v>
      </c>
      <c r="CF236" s="54" t="n">
        <v>1871962</v>
      </c>
      <c r="CG236" s="54" t="n">
        <v>1891606</v>
      </c>
      <c r="CH236" s="54" t="n">
        <v>1909040</v>
      </c>
      <c r="CI236" s="54" t="n">
        <v>1925771</v>
      </c>
      <c r="CJ236" s="54" t="n">
        <v>1945180</v>
      </c>
      <c r="CK236" s="54" t="n">
        <v>1971275</v>
      </c>
      <c r="CL236" s="54" t="n">
        <v>2006996</v>
      </c>
      <c r="CM236" s="54" t="n">
        <v>2053596</v>
      </c>
      <c r="CN236" s="54" t="n">
        <v>2110540</v>
      </c>
      <c r="CO236" s="54" t="n">
        <v>2176220</v>
      </c>
      <c r="CP236" s="54" t="n">
        <v>2248599</v>
      </c>
      <c r="CQ236" s="54" t="n">
        <v>2325920</v>
      </c>
    </row>
    <row r="237" customFormat="false" ht="15" hidden="false" customHeight="false" outlineLevel="0" collapsed="false">
      <c r="BL237" s="58" t="s">
        <v>64</v>
      </c>
      <c r="BM237" s="54" t="n">
        <v>1029030</v>
      </c>
      <c r="BN237" s="54" t="n">
        <v>1047618</v>
      </c>
      <c r="BO237" s="54" t="n">
        <v>1069936</v>
      </c>
      <c r="BP237" s="54" t="n">
        <v>1095870</v>
      </c>
      <c r="BQ237" s="54" t="n">
        <v>1125319</v>
      </c>
      <c r="BR237" s="54" t="n">
        <v>1158131</v>
      </c>
      <c r="BS237" s="54" t="n">
        <v>1194213</v>
      </c>
      <c r="BT237" s="54" t="n">
        <v>1232878</v>
      </c>
      <c r="BU237" s="54" t="n">
        <v>1272577</v>
      </c>
      <c r="BV237" s="54" t="n">
        <v>1311495</v>
      </c>
      <c r="BW237" s="54" t="n">
        <v>1348279</v>
      </c>
      <c r="BX237" s="54" t="n">
        <v>1382220</v>
      </c>
      <c r="BY237" s="54" t="n">
        <v>1413415</v>
      </c>
      <c r="BZ237" s="54" t="n">
        <v>1442205</v>
      </c>
      <c r="CA237" s="54" t="n">
        <v>1469448</v>
      </c>
      <c r="CB237" s="54" t="n">
        <v>1495576</v>
      </c>
      <c r="CC237" s="54" t="n">
        <v>1520797</v>
      </c>
      <c r="CD237" s="54" t="n">
        <v>1545081</v>
      </c>
      <c r="CE237" s="54" t="n">
        <v>1568826</v>
      </c>
      <c r="CF237" s="54" t="n">
        <v>1592135</v>
      </c>
      <c r="CG237" s="54" t="n">
        <v>1615390</v>
      </c>
      <c r="CH237" s="54" t="n">
        <v>1638791</v>
      </c>
      <c r="CI237" s="54" t="n">
        <v>1662332</v>
      </c>
      <c r="CJ237" s="54" t="n">
        <v>1685268</v>
      </c>
      <c r="CK237" s="54" t="n">
        <v>1706824</v>
      </c>
      <c r="CL237" s="54" t="n">
        <v>1726380</v>
      </c>
      <c r="CM237" s="54" t="n">
        <v>1743961</v>
      </c>
      <c r="CN237" s="54" t="n">
        <v>1760857</v>
      </c>
      <c r="CO237" s="54" t="n">
        <v>1780256</v>
      </c>
      <c r="CP237" s="54" t="n">
        <v>1805828</v>
      </c>
      <c r="CQ237" s="54" t="n">
        <v>1840274</v>
      </c>
    </row>
    <row r="238" customFormat="false" ht="15" hidden="false" customHeight="false" outlineLevel="0" collapsed="false">
      <c r="BL238" s="58" t="s">
        <v>69</v>
      </c>
      <c r="BM238" s="54" t="n">
        <v>808031</v>
      </c>
      <c r="BN238" s="54" t="n">
        <v>813519</v>
      </c>
      <c r="BO238" s="54" t="n">
        <v>820245</v>
      </c>
      <c r="BP238" s="54" t="n">
        <v>828910</v>
      </c>
      <c r="BQ238" s="54" t="n">
        <v>840332</v>
      </c>
      <c r="BR238" s="54" t="n">
        <v>854985</v>
      </c>
      <c r="BS238" s="54" t="n">
        <v>872946</v>
      </c>
      <c r="BT238" s="54" t="n">
        <v>893988</v>
      </c>
      <c r="BU238" s="54" t="n">
        <v>918063</v>
      </c>
      <c r="BV238" s="54" t="n">
        <v>945129</v>
      </c>
      <c r="BW238" s="54" t="n">
        <v>975114</v>
      </c>
      <c r="BX238" s="54" t="n">
        <v>1007914</v>
      </c>
      <c r="BY238" s="54" t="n">
        <v>1042948</v>
      </c>
      <c r="BZ238" s="54" t="n">
        <v>1078859</v>
      </c>
      <c r="CA238" s="54" t="n">
        <v>1114120</v>
      </c>
      <c r="CB238" s="54" t="n">
        <v>1147605</v>
      </c>
      <c r="CC238" s="54" t="n">
        <v>1178682</v>
      </c>
      <c r="CD238" s="54" t="n">
        <v>1207518</v>
      </c>
      <c r="CE238" s="54" t="n">
        <v>1234326</v>
      </c>
      <c r="CF238" s="54" t="n">
        <v>1259848</v>
      </c>
      <c r="CG238" s="54" t="n">
        <v>1284446</v>
      </c>
      <c r="CH238" s="54" t="n">
        <v>1308288</v>
      </c>
      <c r="CI238" s="54" t="n">
        <v>1331318</v>
      </c>
      <c r="CJ238" s="54" t="n">
        <v>1353909</v>
      </c>
      <c r="CK238" s="54" t="n">
        <v>1376130</v>
      </c>
      <c r="CL238" s="54" t="n">
        <v>1398311</v>
      </c>
      <c r="CM238" s="54" t="n">
        <v>1420590</v>
      </c>
      <c r="CN238" s="54" t="n">
        <v>1442993</v>
      </c>
      <c r="CO238" s="54" t="n">
        <v>1464831</v>
      </c>
      <c r="CP238" s="54" t="n">
        <v>1485444</v>
      </c>
      <c r="CQ238" s="54" t="n">
        <v>1504237</v>
      </c>
    </row>
    <row r="239" customFormat="false" ht="15" hidden="false" customHeight="false" outlineLevel="0" collapsed="false">
      <c r="BL239" s="58" t="s">
        <v>70</v>
      </c>
      <c r="BM239" s="54" t="n">
        <v>567436</v>
      </c>
      <c r="BN239" s="54" t="n">
        <v>571682</v>
      </c>
      <c r="BO239" s="54" t="n">
        <v>575646</v>
      </c>
      <c r="BP239" s="54" t="n">
        <v>579982</v>
      </c>
      <c r="BQ239" s="54" t="n">
        <v>585184</v>
      </c>
      <c r="BR239" s="54" t="n">
        <v>591455</v>
      </c>
      <c r="BS239" s="54" t="n">
        <v>598590</v>
      </c>
      <c r="BT239" s="54" t="n">
        <v>606633</v>
      </c>
      <c r="BU239" s="54" t="n">
        <v>616143</v>
      </c>
      <c r="BV239" s="54" t="n">
        <v>627708</v>
      </c>
      <c r="BW239" s="54" t="n">
        <v>641693</v>
      </c>
      <c r="BX239" s="54" t="n">
        <v>658156</v>
      </c>
      <c r="BY239" s="54" t="n">
        <v>676901</v>
      </c>
      <c r="BZ239" s="54" t="n">
        <v>697982</v>
      </c>
      <c r="CA239" s="54" t="n">
        <v>721418</v>
      </c>
      <c r="CB239" s="54" t="n">
        <v>747190</v>
      </c>
      <c r="CC239" s="54" t="n">
        <v>775224</v>
      </c>
      <c r="CD239" s="54" t="n">
        <v>805002</v>
      </c>
      <c r="CE239" s="54" t="n">
        <v>835491</v>
      </c>
      <c r="CF239" s="54" t="n">
        <v>865524</v>
      </c>
      <c r="CG239" s="54" t="n">
        <v>894194</v>
      </c>
      <c r="CH239" s="54" t="n">
        <v>921072</v>
      </c>
      <c r="CI239" s="54" t="n">
        <v>946271</v>
      </c>
      <c r="CJ239" s="54" t="n">
        <v>969972</v>
      </c>
      <c r="CK239" s="54" t="n">
        <v>992689</v>
      </c>
      <c r="CL239" s="54" t="n">
        <v>1014744</v>
      </c>
      <c r="CM239" s="54" t="n">
        <v>1036187</v>
      </c>
      <c r="CN239" s="54" t="n">
        <v>1057024</v>
      </c>
      <c r="CO239" s="54" t="n">
        <v>1077489</v>
      </c>
      <c r="CP239" s="54" t="n">
        <v>1097696</v>
      </c>
      <c r="CQ239" s="54" t="n">
        <v>1117901</v>
      </c>
    </row>
    <row r="240" customFormat="false" ht="15" hidden="false" customHeight="false" outlineLevel="0" collapsed="false">
      <c r="BL240" s="58" t="s">
        <v>71</v>
      </c>
      <c r="BM240" s="54" t="n">
        <v>300955</v>
      </c>
      <c r="BN240" s="54" t="n">
        <v>310367</v>
      </c>
      <c r="BO240" s="54" t="n">
        <v>319518</v>
      </c>
      <c r="BP240" s="54" t="n">
        <v>328030</v>
      </c>
      <c r="BQ240" s="54" t="n">
        <v>335449</v>
      </c>
      <c r="BR240" s="54" t="n">
        <v>341806</v>
      </c>
      <c r="BS240" s="54" t="n">
        <v>347416</v>
      </c>
      <c r="BT240" s="54" t="n">
        <v>352861</v>
      </c>
      <c r="BU240" s="54" t="n">
        <v>358527</v>
      </c>
      <c r="BV240" s="54" t="n">
        <v>364728</v>
      </c>
      <c r="BW240" s="54" t="n">
        <v>371583</v>
      </c>
      <c r="BX240" s="54" t="n">
        <v>378990</v>
      </c>
      <c r="BY240" s="54" t="n">
        <v>387009</v>
      </c>
      <c r="BZ240" s="54" t="n">
        <v>396001</v>
      </c>
      <c r="CA240" s="54" t="n">
        <v>406337</v>
      </c>
      <c r="CB240" s="54" t="n">
        <v>418268</v>
      </c>
      <c r="CC240" s="54" t="n">
        <v>431831</v>
      </c>
      <c r="CD240" s="54" t="n">
        <v>446911</v>
      </c>
      <c r="CE240" s="54" t="n">
        <v>463602</v>
      </c>
      <c r="CF240" s="54" t="n">
        <v>481938</v>
      </c>
      <c r="CG240" s="54" t="n">
        <v>501984</v>
      </c>
      <c r="CH240" s="54" t="n">
        <v>523660</v>
      </c>
      <c r="CI240" s="54" t="n">
        <v>546603</v>
      </c>
      <c r="CJ240" s="54" t="n">
        <v>570038</v>
      </c>
      <c r="CK240" s="54" t="n">
        <v>593240</v>
      </c>
      <c r="CL240" s="54" t="n">
        <v>615588</v>
      </c>
      <c r="CM240" s="54" t="n">
        <v>636808</v>
      </c>
      <c r="CN240" s="54" t="n">
        <v>656924</v>
      </c>
      <c r="CO240" s="54" t="n">
        <v>676109</v>
      </c>
      <c r="CP240" s="54" t="n">
        <v>694631</v>
      </c>
      <c r="CQ240" s="54" t="n">
        <v>712768</v>
      </c>
    </row>
    <row r="241" customFormat="false" ht="15" hidden="false" customHeight="false" outlineLevel="0" collapsed="false">
      <c r="BL241" s="58" t="s">
        <v>72</v>
      </c>
      <c r="BM241" s="54" t="n">
        <v>104982</v>
      </c>
      <c r="BN241" s="54" t="n">
        <v>113834</v>
      </c>
      <c r="BO241" s="54" t="n">
        <v>121659</v>
      </c>
      <c r="BP241" s="54" t="n">
        <v>128675</v>
      </c>
      <c r="BQ241" s="54" t="n">
        <v>135274</v>
      </c>
      <c r="BR241" s="54" t="n">
        <v>141746</v>
      </c>
      <c r="BS241" s="54" t="n">
        <v>148273</v>
      </c>
      <c r="BT241" s="54" t="n">
        <v>154738</v>
      </c>
      <c r="BU241" s="54" t="n">
        <v>160912</v>
      </c>
      <c r="BV241" s="54" t="n">
        <v>166561</v>
      </c>
      <c r="BW241" s="54" t="n">
        <v>171698</v>
      </c>
      <c r="BX241" s="54" t="n">
        <v>176477</v>
      </c>
      <c r="BY241" s="54" t="n">
        <v>181208</v>
      </c>
      <c r="BZ241" s="54" t="n">
        <v>186079</v>
      </c>
      <c r="CA241" s="54" t="n">
        <v>191269</v>
      </c>
      <c r="CB241" s="54" t="n">
        <v>196827</v>
      </c>
      <c r="CC241" s="54" t="n">
        <v>202723</v>
      </c>
      <c r="CD241" s="54" t="n">
        <v>208979</v>
      </c>
      <c r="CE241" s="54" t="n">
        <v>215820</v>
      </c>
      <c r="CF241" s="54" t="n">
        <v>223451</v>
      </c>
      <c r="CG241" s="54" t="n">
        <v>232001</v>
      </c>
      <c r="CH241" s="54" t="n">
        <v>241489</v>
      </c>
      <c r="CI241" s="54" t="n">
        <v>251871</v>
      </c>
      <c r="CJ241" s="54" t="n">
        <v>263246</v>
      </c>
      <c r="CK241" s="54" t="n">
        <v>275659</v>
      </c>
      <c r="CL241" s="54" t="n">
        <v>289144</v>
      </c>
      <c r="CM241" s="54" t="n">
        <v>303663</v>
      </c>
      <c r="CN241" s="54" t="n">
        <v>318997</v>
      </c>
      <c r="CO241" s="54" t="n">
        <v>334703</v>
      </c>
      <c r="CP241" s="54" t="n">
        <v>350321</v>
      </c>
      <c r="CQ241" s="54" t="n">
        <v>365500</v>
      </c>
    </row>
    <row r="242" customFormat="false" ht="15" hidden="false" customHeight="false" outlineLevel="0" collapsed="false">
      <c r="BL242" s="77" t="s">
        <v>74</v>
      </c>
      <c r="BM242" s="78" t="n">
        <v>24631</v>
      </c>
      <c r="BN242" s="78" t="n">
        <v>24266</v>
      </c>
      <c r="BO242" s="78" t="n">
        <v>25647</v>
      </c>
      <c r="BP242" s="78" t="n">
        <v>28245</v>
      </c>
      <c r="BQ242" s="78" t="n">
        <v>31512</v>
      </c>
      <c r="BR242" s="78" t="n">
        <v>35094</v>
      </c>
      <c r="BS242" s="78" t="n">
        <v>38691</v>
      </c>
      <c r="BT242" s="78" t="n">
        <v>42057</v>
      </c>
      <c r="BU242" s="78" t="n">
        <v>45274</v>
      </c>
      <c r="BV242" s="78" t="n">
        <v>48440</v>
      </c>
      <c r="BW242" s="78" t="n">
        <v>51644</v>
      </c>
      <c r="BX242" s="78" t="n">
        <v>54956</v>
      </c>
      <c r="BY242" s="78" t="n">
        <v>58290</v>
      </c>
      <c r="BZ242" s="78" t="n">
        <v>61554</v>
      </c>
      <c r="CA242" s="78" t="n">
        <v>64645</v>
      </c>
      <c r="CB242" s="78" t="n">
        <v>67570</v>
      </c>
      <c r="CC242" s="78" t="n">
        <v>70381</v>
      </c>
      <c r="CD242" s="78" t="n">
        <v>73247</v>
      </c>
      <c r="CE242" s="78" t="n">
        <v>76192</v>
      </c>
      <c r="CF242" s="78" t="n">
        <v>79305</v>
      </c>
      <c r="CG242" s="78" t="n">
        <v>82613</v>
      </c>
      <c r="CH242" s="78" t="n">
        <v>86110</v>
      </c>
      <c r="CI242" s="78" t="n">
        <v>89787</v>
      </c>
      <c r="CJ242" s="78" t="n">
        <v>93777</v>
      </c>
      <c r="CK242" s="78" t="n">
        <v>98139</v>
      </c>
      <c r="CL242" s="78" t="n">
        <v>102964</v>
      </c>
      <c r="CM242" s="78" t="n">
        <v>108249</v>
      </c>
      <c r="CN242" s="78" t="n">
        <v>113970</v>
      </c>
      <c r="CO242" s="78" t="n">
        <v>120199</v>
      </c>
      <c r="CP242" s="78" t="n">
        <v>126988</v>
      </c>
      <c r="CQ242" s="78" t="n">
        <v>134325</v>
      </c>
    </row>
    <row r="243" customFormat="false" ht="15" hidden="false" customHeight="false" outlineLevel="0" collapsed="false">
      <c r="BL243" s="79" t="s">
        <v>75</v>
      </c>
      <c r="BM243" s="80" t="n">
        <v>3496</v>
      </c>
      <c r="BN243" s="80" t="n">
        <v>4645</v>
      </c>
      <c r="BO243" s="80" t="n">
        <v>5231</v>
      </c>
      <c r="BP243" s="80" t="n">
        <v>5515</v>
      </c>
      <c r="BQ243" s="80" t="n">
        <v>5730</v>
      </c>
      <c r="BR243" s="80" t="n">
        <v>5933</v>
      </c>
      <c r="BS243" s="80" t="n">
        <v>6263</v>
      </c>
      <c r="BT243" s="80" t="n">
        <v>6875</v>
      </c>
      <c r="BU243" s="80" t="n">
        <v>7726</v>
      </c>
      <c r="BV243" s="80" t="n">
        <v>8737</v>
      </c>
      <c r="BW243" s="80" t="n">
        <v>9833</v>
      </c>
      <c r="BX243" s="80" t="n">
        <v>10976</v>
      </c>
      <c r="BY243" s="80" t="n">
        <v>12158</v>
      </c>
      <c r="BZ243" s="80" t="n">
        <v>13414</v>
      </c>
      <c r="CA243" s="80" t="n">
        <v>14702</v>
      </c>
      <c r="CB243" s="80" t="n">
        <v>16070</v>
      </c>
      <c r="CC243" s="80" t="n">
        <v>17529</v>
      </c>
      <c r="CD243" s="80" t="n">
        <v>19011</v>
      </c>
      <c r="CE243" s="80" t="n">
        <v>20534</v>
      </c>
      <c r="CF243" s="80" t="n">
        <v>22031</v>
      </c>
      <c r="CG243" s="80" t="n">
        <v>23544</v>
      </c>
      <c r="CH243" s="80" t="n">
        <v>25074</v>
      </c>
      <c r="CI243" s="80" t="n">
        <v>26654</v>
      </c>
      <c r="CJ243" s="80" t="n">
        <v>28298</v>
      </c>
      <c r="CK243" s="80" t="n">
        <v>30015</v>
      </c>
      <c r="CL243" s="80" t="n">
        <v>31820</v>
      </c>
      <c r="CM243" s="80" t="n">
        <v>33715</v>
      </c>
      <c r="CN243" s="80" t="n">
        <v>35719</v>
      </c>
      <c r="CO243" s="80" t="n">
        <v>37852</v>
      </c>
      <c r="CP243" s="80" t="n">
        <v>40160</v>
      </c>
      <c r="CQ243" s="80" t="n">
        <v>42685</v>
      </c>
    </row>
    <row r="244" customFormat="false" ht="15" hidden="false" customHeight="false" outlineLevel="0" collapsed="false">
      <c r="BL244" s="77"/>
      <c r="BM244" s="78"/>
      <c r="BN244" s="78"/>
      <c r="BO244" s="78"/>
      <c r="BP244" s="78"/>
      <c r="BQ244" s="78"/>
      <c r="BR244" s="78"/>
      <c r="BS244" s="78"/>
      <c r="BT244" s="78"/>
      <c r="BU244" s="78"/>
      <c r="BV244" s="78"/>
      <c r="BW244" s="78"/>
      <c r="BX244" s="78"/>
      <c r="BY244" s="78"/>
      <c r="BZ244" s="78"/>
      <c r="CA244" s="78"/>
      <c r="CB244" s="78"/>
      <c r="CC244" s="78"/>
      <c r="CD244" s="78"/>
      <c r="CE244" s="78"/>
      <c r="CF244" s="78"/>
      <c r="CG244" s="78"/>
      <c r="CH244" s="78"/>
      <c r="CI244" s="78"/>
      <c r="CJ244" s="78"/>
      <c r="CK244" s="78"/>
      <c r="CL244" s="78"/>
      <c r="CM244" s="78"/>
      <c r="CN244" s="78"/>
      <c r="CO244" s="78"/>
      <c r="CP244" s="78"/>
      <c r="CQ244" s="78"/>
    </row>
    <row r="245" customFormat="false" ht="15" hidden="false" customHeight="false" outlineLevel="0" collapsed="false">
      <c r="BL245" s="81" t="s">
        <v>31</v>
      </c>
    </row>
    <row r="246" customFormat="false" ht="15" hidden="false" customHeight="true" outlineLevel="0" collapsed="false">
      <c r="BL246" s="21" t="s">
        <v>14</v>
      </c>
      <c r="BM246" s="21" t="s">
        <v>6</v>
      </c>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row>
    <row r="247" customFormat="false" ht="15" hidden="false" customHeight="false" outlineLevel="0" collapsed="false">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row>
    <row r="248" customFormat="false" ht="15" hidden="false" customHeight="false" outlineLevel="0" collapsed="false">
      <c r="BL248" s="21"/>
      <c r="BM248" s="22" t="n">
        <v>2010</v>
      </c>
      <c r="BN248" s="22" t="n">
        <v>2011</v>
      </c>
      <c r="BO248" s="22" t="n">
        <v>2012</v>
      </c>
      <c r="BP248" s="22" t="n">
        <v>2013</v>
      </c>
      <c r="BQ248" s="22" t="n">
        <v>2014</v>
      </c>
      <c r="BR248" s="22" t="n">
        <v>2015</v>
      </c>
      <c r="BS248" s="22" t="n">
        <v>2016</v>
      </c>
      <c r="BT248" s="22" t="n">
        <v>2017</v>
      </c>
      <c r="BU248" s="22" t="n">
        <v>2018</v>
      </c>
      <c r="BV248" s="22" t="n">
        <v>2019</v>
      </c>
      <c r="BW248" s="22" t="n">
        <v>2020</v>
      </c>
      <c r="BX248" s="22" t="n">
        <v>2021</v>
      </c>
      <c r="BY248" s="22" t="n">
        <v>2022</v>
      </c>
      <c r="BZ248" s="22" t="n">
        <v>2023</v>
      </c>
      <c r="CA248" s="22" t="n">
        <v>2024</v>
      </c>
      <c r="CB248" s="22" t="n">
        <v>2025</v>
      </c>
      <c r="CC248" s="22" t="n">
        <v>2026</v>
      </c>
      <c r="CD248" s="22" t="n">
        <v>2027</v>
      </c>
      <c r="CE248" s="22" t="n">
        <v>2028</v>
      </c>
      <c r="CF248" s="22" t="n">
        <v>2029</v>
      </c>
      <c r="CG248" s="22" t="n">
        <v>2030</v>
      </c>
      <c r="CH248" s="22" t="n">
        <v>2031</v>
      </c>
      <c r="CI248" s="22" t="n">
        <v>2032</v>
      </c>
      <c r="CJ248" s="22" t="n">
        <v>2033</v>
      </c>
      <c r="CK248" s="22" t="n">
        <v>2034</v>
      </c>
      <c r="CL248" s="22" t="n">
        <v>2035</v>
      </c>
      <c r="CM248" s="22" t="n">
        <v>2036</v>
      </c>
      <c r="CN248" s="22" t="n">
        <v>2037</v>
      </c>
      <c r="CO248" s="22" t="n">
        <v>2038</v>
      </c>
      <c r="CP248" s="22" t="n">
        <v>2039</v>
      </c>
      <c r="CQ248" s="22" t="n">
        <v>2040</v>
      </c>
    </row>
    <row r="249" customFormat="false" ht="15" hidden="false" customHeight="false" outlineLevel="0" collapsed="false">
      <c r="BL249" s="21"/>
      <c r="BM249" s="22"/>
      <c r="BN249" s="22"/>
      <c r="BO249" s="22"/>
      <c r="BP249" s="22"/>
      <c r="BQ249" s="22"/>
      <c r="BR249" s="22"/>
      <c r="BS249" s="22"/>
      <c r="BT249" s="22"/>
      <c r="BU249" s="22"/>
      <c r="BV249" s="22"/>
      <c r="BW249" s="22"/>
      <c r="BX249" s="22"/>
      <c r="BY249" s="22"/>
      <c r="BZ249" s="22"/>
      <c r="CA249" s="22"/>
      <c r="CB249" s="22"/>
      <c r="CC249" s="22"/>
      <c r="CD249" s="22"/>
      <c r="CE249" s="22"/>
      <c r="CF249" s="22"/>
      <c r="CG249" s="22"/>
      <c r="CH249" s="22"/>
      <c r="CI249" s="22"/>
      <c r="CJ249" s="22"/>
      <c r="CK249" s="22"/>
      <c r="CL249" s="22"/>
      <c r="CM249" s="22"/>
      <c r="CN249" s="22"/>
      <c r="CO249" s="22"/>
      <c r="CP249" s="22"/>
      <c r="CQ249" s="22"/>
    </row>
    <row r="250" customFormat="false" ht="15" hidden="false" customHeight="false" outlineLevel="0" collapsed="false">
      <c r="BN250" s="93"/>
    </row>
    <row r="251" customFormat="false" ht="15" hidden="false" customHeight="false" outlineLevel="0" collapsed="false">
      <c r="BL251" s="48" t="s">
        <v>12</v>
      </c>
      <c r="BM251" s="49" t="n">
        <v>19940704</v>
      </c>
      <c r="BN251" s="49" t="n">
        <v>20180791</v>
      </c>
      <c r="BO251" s="49" t="n">
        <v>20420391</v>
      </c>
      <c r="BP251" s="49" t="n">
        <v>20659037</v>
      </c>
      <c r="BQ251" s="49" t="n">
        <v>20896203</v>
      </c>
      <c r="BR251" s="49" t="n">
        <v>21131346</v>
      </c>
      <c r="BS251" s="49" t="n">
        <v>21364470</v>
      </c>
      <c r="BT251" s="49" t="n">
        <v>21595623</v>
      </c>
      <c r="BU251" s="49" t="n">
        <v>21824372</v>
      </c>
      <c r="BV251" s="49" t="n">
        <v>22050332</v>
      </c>
      <c r="BW251" s="49" t="n">
        <v>22273132</v>
      </c>
      <c r="BX251" s="49" t="n">
        <v>22492818</v>
      </c>
      <c r="BY251" s="49" t="n">
        <v>22709478</v>
      </c>
      <c r="BZ251" s="49" t="n">
        <v>22922881</v>
      </c>
      <c r="CA251" s="49" t="n">
        <v>23132846</v>
      </c>
      <c r="CB251" s="49" t="n">
        <v>23339242</v>
      </c>
      <c r="CC251" s="49" t="n">
        <v>23542251</v>
      </c>
      <c r="CD251" s="49" t="n">
        <v>23742075</v>
      </c>
      <c r="CE251" s="49" t="n">
        <v>23938645</v>
      </c>
      <c r="CF251" s="49" t="n">
        <v>24131883</v>
      </c>
      <c r="CG251" s="49" t="n">
        <v>24321729</v>
      </c>
      <c r="CH251" s="49" t="n">
        <v>24508267</v>
      </c>
      <c r="CI251" s="49" t="n">
        <v>24691585</v>
      </c>
      <c r="CJ251" s="49" t="n">
        <v>24871645</v>
      </c>
      <c r="CK251" s="49" t="n">
        <v>25048401</v>
      </c>
      <c r="CL251" s="49" t="n">
        <v>25221806</v>
      </c>
      <c r="CM251" s="49" t="n">
        <v>25391854</v>
      </c>
      <c r="CN251" s="49" t="n">
        <v>25558552</v>
      </c>
      <c r="CO251" s="49" t="n">
        <v>25721856</v>
      </c>
      <c r="CP251" s="49" t="n">
        <v>25881722</v>
      </c>
      <c r="CQ251" s="49" t="n">
        <v>26038093</v>
      </c>
    </row>
    <row r="253" customFormat="false" ht="15" hidden="false" customHeight="false" outlineLevel="0" collapsed="false">
      <c r="BL253" s="58" t="s">
        <v>44</v>
      </c>
      <c r="BM253" s="54" t="n">
        <v>1838771</v>
      </c>
      <c r="BN253" s="54" t="n">
        <v>1865789</v>
      </c>
      <c r="BO253" s="54" t="n">
        <v>1890649</v>
      </c>
      <c r="BP253" s="54" t="n">
        <v>1911781</v>
      </c>
      <c r="BQ253" s="54" t="n">
        <v>1927925</v>
      </c>
      <c r="BR253" s="54" t="n">
        <v>1936908</v>
      </c>
      <c r="BS253" s="54" t="n">
        <v>1933361</v>
      </c>
      <c r="BT253" s="54" t="n">
        <v>1928846</v>
      </c>
      <c r="BU253" s="54" t="n">
        <v>1923444</v>
      </c>
      <c r="BV253" s="54" t="n">
        <v>1917283</v>
      </c>
      <c r="BW253" s="54" t="n">
        <v>1910563</v>
      </c>
      <c r="BX253" s="54" t="n">
        <v>1903318</v>
      </c>
      <c r="BY253" s="54" t="n">
        <v>1895625</v>
      </c>
      <c r="BZ253" s="54" t="n">
        <v>1887692</v>
      </c>
      <c r="CA253" s="54" t="n">
        <v>1879711</v>
      </c>
      <c r="CB253" s="54" t="n">
        <v>1871911</v>
      </c>
      <c r="CC253" s="54" t="n">
        <v>1864421</v>
      </c>
      <c r="CD253" s="54" t="n">
        <v>1857332</v>
      </c>
      <c r="CE253" s="54" t="n">
        <v>1850786</v>
      </c>
      <c r="CF253" s="54" t="n">
        <v>1844840</v>
      </c>
      <c r="CG253" s="54" t="n">
        <v>1839562</v>
      </c>
      <c r="CH253" s="54" t="n">
        <v>1834817</v>
      </c>
      <c r="CI253" s="54" t="n">
        <v>1830454</v>
      </c>
      <c r="CJ253" s="54" t="n">
        <v>1826477</v>
      </c>
      <c r="CK253" s="54" t="n">
        <v>1822892</v>
      </c>
      <c r="CL253" s="54" t="n">
        <v>1819680</v>
      </c>
      <c r="CM253" s="54" t="n">
        <v>1816731</v>
      </c>
      <c r="CN253" s="54" t="n">
        <v>1813943</v>
      </c>
      <c r="CO253" s="54" t="n">
        <v>1811288</v>
      </c>
      <c r="CP253" s="54" t="n">
        <v>1808764</v>
      </c>
      <c r="CQ253" s="54" t="n">
        <v>1806336</v>
      </c>
    </row>
    <row r="254" customFormat="false" ht="15" hidden="false" customHeight="false" outlineLevel="0" collapsed="false">
      <c r="BL254" s="60" t="s">
        <v>46</v>
      </c>
      <c r="BM254" s="54" t="n">
        <v>1794531</v>
      </c>
      <c r="BN254" s="54" t="n">
        <v>1796735</v>
      </c>
      <c r="BO254" s="54" t="n">
        <v>1801192</v>
      </c>
      <c r="BP254" s="54" t="n">
        <v>1808975</v>
      </c>
      <c r="BQ254" s="54" t="n">
        <v>1820695</v>
      </c>
      <c r="BR254" s="54" t="n">
        <v>1837604</v>
      </c>
      <c r="BS254" s="54" t="n">
        <v>1864612</v>
      </c>
      <c r="BT254" s="54" t="n">
        <v>1889493</v>
      </c>
      <c r="BU254" s="54" t="n">
        <v>1910645</v>
      </c>
      <c r="BV254" s="54" t="n">
        <v>1926816</v>
      </c>
      <c r="BW254" s="54" t="n">
        <v>1935823</v>
      </c>
      <c r="BX254" s="54" t="n">
        <v>1932305</v>
      </c>
      <c r="BY254" s="54" t="n">
        <v>1927829</v>
      </c>
      <c r="BZ254" s="54" t="n">
        <v>1922442</v>
      </c>
      <c r="CA254" s="54" t="n">
        <v>1916301</v>
      </c>
      <c r="CB254" s="54" t="n">
        <v>1909590</v>
      </c>
      <c r="CC254" s="54" t="n">
        <v>1902354</v>
      </c>
      <c r="CD254" s="54" t="n">
        <v>1894674</v>
      </c>
      <c r="CE254" s="54" t="n">
        <v>1886740</v>
      </c>
      <c r="CF254" s="54" t="n">
        <v>1878765</v>
      </c>
      <c r="CG254" s="54" t="n">
        <v>1870956</v>
      </c>
      <c r="CH254" s="54" t="n">
        <v>1863441</v>
      </c>
      <c r="CI254" s="54" t="n">
        <v>1856330</v>
      </c>
      <c r="CJ254" s="54" t="n">
        <v>1849773</v>
      </c>
      <c r="CK254" s="54" t="n">
        <v>1843794</v>
      </c>
      <c r="CL254" s="54" t="n">
        <v>1838495</v>
      </c>
      <c r="CM254" s="54" t="n">
        <v>1833711</v>
      </c>
      <c r="CN254" s="54" t="n">
        <v>1829320</v>
      </c>
      <c r="CO254" s="54" t="n">
        <v>1825307</v>
      </c>
      <c r="CP254" s="54" t="n">
        <v>1821679</v>
      </c>
      <c r="CQ254" s="54" t="n">
        <v>1818425</v>
      </c>
    </row>
    <row r="255" customFormat="false" ht="15" hidden="false" customHeight="false" outlineLevel="0" collapsed="false">
      <c r="BL255" s="60" t="s">
        <v>33</v>
      </c>
      <c r="BM255" s="54" t="n">
        <v>1801750</v>
      </c>
      <c r="BN255" s="54" t="n">
        <v>1797932</v>
      </c>
      <c r="BO255" s="54" t="n">
        <v>1795551</v>
      </c>
      <c r="BP255" s="54" t="n">
        <v>1794434</v>
      </c>
      <c r="BQ255" s="54" t="n">
        <v>1794189</v>
      </c>
      <c r="BR255" s="54" t="n">
        <v>1794948</v>
      </c>
      <c r="BS255" s="54" t="n">
        <v>1797146</v>
      </c>
      <c r="BT255" s="54" t="n">
        <v>1801584</v>
      </c>
      <c r="BU255" s="54" t="n">
        <v>1809332</v>
      </c>
      <c r="BV255" s="54" t="n">
        <v>1821015</v>
      </c>
      <c r="BW255" s="54" t="n">
        <v>1837895</v>
      </c>
      <c r="BX255" s="54" t="n">
        <v>1864856</v>
      </c>
      <c r="BY255" s="54" t="n">
        <v>1889665</v>
      </c>
      <c r="BZ255" s="54" t="n">
        <v>1910781</v>
      </c>
      <c r="CA255" s="54" t="n">
        <v>1926898</v>
      </c>
      <c r="CB255" s="54" t="n">
        <v>1935874</v>
      </c>
      <c r="CC255" s="54" t="n">
        <v>1932316</v>
      </c>
      <c r="CD255" s="54" t="n">
        <v>1927789</v>
      </c>
      <c r="CE255" s="54" t="n">
        <v>1922363</v>
      </c>
      <c r="CF255" s="54" t="n">
        <v>1916185</v>
      </c>
      <c r="CG255" s="54" t="n">
        <v>1909433</v>
      </c>
      <c r="CH255" s="54" t="n">
        <v>1902159</v>
      </c>
      <c r="CI255" s="54" t="n">
        <v>1894432</v>
      </c>
      <c r="CJ255" s="54" t="n">
        <v>1886437</v>
      </c>
      <c r="CK255" s="54" t="n">
        <v>1878422</v>
      </c>
      <c r="CL255" s="54" t="n">
        <v>1870555</v>
      </c>
      <c r="CM255" s="54" t="n">
        <v>1862987</v>
      </c>
      <c r="CN255" s="54" t="n">
        <v>1855806</v>
      </c>
      <c r="CO255" s="54" t="n">
        <v>1849190</v>
      </c>
      <c r="CP255" s="54" t="n">
        <v>1843147</v>
      </c>
      <c r="CQ255" s="54" t="n">
        <v>1837799</v>
      </c>
    </row>
    <row r="256" customFormat="false" ht="15" hidden="false" customHeight="false" outlineLevel="0" collapsed="false">
      <c r="BL256" s="58" t="s">
        <v>34</v>
      </c>
      <c r="BM256" s="54" t="n">
        <v>1797164</v>
      </c>
      <c r="BN256" s="54" t="n">
        <v>1806648</v>
      </c>
      <c r="BO256" s="54" t="n">
        <v>1809575</v>
      </c>
      <c r="BP256" s="54" t="n">
        <v>1807807</v>
      </c>
      <c r="BQ256" s="54" t="n">
        <v>1803726</v>
      </c>
      <c r="BR256" s="54" t="n">
        <v>1799127</v>
      </c>
      <c r="BS256" s="54" t="n">
        <v>1795390</v>
      </c>
      <c r="BT256" s="54" t="n">
        <v>1793078</v>
      </c>
      <c r="BU256" s="54" t="n">
        <v>1792030</v>
      </c>
      <c r="BV256" s="54" t="n">
        <v>1791833</v>
      </c>
      <c r="BW256" s="54" t="n">
        <v>1792617</v>
      </c>
      <c r="BX256" s="54" t="n">
        <v>1794858</v>
      </c>
      <c r="BY256" s="54" t="n">
        <v>1799318</v>
      </c>
      <c r="BZ256" s="54" t="n">
        <v>1807060</v>
      </c>
      <c r="CA256" s="54" t="n">
        <v>1818746</v>
      </c>
      <c r="CB256" s="54" t="n">
        <v>1835598</v>
      </c>
      <c r="CC256" s="54" t="n">
        <v>1862511</v>
      </c>
      <c r="CD256" s="54" t="n">
        <v>1887280</v>
      </c>
      <c r="CE256" s="54" t="n">
        <v>1908349</v>
      </c>
      <c r="CF256" s="54" t="n">
        <v>1924412</v>
      </c>
      <c r="CG256" s="54" t="n">
        <v>1933338</v>
      </c>
      <c r="CH256" s="54" t="n">
        <v>1929768</v>
      </c>
      <c r="CI256" s="54" t="n">
        <v>1925245</v>
      </c>
      <c r="CJ256" s="54" t="n">
        <v>1919806</v>
      </c>
      <c r="CK256" s="54" t="n">
        <v>1913610</v>
      </c>
      <c r="CL256" s="54" t="n">
        <v>1906838</v>
      </c>
      <c r="CM256" s="54" t="n">
        <v>1899569</v>
      </c>
      <c r="CN256" s="54" t="n">
        <v>1891816</v>
      </c>
      <c r="CO256" s="54" t="n">
        <v>1883797</v>
      </c>
      <c r="CP256" s="54" t="n">
        <v>1875763</v>
      </c>
      <c r="CQ256" s="54" t="n">
        <v>1867863</v>
      </c>
    </row>
    <row r="257" customFormat="false" ht="15" hidden="false" customHeight="false" outlineLevel="0" collapsed="false">
      <c r="BL257" s="58" t="s">
        <v>35</v>
      </c>
      <c r="BM257" s="54" t="n">
        <v>1674870</v>
      </c>
      <c r="BN257" s="54" t="n">
        <v>1701340</v>
      </c>
      <c r="BO257" s="54" t="n">
        <v>1728135</v>
      </c>
      <c r="BP257" s="54" t="n">
        <v>1753346</v>
      </c>
      <c r="BQ257" s="54" t="n">
        <v>1774923</v>
      </c>
      <c r="BR257" s="54" t="n">
        <v>1791102</v>
      </c>
      <c r="BS257" s="54" t="n">
        <v>1800611</v>
      </c>
      <c r="BT257" s="54" t="n">
        <v>1803625</v>
      </c>
      <c r="BU257" s="54" t="n">
        <v>1801939</v>
      </c>
      <c r="BV257" s="54" t="n">
        <v>1797945</v>
      </c>
      <c r="BW257" s="54" t="n">
        <v>1793445</v>
      </c>
      <c r="BX257" s="54" t="n">
        <v>1789776</v>
      </c>
      <c r="BY257" s="54" t="n">
        <v>1787527</v>
      </c>
      <c r="BZ257" s="54" t="n">
        <v>1786530</v>
      </c>
      <c r="CA257" s="54" t="n">
        <v>1786362</v>
      </c>
      <c r="CB257" s="54" t="n">
        <v>1787171</v>
      </c>
      <c r="CC257" s="54" t="n">
        <v>1789425</v>
      </c>
      <c r="CD257" s="54" t="n">
        <v>1793875</v>
      </c>
      <c r="CE257" s="54" t="n">
        <v>1801565</v>
      </c>
      <c r="CF257" s="54" t="n">
        <v>1813216</v>
      </c>
      <c r="CG257" s="54" t="n">
        <v>1829977</v>
      </c>
      <c r="CH257" s="54" t="n">
        <v>1856763</v>
      </c>
      <c r="CI257" s="54" t="n">
        <v>1881401</v>
      </c>
      <c r="CJ257" s="54" t="n">
        <v>1902364</v>
      </c>
      <c r="CK257" s="54" t="n">
        <v>1918330</v>
      </c>
      <c r="CL257" s="54" t="n">
        <v>1927175</v>
      </c>
      <c r="CM257" s="54" t="n">
        <v>1923564</v>
      </c>
      <c r="CN257" s="54" t="n">
        <v>1919008</v>
      </c>
      <c r="CO257" s="54" t="n">
        <v>1913546</v>
      </c>
      <c r="CP257" s="54" t="n">
        <v>1907312</v>
      </c>
      <c r="CQ257" s="54" t="n">
        <v>1900506</v>
      </c>
    </row>
    <row r="258" customFormat="false" ht="15" hidden="false" customHeight="false" outlineLevel="0" collapsed="false">
      <c r="BL258" s="58" t="s">
        <v>36</v>
      </c>
      <c r="BM258" s="54" t="n">
        <v>1575889</v>
      </c>
      <c r="BN258" s="54" t="n">
        <v>1585381</v>
      </c>
      <c r="BO258" s="54" t="n">
        <v>1600602</v>
      </c>
      <c r="BP258" s="54" t="n">
        <v>1620530</v>
      </c>
      <c r="BQ258" s="54" t="n">
        <v>1643562</v>
      </c>
      <c r="BR258" s="54" t="n">
        <v>1668640</v>
      </c>
      <c r="BS258" s="54" t="n">
        <v>1695030</v>
      </c>
      <c r="BT258" s="54" t="n">
        <v>1721706</v>
      </c>
      <c r="BU258" s="54" t="n">
        <v>1746826</v>
      </c>
      <c r="BV258" s="54" t="n">
        <v>1768349</v>
      </c>
      <c r="BW258" s="54" t="n">
        <v>1784486</v>
      </c>
      <c r="BX258" s="54" t="n">
        <v>1794010</v>
      </c>
      <c r="BY258" s="54" t="n">
        <v>1797074</v>
      </c>
      <c r="BZ258" s="54" t="n">
        <v>1795440</v>
      </c>
      <c r="CA258" s="54" t="n">
        <v>1791510</v>
      </c>
      <c r="CB258" s="54" t="n">
        <v>1787061</v>
      </c>
      <c r="CC258" s="54" t="n">
        <v>1783436</v>
      </c>
      <c r="CD258" s="54" t="n">
        <v>1781206</v>
      </c>
      <c r="CE258" s="54" t="n">
        <v>1780238</v>
      </c>
      <c r="CF258" s="54" t="n">
        <v>1780048</v>
      </c>
      <c r="CG258" s="54" t="n">
        <v>1780865</v>
      </c>
      <c r="CH258" s="54" t="n">
        <v>1783093</v>
      </c>
      <c r="CI258" s="54" t="n">
        <v>1787506</v>
      </c>
      <c r="CJ258" s="54" t="n">
        <v>1795098</v>
      </c>
      <c r="CK258" s="54" t="n">
        <v>1806656</v>
      </c>
      <c r="CL258" s="54" t="n">
        <v>1823295</v>
      </c>
      <c r="CM258" s="54" t="n">
        <v>1849903</v>
      </c>
      <c r="CN258" s="54" t="n">
        <v>1874386</v>
      </c>
      <c r="CO258" s="54" t="n">
        <v>1895204</v>
      </c>
      <c r="CP258" s="54" t="n">
        <v>1911033</v>
      </c>
      <c r="CQ258" s="54" t="n">
        <v>1919765</v>
      </c>
    </row>
    <row r="259" customFormat="false" ht="15" hidden="false" customHeight="false" outlineLevel="0" collapsed="false">
      <c r="BL259" s="58" t="s">
        <v>37</v>
      </c>
      <c r="BM259" s="54" t="n">
        <v>1540513</v>
      </c>
      <c r="BN259" s="54" t="n">
        <v>1556663</v>
      </c>
      <c r="BO259" s="54" t="n">
        <v>1563298</v>
      </c>
      <c r="BP259" s="54" t="n">
        <v>1564398</v>
      </c>
      <c r="BQ259" s="54" t="n">
        <v>1565008</v>
      </c>
      <c r="BR259" s="54" t="n">
        <v>1568993</v>
      </c>
      <c r="BS259" s="54" t="n">
        <v>1578587</v>
      </c>
      <c r="BT259" s="54" t="n">
        <v>1593874</v>
      </c>
      <c r="BU259" s="54" t="n">
        <v>1613810</v>
      </c>
      <c r="BV259" s="54" t="n">
        <v>1636833</v>
      </c>
      <c r="BW259" s="54" t="n">
        <v>1661873</v>
      </c>
      <c r="BX259" s="54" t="n">
        <v>1688207</v>
      </c>
      <c r="BY259" s="54" t="n">
        <v>1714814</v>
      </c>
      <c r="BZ259" s="54" t="n">
        <v>1739884</v>
      </c>
      <c r="CA259" s="54" t="n">
        <v>1761368</v>
      </c>
      <c r="CB259" s="54" t="n">
        <v>1777507</v>
      </c>
      <c r="CC259" s="54" t="n">
        <v>1787051</v>
      </c>
      <c r="CD259" s="54" t="n">
        <v>1790168</v>
      </c>
      <c r="CE259" s="54" t="n">
        <v>1788608</v>
      </c>
      <c r="CF259" s="54" t="n">
        <v>1784758</v>
      </c>
      <c r="CG259" s="54" t="n">
        <v>1780365</v>
      </c>
      <c r="CH259" s="54" t="n">
        <v>1776796</v>
      </c>
      <c r="CI259" s="54" t="n">
        <v>1774595</v>
      </c>
      <c r="CJ259" s="54" t="n">
        <v>1773682</v>
      </c>
      <c r="CK259" s="54" t="n">
        <v>1773503</v>
      </c>
      <c r="CL259" s="54" t="n">
        <v>1774317</v>
      </c>
      <c r="CM259" s="54" t="n">
        <v>1776532</v>
      </c>
      <c r="CN259" s="54" t="n">
        <v>1780925</v>
      </c>
      <c r="CO259" s="54" t="n">
        <v>1788463</v>
      </c>
      <c r="CP259" s="54" t="n">
        <v>1799948</v>
      </c>
      <c r="CQ259" s="54" t="n">
        <v>1816505</v>
      </c>
    </row>
    <row r="260" customFormat="false" ht="15" hidden="false" customHeight="false" outlineLevel="0" collapsed="false">
      <c r="BL260" s="58" t="s">
        <v>38</v>
      </c>
      <c r="BM260" s="54" t="n">
        <v>1334655</v>
      </c>
      <c r="BN260" s="54" t="n">
        <v>1379507</v>
      </c>
      <c r="BO260" s="54" t="n">
        <v>1424979</v>
      </c>
      <c r="BP260" s="54" t="n">
        <v>1467827</v>
      </c>
      <c r="BQ260" s="54" t="n">
        <v>1504230</v>
      </c>
      <c r="BR260" s="54" t="n">
        <v>1531313</v>
      </c>
      <c r="BS260" s="54" t="n">
        <v>1547524</v>
      </c>
      <c r="BT260" s="54" t="n">
        <v>1554318</v>
      </c>
      <c r="BU260" s="54" t="n">
        <v>1555594</v>
      </c>
      <c r="BV260" s="54" t="n">
        <v>1556369</v>
      </c>
      <c r="BW260" s="54" t="n">
        <v>1560497</v>
      </c>
      <c r="BX260" s="54" t="n">
        <v>1570184</v>
      </c>
      <c r="BY260" s="54" t="n">
        <v>1585523</v>
      </c>
      <c r="BZ260" s="54" t="n">
        <v>1605466</v>
      </c>
      <c r="CA260" s="54" t="n">
        <v>1628483</v>
      </c>
      <c r="CB260" s="54" t="n">
        <v>1653466</v>
      </c>
      <c r="CC260" s="54" t="n">
        <v>1679754</v>
      </c>
      <c r="CD260" s="54" t="n">
        <v>1706312</v>
      </c>
      <c r="CE260" s="54" t="n">
        <v>1731330</v>
      </c>
      <c r="CF260" s="54" t="n">
        <v>1752786</v>
      </c>
      <c r="CG260" s="54" t="n">
        <v>1768927</v>
      </c>
      <c r="CH260" s="54" t="n">
        <v>1778502</v>
      </c>
      <c r="CI260" s="54" t="n">
        <v>1781679</v>
      </c>
      <c r="CJ260" s="54" t="n">
        <v>1780194</v>
      </c>
      <c r="CK260" s="54" t="n">
        <v>1776424</v>
      </c>
      <c r="CL260" s="54" t="n">
        <v>1772119</v>
      </c>
      <c r="CM260" s="54" t="n">
        <v>1768650</v>
      </c>
      <c r="CN260" s="54" t="n">
        <v>1766487</v>
      </c>
      <c r="CO260" s="54" t="n">
        <v>1765615</v>
      </c>
      <c r="CP260" s="54" t="n">
        <v>1765479</v>
      </c>
      <c r="CQ260" s="54" t="n">
        <v>1766308</v>
      </c>
    </row>
    <row r="261" customFormat="false" ht="15" hidden="false" customHeight="false" outlineLevel="0" collapsed="false">
      <c r="BL261" s="58" t="s">
        <v>39</v>
      </c>
      <c r="BM261" s="54" t="n">
        <v>1149610</v>
      </c>
      <c r="BN261" s="54" t="n">
        <v>1174136</v>
      </c>
      <c r="BO261" s="54" t="n">
        <v>1204662</v>
      </c>
      <c r="BP261" s="54" t="n">
        <v>1240281</v>
      </c>
      <c r="BQ261" s="54" t="n">
        <v>1279832</v>
      </c>
      <c r="BR261" s="54" t="n">
        <v>1322258</v>
      </c>
      <c r="BS261" s="54" t="n">
        <v>1366919</v>
      </c>
      <c r="BT261" s="54" t="n">
        <v>1412178</v>
      </c>
      <c r="BU261" s="54" t="n">
        <v>1454862</v>
      </c>
      <c r="BV261" s="54" t="n">
        <v>1491146</v>
      </c>
      <c r="BW261" s="54" t="n">
        <v>1518223</v>
      </c>
      <c r="BX261" s="54" t="n">
        <v>1534504</v>
      </c>
      <c r="BY261" s="54" t="n">
        <v>1541466</v>
      </c>
      <c r="BZ261" s="54" t="n">
        <v>1542954</v>
      </c>
      <c r="CA261" s="54" t="n">
        <v>1543937</v>
      </c>
      <c r="CB261" s="54" t="n">
        <v>1548254</v>
      </c>
      <c r="CC261" s="54" t="n">
        <v>1558067</v>
      </c>
      <c r="CD261" s="54" t="n">
        <v>1573467</v>
      </c>
      <c r="CE261" s="54" t="n">
        <v>1593433</v>
      </c>
      <c r="CF261" s="54" t="n">
        <v>1616434</v>
      </c>
      <c r="CG261" s="54" t="n">
        <v>1641383</v>
      </c>
      <c r="CH261" s="54" t="n">
        <v>1667624</v>
      </c>
      <c r="CI261" s="54" t="n">
        <v>1694131</v>
      </c>
      <c r="CJ261" s="54" t="n">
        <v>1719102</v>
      </c>
      <c r="CK261" s="54" t="n">
        <v>1740522</v>
      </c>
      <c r="CL261" s="54" t="n">
        <v>1756679</v>
      </c>
      <c r="CM261" s="54" t="n">
        <v>1766288</v>
      </c>
      <c r="CN261" s="54" t="n">
        <v>1769568</v>
      </c>
      <c r="CO261" s="54" t="n">
        <v>1768197</v>
      </c>
      <c r="CP261" s="54" t="n">
        <v>1764564</v>
      </c>
      <c r="CQ261" s="54" t="n">
        <v>1760389</v>
      </c>
    </row>
    <row r="262" customFormat="false" ht="15" hidden="false" customHeight="false" outlineLevel="0" collapsed="false">
      <c r="BL262" s="58" t="s">
        <v>40</v>
      </c>
      <c r="BM262" s="54" t="n">
        <v>1076990</v>
      </c>
      <c r="BN262" s="54" t="n">
        <v>1084695</v>
      </c>
      <c r="BO262" s="54" t="n">
        <v>1092116</v>
      </c>
      <c r="BP262" s="54" t="n">
        <v>1101131</v>
      </c>
      <c r="BQ262" s="54" t="n">
        <v>1113955</v>
      </c>
      <c r="BR262" s="54" t="n">
        <v>1132249</v>
      </c>
      <c r="BS262" s="54" t="n">
        <v>1156735</v>
      </c>
      <c r="BT262" s="54" t="n">
        <v>1187120</v>
      </c>
      <c r="BU262" s="54" t="n">
        <v>1222518</v>
      </c>
      <c r="BV262" s="54" t="n">
        <v>1261819</v>
      </c>
      <c r="BW262" s="54" t="n">
        <v>1303929</v>
      </c>
      <c r="BX262" s="54" t="n">
        <v>1348259</v>
      </c>
      <c r="BY262" s="54" t="n">
        <v>1393195</v>
      </c>
      <c r="BZ262" s="54" t="n">
        <v>1435581</v>
      </c>
      <c r="CA262" s="54" t="n">
        <v>1471659</v>
      </c>
      <c r="CB262" s="54" t="n">
        <v>1498635</v>
      </c>
      <c r="CC262" s="54" t="n">
        <v>1514973</v>
      </c>
      <c r="CD262" s="54" t="n">
        <v>1522118</v>
      </c>
      <c r="CE262" s="54" t="n">
        <v>1523853</v>
      </c>
      <c r="CF262" s="54" t="n">
        <v>1525096</v>
      </c>
      <c r="CG262" s="54" t="n">
        <v>1529635</v>
      </c>
      <c r="CH262" s="54" t="n">
        <v>1539590</v>
      </c>
      <c r="CI262" s="54" t="n">
        <v>1555051</v>
      </c>
      <c r="CJ262" s="54" t="n">
        <v>1575023</v>
      </c>
      <c r="CK262" s="54" t="n">
        <v>1597974</v>
      </c>
      <c r="CL262" s="54" t="n">
        <v>1622867</v>
      </c>
      <c r="CM262" s="54" t="n">
        <v>1649002</v>
      </c>
      <c r="CN262" s="54" t="n">
        <v>1675405</v>
      </c>
      <c r="CO262" s="54" t="n">
        <v>1700291</v>
      </c>
      <c r="CP262" s="54" t="n">
        <v>1721639</v>
      </c>
      <c r="CQ262" s="54" t="n">
        <v>1737775</v>
      </c>
    </row>
    <row r="263" customFormat="false" ht="15" hidden="false" customHeight="false" outlineLevel="0" collapsed="false">
      <c r="BL263" s="58" t="s">
        <v>52</v>
      </c>
      <c r="BM263" s="54" t="n">
        <v>997584</v>
      </c>
      <c r="BN263" s="54" t="n">
        <v>1008281</v>
      </c>
      <c r="BO263" s="54" t="n">
        <v>1019205</v>
      </c>
      <c r="BP263" s="54" t="n">
        <v>1029958</v>
      </c>
      <c r="BQ263" s="54" t="n">
        <v>1040062</v>
      </c>
      <c r="BR263" s="54" t="n">
        <v>1049173</v>
      </c>
      <c r="BS263" s="54" t="n">
        <v>1057225</v>
      </c>
      <c r="BT263" s="54" t="n">
        <v>1064970</v>
      </c>
      <c r="BU263" s="54" t="n">
        <v>1074291</v>
      </c>
      <c r="BV263" s="54" t="n">
        <v>1087301</v>
      </c>
      <c r="BW263" s="54" t="n">
        <v>1105664</v>
      </c>
      <c r="BX263" s="54" t="n">
        <v>1130091</v>
      </c>
      <c r="BY263" s="54" t="n">
        <v>1160244</v>
      </c>
      <c r="BZ263" s="54" t="n">
        <v>1195310</v>
      </c>
      <c r="CA263" s="54" t="n">
        <v>1234189</v>
      </c>
      <c r="CB263" s="54" t="n">
        <v>1275832</v>
      </c>
      <c r="CC263" s="54" t="n">
        <v>1319652</v>
      </c>
      <c r="CD263" s="54" t="n">
        <v>1364066</v>
      </c>
      <c r="CE263" s="54" t="n">
        <v>1405982</v>
      </c>
      <c r="CF263" s="54" t="n">
        <v>1441718</v>
      </c>
      <c r="CG263" s="54" t="n">
        <v>1468530</v>
      </c>
      <c r="CH263" s="54" t="n">
        <v>1484917</v>
      </c>
      <c r="CI263" s="54" t="n">
        <v>1492307</v>
      </c>
      <c r="CJ263" s="54" t="n">
        <v>1494377</v>
      </c>
      <c r="CK263" s="54" t="n">
        <v>1496011</v>
      </c>
      <c r="CL263" s="54" t="n">
        <v>1500839</v>
      </c>
      <c r="CM263" s="54" t="n">
        <v>1511005</v>
      </c>
      <c r="CN263" s="54" t="n">
        <v>1526561</v>
      </c>
      <c r="CO263" s="54" t="n">
        <v>1546507</v>
      </c>
      <c r="CP263" s="54" t="n">
        <v>1569383</v>
      </c>
      <c r="CQ263" s="54" t="n">
        <v>1594143</v>
      </c>
    </row>
    <row r="264" customFormat="false" ht="15" hidden="false" customHeight="false" outlineLevel="0" collapsed="false">
      <c r="BL264" s="58" t="s">
        <v>53</v>
      </c>
      <c r="BM264" s="54" t="n">
        <v>898643</v>
      </c>
      <c r="BN264" s="54" t="n">
        <v>910396</v>
      </c>
      <c r="BO264" s="54" t="n">
        <v>921679</v>
      </c>
      <c r="BP264" s="54" t="n">
        <v>932661</v>
      </c>
      <c r="BQ264" s="54" t="n">
        <v>943466</v>
      </c>
      <c r="BR264" s="54" t="n">
        <v>954332</v>
      </c>
      <c r="BS264" s="54" t="n">
        <v>965405</v>
      </c>
      <c r="BT264" s="54" t="n">
        <v>976710</v>
      </c>
      <c r="BU264" s="54" t="n">
        <v>987817</v>
      </c>
      <c r="BV264" s="54" t="n">
        <v>998296</v>
      </c>
      <c r="BW264" s="54" t="n">
        <v>1007802</v>
      </c>
      <c r="BX264" s="54" t="n">
        <v>1016281</v>
      </c>
      <c r="BY264" s="54" t="n">
        <v>1024448</v>
      </c>
      <c r="BZ264" s="54" t="n">
        <v>1034140</v>
      </c>
      <c r="CA264" s="54" t="n">
        <v>1047404</v>
      </c>
      <c r="CB264" s="54" t="n">
        <v>1065823</v>
      </c>
      <c r="CC264" s="54" t="n">
        <v>1090070</v>
      </c>
      <c r="CD264" s="54" t="n">
        <v>1119854</v>
      </c>
      <c r="CE264" s="54" t="n">
        <v>1154377</v>
      </c>
      <c r="CF264" s="54" t="n">
        <v>1192579</v>
      </c>
      <c r="CG264" s="54" t="n">
        <v>1233484</v>
      </c>
      <c r="CH264" s="54" t="n">
        <v>1276485</v>
      </c>
      <c r="CI264" s="54" t="n">
        <v>1320078</v>
      </c>
      <c r="CJ264" s="54" t="n">
        <v>1361266</v>
      </c>
      <c r="CK264" s="54" t="n">
        <v>1396428</v>
      </c>
      <c r="CL264" s="54" t="n">
        <v>1422961</v>
      </c>
      <c r="CM264" s="54" t="n">
        <v>1439354</v>
      </c>
      <c r="CN264" s="54" t="n">
        <v>1447053</v>
      </c>
      <c r="CO264" s="54" t="n">
        <v>1449599</v>
      </c>
      <c r="CP264" s="54" t="n">
        <v>1451754</v>
      </c>
      <c r="CQ264" s="54" t="n">
        <v>1457021</v>
      </c>
    </row>
    <row r="265" customFormat="false" ht="15" hidden="false" customHeight="false" outlineLevel="0" collapsed="false">
      <c r="BL265" s="58" t="s">
        <v>57</v>
      </c>
      <c r="BM265" s="54" t="n">
        <v>765679</v>
      </c>
      <c r="BN265" s="54" t="n">
        <v>782593</v>
      </c>
      <c r="BO265" s="54" t="n">
        <v>797936</v>
      </c>
      <c r="BP265" s="54" t="n">
        <v>811960</v>
      </c>
      <c r="BQ265" s="54" t="n">
        <v>825113</v>
      </c>
      <c r="BR265" s="54" t="n">
        <v>837634</v>
      </c>
      <c r="BS265" s="54" t="n">
        <v>849667</v>
      </c>
      <c r="BT265" s="54" t="n">
        <v>861250</v>
      </c>
      <c r="BU265" s="54" t="n">
        <v>872557</v>
      </c>
      <c r="BV265" s="54" t="n">
        <v>883685</v>
      </c>
      <c r="BW265" s="54" t="n">
        <v>894882</v>
      </c>
      <c r="BX265" s="54" t="n">
        <v>906232</v>
      </c>
      <c r="BY265" s="54" t="n">
        <v>917812</v>
      </c>
      <c r="BZ265" s="54" t="n">
        <v>929171</v>
      </c>
      <c r="CA265" s="54" t="n">
        <v>939917</v>
      </c>
      <c r="CB265" s="54" t="n">
        <v>949753</v>
      </c>
      <c r="CC265" s="54" t="n">
        <v>958606</v>
      </c>
      <c r="CD265" s="54" t="n">
        <v>967154</v>
      </c>
      <c r="CE265" s="54" t="n">
        <v>977147</v>
      </c>
      <c r="CF265" s="54" t="n">
        <v>990550</v>
      </c>
      <c r="CG265" s="54" t="n">
        <v>1008817</v>
      </c>
      <c r="CH265" s="54" t="n">
        <v>1032637</v>
      </c>
      <c r="CI265" s="54" t="n">
        <v>1061662</v>
      </c>
      <c r="CJ265" s="54" t="n">
        <v>1095187</v>
      </c>
      <c r="CK265" s="54" t="n">
        <v>1132229</v>
      </c>
      <c r="CL265" s="54" t="n">
        <v>1171834</v>
      </c>
      <c r="CM265" s="54" t="n">
        <v>1213472</v>
      </c>
      <c r="CN265" s="54" t="n">
        <v>1255653</v>
      </c>
      <c r="CO265" s="54" t="n">
        <v>1295566</v>
      </c>
      <c r="CP265" s="54" t="n">
        <v>1329699</v>
      </c>
      <c r="CQ265" s="54" t="n">
        <v>1355589</v>
      </c>
    </row>
    <row r="266" customFormat="false" ht="15" hidden="false" customHeight="false" outlineLevel="0" collapsed="false">
      <c r="BL266" s="58" t="s">
        <v>62</v>
      </c>
      <c r="BM266" s="54" t="n">
        <v>594668</v>
      </c>
      <c r="BN266" s="54" t="n">
        <v>612286</v>
      </c>
      <c r="BO266" s="54" t="n">
        <v>631151</v>
      </c>
      <c r="BP266" s="54" t="n">
        <v>650505</v>
      </c>
      <c r="BQ266" s="54" t="n">
        <v>669445</v>
      </c>
      <c r="BR266" s="54" t="n">
        <v>687330</v>
      </c>
      <c r="BS266" s="54" t="n">
        <v>703822</v>
      </c>
      <c r="BT266" s="54" t="n">
        <v>718924</v>
      </c>
      <c r="BU266" s="54" t="n">
        <v>732831</v>
      </c>
      <c r="BV266" s="54" t="n">
        <v>745973</v>
      </c>
      <c r="BW266" s="54" t="n">
        <v>758547</v>
      </c>
      <c r="BX266" s="54" t="n">
        <v>770680</v>
      </c>
      <c r="BY266" s="54" t="n">
        <v>782388</v>
      </c>
      <c r="BZ266" s="54" t="n">
        <v>793873</v>
      </c>
      <c r="CA266" s="54" t="n">
        <v>805169</v>
      </c>
      <c r="CB266" s="54" t="n">
        <v>816528</v>
      </c>
      <c r="CC266" s="54" t="n">
        <v>828028</v>
      </c>
      <c r="CD266" s="54" t="n">
        <v>839715</v>
      </c>
      <c r="CE266" s="54" t="n">
        <v>851196</v>
      </c>
      <c r="CF266" s="54" t="n">
        <v>862094</v>
      </c>
      <c r="CG266" s="54" t="n">
        <v>872137</v>
      </c>
      <c r="CH266" s="54" t="n">
        <v>881264</v>
      </c>
      <c r="CI266" s="54" t="n">
        <v>890118</v>
      </c>
      <c r="CJ266" s="54" t="n">
        <v>900323</v>
      </c>
      <c r="CK266" s="54" t="n">
        <v>913681</v>
      </c>
      <c r="CL266" s="54" t="n">
        <v>931555</v>
      </c>
      <c r="CM266" s="54" t="n">
        <v>954541</v>
      </c>
      <c r="CN266" s="54" t="n">
        <v>982355</v>
      </c>
      <c r="CO266" s="54" t="n">
        <v>1014322</v>
      </c>
      <c r="CP266" s="54" t="n">
        <v>1049554</v>
      </c>
      <c r="CQ266" s="54" t="n">
        <v>1087201</v>
      </c>
    </row>
    <row r="267" customFormat="false" ht="15" hidden="false" customHeight="false" outlineLevel="0" collapsed="false">
      <c r="BL267" s="58" t="s">
        <v>64</v>
      </c>
      <c r="BM267" s="54" t="n">
        <v>444901</v>
      </c>
      <c r="BN267" s="54" t="n">
        <v>453580</v>
      </c>
      <c r="BO267" s="54" t="n">
        <v>464039</v>
      </c>
      <c r="BP267" s="54" t="n">
        <v>476136</v>
      </c>
      <c r="BQ267" s="54" t="n">
        <v>489752</v>
      </c>
      <c r="BR267" s="54" t="n">
        <v>504795</v>
      </c>
      <c r="BS267" s="54" t="n">
        <v>521180</v>
      </c>
      <c r="BT267" s="54" t="n">
        <v>538648</v>
      </c>
      <c r="BU267" s="54" t="n">
        <v>556566</v>
      </c>
      <c r="BV267" s="54" t="n">
        <v>574148</v>
      </c>
      <c r="BW267" s="54" t="n">
        <v>590824</v>
      </c>
      <c r="BX267" s="54" t="n">
        <v>606352</v>
      </c>
      <c r="BY267" s="54" t="n">
        <v>620705</v>
      </c>
      <c r="BZ267" s="54" t="n">
        <v>634027</v>
      </c>
      <c r="CA267" s="54" t="n">
        <v>646725</v>
      </c>
      <c r="CB267" s="54" t="n">
        <v>658920</v>
      </c>
      <c r="CC267" s="54" t="n">
        <v>670755</v>
      </c>
      <c r="CD267" s="54" t="n">
        <v>682207</v>
      </c>
      <c r="CE267" s="54" t="n">
        <v>693489</v>
      </c>
      <c r="CF267" s="54" t="n">
        <v>704602</v>
      </c>
      <c r="CG267" s="54" t="n">
        <v>715777</v>
      </c>
      <c r="CH267" s="54" t="n">
        <v>727061</v>
      </c>
      <c r="CI267" s="54" t="n">
        <v>738515</v>
      </c>
      <c r="CJ267" s="54" t="n">
        <v>749753</v>
      </c>
      <c r="CK267" s="54" t="n">
        <v>760474</v>
      </c>
      <c r="CL267" s="54" t="n">
        <v>770395</v>
      </c>
      <c r="CM267" s="54" t="n">
        <v>779544</v>
      </c>
      <c r="CN267" s="54" t="n">
        <v>788428</v>
      </c>
      <c r="CO267" s="54" t="n">
        <v>798540</v>
      </c>
      <c r="CP267" s="54" t="n">
        <v>811488</v>
      </c>
      <c r="CQ267" s="54" t="n">
        <v>828492</v>
      </c>
    </row>
    <row r="268" customFormat="false" ht="15" hidden="false" customHeight="false" outlineLevel="0" collapsed="false">
      <c r="BL268" s="58" t="s">
        <v>69</v>
      </c>
      <c r="BM268" s="54" t="n">
        <v>324635</v>
      </c>
      <c r="BN268" s="54" t="n">
        <v>327143</v>
      </c>
      <c r="BO268" s="54" t="n">
        <v>330001</v>
      </c>
      <c r="BP268" s="54" t="n">
        <v>333682</v>
      </c>
      <c r="BQ268" s="54" t="n">
        <v>338698</v>
      </c>
      <c r="BR268" s="54" t="n">
        <v>345283</v>
      </c>
      <c r="BS268" s="54" t="n">
        <v>353449</v>
      </c>
      <c r="BT268" s="54" t="n">
        <v>362996</v>
      </c>
      <c r="BU268" s="54" t="n">
        <v>373831</v>
      </c>
      <c r="BV268" s="54" t="n">
        <v>385901</v>
      </c>
      <c r="BW268" s="54" t="n">
        <v>399139</v>
      </c>
      <c r="BX268" s="54" t="n">
        <v>413472</v>
      </c>
      <c r="BY268" s="54" t="n">
        <v>428705</v>
      </c>
      <c r="BZ268" s="54" t="n">
        <v>444303</v>
      </c>
      <c r="CA268" s="54" t="n">
        <v>459642</v>
      </c>
      <c r="CB268" s="54" t="n">
        <v>474305</v>
      </c>
      <c r="CC268" s="54" t="n">
        <v>488032</v>
      </c>
      <c r="CD268" s="54" t="n">
        <v>500899</v>
      </c>
      <c r="CE268" s="54" t="n">
        <v>512936</v>
      </c>
      <c r="CF268" s="54" t="n">
        <v>524489</v>
      </c>
      <c r="CG268" s="54" t="n">
        <v>535672</v>
      </c>
      <c r="CH268" s="54" t="n">
        <v>546565</v>
      </c>
      <c r="CI268" s="54" t="n">
        <v>557152</v>
      </c>
      <c r="CJ268" s="54" t="n">
        <v>567615</v>
      </c>
      <c r="CK268" s="54" t="n">
        <v>577943</v>
      </c>
      <c r="CL268" s="54" t="n">
        <v>588344</v>
      </c>
      <c r="CM268" s="54" t="n">
        <v>598812</v>
      </c>
      <c r="CN268" s="54" t="n">
        <v>609442</v>
      </c>
      <c r="CO268" s="54" t="n">
        <v>619873</v>
      </c>
      <c r="CP268" s="54" t="n">
        <v>629869</v>
      </c>
      <c r="CQ268" s="54" t="n">
        <v>639156</v>
      </c>
    </row>
    <row r="269" customFormat="false" ht="15" hidden="false" customHeight="false" outlineLevel="0" collapsed="false">
      <c r="BL269" s="58" t="s">
        <v>70</v>
      </c>
      <c r="BM269" s="54" t="n">
        <v>202269</v>
      </c>
      <c r="BN269" s="54" t="n">
        <v>204429</v>
      </c>
      <c r="BO269" s="54" t="n">
        <v>206862</v>
      </c>
      <c r="BP269" s="54" t="n">
        <v>209555</v>
      </c>
      <c r="BQ269" s="54" t="n">
        <v>212432</v>
      </c>
      <c r="BR269" s="54" t="n">
        <v>215439</v>
      </c>
      <c r="BS269" s="54" t="n">
        <v>218529</v>
      </c>
      <c r="BT269" s="54" t="n">
        <v>221851</v>
      </c>
      <c r="BU269" s="54" t="n">
        <v>225783</v>
      </c>
      <c r="BV269" s="54" t="n">
        <v>230624</v>
      </c>
      <c r="BW269" s="54" t="n">
        <v>236567</v>
      </c>
      <c r="BX269" s="54" t="n">
        <v>243602</v>
      </c>
      <c r="BY269" s="54" t="n">
        <v>251592</v>
      </c>
      <c r="BZ269" s="54" t="n">
        <v>260490</v>
      </c>
      <c r="CA269" s="54" t="n">
        <v>270309</v>
      </c>
      <c r="CB269" s="54" t="n">
        <v>280985</v>
      </c>
      <c r="CC269" s="54" t="n">
        <v>292507</v>
      </c>
      <c r="CD269" s="54" t="n">
        <v>304677</v>
      </c>
      <c r="CE269" s="54" t="n">
        <v>317140</v>
      </c>
      <c r="CF269" s="54" t="n">
        <v>329461</v>
      </c>
      <c r="CG269" s="54" t="n">
        <v>341314</v>
      </c>
      <c r="CH269" s="54" t="n">
        <v>352552</v>
      </c>
      <c r="CI269" s="54" t="n">
        <v>363197</v>
      </c>
      <c r="CJ269" s="54" t="n">
        <v>373296</v>
      </c>
      <c r="CK269" s="54" t="n">
        <v>383058</v>
      </c>
      <c r="CL269" s="54" t="n">
        <v>392584</v>
      </c>
      <c r="CM269" s="54" t="n">
        <v>401908</v>
      </c>
      <c r="CN269" s="54" t="n">
        <v>411026</v>
      </c>
      <c r="CO269" s="54" t="n">
        <v>420048</v>
      </c>
      <c r="CP269" s="54" t="n">
        <v>428989</v>
      </c>
      <c r="CQ269" s="54" t="n">
        <v>438018</v>
      </c>
    </row>
    <row r="270" customFormat="false" ht="15" hidden="false" customHeight="false" outlineLevel="0" collapsed="false">
      <c r="BL270" s="58" t="s">
        <v>71</v>
      </c>
      <c r="BM270" s="54" t="n">
        <v>94299</v>
      </c>
      <c r="BN270" s="54" t="n">
        <v>97160</v>
      </c>
      <c r="BO270" s="54" t="n">
        <v>99878</v>
      </c>
      <c r="BP270" s="54" t="n">
        <v>102449</v>
      </c>
      <c r="BQ270" s="54" t="n">
        <v>104823</v>
      </c>
      <c r="BR270" s="54" t="n">
        <v>107103</v>
      </c>
      <c r="BS270" s="54" t="n">
        <v>109415</v>
      </c>
      <c r="BT270" s="54" t="n">
        <v>111904</v>
      </c>
      <c r="BU270" s="54" t="n">
        <v>114506</v>
      </c>
      <c r="BV270" s="54" t="n">
        <v>117216</v>
      </c>
      <c r="BW270" s="54" t="n">
        <v>119991</v>
      </c>
      <c r="BX270" s="54" t="n">
        <v>122829</v>
      </c>
      <c r="BY270" s="54" t="n">
        <v>125828</v>
      </c>
      <c r="BZ270" s="54" t="n">
        <v>129213</v>
      </c>
      <c r="CA270" s="54" t="n">
        <v>133142</v>
      </c>
      <c r="CB270" s="54" t="n">
        <v>137737</v>
      </c>
      <c r="CC270" s="54" t="n">
        <v>142996</v>
      </c>
      <c r="CD270" s="54" t="n">
        <v>148823</v>
      </c>
      <c r="CE270" s="54" t="n">
        <v>155234</v>
      </c>
      <c r="CF270" s="54" t="n">
        <v>162247</v>
      </c>
      <c r="CG270" s="54" t="n">
        <v>169825</v>
      </c>
      <c r="CH270" s="54" t="n">
        <v>177978</v>
      </c>
      <c r="CI270" s="54" t="n">
        <v>186585</v>
      </c>
      <c r="CJ270" s="54" t="n">
        <v>195373</v>
      </c>
      <c r="CK270" s="54" t="n">
        <v>204129</v>
      </c>
      <c r="CL270" s="54" t="n">
        <v>212632</v>
      </c>
      <c r="CM270" s="54" t="n">
        <v>220813</v>
      </c>
      <c r="CN270" s="54" t="n">
        <v>228646</v>
      </c>
      <c r="CO270" s="54" t="n">
        <v>236202</v>
      </c>
      <c r="CP270" s="54" t="n">
        <v>243561</v>
      </c>
      <c r="CQ270" s="54" t="n">
        <v>250801</v>
      </c>
    </row>
    <row r="271" customFormat="false" ht="15" hidden="false" customHeight="false" outlineLevel="0" collapsed="false">
      <c r="BL271" s="58" t="s">
        <v>72</v>
      </c>
      <c r="BM271" s="54" t="n">
        <v>27476</v>
      </c>
      <c r="BN271" s="54" t="n">
        <v>30245</v>
      </c>
      <c r="BO271" s="54" t="n">
        <v>32570</v>
      </c>
      <c r="BP271" s="54" t="n">
        <v>34570</v>
      </c>
      <c r="BQ271" s="54" t="n">
        <v>36398</v>
      </c>
      <c r="BR271" s="54" t="n">
        <v>38173</v>
      </c>
      <c r="BS271" s="54" t="n">
        <v>39951</v>
      </c>
      <c r="BT271" s="54" t="n">
        <v>41676</v>
      </c>
      <c r="BU271" s="54" t="n">
        <v>43354</v>
      </c>
      <c r="BV271" s="54" t="n">
        <v>44963</v>
      </c>
      <c r="BW271" s="54" t="n">
        <v>46560</v>
      </c>
      <c r="BX271" s="54" t="n">
        <v>48175</v>
      </c>
      <c r="BY271" s="54" t="n">
        <v>49884</v>
      </c>
      <c r="BZ271" s="54" t="n">
        <v>51661</v>
      </c>
      <c r="CA271" s="54" t="n">
        <v>53495</v>
      </c>
      <c r="CB271" s="54" t="n">
        <v>55369</v>
      </c>
      <c r="CC271" s="54" t="n">
        <v>57296</v>
      </c>
      <c r="CD271" s="54" t="n">
        <v>59339</v>
      </c>
      <c r="CE271" s="54" t="n">
        <v>61591</v>
      </c>
      <c r="CF271" s="54" t="n">
        <v>64120</v>
      </c>
      <c r="CG271" s="54" t="n">
        <v>67007</v>
      </c>
      <c r="CH271" s="54" t="n">
        <v>70234</v>
      </c>
      <c r="CI271" s="54" t="n">
        <v>73758</v>
      </c>
      <c r="CJ271" s="54" t="n">
        <v>77619</v>
      </c>
      <c r="CK271" s="54" t="n">
        <v>81829</v>
      </c>
      <c r="CL271" s="54" t="n">
        <v>86356</v>
      </c>
      <c r="CM271" s="54" t="n">
        <v>91218</v>
      </c>
      <c r="CN271" s="54" t="n">
        <v>96353</v>
      </c>
      <c r="CO271" s="54" t="n">
        <v>101614</v>
      </c>
      <c r="CP271" s="54" t="n">
        <v>106891</v>
      </c>
      <c r="CQ271" s="54" t="n">
        <v>112071</v>
      </c>
    </row>
    <row r="272" customFormat="false" ht="15" hidden="false" customHeight="false" outlineLevel="0" collapsed="false">
      <c r="BL272" s="77" t="s">
        <v>74</v>
      </c>
      <c r="BM272" s="78" t="n">
        <v>5020</v>
      </c>
      <c r="BN272" s="78" t="n">
        <v>4851</v>
      </c>
      <c r="BO272" s="78" t="n">
        <v>5240</v>
      </c>
      <c r="BP272" s="78" t="n">
        <v>5970</v>
      </c>
      <c r="BQ272" s="78" t="n">
        <v>6896</v>
      </c>
      <c r="BR272" s="78" t="n">
        <v>7867</v>
      </c>
      <c r="BS272" s="78" t="n">
        <v>8800</v>
      </c>
      <c r="BT272" s="78" t="n">
        <v>9634</v>
      </c>
      <c r="BU272" s="78" t="n">
        <v>10408</v>
      </c>
      <c r="BV272" s="78" t="n">
        <v>11155</v>
      </c>
      <c r="BW272" s="78" t="n">
        <v>11906</v>
      </c>
      <c r="BX272" s="78" t="n">
        <v>12686</v>
      </c>
      <c r="BY272" s="78" t="n">
        <v>13448</v>
      </c>
      <c r="BZ272" s="78" t="n">
        <v>14216</v>
      </c>
      <c r="CA272" s="78" t="n">
        <v>14974</v>
      </c>
      <c r="CB272" s="78" t="n">
        <v>15741</v>
      </c>
      <c r="CC272" s="78" t="n">
        <v>16521</v>
      </c>
      <c r="CD272" s="78" t="n">
        <v>17355</v>
      </c>
      <c r="CE272" s="78" t="n">
        <v>18221</v>
      </c>
      <c r="CF272" s="78" t="n">
        <v>19117</v>
      </c>
      <c r="CG272" s="78" t="n">
        <v>20035</v>
      </c>
      <c r="CH272" s="78" t="n">
        <v>20997</v>
      </c>
      <c r="CI272" s="78" t="n">
        <v>22009</v>
      </c>
      <c r="CJ272" s="78" t="n">
        <v>23135</v>
      </c>
      <c r="CK272" s="78" t="n">
        <v>24363</v>
      </c>
      <c r="CL272" s="78" t="n">
        <v>25753</v>
      </c>
      <c r="CM272" s="78" t="n">
        <v>27293</v>
      </c>
      <c r="CN272" s="78" t="n">
        <v>28965</v>
      </c>
      <c r="CO272" s="78" t="n">
        <v>30791</v>
      </c>
      <c r="CP272" s="78" t="n">
        <v>32781</v>
      </c>
      <c r="CQ272" s="78" t="n">
        <v>34909</v>
      </c>
    </row>
    <row r="273" customFormat="false" ht="15" hidden="false" customHeight="false" outlineLevel="0" collapsed="false">
      <c r="BL273" s="79" t="s">
        <v>75</v>
      </c>
      <c r="BM273" s="80" t="n">
        <v>787</v>
      </c>
      <c r="BN273" s="80" t="n">
        <v>1001</v>
      </c>
      <c r="BO273" s="80" t="n">
        <v>1071</v>
      </c>
      <c r="BP273" s="80" t="n">
        <v>1081</v>
      </c>
      <c r="BQ273" s="80" t="n">
        <v>1073</v>
      </c>
      <c r="BR273" s="80" t="n">
        <v>1075</v>
      </c>
      <c r="BS273" s="80" t="n">
        <v>1112</v>
      </c>
      <c r="BT273" s="80" t="n">
        <v>1238</v>
      </c>
      <c r="BU273" s="80" t="n">
        <v>1428</v>
      </c>
      <c r="BV273" s="80" t="n">
        <v>1662</v>
      </c>
      <c r="BW273" s="80" t="n">
        <v>1899</v>
      </c>
      <c r="BX273" s="80" t="n">
        <v>2141</v>
      </c>
      <c r="BY273" s="80" t="n">
        <v>2388</v>
      </c>
      <c r="BZ273" s="80" t="n">
        <v>2647</v>
      </c>
      <c r="CA273" s="80" t="n">
        <v>2905</v>
      </c>
      <c r="CB273" s="80" t="n">
        <v>3182</v>
      </c>
      <c r="CC273" s="80" t="n">
        <v>3480</v>
      </c>
      <c r="CD273" s="80" t="n">
        <v>3765</v>
      </c>
      <c r="CE273" s="80" t="n">
        <v>4067</v>
      </c>
      <c r="CF273" s="80" t="n">
        <v>4366</v>
      </c>
      <c r="CG273" s="80" t="n">
        <v>4690</v>
      </c>
      <c r="CH273" s="80" t="n">
        <v>5024</v>
      </c>
      <c r="CI273" s="80" t="n">
        <v>5380</v>
      </c>
      <c r="CJ273" s="80" t="n">
        <v>5745</v>
      </c>
      <c r="CK273" s="80" t="n">
        <v>6129</v>
      </c>
      <c r="CL273" s="80" t="n">
        <v>6533</v>
      </c>
      <c r="CM273" s="80" t="n">
        <v>6957</v>
      </c>
      <c r="CN273" s="80" t="n">
        <v>7406</v>
      </c>
      <c r="CO273" s="80" t="n">
        <v>7896</v>
      </c>
      <c r="CP273" s="80" t="n">
        <v>8425</v>
      </c>
      <c r="CQ273" s="80" t="n">
        <v>9021</v>
      </c>
    </row>
    <row r="274" customFormat="false" ht="15" hidden="false" customHeight="false" outlineLevel="0" collapsed="false">
      <c r="BL274" s="93"/>
      <c r="BM274" s="78"/>
      <c r="BN274" s="78"/>
      <c r="CB274" s="123"/>
      <c r="CC274" s="123"/>
      <c r="CD274" s="123"/>
      <c r="CE274" s="123"/>
      <c r="CF274" s="123"/>
      <c r="CG274" s="123"/>
      <c r="CH274" s="123"/>
      <c r="CI274" s="123"/>
      <c r="CJ274" s="123"/>
      <c r="CK274" s="123"/>
      <c r="CL274" s="123"/>
      <c r="CM274" s="123"/>
      <c r="CN274" s="123"/>
      <c r="CO274" s="123"/>
      <c r="CP274" s="123"/>
      <c r="CQ274" s="123"/>
    </row>
    <row r="275" customFormat="false" ht="15" hidden="false" customHeight="false" outlineLevel="0" collapsed="false">
      <c r="BL275" s="93" t="s">
        <v>32</v>
      </c>
      <c r="BM275" s="78"/>
      <c r="BN275" s="78"/>
      <c r="CB275" s="124"/>
      <c r="CC275" s="124"/>
      <c r="CD275" s="124"/>
      <c r="CE275" s="124"/>
      <c r="CF275" s="124"/>
      <c r="CG275" s="124"/>
      <c r="CH275" s="124"/>
      <c r="CI275" s="124"/>
      <c r="CJ275" s="124"/>
      <c r="CK275" s="124"/>
      <c r="CL275" s="124"/>
      <c r="CM275" s="124"/>
      <c r="CN275" s="124"/>
      <c r="CO275" s="124"/>
      <c r="CP275" s="124"/>
      <c r="CQ275" s="124"/>
    </row>
    <row r="276" customFormat="false" ht="15" hidden="false" customHeight="true" outlineLevel="0" collapsed="false">
      <c r="BL276" s="21" t="s">
        <v>14</v>
      </c>
      <c r="BM276" s="21" t="s">
        <v>6</v>
      </c>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row>
    <row r="277" customFormat="false" ht="15" hidden="false" customHeight="false" outlineLevel="0" collapsed="false">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row>
    <row r="278" customFormat="false" ht="15" hidden="false" customHeight="false" outlineLevel="0" collapsed="false">
      <c r="BL278" s="21"/>
      <c r="BM278" s="22" t="n">
        <v>2010</v>
      </c>
      <c r="BN278" s="22" t="n">
        <v>2011</v>
      </c>
      <c r="BO278" s="22" t="n">
        <v>2012</v>
      </c>
      <c r="BP278" s="22" t="n">
        <v>2013</v>
      </c>
      <c r="BQ278" s="22" t="n">
        <v>2014</v>
      </c>
      <c r="BR278" s="22" t="n">
        <v>2015</v>
      </c>
      <c r="BS278" s="22" t="n">
        <v>2016</v>
      </c>
      <c r="BT278" s="22" t="n">
        <v>2017</v>
      </c>
      <c r="BU278" s="22" t="n">
        <v>2018</v>
      </c>
      <c r="BV278" s="22" t="n">
        <v>2019</v>
      </c>
      <c r="BW278" s="22" t="n">
        <v>2020</v>
      </c>
      <c r="BX278" s="22" t="n">
        <v>2021</v>
      </c>
      <c r="BY278" s="22" t="n">
        <v>2022</v>
      </c>
      <c r="BZ278" s="22" t="n">
        <v>2023</v>
      </c>
      <c r="CA278" s="22" t="n">
        <v>2024</v>
      </c>
      <c r="CB278" s="22" t="n">
        <v>2025</v>
      </c>
      <c r="CC278" s="22" t="n">
        <v>2026</v>
      </c>
      <c r="CD278" s="22" t="n">
        <v>2027</v>
      </c>
      <c r="CE278" s="22" t="n">
        <v>2028</v>
      </c>
      <c r="CF278" s="22" t="n">
        <v>2029</v>
      </c>
      <c r="CG278" s="22" t="n">
        <v>2030</v>
      </c>
      <c r="CH278" s="22" t="n">
        <v>2031</v>
      </c>
      <c r="CI278" s="22" t="n">
        <v>2032</v>
      </c>
      <c r="CJ278" s="22" t="n">
        <v>2033</v>
      </c>
      <c r="CK278" s="22" t="n">
        <v>2034</v>
      </c>
      <c r="CL278" s="22" t="n">
        <v>2035</v>
      </c>
      <c r="CM278" s="22" t="n">
        <v>2036</v>
      </c>
      <c r="CN278" s="22" t="n">
        <v>2037</v>
      </c>
      <c r="CO278" s="22" t="n">
        <v>2038</v>
      </c>
      <c r="CP278" s="22" t="n">
        <v>2039</v>
      </c>
      <c r="CQ278" s="22" t="n">
        <v>2040</v>
      </c>
    </row>
    <row r="279" customFormat="false" ht="15" hidden="false" customHeight="false" outlineLevel="0" collapsed="false">
      <c r="BL279" s="21"/>
      <c r="BM279" s="22"/>
      <c r="BN279" s="22"/>
      <c r="BO279" s="22"/>
      <c r="BP279" s="22"/>
      <c r="BQ279" s="22"/>
      <c r="BR279" s="22"/>
      <c r="BS279" s="22"/>
      <c r="BT279" s="22"/>
      <c r="BU279" s="22"/>
      <c r="BV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row>
    <row r="280" customFormat="false" ht="15" hidden="false" customHeight="false" outlineLevel="0" collapsed="false">
      <c r="BN280" s="7"/>
    </row>
    <row r="281" customFormat="false" ht="15" hidden="false" customHeight="false" outlineLevel="0" collapsed="false">
      <c r="BL281" s="48" t="s">
        <v>12</v>
      </c>
      <c r="BM281" s="49" t="n">
        <v>20847749</v>
      </c>
      <c r="BN281" s="49" t="n">
        <v>21080699</v>
      </c>
      <c r="BO281" s="49" t="n">
        <v>21312880</v>
      </c>
      <c r="BP281" s="49" t="n">
        <v>21543898</v>
      </c>
      <c r="BQ281" s="49" t="n">
        <v>21773297</v>
      </c>
      <c r="BR281" s="49" t="n">
        <v>22000620</v>
      </c>
      <c r="BS281" s="49" t="n">
        <v>22225898</v>
      </c>
      <c r="BT281" s="49" t="n">
        <v>22449188</v>
      </c>
      <c r="BU281" s="49" t="n">
        <v>22670130</v>
      </c>
      <c r="BV281" s="49" t="n">
        <v>22888380</v>
      </c>
      <c r="BW281" s="49" t="n">
        <v>23103631</v>
      </c>
      <c r="BX281" s="49" t="n">
        <v>23315929</v>
      </c>
      <c r="BY281" s="49" t="n">
        <v>23525352</v>
      </c>
      <c r="BZ281" s="49" t="n">
        <v>23731700</v>
      </c>
      <c r="CA281" s="49" t="n">
        <v>23934795</v>
      </c>
      <c r="CB281" s="49" t="n">
        <v>24134518</v>
      </c>
      <c r="CC281" s="49" t="n">
        <v>24331017</v>
      </c>
      <c r="CD281" s="49" t="n">
        <v>24524449</v>
      </c>
      <c r="CE281" s="49" t="n">
        <v>24714740</v>
      </c>
      <c r="CF281" s="49" t="n">
        <v>24901795</v>
      </c>
      <c r="CG281" s="49" t="n">
        <v>25085536</v>
      </c>
      <c r="CH281" s="49" t="n">
        <v>25266009</v>
      </c>
      <c r="CI281" s="49" t="n">
        <v>25443276</v>
      </c>
      <c r="CJ281" s="49" t="n">
        <v>25617285</v>
      </c>
      <c r="CK281" s="49" t="n">
        <v>25787972</v>
      </c>
      <c r="CL281" s="49" t="n">
        <v>25955281</v>
      </c>
      <c r="CM281" s="49" t="n">
        <v>26119188</v>
      </c>
      <c r="CN281" s="49" t="n">
        <v>26279693</v>
      </c>
      <c r="CO281" s="49" t="n">
        <v>26436754</v>
      </c>
      <c r="CP281" s="49" t="n">
        <v>26590332</v>
      </c>
      <c r="CQ281" s="49" t="n">
        <v>26740384</v>
      </c>
    </row>
    <row r="282" customFormat="false" ht="15" hidden="false" customHeight="false" outlineLevel="0" collapsed="false">
      <c r="BO282" s="54"/>
      <c r="BP282" s="54"/>
      <c r="BQ282" s="54"/>
      <c r="BR282" s="54"/>
      <c r="BS282" s="54"/>
      <c r="BT282" s="54"/>
      <c r="BU282" s="54"/>
      <c r="BV282" s="54"/>
      <c r="BW282" s="54"/>
      <c r="BX282" s="54"/>
      <c r="BY282" s="54"/>
      <c r="BZ282" s="54"/>
      <c r="CA282" s="54"/>
      <c r="CB282" s="54"/>
      <c r="CC282" s="54"/>
      <c r="CD282" s="54"/>
      <c r="CE282" s="54"/>
      <c r="CF282" s="54"/>
      <c r="CG282" s="54"/>
      <c r="CH282" s="54"/>
      <c r="CI282" s="54"/>
      <c r="CJ282" s="54"/>
      <c r="CK282" s="54"/>
      <c r="CL282" s="54"/>
      <c r="CM282" s="54"/>
      <c r="CN282" s="54"/>
      <c r="CO282" s="54"/>
      <c r="CP282" s="54"/>
      <c r="CQ282" s="54"/>
    </row>
    <row r="283" customFormat="false" ht="15" hidden="false" customHeight="false" outlineLevel="0" collapsed="false">
      <c r="BL283" s="58" t="s">
        <v>103</v>
      </c>
      <c r="BM283" s="54" t="n">
        <v>1732769</v>
      </c>
      <c r="BN283" s="54" t="n">
        <v>1757173</v>
      </c>
      <c r="BO283" s="54" t="n">
        <v>1780362</v>
      </c>
      <c r="BP283" s="54" t="n">
        <v>1800830</v>
      </c>
      <c r="BQ283" s="54" t="n">
        <v>1817374</v>
      </c>
      <c r="BR283" s="54" t="n">
        <v>1827828</v>
      </c>
      <c r="BS283" s="54" t="n">
        <v>1824348</v>
      </c>
      <c r="BT283" s="54" t="n">
        <v>1820000</v>
      </c>
      <c r="BU283" s="54" t="n">
        <v>1814785</v>
      </c>
      <c r="BV283" s="54" t="n">
        <v>1808879</v>
      </c>
      <c r="BW283" s="54" t="n">
        <v>1802426</v>
      </c>
      <c r="BX283" s="54" t="n">
        <v>1795495</v>
      </c>
      <c r="BY283" s="54" t="n">
        <v>1788154</v>
      </c>
      <c r="BZ283" s="54" t="n">
        <v>1780559</v>
      </c>
      <c r="CA283" s="54" t="n">
        <v>1772962</v>
      </c>
      <c r="CB283" s="54" t="n">
        <v>1765522</v>
      </c>
      <c r="CC283" s="54" t="n">
        <v>1758369</v>
      </c>
      <c r="CD283" s="54" t="n">
        <v>1751610</v>
      </c>
      <c r="CE283" s="54" t="n">
        <v>1745353</v>
      </c>
      <c r="CF283" s="54" t="n">
        <v>1739688</v>
      </c>
      <c r="CG283" s="54" t="n">
        <v>1734633</v>
      </c>
      <c r="CH283" s="54" t="n">
        <v>1730082</v>
      </c>
      <c r="CI283" s="54" t="n">
        <v>1725920</v>
      </c>
      <c r="CJ283" s="54" t="n">
        <v>1722108</v>
      </c>
      <c r="CK283" s="54" t="n">
        <v>1718665</v>
      </c>
      <c r="CL283" s="54" t="n">
        <v>1715594</v>
      </c>
      <c r="CM283" s="54" t="n">
        <v>1712755</v>
      </c>
      <c r="CN283" s="54" t="n">
        <v>1710075</v>
      </c>
      <c r="CO283" s="54" t="n">
        <v>1707525</v>
      </c>
      <c r="CP283" s="54" t="n">
        <v>1705099</v>
      </c>
      <c r="CQ283" s="54" t="n">
        <v>1702773</v>
      </c>
    </row>
    <row r="284" customFormat="false" ht="15" hidden="false" customHeight="false" outlineLevel="0" collapsed="false">
      <c r="BL284" s="60" t="s">
        <v>46</v>
      </c>
      <c r="BM284" s="54" t="n">
        <v>1712604</v>
      </c>
      <c r="BN284" s="54" t="n">
        <v>1710605</v>
      </c>
      <c r="BO284" s="54" t="n">
        <v>1710631</v>
      </c>
      <c r="BP284" s="54" t="n">
        <v>1713746</v>
      </c>
      <c r="BQ284" s="54" t="n">
        <v>1720580</v>
      </c>
      <c r="BR284" s="54" t="n">
        <v>1732481</v>
      </c>
      <c r="BS284" s="54" t="n">
        <v>1756909</v>
      </c>
      <c r="BT284" s="54" t="n">
        <v>1780082</v>
      </c>
      <c r="BU284" s="54" t="n">
        <v>1800560</v>
      </c>
      <c r="BV284" s="54" t="n">
        <v>1817115</v>
      </c>
      <c r="BW284" s="54" t="n">
        <v>1827582</v>
      </c>
      <c r="BX284" s="54" t="n">
        <v>1824132</v>
      </c>
      <c r="BY284" s="54" t="n">
        <v>1819781</v>
      </c>
      <c r="BZ284" s="54" t="n">
        <v>1814579</v>
      </c>
      <c r="CA284" s="54" t="n">
        <v>1808667</v>
      </c>
      <c r="CB284" s="54" t="n">
        <v>1802211</v>
      </c>
      <c r="CC284" s="54" t="n">
        <v>1795276</v>
      </c>
      <c r="CD284" s="54" t="n">
        <v>1787919</v>
      </c>
      <c r="CE284" s="54" t="n">
        <v>1780309</v>
      </c>
      <c r="CF284" s="54" t="n">
        <v>1772695</v>
      </c>
      <c r="CG284" s="54" t="n">
        <v>1765235</v>
      </c>
      <c r="CH284" s="54" t="n">
        <v>1758054</v>
      </c>
      <c r="CI284" s="54" t="n">
        <v>1751251</v>
      </c>
      <c r="CJ284" s="54" t="n">
        <v>1744962</v>
      </c>
      <c r="CK284" s="54" t="n">
        <v>1739258</v>
      </c>
      <c r="CL284" s="54" t="n">
        <v>1734159</v>
      </c>
      <c r="CM284" s="54" t="n">
        <v>1729557</v>
      </c>
      <c r="CN284" s="54" t="n">
        <v>1725348</v>
      </c>
      <c r="CO284" s="54" t="n">
        <v>1721489</v>
      </c>
      <c r="CP284" s="54" t="n">
        <v>1717982</v>
      </c>
      <c r="CQ284" s="54" t="n">
        <v>1714863</v>
      </c>
    </row>
    <row r="285" customFormat="false" ht="15" hidden="false" customHeight="false" outlineLevel="0" collapsed="false">
      <c r="BL285" s="60" t="s">
        <v>33</v>
      </c>
      <c r="BM285" s="54" t="n">
        <v>1740204</v>
      </c>
      <c r="BN285" s="54" t="n">
        <v>1732199</v>
      </c>
      <c r="BO285" s="54" t="n">
        <v>1725838</v>
      </c>
      <c r="BP285" s="54" t="n">
        <v>1720867</v>
      </c>
      <c r="BQ285" s="54" t="n">
        <v>1716783</v>
      </c>
      <c r="BR285" s="54" t="n">
        <v>1713583</v>
      </c>
      <c r="BS285" s="54" t="n">
        <v>1711561</v>
      </c>
      <c r="BT285" s="54" t="n">
        <v>1711583</v>
      </c>
      <c r="BU285" s="54" t="n">
        <v>1714704</v>
      </c>
      <c r="BV285" s="54" t="n">
        <v>1721498</v>
      </c>
      <c r="BW285" s="54" t="n">
        <v>1733376</v>
      </c>
      <c r="BX285" s="54" t="n">
        <v>1757750</v>
      </c>
      <c r="BY285" s="54" t="n">
        <v>1780891</v>
      </c>
      <c r="BZ285" s="54" t="n">
        <v>1801321</v>
      </c>
      <c r="CA285" s="54" t="n">
        <v>1817832</v>
      </c>
      <c r="CB285" s="54" t="n">
        <v>1828245</v>
      </c>
      <c r="CC285" s="54" t="n">
        <v>1824753</v>
      </c>
      <c r="CD285" s="54" t="n">
        <v>1820359</v>
      </c>
      <c r="CE285" s="54" t="n">
        <v>1815110</v>
      </c>
      <c r="CF285" s="54" t="n">
        <v>1809155</v>
      </c>
      <c r="CG285" s="54" t="n">
        <v>1802640</v>
      </c>
      <c r="CH285" s="54" t="n">
        <v>1795653</v>
      </c>
      <c r="CI285" s="54" t="n">
        <v>1788232</v>
      </c>
      <c r="CJ285" s="54" t="n">
        <v>1780561</v>
      </c>
      <c r="CK285" s="54" t="n">
        <v>1772890</v>
      </c>
      <c r="CL285" s="54" t="n">
        <v>1765362</v>
      </c>
      <c r="CM285" s="54" t="n">
        <v>1758120</v>
      </c>
      <c r="CN285" s="54" t="n">
        <v>1751250</v>
      </c>
      <c r="CO285" s="54" t="n">
        <v>1744881</v>
      </c>
      <c r="CP285" s="54" t="n">
        <v>1739110</v>
      </c>
      <c r="CQ285" s="54" t="n">
        <v>1733941</v>
      </c>
    </row>
    <row r="286" customFormat="false" ht="15" hidden="false" customHeight="false" outlineLevel="0" collapsed="false">
      <c r="BL286" s="58" t="s">
        <v>34</v>
      </c>
      <c r="BM286" s="54" t="n">
        <v>1762649</v>
      </c>
      <c r="BN286" s="54" t="n">
        <v>1766990</v>
      </c>
      <c r="BO286" s="54" t="n">
        <v>1764945</v>
      </c>
      <c r="BP286" s="54" t="n">
        <v>1758347</v>
      </c>
      <c r="BQ286" s="54" t="n">
        <v>1749599</v>
      </c>
      <c r="BR286" s="54" t="n">
        <v>1740503</v>
      </c>
      <c r="BS286" s="54" t="n">
        <v>1732539</v>
      </c>
      <c r="BT286" s="54" t="n">
        <v>1726202</v>
      </c>
      <c r="BU286" s="54" t="n">
        <v>1721209</v>
      </c>
      <c r="BV286" s="54" t="n">
        <v>1717132</v>
      </c>
      <c r="BW286" s="54" t="n">
        <v>1713908</v>
      </c>
      <c r="BX286" s="54" t="n">
        <v>1711879</v>
      </c>
      <c r="BY286" s="54" t="n">
        <v>1711871</v>
      </c>
      <c r="BZ286" s="54" t="n">
        <v>1714977</v>
      </c>
      <c r="CA286" s="54" t="n">
        <v>1721712</v>
      </c>
      <c r="CB286" s="54" t="n">
        <v>1733547</v>
      </c>
      <c r="CC286" s="54" t="n">
        <v>1757860</v>
      </c>
      <c r="CD286" s="54" t="n">
        <v>1780938</v>
      </c>
      <c r="CE286" s="54" t="n">
        <v>1801310</v>
      </c>
      <c r="CF286" s="54" t="n">
        <v>1817736</v>
      </c>
      <c r="CG286" s="54" t="n">
        <v>1828095</v>
      </c>
      <c r="CH286" s="54" t="n">
        <v>1824532</v>
      </c>
      <c r="CI286" s="54" t="n">
        <v>1820097</v>
      </c>
      <c r="CJ286" s="54" t="n">
        <v>1814790</v>
      </c>
      <c r="CK286" s="54" t="n">
        <v>1808782</v>
      </c>
      <c r="CL286" s="54" t="n">
        <v>1802187</v>
      </c>
      <c r="CM286" s="54" t="n">
        <v>1795155</v>
      </c>
      <c r="CN286" s="54" t="n">
        <v>1787666</v>
      </c>
      <c r="CO286" s="54" t="n">
        <v>1779935</v>
      </c>
      <c r="CP286" s="54" t="n">
        <v>1772199</v>
      </c>
      <c r="CQ286" s="54" t="n">
        <v>1764595</v>
      </c>
    </row>
    <row r="287" customFormat="false" ht="15" hidden="false" customHeight="false" outlineLevel="0" collapsed="false">
      <c r="BL287" s="58" t="s">
        <v>35</v>
      </c>
      <c r="BM287" s="54" t="n">
        <v>1671613</v>
      </c>
      <c r="BN287" s="54" t="n">
        <v>1694250</v>
      </c>
      <c r="BO287" s="54" t="n">
        <v>1716459</v>
      </c>
      <c r="BP287" s="54" t="n">
        <v>1736590</v>
      </c>
      <c r="BQ287" s="54" t="n">
        <v>1752831</v>
      </c>
      <c r="BR287" s="54" t="n">
        <v>1763709</v>
      </c>
      <c r="BS287" s="54" t="n">
        <v>1767969</v>
      </c>
      <c r="BT287" s="54" t="n">
        <v>1765877</v>
      </c>
      <c r="BU287" s="54" t="n">
        <v>1759248</v>
      </c>
      <c r="BV287" s="54" t="n">
        <v>1750444</v>
      </c>
      <c r="BW287" s="54" t="n">
        <v>1741317</v>
      </c>
      <c r="BX287" s="54" t="n">
        <v>1733273</v>
      </c>
      <c r="BY287" s="54" t="n">
        <v>1726877</v>
      </c>
      <c r="BZ287" s="54" t="n">
        <v>1721807</v>
      </c>
      <c r="CA287" s="54" t="n">
        <v>1717660</v>
      </c>
      <c r="CB287" s="54" t="n">
        <v>1714352</v>
      </c>
      <c r="CC287" s="54" t="n">
        <v>1712227</v>
      </c>
      <c r="CD287" s="54" t="n">
        <v>1712119</v>
      </c>
      <c r="CE287" s="54" t="n">
        <v>1715106</v>
      </c>
      <c r="CF287" s="54" t="n">
        <v>1721733</v>
      </c>
      <c r="CG287" s="54" t="n">
        <v>1733433</v>
      </c>
      <c r="CH287" s="54" t="n">
        <v>1757615</v>
      </c>
      <c r="CI287" s="54" t="n">
        <v>1780524</v>
      </c>
      <c r="CJ287" s="54" t="n">
        <v>1800779</v>
      </c>
      <c r="CK287" s="54" t="n">
        <v>1817044</v>
      </c>
      <c r="CL287" s="54" t="n">
        <v>1827285</v>
      </c>
      <c r="CM287" s="54" t="n">
        <v>1823586</v>
      </c>
      <c r="CN287" s="54" t="n">
        <v>1819027</v>
      </c>
      <c r="CO287" s="54" t="n">
        <v>1813599</v>
      </c>
      <c r="CP287" s="54" t="n">
        <v>1807463</v>
      </c>
      <c r="CQ287" s="54" t="n">
        <v>1800741</v>
      </c>
    </row>
    <row r="288" customFormat="false" ht="15" hidden="false" customHeight="false" outlineLevel="0" collapsed="false">
      <c r="BL288" s="58" t="s">
        <v>36</v>
      </c>
      <c r="BM288" s="54" t="n">
        <v>1590985</v>
      </c>
      <c r="BN288" s="54" t="n">
        <v>1598787</v>
      </c>
      <c r="BO288" s="54" t="n">
        <v>1612356</v>
      </c>
      <c r="BP288" s="54" t="n">
        <v>1630453</v>
      </c>
      <c r="BQ288" s="54" t="n">
        <v>1651186</v>
      </c>
      <c r="BR288" s="54" t="n">
        <v>1673206</v>
      </c>
      <c r="BS288" s="54" t="n">
        <v>1695751</v>
      </c>
      <c r="BT288" s="54" t="n">
        <v>1717836</v>
      </c>
      <c r="BU288" s="54" t="n">
        <v>1737845</v>
      </c>
      <c r="BV288" s="54" t="n">
        <v>1753984</v>
      </c>
      <c r="BW288" s="54" t="n">
        <v>1764757</v>
      </c>
      <c r="BX288" s="54" t="n">
        <v>1768941</v>
      </c>
      <c r="BY288" s="54" t="n">
        <v>1766751</v>
      </c>
      <c r="BZ288" s="54" t="n">
        <v>1760050</v>
      </c>
      <c r="CA288" s="54" t="n">
        <v>1751160</v>
      </c>
      <c r="CB288" s="54" t="n">
        <v>1741935</v>
      </c>
      <c r="CC288" s="54" t="n">
        <v>1733812</v>
      </c>
      <c r="CD288" s="54" t="n">
        <v>1727307</v>
      </c>
      <c r="CE288" s="54" t="n">
        <v>1722130</v>
      </c>
      <c r="CF288" s="54" t="n">
        <v>1717868</v>
      </c>
      <c r="CG288" s="54" t="n">
        <v>1714447</v>
      </c>
      <c r="CH288" s="54" t="n">
        <v>1712188</v>
      </c>
      <c r="CI288" s="54" t="n">
        <v>1711950</v>
      </c>
      <c r="CJ288" s="54" t="n">
        <v>1714781</v>
      </c>
      <c r="CK288" s="54" t="n">
        <v>1721268</v>
      </c>
      <c r="CL288" s="54" t="n">
        <v>1732793</v>
      </c>
      <c r="CM288" s="54" t="n">
        <v>1756793</v>
      </c>
      <c r="CN288" s="54" t="n">
        <v>1779529</v>
      </c>
      <c r="CO288" s="54" t="n">
        <v>1799615</v>
      </c>
      <c r="CP288" s="54" t="n">
        <v>1815707</v>
      </c>
      <c r="CQ288" s="54" t="n">
        <v>1825760</v>
      </c>
    </row>
    <row r="289" customFormat="false" ht="15" hidden="false" customHeight="false" outlineLevel="0" collapsed="false">
      <c r="BL289" s="58" t="s">
        <v>37</v>
      </c>
      <c r="BM289" s="54" t="n">
        <v>1571862</v>
      </c>
      <c r="BN289" s="54" t="n">
        <v>1586319</v>
      </c>
      <c r="BO289" s="54" t="n">
        <v>1591036</v>
      </c>
      <c r="BP289" s="54" t="n">
        <v>1590032</v>
      </c>
      <c r="BQ289" s="54" t="n">
        <v>1588553</v>
      </c>
      <c r="BR289" s="54" t="n">
        <v>1590602</v>
      </c>
      <c r="BS289" s="54" t="n">
        <v>1598421</v>
      </c>
      <c r="BT289" s="54" t="n">
        <v>1611962</v>
      </c>
      <c r="BU289" s="54" t="n">
        <v>1630031</v>
      </c>
      <c r="BV289" s="54" t="n">
        <v>1650720</v>
      </c>
      <c r="BW289" s="54" t="n">
        <v>1672670</v>
      </c>
      <c r="BX289" s="54" t="n">
        <v>1695145</v>
      </c>
      <c r="BY289" s="54" t="n">
        <v>1717162</v>
      </c>
      <c r="BZ289" s="54" t="n">
        <v>1737087</v>
      </c>
      <c r="CA289" s="54" t="n">
        <v>1753158</v>
      </c>
      <c r="CB289" s="54" t="n">
        <v>1763866</v>
      </c>
      <c r="CC289" s="54" t="n">
        <v>1767997</v>
      </c>
      <c r="CD289" s="54" t="n">
        <v>1765768</v>
      </c>
      <c r="CE289" s="54" t="n">
        <v>1759036</v>
      </c>
      <c r="CF289" s="54" t="n">
        <v>1750111</v>
      </c>
      <c r="CG289" s="54" t="n">
        <v>1740835</v>
      </c>
      <c r="CH289" s="54" t="n">
        <v>1732666</v>
      </c>
      <c r="CI289" s="54" t="n">
        <v>1726108</v>
      </c>
      <c r="CJ289" s="54" t="n">
        <v>1720853</v>
      </c>
      <c r="CK289" s="54" t="n">
        <v>1716530</v>
      </c>
      <c r="CL289" s="54" t="n">
        <v>1713034</v>
      </c>
      <c r="CM289" s="54" t="n">
        <v>1710697</v>
      </c>
      <c r="CN289" s="54" t="n">
        <v>1710365</v>
      </c>
      <c r="CO289" s="54" t="n">
        <v>1713090</v>
      </c>
      <c r="CP289" s="54" t="n">
        <v>1719461</v>
      </c>
      <c r="CQ289" s="54" t="n">
        <v>1730876</v>
      </c>
    </row>
    <row r="290" customFormat="false" ht="15" hidden="false" customHeight="false" outlineLevel="0" collapsed="false">
      <c r="BL290" s="58" t="s">
        <v>38</v>
      </c>
      <c r="BM290" s="54" t="n">
        <v>1376489</v>
      </c>
      <c r="BN290" s="54" t="n">
        <v>1420822</v>
      </c>
      <c r="BO290" s="54" t="n">
        <v>1465595</v>
      </c>
      <c r="BP290" s="54" t="n">
        <v>1507564</v>
      </c>
      <c r="BQ290" s="54" t="n">
        <v>1542857</v>
      </c>
      <c r="BR290" s="54" t="n">
        <v>1568522</v>
      </c>
      <c r="BS290" s="54" t="n">
        <v>1583000</v>
      </c>
      <c r="BT290" s="54" t="n">
        <v>1587812</v>
      </c>
      <c r="BU290" s="54" t="n">
        <v>1586891</v>
      </c>
      <c r="BV290" s="54" t="n">
        <v>1585502</v>
      </c>
      <c r="BW290" s="54" t="n">
        <v>1587623</v>
      </c>
      <c r="BX290" s="54" t="n">
        <v>1595472</v>
      </c>
      <c r="BY290" s="54" t="n">
        <v>1609026</v>
      </c>
      <c r="BZ290" s="54" t="n">
        <v>1627091</v>
      </c>
      <c r="CA290" s="54" t="n">
        <v>1647740</v>
      </c>
      <c r="CB290" s="54" t="n">
        <v>1669679</v>
      </c>
      <c r="CC290" s="54" t="n">
        <v>1692096</v>
      </c>
      <c r="CD290" s="54" t="n">
        <v>1714068</v>
      </c>
      <c r="CE290" s="54" t="n">
        <v>1733951</v>
      </c>
      <c r="CF290" s="54" t="n">
        <v>1749976</v>
      </c>
      <c r="CG290" s="54" t="n">
        <v>1760660</v>
      </c>
      <c r="CH290" s="54" t="n">
        <v>1764785</v>
      </c>
      <c r="CI290" s="54" t="n">
        <v>1762558</v>
      </c>
      <c r="CJ290" s="54" t="n">
        <v>1755835</v>
      </c>
      <c r="CK290" s="54" t="n">
        <v>1746897</v>
      </c>
      <c r="CL290" s="54" t="n">
        <v>1737635</v>
      </c>
      <c r="CM290" s="54" t="n">
        <v>1729466</v>
      </c>
      <c r="CN290" s="54" t="n">
        <v>1722892</v>
      </c>
      <c r="CO290" s="54" t="n">
        <v>1717621</v>
      </c>
      <c r="CP290" s="54" t="n">
        <v>1713287</v>
      </c>
      <c r="CQ290" s="54" t="n">
        <v>1709759</v>
      </c>
    </row>
    <row r="291" customFormat="false" ht="15" hidden="false" customHeight="false" outlineLevel="0" collapsed="false">
      <c r="BL291" s="58" t="s">
        <v>39</v>
      </c>
      <c r="BM291" s="54" t="n">
        <v>1198199</v>
      </c>
      <c r="BN291" s="54" t="n">
        <v>1222566</v>
      </c>
      <c r="BO291" s="54" t="n">
        <v>1253022</v>
      </c>
      <c r="BP291" s="54" t="n">
        <v>1288614</v>
      </c>
      <c r="BQ291" s="54" t="n">
        <v>1328055</v>
      </c>
      <c r="BR291" s="54" t="n">
        <v>1370228</v>
      </c>
      <c r="BS291" s="54" t="n">
        <v>1414469</v>
      </c>
      <c r="BT291" s="54" t="n">
        <v>1459104</v>
      </c>
      <c r="BU291" s="54" t="n">
        <v>1500972</v>
      </c>
      <c r="BV291" s="54" t="n">
        <v>1536188</v>
      </c>
      <c r="BW291" s="54" t="n">
        <v>1561851</v>
      </c>
      <c r="BX291" s="54" t="n">
        <v>1576380</v>
      </c>
      <c r="BY291" s="54" t="n">
        <v>1581282</v>
      </c>
      <c r="BZ291" s="54" t="n">
        <v>1580461</v>
      </c>
      <c r="CA291" s="54" t="n">
        <v>1579214</v>
      </c>
      <c r="CB291" s="54" t="n">
        <v>1581415</v>
      </c>
      <c r="CC291" s="54" t="n">
        <v>1589333</v>
      </c>
      <c r="CD291" s="54" t="n">
        <v>1602916</v>
      </c>
      <c r="CE291" s="54" t="n">
        <v>1620978</v>
      </c>
      <c r="CF291" s="54" t="n">
        <v>1641608</v>
      </c>
      <c r="CG291" s="54" t="n">
        <v>1663528</v>
      </c>
      <c r="CH291" s="54" t="n">
        <v>1685899</v>
      </c>
      <c r="CI291" s="54" t="n">
        <v>1707843</v>
      </c>
      <c r="CJ291" s="54" t="n">
        <v>1727688</v>
      </c>
      <c r="CK291" s="54" t="n">
        <v>1743705</v>
      </c>
      <c r="CL291" s="54" t="n">
        <v>1754377</v>
      </c>
      <c r="CM291" s="54" t="n">
        <v>1758528</v>
      </c>
      <c r="CN291" s="54" t="n">
        <v>1756348</v>
      </c>
      <c r="CO291" s="54" t="n">
        <v>1749668</v>
      </c>
      <c r="CP291" s="54" t="n">
        <v>1740794</v>
      </c>
      <c r="CQ291" s="54" t="n">
        <v>1731602</v>
      </c>
    </row>
    <row r="292" customFormat="false" ht="15" hidden="false" customHeight="false" outlineLevel="0" collapsed="false">
      <c r="BL292" s="58" t="s">
        <v>40</v>
      </c>
      <c r="BM292" s="54" t="n">
        <v>1135147</v>
      </c>
      <c r="BN292" s="54" t="n">
        <v>1142539</v>
      </c>
      <c r="BO292" s="54" t="n">
        <v>1149467</v>
      </c>
      <c r="BP292" s="54" t="n">
        <v>1157884</v>
      </c>
      <c r="BQ292" s="54" t="n">
        <v>1170187</v>
      </c>
      <c r="BR292" s="54" t="n">
        <v>1188129</v>
      </c>
      <c r="BS292" s="54" t="n">
        <v>1212478</v>
      </c>
      <c r="BT292" s="54" t="n">
        <v>1242869</v>
      </c>
      <c r="BU292" s="54" t="n">
        <v>1278344</v>
      </c>
      <c r="BV292" s="54" t="n">
        <v>1317642</v>
      </c>
      <c r="BW292" s="54" t="n">
        <v>1359623</v>
      </c>
      <c r="BX292" s="54" t="n">
        <v>1403688</v>
      </c>
      <c r="BY292" s="54" t="n">
        <v>1448119</v>
      </c>
      <c r="BZ292" s="54" t="n">
        <v>1489841</v>
      </c>
      <c r="CA292" s="54" t="n">
        <v>1524932</v>
      </c>
      <c r="CB292" s="54" t="n">
        <v>1550541</v>
      </c>
      <c r="CC292" s="54" t="n">
        <v>1565116</v>
      </c>
      <c r="CD292" s="54" t="n">
        <v>1570128</v>
      </c>
      <c r="CE292" s="54" t="n">
        <v>1569478</v>
      </c>
      <c r="CF292" s="54" t="n">
        <v>1568405</v>
      </c>
      <c r="CG292" s="54" t="n">
        <v>1570718</v>
      </c>
      <c r="CH292" s="54" t="n">
        <v>1578744</v>
      </c>
      <c r="CI292" s="54" t="n">
        <v>1592364</v>
      </c>
      <c r="CJ292" s="54" t="n">
        <v>1610437</v>
      </c>
      <c r="CK292" s="54" t="n">
        <v>1631048</v>
      </c>
      <c r="CL292" s="54" t="n">
        <v>1652935</v>
      </c>
      <c r="CM292" s="54" t="n">
        <v>1675269</v>
      </c>
      <c r="CN292" s="54" t="n">
        <v>1697160</v>
      </c>
      <c r="CO292" s="54" t="n">
        <v>1716978</v>
      </c>
      <c r="CP292" s="54" t="n">
        <v>1732970</v>
      </c>
      <c r="CQ292" s="54" t="n">
        <v>1743665</v>
      </c>
    </row>
    <row r="293" customFormat="false" ht="15" hidden="false" customHeight="false" outlineLevel="0" collapsed="false">
      <c r="BL293" s="58" t="s">
        <v>52</v>
      </c>
      <c r="BM293" s="54" t="n">
        <v>1064838</v>
      </c>
      <c r="BN293" s="54" t="n">
        <v>1076575</v>
      </c>
      <c r="BO293" s="54" t="n">
        <v>1088298</v>
      </c>
      <c r="BP293" s="54" t="n">
        <v>1099614</v>
      </c>
      <c r="BQ293" s="54" t="n">
        <v>1109938</v>
      </c>
      <c r="BR293" s="54" t="n">
        <v>1118932</v>
      </c>
      <c r="BS293" s="54" t="n">
        <v>1126516</v>
      </c>
      <c r="BT293" s="54" t="n">
        <v>1133649</v>
      </c>
      <c r="BU293" s="54" t="n">
        <v>1142244</v>
      </c>
      <c r="BV293" s="54" t="n">
        <v>1154658</v>
      </c>
      <c r="BW293" s="54" t="n">
        <v>1172654</v>
      </c>
      <c r="BX293" s="54" t="n">
        <v>1196946</v>
      </c>
      <c r="BY293" s="54" t="n">
        <v>1227215</v>
      </c>
      <c r="BZ293" s="54" t="n">
        <v>1262490</v>
      </c>
      <c r="CA293" s="54" t="n">
        <v>1301542</v>
      </c>
      <c r="CB293" s="54" t="n">
        <v>1343261</v>
      </c>
      <c r="CC293" s="54" t="n">
        <v>1387040</v>
      </c>
      <c r="CD293" s="54" t="n">
        <v>1431166</v>
      </c>
      <c r="CE293" s="54" t="n">
        <v>1472618</v>
      </c>
      <c r="CF293" s="54" t="n">
        <v>1507520</v>
      </c>
      <c r="CG293" s="54" t="n">
        <v>1533063</v>
      </c>
      <c r="CH293" s="54" t="n">
        <v>1547665</v>
      </c>
      <c r="CI293" s="54" t="n">
        <v>1552838</v>
      </c>
      <c r="CJ293" s="54" t="n">
        <v>1552408</v>
      </c>
      <c r="CK293" s="54" t="n">
        <v>1551564</v>
      </c>
      <c r="CL293" s="54" t="n">
        <v>1554073</v>
      </c>
      <c r="CM293" s="54" t="n">
        <v>1562209</v>
      </c>
      <c r="CN293" s="54" t="n">
        <v>1575889</v>
      </c>
      <c r="CO293" s="54" t="n">
        <v>1593966</v>
      </c>
      <c r="CP293" s="54" t="n">
        <v>1614528</v>
      </c>
      <c r="CQ293" s="54" t="n">
        <v>1636344</v>
      </c>
    </row>
    <row r="294" customFormat="false" ht="15" hidden="false" customHeight="false" outlineLevel="0" collapsed="false">
      <c r="BL294" s="58" t="s">
        <v>53</v>
      </c>
      <c r="BM294" s="54" t="n">
        <v>978428</v>
      </c>
      <c r="BN294" s="54" t="n">
        <v>991791</v>
      </c>
      <c r="BO294" s="54" t="n">
        <v>1004551</v>
      </c>
      <c r="BP294" s="54" t="n">
        <v>1016836</v>
      </c>
      <c r="BQ294" s="54" t="n">
        <v>1028808</v>
      </c>
      <c r="BR294" s="54" t="n">
        <v>1040676</v>
      </c>
      <c r="BS294" s="54" t="n">
        <v>1052602</v>
      </c>
      <c r="BT294" s="54" t="n">
        <v>1064526</v>
      </c>
      <c r="BU294" s="54" t="n">
        <v>1076028</v>
      </c>
      <c r="BV294" s="54" t="n">
        <v>1086568</v>
      </c>
      <c r="BW294" s="54" t="n">
        <v>1095777</v>
      </c>
      <c r="BX294" s="54" t="n">
        <v>1103603</v>
      </c>
      <c r="BY294" s="54" t="n">
        <v>1111001</v>
      </c>
      <c r="BZ294" s="54" t="n">
        <v>1119802</v>
      </c>
      <c r="CA294" s="54" t="n">
        <v>1132358</v>
      </c>
      <c r="CB294" s="54" t="n">
        <v>1150395</v>
      </c>
      <c r="CC294" s="54" t="n">
        <v>1174581</v>
      </c>
      <c r="CD294" s="54" t="n">
        <v>1204668</v>
      </c>
      <c r="CE294" s="54" t="n">
        <v>1239646</v>
      </c>
      <c r="CF294" s="54" t="n">
        <v>1278316</v>
      </c>
      <c r="CG294" s="54" t="n">
        <v>1319629</v>
      </c>
      <c r="CH294" s="54" t="n">
        <v>1362983</v>
      </c>
      <c r="CI294" s="54" t="n">
        <v>1406665</v>
      </c>
      <c r="CJ294" s="54" t="n">
        <v>1447712</v>
      </c>
      <c r="CK294" s="54" t="n">
        <v>1482327</v>
      </c>
      <c r="CL294" s="54" t="n">
        <v>1507729</v>
      </c>
      <c r="CM294" s="54" t="n">
        <v>1522386</v>
      </c>
      <c r="CN294" s="54" t="n">
        <v>1527754</v>
      </c>
      <c r="CO294" s="54" t="n">
        <v>1527602</v>
      </c>
      <c r="CP294" s="54" t="n">
        <v>1527082</v>
      </c>
      <c r="CQ294" s="54" t="n">
        <v>1529841</v>
      </c>
    </row>
    <row r="295" customFormat="false" ht="15" hidden="false" customHeight="false" outlineLevel="0" collapsed="false">
      <c r="BL295" s="58" t="s">
        <v>57</v>
      </c>
      <c r="BM295" s="54" t="n">
        <v>862890</v>
      </c>
      <c r="BN295" s="54" t="n">
        <v>882230</v>
      </c>
      <c r="BO295" s="54" t="n">
        <v>899708</v>
      </c>
      <c r="BP295" s="54" t="n">
        <v>915644</v>
      </c>
      <c r="BQ295" s="54" t="n">
        <v>930510</v>
      </c>
      <c r="BR295" s="54" t="n">
        <v>944632</v>
      </c>
      <c r="BS295" s="54" t="n">
        <v>958161</v>
      </c>
      <c r="BT295" s="54" t="n">
        <v>971078</v>
      </c>
      <c r="BU295" s="54" t="n">
        <v>983551</v>
      </c>
      <c r="BV295" s="54" t="n">
        <v>995724</v>
      </c>
      <c r="BW295" s="54" t="n">
        <v>1007778</v>
      </c>
      <c r="BX295" s="54" t="n">
        <v>1019890</v>
      </c>
      <c r="BY295" s="54" t="n">
        <v>1031977</v>
      </c>
      <c r="BZ295" s="54" t="n">
        <v>1043663</v>
      </c>
      <c r="CA295" s="54" t="n">
        <v>1054401</v>
      </c>
      <c r="CB295" s="54" t="n">
        <v>1063820</v>
      </c>
      <c r="CC295" s="54" t="n">
        <v>1071925</v>
      </c>
      <c r="CD295" s="54" t="n">
        <v>1079571</v>
      </c>
      <c r="CE295" s="54" t="n">
        <v>1088593</v>
      </c>
      <c r="CF295" s="54" t="n">
        <v>1101286</v>
      </c>
      <c r="CG295" s="54" t="n">
        <v>1119299</v>
      </c>
      <c r="CH295" s="54" t="n">
        <v>1143294</v>
      </c>
      <c r="CI295" s="54" t="n">
        <v>1173033</v>
      </c>
      <c r="CJ295" s="54" t="n">
        <v>1207542</v>
      </c>
      <c r="CK295" s="54" t="n">
        <v>1245629</v>
      </c>
      <c r="CL295" s="54" t="n">
        <v>1286323</v>
      </c>
      <c r="CM295" s="54" t="n">
        <v>1328984</v>
      </c>
      <c r="CN295" s="54" t="n">
        <v>1371987</v>
      </c>
      <c r="CO295" s="54" t="n">
        <v>1412412</v>
      </c>
      <c r="CP295" s="54" t="n">
        <v>1446541</v>
      </c>
      <c r="CQ295" s="54" t="n">
        <v>1471683</v>
      </c>
    </row>
    <row r="296" customFormat="false" ht="15" hidden="false" customHeight="false" outlineLevel="0" collapsed="false">
      <c r="BL296" s="58" t="s">
        <v>62</v>
      </c>
      <c r="BM296" s="54" t="n">
        <v>709898</v>
      </c>
      <c r="BN296" s="54" t="n">
        <v>730331</v>
      </c>
      <c r="BO296" s="54" t="n">
        <v>752391</v>
      </c>
      <c r="BP296" s="54" t="n">
        <v>775093</v>
      </c>
      <c r="BQ296" s="54" t="n">
        <v>797308</v>
      </c>
      <c r="BR296" s="54" t="n">
        <v>818174</v>
      </c>
      <c r="BS296" s="54" t="n">
        <v>837218</v>
      </c>
      <c r="BT296" s="54" t="n">
        <v>854525</v>
      </c>
      <c r="BU296" s="54" t="n">
        <v>870372</v>
      </c>
      <c r="BV296" s="54" t="n">
        <v>885197</v>
      </c>
      <c r="BW296" s="54" t="n">
        <v>899331</v>
      </c>
      <c r="BX296" s="54" t="n">
        <v>912903</v>
      </c>
      <c r="BY296" s="54" t="n">
        <v>925866</v>
      </c>
      <c r="BZ296" s="54" t="n">
        <v>938435</v>
      </c>
      <c r="CA296" s="54" t="n">
        <v>950710</v>
      </c>
      <c r="CB296" s="54" t="n">
        <v>962862</v>
      </c>
      <c r="CC296" s="54" t="n">
        <v>975052</v>
      </c>
      <c r="CD296" s="54" t="n">
        <v>987228</v>
      </c>
      <c r="CE296" s="54" t="n">
        <v>999009</v>
      </c>
      <c r="CF296" s="54" t="n">
        <v>1009868</v>
      </c>
      <c r="CG296" s="54" t="n">
        <v>1019469</v>
      </c>
      <c r="CH296" s="54" t="n">
        <v>1027776</v>
      </c>
      <c r="CI296" s="54" t="n">
        <v>1035653</v>
      </c>
      <c r="CJ296" s="54" t="n">
        <v>1044857</v>
      </c>
      <c r="CK296" s="54" t="n">
        <v>1057594</v>
      </c>
      <c r="CL296" s="54" t="n">
        <v>1075441</v>
      </c>
      <c r="CM296" s="54" t="n">
        <v>1099055</v>
      </c>
      <c r="CN296" s="54" t="n">
        <v>1128185</v>
      </c>
      <c r="CO296" s="54" t="n">
        <v>1161898</v>
      </c>
      <c r="CP296" s="54" t="n">
        <v>1199045</v>
      </c>
      <c r="CQ296" s="54" t="n">
        <v>1238719</v>
      </c>
    </row>
    <row r="297" customFormat="false" ht="15" hidden="false" customHeight="false" outlineLevel="0" collapsed="false">
      <c r="BL297" s="58" t="s">
        <v>64</v>
      </c>
      <c r="BM297" s="54" t="n">
        <v>584129</v>
      </c>
      <c r="BN297" s="54" t="n">
        <v>594038</v>
      </c>
      <c r="BO297" s="54" t="n">
        <v>605897</v>
      </c>
      <c r="BP297" s="54" t="n">
        <v>619734</v>
      </c>
      <c r="BQ297" s="54" t="n">
        <v>635567</v>
      </c>
      <c r="BR297" s="54" t="n">
        <v>653336</v>
      </c>
      <c r="BS297" s="54" t="n">
        <v>673033</v>
      </c>
      <c r="BT297" s="54" t="n">
        <v>694230</v>
      </c>
      <c r="BU297" s="54" t="n">
        <v>716011</v>
      </c>
      <c r="BV297" s="54" t="n">
        <v>737347</v>
      </c>
      <c r="BW297" s="54" t="n">
        <v>757455</v>
      </c>
      <c r="BX297" s="54" t="n">
        <v>775868</v>
      </c>
      <c r="BY297" s="54" t="n">
        <v>792710</v>
      </c>
      <c r="BZ297" s="54" t="n">
        <v>808178</v>
      </c>
      <c r="CA297" s="54" t="n">
        <v>822723</v>
      </c>
      <c r="CB297" s="54" t="n">
        <v>836656</v>
      </c>
      <c r="CC297" s="54" t="n">
        <v>850042</v>
      </c>
      <c r="CD297" s="54" t="n">
        <v>862874</v>
      </c>
      <c r="CE297" s="54" t="n">
        <v>875337</v>
      </c>
      <c r="CF297" s="54" t="n">
        <v>887533</v>
      </c>
      <c r="CG297" s="54" t="n">
        <v>899613</v>
      </c>
      <c r="CH297" s="54" t="n">
        <v>911730</v>
      </c>
      <c r="CI297" s="54" t="n">
        <v>923817</v>
      </c>
      <c r="CJ297" s="54" t="n">
        <v>935515</v>
      </c>
      <c r="CK297" s="54" t="n">
        <v>946350</v>
      </c>
      <c r="CL297" s="54" t="n">
        <v>955985</v>
      </c>
      <c r="CM297" s="54" t="n">
        <v>964417</v>
      </c>
      <c r="CN297" s="54" t="n">
        <v>972429</v>
      </c>
      <c r="CO297" s="54" t="n">
        <v>981716</v>
      </c>
      <c r="CP297" s="54" t="n">
        <v>994340</v>
      </c>
      <c r="CQ297" s="54" t="n">
        <v>1011782</v>
      </c>
    </row>
    <row r="298" customFormat="false" ht="15" hidden="false" customHeight="false" outlineLevel="0" collapsed="false">
      <c r="BL298" s="58" t="s">
        <v>69</v>
      </c>
      <c r="BM298" s="54" t="n">
        <v>483396</v>
      </c>
      <c r="BN298" s="54" t="n">
        <v>486376</v>
      </c>
      <c r="BO298" s="54" t="n">
        <v>490244</v>
      </c>
      <c r="BP298" s="54" t="n">
        <v>495228</v>
      </c>
      <c r="BQ298" s="54" t="n">
        <v>501634</v>
      </c>
      <c r="BR298" s="54" t="n">
        <v>509702</v>
      </c>
      <c r="BS298" s="54" t="n">
        <v>519497</v>
      </c>
      <c r="BT298" s="54" t="n">
        <v>530992</v>
      </c>
      <c r="BU298" s="54" t="n">
        <v>544232</v>
      </c>
      <c r="BV298" s="54" t="n">
        <v>559228</v>
      </c>
      <c r="BW298" s="54" t="n">
        <v>575975</v>
      </c>
      <c r="BX298" s="54" t="n">
        <v>594442</v>
      </c>
      <c r="BY298" s="54" t="n">
        <v>614243</v>
      </c>
      <c r="BZ298" s="54" t="n">
        <v>634556</v>
      </c>
      <c r="CA298" s="54" t="n">
        <v>654478</v>
      </c>
      <c r="CB298" s="54" t="n">
        <v>673300</v>
      </c>
      <c r="CC298" s="54" t="n">
        <v>690650</v>
      </c>
      <c r="CD298" s="54" t="n">
        <v>706619</v>
      </c>
      <c r="CE298" s="54" t="n">
        <v>721390</v>
      </c>
      <c r="CF298" s="54" t="n">
        <v>735359</v>
      </c>
      <c r="CG298" s="54" t="n">
        <v>748774</v>
      </c>
      <c r="CH298" s="54" t="n">
        <v>761723</v>
      </c>
      <c r="CI298" s="54" t="n">
        <v>774166</v>
      </c>
      <c r="CJ298" s="54" t="n">
        <v>786294</v>
      </c>
      <c r="CK298" s="54" t="n">
        <v>798187</v>
      </c>
      <c r="CL298" s="54" t="n">
        <v>809967</v>
      </c>
      <c r="CM298" s="54" t="n">
        <v>821778</v>
      </c>
      <c r="CN298" s="54" t="n">
        <v>833551</v>
      </c>
      <c r="CO298" s="54" t="n">
        <v>844958</v>
      </c>
      <c r="CP298" s="54" t="n">
        <v>855575</v>
      </c>
      <c r="CQ298" s="54" t="n">
        <v>865081</v>
      </c>
    </row>
    <row r="299" customFormat="false" ht="15" hidden="false" customHeight="false" outlineLevel="0" collapsed="false">
      <c r="BL299" s="58" t="s">
        <v>70</v>
      </c>
      <c r="BM299" s="54" t="n">
        <v>365167</v>
      </c>
      <c r="BN299" s="54" t="n">
        <v>367253</v>
      </c>
      <c r="BO299" s="54" t="n">
        <v>368784</v>
      </c>
      <c r="BP299" s="54" t="n">
        <v>370427</v>
      </c>
      <c r="BQ299" s="54" t="n">
        <v>372752</v>
      </c>
      <c r="BR299" s="54" t="n">
        <v>376016</v>
      </c>
      <c r="BS299" s="54" t="n">
        <v>380061</v>
      </c>
      <c r="BT299" s="54" t="n">
        <v>384782</v>
      </c>
      <c r="BU299" s="54" t="n">
        <v>390360</v>
      </c>
      <c r="BV299" s="54" t="n">
        <v>397084</v>
      </c>
      <c r="BW299" s="54" t="n">
        <v>405126</v>
      </c>
      <c r="BX299" s="54" t="n">
        <v>414554</v>
      </c>
      <c r="BY299" s="54" t="n">
        <v>425309</v>
      </c>
      <c r="BZ299" s="54" t="n">
        <v>437492</v>
      </c>
      <c r="CA299" s="54" t="n">
        <v>451109</v>
      </c>
      <c r="CB299" s="54" t="n">
        <v>466205</v>
      </c>
      <c r="CC299" s="54" t="n">
        <v>482717</v>
      </c>
      <c r="CD299" s="54" t="n">
        <v>500325</v>
      </c>
      <c r="CE299" s="54" t="n">
        <v>518351</v>
      </c>
      <c r="CF299" s="54" t="n">
        <v>536063</v>
      </c>
      <c r="CG299" s="54" t="n">
        <v>552880</v>
      </c>
      <c r="CH299" s="54" t="n">
        <v>568520</v>
      </c>
      <c r="CI299" s="54" t="n">
        <v>583074</v>
      </c>
      <c r="CJ299" s="54" t="n">
        <v>596676</v>
      </c>
      <c r="CK299" s="54" t="n">
        <v>609631</v>
      </c>
      <c r="CL299" s="54" t="n">
        <v>622160</v>
      </c>
      <c r="CM299" s="54" t="n">
        <v>634279</v>
      </c>
      <c r="CN299" s="54" t="n">
        <v>645998</v>
      </c>
      <c r="CO299" s="54" t="n">
        <v>657441</v>
      </c>
      <c r="CP299" s="54" t="n">
        <v>668707</v>
      </c>
      <c r="CQ299" s="54" t="n">
        <v>679883</v>
      </c>
    </row>
    <row r="300" customFormat="false" ht="15" hidden="false" customHeight="false" outlineLevel="0" collapsed="false">
      <c r="BL300" s="58" t="s">
        <v>71</v>
      </c>
      <c r="BM300" s="54" t="n">
        <v>206656</v>
      </c>
      <c r="BN300" s="54" t="n">
        <v>213207</v>
      </c>
      <c r="BO300" s="54" t="n">
        <v>219640</v>
      </c>
      <c r="BP300" s="54" t="n">
        <v>225581</v>
      </c>
      <c r="BQ300" s="54" t="n">
        <v>230626</v>
      </c>
      <c r="BR300" s="54" t="n">
        <v>234703</v>
      </c>
      <c r="BS300" s="54" t="n">
        <v>238001</v>
      </c>
      <c r="BT300" s="54" t="n">
        <v>240957</v>
      </c>
      <c r="BU300" s="54" t="n">
        <v>244021</v>
      </c>
      <c r="BV300" s="54" t="n">
        <v>247512</v>
      </c>
      <c r="BW300" s="54" t="n">
        <v>251592</v>
      </c>
      <c r="BX300" s="54" t="n">
        <v>256161</v>
      </c>
      <c r="BY300" s="54" t="n">
        <v>261181</v>
      </c>
      <c r="BZ300" s="54" t="n">
        <v>266788</v>
      </c>
      <c r="CA300" s="54" t="n">
        <v>273195</v>
      </c>
      <c r="CB300" s="54" t="n">
        <v>280531</v>
      </c>
      <c r="CC300" s="54" t="n">
        <v>288835</v>
      </c>
      <c r="CD300" s="54" t="n">
        <v>298088</v>
      </c>
      <c r="CE300" s="54" t="n">
        <v>308368</v>
      </c>
      <c r="CF300" s="54" t="n">
        <v>319691</v>
      </c>
      <c r="CG300" s="54" t="n">
        <v>332159</v>
      </c>
      <c r="CH300" s="54" t="n">
        <v>345682</v>
      </c>
      <c r="CI300" s="54" t="n">
        <v>360018</v>
      </c>
      <c r="CJ300" s="54" t="n">
        <v>374665</v>
      </c>
      <c r="CK300" s="54" t="n">
        <v>389111</v>
      </c>
      <c r="CL300" s="54" t="n">
        <v>402956</v>
      </c>
      <c r="CM300" s="54" t="n">
        <v>415995</v>
      </c>
      <c r="CN300" s="54" t="n">
        <v>428278</v>
      </c>
      <c r="CO300" s="54" t="n">
        <v>439907</v>
      </c>
      <c r="CP300" s="54" t="n">
        <v>451070</v>
      </c>
      <c r="CQ300" s="54" t="n">
        <v>461967</v>
      </c>
    </row>
    <row r="301" customFormat="false" ht="15" hidden="false" customHeight="false" outlineLevel="0" collapsed="false">
      <c r="BL301" s="58" t="s">
        <v>72</v>
      </c>
      <c r="BM301" s="54" t="n">
        <v>77506</v>
      </c>
      <c r="BN301" s="54" t="n">
        <v>83589</v>
      </c>
      <c r="BO301" s="54" t="n">
        <v>89089</v>
      </c>
      <c r="BP301" s="54" t="n">
        <v>94105</v>
      </c>
      <c r="BQ301" s="54" t="n">
        <v>98876</v>
      </c>
      <c r="BR301" s="54" t="n">
        <v>103573</v>
      </c>
      <c r="BS301" s="54" t="n">
        <v>108322</v>
      </c>
      <c r="BT301" s="54" t="n">
        <v>113062</v>
      </c>
      <c r="BU301" s="54" t="n">
        <v>117558</v>
      </c>
      <c r="BV301" s="54" t="n">
        <v>121598</v>
      </c>
      <c r="BW301" s="54" t="n">
        <v>125138</v>
      </c>
      <c r="BX301" s="54" t="n">
        <v>128302</v>
      </c>
      <c r="BY301" s="54" t="n">
        <v>131324</v>
      </c>
      <c r="BZ301" s="54" t="n">
        <v>134418</v>
      </c>
      <c r="CA301" s="54" t="n">
        <v>137774</v>
      </c>
      <c r="CB301" s="54" t="n">
        <v>141458</v>
      </c>
      <c r="CC301" s="54" t="n">
        <v>145427</v>
      </c>
      <c r="CD301" s="54" t="n">
        <v>149640</v>
      </c>
      <c r="CE301" s="54" t="n">
        <v>154229</v>
      </c>
      <c r="CF301" s="54" t="n">
        <v>159331</v>
      </c>
      <c r="CG301" s="54" t="n">
        <v>164994</v>
      </c>
      <c r="CH301" s="54" t="n">
        <v>171255</v>
      </c>
      <c r="CI301" s="54" t="n">
        <v>178113</v>
      </c>
      <c r="CJ301" s="54" t="n">
        <v>185627</v>
      </c>
      <c r="CK301" s="54" t="n">
        <v>193830</v>
      </c>
      <c r="CL301" s="54" t="n">
        <v>202788</v>
      </c>
      <c r="CM301" s="54" t="n">
        <v>212445</v>
      </c>
      <c r="CN301" s="54" t="n">
        <v>222644</v>
      </c>
      <c r="CO301" s="54" t="n">
        <v>233089</v>
      </c>
      <c r="CP301" s="54" t="n">
        <v>243430</v>
      </c>
      <c r="CQ301" s="54" t="n">
        <v>253429</v>
      </c>
    </row>
    <row r="302" customFormat="false" ht="15" hidden="false" customHeight="false" outlineLevel="0" collapsed="false">
      <c r="BL302" s="77" t="s">
        <v>74</v>
      </c>
      <c r="BM302" s="78" t="n">
        <v>19611</v>
      </c>
      <c r="BN302" s="78" t="n">
        <v>19415</v>
      </c>
      <c r="BO302" s="78" t="n">
        <v>20407</v>
      </c>
      <c r="BP302" s="78" t="n">
        <v>22275</v>
      </c>
      <c r="BQ302" s="78" t="n">
        <v>24616</v>
      </c>
      <c r="BR302" s="78" t="n">
        <v>27227</v>
      </c>
      <c r="BS302" s="78" t="n">
        <v>29891</v>
      </c>
      <c r="BT302" s="78" t="n">
        <v>32423</v>
      </c>
      <c r="BU302" s="78" t="n">
        <v>34866</v>
      </c>
      <c r="BV302" s="78" t="n">
        <v>37285</v>
      </c>
      <c r="BW302" s="78" t="n">
        <v>39738</v>
      </c>
      <c r="BX302" s="78" t="n">
        <v>42270</v>
      </c>
      <c r="BY302" s="78" t="n">
        <v>44842</v>
      </c>
      <c r="BZ302" s="78" t="n">
        <v>47338</v>
      </c>
      <c r="CA302" s="78" t="n">
        <v>49671</v>
      </c>
      <c r="CB302" s="78" t="n">
        <v>51829</v>
      </c>
      <c r="CC302" s="78" t="n">
        <v>53860</v>
      </c>
      <c r="CD302" s="78" t="n">
        <v>55892</v>
      </c>
      <c r="CE302" s="78" t="n">
        <v>57971</v>
      </c>
      <c r="CF302" s="78" t="n">
        <v>60188</v>
      </c>
      <c r="CG302" s="78" t="n">
        <v>62578</v>
      </c>
      <c r="CH302" s="78" t="n">
        <v>65113</v>
      </c>
      <c r="CI302" s="78" t="n">
        <v>67778</v>
      </c>
      <c r="CJ302" s="78" t="n">
        <v>70642</v>
      </c>
      <c r="CK302" s="78" t="n">
        <v>73776</v>
      </c>
      <c r="CL302" s="78" t="n">
        <v>77211</v>
      </c>
      <c r="CM302" s="78" t="n">
        <v>80956</v>
      </c>
      <c r="CN302" s="78" t="n">
        <v>85005</v>
      </c>
      <c r="CO302" s="78" t="n">
        <v>89408</v>
      </c>
      <c r="CP302" s="78" t="n">
        <v>94207</v>
      </c>
      <c r="CQ302" s="78" t="n">
        <v>99416</v>
      </c>
    </row>
    <row r="303" customFormat="false" ht="15" hidden="false" customHeight="false" outlineLevel="0" collapsed="false">
      <c r="BL303" s="79" t="s">
        <v>75</v>
      </c>
      <c r="BM303" s="80" t="n">
        <v>2709</v>
      </c>
      <c r="BN303" s="80" t="n">
        <v>3644</v>
      </c>
      <c r="BO303" s="80" t="n">
        <v>4160</v>
      </c>
      <c r="BP303" s="80" t="n">
        <v>4434</v>
      </c>
      <c r="BQ303" s="80" t="n">
        <v>4657</v>
      </c>
      <c r="BR303" s="80" t="n">
        <v>4858</v>
      </c>
      <c r="BS303" s="80" t="n">
        <v>5151</v>
      </c>
      <c r="BT303" s="80" t="n">
        <v>5637</v>
      </c>
      <c r="BU303" s="80" t="n">
        <v>6298</v>
      </c>
      <c r="BV303" s="80" t="n">
        <v>7075</v>
      </c>
      <c r="BW303" s="80" t="n">
        <v>7934</v>
      </c>
      <c r="BX303" s="80" t="n">
        <v>8835</v>
      </c>
      <c r="BY303" s="80" t="n">
        <v>9770</v>
      </c>
      <c r="BZ303" s="80" t="n">
        <v>10767</v>
      </c>
      <c r="CA303" s="80" t="n">
        <v>11797</v>
      </c>
      <c r="CB303" s="80" t="n">
        <v>12888</v>
      </c>
      <c r="CC303" s="80" t="n">
        <v>14049</v>
      </c>
      <c r="CD303" s="80" t="n">
        <v>15246</v>
      </c>
      <c r="CE303" s="80" t="n">
        <v>16467</v>
      </c>
      <c r="CF303" s="80" t="n">
        <v>17665</v>
      </c>
      <c r="CG303" s="80" t="n">
        <v>18854</v>
      </c>
      <c r="CH303" s="80" t="n">
        <v>20050</v>
      </c>
      <c r="CI303" s="80" t="n">
        <v>21274</v>
      </c>
      <c r="CJ303" s="80" t="n">
        <v>22553</v>
      </c>
      <c r="CK303" s="80" t="n">
        <v>23886</v>
      </c>
      <c r="CL303" s="80" t="n">
        <v>25287</v>
      </c>
      <c r="CM303" s="80" t="n">
        <v>26758</v>
      </c>
      <c r="CN303" s="80" t="n">
        <v>28313</v>
      </c>
      <c r="CO303" s="80" t="n">
        <v>29956</v>
      </c>
      <c r="CP303" s="80" t="n">
        <v>31735</v>
      </c>
      <c r="CQ303" s="80" t="n">
        <v>33664</v>
      </c>
    </row>
  </sheetData>
  <mergeCells count="455">
    <mergeCell ref="A1:I1"/>
    <mergeCell ref="AH1:AK2"/>
    <mergeCell ref="AM1:AU1"/>
    <mergeCell ref="BL1:CB1"/>
    <mergeCell ref="BL2:CB2"/>
    <mergeCell ref="AH3:AK3"/>
    <mergeCell ref="AM3:AM6"/>
    <mergeCell ref="AN3:AU4"/>
    <mergeCell ref="AW3:AW4"/>
    <mergeCell ref="AX3:BB3"/>
    <mergeCell ref="BD3:BH3"/>
    <mergeCell ref="BL3:BL6"/>
    <mergeCell ref="BM3:BN6"/>
    <mergeCell ref="BO3:CB4"/>
    <mergeCell ref="A4:A7"/>
    <mergeCell ref="B4:AF5"/>
    <mergeCell ref="AH4:AH7"/>
    <mergeCell ref="AI4:AK5"/>
    <mergeCell ref="AN5:AU5"/>
    <mergeCell ref="AX5:BB5"/>
    <mergeCell ref="BO5:BP6"/>
    <mergeCell ref="BQ5:BR6"/>
    <mergeCell ref="BS5:BT6"/>
    <mergeCell ref="BU5:BV6"/>
    <mergeCell ref="BW5:BX6"/>
    <mergeCell ref="BY5:BZ6"/>
    <mergeCell ref="CA5:CB6"/>
    <mergeCell ref="B6:B7"/>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I6:AI7"/>
    <mergeCell ref="AJ6:AJ7"/>
    <mergeCell ref="AK6:AK7"/>
    <mergeCell ref="AN7:AU7"/>
    <mergeCell ref="AM16:AU17"/>
    <mergeCell ref="AM19:AS20"/>
    <mergeCell ref="AM22:AM24"/>
    <mergeCell ref="AN22:AO22"/>
    <mergeCell ref="AP22:AP24"/>
    <mergeCell ref="AQ22:AR22"/>
    <mergeCell ref="AS22:AS24"/>
    <mergeCell ref="AN23:AN24"/>
    <mergeCell ref="AO23:AO24"/>
    <mergeCell ref="AQ23:AQ24"/>
    <mergeCell ref="AR23:AR24"/>
    <mergeCell ref="AQ25:AR25"/>
    <mergeCell ref="A34:A37"/>
    <mergeCell ref="B34:AF35"/>
    <mergeCell ref="AM35:AS36"/>
    <mergeCell ref="B36:B37"/>
    <mergeCell ref="C36:C37"/>
    <mergeCell ref="D36:D37"/>
    <mergeCell ref="E36:E37"/>
    <mergeCell ref="F36:F37"/>
    <mergeCell ref="G36:G37"/>
    <mergeCell ref="H36:H37"/>
    <mergeCell ref="I36:I37"/>
    <mergeCell ref="J36:J37"/>
    <mergeCell ref="K36:K37"/>
    <mergeCell ref="L36:L37"/>
    <mergeCell ref="M36:M37"/>
    <mergeCell ref="N36:N37"/>
    <mergeCell ref="O36:O37"/>
    <mergeCell ref="P36:P37"/>
    <mergeCell ref="Q36:Q37"/>
    <mergeCell ref="R36:R37"/>
    <mergeCell ref="S36:S37"/>
    <mergeCell ref="T36:T37"/>
    <mergeCell ref="U36:U37"/>
    <mergeCell ref="V36:V37"/>
    <mergeCell ref="W36:W37"/>
    <mergeCell ref="X36:X37"/>
    <mergeCell ref="Y36:Y37"/>
    <mergeCell ref="Z36:Z37"/>
    <mergeCell ref="AA36:AA37"/>
    <mergeCell ref="AB36:AB37"/>
    <mergeCell ref="AC36:AC37"/>
    <mergeCell ref="AD36:AD37"/>
    <mergeCell ref="AE36:AE37"/>
    <mergeCell ref="AF36:AF37"/>
    <mergeCell ref="AR37:AU38"/>
    <mergeCell ref="AM38:AP39"/>
    <mergeCell ref="AW38:AW41"/>
    <mergeCell ref="AX38:BE39"/>
    <mergeCell ref="AR39:AU39"/>
    <mergeCell ref="AM40:AP40"/>
    <mergeCell ref="AR40:AR43"/>
    <mergeCell ref="AS40:AU41"/>
    <mergeCell ref="AX40:BE40"/>
    <mergeCell ref="AH41:AK43"/>
    <mergeCell ref="AM41:AM44"/>
    <mergeCell ref="AN41:AP42"/>
    <mergeCell ref="AS42:AS43"/>
    <mergeCell ref="AT42:AT43"/>
    <mergeCell ref="AU42:AU43"/>
    <mergeCell ref="AN43:AN44"/>
    <mergeCell ref="AO43:AO44"/>
    <mergeCell ref="AP43:AP44"/>
    <mergeCell ref="AS44:AU44"/>
    <mergeCell ref="AN45:AP45"/>
    <mergeCell ref="AN46:AP46"/>
    <mergeCell ref="AR54:AU56"/>
    <mergeCell ref="AM55:AP57"/>
    <mergeCell ref="AM61:AP63"/>
    <mergeCell ref="A64:A67"/>
    <mergeCell ref="B64:AF65"/>
    <mergeCell ref="AL65:AU66"/>
    <mergeCell ref="B66:B67"/>
    <mergeCell ref="C66:C67"/>
    <mergeCell ref="D66:D67"/>
    <mergeCell ref="E66:E67"/>
    <mergeCell ref="F66:F67"/>
    <mergeCell ref="G66:G67"/>
    <mergeCell ref="H66:H67"/>
    <mergeCell ref="I66:I67"/>
    <mergeCell ref="J66:J67"/>
    <mergeCell ref="K66:K67"/>
    <mergeCell ref="L66:L67"/>
    <mergeCell ref="M66:M67"/>
    <mergeCell ref="N66:N67"/>
    <mergeCell ref="O66:O67"/>
    <mergeCell ref="P66:P67"/>
    <mergeCell ref="Q66:Q67"/>
    <mergeCell ref="R66:R67"/>
    <mergeCell ref="S66:S67"/>
    <mergeCell ref="T66:T67"/>
    <mergeCell ref="U66:U67"/>
    <mergeCell ref="V66:V67"/>
    <mergeCell ref="W66:W67"/>
    <mergeCell ref="X66:X67"/>
    <mergeCell ref="Y66:Y67"/>
    <mergeCell ref="Z66:Z67"/>
    <mergeCell ref="AA66:AA67"/>
    <mergeCell ref="AB66:AB67"/>
    <mergeCell ref="AC66:AC67"/>
    <mergeCell ref="AD66:AD67"/>
    <mergeCell ref="AE66:AE67"/>
    <mergeCell ref="AF66:AF67"/>
    <mergeCell ref="BM67:BN70"/>
    <mergeCell ref="BO67:CB68"/>
    <mergeCell ref="AL68:AL70"/>
    <mergeCell ref="AM68:AU69"/>
    <mergeCell ref="BO69:BP70"/>
    <mergeCell ref="BQ69:BR70"/>
    <mergeCell ref="BS69:BT70"/>
    <mergeCell ref="BU69:BV70"/>
    <mergeCell ref="BW69:BX70"/>
    <mergeCell ref="BY69:BZ70"/>
    <mergeCell ref="CA69:CB70"/>
    <mergeCell ref="AM71:AU71"/>
    <mergeCell ref="BE73:BH74"/>
    <mergeCell ref="AW74:BC75"/>
    <mergeCell ref="BE75:BH75"/>
    <mergeCell ref="BE76:BE79"/>
    <mergeCell ref="BF76:BH77"/>
    <mergeCell ref="AW77:AW79"/>
    <mergeCell ref="AX77:AY77"/>
    <mergeCell ref="AZ77:AZ79"/>
    <mergeCell ref="BA77:BB77"/>
    <mergeCell ref="BC77:BC79"/>
    <mergeCell ref="AX78:AX79"/>
    <mergeCell ref="AY78:AY79"/>
    <mergeCell ref="BA78:BA79"/>
    <mergeCell ref="BB78:BB79"/>
    <mergeCell ref="BF78:BF79"/>
    <mergeCell ref="BG78:BG79"/>
    <mergeCell ref="BH78:BH79"/>
    <mergeCell ref="BA80:BB80"/>
    <mergeCell ref="BF80:BH80"/>
    <mergeCell ref="AL83:AU83"/>
    <mergeCell ref="A93:A96"/>
    <mergeCell ref="B93:AF94"/>
    <mergeCell ref="B95:B96"/>
    <mergeCell ref="C95:C96"/>
    <mergeCell ref="D95:D96"/>
    <mergeCell ref="E95:E96"/>
    <mergeCell ref="F95:F96"/>
    <mergeCell ref="G95:G96"/>
    <mergeCell ref="H95:H96"/>
    <mergeCell ref="I95:I96"/>
    <mergeCell ref="J95:J96"/>
    <mergeCell ref="K95:K96"/>
    <mergeCell ref="L95:L96"/>
    <mergeCell ref="M95:M96"/>
    <mergeCell ref="N95:N96"/>
    <mergeCell ref="O95:O96"/>
    <mergeCell ref="P95:P96"/>
    <mergeCell ref="Q95:Q96"/>
    <mergeCell ref="R95:R96"/>
    <mergeCell ref="S95:S96"/>
    <mergeCell ref="T95:T96"/>
    <mergeCell ref="U95:U96"/>
    <mergeCell ref="V95:V96"/>
    <mergeCell ref="W95:W96"/>
    <mergeCell ref="X95:X96"/>
    <mergeCell ref="Y95:Y96"/>
    <mergeCell ref="Z95:Z96"/>
    <mergeCell ref="AA95:AA96"/>
    <mergeCell ref="AB95:AB96"/>
    <mergeCell ref="AC95:AC96"/>
    <mergeCell ref="AD95:AD96"/>
    <mergeCell ref="AE95:AE96"/>
    <mergeCell ref="AF95:AF96"/>
    <mergeCell ref="BQ101:BX101"/>
    <mergeCell ref="BQ102:BT102"/>
    <mergeCell ref="BU102:BX102"/>
    <mergeCell ref="AW113:AZ114"/>
    <mergeCell ref="B115:B116"/>
    <mergeCell ref="C115:C116"/>
    <mergeCell ref="D115:D116"/>
    <mergeCell ref="E115:E116"/>
    <mergeCell ref="F115:F116"/>
    <mergeCell ref="G115:G116"/>
    <mergeCell ref="H115:H116"/>
    <mergeCell ref="AW115:AZ115"/>
    <mergeCell ref="AW116:AW119"/>
    <mergeCell ref="AX116:AZ117"/>
    <mergeCell ref="BA116:BC117"/>
    <mergeCell ref="AX118:AX119"/>
    <mergeCell ref="AY118:AY119"/>
    <mergeCell ref="AZ118:AZ119"/>
    <mergeCell ref="BA118:BA119"/>
    <mergeCell ref="BB118:BB119"/>
    <mergeCell ref="BC118:BC119"/>
    <mergeCell ref="AX120:AZ120"/>
    <mergeCell ref="BA120:BC120"/>
    <mergeCell ref="BL121:BT121"/>
    <mergeCell ref="BL124:BL127"/>
    <mergeCell ref="BM124:CQ125"/>
    <mergeCell ref="BM126:BM127"/>
    <mergeCell ref="BN126:BN127"/>
    <mergeCell ref="BO126:BO127"/>
    <mergeCell ref="BP126:BP127"/>
    <mergeCell ref="BQ126:BQ127"/>
    <mergeCell ref="BR126:BR127"/>
    <mergeCell ref="BS126:BS127"/>
    <mergeCell ref="BT126:BT127"/>
    <mergeCell ref="BU126:BU127"/>
    <mergeCell ref="BV126:BV127"/>
    <mergeCell ref="BW126:BW127"/>
    <mergeCell ref="BX126:BX127"/>
    <mergeCell ref="BY126:BY127"/>
    <mergeCell ref="BZ126:BZ127"/>
    <mergeCell ref="CA126:CA127"/>
    <mergeCell ref="CB126:CB127"/>
    <mergeCell ref="CC126:CC127"/>
    <mergeCell ref="CD126:CD127"/>
    <mergeCell ref="CE126:CE127"/>
    <mergeCell ref="CF126:CF127"/>
    <mergeCell ref="CG126:CG127"/>
    <mergeCell ref="CH126:CH127"/>
    <mergeCell ref="CI126:CI127"/>
    <mergeCell ref="CJ126:CJ127"/>
    <mergeCell ref="CK126:CK127"/>
    <mergeCell ref="CL126:CL127"/>
    <mergeCell ref="CM126:CM127"/>
    <mergeCell ref="CN126:CN127"/>
    <mergeCell ref="CO126:CO127"/>
    <mergeCell ref="CP126:CP127"/>
    <mergeCell ref="CQ126:CQ127"/>
    <mergeCell ref="BL154:BL157"/>
    <mergeCell ref="BM154:CQ155"/>
    <mergeCell ref="AW156:AW158"/>
    <mergeCell ref="BM156:BM157"/>
    <mergeCell ref="BN156:BN157"/>
    <mergeCell ref="BO156:BO157"/>
    <mergeCell ref="BP156:BP157"/>
    <mergeCell ref="BQ156:BQ157"/>
    <mergeCell ref="BR156:BR157"/>
    <mergeCell ref="BS156:BS157"/>
    <mergeCell ref="BT156:BT157"/>
    <mergeCell ref="BU156:BU157"/>
    <mergeCell ref="BV156:BV157"/>
    <mergeCell ref="BW156:BW157"/>
    <mergeCell ref="BX156:BX157"/>
    <mergeCell ref="BY156:BY157"/>
    <mergeCell ref="BZ156:BZ157"/>
    <mergeCell ref="CA156:CA157"/>
    <mergeCell ref="CB156:CB157"/>
    <mergeCell ref="CC156:CC157"/>
    <mergeCell ref="CD156:CD157"/>
    <mergeCell ref="CE156:CE157"/>
    <mergeCell ref="CF156:CF157"/>
    <mergeCell ref="CG156:CG157"/>
    <mergeCell ref="CH156:CH157"/>
    <mergeCell ref="CI156:CI157"/>
    <mergeCell ref="CJ156:CJ157"/>
    <mergeCell ref="CK156:CK157"/>
    <mergeCell ref="CL156:CL157"/>
    <mergeCell ref="CM156:CM157"/>
    <mergeCell ref="CN156:CN157"/>
    <mergeCell ref="CO156:CO157"/>
    <mergeCell ref="CP156:CP157"/>
    <mergeCell ref="CQ156:CQ157"/>
    <mergeCell ref="BL184:BL187"/>
    <mergeCell ref="BM184:CQ185"/>
    <mergeCell ref="BM186:BM187"/>
    <mergeCell ref="BN186:BN187"/>
    <mergeCell ref="BO186:BO187"/>
    <mergeCell ref="BP186:BP187"/>
    <mergeCell ref="BQ186:BQ187"/>
    <mergeCell ref="BR186:BR187"/>
    <mergeCell ref="BS186:BS187"/>
    <mergeCell ref="BT186:BT187"/>
    <mergeCell ref="BU186:BU187"/>
    <mergeCell ref="BV186:BV187"/>
    <mergeCell ref="BW186:BW187"/>
    <mergeCell ref="BX186:BX187"/>
    <mergeCell ref="BY186:BY187"/>
    <mergeCell ref="BZ186:BZ187"/>
    <mergeCell ref="CA186:CA187"/>
    <mergeCell ref="CB186:CB187"/>
    <mergeCell ref="CC186:CC187"/>
    <mergeCell ref="CD186:CD187"/>
    <mergeCell ref="CE186:CE187"/>
    <mergeCell ref="CF186:CF187"/>
    <mergeCell ref="CG186:CG187"/>
    <mergeCell ref="CH186:CH187"/>
    <mergeCell ref="CI186:CI187"/>
    <mergeCell ref="CJ186:CJ187"/>
    <mergeCell ref="CK186:CK187"/>
    <mergeCell ref="CL186:CL187"/>
    <mergeCell ref="CM186:CM187"/>
    <mergeCell ref="CN186:CN187"/>
    <mergeCell ref="CO186:CO187"/>
    <mergeCell ref="CP186:CP187"/>
    <mergeCell ref="CQ186:CQ187"/>
    <mergeCell ref="BL213:BT213"/>
    <mergeCell ref="BL216:BL219"/>
    <mergeCell ref="BM216:CQ217"/>
    <mergeCell ref="BM218:BM219"/>
    <mergeCell ref="BN218:BN219"/>
    <mergeCell ref="BO218:BO219"/>
    <mergeCell ref="BP218:BP219"/>
    <mergeCell ref="BQ218:BQ219"/>
    <mergeCell ref="BR218:BR219"/>
    <mergeCell ref="BS218:BS219"/>
    <mergeCell ref="BT218:BT219"/>
    <mergeCell ref="BU218:BU219"/>
    <mergeCell ref="BV218:BV219"/>
    <mergeCell ref="BW218:BW219"/>
    <mergeCell ref="BX218:BX219"/>
    <mergeCell ref="BY218:BY219"/>
    <mergeCell ref="BZ218:BZ219"/>
    <mergeCell ref="CA218:CA219"/>
    <mergeCell ref="CB218:CB219"/>
    <mergeCell ref="CC218:CC219"/>
    <mergeCell ref="CD218:CD219"/>
    <mergeCell ref="CE218:CE219"/>
    <mergeCell ref="CF218:CF219"/>
    <mergeCell ref="CG218:CG219"/>
    <mergeCell ref="CH218:CH219"/>
    <mergeCell ref="CI218:CI219"/>
    <mergeCell ref="CJ218:CJ219"/>
    <mergeCell ref="CK218:CK219"/>
    <mergeCell ref="CL218:CL219"/>
    <mergeCell ref="CM218:CM219"/>
    <mergeCell ref="CN218:CN219"/>
    <mergeCell ref="CO218:CO219"/>
    <mergeCell ref="CP218:CP219"/>
    <mergeCell ref="CQ218:CQ219"/>
    <mergeCell ref="BL246:BL249"/>
    <mergeCell ref="BM246:CQ247"/>
    <mergeCell ref="BM248:BM249"/>
    <mergeCell ref="BN248:BN249"/>
    <mergeCell ref="BO248:BO249"/>
    <mergeCell ref="BP248:BP249"/>
    <mergeCell ref="BQ248:BQ249"/>
    <mergeCell ref="BR248:BR249"/>
    <mergeCell ref="BS248:BS249"/>
    <mergeCell ref="BT248:BT249"/>
    <mergeCell ref="BU248:BU249"/>
    <mergeCell ref="BV248:BV249"/>
    <mergeCell ref="BW248:BW249"/>
    <mergeCell ref="BX248:BX249"/>
    <mergeCell ref="BY248:BY249"/>
    <mergeCell ref="BZ248:BZ249"/>
    <mergeCell ref="CA248:CA249"/>
    <mergeCell ref="CB248:CB249"/>
    <mergeCell ref="CC248:CC249"/>
    <mergeCell ref="CD248:CD249"/>
    <mergeCell ref="CE248:CE249"/>
    <mergeCell ref="CF248:CF249"/>
    <mergeCell ref="CG248:CG249"/>
    <mergeCell ref="CH248:CH249"/>
    <mergeCell ref="CI248:CI249"/>
    <mergeCell ref="CJ248:CJ249"/>
    <mergeCell ref="CK248:CK249"/>
    <mergeCell ref="CL248:CL249"/>
    <mergeCell ref="CM248:CM249"/>
    <mergeCell ref="CN248:CN249"/>
    <mergeCell ref="CO248:CO249"/>
    <mergeCell ref="CP248:CP249"/>
    <mergeCell ref="CQ248:CQ249"/>
    <mergeCell ref="BL276:BL279"/>
    <mergeCell ref="BM276:CQ277"/>
    <mergeCell ref="BM278:BM279"/>
    <mergeCell ref="BN278:BN279"/>
    <mergeCell ref="BO278:BO279"/>
    <mergeCell ref="BP278:BP279"/>
    <mergeCell ref="BQ278:BQ279"/>
    <mergeCell ref="BR278:BR279"/>
    <mergeCell ref="BS278:BS279"/>
    <mergeCell ref="BT278:BT279"/>
    <mergeCell ref="BU278:BU279"/>
    <mergeCell ref="BV278:BV279"/>
    <mergeCell ref="BW278:BW279"/>
    <mergeCell ref="BX278:BX279"/>
    <mergeCell ref="BY278:BY279"/>
    <mergeCell ref="BZ278:BZ279"/>
    <mergeCell ref="CA278:CA279"/>
    <mergeCell ref="CB278:CB279"/>
    <mergeCell ref="CC278:CC279"/>
    <mergeCell ref="CD278:CD279"/>
    <mergeCell ref="CE278:CE279"/>
    <mergeCell ref="CF278:CF279"/>
    <mergeCell ref="CG278:CG279"/>
    <mergeCell ref="CH278:CH279"/>
    <mergeCell ref="CI278:CI279"/>
    <mergeCell ref="CJ278:CJ279"/>
    <mergeCell ref="CK278:CK279"/>
    <mergeCell ref="CL278:CL279"/>
    <mergeCell ref="CM278:CM279"/>
    <mergeCell ref="CN278:CN279"/>
    <mergeCell ref="CO278:CO279"/>
    <mergeCell ref="CP278:CP279"/>
    <mergeCell ref="CQ278:CQ279"/>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A1:I22"/>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K30" activeCellId="0" sqref="K30"/>
    </sheetView>
  </sheetViews>
  <sheetFormatPr defaultRowHeight="15"/>
  <cols>
    <col collapsed="false" hidden="false" max="1025" min="1" style="0" width="9.05116279069767"/>
  </cols>
  <sheetData>
    <row r="1" customFormat="false" ht="15" hidden="false" customHeight="false" outlineLevel="0" collapsed="false">
      <c r="A1" s="177" t="n">
        <v>2010</v>
      </c>
      <c r="B1" s="177" t="n">
        <v>2015</v>
      </c>
      <c r="C1" s="177" t="n">
        <v>2020</v>
      </c>
      <c r="D1" s="177" t="n">
        <v>2025</v>
      </c>
      <c r="E1" s="177" t="n">
        <v>2030</v>
      </c>
      <c r="F1" s="177" t="n">
        <v>2035</v>
      </c>
      <c r="G1" s="177" t="n">
        <v>2040</v>
      </c>
    </row>
    <row r="2" customFormat="false" ht="15" hidden="false" customHeight="false" outlineLevel="0" collapsed="false">
      <c r="A2" s="177" t="n">
        <v>40369974</v>
      </c>
      <c r="B2" s="177" t="n">
        <v>42119169</v>
      </c>
      <c r="C2" s="177" t="n">
        <v>43773811</v>
      </c>
      <c r="D2" s="177" t="n">
        <v>45281947</v>
      </c>
      <c r="E2" s="177" t="n">
        <v>46629632</v>
      </c>
      <c r="F2" s="177" t="n">
        <v>47792511</v>
      </c>
      <c r="G2" s="177" t="n">
        <v>48756467</v>
      </c>
      <c r="I2" s="0" t="s">
        <v>154</v>
      </c>
    </row>
    <row r="3" customFormat="false" ht="15" hidden="false" customHeight="false" outlineLevel="0" collapsed="false">
      <c r="A3" s="177" t="n">
        <v>3379413</v>
      </c>
      <c r="B3" s="177" t="n">
        <v>3389274</v>
      </c>
      <c r="C3" s="177" t="n">
        <v>3330561</v>
      </c>
      <c r="D3" s="177" t="n">
        <v>3237519</v>
      </c>
      <c r="E3" s="177" t="n">
        <v>3141741</v>
      </c>
      <c r="F3" s="177" t="n">
        <v>3056748</v>
      </c>
      <c r="G3" s="177" t="n">
        <v>2976474</v>
      </c>
    </row>
    <row r="4" customFormat="false" ht="15" hidden="false" customHeight="false" outlineLevel="0" collapsed="false">
      <c r="A4" s="177" t="n">
        <v>3282880</v>
      </c>
      <c r="B4" s="177" t="n">
        <v>3359055</v>
      </c>
      <c r="C4" s="177" t="n">
        <v>3375528</v>
      </c>
      <c r="D4" s="177" t="n">
        <v>3323373</v>
      </c>
      <c r="E4" s="177" t="n">
        <v>3231436</v>
      </c>
      <c r="F4" s="177" t="n">
        <v>3136393</v>
      </c>
      <c r="G4" s="177" t="n">
        <v>3051930</v>
      </c>
    </row>
    <row r="5" customFormat="false" ht="15" hidden="false" customHeight="false" outlineLevel="0" collapsed="false">
      <c r="A5" s="177" t="n">
        <v>3377185</v>
      </c>
      <c r="B5" s="177" t="n">
        <v>3268067</v>
      </c>
      <c r="C5" s="177" t="n">
        <v>3349558</v>
      </c>
      <c r="D5" s="177" t="n">
        <v>3371218</v>
      </c>
      <c r="E5" s="177" t="n">
        <v>3319755</v>
      </c>
      <c r="F5" s="177" t="n">
        <v>3228276</v>
      </c>
      <c r="G5" s="177" t="n">
        <v>3133561</v>
      </c>
    </row>
    <row r="6" customFormat="false" ht="15" hidden="false" customHeight="false" outlineLevel="0" collapsed="false">
      <c r="A6" s="177" t="n">
        <v>3417211</v>
      </c>
      <c r="B6" s="177" t="n">
        <v>3360254</v>
      </c>
      <c r="C6" s="177" t="n">
        <v>3255999</v>
      </c>
      <c r="D6" s="177" t="n">
        <v>3340780</v>
      </c>
      <c r="E6" s="177" t="n">
        <v>3364846</v>
      </c>
      <c r="F6" s="177" t="n">
        <v>3314682</v>
      </c>
      <c r="G6" s="177" t="n">
        <v>3223923</v>
      </c>
    </row>
    <row r="7" customFormat="false" ht="15" hidden="false" customHeight="false" outlineLevel="0" collapsed="false">
      <c r="A7" s="177" t="n">
        <v>3316093</v>
      </c>
      <c r="B7" s="177" t="n">
        <v>3390565</v>
      </c>
      <c r="C7" s="177" t="n">
        <v>3340100</v>
      </c>
      <c r="D7" s="177" t="n">
        <v>3240241</v>
      </c>
      <c r="E7" s="177" t="n">
        <v>3329111</v>
      </c>
      <c r="F7" s="177" t="n">
        <v>3355356</v>
      </c>
      <c r="G7" s="177" t="n">
        <v>3306382</v>
      </c>
    </row>
    <row r="8" customFormat="false" ht="15" hidden="false" customHeight="false" outlineLevel="0" collapsed="false">
      <c r="A8" s="177" t="n">
        <v>3186495</v>
      </c>
      <c r="B8" s="177" t="n">
        <v>3286379</v>
      </c>
      <c r="C8" s="177" t="n">
        <v>3366406</v>
      </c>
      <c r="D8" s="177" t="n">
        <v>3320113</v>
      </c>
      <c r="E8" s="177" t="n">
        <v>3225061</v>
      </c>
      <c r="F8" s="177" t="n">
        <v>3315951</v>
      </c>
      <c r="G8" s="177" t="n">
        <v>3343364</v>
      </c>
    </row>
    <row r="9" customFormat="false" ht="15" hidden="false" customHeight="false" outlineLevel="0" collapsed="false">
      <c r="A9" s="177" t="n">
        <v>3234357</v>
      </c>
      <c r="B9" s="177" t="n">
        <v>3157951</v>
      </c>
      <c r="C9" s="177" t="n">
        <v>3262042</v>
      </c>
      <c r="D9" s="177" t="n">
        <v>3344867</v>
      </c>
      <c r="E9" s="177" t="n">
        <v>3302539</v>
      </c>
      <c r="F9" s="177" t="n">
        <v>3210014</v>
      </c>
      <c r="G9" s="177" t="n">
        <v>3301772</v>
      </c>
    </row>
    <row r="10" customFormat="false" ht="15" hidden="false" customHeight="false" outlineLevel="0" collapsed="false">
      <c r="A10" s="177" t="n">
        <v>2703828</v>
      </c>
      <c r="B10" s="177" t="n">
        <v>3204164</v>
      </c>
      <c r="C10" s="177" t="n">
        <v>3132239</v>
      </c>
      <c r="D10" s="177" t="n">
        <v>3238498</v>
      </c>
      <c r="E10" s="177" t="n">
        <v>3323945</v>
      </c>
      <c r="F10" s="177" t="n">
        <v>3283822</v>
      </c>
      <c r="G10" s="177" t="n">
        <v>3193134</v>
      </c>
    </row>
    <row r="11" customFormat="false" ht="15" hidden="false" customHeight="false" outlineLevel="0" collapsed="false">
      <c r="A11" s="177" t="n">
        <v>2367641</v>
      </c>
      <c r="B11" s="177" t="n">
        <v>2672449</v>
      </c>
      <c r="C11" s="177" t="n">
        <v>3171677</v>
      </c>
      <c r="D11" s="177" t="n">
        <v>3103217</v>
      </c>
      <c r="E11" s="177" t="n">
        <v>3211547</v>
      </c>
      <c r="F11" s="177" t="n">
        <v>3298401</v>
      </c>
      <c r="G11" s="177" t="n">
        <v>3260210</v>
      </c>
    </row>
    <row r="12" customFormat="false" ht="15" hidden="false" customHeight="false" outlineLevel="0" collapsed="false">
      <c r="A12" s="177" t="n">
        <v>2222483</v>
      </c>
      <c r="B12" s="177" t="n">
        <v>2330208</v>
      </c>
      <c r="C12" s="177" t="n">
        <v>2634294</v>
      </c>
      <c r="D12" s="177" t="n">
        <v>3130170</v>
      </c>
      <c r="E12" s="177" t="n">
        <v>3065853</v>
      </c>
      <c r="F12" s="177" t="n">
        <v>3175403</v>
      </c>
      <c r="G12" s="177" t="n">
        <v>3263523</v>
      </c>
    </row>
    <row r="13" customFormat="false" ht="15" hidden="false" customHeight="false" outlineLevel="0" collapsed="false">
      <c r="A13" s="177" t="n">
        <v>2068036</v>
      </c>
      <c r="B13" s="177" t="n">
        <v>2172086</v>
      </c>
      <c r="C13" s="177" t="n">
        <v>2281297</v>
      </c>
      <c r="D13" s="177" t="n">
        <v>2582835</v>
      </c>
      <c r="E13" s="177" t="n">
        <v>3073562</v>
      </c>
      <c r="F13" s="177" t="n">
        <v>3013631</v>
      </c>
      <c r="G13" s="177" t="n">
        <v>3124428</v>
      </c>
    </row>
    <row r="14" customFormat="false" ht="15" hidden="false" customHeight="false" outlineLevel="0" collapsed="false">
      <c r="A14" s="177" t="n">
        <v>1904276</v>
      </c>
      <c r="B14" s="177" t="n">
        <v>1998276</v>
      </c>
      <c r="C14" s="177" t="n">
        <v>2103332</v>
      </c>
      <c r="D14" s="177" t="n">
        <v>2213423</v>
      </c>
      <c r="E14" s="177" t="n">
        <v>2511202</v>
      </c>
      <c r="F14" s="177" t="n">
        <v>2993114</v>
      </c>
      <c r="G14" s="177" t="n">
        <v>2939053</v>
      </c>
    </row>
    <row r="15" customFormat="false" ht="15" hidden="false" customHeight="false" outlineLevel="0" collapsed="false">
      <c r="A15" s="177" t="n">
        <v>1627800</v>
      </c>
      <c r="B15" s="177" t="n">
        <v>1806204</v>
      </c>
      <c r="C15" s="177" t="n">
        <v>1901972</v>
      </c>
      <c r="D15" s="177" t="n">
        <v>2007336</v>
      </c>
      <c r="E15" s="177" t="n">
        <v>2118710</v>
      </c>
      <c r="F15" s="177" t="n">
        <v>2409542</v>
      </c>
      <c r="G15" s="177" t="n">
        <v>2878400</v>
      </c>
    </row>
    <row r="16" customFormat="false" ht="15" hidden="false" customHeight="false" outlineLevel="0" collapsed="false">
      <c r="A16" s="177" t="n">
        <v>1327326</v>
      </c>
      <c r="B16" s="177" t="n">
        <v>1499404</v>
      </c>
      <c r="C16" s="177" t="n">
        <v>1672208</v>
      </c>
      <c r="D16" s="177" t="n">
        <v>1769037</v>
      </c>
      <c r="E16" s="177" t="n">
        <v>1874893</v>
      </c>
      <c r="F16" s="177" t="n">
        <v>1985950</v>
      </c>
      <c r="G16" s="177" t="n">
        <v>2266326</v>
      </c>
    </row>
    <row r="17" customFormat="false" ht="15" hidden="false" customHeight="false" outlineLevel="0" collapsed="false">
      <c r="A17" s="177" t="n">
        <v>1065667</v>
      </c>
      <c r="B17" s="177" t="n">
        <v>1167804</v>
      </c>
      <c r="C17" s="177" t="n">
        <v>1329386</v>
      </c>
      <c r="D17" s="177" t="n">
        <v>1492771</v>
      </c>
      <c r="E17" s="177" t="n">
        <v>1590662</v>
      </c>
      <c r="F17" s="177" t="n">
        <v>1694323</v>
      </c>
      <c r="G17" s="177" t="n">
        <v>1803731</v>
      </c>
    </row>
    <row r="18" customFormat="false" ht="15" hidden="false" customHeight="false" outlineLevel="0" collapsed="false">
      <c r="A18" s="177" t="n">
        <v>838590</v>
      </c>
      <c r="B18" s="177" t="n">
        <v>873995</v>
      </c>
      <c r="C18" s="177" t="n">
        <v>968098</v>
      </c>
      <c r="D18" s="177" t="n">
        <v>1113544</v>
      </c>
      <c r="E18" s="177" t="n">
        <v>1263772</v>
      </c>
      <c r="F18" s="177" t="n">
        <v>1358593</v>
      </c>
      <c r="G18" s="177" t="n">
        <v>1457295</v>
      </c>
    </row>
    <row r="19" customFormat="false" ht="15" hidden="false" customHeight="false" outlineLevel="0" collapsed="false">
      <c r="A19" s="177" t="n">
        <v>587475</v>
      </c>
      <c r="B19" s="177" t="n">
        <v>617475</v>
      </c>
      <c r="C19" s="177" t="n">
        <v>654190</v>
      </c>
      <c r="D19" s="177" t="n">
        <v>735219</v>
      </c>
      <c r="E19" s="177" t="n">
        <v>859249</v>
      </c>
      <c r="F19" s="177" t="n">
        <v>987852</v>
      </c>
      <c r="G19" s="177" t="n">
        <v>1074755</v>
      </c>
    </row>
    <row r="20" customFormat="false" ht="15" hidden="false" customHeight="false" outlineLevel="0" collapsed="false">
      <c r="A20" s="177" t="n">
        <v>312331</v>
      </c>
      <c r="B20" s="177" t="n">
        <v>367187</v>
      </c>
      <c r="C20" s="177" t="n">
        <v>395776</v>
      </c>
      <c r="D20" s="177" t="n">
        <v>428640</v>
      </c>
      <c r="E20" s="177" t="n">
        <v>492414</v>
      </c>
      <c r="F20" s="177" t="n">
        <v>586664</v>
      </c>
      <c r="G20" s="177" t="n">
        <v>685922</v>
      </c>
    </row>
    <row r="21" customFormat="false" ht="15" hidden="false" customHeight="false" outlineLevel="0" collapsed="false">
      <c r="A21" s="177" t="n">
        <v>116932</v>
      </c>
      <c r="B21" s="177" t="n">
        <v>152740</v>
      </c>
      <c r="C21" s="177" t="n">
        <v>186206</v>
      </c>
      <c r="D21" s="177" t="n">
        <v>207529</v>
      </c>
      <c r="E21" s="177" t="n">
        <v>232129</v>
      </c>
      <c r="F21" s="177" t="n">
        <v>273886</v>
      </c>
      <c r="G21" s="177" t="n">
        <v>334195</v>
      </c>
    </row>
    <row r="22" customFormat="false" ht="15" hidden="false" customHeight="false" outlineLevel="0" collapsed="false">
      <c r="A22" s="177" t="n">
        <v>33955</v>
      </c>
      <c r="B22" s="177" t="n">
        <v>45632</v>
      </c>
      <c r="C22" s="177" t="n">
        <v>62942</v>
      </c>
      <c r="D22" s="177" t="n">
        <v>81617</v>
      </c>
      <c r="E22" s="177" t="n">
        <v>97205</v>
      </c>
      <c r="F22" s="177" t="n">
        <v>113910</v>
      </c>
      <c r="G22" s="177" t="n">
        <v>138089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DL1652"/>
  <sheetViews>
    <sheetView windowProtection="false" showFormulas="false" showGridLines="true" showRowColHeaders="true" showZeros="true" rightToLeft="false" tabSelected="false" showOutlineSymbols="true" defaultGridColor="true" view="normal" topLeftCell="A1379" colorId="64" zoomScale="85" zoomScaleNormal="85" zoomScalePageLayoutView="100" workbookViewId="0">
      <selection pane="topLeft" activeCell="C1346" activeCellId="0" sqref="C1346"/>
    </sheetView>
  </sheetViews>
  <sheetFormatPr defaultRowHeight="15"/>
  <cols>
    <col collapsed="false" hidden="false" max="1025" min="1" style="0" width="9.05116279069767"/>
  </cols>
  <sheetData>
    <row r="1" customFormat="false" ht="15" hidden="false" customHeight="true" outlineLevel="0" collapsed="false">
      <c r="A1" s="178" t="s">
        <v>155</v>
      </c>
      <c r="B1" s="178"/>
      <c r="C1" s="178"/>
      <c r="D1" s="178"/>
      <c r="E1" s="178"/>
      <c r="F1" s="178"/>
      <c r="G1" s="178"/>
      <c r="H1" s="178"/>
      <c r="I1" s="178"/>
      <c r="J1" s="1" t="s">
        <v>0</v>
      </c>
      <c r="K1" s="1"/>
      <c r="L1" s="1"/>
      <c r="M1" s="1"/>
      <c r="N1" s="1"/>
      <c r="O1" s="1"/>
      <c r="P1" s="1"/>
      <c r="Q1" s="1"/>
      <c r="R1" s="1"/>
      <c r="CI1" s="0" t="n">
        <f aca="false">116-34</f>
        <v>82</v>
      </c>
    </row>
    <row r="2" customFormat="false" ht="15" hidden="false" customHeight="false" outlineLevel="0" collapsed="false">
      <c r="A2" s="178"/>
      <c r="B2" s="178"/>
      <c r="C2" s="178"/>
      <c r="D2" s="178"/>
      <c r="E2" s="178"/>
      <c r="F2" s="178"/>
      <c r="G2" s="178"/>
      <c r="H2" s="178"/>
      <c r="I2" s="178"/>
      <c r="J2" s="8"/>
      <c r="K2" s="9"/>
      <c r="L2" s="9"/>
      <c r="M2" s="9"/>
      <c r="N2" s="9"/>
      <c r="O2" s="9"/>
      <c r="P2" s="9"/>
      <c r="Q2" s="9"/>
      <c r="R2" s="9"/>
      <c r="AW2" s="179" t="n">
        <v>2010</v>
      </c>
      <c r="BI2" s="179" t="n">
        <v>2023</v>
      </c>
      <c r="BQ2" s="0" t="n">
        <f aca="false">1338+53</f>
        <v>1391</v>
      </c>
      <c r="BU2" s="179" t="n">
        <v>2036</v>
      </c>
      <c r="CK2" s="0" t="s">
        <v>156</v>
      </c>
      <c r="CN2" s="0" t="s">
        <v>157</v>
      </c>
      <c r="CO2" s="0" t="s">
        <v>158</v>
      </c>
    </row>
    <row r="3" customFormat="false" ht="15" hidden="false" customHeight="false" outlineLevel="0" collapsed="false">
      <c r="A3" s="127"/>
      <c r="B3" s="127"/>
      <c r="C3" s="127"/>
      <c r="D3" s="127"/>
      <c r="E3" s="127"/>
      <c r="F3" s="127"/>
      <c r="G3" s="127"/>
      <c r="H3" s="127"/>
      <c r="I3" s="127"/>
      <c r="J3" s="12" t="s">
        <v>5</v>
      </c>
      <c r="K3" s="13"/>
      <c r="L3" s="13"/>
      <c r="AR3" s="180"/>
      <c r="AS3" s="181"/>
      <c r="AT3" s="181"/>
      <c r="AU3" s="181"/>
      <c r="AV3" s="182"/>
      <c r="AW3" s="182" t="s">
        <v>159</v>
      </c>
      <c r="AX3" s="181"/>
      <c r="AY3" s="181"/>
      <c r="AZ3" s="181"/>
      <c r="BA3" s="181"/>
      <c r="BB3" s="183"/>
      <c r="BD3" s="180"/>
      <c r="BE3" s="181"/>
      <c r="BF3" s="181"/>
      <c r="BG3" s="181"/>
      <c r="BH3" s="182"/>
      <c r="BI3" s="182" t="s">
        <v>160</v>
      </c>
      <c r="BJ3" s="181"/>
      <c r="BK3" s="181"/>
      <c r="BL3" s="181"/>
      <c r="BM3" s="181"/>
      <c r="BN3" s="183"/>
      <c r="BP3" s="180"/>
      <c r="BQ3" s="181"/>
      <c r="BR3" s="181"/>
      <c r="BS3" s="181"/>
      <c r="BT3" s="182"/>
      <c r="BU3" s="182" t="s">
        <v>161</v>
      </c>
      <c r="BV3" s="181"/>
      <c r="BW3" s="181"/>
      <c r="BX3" s="181"/>
      <c r="BY3" s="181"/>
      <c r="BZ3" s="183"/>
      <c r="CH3" s="0" t="n">
        <v>2010</v>
      </c>
      <c r="CI3" s="0" t="n">
        <v>2011</v>
      </c>
      <c r="CJ3" s="0" t="n">
        <v>2012</v>
      </c>
      <c r="CK3" s="0" t="n">
        <v>2013</v>
      </c>
      <c r="CL3" s="0" t="n">
        <v>2014</v>
      </c>
      <c r="CM3" s="0" t="n">
        <v>2015</v>
      </c>
      <c r="CN3" s="0" t="n">
        <v>2016</v>
      </c>
      <c r="CO3" s="0" t="n">
        <v>2017</v>
      </c>
      <c r="CP3" s="0" t="n">
        <v>2018</v>
      </c>
      <c r="CQ3" s="0" t="n">
        <v>2019</v>
      </c>
      <c r="CR3" s="0" t="n">
        <v>2020</v>
      </c>
      <c r="CS3" s="0" t="n">
        <v>2021</v>
      </c>
      <c r="CT3" s="0" t="n">
        <v>2022</v>
      </c>
      <c r="CU3" s="0" t="n">
        <v>2023</v>
      </c>
      <c r="CV3" s="0" t="n">
        <v>2024</v>
      </c>
      <c r="CW3" s="0" t="n">
        <v>2025</v>
      </c>
      <c r="CX3" s="0" t="n">
        <v>2026</v>
      </c>
      <c r="CY3" s="0" t="n">
        <v>2027</v>
      </c>
      <c r="CZ3" s="0" t="n">
        <v>2028</v>
      </c>
      <c r="DA3" s="0" t="n">
        <v>2029</v>
      </c>
      <c r="DB3" s="0" t="n">
        <v>2030</v>
      </c>
      <c r="DC3" s="0" t="n">
        <v>2031</v>
      </c>
      <c r="DD3" s="0" t="n">
        <v>2032</v>
      </c>
      <c r="DE3" s="0" t="n">
        <v>2033</v>
      </c>
      <c r="DF3" s="0" t="n">
        <v>2034</v>
      </c>
      <c r="DG3" s="0" t="n">
        <v>2035</v>
      </c>
      <c r="DH3" s="0" t="n">
        <v>2036</v>
      </c>
      <c r="DI3" s="0" t="n">
        <v>2037</v>
      </c>
      <c r="DJ3" s="0" t="n">
        <v>2038</v>
      </c>
      <c r="DK3" s="0" t="n">
        <v>2039</v>
      </c>
      <c r="DL3" s="0" t="n">
        <v>2040</v>
      </c>
    </row>
    <row r="4" customFormat="false" ht="15.75" hidden="false" customHeight="true" outlineLevel="0" collapsed="false">
      <c r="A4" s="127" t="s">
        <v>162</v>
      </c>
      <c r="B4" s="127"/>
      <c r="C4" s="127"/>
      <c r="D4" s="127"/>
      <c r="E4" s="127"/>
      <c r="F4" s="127"/>
      <c r="G4" s="127"/>
      <c r="H4" s="127"/>
      <c r="I4" s="127"/>
      <c r="J4" s="21" t="s">
        <v>14</v>
      </c>
      <c r="K4" s="21" t="s">
        <v>6</v>
      </c>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R4" s="184"/>
      <c r="AS4" s="185"/>
      <c r="AT4" s="186"/>
      <c r="AU4" s="187"/>
      <c r="AV4" s="187"/>
      <c r="AW4" s="187"/>
      <c r="AX4" s="187"/>
      <c r="AY4" s="187"/>
      <c r="AZ4" s="188"/>
      <c r="BA4" s="187"/>
      <c r="BB4" s="189"/>
      <c r="BD4" s="184"/>
      <c r="BE4" s="185"/>
      <c r="BF4" s="186"/>
      <c r="BG4" s="187"/>
      <c r="BH4" s="187"/>
      <c r="BI4" s="187"/>
      <c r="BJ4" s="187"/>
      <c r="BK4" s="187"/>
      <c r="BL4" s="188"/>
      <c r="BM4" s="187"/>
      <c r="BN4" s="189"/>
      <c r="BP4" s="184"/>
      <c r="BQ4" s="185"/>
      <c r="BR4" s="186"/>
      <c r="BS4" s="187"/>
      <c r="BT4" s="187"/>
      <c r="BU4" s="187"/>
      <c r="BV4" s="187"/>
      <c r="BW4" s="187"/>
      <c r="BX4" s="188"/>
      <c r="BY4" s="187"/>
      <c r="BZ4" s="189"/>
      <c r="CG4" s="0" t="n">
        <v>0</v>
      </c>
      <c r="CH4" s="190" t="n">
        <f aca="false">AX34</f>
        <v>0.0126666126522429</v>
      </c>
      <c r="CI4" s="190" t="n">
        <f aca="false">AX116</f>
        <v>0.0126153845290269</v>
      </c>
      <c r="CJ4" s="190" t="n">
        <f aca="false">AX198</f>
        <v>0.0122122851021897</v>
      </c>
    </row>
    <row r="5" customFormat="false" ht="73" hidden="false" customHeight="false" outlineLevel="0" collapsed="false">
      <c r="A5" s="127"/>
      <c r="B5" s="127"/>
      <c r="C5" s="127"/>
      <c r="D5" s="127"/>
      <c r="E5" s="127"/>
      <c r="F5" s="127"/>
      <c r="G5" s="127"/>
      <c r="H5" s="127"/>
      <c r="I5" s="127"/>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R5" s="184" t="s">
        <v>163</v>
      </c>
      <c r="AS5" s="187" t="s">
        <v>164</v>
      </c>
      <c r="AT5" s="186" t="s">
        <v>165</v>
      </c>
      <c r="AU5" s="187" t="s">
        <v>166</v>
      </c>
      <c r="AV5" s="187" t="s">
        <v>167</v>
      </c>
      <c r="AW5" s="187" t="s">
        <v>168</v>
      </c>
      <c r="AX5" s="187" t="s">
        <v>169</v>
      </c>
      <c r="AY5" s="187" t="s">
        <v>170</v>
      </c>
      <c r="AZ5" s="188" t="s">
        <v>171</v>
      </c>
      <c r="BA5" s="187" t="s">
        <v>172</v>
      </c>
      <c r="BB5" s="189" t="s">
        <v>173</v>
      </c>
      <c r="BD5" s="184" t="s">
        <v>163</v>
      </c>
      <c r="BE5" s="187" t="s">
        <v>164</v>
      </c>
      <c r="BF5" s="186" t="s">
        <v>165</v>
      </c>
      <c r="BG5" s="187" t="s">
        <v>166</v>
      </c>
      <c r="BH5" s="187" t="s">
        <v>167</v>
      </c>
      <c r="BI5" s="187" t="s">
        <v>168</v>
      </c>
      <c r="BJ5" s="187" t="s">
        <v>169</v>
      </c>
      <c r="BK5" s="187" t="s">
        <v>170</v>
      </c>
      <c r="BL5" s="188" t="s">
        <v>171</v>
      </c>
      <c r="BM5" s="187" t="s">
        <v>172</v>
      </c>
      <c r="BN5" s="189" t="s">
        <v>173</v>
      </c>
      <c r="BP5" s="184" t="s">
        <v>163</v>
      </c>
      <c r="BQ5" s="187" t="s">
        <v>164</v>
      </c>
      <c r="BR5" s="186" t="s">
        <v>165</v>
      </c>
      <c r="BS5" s="187" t="s">
        <v>166</v>
      </c>
      <c r="BT5" s="187" t="s">
        <v>167</v>
      </c>
      <c r="BU5" s="187" t="s">
        <v>168</v>
      </c>
      <c r="BV5" s="187" t="s">
        <v>169</v>
      </c>
      <c r="BW5" s="187" t="s">
        <v>170</v>
      </c>
      <c r="BX5" s="188" t="s">
        <v>171</v>
      </c>
      <c r="BY5" s="187" t="s">
        <v>172</v>
      </c>
      <c r="BZ5" s="189" t="s">
        <v>173</v>
      </c>
      <c r="CB5" s="184" t="s">
        <v>163</v>
      </c>
      <c r="CG5" s="0" t="n">
        <v>1</v>
      </c>
      <c r="CJ5" s="190" t="n">
        <f aca="false">AX199</f>
        <v>0.00160662181866419</v>
      </c>
    </row>
    <row r="6" customFormat="false" ht="15" hidden="false" customHeight="false" outlineLevel="0" collapsed="false">
      <c r="A6" s="127" t="s">
        <v>174</v>
      </c>
      <c r="B6" s="127"/>
      <c r="C6" s="127"/>
      <c r="D6" s="127"/>
      <c r="E6" s="127"/>
      <c r="F6" s="127"/>
      <c r="G6" s="127"/>
      <c r="H6" s="127"/>
      <c r="I6" s="127"/>
      <c r="J6" s="21"/>
      <c r="K6" s="22" t="n">
        <v>2010</v>
      </c>
      <c r="L6" s="22" t="n">
        <v>2011</v>
      </c>
      <c r="M6" s="22" t="n">
        <v>2012</v>
      </c>
      <c r="N6" s="22" t="n">
        <v>2013</v>
      </c>
      <c r="O6" s="22" t="n">
        <v>2014</v>
      </c>
      <c r="P6" s="22" t="n">
        <v>2015</v>
      </c>
      <c r="Q6" s="22" t="n">
        <v>2016</v>
      </c>
      <c r="R6" s="22" t="n">
        <v>2017</v>
      </c>
      <c r="S6" s="22" t="n">
        <v>2018</v>
      </c>
      <c r="T6" s="22" t="n">
        <v>2019</v>
      </c>
      <c r="U6" s="22" t="n">
        <v>2020</v>
      </c>
      <c r="V6" s="22" t="n">
        <v>2021</v>
      </c>
      <c r="W6" s="22" t="n">
        <v>2022</v>
      </c>
      <c r="X6" s="22" t="n">
        <v>2023</v>
      </c>
      <c r="Y6" s="22" t="n">
        <v>2024</v>
      </c>
      <c r="Z6" s="22" t="n">
        <v>2025</v>
      </c>
      <c r="AA6" s="22" t="n">
        <v>2026</v>
      </c>
      <c r="AB6" s="22" t="n">
        <v>2027</v>
      </c>
      <c r="AC6" s="22" t="n">
        <v>2028</v>
      </c>
      <c r="AD6" s="22" t="n">
        <v>2029</v>
      </c>
      <c r="AE6" s="22" t="n">
        <v>2030</v>
      </c>
      <c r="AF6" s="22" t="n">
        <v>2031</v>
      </c>
      <c r="AG6" s="22" t="n">
        <v>2032</v>
      </c>
      <c r="AH6" s="22" t="n">
        <v>2033</v>
      </c>
      <c r="AI6" s="22" t="n">
        <v>2034</v>
      </c>
      <c r="AJ6" s="22" t="n">
        <v>2035</v>
      </c>
      <c r="AK6" s="22" t="n">
        <v>2036</v>
      </c>
      <c r="AL6" s="22" t="n">
        <v>2037</v>
      </c>
      <c r="AM6" s="22" t="n">
        <v>2038</v>
      </c>
      <c r="AN6" s="22" t="n">
        <v>2039</v>
      </c>
      <c r="AO6" s="22" t="n">
        <v>2040</v>
      </c>
      <c r="AR6" s="191" t="s">
        <v>175</v>
      </c>
      <c r="AS6" s="192" t="s">
        <v>176</v>
      </c>
      <c r="AT6" s="193" t="s">
        <v>177</v>
      </c>
      <c r="AU6" s="192" t="s">
        <v>178</v>
      </c>
      <c r="AV6" s="192" t="s">
        <v>179</v>
      </c>
      <c r="AW6" s="192" t="s">
        <v>180</v>
      </c>
      <c r="AX6" s="192" t="s">
        <v>181</v>
      </c>
      <c r="AY6" s="192" t="s">
        <v>182</v>
      </c>
      <c r="AZ6" s="194" t="s">
        <v>183</v>
      </c>
      <c r="BA6" s="192" t="s">
        <v>184</v>
      </c>
      <c r="BB6" s="195" t="s">
        <v>185</v>
      </c>
      <c r="BD6" s="191" t="s">
        <v>175</v>
      </c>
      <c r="BE6" s="192" t="s">
        <v>176</v>
      </c>
      <c r="BF6" s="193" t="s">
        <v>177</v>
      </c>
      <c r="BG6" s="192" t="s">
        <v>178</v>
      </c>
      <c r="BH6" s="192" t="s">
        <v>179</v>
      </c>
      <c r="BI6" s="192" t="s">
        <v>180</v>
      </c>
      <c r="BJ6" s="192" t="s">
        <v>181</v>
      </c>
      <c r="BK6" s="192" t="s">
        <v>182</v>
      </c>
      <c r="BL6" s="194" t="s">
        <v>183</v>
      </c>
      <c r="BM6" s="192" t="s">
        <v>184</v>
      </c>
      <c r="BN6" s="195" t="s">
        <v>185</v>
      </c>
      <c r="BP6" s="191" t="s">
        <v>175</v>
      </c>
      <c r="BQ6" s="192" t="s">
        <v>176</v>
      </c>
      <c r="BR6" s="193" t="s">
        <v>177</v>
      </c>
      <c r="BS6" s="192" t="s">
        <v>178</v>
      </c>
      <c r="BT6" s="192" t="s">
        <v>179</v>
      </c>
      <c r="BU6" s="192" t="s">
        <v>180</v>
      </c>
      <c r="BV6" s="192" t="s">
        <v>181</v>
      </c>
      <c r="BW6" s="192" t="s">
        <v>182</v>
      </c>
      <c r="BX6" s="194" t="s">
        <v>183</v>
      </c>
      <c r="BY6" s="192" t="s">
        <v>184</v>
      </c>
      <c r="BZ6" s="195" t="s">
        <v>185</v>
      </c>
      <c r="CB6" s="191" t="s">
        <v>175</v>
      </c>
      <c r="CG6" s="0" t="n">
        <v>2</v>
      </c>
    </row>
    <row r="7" customFormat="false" ht="15" hidden="false" customHeight="false" outlineLevel="0" collapsed="false">
      <c r="A7" s="127"/>
      <c r="B7" s="127"/>
      <c r="C7" s="127"/>
      <c r="D7" s="127"/>
      <c r="E7" s="127"/>
      <c r="F7" s="127"/>
      <c r="G7" s="127"/>
      <c r="H7" s="127"/>
      <c r="I7" s="127"/>
      <c r="J7" s="21"/>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R7" s="196" t="s">
        <v>186</v>
      </c>
      <c r="AS7" s="197" t="s">
        <v>186</v>
      </c>
      <c r="AT7" s="197" t="n">
        <v>1</v>
      </c>
      <c r="AU7" s="198" t="n">
        <v>754448</v>
      </c>
      <c r="AV7" s="198" t="n">
        <v>8704</v>
      </c>
      <c r="AW7" s="199" t="n">
        <f aca="false">AV7/AU7</f>
        <v>0.0115369117553496</v>
      </c>
      <c r="AX7" s="200" t="n">
        <f aca="false">2*AT7*AW7/(2+AT7*AW7)</f>
        <v>0.0114707432788614</v>
      </c>
      <c r="AY7" s="201" t="n">
        <v>100000</v>
      </c>
      <c r="AZ7" s="201" t="n">
        <f aca="false">(0.1*AY7+0.9*AY8)*AT7</f>
        <v>98967.6331049025</v>
      </c>
      <c r="BA7" s="201" t="n">
        <f aca="false">BA8+AZ7</f>
        <v>7578411.90338221</v>
      </c>
      <c r="BB7" s="202" t="n">
        <f aca="false">BA7/AY7</f>
        <v>75.7841190338221</v>
      </c>
      <c r="BC7" s="0" t="n">
        <f aca="false">100000</f>
        <v>100000</v>
      </c>
      <c r="BD7" s="196" t="s">
        <v>186</v>
      </c>
      <c r="BE7" s="197" t="s">
        <v>186</v>
      </c>
      <c r="BF7" s="197" t="n">
        <v>1</v>
      </c>
      <c r="BG7" s="198" t="n">
        <f aca="false">X10</f>
        <v>726576.994214</v>
      </c>
      <c r="BH7" s="198" t="n">
        <f aca="false">B702</f>
        <v>5620</v>
      </c>
      <c r="BI7" s="199" t="n">
        <f aca="false">BH7/BG7</f>
        <v>0.00773489945973259</v>
      </c>
      <c r="BJ7" s="200" t="n">
        <f aca="false">2*BF7*BI7/(2+BF7*BI7)</f>
        <v>0.0077051003713827</v>
      </c>
      <c r="BK7" s="201" t="n">
        <v>100000</v>
      </c>
      <c r="BL7" s="201" t="n">
        <f aca="false">(0.1*BK7+0.9*BK8)*BF7</f>
        <v>99306.5409665756</v>
      </c>
      <c r="BM7" s="201" t="n">
        <f aca="false">BM8+BL7</f>
        <v>7885037.21643187</v>
      </c>
      <c r="BN7" s="202" t="n">
        <f aca="false">BM7/BK7</f>
        <v>78.8503721643187</v>
      </c>
      <c r="BP7" s="196" t="s">
        <v>186</v>
      </c>
      <c r="BQ7" s="197" t="s">
        <v>186</v>
      </c>
      <c r="BR7" s="197" t="n">
        <v>1</v>
      </c>
      <c r="BS7" s="198" t="n">
        <f aca="false">AK10</f>
        <v>703290.584576</v>
      </c>
      <c r="BT7" s="198" t="n">
        <f aca="false">B1391</f>
        <v>3853</v>
      </c>
      <c r="BU7" s="199" t="n">
        <f aca="false">BT7/BS7</f>
        <v>0.00547853203853553</v>
      </c>
      <c r="BV7" s="200" t="n">
        <f aca="false">2*BR7*BU7/(2+BR7*BU7)</f>
        <v>0.0054635658781814</v>
      </c>
      <c r="BW7" s="201" t="n">
        <v>100000</v>
      </c>
      <c r="BX7" s="201" t="n">
        <f aca="false">(0.1*BW7+0.9*BW8)*BR7</f>
        <v>99508.2790709637</v>
      </c>
      <c r="BY7" s="201" t="n">
        <f aca="false">BY8+BX7</f>
        <v>8108563.85144207</v>
      </c>
      <c r="BZ7" s="202" t="n">
        <f aca="false">BY7/BW7</f>
        <v>81.0856385144207</v>
      </c>
      <c r="CB7" s="196" t="s">
        <v>186</v>
      </c>
      <c r="CG7" s="0" t="n">
        <v>3</v>
      </c>
    </row>
    <row r="8" customFormat="false" ht="15" hidden="false" customHeight="false" outlineLevel="0" collapsed="false">
      <c r="A8" s="127" t="s">
        <v>187</v>
      </c>
      <c r="B8" s="127"/>
      <c r="C8" s="127"/>
      <c r="D8" s="127"/>
      <c r="E8" s="127"/>
      <c r="F8" s="127"/>
      <c r="G8" s="127"/>
      <c r="H8" s="127"/>
      <c r="I8" s="127"/>
      <c r="L8" s="7"/>
      <c r="AR8" s="203" t="s">
        <v>188</v>
      </c>
      <c r="AS8" s="204" t="s">
        <v>189</v>
      </c>
      <c r="AT8" s="204" t="n">
        <v>4</v>
      </c>
      <c r="AU8" s="205" t="n">
        <f aca="false">3571540-AU7</f>
        <v>2817092</v>
      </c>
      <c r="AV8" s="205" t="n">
        <v>1463</v>
      </c>
      <c r="AW8" s="206" t="n">
        <f aca="false">AV8/AU8</f>
        <v>0.000519329862141527</v>
      </c>
      <c r="AX8" s="207" t="n">
        <f aca="false">2*AT8*AW8/(2+AT8*AW8)</f>
        <v>0.0020751640592365</v>
      </c>
      <c r="AY8" s="208" t="n">
        <f aca="false">AY7*(1-AX7)</f>
        <v>98852.9256721139</v>
      </c>
      <c r="AZ8" s="208" t="n">
        <f aca="false">((AY8+AY9)/2)*AT8</f>
        <v>395001.430611445</v>
      </c>
      <c r="BA8" s="208" t="n">
        <f aca="false">BA9+AZ8</f>
        <v>7479444.2702773</v>
      </c>
      <c r="BB8" s="209" t="n">
        <f aca="false">BA8/AY8</f>
        <v>75.6623460501911</v>
      </c>
      <c r="BC8" s="0" t="n">
        <f aca="false">AY8/AY7</f>
        <v>0.988529256721139</v>
      </c>
      <c r="BD8" s="203" t="s">
        <v>188</v>
      </c>
      <c r="BE8" s="204" t="s">
        <v>189</v>
      </c>
      <c r="BF8" s="204" t="n">
        <v>4</v>
      </c>
      <c r="BG8" s="205" t="n">
        <f aca="false">X11</f>
        <v>2941674.005786</v>
      </c>
      <c r="BH8" s="205" t="n">
        <f aca="false">B703</f>
        <v>879</v>
      </c>
      <c r="BI8" s="206" t="n">
        <f aca="false">BH8/BG8</f>
        <v>0.000298809452805134</v>
      </c>
      <c r="BJ8" s="207" t="n">
        <f aca="false">2*BF8*BI8/(2+BF8*BI8)</f>
        <v>0.00119452394113011</v>
      </c>
      <c r="BK8" s="208" t="n">
        <f aca="false">BK7*(1-BJ7)</f>
        <v>99229.4899628617</v>
      </c>
      <c r="BL8" s="208" t="n">
        <f aca="false">((BK8+BK9)/2)*BF8</f>
        <v>396680.895848593</v>
      </c>
      <c r="BM8" s="208" t="n">
        <f aca="false">BM9+BL8</f>
        <v>7785730.6754653</v>
      </c>
      <c r="BN8" s="209" t="n">
        <f aca="false">BM8/BK8</f>
        <v>78.4618632866019</v>
      </c>
      <c r="BP8" s="203" t="s">
        <v>188</v>
      </c>
      <c r="BQ8" s="204" t="s">
        <v>189</v>
      </c>
      <c r="BR8" s="204" t="n">
        <v>4</v>
      </c>
      <c r="BS8" s="205" t="n">
        <f aca="false">AK11</f>
        <v>2826195.415424</v>
      </c>
      <c r="BT8" s="205" t="n">
        <f aca="false">B1392</f>
        <v>548</v>
      </c>
      <c r="BU8" s="206" t="n">
        <f aca="false">BT8/BS8</f>
        <v>0.000193900250849351</v>
      </c>
      <c r="BV8" s="207" t="n">
        <f aca="false">2*BR8*BU8/(2+BR8*BU8)</f>
        <v>0.00077530034153599</v>
      </c>
      <c r="BW8" s="208" t="n">
        <f aca="false">BW7*(1-BV7)</f>
        <v>99453.6434121819</v>
      </c>
      <c r="BX8" s="208" t="n">
        <f aca="false">((BW8+BW9)/2)*BR8</f>
        <v>397660.360761319</v>
      </c>
      <c r="BY8" s="208" t="n">
        <f aca="false">BY9+BX8</f>
        <v>8009055.57237111</v>
      </c>
      <c r="BZ8" s="209" t="n">
        <f aca="false">BY8/BW8</f>
        <v>80.5305396321971</v>
      </c>
      <c r="CB8" s="203" t="s">
        <v>188</v>
      </c>
      <c r="CG8" s="0" t="n">
        <v>4</v>
      </c>
    </row>
    <row r="9" customFormat="false" ht="15" hidden="false" customHeight="false" outlineLevel="0" collapsed="false">
      <c r="A9" s="210" t="s">
        <v>190</v>
      </c>
      <c r="B9" s="211" t="s">
        <v>191</v>
      </c>
      <c r="C9" s="211"/>
      <c r="D9" s="211"/>
      <c r="E9" s="211" t="s">
        <v>192</v>
      </c>
      <c r="F9" s="211"/>
      <c r="G9" s="211"/>
      <c r="H9" s="212" t="s">
        <v>193</v>
      </c>
      <c r="I9" s="127"/>
      <c r="J9" s="48" t="s">
        <v>12</v>
      </c>
      <c r="K9" s="49" t="n">
        <v>40788453</v>
      </c>
      <c r="L9" s="49" t="n">
        <v>41261490</v>
      </c>
      <c r="M9" s="49" t="n">
        <v>41733271</v>
      </c>
      <c r="N9" s="49" t="n">
        <v>42202935</v>
      </c>
      <c r="O9" s="49" t="n">
        <v>42669500</v>
      </c>
      <c r="P9" s="49" t="n">
        <v>43131966</v>
      </c>
      <c r="Q9" s="49" t="n">
        <v>43590368</v>
      </c>
      <c r="R9" s="49" t="n">
        <v>44044811</v>
      </c>
      <c r="S9" s="49" t="n">
        <v>44494502</v>
      </c>
      <c r="T9" s="49" t="n">
        <v>44938712</v>
      </c>
      <c r="U9" s="49" t="n">
        <v>45376763</v>
      </c>
      <c r="V9" s="49" t="n">
        <v>45808747</v>
      </c>
      <c r="W9" s="49" t="n">
        <v>46234830</v>
      </c>
      <c r="X9" s="49" t="n">
        <v>46654581</v>
      </c>
      <c r="Y9" s="49" t="n">
        <v>47067641</v>
      </c>
      <c r="Z9" s="49" t="n">
        <v>47473760</v>
      </c>
      <c r="AA9" s="49" t="n">
        <v>47873268</v>
      </c>
      <c r="AB9" s="49" t="n">
        <v>48266524</v>
      </c>
      <c r="AC9" s="49" t="n">
        <v>48653385</v>
      </c>
      <c r="AD9" s="49" t="n">
        <v>49033678</v>
      </c>
      <c r="AE9" s="49" t="n">
        <v>49407265</v>
      </c>
      <c r="AF9" s="49" t="n">
        <v>49774276</v>
      </c>
      <c r="AG9" s="49" t="n">
        <v>50134861</v>
      </c>
      <c r="AH9" s="49" t="n">
        <v>50488930</v>
      </c>
      <c r="AI9" s="49" t="n">
        <v>50836373</v>
      </c>
      <c r="AJ9" s="49" t="n">
        <v>51177087</v>
      </c>
      <c r="AK9" s="49" t="n">
        <v>51511042</v>
      </c>
      <c r="AL9" s="49" t="n">
        <v>51838245</v>
      </c>
      <c r="AM9" s="49" t="n">
        <v>52158610</v>
      </c>
      <c r="AN9" s="49" t="n">
        <v>52472054</v>
      </c>
      <c r="AO9" s="49" t="n">
        <v>52778477</v>
      </c>
      <c r="AR9" s="196" t="s">
        <v>194</v>
      </c>
      <c r="AS9" s="197" t="s">
        <v>46</v>
      </c>
      <c r="AT9" s="197" t="n">
        <v>5</v>
      </c>
      <c r="AU9" s="198" t="n">
        <v>3507135</v>
      </c>
      <c r="AV9" s="198" t="n">
        <v>770</v>
      </c>
      <c r="AW9" s="199" t="n">
        <f aca="false">AV9/AU9</f>
        <v>0.000219552426695864</v>
      </c>
      <c r="AX9" s="200" t="n">
        <f aca="false">2*AT9*AW9/(2+AT9*AW9)</f>
        <v>0.00109715992317031</v>
      </c>
      <c r="AY9" s="201" t="n">
        <f aca="false">AY8*(1-AX8)</f>
        <v>98647.7896336087</v>
      </c>
      <c r="AZ9" s="201" t="n">
        <f aca="false">((AY9+AY10)/2)*AT9</f>
        <v>492968.367164805</v>
      </c>
      <c r="BA9" s="201" t="n">
        <f aca="false">BA10+AZ9</f>
        <v>7084442.83966586</v>
      </c>
      <c r="BB9" s="202" t="n">
        <f aca="false">BA9/AY9</f>
        <v>71.815525375464</v>
      </c>
      <c r="BC9" s="190" t="n">
        <f aca="false">1-AX8</f>
        <v>0.997924835940764</v>
      </c>
      <c r="BD9" s="196" t="s">
        <v>194</v>
      </c>
      <c r="BE9" s="197" t="s">
        <v>46</v>
      </c>
      <c r="BF9" s="197" t="n">
        <v>5</v>
      </c>
      <c r="BG9" s="198" t="n">
        <f aca="false">X12</f>
        <v>3737021</v>
      </c>
      <c r="BH9" s="198" t="n">
        <f aca="false">B704</f>
        <v>473</v>
      </c>
      <c r="BI9" s="199" t="n">
        <f aca="false">BH9/BG9</f>
        <v>0.000126571405405536</v>
      </c>
      <c r="BJ9" s="200" t="n">
        <f aca="false">2*BF9*BI9/(2+BF9*BI9)</f>
        <v>0.000632656836365382</v>
      </c>
      <c r="BK9" s="201" t="n">
        <f aca="false">BK8*(1-BJ8)</f>
        <v>99110.957961435</v>
      </c>
      <c r="BL9" s="201" t="n">
        <f aca="false">((BK9+BK10)/2)*BF9</f>
        <v>495398.031744392</v>
      </c>
      <c r="BM9" s="201" t="n">
        <f aca="false">BM10+BL9</f>
        <v>7389049.7796167</v>
      </c>
      <c r="BN9" s="202" t="n">
        <f aca="false">BM9/BK9</f>
        <v>74.5533080458354</v>
      </c>
      <c r="BP9" s="196" t="s">
        <v>194</v>
      </c>
      <c r="BQ9" s="197" t="s">
        <v>46</v>
      </c>
      <c r="BR9" s="197" t="n">
        <v>5</v>
      </c>
      <c r="BS9" s="198" t="n">
        <f aca="false">AK12</f>
        <v>3563268</v>
      </c>
      <c r="BT9" s="198" t="n">
        <f aca="false">B1393</f>
        <v>291</v>
      </c>
      <c r="BU9" s="199" t="n">
        <f aca="false">BT9/BS9</f>
        <v>8.16666049255908E-005</v>
      </c>
      <c r="BV9" s="200" t="n">
        <f aca="false">2*BR9*BU9/(2+BR9*BU9)</f>
        <v>0.000408249673715918</v>
      </c>
      <c r="BW9" s="201" t="n">
        <f aca="false">BW8*(1-BV8)</f>
        <v>99376.5369684774</v>
      </c>
      <c r="BX9" s="201" t="n">
        <f aca="false">((BW9+BW10)/2)*BR9</f>
        <v>496781.258745406</v>
      </c>
      <c r="BY9" s="201" t="n">
        <f aca="false">BY10+BX9</f>
        <v>7611395.21160979</v>
      </c>
      <c r="BZ9" s="202" t="n">
        <f aca="false">BY9/BW9</f>
        <v>76.5914716269913</v>
      </c>
      <c r="CB9" s="196" t="s">
        <v>194</v>
      </c>
      <c r="CG9" s="0" t="n">
        <v>5</v>
      </c>
    </row>
    <row r="10" customFormat="false" ht="15" hidden="false" customHeight="false" outlineLevel="0" collapsed="false">
      <c r="A10" s="210"/>
      <c r="B10" s="213" t="s">
        <v>195</v>
      </c>
      <c r="C10" s="213" t="s">
        <v>196</v>
      </c>
      <c r="D10" s="213" t="s">
        <v>197</v>
      </c>
      <c r="E10" s="213" t="s">
        <v>195</v>
      </c>
      <c r="F10" s="213" t="s">
        <v>196</v>
      </c>
      <c r="G10" s="214" t="s">
        <v>197</v>
      </c>
      <c r="H10" s="215" t="s">
        <v>198</v>
      </c>
      <c r="I10" s="127"/>
      <c r="J10" s="216" t="s">
        <v>199</v>
      </c>
      <c r="K10" s="54" t="n">
        <v>754448</v>
      </c>
      <c r="L10" s="78" t="n">
        <v>753504.24328</v>
      </c>
      <c r="M10" s="78" t="n">
        <v>752576.463414</v>
      </c>
      <c r="N10" s="78" t="n">
        <v>751392.01826</v>
      </c>
      <c r="O10" s="78" t="n">
        <v>749935.981</v>
      </c>
      <c r="P10" s="78" t="n">
        <v>748184.04432</v>
      </c>
      <c r="Q10" s="78" t="n">
        <v>746102.739776</v>
      </c>
      <c r="R10" s="78" t="n">
        <v>743722.758684</v>
      </c>
      <c r="S10" s="78" t="n">
        <v>741054.600612</v>
      </c>
      <c r="T10" s="78" t="n">
        <v>738066.580416</v>
      </c>
      <c r="U10" s="78" t="n">
        <v>734759.53979</v>
      </c>
      <c r="V10" s="78" t="n">
        <v>732319.384146</v>
      </c>
      <c r="W10" s="78" t="n">
        <v>729589.20598</v>
      </c>
      <c r="X10" s="78" t="n">
        <v>726576.994214</v>
      </c>
      <c r="Y10" s="78" t="n">
        <v>723261.217962</v>
      </c>
      <c r="Z10" s="78" t="n">
        <v>719676.3152</v>
      </c>
      <c r="AA10" s="78" t="n">
        <v>718182.332944</v>
      </c>
      <c r="AB10" s="78" t="n">
        <v>716452.467704</v>
      </c>
      <c r="AC10" s="78" t="n">
        <v>714502.64384</v>
      </c>
      <c r="AD10" s="78" t="n">
        <v>712315.439716</v>
      </c>
      <c r="AE10" s="78" t="n">
        <v>709919.0519</v>
      </c>
      <c r="AF10" s="78" t="n">
        <v>709068.472184</v>
      </c>
      <c r="AG10" s="78" t="n">
        <v>708046.105088</v>
      </c>
      <c r="AH10" s="78" t="n">
        <v>706824.11226</v>
      </c>
      <c r="AI10" s="78" t="n">
        <v>705424.421588</v>
      </c>
      <c r="AJ10" s="78" t="n">
        <v>703830.11321</v>
      </c>
      <c r="AK10" s="78" t="n">
        <v>703290.584576</v>
      </c>
      <c r="AL10" s="78" t="n">
        <v>702583.92637</v>
      </c>
      <c r="AM10" s="78" t="n">
        <v>701710.04164</v>
      </c>
      <c r="AN10" s="78" t="n">
        <v>700678.908788</v>
      </c>
      <c r="AO10" s="78" t="n">
        <v>699489.31364</v>
      </c>
      <c r="AR10" s="203" t="s">
        <v>200</v>
      </c>
      <c r="AS10" s="204" t="s">
        <v>33</v>
      </c>
      <c r="AT10" s="204" t="n">
        <v>5</v>
      </c>
      <c r="AU10" s="205" t="n">
        <v>3541954</v>
      </c>
      <c r="AV10" s="205" t="n">
        <v>974</v>
      </c>
      <c r="AW10" s="206" t="n">
        <f aca="false">AV10/AU10</f>
        <v>0.000274989454973159</v>
      </c>
      <c r="AX10" s="207" t="n">
        <f aca="false">2*AT10*AW10/(2+AT10*AW10)</f>
        <v>0.00137400268424262</v>
      </c>
      <c r="AY10" s="208" t="n">
        <f aca="false">AY9*(1-AX9)</f>
        <v>98539.5572323134</v>
      </c>
      <c r="AZ10" s="208" t="n">
        <f aca="false">((AY10+AY11)/2)*AT10</f>
        <v>492359.302121214</v>
      </c>
      <c r="BA10" s="208" t="n">
        <f aca="false">BA11+AZ10</f>
        <v>6591474.47250105</v>
      </c>
      <c r="BB10" s="209" t="n">
        <f aca="false">BA10/AY10</f>
        <v>66.8916591228558</v>
      </c>
      <c r="BC10" s="190" t="n">
        <f aca="false">1-AW7</f>
        <v>0.988463088244651</v>
      </c>
      <c r="BD10" s="203" t="s">
        <v>200</v>
      </c>
      <c r="BE10" s="204" t="s">
        <v>33</v>
      </c>
      <c r="BF10" s="204" t="n">
        <v>5</v>
      </c>
      <c r="BG10" s="205" t="n">
        <f aca="false">X13</f>
        <v>3712102</v>
      </c>
      <c r="BH10" s="205" t="n">
        <f aca="false">B705</f>
        <v>558</v>
      </c>
      <c r="BI10" s="206" t="n">
        <f aca="false">BH10/BG10</f>
        <v>0.000150319145325209</v>
      </c>
      <c r="BJ10" s="207" t="n">
        <f aca="false">2*BF10*BI10/(2+BF10*BI10)</f>
        <v>0.000751313384661412</v>
      </c>
      <c r="BK10" s="208" t="n">
        <f aca="false">BK9*(1-BJ9)</f>
        <v>99048.2547363219</v>
      </c>
      <c r="BL10" s="208" t="n">
        <f aca="false">((BK10+BK11)/2)*BF10</f>
        <v>495055.232982833</v>
      </c>
      <c r="BM10" s="208" t="n">
        <f aca="false">BM11+BL10</f>
        <v>6893651.74787231</v>
      </c>
      <c r="BN10" s="209" t="n">
        <f aca="false">BM10/BK10</f>
        <v>69.5989219216837</v>
      </c>
      <c r="BP10" s="203" t="s">
        <v>200</v>
      </c>
      <c r="BQ10" s="204" t="s">
        <v>33</v>
      </c>
      <c r="BR10" s="204" t="n">
        <v>5</v>
      </c>
      <c r="BS10" s="205" t="n">
        <f aca="false">AK13</f>
        <v>3621107</v>
      </c>
      <c r="BT10" s="205" t="n">
        <f aca="false">B1394</f>
        <v>357</v>
      </c>
      <c r="BU10" s="206" t="n">
        <f aca="false">BT10/BS10</f>
        <v>9.85886360165552E-005</v>
      </c>
      <c r="BV10" s="207" t="n">
        <f aca="false">2*BR10*BU10/(2+BR10*BU10)</f>
        <v>0.000492821713531435</v>
      </c>
      <c r="BW10" s="208" t="n">
        <f aca="false">BW9*(1-BV9)</f>
        <v>99335.966529685</v>
      </c>
      <c r="BX10" s="208" t="n">
        <f aca="false">((BW10+BW11)/2)*BR10</f>
        <v>496557.445345324</v>
      </c>
      <c r="BY10" s="208" t="n">
        <f aca="false">BY11+BX10</f>
        <v>7114613.95286438</v>
      </c>
      <c r="BZ10" s="209" t="n">
        <f aca="false">BY10/BW10</f>
        <v>71.6217317998138</v>
      </c>
      <c r="CB10" s="203" t="s">
        <v>200</v>
      </c>
      <c r="CG10" s="0" t="n">
        <v>6</v>
      </c>
    </row>
    <row r="11" customFormat="false" ht="15" hidden="false" customHeight="false" outlineLevel="0" collapsed="false">
      <c r="A11" s="0" t="s">
        <v>201</v>
      </c>
      <c r="B11" s="132" t="n">
        <v>304587</v>
      </c>
      <c r="C11" s="132" t="n">
        <v>160212</v>
      </c>
      <c r="D11" s="132" t="n">
        <v>144375</v>
      </c>
      <c r="E11" s="217" t="n">
        <v>100</v>
      </c>
      <c r="F11" s="217" t="n">
        <v>100</v>
      </c>
      <c r="G11" s="217" t="n">
        <v>100</v>
      </c>
      <c r="H11" s="217" t="n">
        <v>111</v>
      </c>
      <c r="I11" s="127"/>
      <c r="J11" s="218" t="s">
        <v>189</v>
      </c>
      <c r="K11" s="78" t="n">
        <v>2817092.04437</v>
      </c>
      <c r="L11" s="78" t="n">
        <v>2869457.75672</v>
      </c>
      <c r="M11" s="78" t="n">
        <v>2918434.536586</v>
      </c>
      <c r="N11" s="78" t="n">
        <v>2961218.98174</v>
      </c>
      <c r="O11" s="78" t="n">
        <v>2995363.019</v>
      </c>
      <c r="P11" s="78" t="n">
        <v>3016551.95568</v>
      </c>
      <c r="Q11" s="78" t="n">
        <v>3011606.260224</v>
      </c>
      <c r="R11" s="78" t="n">
        <v>3005123.241316</v>
      </c>
      <c r="S11" s="78" t="n">
        <v>2997174.399388</v>
      </c>
      <c r="T11" s="78" t="n">
        <v>2988095.419584</v>
      </c>
      <c r="U11" s="78" t="n">
        <v>2978229.46021</v>
      </c>
      <c r="V11" s="78" t="n">
        <v>2966493.615854</v>
      </c>
      <c r="W11" s="78" t="n">
        <v>2954189.79402</v>
      </c>
      <c r="X11" s="78" t="n">
        <v>2941674.005786</v>
      </c>
      <c r="Y11" s="78" t="n">
        <v>2929411.782038</v>
      </c>
      <c r="Z11" s="78" t="n">
        <v>2917756.6848</v>
      </c>
      <c r="AA11" s="78" t="n">
        <v>2904607.667056</v>
      </c>
      <c r="AB11" s="78" t="n">
        <v>2892489.532296</v>
      </c>
      <c r="AC11" s="78" t="n">
        <v>2881636.35616</v>
      </c>
      <c r="AD11" s="78" t="n">
        <v>2872212.560284</v>
      </c>
      <c r="AE11" s="78" t="n">
        <v>2864275.9481</v>
      </c>
      <c r="AF11" s="78" t="n">
        <v>2855830.527816</v>
      </c>
      <c r="AG11" s="78" t="n">
        <v>2848327.894912</v>
      </c>
      <c r="AH11" s="78" t="n">
        <v>2841760.88774</v>
      </c>
      <c r="AI11" s="78" t="n">
        <v>2836132.578412</v>
      </c>
      <c r="AJ11" s="78" t="n">
        <v>2831443.88679</v>
      </c>
      <c r="AK11" s="78" t="n">
        <v>2826195.415424</v>
      </c>
      <c r="AL11" s="78" t="n">
        <v>2821434.07363</v>
      </c>
      <c r="AM11" s="78" t="n">
        <v>2817102.95836</v>
      </c>
      <c r="AN11" s="78" t="n">
        <v>2813184.091212</v>
      </c>
      <c r="AO11" s="78" t="n">
        <v>2809619.68636</v>
      </c>
      <c r="AR11" s="196" t="s">
        <v>202</v>
      </c>
      <c r="AS11" s="197" t="s">
        <v>34</v>
      </c>
      <c r="AT11" s="197" t="n">
        <v>5</v>
      </c>
      <c r="AU11" s="198" t="n">
        <v>3559813</v>
      </c>
      <c r="AV11" s="198" t="n">
        <v>2569</v>
      </c>
      <c r="AW11" s="199" t="n">
        <f aca="false">AV11/AU11</f>
        <v>0.000721667121278562</v>
      </c>
      <c r="AX11" s="200" t="n">
        <f aca="false">2*AT11*AW11/(2+AT11*AW11)</f>
        <v>0.0036018372875263</v>
      </c>
      <c r="AY11" s="201" t="n">
        <f aca="false">AY10*(1-AX10)</f>
        <v>98404.1636161721</v>
      </c>
      <c r="AZ11" s="201" t="n">
        <f aca="false">((AY11+AY12)/2)*AT11</f>
        <v>491134.728616459</v>
      </c>
      <c r="BA11" s="201" t="n">
        <f aca="false">BA12+AZ11</f>
        <v>6099115.17037984</v>
      </c>
      <c r="BB11" s="202" t="n">
        <f aca="false">BA11/AY11</f>
        <v>61.9802551665353</v>
      </c>
      <c r="BD11" s="196" t="s">
        <v>202</v>
      </c>
      <c r="BE11" s="197" t="s">
        <v>34</v>
      </c>
      <c r="BF11" s="197" t="n">
        <v>5</v>
      </c>
      <c r="BG11" s="198" t="n">
        <f aca="false">X14</f>
        <v>3522037</v>
      </c>
      <c r="BH11" s="198" t="n">
        <f aca="false">B706</f>
        <v>1751</v>
      </c>
      <c r="BI11" s="199" t="n">
        <f aca="false">BH11/BG11</f>
        <v>0.000497155481330832</v>
      </c>
      <c r="BJ11" s="200" t="n">
        <f aca="false">2*BF11*BI11/(2+BF11*BI11)</f>
        <v>0.00248269169718988</v>
      </c>
      <c r="BK11" s="201" t="n">
        <f aca="false">BK10*(1-BJ10)</f>
        <v>98973.8384568112</v>
      </c>
      <c r="BL11" s="201" t="n">
        <f aca="false">((BK11+BK12)/2)*BF11</f>
        <v>494254.888466617</v>
      </c>
      <c r="BM11" s="201" t="n">
        <f aca="false">BM12+BL11</f>
        <v>6398596.51488948</v>
      </c>
      <c r="BN11" s="202" t="n">
        <f aca="false">BM11/BK11</f>
        <v>64.6493721437469</v>
      </c>
      <c r="BP11" s="196" t="s">
        <v>202</v>
      </c>
      <c r="BQ11" s="197" t="s">
        <v>34</v>
      </c>
      <c r="BR11" s="197" t="n">
        <v>5</v>
      </c>
      <c r="BS11" s="198" t="n">
        <f aca="false">AK14</f>
        <v>3694724</v>
      </c>
      <c r="BT11" s="198" t="n">
        <f aca="false">B1395</f>
        <v>1382</v>
      </c>
      <c r="BU11" s="199" t="n">
        <f aca="false">BT11/BS11</f>
        <v>0.000374046884151563</v>
      </c>
      <c r="BV11" s="200" t="n">
        <f aca="false">2*BR11*BU11/(2+BR11*BU11)</f>
        <v>0.00186848716625128</v>
      </c>
      <c r="BW11" s="201" t="n">
        <f aca="false">BW10*(1-BV10)</f>
        <v>99287.0116084445</v>
      </c>
      <c r="BX11" s="201" t="n">
        <f aca="false">((BW11+BW12)/2)*BR11</f>
        <v>495971.266774808</v>
      </c>
      <c r="BY11" s="201" t="n">
        <f aca="false">BY12+BX11</f>
        <v>6618056.50751906</v>
      </c>
      <c r="BZ11" s="202" t="n">
        <f aca="false">BY11/BW11</f>
        <v>66.6558132862182</v>
      </c>
      <c r="CB11" s="196" t="s">
        <v>202</v>
      </c>
      <c r="CG11" s="0" t="n">
        <v>7</v>
      </c>
    </row>
    <row r="12" customFormat="false" ht="15" hidden="false" customHeight="false" outlineLevel="0" collapsed="false">
      <c r="A12" s="219" t="s">
        <v>199</v>
      </c>
      <c r="B12" s="132" t="n">
        <v>8704</v>
      </c>
      <c r="C12" s="132" t="n">
        <v>4920</v>
      </c>
      <c r="D12" s="132" t="n">
        <v>3784</v>
      </c>
      <c r="E12" s="217" t="n">
        <v>2.9</v>
      </c>
      <c r="F12" s="217" t="n">
        <v>3.1</v>
      </c>
      <c r="G12" s="217" t="n">
        <v>2.6</v>
      </c>
      <c r="H12" s="217" t="n">
        <v>130</v>
      </c>
      <c r="I12" s="127"/>
      <c r="J12" s="60" t="s">
        <v>46</v>
      </c>
      <c r="K12" s="54" t="n">
        <v>3507135</v>
      </c>
      <c r="L12" s="54" t="n">
        <v>3507340</v>
      </c>
      <c r="M12" s="54" t="n">
        <v>3511823</v>
      </c>
      <c r="N12" s="54" t="n">
        <v>3522721</v>
      </c>
      <c r="O12" s="54" t="n">
        <v>3541275</v>
      </c>
      <c r="P12" s="54" t="n">
        <v>3570085</v>
      </c>
      <c r="Q12" s="54" t="n">
        <v>3621521</v>
      </c>
      <c r="R12" s="54" t="n">
        <v>3669575</v>
      </c>
      <c r="S12" s="54" t="n">
        <v>3711205</v>
      </c>
      <c r="T12" s="54" t="n">
        <v>3743931</v>
      </c>
      <c r="U12" s="54" t="n">
        <v>3763405</v>
      </c>
      <c r="V12" s="54" t="n">
        <v>3756437</v>
      </c>
      <c r="W12" s="54" t="n">
        <v>3747610</v>
      </c>
      <c r="X12" s="54" t="n">
        <v>3737021</v>
      </c>
      <c r="Y12" s="54" t="n">
        <v>3724968</v>
      </c>
      <c r="Z12" s="54" t="n">
        <v>3711801</v>
      </c>
      <c r="AA12" s="54" t="n">
        <v>3697630</v>
      </c>
      <c r="AB12" s="54" t="n">
        <v>3682593</v>
      </c>
      <c r="AC12" s="54" t="n">
        <v>3667049</v>
      </c>
      <c r="AD12" s="54" t="n">
        <v>3651460</v>
      </c>
      <c r="AE12" s="54" t="n">
        <v>3636191</v>
      </c>
      <c r="AF12" s="54" t="n">
        <v>3621495</v>
      </c>
      <c r="AG12" s="54" t="n">
        <v>3607581</v>
      </c>
      <c r="AH12" s="54" t="n">
        <v>3594735</v>
      </c>
      <c r="AI12" s="54" t="n">
        <v>3583052</v>
      </c>
      <c r="AJ12" s="54" t="n">
        <v>3572654</v>
      </c>
      <c r="AK12" s="54" t="n">
        <v>3563268</v>
      </c>
      <c r="AL12" s="54" t="n">
        <v>3554668</v>
      </c>
      <c r="AM12" s="54" t="n">
        <v>3546796</v>
      </c>
      <c r="AN12" s="54" t="n">
        <v>3539661</v>
      </c>
      <c r="AO12" s="54" t="n">
        <v>3533288</v>
      </c>
      <c r="AR12" s="203" t="s">
        <v>203</v>
      </c>
      <c r="AS12" s="204" t="s">
        <v>35</v>
      </c>
      <c r="AT12" s="204" t="n">
        <v>5</v>
      </c>
      <c r="AU12" s="205" t="n">
        <v>3346483</v>
      </c>
      <c r="AV12" s="205" t="n">
        <v>3284</v>
      </c>
      <c r="AW12" s="206" t="n">
        <f aca="false">AV12/AU12</f>
        <v>0.000981328756189707</v>
      </c>
      <c r="AX12" s="207" t="n">
        <f aca="false">2*AT12*AW12/(2+AT12*AW12)</f>
        <v>0.00489463566412784</v>
      </c>
      <c r="AY12" s="208" t="n">
        <f aca="false">AY11*(1-AX11)</f>
        <v>98049.7278304116</v>
      </c>
      <c r="AZ12" s="208" t="n">
        <f aca="false">((AY12+AY13)/2)*AT12</f>
        <v>489048.844915316</v>
      </c>
      <c r="BA12" s="208" t="n">
        <f aca="false">BA13+AZ12</f>
        <v>5607980.44176338</v>
      </c>
      <c r="BB12" s="209" t="n">
        <f aca="false">BA12/AY12</f>
        <v>57.1952678080151</v>
      </c>
      <c r="BD12" s="203" t="s">
        <v>203</v>
      </c>
      <c r="BE12" s="204" t="s">
        <v>35</v>
      </c>
      <c r="BF12" s="204" t="n">
        <v>5</v>
      </c>
      <c r="BG12" s="205" t="n">
        <f aca="false">X15</f>
        <v>3508337</v>
      </c>
      <c r="BH12" s="205" t="n">
        <f aca="false">B707</f>
        <v>2498</v>
      </c>
      <c r="BI12" s="206" t="n">
        <f aca="false">BH12/BG12</f>
        <v>0.000712018258223198</v>
      </c>
      <c r="BJ12" s="207" t="n">
        <f aca="false">2*BF12*BI12/(2+BF12*BI12)</f>
        <v>0.00355376542644332</v>
      </c>
      <c r="BK12" s="208" t="n">
        <f aca="false">BK11*(1-BJ11)</f>
        <v>98728.1169298355</v>
      </c>
      <c r="BL12" s="208" t="n">
        <f aca="false">((BK12+BK13)/2)*BF12</f>
        <v>492763.44322777</v>
      </c>
      <c r="BM12" s="208" t="n">
        <f aca="false">BM13+BL12</f>
        <v>5904341.62642286</v>
      </c>
      <c r="BN12" s="209" t="n">
        <f aca="false">BM12/BK12</f>
        <v>59.8040539010684</v>
      </c>
      <c r="BP12" s="203" t="s">
        <v>203</v>
      </c>
      <c r="BQ12" s="204" t="s">
        <v>35</v>
      </c>
      <c r="BR12" s="204" t="n">
        <v>5</v>
      </c>
      <c r="BS12" s="205" t="n">
        <f aca="false">AK15</f>
        <v>3747150</v>
      </c>
      <c r="BT12" s="205" t="n">
        <f aca="false">B1396</f>
        <v>2065</v>
      </c>
      <c r="BU12" s="206" t="n">
        <f aca="false">BT12/BS12</f>
        <v>0.000551085491640313</v>
      </c>
      <c r="BV12" s="207" t="n">
        <f aca="false">2*BR12*BU12/(2+BR12*BU12)</f>
        <v>0.00275163649083065</v>
      </c>
      <c r="BW12" s="208" t="n">
        <f aca="false">BW11*(1-BV11)</f>
        <v>99101.4951014787</v>
      </c>
      <c r="BX12" s="208" t="n">
        <f aca="false">((BW12+BW13)/2)*BR12</f>
        <v>494825.747281851</v>
      </c>
      <c r="BY12" s="208" t="n">
        <f aca="false">BY13+BX12</f>
        <v>6122085.24074425</v>
      </c>
      <c r="BZ12" s="209" t="n">
        <f aca="false">BY12/BW12</f>
        <v>61.7759120028947</v>
      </c>
      <c r="CB12" s="203" t="s">
        <v>203</v>
      </c>
      <c r="CG12" s="0" t="n">
        <v>8</v>
      </c>
    </row>
    <row r="13" customFormat="false" ht="15" hidden="false" customHeight="false" outlineLevel="0" collapsed="false">
      <c r="A13" s="219" t="s">
        <v>189</v>
      </c>
      <c r="B13" s="132" t="n">
        <v>1463</v>
      </c>
      <c r="C13" s="132" t="n">
        <v>805</v>
      </c>
      <c r="D13" s="132" t="n">
        <v>658</v>
      </c>
      <c r="E13" s="217" t="n">
        <v>0.5</v>
      </c>
      <c r="F13" s="217" t="n">
        <v>0.5</v>
      </c>
      <c r="G13" s="217" t="n">
        <v>0.5</v>
      </c>
      <c r="H13" s="217" t="n">
        <v>122.3</v>
      </c>
      <c r="I13" s="127"/>
      <c r="J13" s="60" t="s">
        <v>33</v>
      </c>
      <c r="K13" s="54" t="n">
        <v>3541954</v>
      </c>
      <c r="L13" s="54" t="n">
        <v>3530131</v>
      </c>
      <c r="M13" s="54" t="n">
        <v>3521389</v>
      </c>
      <c r="N13" s="54" t="n">
        <v>3515301</v>
      </c>
      <c r="O13" s="54" t="n">
        <v>3510972</v>
      </c>
      <c r="P13" s="54" t="n">
        <v>3508531</v>
      </c>
      <c r="Q13" s="54" t="n">
        <v>3508707</v>
      </c>
      <c r="R13" s="54" t="n">
        <v>3513167</v>
      </c>
      <c r="S13" s="54" t="n">
        <v>3524036</v>
      </c>
      <c r="T13" s="54" t="n">
        <v>3542513</v>
      </c>
      <c r="U13" s="54" t="n">
        <v>3571271</v>
      </c>
      <c r="V13" s="54" t="n">
        <v>3622606</v>
      </c>
      <c r="W13" s="54" t="n">
        <v>3670556</v>
      </c>
      <c r="X13" s="54" t="n">
        <v>3712102</v>
      </c>
      <c r="Y13" s="54" t="n">
        <v>3744730</v>
      </c>
      <c r="Z13" s="54" t="n">
        <v>3764119</v>
      </c>
      <c r="AA13" s="54" t="n">
        <v>3757069</v>
      </c>
      <c r="AB13" s="54" t="n">
        <v>3748148</v>
      </c>
      <c r="AC13" s="54" t="n">
        <v>3737473</v>
      </c>
      <c r="AD13" s="54" t="n">
        <v>3725340</v>
      </c>
      <c r="AE13" s="54" t="n">
        <v>3712073</v>
      </c>
      <c r="AF13" s="54" t="n">
        <v>3697812</v>
      </c>
      <c r="AG13" s="54" t="n">
        <v>3682664</v>
      </c>
      <c r="AH13" s="54" t="n">
        <v>3666998</v>
      </c>
      <c r="AI13" s="54" t="n">
        <v>3651312</v>
      </c>
      <c r="AJ13" s="54" t="n">
        <v>3635917</v>
      </c>
      <c r="AK13" s="54" t="n">
        <v>3621107</v>
      </c>
      <c r="AL13" s="54" t="n">
        <v>3607056</v>
      </c>
      <c r="AM13" s="54" t="n">
        <v>3594071</v>
      </c>
      <c r="AN13" s="54" t="n">
        <v>3582257</v>
      </c>
      <c r="AO13" s="54" t="n">
        <v>3571740</v>
      </c>
      <c r="AR13" s="196" t="s">
        <v>204</v>
      </c>
      <c r="AS13" s="197" t="s">
        <v>36</v>
      </c>
      <c r="AT13" s="197" t="n">
        <v>5</v>
      </c>
      <c r="AU13" s="198" t="n">
        <v>3166874</v>
      </c>
      <c r="AV13" s="198" t="n">
        <v>3370</v>
      </c>
      <c r="AW13" s="199" t="n">
        <f aca="false">AV13/AU13</f>
        <v>0.00106414085309362</v>
      </c>
      <c r="AX13" s="200" t="n">
        <f aca="false">2*AT13*AW13/(2+AT13*AW13)</f>
        <v>0.00530658687575564</v>
      </c>
      <c r="AY13" s="201" t="n">
        <f aca="false">AY12*(1-AX12)</f>
        <v>97569.8101357148</v>
      </c>
      <c r="AZ13" s="201" t="n">
        <f aca="false">((AY13+AY14)/2)*AT13</f>
        <v>486554.643993734</v>
      </c>
      <c r="BA13" s="201" t="n">
        <f aca="false">BA14+AZ13</f>
        <v>5118931.59684806</v>
      </c>
      <c r="BB13" s="202" t="n">
        <f aca="false">BA13/AY13</f>
        <v>52.4642980213642</v>
      </c>
      <c r="BD13" s="196" t="s">
        <v>204</v>
      </c>
      <c r="BE13" s="197" t="s">
        <v>36</v>
      </c>
      <c r="BF13" s="197" t="n">
        <v>5</v>
      </c>
      <c r="BG13" s="198" t="n">
        <f aca="false">X16</f>
        <v>3555490</v>
      </c>
      <c r="BH13" s="198" t="n">
        <f aca="false">B708</f>
        <v>2588</v>
      </c>
      <c r="BI13" s="199" t="n">
        <f aca="false">BH13/BG13</f>
        <v>0.000727888420442752</v>
      </c>
      <c r="BJ13" s="200" t="n">
        <f aca="false">2*BF13*BI13/(2+BF13*BI13)</f>
        <v>0.00363283136250828</v>
      </c>
      <c r="BK13" s="201" t="n">
        <f aca="false">BK12*(1-BJ12)</f>
        <v>98377.2603612723</v>
      </c>
      <c r="BL13" s="201" t="n">
        <f aca="false">((BK13+BK14)/2)*BF13</f>
        <v>490992.831814367</v>
      </c>
      <c r="BM13" s="201" t="n">
        <f aca="false">BM14+BL13</f>
        <v>5411578.18319509</v>
      </c>
      <c r="BN13" s="202" t="n">
        <f aca="false">BM13/BK13</f>
        <v>55.0084253548235</v>
      </c>
      <c r="BP13" s="196" t="s">
        <v>204</v>
      </c>
      <c r="BQ13" s="197" t="s">
        <v>36</v>
      </c>
      <c r="BR13" s="197" t="n">
        <v>5</v>
      </c>
      <c r="BS13" s="198" t="n">
        <f aca="false">AK16</f>
        <v>3606696</v>
      </c>
      <c r="BT13" s="198" t="n">
        <f aca="false">B1397</f>
        <v>1919</v>
      </c>
      <c r="BU13" s="199" t="n">
        <f aca="false">BT13/BS13</f>
        <v>0.000532065912957455</v>
      </c>
      <c r="BV13" s="200" t="n">
        <f aca="false">2*BR13*BU13/(2+BR13*BU13)</f>
        <v>0.00265679558886095</v>
      </c>
      <c r="BW13" s="201" t="n">
        <f aca="false">BW12*(1-BV12)</f>
        <v>98828.8038112616</v>
      </c>
      <c r="BX13" s="201" t="n">
        <f aca="false">((BW13+BW14)/2)*BR13</f>
        <v>493487.599231263</v>
      </c>
      <c r="BY13" s="201" t="n">
        <f aca="false">BY14+BX13</f>
        <v>5627259.4934624</v>
      </c>
      <c r="BZ13" s="202" t="n">
        <f aca="false">BY13/BW13</f>
        <v>56.9394678115205</v>
      </c>
      <c r="CB13" s="196" t="s">
        <v>204</v>
      </c>
      <c r="CG13" s="0" t="n">
        <v>9</v>
      </c>
    </row>
    <row r="14" customFormat="false" ht="15" hidden="false" customHeight="false" outlineLevel="0" collapsed="false">
      <c r="A14" s="219" t="s">
        <v>46</v>
      </c>
      <c r="B14" s="132" t="n">
        <v>770</v>
      </c>
      <c r="C14" s="132" t="n">
        <v>439</v>
      </c>
      <c r="D14" s="132" t="n">
        <v>331</v>
      </c>
      <c r="E14" s="217" t="n">
        <v>0.3</v>
      </c>
      <c r="F14" s="217" t="n">
        <v>0.3</v>
      </c>
      <c r="G14" s="217" t="n">
        <v>0.2</v>
      </c>
      <c r="H14" s="217" t="n">
        <v>132.6</v>
      </c>
      <c r="I14" s="127"/>
      <c r="J14" s="58" t="s">
        <v>34</v>
      </c>
      <c r="K14" s="54" t="n">
        <v>3559813</v>
      </c>
      <c r="L14" s="54" t="n">
        <v>3573638</v>
      </c>
      <c r="M14" s="54" t="n">
        <v>3574520</v>
      </c>
      <c r="N14" s="54" t="n">
        <v>3566154</v>
      </c>
      <c r="O14" s="54" t="n">
        <v>3553325</v>
      </c>
      <c r="P14" s="54" t="n">
        <v>3539630</v>
      </c>
      <c r="Q14" s="54" t="n">
        <v>3527929</v>
      </c>
      <c r="R14" s="54" t="n">
        <v>3519280</v>
      </c>
      <c r="S14" s="54" t="n">
        <v>3513239</v>
      </c>
      <c r="T14" s="54" t="n">
        <v>3508965</v>
      </c>
      <c r="U14" s="54" t="n">
        <v>3506525</v>
      </c>
      <c r="V14" s="54" t="n">
        <v>3506737</v>
      </c>
      <c r="W14" s="54" t="n">
        <v>3511189</v>
      </c>
      <c r="X14" s="54" t="n">
        <v>3522037</v>
      </c>
      <c r="Y14" s="54" t="n">
        <v>3540458</v>
      </c>
      <c r="Z14" s="54" t="n">
        <v>3569145</v>
      </c>
      <c r="AA14" s="54" t="n">
        <v>3620371</v>
      </c>
      <c r="AB14" s="54" t="n">
        <v>3668218</v>
      </c>
      <c r="AC14" s="54" t="n">
        <v>3709659</v>
      </c>
      <c r="AD14" s="54" t="n">
        <v>3742148</v>
      </c>
      <c r="AE14" s="54" t="n">
        <v>3761433</v>
      </c>
      <c r="AF14" s="54" t="n">
        <v>3754300</v>
      </c>
      <c r="AG14" s="54" t="n">
        <v>3745342</v>
      </c>
      <c r="AH14" s="54" t="n">
        <v>3734596</v>
      </c>
      <c r="AI14" s="54" t="n">
        <v>3722392</v>
      </c>
      <c r="AJ14" s="54" t="n">
        <v>3709025</v>
      </c>
      <c r="AK14" s="54" t="n">
        <v>3694724</v>
      </c>
      <c r="AL14" s="54" t="n">
        <v>3679482</v>
      </c>
      <c r="AM14" s="54" t="n">
        <v>3663732</v>
      </c>
      <c r="AN14" s="54" t="n">
        <v>3647962</v>
      </c>
      <c r="AO14" s="54" t="n">
        <v>3632458</v>
      </c>
      <c r="AR14" s="203" t="s">
        <v>205</v>
      </c>
      <c r="AS14" s="204" t="s">
        <v>37</v>
      </c>
      <c r="AT14" s="204" t="n">
        <v>5</v>
      </c>
      <c r="AU14" s="205" t="n">
        <v>3112375</v>
      </c>
      <c r="AV14" s="205" t="n">
        <v>3623</v>
      </c>
      <c r="AW14" s="206" t="n">
        <f aca="false">AV14/AU14</f>
        <v>0.00116406281376762</v>
      </c>
      <c r="AX14" s="207" t="n">
        <f aca="false">2*AT14*AW14/(2+AT14*AW14)</f>
        <v>0.00580342519019713</v>
      </c>
      <c r="AY14" s="208" t="n">
        <f aca="false">AY13*(1-AX13)</f>
        <v>97052.0474617786</v>
      </c>
      <c r="AZ14" s="208" t="n">
        <f aca="false">((AY14+AY15)/2)*AT14</f>
        <v>483852.151566394</v>
      </c>
      <c r="BA14" s="208" t="n">
        <f aca="false">BA15+AZ14</f>
        <v>4632376.95285433</v>
      </c>
      <c r="BB14" s="209" t="n">
        <f aca="false">BA14/AY14</f>
        <v>47.7308524034866</v>
      </c>
      <c r="BD14" s="203" t="s">
        <v>205</v>
      </c>
      <c r="BE14" s="204" t="s">
        <v>37</v>
      </c>
      <c r="BF14" s="204" t="n">
        <v>5</v>
      </c>
      <c r="BG14" s="205" t="n">
        <f aca="false">X17</f>
        <v>3476971</v>
      </c>
      <c r="BH14" s="205" t="n">
        <f aca="false">B709</f>
        <v>2792</v>
      </c>
      <c r="BI14" s="206" t="n">
        <f aca="false">BH14/BG14</f>
        <v>0.000802997781689867</v>
      </c>
      <c r="BJ14" s="207" t="n">
        <f aca="false">2*BF14*BI14/(2+BF14*BI14)</f>
        <v>0.00400694498860633</v>
      </c>
      <c r="BK14" s="208" t="n">
        <f aca="false">BK13*(1-BJ13)</f>
        <v>98019.8723644743</v>
      </c>
      <c r="BL14" s="208" t="n">
        <f aca="false">((BK14+BK15)/2)*BF14</f>
        <v>489117.461231485</v>
      </c>
      <c r="BM14" s="208" t="n">
        <f aca="false">BM15+BL14</f>
        <v>4920585.35138072</v>
      </c>
      <c r="BN14" s="209" t="n">
        <f aca="false">BM14/BK14</f>
        <v>50.1998751139377</v>
      </c>
      <c r="BP14" s="203" t="s">
        <v>205</v>
      </c>
      <c r="BQ14" s="204" t="s">
        <v>37</v>
      </c>
      <c r="BR14" s="204" t="n">
        <v>5</v>
      </c>
      <c r="BS14" s="205" t="n">
        <f aca="false">AK17</f>
        <v>3487229</v>
      </c>
      <c r="BT14" s="205" t="n">
        <f aca="false">B1398</f>
        <v>2095</v>
      </c>
      <c r="BU14" s="206" t="n">
        <f aca="false">BT14/BS14</f>
        <v>0.000600763528864895</v>
      </c>
      <c r="BV14" s="207" t="n">
        <f aca="false">2*BR14*BU14/(2+BR14*BU14)</f>
        <v>0.00299931294974483</v>
      </c>
      <c r="BW14" s="208" t="n">
        <f aca="false">BW13*(1-BV13)</f>
        <v>98566.2358812435</v>
      </c>
      <c r="BX14" s="208" t="n">
        <f aca="false">((BW14+BW15)/2)*BR14</f>
        <v>492092.101937002</v>
      </c>
      <c r="BY14" s="208" t="n">
        <f aca="false">BY15+BX14</f>
        <v>5133771.89423114</v>
      </c>
      <c r="BZ14" s="209" t="n">
        <f aca="false">BY14/BW14</f>
        <v>52.084487637496</v>
      </c>
      <c r="CB14" s="203" t="s">
        <v>205</v>
      </c>
      <c r="CG14" s="0" t="n">
        <v>10</v>
      </c>
    </row>
    <row r="15" customFormat="false" ht="15" hidden="false" customHeight="false" outlineLevel="0" collapsed="false">
      <c r="A15" s="219" t="s">
        <v>33</v>
      </c>
      <c r="B15" s="132" t="n">
        <v>974</v>
      </c>
      <c r="C15" s="132" t="n">
        <v>575</v>
      </c>
      <c r="D15" s="132" t="n">
        <v>399</v>
      </c>
      <c r="E15" s="217" t="n">
        <v>0.3</v>
      </c>
      <c r="F15" s="217" t="n">
        <v>0.4</v>
      </c>
      <c r="G15" s="217" t="n">
        <v>0.3</v>
      </c>
      <c r="H15" s="217" t="n">
        <v>144.1</v>
      </c>
      <c r="I15" s="127"/>
      <c r="J15" s="58" t="s">
        <v>35</v>
      </c>
      <c r="K15" s="54" t="n">
        <v>3346483</v>
      </c>
      <c r="L15" s="54" t="n">
        <v>3395590</v>
      </c>
      <c r="M15" s="54" t="n">
        <v>3444594</v>
      </c>
      <c r="N15" s="54" t="n">
        <v>3489936</v>
      </c>
      <c r="O15" s="54" t="n">
        <v>3527754</v>
      </c>
      <c r="P15" s="54" t="n">
        <v>3554811</v>
      </c>
      <c r="Q15" s="54" t="n">
        <v>3568580</v>
      </c>
      <c r="R15" s="54" t="n">
        <v>3569502</v>
      </c>
      <c r="S15" s="54" t="n">
        <v>3561187</v>
      </c>
      <c r="T15" s="54" t="n">
        <v>3548389</v>
      </c>
      <c r="U15" s="54" t="n">
        <v>3534762</v>
      </c>
      <c r="V15" s="54" t="n">
        <v>3523049</v>
      </c>
      <c r="W15" s="54" t="n">
        <v>3514404</v>
      </c>
      <c r="X15" s="54" t="n">
        <v>3508337</v>
      </c>
      <c r="Y15" s="54" t="n">
        <v>3504022</v>
      </c>
      <c r="Z15" s="54" t="n">
        <v>3501523</v>
      </c>
      <c r="AA15" s="54" t="n">
        <v>3501652</v>
      </c>
      <c r="AB15" s="54" t="n">
        <v>3505994</v>
      </c>
      <c r="AC15" s="54" t="n">
        <v>3516671</v>
      </c>
      <c r="AD15" s="54" t="n">
        <v>3534949</v>
      </c>
      <c r="AE15" s="54" t="n">
        <v>3563410</v>
      </c>
      <c r="AF15" s="54" t="n">
        <v>3614378</v>
      </c>
      <c r="AG15" s="54" t="n">
        <v>3661925</v>
      </c>
      <c r="AH15" s="54" t="n">
        <v>3703143</v>
      </c>
      <c r="AI15" s="54" t="n">
        <v>3735374</v>
      </c>
      <c r="AJ15" s="54" t="n">
        <v>3754460</v>
      </c>
      <c r="AK15" s="54" t="n">
        <v>3747150</v>
      </c>
      <c r="AL15" s="54" t="n">
        <v>3738035</v>
      </c>
      <c r="AM15" s="54" t="n">
        <v>3727145</v>
      </c>
      <c r="AN15" s="54" t="n">
        <v>3714775</v>
      </c>
      <c r="AO15" s="54" t="n">
        <v>3701247</v>
      </c>
      <c r="AR15" s="196" t="s">
        <v>206</v>
      </c>
      <c r="AS15" s="197" t="s">
        <v>38</v>
      </c>
      <c r="AT15" s="197" t="n">
        <v>5</v>
      </c>
      <c r="AU15" s="198" t="n">
        <v>2711144</v>
      </c>
      <c r="AV15" s="198" t="n">
        <v>4119</v>
      </c>
      <c r="AW15" s="199" t="n">
        <f aca="false">AV15/AU15</f>
        <v>0.00151928484801988</v>
      </c>
      <c r="AX15" s="200" t="n">
        <f aca="false">2*AT15*AW15/(2+AT15*AW15)</f>
        <v>0.00756768058398463</v>
      </c>
      <c r="AY15" s="201" t="n">
        <f aca="false">AY14*(1-AX14)</f>
        <v>96488.8131647787</v>
      </c>
      <c r="AZ15" s="201" t="n">
        <f aca="false">((AY15+AY16)/2)*AT15</f>
        <v>480618.574528997</v>
      </c>
      <c r="BA15" s="201" t="n">
        <f aca="false">BA16+AZ15</f>
        <v>4148524.80128794</v>
      </c>
      <c r="BB15" s="202" t="n">
        <f aca="false">BA15/AY15</f>
        <v>42.9948785275584</v>
      </c>
      <c r="BD15" s="196" t="s">
        <v>206</v>
      </c>
      <c r="BE15" s="197" t="s">
        <v>38</v>
      </c>
      <c r="BF15" s="197" t="n">
        <v>5</v>
      </c>
      <c r="BG15" s="198" t="n">
        <f aca="false">X18</f>
        <v>3232557</v>
      </c>
      <c r="BH15" s="198" t="n">
        <f aca="false">B710</f>
        <v>3491</v>
      </c>
      <c r="BI15" s="199" t="n">
        <f aca="false">BH15/BG15</f>
        <v>0.00107995002098958</v>
      </c>
      <c r="BJ15" s="200" t="n">
        <f aca="false">2*BF15*BI15/(2+BF15*BI15)</f>
        <v>0.0053852107089026</v>
      </c>
      <c r="BK15" s="201" t="n">
        <f aca="false">BK14*(1-BJ14)</f>
        <v>97627.1121281196</v>
      </c>
      <c r="BL15" s="201" t="n">
        <f aca="false">((BK15+BK16)/2)*BF15</f>
        <v>486821.204216319</v>
      </c>
      <c r="BM15" s="201" t="n">
        <f aca="false">BM16+BL15</f>
        <v>4431467.89014924</v>
      </c>
      <c r="BN15" s="202" t="n">
        <f aca="false">BM15/BK15</f>
        <v>45.3917748210524</v>
      </c>
      <c r="BP15" s="196" t="s">
        <v>206</v>
      </c>
      <c r="BQ15" s="197" t="s">
        <v>38</v>
      </c>
      <c r="BR15" s="197" t="n">
        <v>5</v>
      </c>
      <c r="BS15" s="198" t="n">
        <f aca="false">AK18</f>
        <v>3498116</v>
      </c>
      <c r="BT15" s="198" t="n">
        <f aca="false">B1399</f>
        <v>2928</v>
      </c>
      <c r="BU15" s="199" t="n">
        <f aca="false">BT15/BS15</f>
        <v>0.000837021985548792</v>
      </c>
      <c r="BV15" s="200" t="n">
        <f aca="false">2*BR15*BU15/(2+BR15*BU15)</f>
        <v>0.00417637064262477</v>
      </c>
      <c r="BW15" s="201" t="n">
        <f aca="false">BW14*(1-BV14)</f>
        <v>98270.6048935572</v>
      </c>
      <c r="BX15" s="201" t="n">
        <f aca="false">((BW15+BW16)/2)*BR15</f>
        <v>490326.98829451</v>
      </c>
      <c r="BY15" s="201" t="n">
        <f aca="false">BY16+BX15</f>
        <v>4641679.79229414</v>
      </c>
      <c r="BZ15" s="202" t="n">
        <f aca="false">BY15/BW15</f>
        <v>47.2336544312698</v>
      </c>
      <c r="CB15" s="196" t="s">
        <v>206</v>
      </c>
      <c r="CG15" s="0" t="n">
        <v>11</v>
      </c>
    </row>
    <row r="16" customFormat="false" ht="15" hidden="false" customHeight="false" outlineLevel="0" collapsed="false">
      <c r="A16" s="219" t="s">
        <v>34</v>
      </c>
      <c r="B16" s="132" t="n">
        <v>2569</v>
      </c>
      <c r="C16" s="132" t="n">
        <v>1833</v>
      </c>
      <c r="D16" s="132" t="n">
        <v>736</v>
      </c>
      <c r="E16" s="217" t="n">
        <v>0.8</v>
      </c>
      <c r="F16" s="217" t="n">
        <v>1.1</v>
      </c>
      <c r="G16" s="217" t="n">
        <v>0.5</v>
      </c>
      <c r="H16" s="217" t="n">
        <v>249</v>
      </c>
      <c r="I16" s="127"/>
      <c r="J16" s="58" t="s">
        <v>36</v>
      </c>
      <c r="K16" s="54" t="n">
        <v>3166874</v>
      </c>
      <c r="L16" s="54" t="n">
        <v>3184168</v>
      </c>
      <c r="M16" s="54" t="n">
        <v>3212958</v>
      </c>
      <c r="N16" s="54" t="n">
        <v>3250983</v>
      </c>
      <c r="O16" s="54" t="n">
        <v>3294748</v>
      </c>
      <c r="P16" s="54" t="n">
        <v>3341846</v>
      </c>
      <c r="Q16" s="54" t="n">
        <v>3390781</v>
      </c>
      <c r="R16" s="54" t="n">
        <v>3439542</v>
      </c>
      <c r="S16" s="54" t="n">
        <v>3484671</v>
      </c>
      <c r="T16" s="54" t="n">
        <v>3522333</v>
      </c>
      <c r="U16" s="54" t="n">
        <v>3549243</v>
      </c>
      <c r="V16" s="54" t="n">
        <v>3562951</v>
      </c>
      <c r="W16" s="54" t="n">
        <v>3563825</v>
      </c>
      <c r="X16" s="54" t="n">
        <v>3555490</v>
      </c>
      <c r="Y16" s="54" t="n">
        <v>3542670</v>
      </c>
      <c r="Z16" s="54" t="n">
        <v>3528996</v>
      </c>
      <c r="AA16" s="54" t="n">
        <v>3517248</v>
      </c>
      <c r="AB16" s="54" t="n">
        <v>3508513</v>
      </c>
      <c r="AC16" s="54" t="n">
        <v>3502368</v>
      </c>
      <c r="AD16" s="54" t="n">
        <v>3497916</v>
      </c>
      <c r="AE16" s="54" t="n">
        <v>3495312</v>
      </c>
      <c r="AF16" s="54" t="n">
        <v>3495281</v>
      </c>
      <c r="AG16" s="54" t="n">
        <v>3499456</v>
      </c>
      <c r="AH16" s="54" t="n">
        <v>3509879</v>
      </c>
      <c r="AI16" s="54" t="n">
        <v>3527924</v>
      </c>
      <c r="AJ16" s="54" t="n">
        <v>3556088</v>
      </c>
      <c r="AK16" s="54" t="n">
        <v>3606696</v>
      </c>
      <c r="AL16" s="54" t="n">
        <v>3653915</v>
      </c>
      <c r="AM16" s="54" t="n">
        <v>3694819</v>
      </c>
      <c r="AN16" s="54" t="n">
        <v>3726740</v>
      </c>
      <c r="AO16" s="54" t="n">
        <v>3745525</v>
      </c>
      <c r="AR16" s="203" t="s">
        <v>207</v>
      </c>
      <c r="AS16" s="204" t="s">
        <v>39</v>
      </c>
      <c r="AT16" s="204" t="n">
        <v>5</v>
      </c>
      <c r="AU16" s="205" t="n">
        <v>2347809</v>
      </c>
      <c r="AV16" s="205" t="n">
        <v>5222</v>
      </c>
      <c r="AW16" s="206" t="n">
        <f aca="false">AV16/AU16</f>
        <v>0.00222420137242851</v>
      </c>
      <c r="AX16" s="207" t="n">
        <f aca="false">2*AT16*AW16/(2+AT16*AW16)</f>
        <v>0.0110595104165255</v>
      </c>
      <c r="AY16" s="208" t="n">
        <f aca="false">AY15*(1-AX15)</f>
        <v>95758.6166468199</v>
      </c>
      <c r="AZ16" s="208" t="n">
        <f aca="false">((AY16+AY17)/2)*AT16</f>
        <v>476145.474688406</v>
      </c>
      <c r="BA16" s="208" t="n">
        <f aca="false">BA17+AZ16</f>
        <v>3667906.22675894</v>
      </c>
      <c r="BB16" s="209" t="n">
        <f aca="false">BA16/AY16</f>
        <v>38.3036676509962</v>
      </c>
      <c r="BD16" s="203" t="s">
        <v>207</v>
      </c>
      <c r="BE16" s="204" t="s">
        <v>39</v>
      </c>
      <c r="BF16" s="204" t="n">
        <v>5</v>
      </c>
      <c r="BG16" s="205" t="n">
        <f aca="false">X19</f>
        <v>3123415</v>
      </c>
      <c r="BH16" s="205" t="n">
        <f aca="false">B711</f>
        <v>5227</v>
      </c>
      <c r="BI16" s="206" t="n">
        <f aca="false">BH16/BG16</f>
        <v>0.00167348879351607</v>
      </c>
      <c r="BJ16" s="207" t="n">
        <f aca="false">2*BF16*BI16/(2+BF16*BI16)</f>
        <v>0.00833258275791432</v>
      </c>
      <c r="BK16" s="208" t="n">
        <f aca="false">BK15*(1-BJ15)</f>
        <v>97101.369558408</v>
      </c>
      <c r="BL16" s="208" t="n">
        <f aca="false">((BK16+BK17)/2)*BF16</f>
        <v>483484.084797659</v>
      </c>
      <c r="BM16" s="208" t="n">
        <f aca="false">BM17+BL16</f>
        <v>3944646.68593292</v>
      </c>
      <c r="BN16" s="209" t="n">
        <f aca="false">BM16/BK16</f>
        <v>40.624006683656</v>
      </c>
      <c r="BP16" s="203" t="s">
        <v>207</v>
      </c>
      <c r="BQ16" s="204" t="s">
        <v>39</v>
      </c>
      <c r="BR16" s="204" t="n">
        <v>5</v>
      </c>
      <c r="BS16" s="205" t="n">
        <f aca="false">AK19</f>
        <v>3524816</v>
      </c>
      <c r="BT16" s="205" t="n">
        <f aca="false">B1400</f>
        <v>4729</v>
      </c>
      <c r="BU16" s="206" t="n">
        <f aca="false">BT16/BS16</f>
        <v>0.00134163031488736</v>
      </c>
      <c r="BV16" s="207" t="n">
        <f aca="false">2*BR16*BU16/(2+BR16*BU16)</f>
        <v>0.00668572713892019</v>
      </c>
      <c r="BW16" s="208" t="n">
        <f aca="false">BW15*(1-BV15)</f>
        <v>97860.1904242468</v>
      </c>
      <c r="BX16" s="208" t="n">
        <f aca="false">((BW16+BW17)/2)*BR16</f>
        <v>487665.285793886</v>
      </c>
      <c r="BY16" s="208" t="n">
        <f aca="false">BY17+BX16</f>
        <v>4151352.80399963</v>
      </c>
      <c r="BZ16" s="209" t="n">
        <f aca="false">BY16/BW16</f>
        <v>42.4212622722533</v>
      </c>
      <c r="CB16" s="203" t="s">
        <v>207</v>
      </c>
      <c r="CG16" s="0" t="n">
        <v>12</v>
      </c>
    </row>
    <row r="17" customFormat="false" ht="15" hidden="false" customHeight="false" outlineLevel="0" collapsed="false">
      <c r="A17" s="219" t="s">
        <v>35</v>
      </c>
      <c r="B17" s="132" t="n">
        <v>3284</v>
      </c>
      <c r="C17" s="132" t="n">
        <v>2444</v>
      </c>
      <c r="D17" s="132" t="n">
        <v>840</v>
      </c>
      <c r="E17" s="217" t="n">
        <v>1.1</v>
      </c>
      <c r="F17" s="217" t="n">
        <v>1.5</v>
      </c>
      <c r="G17" s="217" t="n">
        <v>0.6</v>
      </c>
      <c r="H17" s="217" t="n">
        <v>291</v>
      </c>
      <c r="I17" s="127"/>
      <c r="J17" s="58" t="s">
        <v>37</v>
      </c>
      <c r="K17" s="54" t="n">
        <v>3112375</v>
      </c>
      <c r="L17" s="54" t="n">
        <v>3142982</v>
      </c>
      <c r="M17" s="54" t="n">
        <v>3154334</v>
      </c>
      <c r="N17" s="54" t="n">
        <v>3154430</v>
      </c>
      <c r="O17" s="54" t="n">
        <v>3153561</v>
      </c>
      <c r="P17" s="54" t="n">
        <v>3159595</v>
      </c>
      <c r="Q17" s="54" t="n">
        <v>3177008</v>
      </c>
      <c r="R17" s="54" t="n">
        <v>3205836</v>
      </c>
      <c r="S17" s="54" t="n">
        <v>3243841</v>
      </c>
      <c r="T17" s="54" t="n">
        <v>3287553</v>
      </c>
      <c r="U17" s="54" t="n">
        <v>3334543</v>
      </c>
      <c r="V17" s="54" t="n">
        <v>3383352</v>
      </c>
      <c r="W17" s="54" t="n">
        <v>3431976</v>
      </c>
      <c r="X17" s="54" t="n">
        <v>3476971</v>
      </c>
      <c r="Y17" s="54" t="n">
        <v>3514526</v>
      </c>
      <c r="Z17" s="54" t="n">
        <v>3541373</v>
      </c>
      <c r="AA17" s="54" t="n">
        <v>3555048</v>
      </c>
      <c r="AB17" s="54" t="n">
        <v>3555936</v>
      </c>
      <c r="AC17" s="54" t="n">
        <v>3547644</v>
      </c>
      <c r="AD17" s="54" t="n">
        <v>3534869</v>
      </c>
      <c r="AE17" s="54" t="n">
        <v>3521200</v>
      </c>
      <c r="AF17" s="54" t="n">
        <v>3509462</v>
      </c>
      <c r="AG17" s="54" t="n">
        <v>3500703</v>
      </c>
      <c r="AH17" s="54" t="n">
        <v>3494535</v>
      </c>
      <c r="AI17" s="54" t="n">
        <v>3490033</v>
      </c>
      <c r="AJ17" s="54" t="n">
        <v>3487351</v>
      </c>
      <c r="AK17" s="54" t="n">
        <v>3487229</v>
      </c>
      <c r="AL17" s="54" t="n">
        <v>3491290</v>
      </c>
      <c r="AM17" s="54" t="n">
        <v>3501553</v>
      </c>
      <c r="AN17" s="54" t="n">
        <v>3519409</v>
      </c>
      <c r="AO17" s="54" t="n">
        <v>3547381</v>
      </c>
      <c r="AR17" s="196" t="s">
        <v>208</v>
      </c>
      <c r="AS17" s="197" t="s">
        <v>40</v>
      </c>
      <c r="AT17" s="197" t="n">
        <v>5</v>
      </c>
      <c r="AU17" s="198" t="n">
        <v>2212137</v>
      </c>
      <c r="AV17" s="198" t="n">
        <v>7661</v>
      </c>
      <c r="AW17" s="199" t="n">
        <f aca="false">AV17/AU17</f>
        <v>0.00346316706424602</v>
      </c>
      <c r="AX17" s="200" t="n">
        <f aca="false">2*AT17*AW17/(2+AT17*AW17)</f>
        <v>0.0171672030904103</v>
      </c>
      <c r="AY17" s="201" t="n">
        <f aca="false">AY16*(1-AX16)</f>
        <v>94699.5732285424</v>
      </c>
      <c r="AZ17" s="201" t="n">
        <f aca="false">((AY17+AY18)/2)*AT17</f>
        <v>469433.549127238</v>
      </c>
      <c r="BA17" s="201" t="n">
        <f aca="false">BA18+AZ17</f>
        <v>3191760.75207053</v>
      </c>
      <c r="BB17" s="202" t="n">
        <f aca="false">BA17/AY17</f>
        <v>33.7040669060644</v>
      </c>
      <c r="BD17" s="196" t="s">
        <v>208</v>
      </c>
      <c r="BE17" s="197" t="s">
        <v>40</v>
      </c>
      <c r="BF17" s="197" t="n">
        <v>5</v>
      </c>
      <c r="BG17" s="198" t="n">
        <f aca="false">X20</f>
        <v>2925422</v>
      </c>
      <c r="BH17" s="198" t="n">
        <f aca="false">B712</f>
        <v>7854</v>
      </c>
      <c r="BI17" s="199" t="n">
        <f aca="false">BH17/BG17</f>
        <v>0.00268474086815509</v>
      </c>
      <c r="BJ17" s="200" t="n">
        <f aca="false">2*BF17*BI17/(2+BF17*BI17)</f>
        <v>0.0133342071138182</v>
      </c>
      <c r="BK17" s="201" t="n">
        <f aca="false">BK16*(1-BJ16)</f>
        <v>96292.2643606558</v>
      </c>
      <c r="BL17" s="201" t="n">
        <f aca="false">((BK17+BK18)/2)*BF17</f>
        <v>478251.36931217</v>
      </c>
      <c r="BM17" s="201" t="n">
        <f aca="false">BM18+BL17</f>
        <v>3461162.60113526</v>
      </c>
      <c r="BN17" s="202" t="n">
        <f aca="false">BM17/BK17</f>
        <v>35.944347389856</v>
      </c>
      <c r="BP17" s="196" t="s">
        <v>208</v>
      </c>
      <c r="BQ17" s="197" t="s">
        <v>40</v>
      </c>
      <c r="BR17" s="197" t="n">
        <v>5</v>
      </c>
      <c r="BS17" s="198" t="n">
        <f aca="false">AK20</f>
        <v>3324271</v>
      </c>
      <c r="BT17" s="198" t="n">
        <f aca="false">B1401</f>
        <v>7377</v>
      </c>
      <c r="BU17" s="199" t="n">
        <f aca="false">BT17/BS17</f>
        <v>0.00221913315731479</v>
      </c>
      <c r="BV17" s="200" t="n">
        <f aca="false">2*BR17*BU17/(2+BR17*BU17)</f>
        <v>0.01103444851017</v>
      </c>
      <c r="BW17" s="201" t="n">
        <f aca="false">BW16*(1-BV16)</f>
        <v>97205.9238933075</v>
      </c>
      <c r="BX17" s="201" t="n">
        <f aca="false">((BW17+BW18)/2)*BR17</f>
        <v>483348.085061327</v>
      </c>
      <c r="BY17" s="201" t="n">
        <f aca="false">BY18+BX17</f>
        <v>3663687.51820574</v>
      </c>
      <c r="BZ17" s="202" t="n">
        <f aca="false">BY17/BW17</f>
        <v>37.689961387816</v>
      </c>
      <c r="CB17" s="196" t="s">
        <v>208</v>
      </c>
      <c r="CG17" s="0" t="n">
        <v>13</v>
      </c>
    </row>
    <row r="18" customFormat="false" ht="15" hidden="false" customHeight="false" outlineLevel="0" collapsed="false">
      <c r="A18" s="219" t="s">
        <v>36</v>
      </c>
      <c r="B18" s="132" t="n">
        <v>3370</v>
      </c>
      <c r="C18" s="132" t="n">
        <v>2417</v>
      </c>
      <c r="D18" s="132" t="n">
        <v>953</v>
      </c>
      <c r="E18" s="217" t="n">
        <v>1.1</v>
      </c>
      <c r="F18" s="217" t="n">
        <v>1.5</v>
      </c>
      <c r="G18" s="217" t="n">
        <v>0.7</v>
      </c>
      <c r="H18" s="217" t="n">
        <v>253.6</v>
      </c>
      <c r="I18" s="127"/>
      <c r="J18" s="58" t="s">
        <v>38</v>
      </c>
      <c r="K18" s="54" t="n">
        <v>2711144</v>
      </c>
      <c r="L18" s="54" t="n">
        <v>2800329</v>
      </c>
      <c r="M18" s="54" t="n">
        <v>2890574</v>
      </c>
      <c r="N18" s="54" t="n">
        <v>2975391</v>
      </c>
      <c r="O18" s="54" t="n">
        <v>3047087</v>
      </c>
      <c r="P18" s="54" t="n">
        <v>3099835</v>
      </c>
      <c r="Q18" s="54" t="n">
        <v>3130524</v>
      </c>
      <c r="R18" s="54" t="n">
        <v>3142130</v>
      </c>
      <c r="S18" s="54" t="n">
        <v>3142485</v>
      </c>
      <c r="T18" s="54" t="n">
        <v>3141871</v>
      </c>
      <c r="U18" s="54" t="n">
        <v>3148120</v>
      </c>
      <c r="V18" s="54" t="n">
        <v>3165656</v>
      </c>
      <c r="W18" s="54" t="n">
        <v>3194549</v>
      </c>
      <c r="X18" s="54" t="n">
        <v>3232557</v>
      </c>
      <c r="Y18" s="54" t="n">
        <v>3276223</v>
      </c>
      <c r="Z18" s="54" t="n">
        <v>3323145</v>
      </c>
      <c r="AA18" s="54" t="n">
        <v>3371850</v>
      </c>
      <c r="AB18" s="54" t="n">
        <v>3420380</v>
      </c>
      <c r="AC18" s="54" t="n">
        <v>3465281</v>
      </c>
      <c r="AD18" s="54" t="n">
        <v>3502762</v>
      </c>
      <c r="AE18" s="54" t="n">
        <v>3529587</v>
      </c>
      <c r="AF18" s="54" t="n">
        <v>3543287</v>
      </c>
      <c r="AG18" s="54" t="n">
        <v>3544237</v>
      </c>
      <c r="AH18" s="54" t="n">
        <v>3536029</v>
      </c>
      <c r="AI18" s="54" t="n">
        <v>3523321</v>
      </c>
      <c r="AJ18" s="54" t="n">
        <v>3509754</v>
      </c>
      <c r="AK18" s="54" t="n">
        <v>3498116</v>
      </c>
      <c r="AL18" s="54" t="n">
        <v>3489379</v>
      </c>
      <c r="AM18" s="54" t="n">
        <v>3483236</v>
      </c>
      <c r="AN18" s="54" t="n">
        <v>3478766</v>
      </c>
      <c r="AO18" s="54" t="n">
        <v>3476067</v>
      </c>
      <c r="AR18" s="203" t="s">
        <v>209</v>
      </c>
      <c r="AS18" s="204" t="s">
        <v>52</v>
      </c>
      <c r="AT18" s="204" t="n">
        <v>5</v>
      </c>
      <c r="AU18" s="205" t="n">
        <v>2062422</v>
      </c>
      <c r="AV18" s="205" t="n">
        <v>11684</v>
      </c>
      <c r="AW18" s="206" t="n">
        <f aca="false">AV18/AU18</f>
        <v>0.00566518394392612</v>
      </c>
      <c r="AX18" s="207" t="n">
        <f aca="false">2*AT18*AW18/(2+AT18*AW18)</f>
        <v>0.0279303433873645</v>
      </c>
      <c r="AY18" s="208" t="n">
        <f aca="false">AY17*(1-AX17)</f>
        <v>93073.8464223528</v>
      </c>
      <c r="AZ18" s="208" t="n">
        <f aca="false">((AY18+AY19)/2)*AT18</f>
        <v>458870.270884366</v>
      </c>
      <c r="BA18" s="208" t="n">
        <f aca="false">BA19+AZ18</f>
        <v>2722327.2029433</v>
      </c>
      <c r="BB18" s="209" t="n">
        <f aca="false">BA18/AY18</f>
        <v>29.2491103310575</v>
      </c>
      <c r="BD18" s="203" t="s">
        <v>209</v>
      </c>
      <c r="BE18" s="204" t="s">
        <v>52</v>
      </c>
      <c r="BF18" s="204" t="n">
        <v>5</v>
      </c>
      <c r="BG18" s="205" t="n">
        <f aca="false">X21</f>
        <v>2457800</v>
      </c>
      <c r="BH18" s="205" t="n">
        <f aca="false">B713</f>
        <v>10733</v>
      </c>
      <c r="BI18" s="206" t="n">
        <f aca="false">BH18/BG18</f>
        <v>0.00436691349987794</v>
      </c>
      <c r="BJ18" s="207" t="n">
        <f aca="false">2*BF18*BI18/(2+BF18*BI18)</f>
        <v>0.0215987676245883</v>
      </c>
      <c r="BK18" s="208" t="n">
        <f aca="false">BK17*(1-BJ17)</f>
        <v>95008.2833642123</v>
      </c>
      <c r="BL18" s="208" t="n">
        <f aca="false">((BK18+BK19)/2)*BF18</f>
        <v>469911.262234075</v>
      </c>
      <c r="BM18" s="208" t="n">
        <f aca="false">BM19+BL18</f>
        <v>2982911.23182309</v>
      </c>
      <c r="BN18" s="209" t="n">
        <f aca="false">BM18/BK18</f>
        <v>31.396328048452</v>
      </c>
      <c r="BP18" s="203" t="s">
        <v>209</v>
      </c>
      <c r="BQ18" s="204" t="s">
        <v>52</v>
      </c>
      <c r="BR18" s="204" t="n">
        <v>5</v>
      </c>
      <c r="BS18" s="205" t="n">
        <f aca="false">AK21</f>
        <v>3073214</v>
      </c>
      <c r="BT18" s="205" t="n">
        <f aca="false">B1402</f>
        <v>11062</v>
      </c>
      <c r="BU18" s="206" t="n">
        <f aca="false">BT18/BS18</f>
        <v>0.0035994890040199</v>
      </c>
      <c r="BV18" s="207" t="n">
        <f aca="false">2*BR18*BU18/(2+BR18*BU18)</f>
        <v>0.0178369353881122</v>
      </c>
      <c r="BW18" s="208" t="n">
        <f aca="false">BW17*(1-BV17)</f>
        <v>96133.3101312233</v>
      </c>
      <c r="BX18" s="208" t="n">
        <f aca="false">((BW18+BW19)/2)*BR18</f>
        <v>476379.741552477</v>
      </c>
      <c r="BY18" s="208" t="n">
        <f aca="false">BY19+BX18</f>
        <v>3180339.43314441</v>
      </c>
      <c r="BZ18" s="209" t="n">
        <f aca="false">BY18/BW18</f>
        <v>33.0825957080143</v>
      </c>
      <c r="CB18" s="203" t="s">
        <v>209</v>
      </c>
      <c r="CG18" s="0" t="n">
        <v>14</v>
      </c>
    </row>
    <row r="19" customFormat="false" ht="15" hidden="false" customHeight="false" outlineLevel="0" collapsed="false">
      <c r="A19" s="219" t="s">
        <v>37</v>
      </c>
      <c r="B19" s="132" t="n">
        <v>3623</v>
      </c>
      <c r="C19" s="132" t="n">
        <v>2425</v>
      </c>
      <c r="D19" s="132" t="n">
        <v>1198</v>
      </c>
      <c r="E19" s="217" t="n">
        <v>1.2</v>
      </c>
      <c r="F19" s="217" t="n">
        <v>1.5</v>
      </c>
      <c r="G19" s="217" t="n">
        <v>0.8</v>
      </c>
      <c r="H19" s="217" t="n">
        <v>202.4</v>
      </c>
      <c r="I19" s="127"/>
      <c r="J19" s="58" t="s">
        <v>39</v>
      </c>
      <c r="K19" s="54" t="n">
        <v>2347809</v>
      </c>
      <c r="L19" s="54" t="n">
        <v>2396702</v>
      </c>
      <c r="M19" s="54" t="n">
        <v>2457684</v>
      </c>
      <c r="N19" s="54" t="n">
        <v>2528895</v>
      </c>
      <c r="O19" s="54" t="n">
        <v>2607887</v>
      </c>
      <c r="P19" s="54" t="n">
        <v>2692486</v>
      </c>
      <c r="Q19" s="54" t="n">
        <v>2781388</v>
      </c>
      <c r="R19" s="54" t="n">
        <v>2871282</v>
      </c>
      <c r="S19" s="54" t="n">
        <v>2955834</v>
      </c>
      <c r="T19" s="54" t="n">
        <v>3027334</v>
      </c>
      <c r="U19" s="54" t="n">
        <v>3080074</v>
      </c>
      <c r="V19" s="54" t="n">
        <v>3110884</v>
      </c>
      <c r="W19" s="54" t="n">
        <v>3122748</v>
      </c>
      <c r="X19" s="54" t="n">
        <v>3123415</v>
      </c>
      <c r="Y19" s="54" t="n">
        <v>3123151</v>
      </c>
      <c r="Z19" s="54" t="n">
        <v>3129669</v>
      </c>
      <c r="AA19" s="54" t="n">
        <v>3147400</v>
      </c>
      <c r="AB19" s="54" t="n">
        <v>3176383</v>
      </c>
      <c r="AC19" s="54" t="n">
        <v>3214411</v>
      </c>
      <c r="AD19" s="54" t="n">
        <v>3258042</v>
      </c>
      <c r="AE19" s="54" t="n">
        <v>3304911</v>
      </c>
      <c r="AF19" s="54" t="n">
        <v>3353523</v>
      </c>
      <c r="AG19" s="54" t="n">
        <v>3401974</v>
      </c>
      <c r="AH19" s="54" t="n">
        <v>3446790</v>
      </c>
      <c r="AI19" s="54" t="n">
        <v>3484227</v>
      </c>
      <c r="AJ19" s="54" t="n">
        <v>3511056</v>
      </c>
      <c r="AK19" s="54" t="n">
        <v>3524816</v>
      </c>
      <c r="AL19" s="54" t="n">
        <v>3525916</v>
      </c>
      <c r="AM19" s="54" t="n">
        <v>3517865</v>
      </c>
      <c r="AN19" s="54" t="n">
        <v>3505358</v>
      </c>
      <c r="AO19" s="54" t="n">
        <v>3491991</v>
      </c>
      <c r="AR19" s="196" t="s">
        <v>210</v>
      </c>
      <c r="AS19" s="197" t="s">
        <v>53</v>
      </c>
      <c r="AT19" s="197" t="n">
        <v>5</v>
      </c>
      <c r="AU19" s="198" t="n">
        <v>1877071</v>
      </c>
      <c r="AV19" s="198" t="n">
        <v>16749</v>
      </c>
      <c r="AW19" s="199" t="n">
        <f aca="false">AV19/AU19</f>
        <v>0.00892294431057749</v>
      </c>
      <c r="AX19" s="200" t="n">
        <f aca="false">2*AT19*AW19/(2+AT19*AW19)</f>
        <v>0.0436412015257354</v>
      </c>
      <c r="AY19" s="201" t="n">
        <f aca="false">AY18*(1-AX18)</f>
        <v>90474.2619313936</v>
      </c>
      <c r="AZ19" s="201" t="n">
        <f aca="false">((AY19+AY20)/2)*AT19</f>
        <v>442500.295912368</v>
      </c>
      <c r="BA19" s="201" t="n">
        <f aca="false">BA20+AZ19</f>
        <v>2263456.93205893</v>
      </c>
      <c r="BB19" s="202" t="n">
        <f aca="false">BA19/AY19</f>
        <v>25.0176888292861</v>
      </c>
      <c r="BD19" s="196" t="s">
        <v>210</v>
      </c>
      <c r="BE19" s="197" t="s">
        <v>53</v>
      </c>
      <c r="BF19" s="197" t="n">
        <v>5</v>
      </c>
      <c r="BG19" s="198" t="n">
        <f aca="false">X22</f>
        <v>2153942</v>
      </c>
      <c r="BH19" s="198" t="n">
        <f aca="false">B714</f>
        <v>15053</v>
      </c>
      <c r="BI19" s="199" t="n">
        <f aca="false">BH19/BG19</f>
        <v>0.00698858186524985</v>
      </c>
      <c r="BJ19" s="200" t="n">
        <f aca="false">2*BF19*BI19/(2+BF19*BI19)</f>
        <v>0.0343428890964008</v>
      </c>
      <c r="BK19" s="201" t="n">
        <f aca="false">BK18*(1-BJ18)</f>
        <v>92956.2215294176</v>
      </c>
      <c r="BL19" s="201" t="n">
        <f aca="false">((BK19+BK20)/2)*BF19</f>
        <v>456800.144630075</v>
      </c>
      <c r="BM19" s="201" t="n">
        <f aca="false">BM20+BL19</f>
        <v>2512999.96958902</v>
      </c>
      <c r="BN19" s="202" t="n">
        <f aca="false">BM19/BK19</f>
        <v>27.0342310416924</v>
      </c>
      <c r="BP19" s="196" t="s">
        <v>210</v>
      </c>
      <c r="BQ19" s="197" t="s">
        <v>53</v>
      </c>
      <c r="BR19" s="197" t="n">
        <v>5</v>
      </c>
      <c r="BS19" s="198" t="n">
        <f aca="false">AK22</f>
        <v>2961740</v>
      </c>
      <c r="BT19" s="198" t="n">
        <f aca="false">B1403</f>
        <v>17106</v>
      </c>
      <c r="BU19" s="199" t="n">
        <f aca="false">BT19/BS19</f>
        <v>0.0057756589032123</v>
      </c>
      <c r="BV19" s="200" t="n">
        <f aca="false">2*BR19*BU19/(2+BR19*BU19)</f>
        <v>0.0284672516770649</v>
      </c>
      <c r="BW19" s="201" t="n">
        <f aca="false">BW18*(1-BV18)</f>
        <v>94418.5864897673</v>
      </c>
      <c r="BX19" s="201" t="n">
        <f aca="false">((BW19+BW20)/2)*BR19</f>
        <v>465373.338287344</v>
      </c>
      <c r="BY19" s="201" t="n">
        <f aca="false">BY20+BX19</f>
        <v>2703959.69159194</v>
      </c>
      <c r="BZ19" s="202" t="n">
        <f aca="false">BY19/BW19</f>
        <v>28.6380022421219</v>
      </c>
      <c r="CB19" s="196" t="s">
        <v>210</v>
      </c>
      <c r="CG19" s="0" t="n">
        <v>15</v>
      </c>
    </row>
    <row r="20" customFormat="false" ht="15" hidden="false" customHeight="false" outlineLevel="0" collapsed="false">
      <c r="A20" s="219" t="s">
        <v>38</v>
      </c>
      <c r="B20" s="132" t="n">
        <v>4119</v>
      </c>
      <c r="C20" s="132" t="n">
        <v>2604</v>
      </c>
      <c r="D20" s="132" t="n">
        <v>1515</v>
      </c>
      <c r="E20" s="217" t="n">
        <v>1.4</v>
      </c>
      <c r="F20" s="217" t="n">
        <v>1.6</v>
      </c>
      <c r="G20" s="217" t="n">
        <v>1</v>
      </c>
      <c r="H20" s="217" t="n">
        <v>171.9</v>
      </c>
      <c r="I20" s="127"/>
      <c r="J20" s="58" t="s">
        <v>40</v>
      </c>
      <c r="K20" s="54" t="n">
        <v>2212137</v>
      </c>
      <c r="L20" s="54" t="n">
        <v>2227234</v>
      </c>
      <c r="M20" s="54" t="n">
        <v>2241583</v>
      </c>
      <c r="N20" s="54" t="n">
        <v>2259015</v>
      </c>
      <c r="O20" s="54" t="n">
        <v>2284142</v>
      </c>
      <c r="P20" s="54" t="n">
        <v>2320378</v>
      </c>
      <c r="Q20" s="54" t="n">
        <v>2369213</v>
      </c>
      <c r="R20" s="54" t="n">
        <v>2429989</v>
      </c>
      <c r="S20" s="54" t="n">
        <v>2500862</v>
      </c>
      <c r="T20" s="54" t="n">
        <v>2579461</v>
      </c>
      <c r="U20" s="54" t="n">
        <v>2663552</v>
      </c>
      <c r="V20" s="54" t="n">
        <v>2751947</v>
      </c>
      <c r="W20" s="54" t="n">
        <v>2841314</v>
      </c>
      <c r="X20" s="54" t="n">
        <v>2925422</v>
      </c>
      <c r="Y20" s="54" t="n">
        <v>2996591</v>
      </c>
      <c r="Z20" s="54" t="n">
        <v>3049176</v>
      </c>
      <c r="AA20" s="54" t="n">
        <v>3080089</v>
      </c>
      <c r="AB20" s="54" t="n">
        <v>3092246</v>
      </c>
      <c r="AC20" s="54" t="n">
        <v>3093331</v>
      </c>
      <c r="AD20" s="54" t="n">
        <v>3093501</v>
      </c>
      <c r="AE20" s="54" t="n">
        <v>3100353</v>
      </c>
      <c r="AF20" s="54" t="n">
        <v>3118334</v>
      </c>
      <c r="AG20" s="54" t="n">
        <v>3147415</v>
      </c>
      <c r="AH20" s="54" t="n">
        <v>3185460</v>
      </c>
      <c r="AI20" s="54" t="n">
        <v>3229022</v>
      </c>
      <c r="AJ20" s="54" t="n">
        <v>3275802</v>
      </c>
      <c r="AK20" s="54" t="n">
        <v>3324271</v>
      </c>
      <c r="AL20" s="54" t="n">
        <v>3372565</v>
      </c>
      <c r="AM20" s="54" t="n">
        <v>3417269</v>
      </c>
      <c r="AN20" s="54" t="n">
        <v>3454609</v>
      </c>
      <c r="AO20" s="54" t="n">
        <v>3481440</v>
      </c>
      <c r="AR20" s="203" t="s">
        <v>211</v>
      </c>
      <c r="AS20" s="204" t="s">
        <v>57</v>
      </c>
      <c r="AT20" s="204" t="n">
        <v>5</v>
      </c>
      <c r="AU20" s="205" t="n">
        <v>1628569</v>
      </c>
      <c r="AV20" s="205" t="n">
        <v>21829</v>
      </c>
      <c r="AW20" s="206" t="n">
        <f aca="false">AV20/AU20</f>
        <v>0.0134037919179353</v>
      </c>
      <c r="AX20" s="207" t="n">
        <f aca="false">2*AT20*AW20/(2+AT20*AW20)</f>
        <v>0.0648460037376537</v>
      </c>
      <c r="AY20" s="208" t="n">
        <f aca="false">AY19*(1-AX19)</f>
        <v>86525.8564335535</v>
      </c>
      <c r="AZ20" s="208" t="n">
        <f aca="false">((AY20+AY21)/2)*AT20</f>
        <v>418602.142143533</v>
      </c>
      <c r="BA20" s="208" t="n">
        <f aca="false">BA21+AZ20</f>
        <v>1820956.63614656</v>
      </c>
      <c r="BB20" s="209" t="n">
        <f aca="false">BA20/AY20</f>
        <v>21.045231000342</v>
      </c>
      <c r="BD20" s="203" t="s">
        <v>211</v>
      </c>
      <c r="BE20" s="204" t="s">
        <v>57</v>
      </c>
      <c r="BF20" s="204" t="n">
        <v>5</v>
      </c>
      <c r="BG20" s="205" t="n">
        <f aca="false">X23</f>
        <v>1972834</v>
      </c>
      <c r="BH20" s="205" t="n">
        <f aca="false">B715</f>
        <v>21263</v>
      </c>
      <c r="BI20" s="206" t="n">
        <f aca="false">BH20/BG20</f>
        <v>0.01077789616359</v>
      </c>
      <c r="BJ20" s="207" t="n">
        <f aca="false">2*BF20*BI20/(2+BF20*BI20)</f>
        <v>0.0524755409882026</v>
      </c>
      <c r="BK20" s="208" t="n">
        <f aca="false">BK19*(1-BJ19)</f>
        <v>89763.8363226124</v>
      </c>
      <c r="BL20" s="208" t="n">
        <f aca="false">((BK20+BK21)/2)*BF20</f>
        <v>437043.166932548</v>
      </c>
      <c r="BM20" s="208" t="n">
        <f aca="false">BM21+BL20</f>
        <v>2056199.82495894</v>
      </c>
      <c r="BN20" s="209" t="n">
        <f aca="false">BM20/BK20</f>
        <v>22.9067730301648</v>
      </c>
      <c r="BP20" s="203" t="s">
        <v>211</v>
      </c>
      <c r="BQ20" s="204" t="s">
        <v>57</v>
      </c>
      <c r="BR20" s="204" t="n">
        <v>5</v>
      </c>
      <c r="BS20" s="205" t="n">
        <f aca="false">AK23</f>
        <v>2542456</v>
      </c>
      <c r="BT20" s="205" t="n">
        <f aca="false">B1404</f>
        <v>23009</v>
      </c>
      <c r="BU20" s="206" t="n">
        <f aca="false">BT20/BS20</f>
        <v>0.00904991079491641</v>
      </c>
      <c r="BV20" s="207" t="n">
        <f aca="false">2*BR20*BU20/(2+BR20*BU20)</f>
        <v>0.0442484428236618</v>
      </c>
      <c r="BW20" s="208" t="n">
        <f aca="false">BW19*(1-BV19)</f>
        <v>91730.7488251704</v>
      </c>
      <c r="BX20" s="208" t="n">
        <f aca="false">((BW20+BW21)/2)*BR20</f>
        <v>448506.387139446</v>
      </c>
      <c r="BY20" s="208" t="n">
        <f aca="false">BY21+BX20</f>
        <v>2238586.35330459</v>
      </c>
      <c r="BZ20" s="209" t="n">
        <f aca="false">BY20/BW20</f>
        <v>24.4038818168934</v>
      </c>
      <c r="CB20" s="203" t="s">
        <v>211</v>
      </c>
      <c r="CG20" s="0" t="n">
        <v>16</v>
      </c>
    </row>
    <row r="21" customFormat="false" ht="15" hidden="false" customHeight="false" outlineLevel="0" collapsed="false">
      <c r="A21" s="219" t="s">
        <v>39</v>
      </c>
      <c r="B21" s="132" t="n">
        <v>5222</v>
      </c>
      <c r="C21" s="132" t="n">
        <v>3267</v>
      </c>
      <c r="D21" s="132" t="n">
        <v>1955</v>
      </c>
      <c r="E21" s="217" t="n">
        <v>1.7</v>
      </c>
      <c r="F21" s="217" t="n">
        <v>2</v>
      </c>
      <c r="G21" s="217" t="n">
        <v>1.4</v>
      </c>
      <c r="H21" s="217" t="n">
        <v>167.1</v>
      </c>
      <c r="I21" s="127"/>
      <c r="J21" s="58" t="s">
        <v>52</v>
      </c>
      <c r="K21" s="54" t="n">
        <v>2062422</v>
      </c>
      <c r="L21" s="54" t="n">
        <v>2084856</v>
      </c>
      <c r="M21" s="54" t="n">
        <v>2107503</v>
      </c>
      <c r="N21" s="54" t="n">
        <v>2129572</v>
      </c>
      <c r="O21" s="54" t="n">
        <v>2150000</v>
      </c>
      <c r="P21" s="54" t="n">
        <v>2168105</v>
      </c>
      <c r="Q21" s="54" t="n">
        <v>2183741</v>
      </c>
      <c r="R21" s="54" t="n">
        <v>2198619</v>
      </c>
      <c r="S21" s="54" t="n">
        <v>2216535</v>
      </c>
      <c r="T21" s="54" t="n">
        <v>2241959</v>
      </c>
      <c r="U21" s="54" t="n">
        <v>2278318</v>
      </c>
      <c r="V21" s="54" t="n">
        <v>2327037</v>
      </c>
      <c r="W21" s="54" t="n">
        <v>2387459</v>
      </c>
      <c r="X21" s="54" t="n">
        <v>2457800</v>
      </c>
      <c r="Y21" s="54" t="n">
        <v>2535731</v>
      </c>
      <c r="Z21" s="54" t="n">
        <v>2619093</v>
      </c>
      <c r="AA21" s="54" t="n">
        <v>2706692</v>
      </c>
      <c r="AB21" s="54" t="n">
        <v>2795232</v>
      </c>
      <c r="AC21" s="54" t="n">
        <v>2878600</v>
      </c>
      <c r="AD21" s="54" t="n">
        <v>2949238</v>
      </c>
      <c r="AE21" s="54" t="n">
        <v>3001593</v>
      </c>
      <c r="AF21" s="54" t="n">
        <v>3032582</v>
      </c>
      <c r="AG21" s="54" t="n">
        <v>3045145</v>
      </c>
      <c r="AH21" s="54" t="n">
        <v>3046785</v>
      </c>
      <c r="AI21" s="54" t="n">
        <v>3047575</v>
      </c>
      <c r="AJ21" s="54" t="n">
        <v>3054912</v>
      </c>
      <c r="AK21" s="54" t="n">
        <v>3073214</v>
      </c>
      <c r="AL21" s="54" t="n">
        <v>3102450</v>
      </c>
      <c r="AM21" s="54" t="n">
        <v>3140473</v>
      </c>
      <c r="AN21" s="54" t="n">
        <v>3183911</v>
      </c>
      <c r="AO21" s="54" t="n">
        <v>3230487</v>
      </c>
      <c r="AR21" s="196" t="s">
        <v>212</v>
      </c>
      <c r="AS21" s="197" t="s">
        <v>62</v>
      </c>
      <c r="AT21" s="197" t="n">
        <v>5</v>
      </c>
      <c r="AU21" s="198" t="n">
        <v>1304566</v>
      </c>
      <c r="AV21" s="198" t="n">
        <v>26391</v>
      </c>
      <c r="AW21" s="199" t="n">
        <f aca="false">AV21/AU21</f>
        <v>0.0202297162427965</v>
      </c>
      <c r="AX21" s="200" t="n">
        <f aca="false">2*AT21*AW21/(2+AT21*AW21)</f>
        <v>0.0962793227650199</v>
      </c>
      <c r="AY21" s="201" t="n">
        <f aca="false">AY20*(1-AX20)</f>
        <v>80915.0004238596</v>
      </c>
      <c r="AZ21" s="201" t="n">
        <f aca="false">((AY21+AY22)/2)*AT21</f>
        <v>385098.898513447</v>
      </c>
      <c r="BA21" s="201" t="n">
        <f aca="false">BA22+AZ21</f>
        <v>1402354.49400303</v>
      </c>
      <c r="BB21" s="202" t="n">
        <f aca="false">BA21/AY21</f>
        <v>17.3312054212078</v>
      </c>
      <c r="BD21" s="196" t="s">
        <v>212</v>
      </c>
      <c r="BE21" s="197" t="s">
        <v>62</v>
      </c>
      <c r="BF21" s="197" t="n">
        <v>5</v>
      </c>
      <c r="BG21" s="198" t="n">
        <f aca="false">X24</f>
        <v>1732308</v>
      </c>
      <c r="BH21" s="198" t="n">
        <f aca="false">B716</f>
        <v>28409</v>
      </c>
      <c r="BI21" s="199" t="n">
        <f aca="false">BH21/BG21</f>
        <v>0.0163995086324141</v>
      </c>
      <c r="BJ21" s="200" t="n">
        <f aca="false">2*BF21*BI21/(2+BF21*BI21)</f>
        <v>0.0787681459388615</v>
      </c>
      <c r="BK21" s="201" t="n">
        <f aca="false">BK20*(1-BJ20)</f>
        <v>85053.4304504068</v>
      </c>
      <c r="BL21" s="201" t="n">
        <f aca="false">((BK21+BK22)/2)*BF21</f>
        <v>408518.399696238</v>
      </c>
      <c r="BM21" s="201" t="n">
        <f aca="false">BM22+BL21</f>
        <v>1619156.65802639</v>
      </c>
      <c r="BN21" s="202" t="n">
        <f aca="false">BM21/BK21</f>
        <v>19.0369353646529</v>
      </c>
      <c r="BP21" s="196" t="s">
        <v>212</v>
      </c>
      <c r="BQ21" s="197" t="s">
        <v>62</v>
      </c>
      <c r="BR21" s="197" t="n">
        <v>5</v>
      </c>
      <c r="BS21" s="198" t="n">
        <f aca="false">AK24</f>
        <v>2053596</v>
      </c>
      <c r="BT21" s="198" t="n">
        <f aca="false">B1405</f>
        <v>28487</v>
      </c>
      <c r="BU21" s="199" t="n">
        <f aca="false">BT21/BS21</f>
        <v>0.0138717644561053</v>
      </c>
      <c r="BV21" s="200" t="n">
        <f aca="false">2*BR21*BU21/(2+BR21*BU21)</f>
        <v>0.067034118523814</v>
      </c>
      <c r="BW21" s="201" t="n">
        <f aca="false">BW20*(1-BV20)</f>
        <v>87671.8060306082</v>
      </c>
      <c r="BX21" s="201" t="n">
        <f aca="false">((BW21+BW22)/2)*BR21</f>
        <v>423666.524561409</v>
      </c>
      <c r="BY21" s="201" t="n">
        <f aca="false">BY22+BX21</f>
        <v>1790079.96616515</v>
      </c>
      <c r="BZ21" s="202" t="n">
        <f aca="false">BY21/BW21</f>
        <v>20.4179661308698</v>
      </c>
      <c r="CB21" s="196" t="s">
        <v>212</v>
      </c>
      <c r="CG21" s="0" t="n">
        <v>17</v>
      </c>
    </row>
    <row r="22" customFormat="false" ht="15" hidden="false" customHeight="false" outlineLevel="0" collapsed="false">
      <c r="A22" s="219" t="s">
        <v>40</v>
      </c>
      <c r="B22" s="132" t="n">
        <v>7661</v>
      </c>
      <c r="C22" s="132" t="n">
        <v>4707</v>
      </c>
      <c r="D22" s="132" t="n">
        <v>2954</v>
      </c>
      <c r="E22" s="217" t="n">
        <v>2.5</v>
      </c>
      <c r="F22" s="217" t="n">
        <v>2.9</v>
      </c>
      <c r="G22" s="217" t="n">
        <v>2</v>
      </c>
      <c r="H22" s="217" t="n">
        <v>159.3</v>
      </c>
      <c r="I22" s="127"/>
      <c r="J22" s="58" t="s">
        <v>53</v>
      </c>
      <c r="K22" s="54" t="n">
        <v>1877071</v>
      </c>
      <c r="L22" s="54" t="n">
        <v>1902187</v>
      </c>
      <c r="M22" s="54" t="n">
        <v>1926230</v>
      </c>
      <c r="N22" s="54" t="n">
        <v>1949497</v>
      </c>
      <c r="O22" s="54" t="n">
        <v>1972274</v>
      </c>
      <c r="P22" s="54" t="n">
        <v>1995008</v>
      </c>
      <c r="Q22" s="54" t="n">
        <v>2018007</v>
      </c>
      <c r="R22" s="54" t="n">
        <v>2041236</v>
      </c>
      <c r="S22" s="54" t="n">
        <v>2063845</v>
      </c>
      <c r="T22" s="54" t="n">
        <v>2084864</v>
      </c>
      <c r="U22" s="54" t="n">
        <v>2103579</v>
      </c>
      <c r="V22" s="54" t="n">
        <v>2119884</v>
      </c>
      <c r="W22" s="54" t="n">
        <v>2135449</v>
      </c>
      <c r="X22" s="54" t="n">
        <v>2153942</v>
      </c>
      <c r="Y22" s="54" t="n">
        <v>2179762</v>
      </c>
      <c r="Z22" s="54" t="n">
        <v>2216218</v>
      </c>
      <c r="AA22" s="54" t="n">
        <v>2264651</v>
      </c>
      <c r="AB22" s="54" t="n">
        <v>2324522</v>
      </c>
      <c r="AC22" s="54" t="n">
        <v>2394023</v>
      </c>
      <c r="AD22" s="54" t="n">
        <v>2470895</v>
      </c>
      <c r="AE22" s="54" t="n">
        <v>2553113</v>
      </c>
      <c r="AF22" s="54" t="n">
        <v>2639468</v>
      </c>
      <c r="AG22" s="54" t="n">
        <v>2726743</v>
      </c>
      <c r="AH22" s="54" t="n">
        <v>2808978</v>
      </c>
      <c r="AI22" s="54" t="n">
        <v>2878755</v>
      </c>
      <c r="AJ22" s="54" t="n">
        <v>2930690</v>
      </c>
      <c r="AK22" s="54" t="n">
        <v>2961740</v>
      </c>
      <c r="AL22" s="54" t="n">
        <v>2974807</v>
      </c>
      <c r="AM22" s="54" t="n">
        <v>2977201</v>
      </c>
      <c r="AN22" s="54" t="n">
        <v>2978836</v>
      </c>
      <c r="AO22" s="54" t="n">
        <v>2986862</v>
      </c>
      <c r="AR22" s="203" t="s">
        <v>213</v>
      </c>
      <c r="AS22" s="204" t="s">
        <v>64</v>
      </c>
      <c r="AT22" s="204" t="n">
        <v>5</v>
      </c>
      <c r="AU22" s="205" t="n">
        <v>1029030</v>
      </c>
      <c r="AV22" s="205" t="n">
        <v>31453</v>
      </c>
      <c r="AW22" s="206" t="n">
        <f aca="false">AV22/AU22</f>
        <v>0.0305656783572879</v>
      </c>
      <c r="AX22" s="207" t="n">
        <f aca="false">2*AT22*AW22/(2+AT22*AW22)</f>
        <v>0.14197916784219</v>
      </c>
      <c r="AY22" s="208" t="n">
        <f aca="false">AY21*(1-AX21)</f>
        <v>73124.5589815191</v>
      </c>
      <c r="AZ22" s="208" t="n">
        <f aca="false">((AY22+AY23)/2)*AT22</f>
        <v>339667.384825038</v>
      </c>
      <c r="BA22" s="208" t="n">
        <f aca="false">BA23+AZ22</f>
        <v>1017255.59548958</v>
      </c>
      <c r="BB22" s="209" t="n">
        <f aca="false">BA22/AY22</f>
        <v>13.9112715298109</v>
      </c>
      <c r="BD22" s="203" t="s">
        <v>213</v>
      </c>
      <c r="BE22" s="204" t="s">
        <v>64</v>
      </c>
      <c r="BF22" s="204" t="n">
        <v>5</v>
      </c>
      <c r="BG22" s="205" t="n">
        <f aca="false">X25</f>
        <v>1442205</v>
      </c>
      <c r="BH22" s="205" t="n">
        <f aca="false">B717</f>
        <v>36634</v>
      </c>
      <c r="BI22" s="206" t="n">
        <f aca="false">BH22/BG22</f>
        <v>0.0254013819117254</v>
      </c>
      <c r="BJ22" s="207" t="n">
        <f aca="false">2*BF22*BI22/(2+BF22*BI22)</f>
        <v>0.119423128329172</v>
      </c>
      <c r="BK22" s="208" t="n">
        <f aca="false">BK21*(1-BJ21)</f>
        <v>78353.9294280884</v>
      </c>
      <c r="BL22" s="208" t="n">
        <f aca="false">((BK22+BK23)/2)*BF22</f>
        <v>368376.468717478</v>
      </c>
      <c r="BM22" s="208" t="n">
        <f aca="false">BM23+BL22</f>
        <v>1210638.25833016</v>
      </c>
      <c r="BN22" s="209" t="n">
        <f aca="false">BM22/BK22</f>
        <v>15.4508940032325</v>
      </c>
      <c r="BP22" s="203" t="s">
        <v>213</v>
      </c>
      <c r="BQ22" s="204" t="s">
        <v>64</v>
      </c>
      <c r="BR22" s="204" t="n">
        <v>5</v>
      </c>
      <c r="BS22" s="205" t="n">
        <f aca="false">AK25</f>
        <v>1743961</v>
      </c>
      <c r="BT22" s="205" t="n">
        <f aca="false">B1406</f>
        <v>38455</v>
      </c>
      <c r="BU22" s="206" t="n">
        <f aca="false">BT22/BS22</f>
        <v>0.0220503784201596</v>
      </c>
      <c r="BV22" s="207" t="n">
        <f aca="false">2*BR22*BU22/(2+BR22*BU22)</f>
        <v>0.104491688896002</v>
      </c>
      <c r="BW22" s="208" t="n">
        <f aca="false">BW21*(1-BV21)</f>
        <v>81794.8037939556</v>
      </c>
      <c r="BX22" s="208" t="n">
        <f aca="false">((BW22+BW23)/2)*BR22</f>
        <v>387606.825991409</v>
      </c>
      <c r="BY22" s="208" t="n">
        <f aca="false">BY23+BX22</f>
        <v>1366413.44160374</v>
      </c>
      <c r="BZ22" s="209" t="n">
        <f aca="false">BY22/BW22</f>
        <v>16.7053819830143</v>
      </c>
      <c r="CB22" s="203" t="s">
        <v>213</v>
      </c>
      <c r="CG22" s="0" t="n">
        <v>18</v>
      </c>
    </row>
    <row r="23" customFormat="false" ht="15" hidden="false" customHeight="false" outlineLevel="0" collapsed="false">
      <c r="A23" s="219" t="s">
        <v>52</v>
      </c>
      <c r="B23" s="132" t="n">
        <v>11684</v>
      </c>
      <c r="C23" s="132" t="n">
        <v>7397</v>
      </c>
      <c r="D23" s="132" t="n">
        <v>4287</v>
      </c>
      <c r="E23" s="217" t="n">
        <v>3.8</v>
      </c>
      <c r="F23" s="217" t="n">
        <v>4.6</v>
      </c>
      <c r="G23" s="217" t="n">
        <v>3</v>
      </c>
      <c r="H23" s="217" t="n">
        <v>172.5</v>
      </c>
      <c r="I23" s="127"/>
      <c r="J23" s="58" t="s">
        <v>57</v>
      </c>
      <c r="K23" s="54" t="n">
        <v>1628569</v>
      </c>
      <c r="L23" s="54" t="n">
        <v>1664823</v>
      </c>
      <c r="M23" s="54" t="n">
        <v>1697644</v>
      </c>
      <c r="N23" s="54" t="n">
        <v>1727604</v>
      </c>
      <c r="O23" s="54" t="n">
        <v>1755623</v>
      </c>
      <c r="P23" s="54" t="n">
        <v>1782266</v>
      </c>
      <c r="Q23" s="54" t="n">
        <v>1807828</v>
      </c>
      <c r="R23" s="54" t="n">
        <v>1832328</v>
      </c>
      <c r="S23" s="54" t="n">
        <v>1856108</v>
      </c>
      <c r="T23" s="54" t="n">
        <v>1879409</v>
      </c>
      <c r="U23" s="54" t="n">
        <v>1902660</v>
      </c>
      <c r="V23" s="54" t="n">
        <v>1926122</v>
      </c>
      <c r="W23" s="54" t="n">
        <v>1949789</v>
      </c>
      <c r="X23" s="54" t="n">
        <v>1972834</v>
      </c>
      <c r="Y23" s="54" t="n">
        <v>1994318</v>
      </c>
      <c r="Z23" s="54" t="n">
        <v>2013573</v>
      </c>
      <c r="AA23" s="54" t="n">
        <v>2030531</v>
      </c>
      <c r="AB23" s="54" t="n">
        <v>2046725</v>
      </c>
      <c r="AC23" s="54" t="n">
        <v>2065740</v>
      </c>
      <c r="AD23" s="54" t="n">
        <v>2091836</v>
      </c>
      <c r="AE23" s="54" t="n">
        <v>2128116</v>
      </c>
      <c r="AF23" s="54" t="n">
        <v>2175931</v>
      </c>
      <c r="AG23" s="54" t="n">
        <v>2234695</v>
      </c>
      <c r="AH23" s="54" t="n">
        <v>2302729</v>
      </c>
      <c r="AI23" s="54" t="n">
        <v>2377858</v>
      </c>
      <c r="AJ23" s="54" t="n">
        <v>2458157</v>
      </c>
      <c r="AK23" s="54" t="n">
        <v>2542456</v>
      </c>
      <c r="AL23" s="54" t="n">
        <v>2627640</v>
      </c>
      <c r="AM23" s="54" t="n">
        <v>2707978</v>
      </c>
      <c r="AN23" s="54" t="n">
        <v>2776240</v>
      </c>
      <c r="AO23" s="54" t="n">
        <v>2827272</v>
      </c>
      <c r="AR23" s="196" t="s">
        <v>214</v>
      </c>
      <c r="AS23" s="197" t="s">
        <v>69</v>
      </c>
      <c r="AT23" s="197" t="n">
        <v>5</v>
      </c>
      <c r="AU23" s="198" t="n">
        <v>808031</v>
      </c>
      <c r="AV23" s="198" t="n">
        <v>39596</v>
      </c>
      <c r="AW23" s="199" t="n">
        <f aca="false">AV23/AU23</f>
        <v>0.0490030704267534</v>
      </c>
      <c r="AX23" s="200" t="n">
        <f aca="false">2*AT23*AW23/(2+AT23*AW23)</f>
        <v>0.218274990325472</v>
      </c>
      <c r="AY23" s="201" t="n">
        <f aca="false">AY22*(1-AX22)</f>
        <v>62742.3949484959</v>
      </c>
      <c r="AZ23" s="201" t="n">
        <f aca="false">((AY23+AY24)/2)*AT23</f>
        <v>279474.23561653</v>
      </c>
      <c r="BA23" s="201" t="n">
        <f aca="false">BA24+AZ23</f>
        <v>677588.210664545</v>
      </c>
      <c r="BB23" s="202" t="n">
        <f aca="false">BA23/AY23</f>
        <v>10.7995273565946</v>
      </c>
      <c r="BD23" s="196" t="s">
        <v>214</v>
      </c>
      <c r="BE23" s="197" t="s">
        <v>69</v>
      </c>
      <c r="BF23" s="197" t="n">
        <v>5</v>
      </c>
      <c r="BG23" s="198" t="n">
        <f aca="false">X26</f>
        <v>1078859</v>
      </c>
      <c r="BH23" s="198" t="n">
        <f aca="false">B718</f>
        <v>43541</v>
      </c>
      <c r="BI23" s="199" t="n">
        <f aca="false">BH23/BG23</f>
        <v>0.0403583786203758</v>
      </c>
      <c r="BJ23" s="200" t="n">
        <f aca="false">2*BF23*BI23/(2+BF23*BI23)</f>
        <v>0.183297879998636</v>
      </c>
      <c r="BK23" s="201" t="n">
        <f aca="false">BK22*(1-BJ22)</f>
        <v>68996.6580589029</v>
      </c>
      <c r="BL23" s="201" t="n">
        <f aca="false">((BK23+BK24)/2)*BF23</f>
        <v>313365.937421545</v>
      </c>
      <c r="BM23" s="201" t="n">
        <f aca="false">BM24+BL23</f>
        <v>842261.789612678</v>
      </c>
      <c r="BN23" s="202" t="n">
        <f aca="false">BM23/BK23</f>
        <v>12.2072838498009</v>
      </c>
      <c r="BP23" s="196" t="s">
        <v>214</v>
      </c>
      <c r="BQ23" s="197" t="s">
        <v>69</v>
      </c>
      <c r="BR23" s="197" t="n">
        <v>5</v>
      </c>
      <c r="BS23" s="198" t="n">
        <f aca="false">AK26</f>
        <v>1420590</v>
      </c>
      <c r="BT23" s="198" t="n">
        <f aca="false">B1407</f>
        <v>49778</v>
      </c>
      <c r="BU23" s="199" t="n">
        <f aca="false">BT23/BS23</f>
        <v>0.0350403705502643</v>
      </c>
      <c r="BV23" s="200" t="n">
        <f aca="false">2*BR23*BU23/(2+BR23*BU23)</f>
        <v>0.161090201840088</v>
      </c>
      <c r="BW23" s="201" t="n">
        <f aca="false">BW22*(1-BV22)</f>
        <v>73247.926602608</v>
      </c>
      <c r="BX23" s="201" t="n">
        <f aca="false">((BW23+BW24)/2)*BR23</f>
        <v>336740.824811085</v>
      </c>
      <c r="BY23" s="201" t="n">
        <f aca="false">BY24+BX23</f>
        <v>978806.615612328</v>
      </c>
      <c r="BZ23" s="202" t="n">
        <f aca="false">BY23/BW23</f>
        <v>13.3629259012702</v>
      </c>
      <c r="CB23" s="196" t="s">
        <v>214</v>
      </c>
      <c r="CG23" s="0" t="n">
        <v>19</v>
      </c>
    </row>
    <row r="24" customFormat="false" ht="15" hidden="false" customHeight="false" outlineLevel="0" collapsed="false">
      <c r="A24" s="219" t="s">
        <v>53</v>
      </c>
      <c r="B24" s="132" t="n">
        <v>16749</v>
      </c>
      <c r="C24" s="132" t="n">
        <v>10737</v>
      </c>
      <c r="D24" s="132" t="n">
        <v>6012</v>
      </c>
      <c r="E24" s="217" t="n">
        <v>5.5</v>
      </c>
      <c r="F24" s="217" t="n">
        <v>6.7</v>
      </c>
      <c r="G24" s="217" t="n">
        <v>4.2</v>
      </c>
      <c r="H24" s="217" t="n">
        <v>178.6</v>
      </c>
      <c r="I24" s="127"/>
      <c r="J24" s="58" t="s">
        <v>62</v>
      </c>
      <c r="K24" s="54" t="n">
        <v>1304566</v>
      </c>
      <c r="L24" s="54" t="n">
        <v>1342617</v>
      </c>
      <c r="M24" s="54" t="n">
        <v>1383542</v>
      </c>
      <c r="N24" s="54" t="n">
        <v>1425598</v>
      </c>
      <c r="O24" s="54" t="n">
        <v>1466753</v>
      </c>
      <c r="P24" s="54" t="n">
        <v>1505504</v>
      </c>
      <c r="Q24" s="54" t="n">
        <v>1541040</v>
      </c>
      <c r="R24" s="54" t="n">
        <v>1573449</v>
      </c>
      <c r="S24" s="54" t="n">
        <v>1603203</v>
      </c>
      <c r="T24" s="54" t="n">
        <v>1631170</v>
      </c>
      <c r="U24" s="54" t="n">
        <v>1657878</v>
      </c>
      <c r="V24" s="54" t="n">
        <v>1683583</v>
      </c>
      <c r="W24" s="54" t="n">
        <v>1708254</v>
      </c>
      <c r="X24" s="54" t="n">
        <v>1732308</v>
      </c>
      <c r="Y24" s="54" t="n">
        <v>1755879</v>
      </c>
      <c r="Z24" s="54" t="n">
        <v>1779390</v>
      </c>
      <c r="AA24" s="54" t="n">
        <v>1803080</v>
      </c>
      <c r="AB24" s="54" t="n">
        <v>1826943</v>
      </c>
      <c r="AC24" s="54" t="n">
        <v>1850205</v>
      </c>
      <c r="AD24" s="54" t="n">
        <v>1871962</v>
      </c>
      <c r="AE24" s="54" t="n">
        <v>1891606</v>
      </c>
      <c r="AF24" s="54" t="n">
        <v>1909040</v>
      </c>
      <c r="AG24" s="54" t="n">
        <v>1925771</v>
      </c>
      <c r="AH24" s="54" t="n">
        <v>1945180</v>
      </c>
      <c r="AI24" s="54" t="n">
        <v>1971275</v>
      </c>
      <c r="AJ24" s="54" t="n">
        <v>2006996</v>
      </c>
      <c r="AK24" s="54" t="n">
        <v>2053596</v>
      </c>
      <c r="AL24" s="54" t="n">
        <v>2110540</v>
      </c>
      <c r="AM24" s="54" t="n">
        <v>2176220</v>
      </c>
      <c r="AN24" s="54" t="n">
        <v>2248599</v>
      </c>
      <c r="AO24" s="54" t="n">
        <v>2325920</v>
      </c>
      <c r="AR24" s="203" t="s">
        <v>215</v>
      </c>
      <c r="AS24" s="204" t="s">
        <v>70</v>
      </c>
      <c r="AT24" s="204" t="n">
        <v>5</v>
      </c>
      <c r="AU24" s="205" t="n">
        <v>567436</v>
      </c>
      <c r="AV24" s="205" t="n">
        <v>47969</v>
      </c>
      <c r="AW24" s="206" t="n">
        <f aca="false">AV24/AU24</f>
        <v>0.0845364058677983</v>
      </c>
      <c r="AX24" s="207" t="n">
        <f aca="false">2*AT24*AW24/(2+AT24*AW24)</f>
        <v>0.348937272180383</v>
      </c>
      <c r="AY24" s="208" t="n">
        <f aca="false">AY23*(1-AX23)</f>
        <v>49047.299298116</v>
      </c>
      <c r="AZ24" s="208" t="n">
        <f aca="false">((AY24+AY25)/2)*AT24</f>
        <v>202450.419428331</v>
      </c>
      <c r="BA24" s="208" t="n">
        <f aca="false">BA25+AZ24</f>
        <v>398113.975048015</v>
      </c>
      <c r="BB24" s="209" t="n">
        <f aca="false">BA24/AY24</f>
        <v>8.1169397855777</v>
      </c>
      <c r="BD24" s="203" t="s">
        <v>215</v>
      </c>
      <c r="BE24" s="204" t="s">
        <v>70</v>
      </c>
      <c r="BF24" s="204" t="n">
        <v>5</v>
      </c>
      <c r="BG24" s="205" t="n">
        <f aca="false">X27</f>
        <v>697982</v>
      </c>
      <c r="BH24" s="205" t="n">
        <f aca="false">B719</f>
        <v>47391</v>
      </c>
      <c r="BI24" s="206" t="n">
        <f aca="false">BH24/BG24</f>
        <v>0.067897166402572</v>
      </c>
      <c r="BJ24" s="207" t="n">
        <f aca="false">2*BF24*BI24/(2+BF24*BI24)</f>
        <v>0.29022260136602</v>
      </c>
      <c r="BK24" s="208" t="n">
        <f aca="false">BK23*(1-BJ23)</f>
        <v>56349.7169097152</v>
      </c>
      <c r="BL24" s="208" t="n">
        <f aca="false">((BK24+BK25)/2)*BF24</f>
        <v>240863.680979135</v>
      </c>
      <c r="BM24" s="208" t="n">
        <f aca="false">BM25+BL24</f>
        <v>528895.852191132</v>
      </c>
      <c r="BN24" s="209" t="n">
        <f aca="false">BM24/BK24</f>
        <v>9.38595402419752</v>
      </c>
      <c r="BP24" s="203" t="s">
        <v>215</v>
      </c>
      <c r="BQ24" s="204" t="s">
        <v>70</v>
      </c>
      <c r="BR24" s="204" t="n">
        <v>5</v>
      </c>
      <c r="BS24" s="205" t="n">
        <f aca="false">AK27</f>
        <v>1036187</v>
      </c>
      <c r="BT24" s="205" t="n">
        <f aca="false">B1408</f>
        <v>59698</v>
      </c>
      <c r="BU24" s="206" t="n">
        <f aca="false">BT24/BS24</f>
        <v>0.0576131528382425</v>
      </c>
      <c r="BV24" s="207" t="n">
        <f aca="false">2*BR24*BU24/(2+BR24*BU24)</f>
        <v>0.251798500462279</v>
      </c>
      <c r="BW24" s="208" t="n">
        <f aca="false">BW23*(1-BV23)</f>
        <v>61448.403321826</v>
      </c>
      <c r="BX24" s="208" t="n">
        <f aca="false">((BW24+BW25)/2)*BR24</f>
        <v>268560.477078537</v>
      </c>
      <c r="BY24" s="208" t="n">
        <f aca="false">BY25+BX24</f>
        <v>642065.790801243</v>
      </c>
      <c r="BZ24" s="209" t="n">
        <f aca="false">BY24/BW24</f>
        <v>10.4488604437536</v>
      </c>
      <c r="CB24" s="203" t="s">
        <v>215</v>
      </c>
      <c r="CG24" s="0" t="n">
        <v>20</v>
      </c>
    </row>
    <row r="25" customFormat="false" ht="15" hidden="false" customHeight="false" outlineLevel="0" collapsed="false">
      <c r="A25" s="219" t="s">
        <v>57</v>
      </c>
      <c r="B25" s="132" t="n">
        <v>21829</v>
      </c>
      <c r="C25" s="132" t="n">
        <v>13986</v>
      </c>
      <c r="D25" s="132" t="n">
        <v>7843</v>
      </c>
      <c r="E25" s="217" t="n">
        <v>7.2</v>
      </c>
      <c r="F25" s="217" t="n">
        <v>8.7</v>
      </c>
      <c r="G25" s="217" t="n">
        <v>5.4</v>
      </c>
      <c r="H25" s="217" t="n">
        <v>178.3</v>
      </c>
      <c r="I25" s="127"/>
      <c r="J25" s="58" t="s">
        <v>64</v>
      </c>
      <c r="K25" s="54" t="n">
        <v>1029030</v>
      </c>
      <c r="L25" s="54" t="n">
        <v>1047618</v>
      </c>
      <c r="M25" s="54" t="n">
        <v>1069936</v>
      </c>
      <c r="N25" s="54" t="n">
        <v>1095870</v>
      </c>
      <c r="O25" s="54" t="n">
        <v>1125319</v>
      </c>
      <c r="P25" s="54" t="n">
        <v>1158131</v>
      </c>
      <c r="Q25" s="54" t="n">
        <v>1194213</v>
      </c>
      <c r="R25" s="54" t="n">
        <v>1232878</v>
      </c>
      <c r="S25" s="54" t="n">
        <v>1272577</v>
      </c>
      <c r="T25" s="54" t="n">
        <v>1311495</v>
      </c>
      <c r="U25" s="54" t="n">
        <v>1348279</v>
      </c>
      <c r="V25" s="54" t="n">
        <v>1382220</v>
      </c>
      <c r="W25" s="54" t="n">
        <v>1413415</v>
      </c>
      <c r="X25" s="54" t="n">
        <v>1442205</v>
      </c>
      <c r="Y25" s="54" t="n">
        <v>1469448</v>
      </c>
      <c r="Z25" s="54" t="n">
        <v>1495576</v>
      </c>
      <c r="AA25" s="54" t="n">
        <v>1520797</v>
      </c>
      <c r="AB25" s="54" t="n">
        <v>1545081</v>
      </c>
      <c r="AC25" s="54" t="n">
        <v>1568826</v>
      </c>
      <c r="AD25" s="54" t="n">
        <v>1592135</v>
      </c>
      <c r="AE25" s="54" t="n">
        <v>1615390</v>
      </c>
      <c r="AF25" s="54" t="n">
        <v>1638791</v>
      </c>
      <c r="AG25" s="54" t="n">
        <v>1662332</v>
      </c>
      <c r="AH25" s="54" t="n">
        <v>1685268</v>
      </c>
      <c r="AI25" s="54" t="n">
        <v>1706824</v>
      </c>
      <c r="AJ25" s="54" t="n">
        <v>1726380</v>
      </c>
      <c r="AK25" s="54" t="n">
        <v>1743961</v>
      </c>
      <c r="AL25" s="54" t="n">
        <v>1760857</v>
      </c>
      <c r="AM25" s="54" t="n">
        <v>1780256</v>
      </c>
      <c r="AN25" s="54" t="n">
        <v>1805828</v>
      </c>
      <c r="AO25" s="54" t="n">
        <v>1840274</v>
      </c>
      <c r="AR25" s="196" t="s">
        <v>216</v>
      </c>
      <c r="AS25" s="197" t="s">
        <v>71</v>
      </c>
      <c r="AT25" s="197" t="n">
        <v>5</v>
      </c>
      <c r="AU25" s="198" t="n">
        <v>300955</v>
      </c>
      <c r="AV25" s="198" t="n">
        <v>39338</v>
      </c>
      <c r="AW25" s="199" t="n">
        <f aca="false">AV25/AU25</f>
        <v>0.130710571347876</v>
      </c>
      <c r="AX25" s="200" t="n">
        <f aca="false">2*AT25*AW25/(2+AT25*AW25)</f>
        <v>0.492587027297771</v>
      </c>
      <c r="AY25" s="201" t="n">
        <f aca="false">AY24*(1-AX24)</f>
        <v>31932.8684732166</v>
      </c>
      <c r="AZ25" s="201" t="n">
        <f aca="false">((AY25+AY26)/2)*AT25</f>
        <v>120340.050480302</v>
      </c>
      <c r="BA25" s="201" t="n">
        <f aca="false">BA26+AZ25</f>
        <v>195663.555619684</v>
      </c>
      <c r="BB25" s="202" t="n">
        <f aca="false">BA25/AY25</f>
        <v>6.12734041678075</v>
      </c>
      <c r="BD25" s="196" t="s">
        <v>216</v>
      </c>
      <c r="BE25" s="197" t="s">
        <v>71</v>
      </c>
      <c r="BF25" s="197" t="n">
        <v>5</v>
      </c>
      <c r="BG25" s="198" t="n">
        <f aca="false">X28</f>
        <v>396001</v>
      </c>
      <c r="BH25" s="198" t="n">
        <f aca="false">B720</f>
        <v>41282</v>
      </c>
      <c r="BI25" s="199" t="n">
        <f aca="false">BH25/BG25</f>
        <v>0.104247211496941</v>
      </c>
      <c r="BJ25" s="200" t="n">
        <f aca="false">2*BF25*BI25/(2+BF25*BI25)</f>
        <v>0.413476600842137</v>
      </c>
      <c r="BK25" s="201" t="n">
        <f aca="false">BK24*(1-BJ24)</f>
        <v>39995.7554819388</v>
      </c>
      <c r="BL25" s="201" t="n">
        <f aca="false">((BK25+BK26)/2)*BF25</f>
        <v>158635.504847731</v>
      </c>
      <c r="BM25" s="201" t="n">
        <f aca="false">BM26+BL25</f>
        <v>288032.171211997</v>
      </c>
      <c r="BN25" s="202" t="n">
        <f aca="false">BM25/BK25</f>
        <v>7.20156845998485</v>
      </c>
      <c r="BP25" s="196" t="s">
        <v>216</v>
      </c>
      <c r="BQ25" s="197" t="s">
        <v>71</v>
      </c>
      <c r="BR25" s="197" t="n">
        <v>5</v>
      </c>
      <c r="BS25" s="198" t="n">
        <f aca="false">AK28</f>
        <v>636808</v>
      </c>
      <c r="BT25" s="198" t="n">
        <f aca="false">B1409</f>
        <v>55806</v>
      </c>
      <c r="BU25" s="199" t="n">
        <f aca="false">BT25/BS25</f>
        <v>0.0876339493222447</v>
      </c>
      <c r="BV25" s="200" t="n">
        <f aca="false">2*BR25*BU25/(2+BR25*BU25)</f>
        <v>0.359425136186871</v>
      </c>
      <c r="BW25" s="201" t="n">
        <f aca="false">BW24*(1-BV24)</f>
        <v>45975.7875095889</v>
      </c>
      <c r="BX25" s="201" t="n">
        <f aca="false">((BW25+BW26)/2)*BR25</f>
        <v>188566.803330613</v>
      </c>
      <c r="BY25" s="201" t="n">
        <f aca="false">BY26+BX25</f>
        <v>373505.313722706</v>
      </c>
      <c r="BZ25" s="202" t="n">
        <f aca="false">BY25/BW25</f>
        <v>8.12395684673821</v>
      </c>
      <c r="CB25" s="196" t="s">
        <v>216</v>
      </c>
      <c r="CG25" s="0" t="n">
        <v>21</v>
      </c>
    </row>
    <row r="26" customFormat="false" ht="15" hidden="false" customHeight="false" outlineLevel="0" collapsed="false">
      <c r="A26" s="219" t="s">
        <v>62</v>
      </c>
      <c r="B26" s="132" t="n">
        <v>26391</v>
      </c>
      <c r="C26" s="132" t="n">
        <v>16600</v>
      </c>
      <c r="D26" s="132" t="n">
        <v>9791</v>
      </c>
      <c r="E26" s="217" t="n">
        <v>8.7</v>
      </c>
      <c r="F26" s="217" t="n">
        <v>10.4</v>
      </c>
      <c r="G26" s="217" t="n">
        <v>6.8</v>
      </c>
      <c r="H26" s="217" t="n">
        <v>169.5</v>
      </c>
      <c r="I26" s="127"/>
      <c r="J26" s="58" t="s">
        <v>69</v>
      </c>
      <c r="K26" s="54" t="n">
        <v>808031</v>
      </c>
      <c r="L26" s="54" t="n">
        <v>813519</v>
      </c>
      <c r="M26" s="54" t="n">
        <v>820245</v>
      </c>
      <c r="N26" s="54" t="n">
        <v>828910</v>
      </c>
      <c r="O26" s="54" t="n">
        <v>840332</v>
      </c>
      <c r="P26" s="54" t="n">
        <v>854985</v>
      </c>
      <c r="Q26" s="54" t="n">
        <v>872946</v>
      </c>
      <c r="R26" s="54" t="n">
        <v>893988</v>
      </c>
      <c r="S26" s="54" t="n">
        <v>918063</v>
      </c>
      <c r="T26" s="54" t="n">
        <v>945129</v>
      </c>
      <c r="U26" s="54" t="n">
        <v>975114</v>
      </c>
      <c r="V26" s="54" t="n">
        <v>1007914</v>
      </c>
      <c r="W26" s="54" t="n">
        <v>1042948</v>
      </c>
      <c r="X26" s="54" t="n">
        <v>1078859</v>
      </c>
      <c r="Y26" s="54" t="n">
        <v>1114120</v>
      </c>
      <c r="Z26" s="54" t="n">
        <v>1147605</v>
      </c>
      <c r="AA26" s="54" t="n">
        <v>1178682</v>
      </c>
      <c r="AB26" s="54" t="n">
        <v>1207518</v>
      </c>
      <c r="AC26" s="54" t="n">
        <v>1234326</v>
      </c>
      <c r="AD26" s="54" t="n">
        <v>1259848</v>
      </c>
      <c r="AE26" s="54" t="n">
        <v>1284446</v>
      </c>
      <c r="AF26" s="54" t="n">
        <v>1308288</v>
      </c>
      <c r="AG26" s="54" t="n">
        <v>1331318</v>
      </c>
      <c r="AH26" s="54" t="n">
        <v>1353909</v>
      </c>
      <c r="AI26" s="54" t="n">
        <v>1376130</v>
      </c>
      <c r="AJ26" s="54" t="n">
        <v>1398311</v>
      </c>
      <c r="AK26" s="54" t="n">
        <v>1420590</v>
      </c>
      <c r="AL26" s="54" t="n">
        <v>1442993</v>
      </c>
      <c r="AM26" s="54" t="n">
        <v>1464831</v>
      </c>
      <c r="AN26" s="54" t="n">
        <v>1485444</v>
      </c>
      <c r="AO26" s="54" t="n">
        <v>1504237</v>
      </c>
      <c r="AR26" s="203" t="n">
        <v>90</v>
      </c>
      <c r="AS26" s="204" t="s">
        <v>72</v>
      </c>
      <c r="AT26" s="204" t="n">
        <v>5</v>
      </c>
      <c r="AU26" s="205" t="n">
        <v>104982</v>
      </c>
      <c r="AV26" s="205" t="n">
        <v>19723</v>
      </c>
      <c r="AW26" s="206" t="n">
        <f aca="false">AV26/AU26</f>
        <v>0.187870301575508</v>
      </c>
      <c r="AX26" s="207" t="n">
        <f aca="false">2*AT26*AW26/(2+AT26*AW26)</f>
        <v>0.63915561331134</v>
      </c>
      <c r="AY26" s="208" t="n">
        <f aca="false">AY25*(1-AX25)</f>
        <v>16203.1517189041</v>
      </c>
      <c r="AZ26" s="208" t="n">
        <f aca="false">((AY26+AY27)/2)*AT26</f>
        <v>55124.9201583384</v>
      </c>
      <c r="BA26" s="208" t="n">
        <f aca="false">BA27+AZ26</f>
        <v>75323.5051393821</v>
      </c>
      <c r="BB26" s="209" t="n">
        <f aca="false">BA26/AY26</f>
        <v>4.64869467657349</v>
      </c>
      <c r="BD26" s="203" t="n">
        <v>90</v>
      </c>
      <c r="BE26" s="204" t="s">
        <v>72</v>
      </c>
      <c r="BF26" s="204" t="n">
        <v>5</v>
      </c>
      <c r="BG26" s="205" t="n">
        <f aca="false">X29</f>
        <v>186079</v>
      </c>
      <c r="BH26" s="205" t="n">
        <f aca="false">B721</f>
        <v>28173</v>
      </c>
      <c r="BI26" s="206" t="n">
        <f aca="false">BH26/BG26</f>
        <v>0.151403436174958</v>
      </c>
      <c r="BJ26" s="207" t="n">
        <f aca="false">2*BF26*BI26/(2+BF26*BI26)</f>
        <v>0.549156665490631</v>
      </c>
      <c r="BK26" s="208" t="n">
        <f aca="false">BK25*(1-BJ25)</f>
        <v>23458.4464571535</v>
      </c>
      <c r="BL26" s="208" t="n">
        <f aca="false">((BK26+BK27)/2)*BF26</f>
        <v>85086.3267007652</v>
      </c>
      <c r="BM26" s="208" t="n">
        <f aca="false">BM27+BL26</f>
        <v>129396.666364266</v>
      </c>
      <c r="BN26" s="209" t="n">
        <f aca="false">BM26/BK26</f>
        <v>5.51599470155056</v>
      </c>
      <c r="BP26" s="203" t="n">
        <v>90</v>
      </c>
      <c r="BQ26" s="204" t="s">
        <v>72</v>
      </c>
      <c r="BR26" s="204" t="n">
        <v>5</v>
      </c>
      <c r="BS26" s="205" t="n">
        <f aca="false">AK29</f>
        <v>303663</v>
      </c>
      <c r="BT26" s="205" t="n">
        <f aca="false">B1410</f>
        <v>38526</v>
      </c>
      <c r="BU26" s="206" t="n">
        <f aca="false">BT26/BS26</f>
        <v>0.126870906234872</v>
      </c>
      <c r="BV26" s="207" t="n">
        <f aca="false">2*BR26*BU26/(2+BR26*BU26)</f>
        <v>0.481601488081845</v>
      </c>
      <c r="BW26" s="208" t="n">
        <f aca="false">BW25*(1-BV25)</f>
        <v>29450.9338226563</v>
      </c>
      <c r="BX26" s="208" t="n">
        <f aca="false">((BW26+BW27)/2)*BR26</f>
        <v>111795.635227303</v>
      </c>
      <c r="BY26" s="208" t="n">
        <f aca="false">BY27+BX26</f>
        <v>184938.510392093</v>
      </c>
      <c r="BZ26" s="209" t="n">
        <f aca="false">BY26/BW26</f>
        <v>6.27954656737647</v>
      </c>
      <c r="CB26" s="203" t="n">
        <v>90</v>
      </c>
      <c r="CG26" s="0" t="n">
        <v>22</v>
      </c>
    </row>
    <row r="27" customFormat="false" ht="15" hidden="false" customHeight="false" outlineLevel="0" collapsed="false">
      <c r="A27" s="219" t="s">
        <v>64</v>
      </c>
      <c r="B27" s="132" t="n">
        <v>31453</v>
      </c>
      <c r="C27" s="132" t="n">
        <v>18689</v>
      </c>
      <c r="D27" s="132" t="n">
        <v>12764</v>
      </c>
      <c r="E27" s="217" t="n">
        <v>10.3</v>
      </c>
      <c r="F27" s="217" t="n">
        <v>11.7</v>
      </c>
      <c r="G27" s="217" t="n">
        <v>8.8</v>
      </c>
      <c r="H27" s="217" t="n">
        <v>146.4</v>
      </c>
      <c r="I27" s="127"/>
      <c r="J27" s="58" t="s">
        <v>70</v>
      </c>
      <c r="K27" s="54" t="n">
        <v>567436</v>
      </c>
      <c r="L27" s="54" t="n">
        <v>571682</v>
      </c>
      <c r="M27" s="54" t="n">
        <v>575646</v>
      </c>
      <c r="N27" s="54" t="n">
        <v>579982</v>
      </c>
      <c r="O27" s="54" t="n">
        <v>585184</v>
      </c>
      <c r="P27" s="54" t="n">
        <v>591455</v>
      </c>
      <c r="Q27" s="54" t="n">
        <v>598590</v>
      </c>
      <c r="R27" s="54" t="n">
        <v>606633</v>
      </c>
      <c r="S27" s="54" t="n">
        <v>616143</v>
      </c>
      <c r="T27" s="54" t="n">
        <v>627708</v>
      </c>
      <c r="U27" s="54" t="n">
        <v>641693</v>
      </c>
      <c r="V27" s="54" t="n">
        <v>658156</v>
      </c>
      <c r="W27" s="54" t="n">
        <v>676901</v>
      </c>
      <c r="X27" s="54" t="n">
        <v>697982</v>
      </c>
      <c r="Y27" s="54" t="n">
        <v>721418</v>
      </c>
      <c r="Z27" s="54" t="n">
        <v>747190</v>
      </c>
      <c r="AA27" s="54" t="n">
        <v>775224</v>
      </c>
      <c r="AB27" s="54" t="n">
        <v>805002</v>
      </c>
      <c r="AC27" s="54" t="n">
        <v>835491</v>
      </c>
      <c r="AD27" s="54" t="n">
        <v>865524</v>
      </c>
      <c r="AE27" s="54" t="n">
        <v>894194</v>
      </c>
      <c r="AF27" s="54" t="n">
        <v>921072</v>
      </c>
      <c r="AG27" s="54" t="n">
        <v>946271</v>
      </c>
      <c r="AH27" s="54" t="n">
        <v>969972</v>
      </c>
      <c r="AI27" s="54" t="n">
        <v>992689</v>
      </c>
      <c r="AJ27" s="54" t="n">
        <v>1014744</v>
      </c>
      <c r="AK27" s="54" t="n">
        <v>1036187</v>
      </c>
      <c r="AL27" s="54" t="n">
        <v>1057024</v>
      </c>
      <c r="AM27" s="54" t="n">
        <v>1077489</v>
      </c>
      <c r="AN27" s="54" t="n">
        <v>1097696</v>
      </c>
      <c r="AO27" s="54" t="n">
        <v>1117901</v>
      </c>
      <c r="AR27" s="196" t="n">
        <v>95</v>
      </c>
      <c r="AS27" s="197" t="s">
        <v>74</v>
      </c>
      <c r="AT27" s="197" t="n">
        <v>5</v>
      </c>
      <c r="AU27" s="198" t="n">
        <v>24631</v>
      </c>
      <c r="AV27" s="198" t="n">
        <v>6875</v>
      </c>
      <c r="AW27" s="199" t="n">
        <f aca="false">AV27/AU27</f>
        <v>0.279119808371564</v>
      </c>
      <c r="AX27" s="200" t="n">
        <f aca="false">2*AT27*AW27/(2+AT27*AW27)</f>
        <v>0.822004615182276</v>
      </c>
      <c r="AY27" s="201" t="n">
        <f aca="false">AY26*(1-AX26)</f>
        <v>5846.81634443126</v>
      </c>
      <c r="AZ27" s="201" t="n">
        <f aca="false">((AY27+AY28)/2)*AT27</f>
        <v>17218.8066740422</v>
      </c>
      <c r="BA27" s="201" t="n">
        <f aca="false">BA28+AZ27</f>
        <v>20198.5849810437</v>
      </c>
      <c r="BB27" s="202" t="n">
        <f aca="false">BA27/AY27</f>
        <v>3.45462962938482</v>
      </c>
      <c r="BD27" s="196" t="n">
        <v>95</v>
      </c>
      <c r="BE27" s="197" t="s">
        <v>74</v>
      </c>
      <c r="BF27" s="197" t="n">
        <v>5</v>
      </c>
      <c r="BG27" s="198" t="n">
        <f aca="false">X30</f>
        <v>61554</v>
      </c>
      <c r="BH27" s="198" t="n">
        <f aca="false">B722</f>
        <v>13723</v>
      </c>
      <c r="BI27" s="199" t="n">
        <f aca="false">BH27/BG27</f>
        <v>0.2229424570296</v>
      </c>
      <c r="BJ27" s="200" t="n">
        <f aca="false">2*BF27*BI27/(2+BF27*BI27)</f>
        <v>0.71577223389995</v>
      </c>
      <c r="BK27" s="201" t="n">
        <f aca="false">BK26*(1-BJ26)</f>
        <v>10576.0842231526</v>
      </c>
      <c r="BL27" s="201" t="n">
        <f aca="false">((BK27+BK28)/2)*BF27</f>
        <v>33955.252539963</v>
      </c>
      <c r="BM27" s="201" t="n">
        <f aca="false">BM28+BL27</f>
        <v>44310.3396635011</v>
      </c>
      <c r="BN27" s="202" t="n">
        <f aca="false">BM27/BK27</f>
        <v>4.1896734867617</v>
      </c>
      <c r="BP27" s="196" t="n">
        <v>95</v>
      </c>
      <c r="BQ27" s="197" t="s">
        <v>74</v>
      </c>
      <c r="BR27" s="197" t="n">
        <v>5</v>
      </c>
      <c r="BS27" s="198" t="n">
        <f aca="false">AK30</f>
        <v>108249</v>
      </c>
      <c r="BT27" s="198" t="n">
        <f aca="false">B1411</f>
        <v>20592</v>
      </c>
      <c r="BU27" s="199" t="n">
        <f aca="false">BT27/BS27</f>
        <v>0.190228085247901</v>
      </c>
      <c r="BV27" s="200" t="n">
        <f aca="false">2*BR27*BU27/(2+BR27*BU27)</f>
        <v>0.644591777322841</v>
      </c>
      <c r="BW27" s="201" t="n">
        <f aca="false">BW26*(1-BV26)</f>
        <v>15267.3202682651</v>
      </c>
      <c r="BX27" s="201" t="n">
        <f aca="false">((BW27+BW28)/2)*BR27</f>
        <v>51733.6285746304</v>
      </c>
      <c r="BY27" s="201" t="n">
        <f aca="false">BY28+BX27</f>
        <v>73142.8751647893</v>
      </c>
      <c r="BZ27" s="202" t="n">
        <f aca="false">BY27/BW27</f>
        <v>4.79081291802238</v>
      </c>
      <c r="CB27" s="196" t="n">
        <v>95</v>
      </c>
      <c r="CG27" s="0" t="n">
        <v>23</v>
      </c>
    </row>
    <row r="28" customFormat="false" ht="15" hidden="false" customHeight="false" outlineLevel="0" collapsed="false">
      <c r="A28" s="219" t="s">
        <v>69</v>
      </c>
      <c r="B28" s="132" t="n">
        <v>39596</v>
      </c>
      <c r="C28" s="132" t="n">
        <v>21512</v>
      </c>
      <c r="D28" s="132" t="n">
        <v>18084</v>
      </c>
      <c r="E28" s="217" t="n">
        <v>13</v>
      </c>
      <c r="F28" s="217" t="n">
        <v>13.4</v>
      </c>
      <c r="G28" s="217" t="n">
        <v>12.5</v>
      </c>
      <c r="H28" s="217" t="n">
        <v>119</v>
      </c>
      <c r="I28" s="127"/>
      <c r="J28" s="58" t="s">
        <v>71</v>
      </c>
      <c r="K28" s="54" t="n">
        <v>300955</v>
      </c>
      <c r="L28" s="54" t="n">
        <v>310367</v>
      </c>
      <c r="M28" s="54" t="n">
        <v>319518</v>
      </c>
      <c r="N28" s="54" t="n">
        <v>328030</v>
      </c>
      <c r="O28" s="54" t="n">
        <v>335449</v>
      </c>
      <c r="P28" s="54" t="n">
        <v>341806</v>
      </c>
      <c r="Q28" s="54" t="n">
        <v>347416</v>
      </c>
      <c r="R28" s="54" t="n">
        <v>352861</v>
      </c>
      <c r="S28" s="54" t="n">
        <v>358527</v>
      </c>
      <c r="T28" s="54" t="n">
        <v>364728</v>
      </c>
      <c r="U28" s="54" t="n">
        <v>371583</v>
      </c>
      <c r="V28" s="54" t="n">
        <v>378990</v>
      </c>
      <c r="W28" s="54" t="n">
        <v>387009</v>
      </c>
      <c r="X28" s="54" t="n">
        <v>396001</v>
      </c>
      <c r="Y28" s="54" t="n">
        <v>406337</v>
      </c>
      <c r="Z28" s="54" t="n">
        <v>418268</v>
      </c>
      <c r="AA28" s="54" t="n">
        <v>431831</v>
      </c>
      <c r="AB28" s="54" t="n">
        <v>446911</v>
      </c>
      <c r="AC28" s="54" t="n">
        <v>463602</v>
      </c>
      <c r="AD28" s="54" t="n">
        <v>481938</v>
      </c>
      <c r="AE28" s="54" t="n">
        <v>501984</v>
      </c>
      <c r="AF28" s="54" t="n">
        <v>523660</v>
      </c>
      <c r="AG28" s="54" t="n">
        <v>546603</v>
      </c>
      <c r="AH28" s="54" t="n">
        <v>570038</v>
      </c>
      <c r="AI28" s="54" t="n">
        <v>593240</v>
      </c>
      <c r="AJ28" s="54" t="n">
        <v>615588</v>
      </c>
      <c r="AK28" s="54" t="n">
        <v>636808</v>
      </c>
      <c r="AL28" s="54" t="n">
        <v>656924</v>
      </c>
      <c r="AM28" s="54" t="n">
        <v>676109</v>
      </c>
      <c r="AN28" s="54" t="n">
        <v>694631</v>
      </c>
      <c r="AO28" s="54" t="n">
        <v>712768</v>
      </c>
      <c r="AR28" s="220" t="s">
        <v>217</v>
      </c>
      <c r="AS28" s="221" t="s">
        <v>218</v>
      </c>
      <c r="AT28" s="221" t="n">
        <f aca="false">2/AW28</f>
        <v>5.72645372645373</v>
      </c>
      <c r="AU28" s="222" t="n">
        <v>3496</v>
      </c>
      <c r="AV28" s="222" t="n">
        <v>1221</v>
      </c>
      <c r="AW28" s="223" t="n">
        <f aca="false">AV28/AU28</f>
        <v>0.349256292906178</v>
      </c>
      <c r="AX28" s="224" t="n">
        <f aca="false">2*AT28*AW28/(2+AT28*AW28)</f>
        <v>1</v>
      </c>
      <c r="AY28" s="225" t="n">
        <f aca="false">AY27*(1-AX27)</f>
        <v>1040.7063251856</v>
      </c>
      <c r="AZ28" s="225" t="n">
        <f aca="false">AY28/AW28</f>
        <v>2979.77830700153</v>
      </c>
      <c r="BA28" s="225" t="n">
        <f aca="false">BA29+AZ28</f>
        <v>2979.77830700153</v>
      </c>
      <c r="BB28" s="226" t="n">
        <f aca="false">BA28/AY28</f>
        <v>2.86322686322686</v>
      </c>
      <c r="BD28" s="220" t="s">
        <v>217</v>
      </c>
      <c r="BE28" s="221" t="s">
        <v>218</v>
      </c>
      <c r="BF28" s="221" t="n">
        <f aca="false">2/BI28</f>
        <v>6.88957370313303</v>
      </c>
      <c r="BG28" s="222" t="n">
        <f aca="false">X31</f>
        <v>13414</v>
      </c>
      <c r="BH28" s="222" t="n">
        <f aca="false">B723</f>
        <v>3894</v>
      </c>
      <c r="BI28" s="223" t="n">
        <f aca="false">BH28/BG28</f>
        <v>0.290293722975995</v>
      </c>
      <c r="BJ28" s="224" t="n">
        <f aca="false">2*BF28*BI28/(2+BF28*BI28)</f>
        <v>1</v>
      </c>
      <c r="BK28" s="225" t="n">
        <f aca="false">BK27*(1-BJ27)</f>
        <v>3006.01679283264</v>
      </c>
      <c r="BL28" s="225" t="n">
        <f aca="false">BK28/BI28</f>
        <v>10355.087123538</v>
      </c>
      <c r="BM28" s="225" t="n">
        <f aca="false">BM29+BL28</f>
        <v>10355.087123538</v>
      </c>
      <c r="BN28" s="226" t="n">
        <f aca="false">BM28/BK28</f>
        <v>3.44478685156651</v>
      </c>
      <c r="BP28" s="220" t="s">
        <v>217</v>
      </c>
      <c r="BQ28" s="221" t="s">
        <v>218</v>
      </c>
      <c r="BR28" s="221" t="n">
        <f aca="false">2/BU28</f>
        <v>7.89116442363956</v>
      </c>
      <c r="BS28" s="222" t="n">
        <f aca="false">AK31</f>
        <v>33715</v>
      </c>
      <c r="BT28" s="222" t="n">
        <f aca="false">B1412</f>
        <v>8545</v>
      </c>
      <c r="BU28" s="223" t="n">
        <f aca="false">BT28/BS28</f>
        <v>0.253448020169064</v>
      </c>
      <c r="BV28" s="224" t="n">
        <f aca="false">2*BR28*BU28/(2+BR28*BU28)</f>
        <v>1</v>
      </c>
      <c r="BW28" s="225" t="n">
        <f aca="false">BW27*(1-BV27)</f>
        <v>5426.13116158707</v>
      </c>
      <c r="BX28" s="225" t="n">
        <f aca="false">BW28/BU28</f>
        <v>21409.2465901589</v>
      </c>
      <c r="BY28" s="225" t="n">
        <f aca="false">BY29+BX28</f>
        <v>21409.2465901589</v>
      </c>
      <c r="BZ28" s="226" t="n">
        <f aca="false">BY28/BW28</f>
        <v>3.94558221181978</v>
      </c>
      <c r="CB28" s="220" t="s">
        <v>217</v>
      </c>
      <c r="CG28" s="0" t="n">
        <v>24</v>
      </c>
    </row>
    <row r="29" customFormat="false" ht="15" hidden="false" customHeight="false" outlineLevel="0" collapsed="false">
      <c r="A29" s="219" t="s">
        <v>70</v>
      </c>
      <c r="B29" s="132" t="n">
        <v>47969</v>
      </c>
      <c r="C29" s="132" t="n">
        <v>21918</v>
      </c>
      <c r="D29" s="132" t="n">
        <v>26051</v>
      </c>
      <c r="E29" s="217" t="n">
        <v>15.7</v>
      </c>
      <c r="F29" s="217" t="n">
        <v>13.7</v>
      </c>
      <c r="G29" s="217" t="n">
        <v>18</v>
      </c>
      <c r="H29" s="217" t="n">
        <v>84.1</v>
      </c>
      <c r="I29" s="127"/>
      <c r="J29" s="58" t="s">
        <v>72</v>
      </c>
      <c r="K29" s="54" t="n">
        <v>104982</v>
      </c>
      <c r="L29" s="54" t="n">
        <v>113834</v>
      </c>
      <c r="M29" s="54" t="n">
        <v>121659</v>
      </c>
      <c r="N29" s="54" t="n">
        <v>128675</v>
      </c>
      <c r="O29" s="54" t="n">
        <v>135274</v>
      </c>
      <c r="P29" s="54" t="n">
        <v>141746</v>
      </c>
      <c r="Q29" s="54" t="n">
        <v>148273</v>
      </c>
      <c r="R29" s="54" t="n">
        <v>154738</v>
      </c>
      <c r="S29" s="54" t="n">
        <v>160912</v>
      </c>
      <c r="T29" s="54" t="n">
        <v>166561</v>
      </c>
      <c r="U29" s="54" t="n">
        <v>171698</v>
      </c>
      <c r="V29" s="54" t="n">
        <v>176477</v>
      </c>
      <c r="W29" s="54" t="n">
        <v>181208</v>
      </c>
      <c r="X29" s="54" t="n">
        <v>186079</v>
      </c>
      <c r="Y29" s="54" t="n">
        <v>191269</v>
      </c>
      <c r="Z29" s="54" t="n">
        <v>196827</v>
      </c>
      <c r="AA29" s="54" t="n">
        <v>202723</v>
      </c>
      <c r="AB29" s="54" t="n">
        <v>208979</v>
      </c>
      <c r="AC29" s="54" t="n">
        <v>215820</v>
      </c>
      <c r="AD29" s="54" t="n">
        <v>223451</v>
      </c>
      <c r="AE29" s="54" t="n">
        <v>232001</v>
      </c>
      <c r="AF29" s="54" t="n">
        <v>241489</v>
      </c>
      <c r="AG29" s="54" t="n">
        <v>251871</v>
      </c>
      <c r="AH29" s="54" t="n">
        <v>263246</v>
      </c>
      <c r="AI29" s="54" t="n">
        <v>275659</v>
      </c>
      <c r="AJ29" s="54" t="n">
        <v>289144</v>
      </c>
      <c r="AK29" s="54" t="n">
        <v>303663</v>
      </c>
      <c r="AL29" s="54" t="n">
        <v>318997</v>
      </c>
      <c r="AM29" s="54" t="n">
        <v>334703</v>
      </c>
      <c r="AN29" s="54" t="n">
        <v>350321</v>
      </c>
      <c r="AO29" s="54" t="n">
        <v>365500</v>
      </c>
      <c r="CG29" s="0" t="n">
        <v>25</v>
      </c>
    </row>
    <row r="30" customFormat="false" ht="15" hidden="false" customHeight="false" outlineLevel="0" collapsed="false">
      <c r="A30" s="219" t="s">
        <v>71</v>
      </c>
      <c r="B30" s="132" t="n">
        <v>39338</v>
      </c>
      <c r="C30" s="132" t="n">
        <v>15070</v>
      </c>
      <c r="D30" s="132" t="n">
        <v>24268</v>
      </c>
      <c r="E30" s="217" t="n">
        <v>12.9</v>
      </c>
      <c r="F30" s="217" t="n">
        <v>9.4</v>
      </c>
      <c r="G30" s="217" t="n">
        <v>16.8</v>
      </c>
      <c r="H30" s="217" t="n">
        <v>62.1</v>
      </c>
      <c r="I30" s="127"/>
      <c r="J30" s="77" t="s">
        <v>74</v>
      </c>
      <c r="K30" s="78" t="n">
        <v>24631</v>
      </c>
      <c r="L30" s="78" t="n">
        <v>24266</v>
      </c>
      <c r="M30" s="78" t="n">
        <v>25647</v>
      </c>
      <c r="N30" s="78" t="n">
        <v>28245</v>
      </c>
      <c r="O30" s="78" t="n">
        <v>31512</v>
      </c>
      <c r="P30" s="78" t="n">
        <v>35094</v>
      </c>
      <c r="Q30" s="78" t="n">
        <v>38691</v>
      </c>
      <c r="R30" s="78" t="n">
        <v>42057</v>
      </c>
      <c r="S30" s="78" t="n">
        <v>45274</v>
      </c>
      <c r="T30" s="78" t="n">
        <v>48440</v>
      </c>
      <c r="U30" s="78" t="n">
        <v>51644</v>
      </c>
      <c r="V30" s="78" t="n">
        <v>54956</v>
      </c>
      <c r="W30" s="78" t="n">
        <v>58290</v>
      </c>
      <c r="X30" s="78" t="n">
        <v>61554</v>
      </c>
      <c r="Y30" s="78" t="n">
        <v>64645</v>
      </c>
      <c r="Z30" s="78" t="n">
        <v>67570</v>
      </c>
      <c r="AA30" s="78" t="n">
        <v>70381</v>
      </c>
      <c r="AB30" s="78" t="n">
        <v>73247</v>
      </c>
      <c r="AC30" s="78" t="n">
        <v>76192</v>
      </c>
      <c r="AD30" s="78" t="n">
        <v>79305</v>
      </c>
      <c r="AE30" s="78" t="n">
        <v>82613</v>
      </c>
      <c r="AF30" s="78" t="n">
        <v>86110</v>
      </c>
      <c r="AG30" s="78" t="n">
        <v>89787</v>
      </c>
      <c r="AH30" s="78" t="n">
        <v>93777</v>
      </c>
      <c r="AI30" s="78" t="n">
        <v>98139</v>
      </c>
      <c r="AJ30" s="78" t="n">
        <v>102964</v>
      </c>
      <c r="AK30" s="78" t="n">
        <v>108249</v>
      </c>
      <c r="AL30" s="78" t="n">
        <v>113970</v>
      </c>
      <c r="AM30" s="78" t="n">
        <v>120199</v>
      </c>
      <c r="AN30" s="78" t="n">
        <v>126988</v>
      </c>
      <c r="AO30" s="78" t="n">
        <v>134325</v>
      </c>
      <c r="AR30" s="180"/>
      <c r="AS30" s="181"/>
      <c r="AT30" s="181"/>
      <c r="AU30" s="181"/>
      <c r="AV30" s="182"/>
      <c r="AW30" s="182" t="s">
        <v>219</v>
      </c>
      <c r="AX30" s="181"/>
      <c r="AY30" s="181"/>
      <c r="AZ30" s="181"/>
      <c r="BA30" s="181"/>
      <c r="BB30" s="183"/>
      <c r="BD30" s="180"/>
      <c r="BE30" s="181"/>
      <c r="BF30" s="181"/>
      <c r="BG30" s="181"/>
      <c r="BH30" s="182"/>
      <c r="BI30" s="182" t="s">
        <v>220</v>
      </c>
      <c r="BJ30" s="181"/>
      <c r="BK30" s="181"/>
      <c r="BL30" s="181"/>
      <c r="BM30" s="181"/>
      <c r="BN30" s="183"/>
      <c r="BP30" s="180"/>
      <c r="BQ30" s="181"/>
      <c r="BR30" s="181"/>
      <c r="BS30" s="181"/>
      <c r="BT30" s="182"/>
      <c r="BU30" s="182" t="s">
        <v>221</v>
      </c>
      <c r="BV30" s="181"/>
      <c r="BW30" s="181"/>
      <c r="BX30" s="181"/>
      <c r="BY30" s="181"/>
      <c r="BZ30" s="183"/>
      <c r="CG30" s="0" t="n">
        <v>26</v>
      </c>
    </row>
    <row r="31" customFormat="false" ht="15" hidden="false" customHeight="false" outlineLevel="0" collapsed="false">
      <c r="A31" s="219" t="s">
        <v>72</v>
      </c>
      <c r="B31" s="132" t="n">
        <v>19723</v>
      </c>
      <c r="C31" s="132" t="n">
        <v>6017</v>
      </c>
      <c r="D31" s="132" t="n">
        <v>13706</v>
      </c>
      <c r="E31" s="217" t="n">
        <v>6.5</v>
      </c>
      <c r="F31" s="217" t="n">
        <v>3.8</v>
      </c>
      <c r="G31" s="217" t="n">
        <v>9.5</v>
      </c>
      <c r="H31" s="217" t="n">
        <v>43.9</v>
      </c>
      <c r="I31" s="127"/>
      <c r="J31" s="79" t="s">
        <v>75</v>
      </c>
      <c r="K31" s="80" t="n">
        <v>3496</v>
      </c>
      <c r="L31" s="80" t="n">
        <v>4645</v>
      </c>
      <c r="M31" s="80" t="n">
        <v>5231</v>
      </c>
      <c r="N31" s="80" t="n">
        <v>5515</v>
      </c>
      <c r="O31" s="80" t="n">
        <v>5730</v>
      </c>
      <c r="P31" s="80" t="n">
        <v>5933</v>
      </c>
      <c r="Q31" s="80" t="n">
        <v>6263</v>
      </c>
      <c r="R31" s="80" t="n">
        <v>6875</v>
      </c>
      <c r="S31" s="80" t="n">
        <v>7726</v>
      </c>
      <c r="T31" s="80" t="n">
        <v>8737</v>
      </c>
      <c r="U31" s="80" t="n">
        <v>9833</v>
      </c>
      <c r="V31" s="80" t="n">
        <v>10976</v>
      </c>
      <c r="W31" s="80" t="n">
        <v>12158</v>
      </c>
      <c r="X31" s="80" t="n">
        <v>13414</v>
      </c>
      <c r="Y31" s="80" t="n">
        <v>14702</v>
      </c>
      <c r="Z31" s="80" t="n">
        <v>16070</v>
      </c>
      <c r="AA31" s="80" t="n">
        <v>17529</v>
      </c>
      <c r="AB31" s="80" t="n">
        <v>19011</v>
      </c>
      <c r="AC31" s="80" t="n">
        <v>20534</v>
      </c>
      <c r="AD31" s="80" t="n">
        <v>22031</v>
      </c>
      <c r="AE31" s="80" t="n">
        <v>23544</v>
      </c>
      <c r="AF31" s="80" t="n">
        <v>25074</v>
      </c>
      <c r="AG31" s="80" t="n">
        <v>26654</v>
      </c>
      <c r="AH31" s="80" t="n">
        <v>28298</v>
      </c>
      <c r="AI31" s="80" t="n">
        <v>30015</v>
      </c>
      <c r="AJ31" s="80" t="n">
        <v>31820</v>
      </c>
      <c r="AK31" s="80" t="n">
        <v>33715</v>
      </c>
      <c r="AL31" s="80" t="n">
        <v>35719</v>
      </c>
      <c r="AM31" s="80" t="n">
        <v>37852</v>
      </c>
      <c r="AN31" s="80" t="n">
        <v>40160</v>
      </c>
      <c r="AO31" s="80" t="n">
        <v>42685</v>
      </c>
      <c r="AR31" s="184"/>
      <c r="AS31" s="185"/>
      <c r="AT31" s="186"/>
      <c r="AU31" s="187"/>
      <c r="AV31" s="187"/>
      <c r="AW31" s="187"/>
      <c r="AX31" s="187"/>
      <c r="AY31" s="187"/>
      <c r="AZ31" s="188"/>
      <c r="BA31" s="187"/>
      <c r="BB31" s="189"/>
      <c r="BD31" s="184"/>
      <c r="BE31" s="185"/>
      <c r="BF31" s="186"/>
      <c r="BG31" s="187"/>
      <c r="BH31" s="187"/>
      <c r="BI31" s="187"/>
      <c r="BJ31" s="187"/>
      <c r="BK31" s="187"/>
      <c r="BL31" s="188"/>
      <c r="BM31" s="187"/>
      <c r="BN31" s="189"/>
      <c r="BP31" s="184"/>
      <c r="BQ31" s="185"/>
      <c r="BR31" s="186"/>
      <c r="BS31" s="187"/>
      <c r="BT31" s="187"/>
      <c r="BU31" s="187"/>
      <c r="BV31" s="187"/>
      <c r="BW31" s="187"/>
      <c r="BX31" s="188"/>
      <c r="BY31" s="187"/>
      <c r="BZ31" s="189"/>
      <c r="CG31" s="0" t="n">
        <v>27</v>
      </c>
    </row>
    <row r="32" customFormat="false" ht="73" hidden="false" customHeight="false" outlineLevel="0" collapsed="false">
      <c r="A32" s="219" t="s">
        <v>74</v>
      </c>
      <c r="B32" s="132" t="n">
        <v>6875</v>
      </c>
      <c r="C32" s="132" t="n">
        <v>1556</v>
      </c>
      <c r="D32" s="132" t="n">
        <v>5319</v>
      </c>
      <c r="E32" s="217" t="n">
        <v>2.3</v>
      </c>
      <c r="F32" s="217" t="n">
        <v>1</v>
      </c>
      <c r="G32" s="217" t="n">
        <v>3.7</v>
      </c>
      <c r="H32" s="217" t="n">
        <v>29.3</v>
      </c>
      <c r="I32" s="127"/>
      <c r="J32" s="77"/>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R32" s="184" t="s">
        <v>163</v>
      </c>
      <c r="AS32" s="187" t="s">
        <v>164</v>
      </c>
      <c r="AT32" s="186" t="s">
        <v>165</v>
      </c>
      <c r="AU32" s="187" t="s">
        <v>166</v>
      </c>
      <c r="AV32" s="187" t="s">
        <v>167</v>
      </c>
      <c r="AW32" s="187" t="s">
        <v>168</v>
      </c>
      <c r="AX32" s="187" t="s">
        <v>169</v>
      </c>
      <c r="AY32" s="187" t="s">
        <v>170</v>
      </c>
      <c r="AZ32" s="188" t="s">
        <v>171</v>
      </c>
      <c r="BA32" s="187" t="s">
        <v>172</v>
      </c>
      <c r="BB32" s="189" t="s">
        <v>173</v>
      </c>
      <c r="BD32" s="184" t="s">
        <v>163</v>
      </c>
      <c r="BE32" s="187" t="s">
        <v>164</v>
      </c>
      <c r="BF32" s="186" t="s">
        <v>165</v>
      </c>
      <c r="BG32" s="187" t="s">
        <v>166</v>
      </c>
      <c r="BH32" s="187" t="s">
        <v>167</v>
      </c>
      <c r="BI32" s="187" t="s">
        <v>168</v>
      </c>
      <c r="BJ32" s="187" t="s">
        <v>169</v>
      </c>
      <c r="BK32" s="187" t="s">
        <v>170</v>
      </c>
      <c r="BL32" s="188" t="s">
        <v>171</v>
      </c>
      <c r="BM32" s="187" t="s">
        <v>172</v>
      </c>
      <c r="BN32" s="189" t="s">
        <v>173</v>
      </c>
      <c r="BP32" s="184" t="s">
        <v>163</v>
      </c>
      <c r="BQ32" s="187" t="s">
        <v>164</v>
      </c>
      <c r="BR32" s="186" t="s">
        <v>165</v>
      </c>
      <c r="BS32" s="187" t="s">
        <v>166</v>
      </c>
      <c r="BT32" s="187" t="s">
        <v>167</v>
      </c>
      <c r="BU32" s="187" t="s">
        <v>168</v>
      </c>
      <c r="BV32" s="187" t="s">
        <v>169</v>
      </c>
      <c r="BW32" s="187" t="s">
        <v>170</v>
      </c>
      <c r="BX32" s="188" t="s">
        <v>171</v>
      </c>
      <c r="BY32" s="187" t="s">
        <v>172</v>
      </c>
      <c r="BZ32" s="189" t="s">
        <v>173</v>
      </c>
      <c r="CG32" s="0" t="n">
        <v>28</v>
      </c>
    </row>
    <row r="33" customFormat="false" ht="15" hidden="false" customHeight="false" outlineLevel="0" collapsed="false">
      <c r="A33" s="219" t="s">
        <v>218</v>
      </c>
      <c r="B33" s="132" t="n">
        <v>1221</v>
      </c>
      <c r="C33" s="132" t="n">
        <v>294</v>
      </c>
      <c r="D33" s="132" t="n">
        <v>927</v>
      </c>
      <c r="E33" s="217" t="n">
        <v>0.4</v>
      </c>
      <c r="F33" s="217" t="n">
        <v>0.2</v>
      </c>
      <c r="G33" s="217" t="n">
        <v>0.6</v>
      </c>
      <c r="H33" s="217" t="n">
        <v>31.7</v>
      </c>
      <c r="I33" s="127"/>
      <c r="J33" s="81" t="s">
        <v>31</v>
      </c>
      <c r="AR33" s="191" t="s">
        <v>175</v>
      </c>
      <c r="AS33" s="192" t="s">
        <v>176</v>
      </c>
      <c r="AT33" s="193" t="s">
        <v>177</v>
      </c>
      <c r="AU33" s="192" t="s">
        <v>178</v>
      </c>
      <c r="AV33" s="192" t="s">
        <v>179</v>
      </c>
      <c r="AW33" s="192" t="s">
        <v>180</v>
      </c>
      <c r="AX33" s="192" t="s">
        <v>181</v>
      </c>
      <c r="AY33" s="192" t="s">
        <v>182</v>
      </c>
      <c r="AZ33" s="194" t="s">
        <v>183</v>
      </c>
      <c r="BA33" s="192" t="s">
        <v>184</v>
      </c>
      <c r="BB33" s="195" t="s">
        <v>185</v>
      </c>
      <c r="BD33" s="191" t="s">
        <v>175</v>
      </c>
      <c r="BE33" s="192" t="s">
        <v>176</v>
      </c>
      <c r="BF33" s="193" t="s">
        <v>177</v>
      </c>
      <c r="BG33" s="192" t="s">
        <v>178</v>
      </c>
      <c r="BH33" s="192" t="s">
        <v>179</v>
      </c>
      <c r="BI33" s="192" t="s">
        <v>180</v>
      </c>
      <c r="BJ33" s="192" t="s">
        <v>181</v>
      </c>
      <c r="BK33" s="192" t="s">
        <v>182</v>
      </c>
      <c r="BL33" s="194" t="s">
        <v>183</v>
      </c>
      <c r="BM33" s="192" t="s">
        <v>184</v>
      </c>
      <c r="BN33" s="195" t="s">
        <v>185</v>
      </c>
      <c r="BP33" s="191" t="s">
        <v>175</v>
      </c>
      <c r="BQ33" s="192" t="s">
        <v>176</v>
      </c>
      <c r="BR33" s="193" t="s">
        <v>177</v>
      </c>
      <c r="BS33" s="192" t="s">
        <v>178</v>
      </c>
      <c r="BT33" s="192" t="s">
        <v>179</v>
      </c>
      <c r="BU33" s="192" t="s">
        <v>180</v>
      </c>
      <c r="BV33" s="192" t="s">
        <v>181</v>
      </c>
      <c r="BW33" s="192" t="s">
        <v>182</v>
      </c>
      <c r="BX33" s="194" t="s">
        <v>183</v>
      </c>
      <c r="BY33" s="192" t="s">
        <v>184</v>
      </c>
      <c r="BZ33" s="195" t="s">
        <v>185</v>
      </c>
      <c r="CG33" s="0" t="n">
        <v>29</v>
      </c>
    </row>
    <row r="34" customFormat="false" ht="15" hidden="false" customHeight="true" outlineLevel="0" collapsed="false">
      <c r="B34" s="132"/>
      <c r="C34" s="132"/>
      <c r="D34" s="132"/>
      <c r="E34" s="217"/>
      <c r="F34" s="217"/>
      <c r="G34" s="217"/>
      <c r="H34" s="217"/>
      <c r="I34" s="127"/>
      <c r="J34" s="21" t="s">
        <v>14</v>
      </c>
      <c r="K34" s="21" t="s">
        <v>6</v>
      </c>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R34" s="196" t="s">
        <v>186</v>
      </c>
      <c r="AS34" s="197" t="s">
        <v>186</v>
      </c>
      <c r="AT34" s="197" t="n">
        <v>1</v>
      </c>
      <c r="AU34" s="198" t="n">
        <v>385962.70898122</v>
      </c>
      <c r="AV34" s="198" t="n">
        <v>4920</v>
      </c>
      <c r="AW34" s="199" t="n">
        <f aca="false">AV34/AU34</f>
        <v>0.0127473454961147</v>
      </c>
      <c r="AX34" s="200" t="n">
        <f aca="false">2*AT34*AW34/(2+AT34*AW34)</f>
        <v>0.0126666126522429</v>
      </c>
      <c r="AY34" s="201" t="n">
        <v>100000</v>
      </c>
      <c r="AZ34" s="201" t="n">
        <f aca="false">(0.1*AY34+0.9*AY35)*AT34</f>
        <v>98860.0048612981</v>
      </c>
      <c r="BA34" s="201" t="n">
        <f aca="false">BA35+AZ34</f>
        <v>7243469.61930693</v>
      </c>
      <c r="BB34" s="202" t="n">
        <f aca="false">BA34/AY34</f>
        <v>72.4346961930693</v>
      </c>
      <c r="BD34" s="196" t="s">
        <v>186</v>
      </c>
      <c r="BE34" s="197" t="s">
        <v>186</v>
      </c>
      <c r="BF34" s="197" t="n">
        <v>1</v>
      </c>
      <c r="BG34" s="198" t="n">
        <f aca="false">X40</f>
        <v>371850.728743756</v>
      </c>
      <c r="BH34" s="198" t="n">
        <f aca="false">C702</f>
        <v>3177</v>
      </c>
      <c r="BI34" s="199" t="n">
        <f aca="false">BH34/BG34</f>
        <v>0.00854375090438315</v>
      </c>
      <c r="BJ34" s="200" t="n">
        <f aca="false">2*BF34*BI34/(2+BF34*BI34)</f>
        <v>0.00850740831563781</v>
      </c>
      <c r="BK34" s="201" t="n">
        <v>100000</v>
      </c>
      <c r="BL34" s="201" t="n">
        <f aca="false">(0.1*BK34+0.9*BK35)*BF34</f>
        <v>99234.3332515926</v>
      </c>
      <c r="BM34" s="201" t="n">
        <f aca="false">BM35+BL34</f>
        <v>7556432.86832159</v>
      </c>
      <c r="BN34" s="202" t="n">
        <f aca="false">BM34/BK34</f>
        <v>75.5643286832159</v>
      </c>
      <c r="BP34" s="196" t="s">
        <v>186</v>
      </c>
      <c r="BQ34" s="197" t="s">
        <v>186</v>
      </c>
      <c r="BR34" s="197" t="n">
        <v>1</v>
      </c>
      <c r="BS34" s="198" t="n">
        <f aca="false">AK40</f>
        <v>360011.494538927</v>
      </c>
      <c r="BT34" s="198" t="n">
        <f aca="false">C1391</f>
        <v>2184</v>
      </c>
      <c r="BU34" s="199" t="n">
        <f aca="false">BT34/BS34</f>
        <v>0.0060664729685842</v>
      </c>
      <c r="BV34" s="200" t="n">
        <f aca="false">2*BR34*BU34/(2+BR34*BU34)</f>
        <v>0.00604812756738516</v>
      </c>
      <c r="BW34" s="201" t="n">
        <v>100000</v>
      </c>
      <c r="BX34" s="201" t="n">
        <f aca="false">(0.1*BW34+0.9*BW35)*BR34</f>
        <v>99455.6685189354</v>
      </c>
      <c r="BY34" s="201" t="n">
        <f aca="false">BY35+BX34</f>
        <v>7787816.03937534</v>
      </c>
      <c r="BZ34" s="202" t="n">
        <f aca="false">BY34/BW34</f>
        <v>77.8781603937534</v>
      </c>
      <c r="CG34" s="0" t="n">
        <v>30</v>
      </c>
    </row>
    <row r="35" customFormat="false" ht="15" hidden="false" customHeight="false" outlineLevel="0" collapsed="false">
      <c r="A35" s="219" t="s">
        <v>186</v>
      </c>
      <c r="B35" s="132" t="n">
        <v>8704</v>
      </c>
      <c r="C35" s="132" t="n">
        <v>4920</v>
      </c>
      <c r="D35" s="132" t="n">
        <v>3784</v>
      </c>
      <c r="E35" s="217" t="n">
        <v>2.9</v>
      </c>
      <c r="F35" s="217" t="n">
        <v>3.1</v>
      </c>
      <c r="G35" s="217" t="n">
        <v>2.6</v>
      </c>
      <c r="H35" s="217" t="n">
        <v>130</v>
      </c>
      <c r="I35" s="127"/>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R35" s="203" t="s">
        <v>188</v>
      </c>
      <c r="AS35" s="204" t="s">
        <v>189</v>
      </c>
      <c r="AT35" s="204" t="n">
        <v>4</v>
      </c>
      <c r="AU35" s="205" t="n">
        <v>1838771</v>
      </c>
      <c r="AV35" s="205" t="n">
        <v>805</v>
      </c>
      <c r="AW35" s="206" t="n">
        <f aca="false">AV35/AU35</f>
        <v>0.000437792416782732</v>
      </c>
      <c r="AX35" s="207" t="n">
        <f aca="false">2*AT35*AW35/(2+AT35*AW35)</f>
        <v>0.00174963771088704</v>
      </c>
      <c r="AY35" s="208" t="n">
        <f aca="false">AY34*(1-AX34)</f>
        <v>98733.3387347757</v>
      </c>
      <c r="AZ35" s="208" t="n">
        <f aca="false">((AY35+AY36)/2)*AT35</f>
        <v>394587.859793559</v>
      </c>
      <c r="BA35" s="208" t="n">
        <f aca="false">BA36+AZ35</f>
        <v>7144609.61444563</v>
      </c>
      <c r="BB35" s="209" t="n">
        <f aca="false">BA35/AY35</f>
        <v>72.3626862618104</v>
      </c>
      <c r="BD35" s="203" t="s">
        <v>188</v>
      </c>
      <c r="BE35" s="204" t="s">
        <v>189</v>
      </c>
      <c r="BF35" s="204" t="n">
        <v>4</v>
      </c>
      <c r="BG35" s="205" t="n">
        <f aca="false">X41</f>
        <v>1887692</v>
      </c>
      <c r="BH35" s="205" t="n">
        <f aca="false">C703</f>
        <v>495</v>
      </c>
      <c r="BI35" s="206" t="n">
        <f aca="false">BH35/BG35</f>
        <v>0.000262224981617764</v>
      </c>
      <c r="BJ35" s="207" t="n">
        <f aca="false">2*BF35*BI35/(2+BF35*BI35)</f>
        <v>0.00104835011928954</v>
      </c>
      <c r="BK35" s="208" t="n">
        <f aca="false">BK34*(1-BJ34)</f>
        <v>99149.2591684362</v>
      </c>
      <c r="BL35" s="208" t="n">
        <f aca="false">((BK35+BK36)/2)*BF35</f>
        <v>396389.150398392</v>
      </c>
      <c r="BM35" s="208" t="n">
        <f aca="false">BM36+BL35</f>
        <v>7457198.53507</v>
      </c>
      <c r="BN35" s="209" t="n">
        <f aca="false">BM35/BK35</f>
        <v>75.2118432110683</v>
      </c>
      <c r="BP35" s="203" t="s">
        <v>188</v>
      </c>
      <c r="BQ35" s="204" t="s">
        <v>189</v>
      </c>
      <c r="BR35" s="204" t="n">
        <v>4</v>
      </c>
      <c r="BS35" s="205" t="n">
        <f aca="false">AK41</f>
        <v>1816731</v>
      </c>
      <c r="BT35" s="205" t="n">
        <f aca="false">C1392</f>
        <v>312</v>
      </c>
      <c r="BU35" s="206" t="n">
        <f aca="false">BT35/BS35</f>
        <v>0.000171737037569128</v>
      </c>
      <c r="BV35" s="207" t="n">
        <f aca="false">2*BR35*BU35/(2+BR35*BU35)</f>
        <v>0.000686712282410426</v>
      </c>
      <c r="BW35" s="208" t="n">
        <f aca="false">BW34*(1-BV34)</f>
        <v>99395.1872432615</v>
      </c>
      <c r="BX35" s="208" t="n">
        <f aca="false">((BW35+BW36)/2)*BR35</f>
        <v>397444.237181261</v>
      </c>
      <c r="BY35" s="208" t="n">
        <f aca="false">BY36+BX35</f>
        <v>7688360.37085641</v>
      </c>
      <c r="BZ35" s="209" t="n">
        <f aca="false">BY35/BW35</f>
        <v>77.3514350552988</v>
      </c>
      <c r="CG35" s="0" t="n">
        <v>31</v>
      </c>
    </row>
    <row r="36" customFormat="false" ht="15" hidden="false" customHeight="false" outlineLevel="0" collapsed="false">
      <c r="A36" s="219" t="s">
        <v>189</v>
      </c>
      <c r="B36" s="132" t="n">
        <v>1463</v>
      </c>
      <c r="C36" s="132" t="n">
        <v>805</v>
      </c>
      <c r="D36" s="132" t="n">
        <v>658</v>
      </c>
      <c r="E36" s="217" t="n">
        <v>0.5</v>
      </c>
      <c r="F36" s="217" t="n">
        <v>0.5</v>
      </c>
      <c r="G36" s="217" t="n">
        <v>0.5</v>
      </c>
      <c r="H36" s="217" t="n">
        <v>122.3</v>
      </c>
      <c r="I36" s="127"/>
      <c r="J36" s="21"/>
      <c r="K36" s="22" t="n">
        <v>2010</v>
      </c>
      <c r="L36" s="22" t="n">
        <v>2011</v>
      </c>
      <c r="M36" s="22" t="n">
        <v>2012</v>
      </c>
      <c r="N36" s="22" t="n">
        <v>2013</v>
      </c>
      <c r="O36" s="22" t="n">
        <v>2014</v>
      </c>
      <c r="P36" s="22" t="n">
        <v>2015</v>
      </c>
      <c r="Q36" s="22" t="n">
        <v>2016</v>
      </c>
      <c r="R36" s="22" t="n">
        <v>2017</v>
      </c>
      <c r="S36" s="22" t="n">
        <v>2018</v>
      </c>
      <c r="T36" s="22" t="n">
        <v>2019</v>
      </c>
      <c r="U36" s="22" t="n">
        <v>2020</v>
      </c>
      <c r="V36" s="22" t="n">
        <v>2021</v>
      </c>
      <c r="W36" s="22" t="n">
        <v>2022</v>
      </c>
      <c r="X36" s="22" t="n">
        <v>2023</v>
      </c>
      <c r="Y36" s="22" t="n">
        <v>2024</v>
      </c>
      <c r="Z36" s="22" t="n">
        <v>2025</v>
      </c>
      <c r="AA36" s="22" t="n">
        <v>2026</v>
      </c>
      <c r="AB36" s="22" t="n">
        <v>2027</v>
      </c>
      <c r="AC36" s="22" t="n">
        <v>2028</v>
      </c>
      <c r="AD36" s="22" t="n">
        <v>2029</v>
      </c>
      <c r="AE36" s="22" t="n">
        <v>2030</v>
      </c>
      <c r="AF36" s="22" t="n">
        <v>2031</v>
      </c>
      <c r="AG36" s="22" t="n">
        <v>2032</v>
      </c>
      <c r="AH36" s="22" t="n">
        <v>2033</v>
      </c>
      <c r="AI36" s="22" t="n">
        <v>2034</v>
      </c>
      <c r="AJ36" s="22" t="n">
        <v>2035</v>
      </c>
      <c r="AK36" s="22" t="n">
        <v>2036</v>
      </c>
      <c r="AL36" s="22" t="n">
        <v>2037</v>
      </c>
      <c r="AM36" s="22" t="n">
        <v>2038</v>
      </c>
      <c r="AN36" s="22" t="n">
        <v>2039</v>
      </c>
      <c r="AO36" s="22" t="n">
        <v>2040</v>
      </c>
      <c r="AR36" s="196" t="s">
        <v>194</v>
      </c>
      <c r="AS36" s="197" t="s">
        <v>46</v>
      </c>
      <c r="AT36" s="197" t="n">
        <v>5</v>
      </c>
      <c r="AU36" s="198" t="n">
        <v>1794531</v>
      </c>
      <c r="AV36" s="198" t="n">
        <v>439</v>
      </c>
      <c r="AW36" s="199" t="n">
        <f aca="false">AV36/AU36</f>
        <v>0.000244632162943967</v>
      </c>
      <c r="AX36" s="200" t="n">
        <f aca="false">2*AT36*AW36/(2+AT36*AW36)</f>
        <v>0.00122241321075044</v>
      </c>
      <c r="AY36" s="201" t="n">
        <f aca="false">AY35*(1-AX35)</f>
        <v>98560.5911620036</v>
      </c>
      <c r="AZ36" s="201" t="n">
        <f aca="false">((AY36+AY37)/2)*AT36</f>
        <v>492501.751388278</v>
      </c>
      <c r="BA36" s="201" t="n">
        <f aca="false">BA37+AZ36</f>
        <v>6750021.75465207</v>
      </c>
      <c r="BB36" s="202" t="n">
        <f aca="false">BA36/AY36</f>
        <v>68.486011245175</v>
      </c>
      <c r="BD36" s="196" t="s">
        <v>194</v>
      </c>
      <c r="BE36" s="197" t="s">
        <v>46</v>
      </c>
      <c r="BF36" s="197" t="n">
        <v>5</v>
      </c>
      <c r="BG36" s="198" t="n">
        <f aca="false">X42</f>
        <v>1922442</v>
      </c>
      <c r="BH36" s="198" t="n">
        <f aca="false">C704</f>
        <v>297</v>
      </c>
      <c r="BI36" s="199" t="n">
        <f aca="false">BH36/BG36</f>
        <v>0.000154491006750789</v>
      </c>
      <c r="BJ36" s="200" t="n">
        <f aca="false">2*BF36*BI36/(2+BF36*BI36)</f>
        <v>0.000772156805548298</v>
      </c>
      <c r="BK36" s="201" t="n">
        <f aca="false">BK35*(1-BJ35)</f>
        <v>99045.3160307595</v>
      </c>
      <c r="BL36" s="201" t="n">
        <f aca="false">((BK36+BK37)/2)*BF36</f>
        <v>495035.383866721</v>
      </c>
      <c r="BM36" s="201" t="n">
        <f aca="false">BM37+BL36</f>
        <v>7060809.38467161</v>
      </c>
      <c r="BN36" s="202" t="n">
        <f aca="false">BM36/BK36</f>
        <v>71.2886754026692</v>
      </c>
      <c r="BP36" s="196" t="s">
        <v>194</v>
      </c>
      <c r="BQ36" s="197" t="s">
        <v>46</v>
      </c>
      <c r="BR36" s="197" t="n">
        <v>5</v>
      </c>
      <c r="BS36" s="198" t="n">
        <f aca="false">AK42</f>
        <v>1833711</v>
      </c>
      <c r="BT36" s="198" t="n">
        <f aca="false">C1393</f>
        <v>197</v>
      </c>
      <c r="BU36" s="199" t="n">
        <f aca="false">BT36/BS36</f>
        <v>0.000107432414377184</v>
      </c>
      <c r="BV36" s="200" t="n">
        <f aca="false">2*BR36*BU36/(2+BR36*BU36)</f>
        <v>0.000537017839078379</v>
      </c>
      <c r="BW36" s="201" t="n">
        <f aca="false">BW35*(1-BV35)</f>
        <v>99326.9313473691</v>
      </c>
      <c r="BX36" s="201" t="n">
        <f aca="false">((BW36+BW37)/2)*BR36</f>
        <v>496501.305901759</v>
      </c>
      <c r="BY36" s="201" t="n">
        <f aca="false">BY37+BX36</f>
        <v>7290916.13367514</v>
      </c>
      <c r="BZ36" s="202" t="n">
        <f aca="false">BY36/BW36</f>
        <v>73.4032153694262</v>
      </c>
      <c r="CG36" s="0" t="n">
        <v>32</v>
      </c>
    </row>
    <row r="37" customFormat="false" ht="15" hidden="false" customHeight="false" outlineLevel="0" collapsed="false">
      <c r="A37" s="219" t="s">
        <v>24</v>
      </c>
      <c r="B37" s="132" t="n">
        <v>11911</v>
      </c>
      <c r="C37" s="132" t="n">
        <v>6739</v>
      </c>
      <c r="D37" s="132" t="n">
        <v>5172</v>
      </c>
      <c r="E37" s="217" t="n">
        <v>3.9</v>
      </c>
      <c r="F37" s="217" t="n">
        <v>4.2</v>
      </c>
      <c r="G37" s="217" t="n">
        <v>3.6</v>
      </c>
      <c r="H37" s="217" t="n">
        <v>130.3</v>
      </c>
      <c r="I37" s="127"/>
      <c r="J37" s="21"/>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R37" s="203" t="s">
        <v>200</v>
      </c>
      <c r="AS37" s="204" t="s">
        <v>33</v>
      </c>
      <c r="AT37" s="204" t="n">
        <v>5</v>
      </c>
      <c r="AU37" s="205" t="n">
        <v>1801750</v>
      </c>
      <c r="AV37" s="205" t="n">
        <v>575</v>
      </c>
      <c r="AW37" s="206" t="n">
        <f aca="false">AV37/AU37</f>
        <v>0.000319134175107534</v>
      </c>
      <c r="AX37" s="207" t="n">
        <f aca="false">2*AT37*AW37/(2+AT37*AW37)</f>
        <v>0.00159439880766698</v>
      </c>
      <c r="AY37" s="208" t="n">
        <f aca="false">AY36*(1-AX36)</f>
        <v>98440.1093933078</v>
      </c>
      <c r="AZ37" s="208" t="n">
        <f aca="false">((AY37+AY38)/2)*AT37</f>
        <v>491808.164983931</v>
      </c>
      <c r="BA37" s="208" t="n">
        <f aca="false">BA38+AZ37</f>
        <v>6257520.00326379</v>
      </c>
      <c r="BB37" s="209" t="n">
        <f aca="false">BA37/AY37</f>
        <v>63.5667721402308</v>
      </c>
      <c r="BD37" s="203" t="s">
        <v>200</v>
      </c>
      <c r="BE37" s="204" t="s">
        <v>33</v>
      </c>
      <c r="BF37" s="204" t="n">
        <v>5</v>
      </c>
      <c r="BG37" s="205" t="n">
        <f aca="false">X43</f>
        <v>1910781</v>
      </c>
      <c r="BH37" s="205" t="n">
        <f aca="false">C705</f>
        <v>367</v>
      </c>
      <c r="BI37" s="206" t="n">
        <f aca="false">BH37/BG37</f>
        <v>0.000192068060128293</v>
      </c>
      <c r="BJ37" s="207" t="n">
        <f aca="false">2*BF37*BI37/(2+BF37*BI37)</f>
        <v>0.000959879395207979</v>
      </c>
      <c r="BK37" s="208" t="n">
        <f aca="false">BK36*(1-BJ36)</f>
        <v>98968.8375159287</v>
      </c>
      <c r="BL37" s="208" t="n">
        <f aca="false">((BK37+BK38)/2)*BF37</f>
        <v>494606.692209895</v>
      </c>
      <c r="BM37" s="208" t="n">
        <f aca="false">BM38+BL37</f>
        <v>6565774.00080489</v>
      </c>
      <c r="BN37" s="209" t="n">
        <f aca="false">BM37/BK37</f>
        <v>66.3418320918253</v>
      </c>
      <c r="BP37" s="203" t="s">
        <v>200</v>
      </c>
      <c r="BQ37" s="204" t="s">
        <v>33</v>
      </c>
      <c r="BR37" s="204" t="n">
        <v>5</v>
      </c>
      <c r="BS37" s="205" t="n">
        <f aca="false">AK43</f>
        <v>1862987</v>
      </c>
      <c r="BT37" s="205" t="n">
        <f aca="false">C1394</f>
        <v>248</v>
      </c>
      <c r="BU37" s="206" t="n">
        <f aca="false">BT37/BS37</f>
        <v>0.000133119554779502</v>
      </c>
      <c r="BV37" s="207" t="n">
        <f aca="false">2*BR37*BU37/(2+BR37*BU37)</f>
        <v>0.000665376337393023</v>
      </c>
      <c r="BW37" s="208" t="n">
        <f aca="false">BW36*(1-BV36)</f>
        <v>99273.5910133346</v>
      </c>
      <c r="BX37" s="208" t="n">
        <f aca="false">((BW37+BW38)/2)*BR37</f>
        <v>496202.819320702</v>
      </c>
      <c r="BY37" s="208" t="n">
        <f aca="false">BY38+BX37</f>
        <v>6794414.82777339</v>
      </c>
      <c r="BZ37" s="209" t="n">
        <f aca="false">BY37/BW37</f>
        <v>68.4413121195621</v>
      </c>
      <c r="CG37" s="0" t="n">
        <v>33</v>
      </c>
    </row>
    <row r="38" customFormat="false" ht="15" hidden="false" customHeight="false" outlineLevel="0" collapsed="false">
      <c r="A38" s="219" t="s">
        <v>25</v>
      </c>
      <c r="B38" s="132" t="n">
        <v>5853</v>
      </c>
      <c r="C38" s="132" t="n">
        <v>4277</v>
      </c>
      <c r="D38" s="132" t="n">
        <v>1576</v>
      </c>
      <c r="E38" s="217" t="n">
        <v>1.9</v>
      </c>
      <c r="F38" s="217" t="n">
        <v>2.7</v>
      </c>
      <c r="G38" s="217" t="n">
        <v>1.1</v>
      </c>
      <c r="H38" s="217" t="n">
        <v>271.4</v>
      </c>
      <c r="I38" s="127"/>
      <c r="L38" s="93"/>
      <c r="AR38" s="196" t="s">
        <v>202</v>
      </c>
      <c r="AS38" s="197" t="s">
        <v>34</v>
      </c>
      <c r="AT38" s="197" t="n">
        <v>5</v>
      </c>
      <c r="AU38" s="198" t="n">
        <v>1797164</v>
      </c>
      <c r="AV38" s="198" t="n">
        <v>1833</v>
      </c>
      <c r="AW38" s="199" t="n">
        <f aca="false">AV38/AU38</f>
        <v>0.00101994030594871</v>
      </c>
      <c r="AX38" s="200" t="n">
        <f aca="false">2*AT38*AW38/(2+AT38*AW38)</f>
        <v>0.00508673112449504</v>
      </c>
      <c r="AY38" s="201" t="n">
        <f aca="false">AY37*(1-AX37)</f>
        <v>98283.1566002645</v>
      </c>
      <c r="AZ38" s="201" t="n">
        <f aca="false">((AY38+AY39)/2)*AT38</f>
        <v>490165.933022092</v>
      </c>
      <c r="BA38" s="201" t="n">
        <f aca="false">BA39+AZ38</f>
        <v>5765711.83827986</v>
      </c>
      <c r="BB38" s="202" t="n">
        <f aca="false">BA38/AY38</f>
        <v>58.6642924151293</v>
      </c>
      <c r="BD38" s="196" t="s">
        <v>202</v>
      </c>
      <c r="BE38" s="197" t="s">
        <v>34</v>
      </c>
      <c r="BF38" s="197" t="n">
        <v>5</v>
      </c>
      <c r="BG38" s="198" t="n">
        <f aca="false">X44</f>
        <v>1807060</v>
      </c>
      <c r="BH38" s="198" t="n">
        <f aca="false">C706</f>
        <v>1299</v>
      </c>
      <c r="BI38" s="199" t="n">
        <f aca="false">BH38/BG38</f>
        <v>0.000718847188250528</v>
      </c>
      <c r="BJ38" s="200" t="n">
        <f aca="false">2*BF38*BI38/(2+BF38*BI38)</f>
        <v>0.00358778826249132</v>
      </c>
      <c r="BK38" s="201" t="n">
        <f aca="false">BK37*(1-BJ37)</f>
        <v>98873.8393680295</v>
      </c>
      <c r="BL38" s="201" t="n">
        <f aca="false">((BK38+BK39)/2)*BF38</f>
        <v>493482.350839267</v>
      </c>
      <c r="BM38" s="201" t="n">
        <f aca="false">BM39+BL38</f>
        <v>6071167.30859499</v>
      </c>
      <c r="BN38" s="202" t="n">
        <f aca="false">BM38/BK38</f>
        <v>61.4031714293688</v>
      </c>
      <c r="BP38" s="196" t="s">
        <v>202</v>
      </c>
      <c r="BQ38" s="197" t="s">
        <v>34</v>
      </c>
      <c r="BR38" s="197" t="n">
        <v>5</v>
      </c>
      <c r="BS38" s="198" t="n">
        <f aca="false">AK44</f>
        <v>1899569</v>
      </c>
      <c r="BT38" s="198" t="n">
        <f aca="false">C1395</f>
        <v>1047</v>
      </c>
      <c r="BU38" s="199" t="n">
        <f aca="false">BT38/BS38</f>
        <v>0.000551177661880142</v>
      </c>
      <c r="BV38" s="200" t="n">
        <f aca="false">2*BR38*BU38/(2+BR38*BU38)</f>
        <v>0.0027520960747014</v>
      </c>
      <c r="BW38" s="201" t="n">
        <f aca="false">BW37*(1-BV37)</f>
        <v>99207.5367149463</v>
      </c>
      <c r="BX38" s="201" t="n">
        <f aca="false">((BW38+BW39)/2)*BR38</f>
        <v>495355.111893796</v>
      </c>
      <c r="BY38" s="201" t="n">
        <f aca="false">BY39+BX38</f>
        <v>6298212.00845268</v>
      </c>
      <c r="BZ38" s="202" t="n">
        <f aca="false">BY38/BW38</f>
        <v>63.4852171216526</v>
      </c>
      <c r="CG38" s="0" t="n">
        <v>34</v>
      </c>
    </row>
    <row r="39" customFormat="false" ht="15" hidden="false" customHeight="false" outlineLevel="0" collapsed="false">
      <c r="A39" s="219" t="s">
        <v>222</v>
      </c>
      <c r="B39" s="132" t="n">
        <v>22187</v>
      </c>
      <c r="C39" s="132" t="n">
        <v>14990</v>
      </c>
      <c r="D39" s="132" t="n">
        <v>7197</v>
      </c>
      <c r="E39" s="217" t="n">
        <v>7.3</v>
      </c>
      <c r="F39" s="217" t="n">
        <v>9.4</v>
      </c>
      <c r="G39" s="217" t="n">
        <v>5</v>
      </c>
      <c r="H39" s="217" t="n">
        <v>208.3</v>
      </c>
      <c r="I39" s="127"/>
      <c r="J39" s="48" t="s">
        <v>12</v>
      </c>
      <c r="K39" s="49" t="n">
        <v>19940704</v>
      </c>
      <c r="L39" s="49" t="n">
        <v>20180791</v>
      </c>
      <c r="M39" s="49" t="n">
        <v>20420391</v>
      </c>
      <c r="N39" s="49" t="n">
        <v>20659037</v>
      </c>
      <c r="O39" s="49" t="n">
        <v>20896203</v>
      </c>
      <c r="P39" s="49" t="n">
        <v>21131346</v>
      </c>
      <c r="Q39" s="49" t="n">
        <v>21364470</v>
      </c>
      <c r="R39" s="49" t="n">
        <v>21595623</v>
      </c>
      <c r="S39" s="49" t="n">
        <v>21824372</v>
      </c>
      <c r="T39" s="49" t="n">
        <v>22050332</v>
      </c>
      <c r="U39" s="49" t="n">
        <v>22273132</v>
      </c>
      <c r="V39" s="49" t="n">
        <v>22492818</v>
      </c>
      <c r="W39" s="49" t="n">
        <v>22709478</v>
      </c>
      <c r="X39" s="49" t="n">
        <v>22922881</v>
      </c>
      <c r="Y39" s="49" t="n">
        <v>23132846</v>
      </c>
      <c r="Z39" s="49" t="n">
        <v>23339242</v>
      </c>
      <c r="AA39" s="49" t="n">
        <v>23542251</v>
      </c>
      <c r="AB39" s="49" t="n">
        <v>23742075</v>
      </c>
      <c r="AC39" s="49" t="n">
        <v>23938645</v>
      </c>
      <c r="AD39" s="49" t="n">
        <v>24131883</v>
      </c>
      <c r="AE39" s="49" t="n">
        <v>24321729</v>
      </c>
      <c r="AF39" s="49" t="n">
        <v>24508267</v>
      </c>
      <c r="AG39" s="49" t="n">
        <v>24691585</v>
      </c>
      <c r="AH39" s="49" t="n">
        <v>24871645</v>
      </c>
      <c r="AI39" s="49" t="n">
        <v>25048401</v>
      </c>
      <c r="AJ39" s="49" t="n">
        <v>25221806</v>
      </c>
      <c r="AK39" s="49" t="n">
        <v>25391854</v>
      </c>
      <c r="AL39" s="49" t="n">
        <v>25558552</v>
      </c>
      <c r="AM39" s="49" t="n">
        <v>25721856</v>
      </c>
      <c r="AN39" s="49" t="n">
        <v>25881722</v>
      </c>
      <c r="AO39" s="49" t="n">
        <v>26038093</v>
      </c>
      <c r="AR39" s="203" t="s">
        <v>203</v>
      </c>
      <c r="AS39" s="204" t="s">
        <v>35</v>
      </c>
      <c r="AT39" s="204" t="n">
        <v>5</v>
      </c>
      <c r="AU39" s="205" t="n">
        <v>1674870</v>
      </c>
      <c r="AV39" s="205" t="n">
        <v>2444</v>
      </c>
      <c r="AW39" s="206" t="n">
        <f aca="false">AV39/AU39</f>
        <v>0.00145921773033131</v>
      </c>
      <c r="AX39" s="207" t="n">
        <f aca="false">2*AT39*AW39/(2+AT39*AW39)</f>
        <v>0.00726956894192673</v>
      </c>
      <c r="AY39" s="208" t="n">
        <f aca="false">AY38*(1-AX38)</f>
        <v>97783.2166085723</v>
      </c>
      <c r="AZ39" s="208" t="n">
        <f aca="false">((AY39+AY40)/2)*AT39</f>
        <v>487138.978456613</v>
      </c>
      <c r="BA39" s="208" t="n">
        <f aca="false">BA40+AZ39</f>
        <v>5275545.90525777</v>
      </c>
      <c r="BB39" s="209" t="n">
        <f aca="false">BA39/AY39</f>
        <v>53.9514457412039</v>
      </c>
      <c r="BD39" s="203" t="s">
        <v>203</v>
      </c>
      <c r="BE39" s="204" t="s">
        <v>35</v>
      </c>
      <c r="BF39" s="204" t="n">
        <v>5</v>
      </c>
      <c r="BG39" s="205" t="n">
        <f aca="false">X45</f>
        <v>1786530</v>
      </c>
      <c r="BH39" s="205" t="n">
        <f aca="false">C707</f>
        <v>1947</v>
      </c>
      <c r="BI39" s="206" t="n">
        <f aca="false">BH39/BG39</f>
        <v>0.00108982216923309</v>
      </c>
      <c r="BJ39" s="207" t="n">
        <f aca="false">2*BF39*BI39/(2+BF39*BI39)</f>
        <v>0.00543430478160207</v>
      </c>
      <c r="BK39" s="208" t="n">
        <f aca="false">BK38*(1-BJ38)</f>
        <v>98519.1009676774</v>
      </c>
      <c r="BL39" s="208" t="n">
        <f aca="false">((BK39+BK40)/2)*BF39</f>
        <v>491257.047784718</v>
      </c>
      <c r="BM39" s="208" t="n">
        <f aca="false">BM40+BL39</f>
        <v>5577684.95775572</v>
      </c>
      <c r="BN39" s="209" t="n">
        <f aca="false">BM39/BK39</f>
        <v>56.6152644814093</v>
      </c>
      <c r="BP39" s="203" t="s">
        <v>203</v>
      </c>
      <c r="BQ39" s="204" t="s">
        <v>35</v>
      </c>
      <c r="BR39" s="204" t="n">
        <v>5</v>
      </c>
      <c r="BS39" s="205" t="n">
        <f aca="false">AK45</f>
        <v>1923564</v>
      </c>
      <c r="BT39" s="205" t="n">
        <f aca="false">C1396</f>
        <v>1653</v>
      </c>
      <c r="BU39" s="206" t="n">
        <f aca="false">BT39/BS39</f>
        <v>0.000859342345770663</v>
      </c>
      <c r="BV39" s="207" t="n">
        <f aca="false">2*BR39*BU39/(2+BR39*BU39)</f>
        <v>0.00428750065168454</v>
      </c>
      <c r="BW39" s="208" t="n">
        <f aca="false">BW38*(1-BV38)</f>
        <v>98934.5080425723</v>
      </c>
      <c r="BX39" s="208" t="n">
        <f aca="false">((BW39+BW40)/2)*BR39</f>
        <v>493612.085793595</v>
      </c>
      <c r="BY39" s="208" t="n">
        <f aca="false">BY40+BX39</f>
        <v>5802856.89655889</v>
      </c>
      <c r="BZ39" s="209" t="n">
        <f aca="false">BY39/BW39</f>
        <v>58.6535174770553</v>
      </c>
      <c r="CG39" s="0" t="n">
        <v>35</v>
      </c>
    </row>
    <row r="40" customFormat="false" ht="15" hidden="false" customHeight="false" outlineLevel="0" collapsed="false">
      <c r="A40" s="219" t="s">
        <v>223</v>
      </c>
      <c r="B40" s="132" t="n">
        <v>29848</v>
      </c>
      <c r="C40" s="132" t="n">
        <v>19697</v>
      </c>
      <c r="D40" s="132" t="n">
        <v>10151</v>
      </c>
      <c r="E40" s="217" t="n">
        <v>9.8</v>
      </c>
      <c r="F40" s="217" t="n">
        <v>12.3</v>
      </c>
      <c r="G40" s="217" t="n">
        <v>7</v>
      </c>
      <c r="H40" s="217" t="n">
        <v>194</v>
      </c>
      <c r="I40" s="127"/>
      <c r="J40" s="219" t="s">
        <v>199</v>
      </c>
      <c r="K40" s="78" t="n">
        <v>385962.70898122</v>
      </c>
      <c r="L40" s="78" t="n">
        <v>385492.027045854</v>
      </c>
      <c r="M40" s="78" t="n">
        <v>385031.286138878</v>
      </c>
      <c r="N40" s="78" t="n">
        <v>384439.009352683</v>
      </c>
      <c r="O40" s="78" t="n">
        <v>383706.039048781</v>
      </c>
      <c r="P40" s="78" t="n">
        <v>382818.53489561</v>
      </c>
      <c r="Q40" s="78" t="n">
        <v>381768.305738927</v>
      </c>
      <c r="R40" s="78" t="n">
        <v>380561.754447902</v>
      </c>
      <c r="S40" s="78" t="n">
        <v>379208.502752488</v>
      </c>
      <c r="T40" s="78" t="n">
        <v>377688.102164293</v>
      </c>
      <c r="U40" s="78" t="n">
        <v>376007.886233902</v>
      </c>
      <c r="V40" s="78" t="n">
        <v>374770.90407478</v>
      </c>
      <c r="W40" s="78" t="n">
        <v>373379.032331219</v>
      </c>
      <c r="X40" s="78" t="n">
        <v>371850.728743756</v>
      </c>
      <c r="Y40" s="78" t="n">
        <v>370159.209200049</v>
      </c>
      <c r="Z40" s="78" t="n">
        <v>368328.698029268</v>
      </c>
      <c r="AA40" s="78" t="n">
        <v>367577.024190829</v>
      </c>
      <c r="AB40" s="78" t="n">
        <v>366696.19077522</v>
      </c>
      <c r="AC40" s="78" t="n">
        <v>365706.671235122</v>
      </c>
      <c r="AD40" s="78" t="n">
        <v>364596.761805756</v>
      </c>
      <c r="AE40" s="78" t="n">
        <v>363374.075363415</v>
      </c>
      <c r="AF40" s="78" t="n">
        <v>362943.022338146</v>
      </c>
      <c r="AG40" s="78" t="n">
        <v>362426.834313366</v>
      </c>
      <c r="AH40" s="78" t="n">
        <v>361806.106279512</v>
      </c>
      <c r="AI40" s="78" t="n">
        <v>361097.313496293</v>
      </c>
      <c r="AJ40" s="78" t="n">
        <v>360286.009205122</v>
      </c>
      <c r="AK40" s="78" t="n">
        <v>360011.494538927</v>
      </c>
      <c r="AL40" s="78" t="n">
        <v>359652.962287073</v>
      </c>
      <c r="AM40" s="78" t="n">
        <v>359214.874986341</v>
      </c>
      <c r="AN40" s="78" t="n">
        <v>358687.733769463</v>
      </c>
      <c r="AO40" s="78" t="n">
        <v>358086.941132683</v>
      </c>
      <c r="AR40" s="196" t="s">
        <v>204</v>
      </c>
      <c r="AS40" s="197" t="s">
        <v>36</v>
      </c>
      <c r="AT40" s="197" t="n">
        <v>5</v>
      </c>
      <c r="AU40" s="198" t="n">
        <v>1575889</v>
      </c>
      <c r="AV40" s="198" t="n">
        <v>2417</v>
      </c>
      <c r="AW40" s="199" t="n">
        <f aca="false">AV40/AU40</f>
        <v>0.00153373746501181</v>
      </c>
      <c r="AX40" s="200" t="n">
        <f aca="false">2*AT40*AW40/(2+AT40*AW40)</f>
        <v>0.00763939525826498</v>
      </c>
      <c r="AY40" s="201" t="n">
        <f aca="false">AY39*(1-AX39)</f>
        <v>97072.3747740729</v>
      </c>
      <c r="AZ40" s="201" t="n">
        <f aca="false">((AY40+AY41)/2)*AT40</f>
        <v>483507.938271471</v>
      </c>
      <c r="BA40" s="201" t="n">
        <f aca="false">BA41+AZ40</f>
        <v>4788406.92680116</v>
      </c>
      <c r="BB40" s="202" t="n">
        <f aca="false">BA40/AY40</f>
        <v>49.3282145197925</v>
      </c>
      <c r="BD40" s="196" t="s">
        <v>204</v>
      </c>
      <c r="BE40" s="197" t="s">
        <v>36</v>
      </c>
      <c r="BF40" s="197" t="n">
        <v>5</v>
      </c>
      <c r="BG40" s="198" t="n">
        <f aca="false">X46</f>
        <v>1795440</v>
      </c>
      <c r="BH40" s="198" t="n">
        <f aca="false">C708</f>
        <v>1937</v>
      </c>
      <c r="BI40" s="199" t="n">
        <f aca="false">BH40/BG40</f>
        <v>0.00107884418304148</v>
      </c>
      <c r="BJ40" s="200" t="n">
        <f aca="false">2*BF40*BI40/(2+BF40*BI40)</f>
        <v>0.00537971123976376</v>
      </c>
      <c r="BK40" s="201" t="n">
        <f aca="false">BK39*(1-BJ39)</f>
        <v>97983.7181462096</v>
      </c>
      <c r="BL40" s="201" t="n">
        <f aca="false">((BK40+BK41)/2)*BF40</f>
        <v>488600.780456486</v>
      </c>
      <c r="BM40" s="201" t="n">
        <f aca="false">BM41+BL40</f>
        <v>5086427.90997101</v>
      </c>
      <c r="BN40" s="202" t="n">
        <f aca="false">BM40/BK40</f>
        <v>51.9109501680792</v>
      </c>
      <c r="BP40" s="196" t="s">
        <v>204</v>
      </c>
      <c r="BQ40" s="197" t="s">
        <v>36</v>
      </c>
      <c r="BR40" s="197" t="n">
        <v>5</v>
      </c>
      <c r="BS40" s="198" t="n">
        <f aca="false">AK46</f>
        <v>1849903</v>
      </c>
      <c r="BT40" s="198" t="n">
        <f aca="false">C1397</f>
        <v>1489</v>
      </c>
      <c r="BU40" s="199" t="n">
        <f aca="false">BT40/BS40</f>
        <v>0.000804907068100327</v>
      </c>
      <c r="BV40" s="200" t="n">
        <f aca="false">2*BR40*BU40/(2+BR40*BU40)</f>
        <v>0.00401645316165536</v>
      </c>
      <c r="BW40" s="201" t="n">
        <f aca="false">BW39*(1-BV39)</f>
        <v>98510.3262748657</v>
      </c>
      <c r="BX40" s="201" t="n">
        <f aca="false">((BW40+BW41)/2)*BR40</f>
        <v>491562.476095772</v>
      </c>
      <c r="BY40" s="201" t="n">
        <f aca="false">BY41+BX40</f>
        <v>5309244.81076529</v>
      </c>
      <c r="BZ40" s="202" t="n">
        <f aca="false">BY40/BW40</f>
        <v>53.89531241579</v>
      </c>
      <c r="CG40" s="0" t="n">
        <v>36</v>
      </c>
    </row>
    <row r="41" customFormat="false" ht="15" hidden="false" customHeight="false" outlineLevel="0" collapsed="false">
      <c r="A41" s="219" t="s">
        <v>224</v>
      </c>
      <c r="B41" s="132" t="n">
        <v>80110</v>
      </c>
      <c r="C41" s="132" t="n">
        <v>51817</v>
      </c>
      <c r="D41" s="132" t="n">
        <v>28293</v>
      </c>
      <c r="E41" s="217" t="n">
        <v>26.3</v>
      </c>
      <c r="F41" s="217" t="n">
        <v>32.3</v>
      </c>
      <c r="G41" s="217" t="n">
        <v>19.6</v>
      </c>
      <c r="H41" s="217" t="n">
        <v>183.1</v>
      </c>
      <c r="I41" s="127"/>
      <c r="J41" s="58" t="s">
        <v>225</v>
      </c>
      <c r="K41" s="54" t="n">
        <v>1838771</v>
      </c>
      <c r="L41" s="54" t="n">
        <v>1865789</v>
      </c>
      <c r="M41" s="54" t="n">
        <v>1890649</v>
      </c>
      <c r="N41" s="54" t="n">
        <v>1911781</v>
      </c>
      <c r="O41" s="54" t="n">
        <v>1927925</v>
      </c>
      <c r="P41" s="54" t="n">
        <v>1936908</v>
      </c>
      <c r="Q41" s="54" t="n">
        <v>1933361</v>
      </c>
      <c r="R41" s="54" t="n">
        <v>1928846</v>
      </c>
      <c r="S41" s="54" t="n">
        <v>1923444</v>
      </c>
      <c r="T41" s="54" t="n">
        <v>1917283</v>
      </c>
      <c r="U41" s="54" t="n">
        <v>1910563</v>
      </c>
      <c r="V41" s="54" t="n">
        <v>1903318</v>
      </c>
      <c r="W41" s="54" t="n">
        <v>1895625</v>
      </c>
      <c r="X41" s="54" t="n">
        <v>1887692</v>
      </c>
      <c r="Y41" s="54" t="n">
        <v>1879711</v>
      </c>
      <c r="Z41" s="54" t="n">
        <v>1871911</v>
      </c>
      <c r="AA41" s="54" t="n">
        <v>1864421</v>
      </c>
      <c r="AB41" s="54" t="n">
        <v>1857332</v>
      </c>
      <c r="AC41" s="54" t="n">
        <v>1850786</v>
      </c>
      <c r="AD41" s="54" t="n">
        <v>1844840</v>
      </c>
      <c r="AE41" s="54" t="n">
        <v>1839562</v>
      </c>
      <c r="AF41" s="54" t="n">
        <v>1834817</v>
      </c>
      <c r="AG41" s="54" t="n">
        <v>1830454</v>
      </c>
      <c r="AH41" s="54" t="n">
        <v>1826477</v>
      </c>
      <c r="AI41" s="54" t="n">
        <v>1822892</v>
      </c>
      <c r="AJ41" s="54" t="n">
        <v>1819680</v>
      </c>
      <c r="AK41" s="54" t="n">
        <v>1816731</v>
      </c>
      <c r="AL41" s="54" t="n">
        <v>1813943</v>
      </c>
      <c r="AM41" s="54" t="n">
        <v>1811288</v>
      </c>
      <c r="AN41" s="54" t="n">
        <v>1808764</v>
      </c>
      <c r="AO41" s="54" t="n">
        <v>1806336</v>
      </c>
      <c r="AR41" s="203" t="s">
        <v>205</v>
      </c>
      <c r="AS41" s="204" t="s">
        <v>37</v>
      </c>
      <c r="AT41" s="204" t="n">
        <v>5</v>
      </c>
      <c r="AU41" s="205" t="n">
        <v>1540513</v>
      </c>
      <c r="AV41" s="205" t="n">
        <v>2425</v>
      </c>
      <c r="AW41" s="206" t="n">
        <f aca="false">AV41/AU41</f>
        <v>0.00157415094841783</v>
      </c>
      <c r="AX41" s="207" t="n">
        <f aca="false">2*AT41*AW41/(2+AT41*AW41)</f>
        <v>0.00783990177007201</v>
      </c>
      <c r="AY41" s="208" t="n">
        <f aca="false">AY40*(1-AX40)</f>
        <v>96330.8005345153</v>
      </c>
      <c r="AZ41" s="208" t="n">
        <f aca="false">((AY41+AY42)/2)*AT41</f>
        <v>479765.942638519</v>
      </c>
      <c r="BA41" s="208" t="n">
        <f aca="false">BA42+AZ41</f>
        <v>4304898.98852969</v>
      </c>
      <c r="BB41" s="209" t="n">
        <f aca="false">BA41/AY41</f>
        <v>44.6887077097137</v>
      </c>
      <c r="BD41" s="203" t="s">
        <v>205</v>
      </c>
      <c r="BE41" s="204" t="s">
        <v>37</v>
      </c>
      <c r="BF41" s="204" t="n">
        <v>5</v>
      </c>
      <c r="BG41" s="205" t="n">
        <f aca="false">X47</f>
        <v>1739884</v>
      </c>
      <c r="BH41" s="205" t="n">
        <f aca="false">C709</f>
        <v>1951</v>
      </c>
      <c r="BI41" s="206" t="n">
        <f aca="false">BH41/BG41</f>
        <v>0.00112133912375768</v>
      </c>
      <c r="BJ41" s="207" t="n">
        <f aca="false">2*BF41*BI41/(2+BF41*BI41)</f>
        <v>0.00559102203940195</v>
      </c>
      <c r="BK41" s="208" t="n">
        <f aca="false">BK40*(1-BJ40)</f>
        <v>97456.5940363846</v>
      </c>
      <c r="BL41" s="208" t="n">
        <f aca="false">((BK41+BK42)/2)*BF41</f>
        <v>485920.765269067</v>
      </c>
      <c r="BM41" s="208" t="n">
        <f aca="false">BM42+BL41</f>
        <v>4597827.12951452</v>
      </c>
      <c r="BN41" s="209" t="n">
        <f aca="false">BM41/BK41</f>
        <v>47.178204563541</v>
      </c>
      <c r="BP41" s="203" t="s">
        <v>205</v>
      </c>
      <c r="BQ41" s="204" t="s">
        <v>37</v>
      </c>
      <c r="BR41" s="204" t="n">
        <v>5</v>
      </c>
      <c r="BS41" s="205" t="n">
        <f aca="false">AK47</f>
        <v>1776532</v>
      </c>
      <c r="BT41" s="205" t="n">
        <f aca="false">C1398</f>
        <v>1518</v>
      </c>
      <c r="BU41" s="206" t="n">
        <f aca="false">BT41/BS41</f>
        <v>0.000854473772496077</v>
      </c>
      <c r="BV41" s="207" t="n">
        <f aca="false">2*BR41*BU41/(2+BR41*BU41)</f>
        <v>0.00426326174910564</v>
      </c>
      <c r="BW41" s="208" t="n">
        <f aca="false">BW40*(1-BV40)</f>
        <v>98114.6641634433</v>
      </c>
      <c r="BX41" s="208" t="n">
        <f aca="false">((BW41+BW42)/2)*BR41</f>
        <v>489527.599580331</v>
      </c>
      <c r="BY41" s="208" t="n">
        <f aca="false">BY42+BX41</f>
        <v>4817682.33466952</v>
      </c>
      <c r="BZ41" s="209" t="n">
        <f aca="false">BY41/BW41</f>
        <v>49.1025717281571</v>
      </c>
      <c r="CG41" s="0" t="n">
        <v>37</v>
      </c>
    </row>
    <row r="42" customFormat="false" ht="15" hidden="false" customHeight="false" outlineLevel="0" collapsed="false">
      <c r="A42" s="219" t="s">
        <v>226</v>
      </c>
      <c r="B42" s="132" t="n">
        <v>50262</v>
      </c>
      <c r="C42" s="132" t="n">
        <v>32120</v>
      </c>
      <c r="D42" s="132" t="n">
        <v>18142</v>
      </c>
      <c r="E42" s="217" t="n">
        <v>16.5</v>
      </c>
      <c r="F42" s="217" t="n">
        <v>20</v>
      </c>
      <c r="G42" s="217" t="n">
        <v>12.6</v>
      </c>
      <c r="H42" s="217" t="n">
        <v>177</v>
      </c>
      <c r="I42" s="127"/>
      <c r="J42" s="60" t="s">
        <v>46</v>
      </c>
      <c r="K42" s="54" t="n">
        <v>1794531</v>
      </c>
      <c r="L42" s="54" t="n">
        <v>1796735</v>
      </c>
      <c r="M42" s="54" t="n">
        <v>1801192</v>
      </c>
      <c r="N42" s="54" t="n">
        <v>1808975</v>
      </c>
      <c r="O42" s="54" t="n">
        <v>1820695</v>
      </c>
      <c r="P42" s="54" t="n">
        <v>1837604</v>
      </c>
      <c r="Q42" s="54" t="n">
        <v>1864612</v>
      </c>
      <c r="R42" s="54" t="n">
        <v>1889493</v>
      </c>
      <c r="S42" s="54" t="n">
        <v>1910645</v>
      </c>
      <c r="T42" s="54" t="n">
        <v>1926816</v>
      </c>
      <c r="U42" s="54" t="n">
        <v>1935823</v>
      </c>
      <c r="V42" s="54" t="n">
        <v>1932305</v>
      </c>
      <c r="W42" s="54" t="n">
        <v>1927829</v>
      </c>
      <c r="X42" s="54" t="n">
        <v>1922442</v>
      </c>
      <c r="Y42" s="54" t="n">
        <v>1916301</v>
      </c>
      <c r="Z42" s="54" t="n">
        <v>1909590</v>
      </c>
      <c r="AA42" s="54" t="n">
        <v>1902354</v>
      </c>
      <c r="AB42" s="54" t="n">
        <v>1894674</v>
      </c>
      <c r="AC42" s="54" t="n">
        <v>1886740</v>
      </c>
      <c r="AD42" s="54" t="n">
        <v>1878765</v>
      </c>
      <c r="AE42" s="54" t="n">
        <v>1870956</v>
      </c>
      <c r="AF42" s="54" t="n">
        <v>1863441</v>
      </c>
      <c r="AG42" s="54" t="n">
        <v>1856330</v>
      </c>
      <c r="AH42" s="54" t="n">
        <v>1849773</v>
      </c>
      <c r="AI42" s="54" t="n">
        <v>1843794</v>
      </c>
      <c r="AJ42" s="54" t="n">
        <v>1838495</v>
      </c>
      <c r="AK42" s="54" t="n">
        <v>1833711</v>
      </c>
      <c r="AL42" s="54" t="n">
        <v>1829320</v>
      </c>
      <c r="AM42" s="54" t="n">
        <v>1825307</v>
      </c>
      <c r="AN42" s="54" t="n">
        <v>1821679</v>
      </c>
      <c r="AO42" s="54" t="n">
        <v>1818425</v>
      </c>
      <c r="AR42" s="196" t="s">
        <v>206</v>
      </c>
      <c r="AS42" s="197" t="s">
        <v>38</v>
      </c>
      <c r="AT42" s="197" t="n">
        <v>5</v>
      </c>
      <c r="AU42" s="198" t="n">
        <v>1334655</v>
      </c>
      <c r="AV42" s="198" t="n">
        <v>2604</v>
      </c>
      <c r="AW42" s="199" t="n">
        <f aca="false">AV42/AU42</f>
        <v>0.00195106600582173</v>
      </c>
      <c r="AX42" s="200" t="n">
        <f aca="false">2*AT42*AW42/(2+AT42*AW42)</f>
        <v>0.00970797776559931</v>
      </c>
      <c r="AY42" s="201" t="n">
        <f aca="false">AY41*(1-AX41)</f>
        <v>95575.5765208923</v>
      </c>
      <c r="AZ42" s="201" t="n">
        <f aca="false">((AY42+AY43)/2)*AT42</f>
        <v>475558.268674964</v>
      </c>
      <c r="BA42" s="201" t="n">
        <f aca="false">BA43+AZ42</f>
        <v>3825133.04589117</v>
      </c>
      <c r="BB42" s="202" t="n">
        <f aca="false">BA42/AY42</f>
        <v>40.0220766134224</v>
      </c>
      <c r="BD42" s="196" t="s">
        <v>206</v>
      </c>
      <c r="BE42" s="197" t="s">
        <v>38</v>
      </c>
      <c r="BF42" s="197" t="n">
        <v>5</v>
      </c>
      <c r="BG42" s="198" t="n">
        <f aca="false">X48</f>
        <v>1605466</v>
      </c>
      <c r="BH42" s="198" t="n">
        <f aca="false">C710</f>
        <v>2282</v>
      </c>
      <c r="BI42" s="199" t="n">
        <f aca="false">BH42/BG42</f>
        <v>0.00142139416219341</v>
      </c>
      <c r="BJ42" s="200" t="n">
        <f aca="false">2*BF42*BI42/(2+BF42*BI42)</f>
        <v>0.0070818057177047</v>
      </c>
      <c r="BK42" s="201" t="n">
        <f aca="false">BK41*(1-BJ41)</f>
        <v>96911.7120712421</v>
      </c>
      <c r="BL42" s="201" t="n">
        <f aca="false">((BK42+BK43)/2)*BF42</f>
        <v>482842.785564564</v>
      </c>
      <c r="BM42" s="201" t="n">
        <f aca="false">BM43+BL42</f>
        <v>4111906.36424545</v>
      </c>
      <c r="BN42" s="202" t="n">
        <f aca="false">BM42/BK42</f>
        <v>42.4294058619323</v>
      </c>
      <c r="BP42" s="196" t="s">
        <v>206</v>
      </c>
      <c r="BQ42" s="197" t="s">
        <v>38</v>
      </c>
      <c r="BR42" s="197" t="n">
        <v>5</v>
      </c>
      <c r="BS42" s="198" t="n">
        <f aca="false">AK48</f>
        <v>1768650</v>
      </c>
      <c r="BT42" s="198" t="n">
        <f aca="false">C1399</f>
        <v>1973</v>
      </c>
      <c r="BU42" s="199" t="n">
        <f aca="false">BT42/BS42</f>
        <v>0.00111554010120714</v>
      </c>
      <c r="BV42" s="200" t="n">
        <f aca="false">2*BR42*BU42/(2+BR42*BU42)</f>
        <v>0.00556218839552149</v>
      </c>
      <c r="BW42" s="201" t="n">
        <f aca="false">BW41*(1-BV41)</f>
        <v>97696.375668689</v>
      </c>
      <c r="BX42" s="201" t="n">
        <f aca="false">((BW42+BW43)/2)*BR42</f>
        <v>487123.364225872</v>
      </c>
      <c r="BY42" s="201" t="n">
        <f aca="false">BY43+BX42</f>
        <v>4328154.73508919</v>
      </c>
      <c r="BZ42" s="202" t="n">
        <f aca="false">BY42/BW42</f>
        <v>44.302101336563</v>
      </c>
      <c r="CG42" s="0" t="n">
        <v>38</v>
      </c>
    </row>
    <row r="43" customFormat="false" ht="15" hidden="false" customHeight="false" outlineLevel="0" collapsed="false">
      <c r="A43" s="219" t="s">
        <v>227</v>
      </c>
      <c r="B43" s="132" t="n">
        <v>251144</v>
      </c>
      <c r="C43" s="132" t="n">
        <v>126379</v>
      </c>
      <c r="D43" s="132" t="n">
        <v>124765</v>
      </c>
      <c r="E43" s="217" t="n">
        <v>82.5</v>
      </c>
      <c r="F43" s="217" t="n">
        <v>78.9</v>
      </c>
      <c r="G43" s="217" t="n">
        <v>86.4</v>
      </c>
      <c r="H43" s="217" t="n">
        <v>101.3</v>
      </c>
      <c r="I43" s="127"/>
      <c r="J43" s="60" t="s">
        <v>33</v>
      </c>
      <c r="K43" s="54" t="n">
        <v>1801750</v>
      </c>
      <c r="L43" s="54" t="n">
        <v>1797932</v>
      </c>
      <c r="M43" s="54" t="n">
        <v>1795551</v>
      </c>
      <c r="N43" s="54" t="n">
        <v>1794434</v>
      </c>
      <c r="O43" s="54" t="n">
        <v>1794189</v>
      </c>
      <c r="P43" s="54" t="n">
        <v>1794948</v>
      </c>
      <c r="Q43" s="54" t="n">
        <v>1797146</v>
      </c>
      <c r="R43" s="54" t="n">
        <v>1801584</v>
      </c>
      <c r="S43" s="54" t="n">
        <v>1809332</v>
      </c>
      <c r="T43" s="54" t="n">
        <v>1821015</v>
      </c>
      <c r="U43" s="54" t="n">
        <v>1837895</v>
      </c>
      <c r="V43" s="54" t="n">
        <v>1864856</v>
      </c>
      <c r="W43" s="54" t="n">
        <v>1889665</v>
      </c>
      <c r="X43" s="54" t="n">
        <v>1910781</v>
      </c>
      <c r="Y43" s="54" t="n">
        <v>1926898</v>
      </c>
      <c r="Z43" s="54" t="n">
        <v>1935874</v>
      </c>
      <c r="AA43" s="54" t="n">
        <v>1932316</v>
      </c>
      <c r="AB43" s="54" t="n">
        <v>1927789</v>
      </c>
      <c r="AC43" s="54" t="n">
        <v>1922363</v>
      </c>
      <c r="AD43" s="54" t="n">
        <v>1916185</v>
      </c>
      <c r="AE43" s="54" t="n">
        <v>1909433</v>
      </c>
      <c r="AF43" s="54" t="n">
        <v>1902159</v>
      </c>
      <c r="AG43" s="54" t="n">
        <v>1894432</v>
      </c>
      <c r="AH43" s="54" t="n">
        <v>1886437</v>
      </c>
      <c r="AI43" s="54" t="n">
        <v>1878422</v>
      </c>
      <c r="AJ43" s="54" t="n">
        <v>1870555</v>
      </c>
      <c r="AK43" s="54" t="n">
        <v>1862987</v>
      </c>
      <c r="AL43" s="54" t="n">
        <v>1855806</v>
      </c>
      <c r="AM43" s="54" t="n">
        <v>1849190</v>
      </c>
      <c r="AN43" s="54" t="n">
        <v>1843147</v>
      </c>
      <c r="AO43" s="54" t="n">
        <v>1837799</v>
      </c>
      <c r="AR43" s="203" t="s">
        <v>207</v>
      </c>
      <c r="AS43" s="204" t="s">
        <v>39</v>
      </c>
      <c r="AT43" s="204" t="n">
        <v>5</v>
      </c>
      <c r="AU43" s="205" t="n">
        <v>1149610</v>
      </c>
      <c r="AV43" s="205" t="n">
        <v>3267</v>
      </c>
      <c r="AW43" s="206" t="n">
        <f aca="false">AV43/AU43</f>
        <v>0.0028418333173859</v>
      </c>
      <c r="AX43" s="207" t="n">
        <f aca="false">2*AT43*AW43/(2+AT43*AW43)</f>
        <v>0.0141089285290136</v>
      </c>
      <c r="AY43" s="208" t="n">
        <f aca="false">AY42*(1-AX42)</f>
        <v>94647.7309490932</v>
      </c>
      <c r="AZ43" s="208" t="n">
        <f aca="false">((AY43+AY44)/2)*AT43</f>
        <v>469900.209566981</v>
      </c>
      <c r="BA43" s="208" t="n">
        <f aca="false">BA44+AZ43</f>
        <v>3349574.7772162</v>
      </c>
      <c r="BB43" s="209" t="n">
        <f aca="false">BA43/AY43</f>
        <v>35.3899110272151</v>
      </c>
      <c r="BD43" s="203" t="s">
        <v>207</v>
      </c>
      <c r="BE43" s="204" t="s">
        <v>39</v>
      </c>
      <c r="BF43" s="204" t="n">
        <v>5</v>
      </c>
      <c r="BG43" s="205" t="n">
        <f aca="false">X49</f>
        <v>1542954</v>
      </c>
      <c r="BH43" s="205" t="n">
        <f aca="false">C711</f>
        <v>3306</v>
      </c>
      <c r="BI43" s="206" t="n">
        <f aca="false">BH43/BG43</f>
        <v>0.00214264326739488</v>
      </c>
      <c r="BJ43" s="207" t="n">
        <f aca="false">2*BF43*BI43/(2+BF43*BI43)</f>
        <v>0.010656135594007</v>
      </c>
      <c r="BK43" s="208" t="n">
        <f aca="false">BK42*(1-BJ42)</f>
        <v>96225.4021545835</v>
      </c>
      <c r="BL43" s="208" t="n">
        <f aca="false">((BK43+BK44)/2)*BF43</f>
        <v>478563.53344055</v>
      </c>
      <c r="BM43" s="208" t="n">
        <f aca="false">BM44+BL43</f>
        <v>3629063.57868089</v>
      </c>
      <c r="BN43" s="209" t="n">
        <f aca="false">BM43/BK43</f>
        <v>37.7141949778594</v>
      </c>
      <c r="BP43" s="203" t="s">
        <v>207</v>
      </c>
      <c r="BQ43" s="204" t="s">
        <v>39</v>
      </c>
      <c r="BR43" s="204" t="n">
        <v>5</v>
      </c>
      <c r="BS43" s="205" t="n">
        <f aca="false">AK49</f>
        <v>1766288</v>
      </c>
      <c r="BT43" s="205" t="n">
        <f aca="false">C1400</f>
        <v>3032</v>
      </c>
      <c r="BU43" s="206" t="n">
        <f aca="false">BT43/BS43</f>
        <v>0.00171659434927939</v>
      </c>
      <c r="BV43" s="207" t="n">
        <f aca="false">2*BR43*BU43/(2+BR43*BU43)</f>
        <v>0.00854629544024697</v>
      </c>
      <c r="BW43" s="208" t="n">
        <f aca="false">BW42*(1-BV42)</f>
        <v>97152.9700216601</v>
      </c>
      <c r="BX43" s="208" t="n">
        <f aca="false">((BW43+BW44)/2)*BR43</f>
        <v>483689.105146544</v>
      </c>
      <c r="BY43" s="208" t="n">
        <f aca="false">BY44+BX43</f>
        <v>3841031.37086332</v>
      </c>
      <c r="BZ43" s="209" t="n">
        <f aca="false">BY43/BW43</f>
        <v>39.5359130040694</v>
      </c>
      <c r="CG43" s="0" t="n">
        <v>39</v>
      </c>
    </row>
    <row r="44" customFormat="false" ht="15" hidden="false" customHeight="false" outlineLevel="0" collapsed="false">
      <c r="A44" s="219" t="s">
        <v>228</v>
      </c>
      <c r="B44" s="132" t="n">
        <v>212566</v>
      </c>
      <c r="C44" s="132" t="n">
        <v>101656</v>
      </c>
      <c r="D44" s="132" t="n">
        <v>110910</v>
      </c>
      <c r="E44" s="217" t="n">
        <v>69.8</v>
      </c>
      <c r="F44" s="217" t="n">
        <v>63.5</v>
      </c>
      <c r="G44" s="217" t="n">
        <v>76.8</v>
      </c>
      <c r="H44" s="217" t="n">
        <v>91.7</v>
      </c>
      <c r="I44" s="127"/>
      <c r="J44" s="58" t="s">
        <v>34</v>
      </c>
      <c r="K44" s="54" t="n">
        <v>1797164</v>
      </c>
      <c r="L44" s="54" t="n">
        <v>1806648</v>
      </c>
      <c r="M44" s="54" t="n">
        <v>1809575</v>
      </c>
      <c r="N44" s="54" t="n">
        <v>1807807</v>
      </c>
      <c r="O44" s="54" t="n">
        <v>1803726</v>
      </c>
      <c r="P44" s="54" t="n">
        <v>1799127</v>
      </c>
      <c r="Q44" s="54" t="n">
        <v>1795390</v>
      </c>
      <c r="R44" s="54" t="n">
        <v>1793078</v>
      </c>
      <c r="S44" s="54" t="n">
        <v>1792030</v>
      </c>
      <c r="T44" s="54" t="n">
        <v>1791833</v>
      </c>
      <c r="U44" s="54" t="n">
        <v>1792617</v>
      </c>
      <c r="V44" s="54" t="n">
        <v>1794858</v>
      </c>
      <c r="W44" s="54" t="n">
        <v>1799318</v>
      </c>
      <c r="X44" s="54" t="n">
        <v>1807060</v>
      </c>
      <c r="Y44" s="54" t="n">
        <v>1818746</v>
      </c>
      <c r="Z44" s="54" t="n">
        <v>1835598</v>
      </c>
      <c r="AA44" s="54" t="n">
        <v>1862511</v>
      </c>
      <c r="AB44" s="54" t="n">
        <v>1887280</v>
      </c>
      <c r="AC44" s="54" t="n">
        <v>1908349</v>
      </c>
      <c r="AD44" s="54" t="n">
        <v>1924412</v>
      </c>
      <c r="AE44" s="54" t="n">
        <v>1933338</v>
      </c>
      <c r="AF44" s="54" t="n">
        <v>1929768</v>
      </c>
      <c r="AG44" s="54" t="n">
        <v>1925245</v>
      </c>
      <c r="AH44" s="54" t="n">
        <v>1919806</v>
      </c>
      <c r="AI44" s="54" t="n">
        <v>1913610</v>
      </c>
      <c r="AJ44" s="54" t="n">
        <v>1906838</v>
      </c>
      <c r="AK44" s="54" t="n">
        <v>1899569</v>
      </c>
      <c r="AL44" s="54" t="n">
        <v>1891816</v>
      </c>
      <c r="AM44" s="54" t="n">
        <v>1883797</v>
      </c>
      <c r="AN44" s="54" t="n">
        <v>1875763</v>
      </c>
      <c r="AO44" s="54" t="n">
        <v>1867863</v>
      </c>
      <c r="AR44" s="196" t="s">
        <v>208</v>
      </c>
      <c r="AS44" s="197" t="s">
        <v>40</v>
      </c>
      <c r="AT44" s="197" t="n">
        <v>5</v>
      </c>
      <c r="AU44" s="198" t="n">
        <v>1076990</v>
      </c>
      <c r="AV44" s="198" t="n">
        <v>4707</v>
      </c>
      <c r="AW44" s="199" t="n">
        <f aca="false">AV44/AU44</f>
        <v>0.00437051411805124</v>
      </c>
      <c r="AX44" s="200" t="n">
        <f aca="false">2*AT44*AW44/(2+AT44*AW44)</f>
        <v>0.0216163838136591</v>
      </c>
      <c r="AY44" s="201" t="n">
        <f aca="false">AY43*(1-AX43)</f>
        <v>93312.3528776991</v>
      </c>
      <c r="AZ44" s="201" t="n">
        <f aca="false">((AY44+AY45)/2)*AT44</f>
        <v>461519.075302596</v>
      </c>
      <c r="BA44" s="201" t="n">
        <f aca="false">BA45+AZ44</f>
        <v>2879674.56764922</v>
      </c>
      <c r="BB44" s="202" t="n">
        <f aca="false">BA44/AY44</f>
        <v>30.8605932531087</v>
      </c>
      <c r="BD44" s="196" t="s">
        <v>208</v>
      </c>
      <c r="BE44" s="197" t="s">
        <v>40</v>
      </c>
      <c r="BF44" s="197" t="n">
        <v>5</v>
      </c>
      <c r="BG44" s="198" t="n">
        <f aca="false">X50</f>
        <v>1435581</v>
      </c>
      <c r="BH44" s="198" t="n">
        <f aca="false">C712</f>
        <v>4895</v>
      </c>
      <c r="BI44" s="199" t="n">
        <f aca="false">BH44/BG44</f>
        <v>0.00340976928504905</v>
      </c>
      <c r="BJ44" s="200" t="n">
        <f aca="false">2*BF44*BI44/(2+BF44*BI44)</f>
        <v>0.0169047432395704</v>
      </c>
      <c r="BK44" s="201" t="n">
        <f aca="false">BK43*(1-BJ43)</f>
        <v>95200.0112216364</v>
      </c>
      <c r="BL44" s="201" t="n">
        <f aca="false">((BK44+BK45)/2)*BF44</f>
        <v>471976.726742917</v>
      </c>
      <c r="BM44" s="201" t="n">
        <f aca="false">BM45+BL44</f>
        <v>3150500.04524034</v>
      </c>
      <c r="BN44" s="202" t="n">
        <f aca="false">BM44/BK44</f>
        <v>33.0934839692993</v>
      </c>
      <c r="BP44" s="196" t="s">
        <v>208</v>
      </c>
      <c r="BQ44" s="197" t="s">
        <v>40</v>
      </c>
      <c r="BR44" s="197" t="n">
        <v>5</v>
      </c>
      <c r="BS44" s="198" t="n">
        <f aca="false">AK50</f>
        <v>1649002</v>
      </c>
      <c r="BT44" s="198" t="n">
        <f aca="false">C1401</f>
        <v>4663</v>
      </c>
      <c r="BU44" s="199" t="n">
        <f aca="false">BT44/BS44</f>
        <v>0.00282777097905278</v>
      </c>
      <c r="BV44" s="200" t="n">
        <f aca="false">2*BR44*BU44/(2+BR44*BU44)</f>
        <v>0.0140396029408798</v>
      </c>
      <c r="BW44" s="201" t="n">
        <f aca="false">BW43*(1-BV43)</f>
        <v>96322.6720369575</v>
      </c>
      <c r="BX44" s="201" t="n">
        <f aca="false">((BW44+BW45)/2)*BR44</f>
        <v>478232.530010779</v>
      </c>
      <c r="BY44" s="201" t="n">
        <f aca="false">BY45+BX44</f>
        <v>3357342.26571677</v>
      </c>
      <c r="BZ44" s="202" t="n">
        <f aca="false">BY44/BW44</f>
        <v>34.8551612483156</v>
      </c>
      <c r="CG44" s="0" t="n">
        <v>40</v>
      </c>
    </row>
    <row r="45" customFormat="false" ht="15" hidden="false" customHeight="false" outlineLevel="0" collapsed="false">
      <c r="A45" s="219" t="s">
        <v>229</v>
      </c>
      <c r="B45" s="132" t="n">
        <v>154722</v>
      </c>
      <c r="C45" s="132" t="n">
        <v>66367</v>
      </c>
      <c r="D45" s="132" t="n">
        <v>88355</v>
      </c>
      <c r="E45" s="217" t="n">
        <v>50.8</v>
      </c>
      <c r="F45" s="217" t="n">
        <v>41.4</v>
      </c>
      <c r="G45" s="217" t="n">
        <v>61.2</v>
      </c>
      <c r="H45" s="217" t="n">
        <v>75.1</v>
      </c>
      <c r="I45" s="127"/>
      <c r="J45" s="58" t="s">
        <v>35</v>
      </c>
      <c r="K45" s="54" t="n">
        <v>1674870</v>
      </c>
      <c r="L45" s="54" t="n">
        <v>1701340</v>
      </c>
      <c r="M45" s="54" t="n">
        <v>1728135</v>
      </c>
      <c r="N45" s="54" t="n">
        <v>1753346</v>
      </c>
      <c r="O45" s="54" t="n">
        <v>1774923</v>
      </c>
      <c r="P45" s="54" t="n">
        <v>1791102</v>
      </c>
      <c r="Q45" s="54" t="n">
        <v>1800611</v>
      </c>
      <c r="R45" s="54" t="n">
        <v>1803625</v>
      </c>
      <c r="S45" s="54" t="n">
        <v>1801939</v>
      </c>
      <c r="T45" s="54" t="n">
        <v>1797945</v>
      </c>
      <c r="U45" s="54" t="n">
        <v>1793445</v>
      </c>
      <c r="V45" s="54" t="n">
        <v>1789776</v>
      </c>
      <c r="W45" s="54" t="n">
        <v>1787527</v>
      </c>
      <c r="X45" s="54" t="n">
        <v>1786530</v>
      </c>
      <c r="Y45" s="54" t="n">
        <v>1786362</v>
      </c>
      <c r="Z45" s="54" t="n">
        <v>1787171</v>
      </c>
      <c r="AA45" s="54" t="n">
        <v>1789425</v>
      </c>
      <c r="AB45" s="54" t="n">
        <v>1793875</v>
      </c>
      <c r="AC45" s="54" t="n">
        <v>1801565</v>
      </c>
      <c r="AD45" s="54" t="n">
        <v>1813216</v>
      </c>
      <c r="AE45" s="54" t="n">
        <v>1829977</v>
      </c>
      <c r="AF45" s="54" t="n">
        <v>1856763</v>
      </c>
      <c r="AG45" s="54" t="n">
        <v>1881401</v>
      </c>
      <c r="AH45" s="54" t="n">
        <v>1902364</v>
      </c>
      <c r="AI45" s="54" t="n">
        <v>1918330</v>
      </c>
      <c r="AJ45" s="54" t="n">
        <v>1927175</v>
      </c>
      <c r="AK45" s="54" t="n">
        <v>1923564</v>
      </c>
      <c r="AL45" s="54" t="n">
        <v>1919008</v>
      </c>
      <c r="AM45" s="54" t="n">
        <v>1913546</v>
      </c>
      <c r="AN45" s="54" t="n">
        <v>1907312</v>
      </c>
      <c r="AO45" s="54" t="n">
        <v>1900506</v>
      </c>
      <c r="AR45" s="203" t="s">
        <v>209</v>
      </c>
      <c r="AS45" s="204" t="s">
        <v>52</v>
      </c>
      <c r="AT45" s="204" t="n">
        <v>5</v>
      </c>
      <c r="AU45" s="205" t="n">
        <v>997584</v>
      </c>
      <c r="AV45" s="205" t="n">
        <v>7397</v>
      </c>
      <c r="AW45" s="206" t="n">
        <f aca="false">AV45/AU45</f>
        <v>0.00741491443327078</v>
      </c>
      <c r="AX45" s="207" t="n">
        <f aca="false">2*AT45*AW45/(2+AT45*AW45)</f>
        <v>0.0363998183207662</v>
      </c>
      <c r="AY45" s="208" t="n">
        <f aca="false">AY44*(1-AX44)</f>
        <v>91295.2772433392</v>
      </c>
      <c r="AZ45" s="208" t="n">
        <f aca="false">((AY45+AY46)/2)*AT45</f>
        <v>448168.557453692</v>
      </c>
      <c r="BA45" s="208" t="n">
        <f aca="false">BA46+AZ45</f>
        <v>2418155.49234663</v>
      </c>
      <c r="BB45" s="209" t="n">
        <f aca="false">BA45/AY45</f>
        <v>26.4871915104793</v>
      </c>
      <c r="BD45" s="203" t="s">
        <v>209</v>
      </c>
      <c r="BE45" s="204" t="s">
        <v>52</v>
      </c>
      <c r="BF45" s="204" t="n">
        <v>5</v>
      </c>
      <c r="BG45" s="205" t="n">
        <f aca="false">X51</f>
        <v>1195310</v>
      </c>
      <c r="BH45" s="205" t="n">
        <f aca="false">C713</f>
        <v>6794</v>
      </c>
      <c r="BI45" s="206" t="n">
        <f aca="false">BH45/BG45</f>
        <v>0.00568388116890179</v>
      </c>
      <c r="BJ45" s="207" t="n">
        <f aca="false">2*BF45*BI45/(2+BF45*BI45)</f>
        <v>0.0280212324557966</v>
      </c>
      <c r="BK45" s="208" t="n">
        <f aca="false">BK44*(1-BJ44)</f>
        <v>93590.6794755304</v>
      </c>
      <c r="BL45" s="208" t="n">
        <f aca="false">((BK45+BK46)/2)*BF45</f>
        <v>461397.081914452</v>
      </c>
      <c r="BM45" s="208" t="n">
        <f aca="false">BM46+BL45</f>
        <v>2678523.31849742</v>
      </c>
      <c r="BN45" s="209" t="n">
        <f aca="false">BM45/BK45</f>
        <v>28.6195520056859</v>
      </c>
      <c r="BP45" s="203" t="s">
        <v>209</v>
      </c>
      <c r="BQ45" s="204" t="s">
        <v>52</v>
      </c>
      <c r="BR45" s="204" t="n">
        <v>5</v>
      </c>
      <c r="BS45" s="205" t="n">
        <f aca="false">AK51</f>
        <v>1511005</v>
      </c>
      <c r="BT45" s="205" t="n">
        <f aca="false">C1402</f>
        <v>7033</v>
      </c>
      <c r="BU45" s="206" t="n">
        <f aca="false">BT45/BS45</f>
        <v>0.00465451801946387</v>
      </c>
      <c r="BV45" s="207" t="n">
        <f aca="false">2*BR45*BU45/(2+BR45*BU45)</f>
        <v>0.023004898312985</v>
      </c>
      <c r="BW45" s="208" t="n">
        <f aca="false">BW44*(1-BV44)</f>
        <v>94970.339967354</v>
      </c>
      <c r="BX45" s="208" t="n">
        <f aca="false">((BW45+BW46)/2)*BR45</f>
        <v>469389.742302524</v>
      </c>
      <c r="BY45" s="208" t="n">
        <f aca="false">BY46+BX45</f>
        <v>2879109.73570599</v>
      </c>
      <c r="BZ45" s="209" t="n">
        <f aca="false">BY45/BW45</f>
        <v>30.3158832188627</v>
      </c>
      <c r="CG45" s="0" t="n">
        <v>41</v>
      </c>
    </row>
    <row r="46" customFormat="false" ht="15" hidden="false" customHeight="false" outlineLevel="0" collapsed="false">
      <c r="B46" s="132"/>
      <c r="C46" s="132"/>
      <c r="D46" s="132"/>
      <c r="E46" s="217"/>
      <c r="F46" s="217"/>
      <c r="G46" s="217"/>
      <c r="H46" s="217"/>
      <c r="I46" s="127"/>
      <c r="J46" s="58" t="s">
        <v>36</v>
      </c>
      <c r="K46" s="54" t="n">
        <v>1575889</v>
      </c>
      <c r="L46" s="54" t="n">
        <v>1585381</v>
      </c>
      <c r="M46" s="54" t="n">
        <v>1600602</v>
      </c>
      <c r="N46" s="54" t="n">
        <v>1620530</v>
      </c>
      <c r="O46" s="54" t="n">
        <v>1643562</v>
      </c>
      <c r="P46" s="54" t="n">
        <v>1668640</v>
      </c>
      <c r="Q46" s="54" t="n">
        <v>1695030</v>
      </c>
      <c r="R46" s="54" t="n">
        <v>1721706</v>
      </c>
      <c r="S46" s="54" t="n">
        <v>1746826</v>
      </c>
      <c r="T46" s="54" t="n">
        <v>1768349</v>
      </c>
      <c r="U46" s="54" t="n">
        <v>1784486</v>
      </c>
      <c r="V46" s="54" t="n">
        <v>1794010</v>
      </c>
      <c r="W46" s="54" t="n">
        <v>1797074</v>
      </c>
      <c r="X46" s="54" t="n">
        <v>1795440</v>
      </c>
      <c r="Y46" s="54" t="n">
        <v>1791510</v>
      </c>
      <c r="Z46" s="54" t="n">
        <v>1787061</v>
      </c>
      <c r="AA46" s="54" t="n">
        <v>1783436</v>
      </c>
      <c r="AB46" s="54" t="n">
        <v>1781206</v>
      </c>
      <c r="AC46" s="54" t="n">
        <v>1780238</v>
      </c>
      <c r="AD46" s="54" t="n">
        <v>1780048</v>
      </c>
      <c r="AE46" s="54" t="n">
        <v>1780865</v>
      </c>
      <c r="AF46" s="54" t="n">
        <v>1783093</v>
      </c>
      <c r="AG46" s="54" t="n">
        <v>1787506</v>
      </c>
      <c r="AH46" s="54" t="n">
        <v>1795098</v>
      </c>
      <c r="AI46" s="54" t="n">
        <v>1806656</v>
      </c>
      <c r="AJ46" s="54" t="n">
        <v>1823295</v>
      </c>
      <c r="AK46" s="54" t="n">
        <v>1849903</v>
      </c>
      <c r="AL46" s="54" t="n">
        <v>1874386</v>
      </c>
      <c r="AM46" s="54" t="n">
        <v>1895204</v>
      </c>
      <c r="AN46" s="54" t="n">
        <v>1911033</v>
      </c>
      <c r="AO46" s="54" t="n">
        <v>1919765</v>
      </c>
      <c r="AR46" s="196" t="s">
        <v>210</v>
      </c>
      <c r="AS46" s="197" t="s">
        <v>53</v>
      </c>
      <c r="AT46" s="197" t="n">
        <v>5</v>
      </c>
      <c r="AU46" s="198" t="n">
        <v>898643</v>
      </c>
      <c r="AV46" s="198" t="n">
        <v>10737</v>
      </c>
      <c r="AW46" s="199" t="n">
        <f aca="false">AV46/AU46</f>
        <v>0.0119480149514323</v>
      </c>
      <c r="AX46" s="200" t="n">
        <f aca="false">2*AT46*AW46/(2+AT46*AW46)</f>
        <v>0.0580073917959817</v>
      </c>
      <c r="AY46" s="201" t="n">
        <f aca="false">AY45*(1-AX45)</f>
        <v>87972.1457381376</v>
      </c>
      <c r="AZ46" s="201" t="n">
        <f aca="false">((AY46+AY47)/2)*AT46</f>
        <v>427103.141878275</v>
      </c>
      <c r="BA46" s="201" t="n">
        <f aca="false">BA47+AZ46</f>
        <v>1969986.93489294</v>
      </c>
      <c r="BB46" s="202" t="n">
        <f aca="false">BA46/AY46</f>
        <v>22.3933032252834</v>
      </c>
      <c r="BD46" s="196" t="s">
        <v>210</v>
      </c>
      <c r="BE46" s="197" t="s">
        <v>53</v>
      </c>
      <c r="BF46" s="197" t="n">
        <v>5</v>
      </c>
      <c r="BG46" s="198" t="n">
        <f aca="false">X52</f>
        <v>1034140</v>
      </c>
      <c r="BH46" s="198" t="n">
        <f aca="false">C714</f>
        <v>9678</v>
      </c>
      <c r="BI46" s="199" t="n">
        <f aca="false">BH46/BG46</f>
        <v>0.00935850078325952</v>
      </c>
      <c r="BJ46" s="200" t="n">
        <f aca="false">2*BF46*BI46/(2+BF46*BI46)</f>
        <v>0.0457227626413187</v>
      </c>
      <c r="BK46" s="201" t="n">
        <f aca="false">BK45*(1-BJ45)</f>
        <v>90968.1532902506</v>
      </c>
      <c r="BL46" s="201" t="n">
        <f aca="false">((BK46+BK47)/2)*BF46</f>
        <v>444442.47824923</v>
      </c>
      <c r="BM46" s="201" t="n">
        <f aca="false">BM47+BL46</f>
        <v>2217126.23658297</v>
      </c>
      <c r="BN46" s="202" t="n">
        <f aca="false">BM46/BK46</f>
        <v>24.3725540905378</v>
      </c>
      <c r="BP46" s="196" t="s">
        <v>210</v>
      </c>
      <c r="BQ46" s="197" t="s">
        <v>53</v>
      </c>
      <c r="BR46" s="197" t="n">
        <v>5</v>
      </c>
      <c r="BS46" s="198" t="n">
        <f aca="false">AK52</f>
        <v>1439354</v>
      </c>
      <c r="BT46" s="198" t="n">
        <f aca="false">C1403</f>
        <v>11090</v>
      </c>
      <c r="BU46" s="199" t="n">
        <f aca="false">BT46/BS46</f>
        <v>0.00770484536813043</v>
      </c>
      <c r="BV46" s="200" t="n">
        <f aca="false">2*BR46*BU46/(2+BR46*BU46)</f>
        <v>0.0377961922977563</v>
      </c>
      <c r="BW46" s="201" t="n">
        <f aca="false">BW45*(1-BV45)</f>
        <v>92785.5569536554</v>
      </c>
      <c r="BX46" s="201" t="n">
        <f aca="false">((BW46+BW47)/2)*BR46</f>
        <v>455160.43288559</v>
      </c>
      <c r="BY46" s="201" t="n">
        <f aca="false">BY47+BX46</f>
        <v>2409719.99340347</v>
      </c>
      <c r="BZ46" s="202" t="n">
        <f aca="false">BY46/BW46</f>
        <v>25.9708522804587</v>
      </c>
      <c r="CG46" s="0" t="n">
        <v>42</v>
      </c>
    </row>
    <row r="47" customFormat="false" ht="15" hidden="false" customHeight="false" outlineLevel="0" collapsed="false">
      <c r="A47" s="219" t="s">
        <v>230</v>
      </c>
      <c r="B47" s="132" t="n">
        <v>292676</v>
      </c>
      <c r="C47" s="132" t="n">
        <v>153473</v>
      </c>
      <c r="D47" s="132" t="n">
        <v>139203</v>
      </c>
      <c r="E47" s="217" t="n">
        <v>96.1</v>
      </c>
      <c r="F47" s="217" t="n">
        <v>95.8</v>
      </c>
      <c r="G47" s="217" t="n">
        <v>96.4</v>
      </c>
      <c r="H47" s="217" t="n">
        <v>110.3</v>
      </c>
      <c r="I47" s="127"/>
      <c r="J47" s="58" t="s">
        <v>37</v>
      </c>
      <c r="K47" s="54" t="n">
        <v>1540513</v>
      </c>
      <c r="L47" s="54" t="n">
        <v>1556663</v>
      </c>
      <c r="M47" s="54" t="n">
        <v>1563298</v>
      </c>
      <c r="N47" s="54" t="n">
        <v>1564398</v>
      </c>
      <c r="O47" s="54" t="n">
        <v>1565008</v>
      </c>
      <c r="P47" s="54" t="n">
        <v>1568993</v>
      </c>
      <c r="Q47" s="54" t="n">
        <v>1578587</v>
      </c>
      <c r="R47" s="54" t="n">
        <v>1593874</v>
      </c>
      <c r="S47" s="54" t="n">
        <v>1613810</v>
      </c>
      <c r="T47" s="54" t="n">
        <v>1636833</v>
      </c>
      <c r="U47" s="54" t="n">
        <v>1661873</v>
      </c>
      <c r="V47" s="54" t="n">
        <v>1688207</v>
      </c>
      <c r="W47" s="54" t="n">
        <v>1714814</v>
      </c>
      <c r="X47" s="54" t="n">
        <v>1739884</v>
      </c>
      <c r="Y47" s="54" t="n">
        <v>1761368</v>
      </c>
      <c r="Z47" s="54" t="n">
        <v>1777507</v>
      </c>
      <c r="AA47" s="54" t="n">
        <v>1787051</v>
      </c>
      <c r="AB47" s="54" t="n">
        <v>1790168</v>
      </c>
      <c r="AC47" s="54" t="n">
        <v>1788608</v>
      </c>
      <c r="AD47" s="54" t="n">
        <v>1784758</v>
      </c>
      <c r="AE47" s="54" t="n">
        <v>1780365</v>
      </c>
      <c r="AF47" s="54" t="n">
        <v>1776796</v>
      </c>
      <c r="AG47" s="54" t="n">
        <v>1774595</v>
      </c>
      <c r="AH47" s="54" t="n">
        <v>1773682</v>
      </c>
      <c r="AI47" s="54" t="n">
        <v>1773503</v>
      </c>
      <c r="AJ47" s="54" t="n">
        <v>1774317</v>
      </c>
      <c r="AK47" s="54" t="n">
        <v>1776532</v>
      </c>
      <c r="AL47" s="54" t="n">
        <v>1780925</v>
      </c>
      <c r="AM47" s="54" t="n">
        <v>1788463</v>
      </c>
      <c r="AN47" s="54" t="n">
        <v>1799948</v>
      </c>
      <c r="AO47" s="54" t="n">
        <v>1816505</v>
      </c>
      <c r="AR47" s="203" t="s">
        <v>211</v>
      </c>
      <c r="AS47" s="204" t="s">
        <v>57</v>
      </c>
      <c r="AT47" s="204" t="n">
        <v>5</v>
      </c>
      <c r="AU47" s="205" t="n">
        <v>765679</v>
      </c>
      <c r="AV47" s="205" t="n">
        <v>13986</v>
      </c>
      <c r="AW47" s="206" t="n">
        <f aca="false">AV47/AU47</f>
        <v>0.0182661402493734</v>
      </c>
      <c r="AX47" s="207" t="n">
        <f aca="false">2*AT47*AW47/(2+AT47*AW47)</f>
        <v>0.0873421895374224</v>
      </c>
      <c r="AY47" s="208" t="n">
        <f aca="false">AY46*(1-AX46)</f>
        <v>82869.1110131723</v>
      </c>
      <c r="AZ47" s="208" t="n">
        <f aca="false">((AY47+AY48)/2)*AT47</f>
        <v>396250.631063586</v>
      </c>
      <c r="BA47" s="208" t="n">
        <f aca="false">BA48+AZ47</f>
        <v>1542883.79301466</v>
      </c>
      <c r="BB47" s="209" t="n">
        <f aca="false">BA47/AY47</f>
        <v>18.6183220038334</v>
      </c>
      <c r="BD47" s="203" t="s">
        <v>211</v>
      </c>
      <c r="BE47" s="204" t="s">
        <v>57</v>
      </c>
      <c r="BF47" s="204" t="n">
        <v>5</v>
      </c>
      <c r="BG47" s="205" t="n">
        <f aca="false">X53</f>
        <v>929171</v>
      </c>
      <c r="BH47" s="205" t="n">
        <f aca="false">C715</f>
        <v>13658</v>
      </c>
      <c r="BI47" s="206" t="n">
        <f aca="false">BH47/BG47</f>
        <v>0.0146991242731424</v>
      </c>
      <c r="BJ47" s="207" t="n">
        <f aca="false">2*BF47*BI47/(2+BF47*BI47)</f>
        <v>0.0708905488956895</v>
      </c>
      <c r="BK47" s="208" t="n">
        <f aca="false">BK46*(1-BJ46)</f>
        <v>86808.8380094413</v>
      </c>
      <c r="BL47" s="208" t="n">
        <f aca="false">((BK47+BK48)/2)*BF47</f>
        <v>418659.374608491</v>
      </c>
      <c r="BM47" s="208" t="n">
        <f aca="false">BM48+BL47</f>
        <v>1772683.75833374</v>
      </c>
      <c r="BN47" s="209" t="n">
        <f aca="false">BM47/BK47</f>
        <v>20.4205447162067</v>
      </c>
      <c r="BP47" s="203" t="s">
        <v>211</v>
      </c>
      <c r="BQ47" s="204" t="s">
        <v>57</v>
      </c>
      <c r="BR47" s="204" t="n">
        <v>5</v>
      </c>
      <c r="BS47" s="205" t="n">
        <f aca="false">AK53</f>
        <v>1213472</v>
      </c>
      <c r="BT47" s="205" t="n">
        <f aca="false">C1404</f>
        <v>14934</v>
      </c>
      <c r="BU47" s="206" t="n">
        <f aca="false">BT47/BS47</f>
        <v>0.0123068352627832</v>
      </c>
      <c r="BV47" s="207" t="n">
        <f aca="false">2*BR47*BU47/(2+BR47*BU47)</f>
        <v>0.0596974593202628</v>
      </c>
      <c r="BW47" s="208" t="n">
        <f aca="false">BW46*(1-BV46)</f>
        <v>89278.6162005806</v>
      </c>
      <c r="BX47" s="208" t="n">
        <f aca="false">((BW47+BW48)/2)*BR47</f>
        <v>433068.814605895</v>
      </c>
      <c r="BY47" s="208" t="n">
        <f aca="false">BY48+BX47</f>
        <v>1954559.56051788</v>
      </c>
      <c r="BZ47" s="209" t="n">
        <f aca="false">BY47/BW47</f>
        <v>21.8928075243304</v>
      </c>
      <c r="CG47" s="0" t="n">
        <v>43</v>
      </c>
    </row>
    <row r="48" customFormat="false" ht="15" hidden="false" customHeight="false" outlineLevel="0" collapsed="false">
      <c r="A48" s="219" t="s">
        <v>231</v>
      </c>
      <c r="B48" s="132" t="n">
        <v>166</v>
      </c>
      <c r="C48" s="132" t="n">
        <v>95</v>
      </c>
      <c r="D48" s="132" t="n">
        <v>71</v>
      </c>
      <c r="E48" s="217" t="n">
        <v>0.1</v>
      </c>
      <c r="F48" s="217" t="n">
        <v>0.1</v>
      </c>
      <c r="G48" s="217" t="n">
        <v>0</v>
      </c>
      <c r="H48" s="217" t="n">
        <v>133.8</v>
      </c>
      <c r="I48" s="127"/>
      <c r="J48" s="58" t="s">
        <v>38</v>
      </c>
      <c r="K48" s="54" t="n">
        <v>1334655</v>
      </c>
      <c r="L48" s="54" t="n">
        <v>1379507</v>
      </c>
      <c r="M48" s="54" t="n">
        <v>1424979</v>
      </c>
      <c r="N48" s="54" t="n">
        <v>1467827</v>
      </c>
      <c r="O48" s="54" t="n">
        <v>1504230</v>
      </c>
      <c r="P48" s="54" t="n">
        <v>1531313</v>
      </c>
      <c r="Q48" s="54" t="n">
        <v>1547524</v>
      </c>
      <c r="R48" s="54" t="n">
        <v>1554318</v>
      </c>
      <c r="S48" s="54" t="n">
        <v>1555594</v>
      </c>
      <c r="T48" s="54" t="n">
        <v>1556369</v>
      </c>
      <c r="U48" s="54" t="n">
        <v>1560497</v>
      </c>
      <c r="V48" s="54" t="n">
        <v>1570184</v>
      </c>
      <c r="W48" s="54" t="n">
        <v>1585523</v>
      </c>
      <c r="X48" s="54" t="n">
        <v>1605466</v>
      </c>
      <c r="Y48" s="54" t="n">
        <v>1628483</v>
      </c>
      <c r="Z48" s="54" t="n">
        <v>1653466</v>
      </c>
      <c r="AA48" s="54" t="n">
        <v>1679754</v>
      </c>
      <c r="AB48" s="54" t="n">
        <v>1706312</v>
      </c>
      <c r="AC48" s="54" t="n">
        <v>1731330</v>
      </c>
      <c r="AD48" s="54" t="n">
        <v>1752786</v>
      </c>
      <c r="AE48" s="54" t="n">
        <v>1768927</v>
      </c>
      <c r="AF48" s="54" t="n">
        <v>1778502</v>
      </c>
      <c r="AG48" s="54" t="n">
        <v>1781679</v>
      </c>
      <c r="AH48" s="54" t="n">
        <v>1780194</v>
      </c>
      <c r="AI48" s="54" t="n">
        <v>1776424</v>
      </c>
      <c r="AJ48" s="54" t="n">
        <v>1772119</v>
      </c>
      <c r="AK48" s="54" t="n">
        <v>1768650</v>
      </c>
      <c r="AL48" s="54" t="n">
        <v>1766487</v>
      </c>
      <c r="AM48" s="54" t="n">
        <v>1765615</v>
      </c>
      <c r="AN48" s="54" t="n">
        <v>1765479</v>
      </c>
      <c r="AO48" s="54" t="n">
        <v>1766308</v>
      </c>
      <c r="AR48" s="196" t="s">
        <v>212</v>
      </c>
      <c r="AS48" s="197" t="s">
        <v>62</v>
      </c>
      <c r="AT48" s="197" t="n">
        <v>5</v>
      </c>
      <c r="AU48" s="198" t="n">
        <v>594668</v>
      </c>
      <c r="AV48" s="198" t="n">
        <v>16600</v>
      </c>
      <c r="AW48" s="199" t="n">
        <f aca="false">AV48/AU48</f>
        <v>0.0279147356171847</v>
      </c>
      <c r="AX48" s="200" t="n">
        <f aca="false">2*AT48*AW48/(2+AT48*AW48)</f>
        <v>0.130468681228858</v>
      </c>
      <c r="AY48" s="201" t="n">
        <f aca="false">AY47*(1-AX47)</f>
        <v>75631.1414122621</v>
      </c>
      <c r="AZ48" s="201" t="n">
        <f aca="false">((AY48+AY49)/2)*AT48</f>
        <v>353486.968861583</v>
      </c>
      <c r="BA48" s="201" t="n">
        <f aca="false">BA49+AZ48</f>
        <v>1146633.16195107</v>
      </c>
      <c r="BB48" s="202" t="n">
        <f aca="false">BA48/AY48</f>
        <v>15.1608602030852</v>
      </c>
      <c r="BD48" s="196" t="s">
        <v>212</v>
      </c>
      <c r="BE48" s="197" t="s">
        <v>62</v>
      </c>
      <c r="BF48" s="197" t="n">
        <v>5</v>
      </c>
      <c r="BG48" s="198" t="n">
        <f aca="false">X54</f>
        <v>793873</v>
      </c>
      <c r="BH48" s="198" t="n">
        <f aca="false">C716</f>
        <v>17804</v>
      </c>
      <c r="BI48" s="199" t="n">
        <f aca="false">BH48/BG48</f>
        <v>0.0224267609554677</v>
      </c>
      <c r="BJ48" s="200" t="n">
        <f aca="false">2*BF48*BI48/(2+BF48*BI48)</f>
        <v>0.106180588108299</v>
      </c>
      <c r="BK48" s="201" t="n">
        <f aca="false">BK47*(1-BJ47)</f>
        <v>80654.9118339551</v>
      </c>
      <c r="BL48" s="201" t="n">
        <f aca="false">((BK48+BK49)/2)*BF48</f>
        <v>381864.594238895</v>
      </c>
      <c r="BM48" s="201" t="n">
        <f aca="false">BM49+BL48</f>
        <v>1354024.38372525</v>
      </c>
      <c r="BN48" s="202" t="n">
        <f aca="false">BM48/BK48</f>
        <v>16.7878725912291</v>
      </c>
      <c r="BP48" s="196" t="s">
        <v>212</v>
      </c>
      <c r="BQ48" s="197" t="s">
        <v>62</v>
      </c>
      <c r="BR48" s="197" t="n">
        <v>5</v>
      </c>
      <c r="BS48" s="198" t="n">
        <f aca="false">AK54</f>
        <v>954541</v>
      </c>
      <c r="BT48" s="198" t="n">
        <f aca="false">C1405</f>
        <v>17926</v>
      </c>
      <c r="BU48" s="199" t="n">
        <f aca="false">BT48/BS48</f>
        <v>0.0187797066862503</v>
      </c>
      <c r="BV48" s="200" t="n">
        <f aca="false">2*BR48*BU48/(2+BR48*BU48)</f>
        <v>0.0896877589167424</v>
      </c>
      <c r="BW48" s="201" t="n">
        <f aca="false">BW47*(1-BV47)</f>
        <v>83948.9096417771</v>
      </c>
      <c r="BX48" s="201" t="n">
        <f aca="false">((BW48+BW49)/2)*BR48</f>
        <v>400921.574285698</v>
      </c>
      <c r="BY48" s="201" t="n">
        <f aca="false">BY49+BX48</f>
        <v>1521490.74591198</v>
      </c>
      <c r="BZ48" s="202" t="n">
        <f aca="false">BY48/BW48</f>
        <v>18.1240084285123</v>
      </c>
      <c r="CG48" s="0" t="n">
        <v>44</v>
      </c>
    </row>
    <row r="49" customFormat="false" ht="15" hidden="false" customHeight="false" outlineLevel="0" collapsed="false">
      <c r="A49" s="219" t="s">
        <v>232</v>
      </c>
      <c r="B49" s="132" t="n">
        <v>160</v>
      </c>
      <c r="C49" s="132" t="n">
        <v>93</v>
      </c>
      <c r="D49" s="132" t="n">
        <v>67</v>
      </c>
      <c r="E49" s="217" t="n">
        <v>0.1</v>
      </c>
      <c r="F49" s="217" t="n">
        <v>0.1</v>
      </c>
      <c r="G49" s="217" t="n">
        <v>0</v>
      </c>
      <c r="H49" s="217" t="n">
        <v>138.8</v>
      </c>
      <c r="I49" s="127"/>
      <c r="J49" s="58" t="s">
        <v>39</v>
      </c>
      <c r="K49" s="54" t="n">
        <v>1149610</v>
      </c>
      <c r="L49" s="54" t="n">
        <v>1174136</v>
      </c>
      <c r="M49" s="54" t="n">
        <v>1204662</v>
      </c>
      <c r="N49" s="54" t="n">
        <v>1240281</v>
      </c>
      <c r="O49" s="54" t="n">
        <v>1279832</v>
      </c>
      <c r="P49" s="54" t="n">
        <v>1322258</v>
      </c>
      <c r="Q49" s="54" t="n">
        <v>1366919</v>
      </c>
      <c r="R49" s="54" t="n">
        <v>1412178</v>
      </c>
      <c r="S49" s="54" t="n">
        <v>1454862</v>
      </c>
      <c r="T49" s="54" t="n">
        <v>1491146</v>
      </c>
      <c r="U49" s="54" t="n">
        <v>1518223</v>
      </c>
      <c r="V49" s="54" t="n">
        <v>1534504</v>
      </c>
      <c r="W49" s="54" t="n">
        <v>1541466</v>
      </c>
      <c r="X49" s="54" t="n">
        <v>1542954</v>
      </c>
      <c r="Y49" s="54" t="n">
        <v>1543937</v>
      </c>
      <c r="Z49" s="54" t="n">
        <v>1548254</v>
      </c>
      <c r="AA49" s="54" t="n">
        <v>1558067</v>
      </c>
      <c r="AB49" s="54" t="n">
        <v>1573467</v>
      </c>
      <c r="AC49" s="54" t="n">
        <v>1593433</v>
      </c>
      <c r="AD49" s="54" t="n">
        <v>1616434</v>
      </c>
      <c r="AE49" s="54" t="n">
        <v>1641383</v>
      </c>
      <c r="AF49" s="54" t="n">
        <v>1667624</v>
      </c>
      <c r="AG49" s="54" t="n">
        <v>1694131</v>
      </c>
      <c r="AH49" s="54" t="n">
        <v>1719102</v>
      </c>
      <c r="AI49" s="54" t="n">
        <v>1740522</v>
      </c>
      <c r="AJ49" s="54" t="n">
        <v>1756679</v>
      </c>
      <c r="AK49" s="54" t="n">
        <v>1766288</v>
      </c>
      <c r="AL49" s="54" t="n">
        <v>1769568</v>
      </c>
      <c r="AM49" s="54" t="n">
        <v>1768197</v>
      </c>
      <c r="AN49" s="54" t="n">
        <v>1764564</v>
      </c>
      <c r="AO49" s="54" t="n">
        <v>1760389</v>
      </c>
      <c r="AR49" s="203" t="s">
        <v>213</v>
      </c>
      <c r="AS49" s="204" t="s">
        <v>64</v>
      </c>
      <c r="AT49" s="204" t="n">
        <v>5</v>
      </c>
      <c r="AU49" s="205" t="n">
        <v>444901</v>
      </c>
      <c r="AV49" s="205" t="n">
        <v>18689</v>
      </c>
      <c r="AW49" s="206" t="n">
        <f aca="false">AV49/AU49</f>
        <v>0.0420070982083655</v>
      </c>
      <c r="AX49" s="207" t="n">
        <f aca="false">2*AT49*AW49/(2+AT49*AW49)</f>
        <v>0.190074314999181</v>
      </c>
      <c r="AY49" s="208" t="n">
        <f aca="false">AY48*(1-AX48)</f>
        <v>65763.646132371</v>
      </c>
      <c r="AZ49" s="208" t="n">
        <f aca="false">((AY49+AY50)/2)*AT49</f>
        <v>297568.280685708</v>
      </c>
      <c r="BA49" s="208" t="n">
        <f aca="false">BA50+AZ49</f>
        <v>793146.193089492</v>
      </c>
      <c r="BB49" s="209" t="n">
        <f aca="false">BA49/AY49</f>
        <v>12.0605568537521</v>
      </c>
      <c r="BD49" s="203" t="s">
        <v>213</v>
      </c>
      <c r="BE49" s="204" t="s">
        <v>64</v>
      </c>
      <c r="BF49" s="204" t="n">
        <v>5</v>
      </c>
      <c r="BG49" s="205" t="n">
        <f aca="false">X55</f>
        <v>634027</v>
      </c>
      <c r="BH49" s="205" t="n">
        <f aca="false">C717</f>
        <v>21963</v>
      </c>
      <c r="BI49" s="206" t="n">
        <f aca="false">BH49/BG49</f>
        <v>0.0346404806104472</v>
      </c>
      <c r="BJ49" s="207" t="n">
        <f aca="false">2*BF49*BI49/(2+BF49*BI49)</f>
        <v>0.159398317256575</v>
      </c>
      <c r="BK49" s="208" t="n">
        <f aca="false">BK48*(1-BJ48)</f>
        <v>72090.9258616027</v>
      </c>
      <c r="BL49" s="208" t="n">
        <f aca="false">((BK49+BK50)/2)*BF49</f>
        <v>331726.698628494</v>
      </c>
      <c r="BM49" s="208" t="n">
        <f aca="false">BM50+BL49</f>
        <v>972159.789486355</v>
      </c>
      <c r="BN49" s="209" t="n">
        <f aca="false">BM49/BK49</f>
        <v>13.4851894030695</v>
      </c>
      <c r="BP49" s="203" t="s">
        <v>213</v>
      </c>
      <c r="BQ49" s="204" t="s">
        <v>64</v>
      </c>
      <c r="BR49" s="204" t="n">
        <v>5</v>
      </c>
      <c r="BS49" s="205" t="n">
        <f aca="false">AK55</f>
        <v>779544</v>
      </c>
      <c r="BT49" s="205" t="n">
        <f aca="false">C1406</f>
        <v>23282</v>
      </c>
      <c r="BU49" s="206" t="n">
        <f aca="false">BT49/BS49</f>
        <v>0.0298661781759593</v>
      </c>
      <c r="BV49" s="207" t="n">
        <f aca="false">2*BR49*BU49/(2+BR49*BU49)</f>
        <v>0.13895570152874</v>
      </c>
      <c r="BW49" s="208" t="n">
        <f aca="false">BW48*(1-BV48)</f>
        <v>76419.720072502</v>
      </c>
      <c r="BX49" s="208" t="n">
        <f aca="false">((BW49+BW50)/2)*BR49</f>
        <v>355551.210829249</v>
      </c>
      <c r="BY49" s="208" t="n">
        <f aca="false">BY50+BX49</f>
        <v>1120569.17162629</v>
      </c>
      <c r="BZ49" s="209" t="n">
        <f aca="false">BY49/BW49</f>
        <v>14.6633509068492</v>
      </c>
      <c r="CG49" s="0" t="n">
        <v>45</v>
      </c>
    </row>
    <row r="50" customFormat="false" ht="15" hidden="false" customHeight="false" outlineLevel="0" collapsed="false">
      <c r="A50" s="219" t="s">
        <v>233</v>
      </c>
      <c r="B50" s="132" t="n">
        <v>2497</v>
      </c>
      <c r="C50" s="132" t="n">
        <v>1726</v>
      </c>
      <c r="D50" s="132" t="n">
        <v>771</v>
      </c>
      <c r="E50" s="217" t="n">
        <v>0.8</v>
      </c>
      <c r="F50" s="217" t="n">
        <v>1.1</v>
      </c>
      <c r="G50" s="217" t="n">
        <v>0.5</v>
      </c>
      <c r="H50" s="217" t="n">
        <v>223.9</v>
      </c>
      <c r="I50" s="127"/>
      <c r="J50" s="58" t="s">
        <v>40</v>
      </c>
      <c r="K50" s="54" t="n">
        <v>1076990</v>
      </c>
      <c r="L50" s="54" t="n">
        <v>1084695</v>
      </c>
      <c r="M50" s="54" t="n">
        <v>1092116</v>
      </c>
      <c r="N50" s="54" t="n">
        <v>1101131</v>
      </c>
      <c r="O50" s="54" t="n">
        <v>1113955</v>
      </c>
      <c r="P50" s="54" t="n">
        <v>1132249</v>
      </c>
      <c r="Q50" s="54" t="n">
        <v>1156735</v>
      </c>
      <c r="R50" s="54" t="n">
        <v>1187120</v>
      </c>
      <c r="S50" s="54" t="n">
        <v>1222518</v>
      </c>
      <c r="T50" s="54" t="n">
        <v>1261819</v>
      </c>
      <c r="U50" s="54" t="n">
        <v>1303929</v>
      </c>
      <c r="V50" s="54" t="n">
        <v>1348259</v>
      </c>
      <c r="W50" s="54" t="n">
        <v>1393195</v>
      </c>
      <c r="X50" s="54" t="n">
        <v>1435581</v>
      </c>
      <c r="Y50" s="54" t="n">
        <v>1471659</v>
      </c>
      <c r="Z50" s="54" t="n">
        <v>1498635</v>
      </c>
      <c r="AA50" s="54" t="n">
        <v>1514973</v>
      </c>
      <c r="AB50" s="54" t="n">
        <v>1522118</v>
      </c>
      <c r="AC50" s="54" t="n">
        <v>1523853</v>
      </c>
      <c r="AD50" s="54" t="n">
        <v>1525096</v>
      </c>
      <c r="AE50" s="54" t="n">
        <v>1529635</v>
      </c>
      <c r="AF50" s="54" t="n">
        <v>1539590</v>
      </c>
      <c r="AG50" s="54" t="n">
        <v>1555051</v>
      </c>
      <c r="AH50" s="54" t="n">
        <v>1575023</v>
      </c>
      <c r="AI50" s="54" t="n">
        <v>1597974</v>
      </c>
      <c r="AJ50" s="54" t="n">
        <v>1622867</v>
      </c>
      <c r="AK50" s="54" t="n">
        <v>1649002</v>
      </c>
      <c r="AL50" s="54" t="n">
        <v>1675405</v>
      </c>
      <c r="AM50" s="54" t="n">
        <v>1700291</v>
      </c>
      <c r="AN50" s="54" t="n">
        <v>1721639</v>
      </c>
      <c r="AO50" s="54" t="n">
        <v>1737775</v>
      </c>
      <c r="AR50" s="196" t="s">
        <v>214</v>
      </c>
      <c r="AS50" s="197" t="s">
        <v>69</v>
      </c>
      <c r="AT50" s="197" t="n">
        <v>5</v>
      </c>
      <c r="AU50" s="198" t="n">
        <v>324635</v>
      </c>
      <c r="AV50" s="198" t="n">
        <v>21512</v>
      </c>
      <c r="AW50" s="199" t="n">
        <f aca="false">AV50/AU50</f>
        <v>0.066265190136615</v>
      </c>
      <c r="AX50" s="200" t="n">
        <f aca="false">2*AT50*AW50/(2+AT50*AW50)</f>
        <v>0.284238204088104</v>
      </c>
      <c r="AY50" s="201" t="n">
        <f aca="false">AY49*(1-AX49)</f>
        <v>53263.666141912</v>
      </c>
      <c r="AZ50" s="201" t="n">
        <f aca="false">((AY50+AY51)/2)*AT50</f>
        <v>228469.408691246</v>
      </c>
      <c r="BA50" s="201" t="n">
        <f aca="false">BA51+AZ50</f>
        <v>495577.912403784</v>
      </c>
      <c r="BB50" s="202" t="n">
        <f aca="false">BA50/AY50</f>
        <v>9.30423961211008</v>
      </c>
      <c r="BD50" s="196" t="s">
        <v>214</v>
      </c>
      <c r="BE50" s="197" t="s">
        <v>69</v>
      </c>
      <c r="BF50" s="197" t="n">
        <v>5</v>
      </c>
      <c r="BG50" s="198" t="n">
        <f aca="false">X56</f>
        <v>444303</v>
      </c>
      <c r="BH50" s="198" t="n">
        <f aca="false">C718</f>
        <v>24279</v>
      </c>
      <c r="BI50" s="199" t="n">
        <f aca="false">BH50/BG50</f>
        <v>0.0546451408160647</v>
      </c>
      <c r="BJ50" s="200" t="n">
        <f aca="false">2*BF50*BI50/(2+BF50*BI50)</f>
        <v>0.240385900608019</v>
      </c>
      <c r="BK50" s="201" t="n">
        <f aca="false">BK49*(1-BJ49)</f>
        <v>60599.7535897947</v>
      </c>
      <c r="BL50" s="201" t="n">
        <f aca="false">((BK50+BK51)/2)*BF50</f>
        <v>266580.452090707</v>
      </c>
      <c r="BM50" s="201" t="n">
        <f aca="false">BM51+BL50</f>
        <v>640433.090857862</v>
      </c>
      <c r="BN50" s="202" t="n">
        <f aca="false">BM50/BK50</f>
        <v>10.5682457917735</v>
      </c>
      <c r="BP50" s="196" t="s">
        <v>214</v>
      </c>
      <c r="BQ50" s="197" t="s">
        <v>69</v>
      </c>
      <c r="BR50" s="197" t="n">
        <v>5</v>
      </c>
      <c r="BS50" s="198" t="n">
        <f aca="false">AK56</f>
        <v>598812</v>
      </c>
      <c r="BT50" s="198" t="n">
        <f aca="false">C1407</f>
        <v>28336</v>
      </c>
      <c r="BU50" s="199" t="n">
        <f aca="false">BT50/BS50</f>
        <v>0.0473203609814099</v>
      </c>
      <c r="BV50" s="200" t="n">
        <f aca="false">2*BR50*BU50/(2+BR50*BU50)</f>
        <v>0.211572577995735</v>
      </c>
      <c r="BW50" s="201" t="n">
        <f aca="false">BW49*(1-BV49)</f>
        <v>65800.7642591976</v>
      </c>
      <c r="BX50" s="201" t="n">
        <f aca="false">((BW50+BW51)/2)*BR50</f>
        <v>294199.727974968</v>
      </c>
      <c r="BY50" s="201" t="n">
        <f aca="false">BY51+BX50</f>
        <v>765017.960797038</v>
      </c>
      <c r="BZ50" s="202" t="n">
        <f aca="false">BY50/BW50</f>
        <v>11.6262777402331</v>
      </c>
      <c r="CG50" s="0" t="n">
        <v>46</v>
      </c>
    </row>
    <row r="51" customFormat="false" ht="15" hidden="false" customHeight="false" outlineLevel="0" collapsed="false">
      <c r="A51" s="219" t="s">
        <v>234</v>
      </c>
      <c r="B51" s="132" t="n">
        <v>13876</v>
      </c>
      <c r="C51" s="132" t="n">
        <v>8129</v>
      </c>
      <c r="D51" s="132" t="n">
        <v>5747</v>
      </c>
      <c r="E51" s="217" t="n">
        <v>4.6</v>
      </c>
      <c r="F51" s="217" t="n">
        <v>5.1</v>
      </c>
      <c r="G51" s="217" t="n">
        <v>4</v>
      </c>
      <c r="H51" s="217" t="n">
        <v>141.4</v>
      </c>
      <c r="I51" s="127"/>
      <c r="J51" s="58" t="s">
        <v>52</v>
      </c>
      <c r="K51" s="54" t="n">
        <v>997584</v>
      </c>
      <c r="L51" s="54" t="n">
        <v>1008281</v>
      </c>
      <c r="M51" s="54" t="n">
        <v>1019205</v>
      </c>
      <c r="N51" s="54" t="n">
        <v>1029958</v>
      </c>
      <c r="O51" s="54" t="n">
        <v>1040062</v>
      </c>
      <c r="P51" s="54" t="n">
        <v>1049173</v>
      </c>
      <c r="Q51" s="54" t="n">
        <v>1057225</v>
      </c>
      <c r="R51" s="54" t="n">
        <v>1064970</v>
      </c>
      <c r="S51" s="54" t="n">
        <v>1074291</v>
      </c>
      <c r="T51" s="54" t="n">
        <v>1087301</v>
      </c>
      <c r="U51" s="54" t="n">
        <v>1105664</v>
      </c>
      <c r="V51" s="54" t="n">
        <v>1130091</v>
      </c>
      <c r="W51" s="54" t="n">
        <v>1160244</v>
      </c>
      <c r="X51" s="54" t="n">
        <v>1195310</v>
      </c>
      <c r="Y51" s="54" t="n">
        <v>1234189</v>
      </c>
      <c r="Z51" s="54" t="n">
        <v>1275832</v>
      </c>
      <c r="AA51" s="54" t="n">
        <v>1319652</v>
      </c>
      <c r="AB51" s="54" t="n">
        <v>1364066</v>
      </c>
      <c r="AC51" s="54" t="n">
        <v>1405982</v>
      </c>
      <c r="AD51" s="54" t="n">
        <v>1441718</v>
      </c>
      <c r="AE51" s="54" t="n">
        <v>1468530</v>
      </c>
      <c r="AF51" s="54" t="n">
        <v>1484917</v>
      </c>
      <c r="AG51" s="54" t="n">
        <v>1492307</v>
      </c>
      <c r="AH51" s="54" t="n">
        <v>1494377</v>
      </c>
      <c r="AI51" s="54" t="n">
        <v>1496011</v>
      </c>
      <c r="AJ51" s="54" t="n">
        <v>1500839</v>
      </c>
      <c r="AK51" s="54" t="n">
        <v>1511005</v>
      </c>
      <c r="AL51" s="54" t="n">
        <v>1526561</v>
      </c>
      <c r="AM51" s="54" t="n">
        <v>1546507</v>
      </c>
      <c r="AN51" s="54" t="n">
        <v>1569383</v>
      </c>
      <c r="AO51" s="54" t="n">
        <v>1594143</v>
      </c>
      <c r="AR51" s="203" t="s">
        <v>215</v>
      </c>
      <c r="AS51" s="204" t="s">
        <v>70</v>
      </c>
      <c r="AT51" s="204" t="n">
        <v>5</v>
      </c>
      <c r="AU51" s="205" t="n">
        <v>202269</v>
      </c>
      <c r="AV51" s="205" t="n">
        <v>21918</v>
      </c>
      <c r="AW51" s="206" t="n">
        <f aca="false">AV51/AU51</f>
        <v>0.10836064844341</v>
      </c>
      <c r="AX51" s="207" t="n">
        <f aca="false">2*AT51*AW51/(2+AT51*AW51)</f>
        <v>0.426314069648025</v>
      </c>
      <c r="AY51" s="208" t="n">
        <f aca="false">AY50*(1-AX50)</f>
        <v>38124.0973345866</v>
      </c>
      <c r="AZ51" s="208" t="n">
        <f aca="false">((AY51+AY52)/2)*AT51</f>
        <v>149988.38895702</v>
      </c>
      <c r="BA51" s="208" t="n">
        <f aca="false">BA52+AZ51</f>
        <v>267108.503712538</v>
      </c>
      <c r="BB51" s="209" t="n">
        <f aca="false">BA51/AY51</f>
        <v>7.00629057176952</v>
      </c>
      <c r="BD51" s="203" t="s">
        <v>215</v>
      </c>
      <c r="BE51" s="204" t="s">
        <v>70</v>
      </c>
      <c r="BF51" s="204" t="n">
        <v>5</v>
      </c>
      <c r="BG51" s="205" t="n">
        <f aca="false">X57</f>
        <v>260490</v>
      </c>
      <c r="BH51" s="205" t="n">
        <f aca="false">C719</f>
        <v>22801</v>
      </c>
      <c r="BI51" s="206" t="n">
        <f aca="false">BH51/BG51</f>
        <v>0.0875311912165534</v>
      </c>
      <c r="BJ51" s="207" t="n">
        <f aca="false">2*BF51*BI51/(2+BF51*BI51)</f>
        <v>0.359079348331063</v>
      </c>
      <c r="BK51" s="208" t="n">
        <f aca="false">BK50*(1-BJ50)</f>
        <v>46032.4272464879</v>
      </c>
      <c r="BL51" s="208" t="n">
        <f aca="false">((BK51+BK52)/2)*BF51</f>
        <v>188838.901288025</v>
      </c>
      <c r="BM51" s="208" t="n">
        <f aca="false">BM52+BL51</f>
        <v>373852.638767155</v>
      </c>
      <c r="BN51" s="209" t="n">
        <f aca="false">BM51/BK51</f>
        <v>8.12150610188992</v>
      </c>
      <c r="BP51" s="203" t="s">
        <v>215</v>
      </c>
      <c r="BQ51" s="204" t="s">
        <v>70</v>
      </c>
      <c r="BR51" s="204" t="n">
        <v>5</v>
      </c>
      <c r="BS51" s="205" t="n">
        <f aca="false">AK57</f>
        <v>401908</v>
      </c>
      <c r="BT51" s="205" t="n">
        <f aca="false">C1408</f>
        <v>29901</v>
      </c>
      <c r="BU51" s="206" t="n">
        <f aca="false">BT51/BS51</f>
        <v>0.074397623336684</v>
      </c>
      <c r="BV51" s="207" t="n">
        <f aca="false">2*BR51*BU51/(2+BR51*BU51)</f>
        <v>0.313650910868427</v>
      </c>
      <c r="BW51" s="208" t="n">
        <f aca="false">BW50*(1-BV50)</f>
        <v>51879.1269307895</v>
      </c>
      <c r="BX51" s="208" t="n">
        <f aca="false">((BW51+BW52)/2)*BR51</f>
        <v>218715.796111695</v>
      </c>
      <c r="BY51" s="208" t="n">
        <f aca="false">BY52+BX51</f>
        <v>470818.23282207</v>
      </c>
      <c r="BZ51" s="209" t="n">
        <f aca="false">BY51/BW51</f>
        <v>9.0752921391714</v>
      </c>
      <c r="CG51" s="0" t="n">
        <v>47</v>
      </c>
    </row>
    <row r="52" customFormat="false" ht="15" hidden="false" customHeight="false" outlineLevel="0" collapsed="false">
      <c r="A52" s="219" t="s">
        <v>218</v>
      </c>
      <c r="B52" s="132" t="n">
        <v>1221</v>
      </c>
      <c r="C52" s="132" t="n">
        <v>294</v>
      </c>
      <c r="D52" s="132" t="n">
        <v>927</v>
      </c>
      <c r="E52" s="217" t="n">
        <v>0.4</v>
      </c>
      <c r="F52" s="217" t="n">
        <v>0.2</v>
      </c>
      <c r="G52" s="217" t="n">
        <v>0.6</v>
      </c>
      <c r="H52" s="217" t="n">
        <v>31.7</v>
      </c>
      <c r="I52" s="127"/>
      <c r="J52" s="58" t="s">
        <v>53</v>
      </c>
      <c r="K52" s="54" t="n">
        <v>898643</v>
      </c>
      <c r="L52" s="54" t="n">
        <v>910396</v>
      </c>
      <c r="M52" s="54" t="n">
        <v>921679</v>
      </c>
      <c r="N52" s="54" t="n">
        <v>932661</v>
      </c>
      <c r="O52" s="54" t="n">
        <v>943466</v>
      </c>
      <c r="P52" s="54" t="n">
        <v>954332</v>
      </c>
      <c r="Q52" s="54" t="n">
        <v>965405</v>
      </c>
      <c r="R52" s="54" t="n">
        <v>976710</v>
      </c>
      <c r="S52" s="54" t="n">
        <v>987817</v>
      </c>
      <c r="T52" s="54" t="n">
        <v>998296</v>
      </c>
      <c r="U52" s="54" t="n">
        <v>1007802</v>
      </c>
      <c r="V52" s="54" t="n">
        <v>1016281</v>
      </c>
      <c r="W52" s="54" t="n">
        <v>1024448</v>
      </c>
      <c r="X52" s="54" t="n">
        <v>1034140</v>
      </c>
      <c r="Y52" s="54" t="n">
        <v>1047404</v>
      </c>
      <c r="Z52" s="54" t="n">
        <v>1065823</v>
      </c>
      <c r="AA52" s="54" t="n">
        <v>1090070</v>
      </c>
      <c r="AB52" s="54" t="n">
        <v>1119854</v>
      </c>
      <c r="AC52" s="54" t="n">
        <v>1154377</v>
      </c>
      <c r="AD52" s="54" t="n">
        <v>1192579</v>
      </c>
      <c r="AE52" s="54" t="n">
        <v>1233484</v>
      </c>
      <c r="AF52" s="54" t="n">
        <v>1276485</v>
      </c>
      <c r="AG52" s="54" t="n">
        <v>1320078</v>
      </c>
      <c r="AH52" s="54" t="n">
        <v>1361266</v>
      </c>
      <c r="AI52" s="54" t="n">
        <v>1396428</v>
      </c>
      <c r="AJ52" s="54" t="n">
        <v>1422961</v>
      </c>
      <c r="AK52" s="54" t="n">
        <v>1439354</v>
      </c>
      <c r="AL52" s="54" t="n">
        <v>1447053</v>
      </c>
      <c r="AM52" s="54" t="n">
        <v>1449599</v>
      </c>
      <c r="AN52" s="54" t="n">
        <v>1451754</v>
      </c>
      <c r="AO52" s="54" t="n">
        <v>1457021</v>
      </c>
      <c r="AR52" s="196" t="s">
        <v>216</v>
      </c>
      <c r="AS52" s="197" t="s">
        <v>71</v>
      </c>
      <c r="AT52" s="197" t="n">
        <v>5</v>
      </c>
      <c r="AU52" s="198" t="n">
        <v>94299</v>
      </c>
      <c r="AV52" s="198" t="n">
        <v>15070</v>
      </c>
      <c r="AW52" s="199" t="n">
        <f aca="false">AV52/AU52</f>
        <v>0.15981081453674</v>
      </c>
      <c r="AX52" s="200" t="n">
        <f aca="false">2*AT52*AW52/(2+AT52*AW52)</f>
        <v>0.570945792353039</v>
      </c>
      <c r="AY52" s="201" t="n">
        <f aca="false">AY51*(1-AX51)</f>
        <v>21871.2582482215</v>
      </c>
      <c r="AZ52" s="201" t="n">
        <f aca="false">((AY52+AY53)/2)*AT52</f>
        <v>78138.0340653857</v>
      </c>
      <c r="BA52" s="201" t="n">
        <f aca="false">BA53+AZ52</f>
        <v>117120.114755517</v>
      </c>
      <c r="BB52" s="202" t="n">
        <f aca="false">BA52/AY52</f>
        <v>5.35497836595848</v>
      </c>
      <c r="BD52" s="196" t="s">
        <v>216</v>
      </c>
      <c r="BE52" s="197" t="s">
        <v>71</v>
      </c>
      <c r="BF52" s="197" t="n">
        <v>5</v>
      </c>
      <c r="BG52" s="198" t="n">
        <f aca="false">X58</f>
        <v>129213</v>
      </c>
      <c r="BH52" s="198" t="n">
        <f aca="false">C720</f>
        <v>16726</v>
      </c>
      <c r="BI52" s="199" t="n">
        <f aca="false">BH52/BG52</f>
        <v>0.129445179664585</v>
      </c>
      <c r="BJ52" s="200" t="n">
        <f aca="false">2*BF52*BI52/(2+BF52*BI52)</f>
        <v>0.48898425988727</v>
      </c>
      <c r="BK52" s="201" t="n">
        <f aca="false">BK51*(1-BJ51)</f>
        <v>29503.1332687219</v>
      </c>
      <c r="BL52" s="201" t="n">
        <f aca="false">((BK52+BK53)/2)*BF52</f>
        <v>111449.246879206</v>
      </c>
      <c r="BM52" s="201" t="n">
        <f aca="false">BM53+BL52</f>
        <v>185013.737479131</v>
      </c>
      <c r="BN52" s="202" t="n">
        <f aca="false">BM52/BK52</f>
        <v>6.27098606083561</v>
      </c>
      <c r="BP52" s="196" t="s">
        <v>216</v>
      </c>
      <c r="BQ52" s="197" t="s">
        <v>71</v>
      </c>
      <c r="BR52" s="197" t="n">
        <v>5</v>
      </c>
      <c r="BS52" s="198" t="n">
        <f aca="false">AK58</f>
        <v>220813</v>
      </c>
      <c r="BT52" s="198" t="n">
        <f aca="false">C1409</f>
        <v>24176</v>
      </c>
      <c r="BU52" s="199" t="n">
        <f aca="false">BT52/BS52</f>
        <v>0.109486307418494</v>
      </c>
      <c r="BV52" s="200" t="n">
        <f aca="false">2*BR52*BU52/(2+BR52*BU52)</f>
        <v>0.42979097111853</v>
      </c>
      <c r="BW52" s="201" t="n">
        <f aca="false">BW51*(1-BV51)</f>
        <v>35607.1915138886</v>
      </c>
      <c r="BX52" s="201" t="n">
        <f aca="false">((BW52+BW53)/2)*BR52</f>
        <v>139776.834020549</v>
      </c>
      <c r="BY52" s="201" t="n">
        <f aca="false">BY53+BX52</f>
        <v>252102.436710374</v>
      </c>
      <c r="BZ52" s="202" t="n">
        <f aca="false">BY52/BW52</f>
        <v>7.08009887867852</v>
      </c>
      <c r="CG52" s="0" t="n">
        <v>48</v>
      </c>
    </row>
    <row r="53" customFormat="false" ht="15" hidden="false" customHeight="false" outlineLevel="0" collapsed="false">
      <c r="B53" s="132"/>
      <c r="C53" s="132"/>
      <c r="D53" s="132"/>
      <c r="E53" s="217"/>
      <c r="F53" s="217"/>
      <c r="G53" s="217"/>
      <c r="H53" s="217"/>
      <c r="I53" s="127"/>
      <c r="J53" s="58" t="s">
        <v>57</v>
      </c>
      <c r="K53" s="54" t="n">
        <v>765679</v>
      </c>
      <c r="L53" s="54" t="n">
        <v>782593</v>
      </c>
      <c r="M53" s="54" t="n">
        <v>797936</v>
      </c>
      <c r="N53" s="54" t="n">
        <v>811960</v>
      </c>
      <c r="O53" s="54" t="n">
        <v>825113</v>
      </c>
      <c r="P53" s="54" t="n">
        <v>837634</v>
      </c>
      <c r="Q53" s="54" t="n">
        <v>849667</v>
      </c>
      <c r="R53" s="54" t="n">
        <v>861250</v>
      </c>
      <c r="S53" s="54" t="n">
        <v>872557</v>
      </c>
      <c r="T53" s="54" t="n">
        <v>883685</v>
      </c>
      <c r="U53" s="54" t="n">
        <v>894882</v>
      </c>
      <c r="V53" s="54" t="n">
        <v>906232</v>
      </c>
      <c r="W53" s="54" t="n">
        <v>917812</v>
      </c>
      <c r="X53" s="54" t="n">
        <v>929171</v>
      </c>
      <c r="Y53" s="54" t="n">
        <v>939917</v>
      </c>
      <c r="Z53" s="54" t="n">
        <v>949753</v>
      </c>
      <c r="AA53" s="54" t="n">
        <v>958606</v>
      </c>
      <c r="AB53" s="54" t="n">
        <v>967154</v>
      </c>
      <c r="AC53" s="54" t="n">
        <v>977147</v>
      </c>
      <c r="AD53" s="54" t="n">
        <v>990550</v>
      </c>
      <c r="AE53" s="54" t="n">
        <v>1008817</v>
      </c>
      <c r="AF53" s="54" t="n">
        <v>1032637</v>
      </c>
      <c r="AG53" s="54" t="n">
        <v>1061662</v>
      </c>
      <c r="AH53" s="54" t="n">
        <v>1095187</v>
      </c>
      <c r="AI53" s="54" t="n">
        <v>1132229</v>
      </c>
      <c r="AJ53" s="54" t="n">
        <v>1171834</v>
      </c>
      <c r="AK53" s="54" t="n">
        <v>1213472</v>
      </c>
      <c r="AL53" s="54" t="n">
        <v>1255653</v>
      </c>
      <c r="AM53" s="54" t="n">
        <v>1295566</v>
      </c>
      <c r="AN53" s="54" t="n">
        <v>1329699</v>
      </c>
      <c r="AO53" s="54" t="n">
        <v>1355589</v>
      </c>
      <c r="AR53" s="203" t="n">
        <v>90</v>
      </c>
      <c r="AS53" s="204" t="s">
        <v>72</v>
      </c>
      <c r="AT53" s="204" t="n">
        <v>5</v>
      </c>
      <c r="AU53" s="205" t="n">
        <v>27476</v>
      </c>
      <c r="AV53" s="205" t="n">
        <v>6017</v>
      </c>
      <c r="AW53" s="206" t="n">
        <f aca="false">AV53/AU53</f>
        <v>0.218991119522492</v>
      </c>
      <c r="AX53" s="207" t="n">
        <f aca="false">2*AT53*AW53/(2+AT53*AW53)</f>
        <v>0.707574349988828</v>
      </c>
      <c r="AY53" s="208" t="n">
        <f aca="false">AY52*(1-AX52)</f>
        <v>9383.95537793275</v>
      </c>
      <c r="AZ53" s="208" t="n">
        <f aca="false">((AY53+AY54)/2)*AT53</f>
        <v>30320.1615725014</v>
      </c>
      <c r="BA53" s="208" t="n">
        <f aca="false">BA54+AZ53</f>
        <v>38982.0806901316</v>
      </c>
      <c r="BB53" s="209" t="n">
        <f aca="false">BA53/AY53</f>
        <v>4.15412042365436</v>
      </c>
      <c r="BD53" s="203" t="n">
        <v>90</v>
      </c>
      <c r="BE53" s="204" t="s">
        <v>72</v>
      </c>
      <c r="BF53" s="204" t="n">
        <v>5</v>
      </c>
      <c r="BG53" s="205" t="n">
        <f aca="false">X59</f>
        <v>51661</v>
      </c>
      <c r="BH53" s="205" t="n">
        <f aca="false">C721</f>
        <v>9318</v>
      </c>
      <c r="BI53" s="206" t="n">
        <f aca="false">BH53/BG53</f>
        <v>0.180368169412129</v>
      </c>
      <c r="BJ53" s="207" t="n">
        <f aca="false">2*BF53*BI53/(2+BF53*BI53)</f>
        <v>0.621564651262074</v>
      </c>
      <c r="BK53" s="208" t="n">
        <f aca="false">BK52*(1-BJ52)</f>
        <v>15076.5654829605</v>
      </c>
      <c r="BL53" s="208" t="n">
        <f aca="false">((BK53+BK54)/2)*BF53</f>
        <v>51955.176998187</v>
      </c>
      <c r="BM53" s="208" t="n">
        <f aca="false">BM54+BL53</f>
        <v>73564.4905999246</v>
      </c>
      <c r="BN53" s="209" t="n">
        <f aca="false">BM53/BK53</f>
        <v>4.87939316703577</v>
      </c>
      <c r="BP53" s="203" t="n">
        <v>90</v>
      </c>
      <c r="BQ53" s="204" t="s">
        <v>72</v>
      </c>
      <c r="BR53" s="204" t="n">
        <v>5</v>
      </c>
      <c r="BS53" s="205" t="n">
        <f aca="false">AK59</f>
        <v>91218</v>
      </c>
      <c r="BT53" s="205" t="n">
        <f aca="false">C1410</f>
        <v>13961</v>
      </c>
      <c r="BU53" s="206" t="n">
        <f aca="false">BT53/BS53</f>
        <v>0.153050932929904</v>
      </c>
      <c r="BV53" s="207" t="n">
        <f aca="false">2*BR53*BU53/(2+BR53*BU53)</f>
        <v>0.553478617671195</v>
      </c>
      <c r="BW53" s="208" t="n">
        <f aca="false">BW52*(1-BV52)</f>
        <v>20303.5420943309</v>
      </c>
      <c r="BX53" s="208" t="n">
        <f aca="false">((BW53+BW54)/2)*BR53</f>
        <v>73423.7694411567</v>
      </c>
      <c r="BY53" s="208" t="n">
        <f aca="false">BY54+BX53</f>
        <v>112325.602689825</v>
      </c>
      <c r="BZ53" s="209" t="n">
        <f aca="false">BY53/BW53</f>
        <v>5.53231560128556</v>
      </c>
      <c r="CG53" s="0" t="n">
        <v>49</v>
      </c>
    </row>
    <row r="54" customFormat="false" ht="15" hidden="false" customHeight="false" outlineLevel="0" collapsed="false">
      <c r="A54" s="124" t="s">
        <v>235</v>
      </c>
      <c r="B54" s="227" t="n">
        <v>75.3387974330357</v>
      </c>
      <c r="C54" s="227" t="n">
        <v>71.3836183121897</v>
      </c>
      <c r="D54" s="227" t="n">
        <v>79.5552332327686</v>
      </c>
      <c r="E54" s="124"/>
      <c r="F54" s="124"/>
      <c r="G54" s="124"/>
      <c r="H54" s="124"/>
      <c r="I54" s="127"/>
      <c r="J54" s="58" t="s">
        <v>62</v>
      </c>
      <c r="K54" s="54" t="n">
        <v>594668</v>
      </c>
      <c r="L54" s="54" t="n">
        <v>612286</v>
      </c>
      <c r="M54" s="54" t="n">
        <v>631151</v>
      </c>
      <c r="N54" s="54" t="n">
        <v>650505</v>
      </c>
      <c r="O54" s="54" t="n">
        <v>669445</v>
      </c>
      <c r="P54" s="54" t="n">
        <v>687330</v>
      </c>
      <c r="Q54" s="54" t="n">
        <v>703822</v>
      </c>
      <c r="R54" s="54" t="n">
        <v>718924</v>
      </c>
      <c r="S54" s="54" t="n">
        <v>732831</v>
      </c>
      <c r="T54" s="54" t="n">
        <v>745973</v>
      </c>
      <c r="U54" s="54" t="n">
        <v>758547</v>
      </c>
      <c r="V54" s="54" t="n">
        <v>770680</v>
      </c>
      <c r="W54" s="54" t="n">
        <v>782388</v>
      </c>
      <c r="X54" s="54" t="n">
        <v>793873</v>
      </c>
      <c r="Y54" s="54" t="n">
        <v>805169</v>
      </c>
      <c r="Z54" s="54" t="n">
        <v>816528</v>
      </c>
      <c r="AA54" s="54" t="n">
        <v>828028</v>
      </c>
      <c r="AB54" s="54" t="n">
        <v>839715</v>
      </c>
      <c r="AC54" s="54" t="n">
        <v>851196</v>
      </c>
      <c r="AD54" s="54" t="n">
        <v>862094</v>
      </c>
      <c r="AE54" s="54" t="n">
        <v>872137</v>
      </c>
      <c r="AF54" s="54" t="n">
        <v>881264</v>
      </c>
      <c r="AG54" s="54" t="n">
        <v>890118</v>
      </c>
      <c r="AH54" s="54" t="n">
        <v>900323</v>
      </c>
      <c r="AI54" s="54" t="n">
        <v>913681</v>
      </c>
      <c r="AJ54" s="54" t="n">
        <v>931555</v>
      </c>
      <c r="AK54" s="54" t="n">
        <v>954541</v>
      </c>
      <c r="AL54" s="54" t="n">
        <v>982355</v>
      </c>
      <c r="AM54" s="54" t="n">
        <v>1014322</v>
      </c>
      <c r="AN54" s="54" t="n">
        <v>1049554</v>
      </c>
      <c r="AO54" s="54" t="n">
        <v>1087201</v>
      </c>
      <c r="AR54" s="196" t="n">
        <v>95</v>
      </c>
      <c r="AS54" s="197" t="s">
        <v>74</v>
      </c>
      <c r="AT54" s="197" t="n">
        <v>5</v>
      </c>
      <c r="AU54" s="198" t="n">
        <v>5020</v>
      </c>
      <c r="AV54" s="198" t="n">
        <v>1556</v>
      </c>
      <c r="AW54" s="199" t="n">
        <f aca="false">AV54/AU54</f>
        <v>0.30996015936255</v>
      </c>
      <c r="AX54" s="200" t="n">
        <f aca="false">2*AT54*AW54/(2+AT54*AW54)</f>
        <v>0.87317620650954</v>
      </c>
      <c r="AY54" s="201" t="n">
        <f aca="false">AY53*(1-AX53)</f>
        <v>2744.10925106781</v>
      </c>
      <c r="AZ54" s="201" t="n">
        <f aca="false">((AY54+AY55)/2)*AT54</f>
        <v>7730.31899010125</v>
      </c>
      <c r="BA54" s="201" t="n">
        <f aca="false">BA55+AZ54</f>
        <v>8661.91911763017</v>
      </c>
      <c r="BB54" s="202" t="n">
        <f aca="false">BA54/AY54</f>
        <v>3.15655038670912</v>
      </c>
      <c r="BD54" s="196" t="n">
        <v>95</v>
      </c>
      <c r="BE54" s="197" t="s">
        <v>74</v>
      </c>
      <c r="BF54" s="197" t="n">
        <v>5</v>
      </c>
      <c r="BG54" s="198" t="n">
        <f aca="false">X60</f>
        <v>14216</v>
      </c>
      <c r="BH54" s="198" t="n">
        <f aca="false">C722</f>
        <v>3590</v>
      </c>
      <c r="BI54" s="199" t="n">
        <f aca="false">BH54/BG54</f>
        <v>0.252532357906584</v>
      </c>
      <c r="BJ54" s="200" t="n">
        <f aca="false">2*BF54*BI54/(2+BF54*BI54)</f>
        <v>0.774007157949205</v>
      </c>
      <c r="BK54" s="201" t="n">
        <f aca="false">BK53*(1-BJ53)</f>
        <v>5705.50531631432</v>
      </c>
      <c r="BL54" s="201" t="n">
        <f aca="false">((BK54+BK55)/2)*BF54</f>
        <v>17487.2716952103</v>
      </c>
      <c r="BM54" s="201" t="n">
        <f aca="false">BM55+BL54</f>
        <v>21609.3136017377</v>
      </c>
      <c r="BN54" s="202" t="n">
        <f aca="false">BM54/BK54</f>
        <v>3.78744956033044</v>
      </c>
      <c r="BP54" s="196" t="n">
        <v>95</v>
      </c>
      <c r="BQ54" s="197" t="s">
        <v>74</v>
      </c>
      <c r="BR54" s="197" t="n">
        <v>5</v>
      </c>
      <c r="BS54" s="198" t="n">
        <f aca="false">AK60</f>
        <v>27293</v>
      </c>
      <c r="BT54" s="198" t="n">
        <f aca="false">C1411</f>
        <v>5968</v>
      </c>
      <c r="BU54" s="199" t="n">
        <f aca="false">BT54/BS54</f>
        <v>0.218664126332759</v>
      </c>
      <c r="BV54" s="200" t="n">
        <f aca="false">2*BR54*BU54/(2+BR54*BU54)</f>
        <v>0.706891242034444</v>
      </c>
      <c r="BW54" s="201" t="n">
        <f aca="false">BW53*(1-BV53)</f>
        <v>9065.96568213173</v>
      </c>
      <c r="BX54" s="201" t="n">
        <f aca="false">((BW54+BW55)/2)*BR54</f>
        <v>29308.1990574493</v>
      </c>
      <c r="BY54" s="201" t="n">
        <f aca="false">BY55+BX54</f>
        <v>38901.8332486685</v>
      </c>
      <c r="BZ54" s="202" t="n">
        <f aca="false">BY54/BW54</f>
        <v>4.29097512748595</v>
      </c>
      <c r="CG54" s="0" t="n">
        <v>50</v>
      </c>
    </row>
    <row r="55" customFormat="false" ht="15" hidden="false" customHeight="false" outlineLevel="0" collapsed="false">
      <c r="A55" s="127"/>
      <c r="B55" s="127"/>
      <c r="C55" s="127"/>
      <c r="D55" s="127"/>
      <c r="E55" s="127"/>
      <c r="F55" s="127"/>
      <c r="G55" s="127"/>
      <c r="H55" s="127"/>
      <c r="I55" s="127"/>
      <c r="J55" s="58" t="s">
        <v>64</v>
      </c>
      <c r="K55" s="54" t="n">
        <v>444901</v>
      </c>
      <c r="L55" s="54" t="n">
        <v>453580</v>
      </c>
      <c r="M55" s="54" t="n">
        <v>464039</v>
      </c>
      <c r="N55" s="54" t="n">
        <v>476136</v>
      </c>
      <c r="O55" s="54" t="n">
        <v>489752</v>
      </c>
      <c r="P55" s="54" t="n">
        <v>504795</v>
      </c>
      <c r="Q55" s="54" t="n">
        <v>521180</v>
      </c>
      <c r="R55" s="54" t="n">
        <v>538648</v>
      </c>
      <c r="S55" s="54" t="n">
        <v>556566</v>
      </c>
      <c r="T55" s="54" t="n">
        <v>574148</v>
      </c>
      <c r="U55" s="54" t="n">
        <v>590824</v>
      </c>
      <c r="V55" s="54" t="n">
        <v>606352</v>
      </c>
      <c r="W55" s="54" t="n">
        <v>620705</v>
      </c>
      <c r="X55" s="54" t="n">
        <v>634027</v>
      </c>
      <c r="Y55" s="54" t="n">
        <v>646725</v>
      </c>
      <c r="Z55" s="54" t="n">
        <v>658920</v>
      </c>
      <c r="AA55" s="54" t="n">
        <v>670755</v>
      </c>
      <c r="AB55" s="54" t="n">
        <v>682207</v>
      </c>
      <c r="AC55" s="54" t="n">
        <v>693489</v>
      </c>
      <c r="AD55" s="54" t="n">
        <v>704602</v>
      </c>
      <c r="AE55" s="54" t="n">
        <v>715777</v>
      </c>
      <c r="AF55" s="54" t="n">
        <v>727061</v>
      </c>
      <c r="AG55" s="54" t="n">
        <v>738515</v>
      </c>
      <c r="AH55" s="54" t="n">
        <v>749753</v>
      </c>
      <c r="AI55" s="54" t="n">
        <v>760474</v>
      </c>
      <c r="AJ55" s="54" t="n">
        <v>770395</v>
      </c>
      <c r="AK55" s="54" t="n">
        <v>779544</v>
      </c>
      <c r="AL55" s="54" t="n">
        <v>788428</v>
      </c>
      <c r="AM55" s="54" t="n">
        <v>798540</v>
      </c>
      <c r="AN55" s="54" t="n">
        <v>811488</v>
      </c>
      <c r="AO55" s="54" t="n">
        <v>828492</v>
      </c>
      <c r="AR55" s="220" t="s">
        <v>217</v>
      </c>
      <c r="AS55" s="221" t="s">
        <v>218</v>
      </c>
      <c r="AT55" s="221" t="n">
        <f aca="false">2/AW55</f>
        <v>5.35374149659864</v>
      </c>
      <c r="AU55" s="222" t="n">
        <v>787</v>
      </c>
      <c r="AV55" s="222" t="n">
        <v>294</v>
      </c>
      <c r="AW55" s="223" t="n">
        <f aca="false">AV55/AU55</f>
        <v>0.373570520965692</v>
      </c>
      <c r="AX55" s="224" t="n">
        <f aca="false">2*AT55*AW55/(2+AT55*AW55)</f>
        <v>1</v>
      </c>
      <c r="AY55" s="225" t="n">
        <f aca="false">AY54*(1-AX54)</f>
        <v>348.018344972686</v>
      </c>
      <c r="AZ55" s="225" t="n">
        <f aca="false">AY55/AW55</f>
        <v>931.600127528924</v>
      </c>
      <c r="BA55" s="225" t="n">
        <f aca="false">BA56+AZ55</f>
        <v>931.600127528924</v>
      </c>
      <c r="BB55" s="226" t="n">
        <f aca="false">BA55/AY55</f>
        <v>2.67687074829932</v>
      </c>
      <c r="BD55" s="220" t="s">
        <v>217</v>
      </c>
      <c r="BE55" s="221" t="s">
        <v>218</v>
      </c>
      <c r="BF55" s="221" t="n">
        <f aca="false">2/BI55</f>
        <v>6.39371980676329</v>
      </c>
      <c r="BG55" s="222" t="n">
        <f aca="false">X61</f>
        <v>2647</v>
      </c>
      <c r="BH55" s="222" t="n">
        <f aca="false">C723</f>
        <v>828</v>
      </c>
      <c r="BI55" s="223" t="n">
        <f aca="false">BH55/BG55</f>
        <v>0.312806951265584</v>
      </c>
      <c r="BJ55" s="224" t="n">
        <f aca="false">2*BF55*BI55/(2+BF55*BI55)</f>
        <v>1</v>
      </c>
      <c r="BK55" s="225" t="n">
        <f aca="false">BK54*(1-BJ54)</f>
        <v>1289.4033617698</v>
      </c>
      <c r="BL55" s="225" t="n">
        <f aca="false">BK55/BI55</f>
        <v>4122.04190652736</v>
      </c>
      <c r="BM55" s="225" t="n">
        <f aca="false">BM56+BL55</f>
        <v>4122.04190652736</v>
      </c>
      <c r="BN55" s="226" t="n">
        <f aca="false">BM55/BK55</f>
        <v>3.19685990338164</v>
      </c>
      <c r="BP55" s="220" t="s">
        <v>217</v>
      </c>
      <c r="BQ55" s="221" t="s">
        <v>218</v>
      </c>
      <c r="BR55" s="221" t="n">
        <f aca="false">2/BU55</f>
        <v>7.2205500778412</v>
      </c>
      <c r="BS55" s="222" t="n">
        <f aca="false">AK61</f>
        <v>6957</v>
      </c>
      <c r="BT55" s="222" t="n">
        <f aca="false">C1412</f>
        <v>1927</v>
      </c>
      <c r="BU55" s="223" t="n">
        <f aca="false">BT55/BS55</f>
        <v>0.27698720712951</v>
      </c>
      <c r="BV55" s="224" t="n">
        <f aca="false">2*BR55*BU55/(2+BR55*BU55)</f>
        <v>1</v>
      </c>
      <c r="BW55" s="225" t="n">
        <f aca="false">BW54*(1-BV54)</f>
        <v>2657.31394084798</v>
      </c>
      <c r="BX55" s="225" t="n">
        <f aca="false">BW55/BU55</f>
        <v>9593.63419121921</v>
      </c>
      <c r="BY55" s="225" t="n">
        <f aca="false">BY56+BX55</f>
        <v>9593.63419121921</v>
      </c>
      <c r="BZ55" s="226" t="n">
        <f aca="false">BY55/BW55</f>
        <v>3.6102750389206</v>
      </c>
      <c r="CG55" s="0" t="n">
        <v>51</v>
      </c>
    </row>
    <row r="56" customFormat="false" ht="15" hidden="false" customHeight="false" outlineLevel="0" collapsed="false">
      <c r="A56" s="127"/>
      <c r="B56" s="127"/>
      <c r="C56" s="127"/>
      <c r="D56" s="127"/>
      <c r="E56" s="127"/>
      <c r="F56" s="127"/>
      <c r="G56" s="127"/>
      <c r="H56" s="127"/>
      <c r="I56" s="127"/>
      <c r="J56" s="58" t="s">
        <v>69</v>
      </c>
      <c r="K56" s="54" t="n">
        <v>324635</v>
      </c>
      <c r="L56" s="54" t="n">
        <v>327143</v>
      </c>
      <c r="M56" s="54" t="n">
        <v>330001</v>
      </c>
      <c r="N56" s="54" t="n">
        <v>333682</v>
      </c>
      <c r="O56" s="54" t="n">
        <v>338698</v>
      </c>
      <c r="P56" s="54" t="n">
        <v>345283</v>
      </c>
      <c r="Q56" s="54" t="n">
        <v>353449</v>
      </c>
      <c r="R56" s="54" t="n">
        <v>362996</v>
      </c>
      <c r="S56" s="54" t="n">
        <v>373831</v>
      </c>
      <c r="T56" s="54" t="n">
        <v>385901</v>
      </c>
      <c r="U56" s="54" t="n">
        <v>399139</v>
      </c>
      <c r="V56" s="54" t="n">
        <v>413472</v>
      </c>
      <c r="W56" s="54" t="n">
        <v>428705</v>
      </c>
      <c r="X56" s="54" t="n">
        <v>444303</v>
      </c>
      <c r="Y56" s="54" t="n">
        <v>459642</v>
      </c>
      <c r="Z56" s="54" t="n">
        <v>474305</v>
      </c>
      <c r="AA56" s="54" t="n">
        <v>488032</v>
      </c>
      <c r="AB56" s="54" t="n">
        <v>500899</v>
      </c>
      <c r="AC56" s="54" t="n">
        <v>512936</v>
      </c>
      <c r="AD56" s="54" t="n">
        <v>524489</v>
      </c>
      <c r="AE56" s="54" t="n">
        <v>535672</v>
      </c>
      <c r="AF56" s="54" t="n">
        <v>546565</v>
      </c>
      <c r="AG56" s="54" t="n">
        <v>557152</v>
      </c>
      <c r="AH56" s="54" t="n">
        <v>567615</v>
      </c>
      <c r="AI56" s="54" t="n">
        <v>577943</v>
      </c>
      <c r="AJ56" s="54" t="n">
        <v>588344</v>
      </c>
      <c r="AK56" s="54" t="n">
        <v>598812</v>
      </c>
      <c r="AL56" s="54" t="n">
        <v>609442</v>
      </c>
      <c r="AM56" s="54" t="n">
        <v>619873</v>
      </c>
      <c r="AN56" s="54" t="n">
        <v>629869</v>
      </c>
      <c r="AO56" s="54" t="n">
        <v>639156</v>
      </c>
      <c r="CG56" s="0" t="n">
        <v>52</v>
      </c>
    </row>
    <row r="57" customFormat="false" ht="15" hidden="false" customHeight="false" outlineLevel="0" collapsed="false">
      <c r="A57" s="127" t="s">
        <v>236</v>
      </c>
      <c r="B57" s="127"/>
      <c r="C57" s="127"/>
      <c r="D57" s="127"/>
      <c r="E57" s="127"/>
      <c r="F57" s="127"/>
      <c r="G57" s="127"/>
      <c r="H57" s="127"/>
      <c r="I57" s="127"/>
      <c r="J57" s="58" t="s">
        <v>70</v>
      </c>
      <c r="K57" s="54" t="n">
        <v>202269</v>
      </c>
      <c r="L57" s="54" t="n">
        <v>204429</v>
      </c>
      <c r="M57" s="54" t="n">
        <v>206862</v>
      </c>
      <c r="N57" s="54" t="n">
        <v>209555</v>
      </c>
      <c r="O57" s="54" t="n">
        <v>212432</v>
      </c>
      <c r="P57" s="54" t="n">
        <v>215439</v>
      </c>
      <c r="Q57" s="54" t="n">
        <v>218529</v>
      </c>
      <c r="R57" s="54" t="n">
        <v>221851</v>
      </c>
      <c r="S57" s="54" t="n">
        <v>225783</v>
      </c>
      <c r="T57" s="54" t="n">
        <v>230624</v>
      </c>
      <c r="U57" s="54" t="n">
        <v>236567</v>
      </c>
      <c r="V57" s="54" t="n">
        <v>243602</v>
      </c>
      <c r="W57" s="54" t="n">
        <v>251592</v>
      </c>
      <c r="X57" s="54" t="n">
        <v>260490</v>
      </c>
      <c r="Y57" s="54" t="n">
        <v>270309</v>
      </c>
      <c r="Z57" s="54" t="n">
        <v>280985</v>
      </c>
      <c r="AA57" s="54" t="n">
        <v>292507</v>
      </c>
      <c r="AB57" s="54" t="n">
        <v>304677</v>
      </c>
      <c r="AC57" s="54" t="n">
        <v>317140</v>
      </c>
      <c r="AD57" s="54" t="n">
        <v>329461</v>
      </c>
      <c r="AE57" s="54" t="n">
        <v>341314</v>
      </c>
      <c r="AF57" s="54" t="n">
        <v>352552</v>
      </c>
      <c r="AG57" s="54" t="n">
        <v>363197</v>
      </c>
      <c r="AH57" s="54" t="n">
        <v>373296</v>
      </c>
      <c r="AI57" s="54" t="n">
        <v>383058</v>
      </c>
      <c r="AJ57" s="54" t="n">
        <v>392584</v>
      </c>
      <c r="AK57" s="54" t="n">
        <v>401908</v>
      </c>
      <c r="AL57" s="54" t="n">
        <v>411026</v>
      </c>
      <c r="AM57" s="54" t="n">
        <v>420048</v>
      </c>
      <c r="AN57" s="54" t="n">
        <v>428989</v>
      </c>
      <c r="AO57" s="54" t="n">
        <v>438018</v>
      </c>
      <c r="AR57" s="180"/>
      <c r="AS57" s="181"/>
      <c r="AT57" s="181"/>
      <c r="AU57" s="181"/>
      <c r="AV57" s="182"/>
      <c r="AW57" s="182" t="s">
        <v>237</v>
      </c>
      <c r="AX57" s="181"/>
      <c r="AY57" s="181"/>
      <c r="AZ57" s="181"/>
      <c r="BA57" s="181"/>
      <c r="BB57" s="183"/>
      <c r="BD57" s="180"/>
      <c r="BE57" s="181"/>
      <c r="BF57" s="181"/>
      <c r="BG57" s="181"/>
      <c r="BH57" s="182"/>
      <c r="BI57" s="182" t="s">
        <v>238</v>
      </c>
      <c r="BJ57" s="181"/>
      <c r="BK57" s="181"/>
      <c r="BL57" s="181"/>
      <c r="BM57" s="181"/>
      <c r="BN57" s="183"/>
      <c r="BP57" s="180"/>
      <c r="BQ57" s="181"/>
      <c r="BR57" s="181"/>
      <c r="BS57" s="181"/>
      <c r="BT57" s="182"/>
      <c r="BU57" s="182" t="s">
        <v>239</v>
      </c>
      <c r="BV57" s="181"/>
      <c r="BW57" s="181"/>
      <c r="BX57" s="181"/>
      <c r="BY57" s="181"/>
      <c r="BZ57" s="183"/>
      <c r="CG57" s="0" t="n">
        <v>53</v>
      </c>
    </row>
    <row r="58" customFormat="false" ht="15" hidden="false" customHeight="false" outlineLevel="0" collapsed="false">
      <c r="A58" s="127"/>
      <c r="B58" s="127"/>
      <c r="C58" s="127"/>
      <c r="D58" s="127"/>
      <c r="E58" s="127"/>
      <c r="F58" s="127"/>
      <c r="G58" s="127"/>
      <c r="H58" s="127"/>
      <c r="I58" s="127"/>
      <c r="J58" s="58" t="s">
        <v>71</v>
      </c>
      <c r="K58" s="54" t="n">
        <v>94299</v>
      </c>
      <c r="L58" s="54" t="n">
        <v>97160</v>
      </c>
      <c r="M58" s="54" t="n">
        <v>99878</v>
      </c>
      <c r="N58" s="54" t="n">
        <v>102449</v>
      </c>
      <c r="O58" s="54" t="n">
        <v>104823</v>
      </c>
      <c r="P58" s="54" t="n">
        <v>107103</v>
      </c>
      <c r="Q58" s="54" t="n">
        <v>109415</v>
      </c>
      <c r="R58" s="54" t="n">
        <v>111904</v>
      </c>
      <c r="S58" s="54" t="n">
        <v>114506</v>
      </c>
      <c r="T58" s="54" t="n">
        <v>117216</v>
      </c>
      <c r="U58" s="54" t="n">
        <v>119991</v>
      </c>
      <c r="V58" s="54" t="n">
        <v>122829</v>
      </c>
      <c r="W58" s="54" t="n">
        <v>125828</v>
      </c>
      <c r="X58" s="54" t="n">
        <v>129213</v>
      </c>
      <c r="Y58" s="54" t="n">
        <v>133142</v>
      </c>
      <c r="Z58" s="54" t="n">
        <v>137737</v>
      </c>
      <c r="AA58" s="54" t="n">
        <v>142996</v>
      </c>
      <c r="AB58" s="54" t="n">
        <v>148823</v>
      </c>
      <c r="AC58" s="54" t="n">
        <v>155234</v>
      </c>
      <c r="AD58" s="54" t="n">
        <v>162247</v>
      </c>
      <c r="AE58" s="54" t="n">
        <v>169825</v>
      </c>
      <c r="AF58" s="54" t="n">
        <v>177978</v>
      </c>
      <c r="AG58" s="54" t="n">
        <v>186585</v>
      </c>
      <c r="AH58" s="54" t="n">
        <v>195373</v>
      </c>
      <c r="AI58" s="54" t="n">
        <v>204129</v>
      </c>
      <c r="AJ58" s="54" t="n">
        <v>212632</v>
      </c>
      <c r="AK58" s="54" t="n">
        <v>220813</v>
      </c>
      <c r="AL58" s="54" t="n">
        <v>228646</v>
      </c>
      <c r="AM58" s="54" t="n">
        <v>236202</v>
      </c>
      <c r="AN58" s="54" t="n">
        <v>243561</v>
      </c>
      <c r="AO58" s="54" t="n">
        <v>250801</v>
      </c>
      <c r="AR58" s="184"/>
      <c r="AS58" s="185"/>
      <c r="AT58" s="186"/>
      <c r="AU58" s="187"/>
      <c r="AV58" s="187"/>
      <c r="AW58" s="187"/>
      <c r="AX58" s="187"/>
      <c r="AY58" s="187"/>
      <c r="AZ58" s="188"/>
      <c r="BA58" s="187"/>
      <c r="BB58" s="189"/>
      <c r="BD58" s="184"/>
      <c r="BE58" s="185"/>
      <c r="BF58" s="186"/>
      <c r="BG58" s="187"/>
      <c r="BH58" s="187"/>
      <c r="BI58" s="187"/>
      <c r="BJ58" s="187"/>
      <c r="BK58" s="187"/>
      <c r="BL58" s="188"/>
      <c r="BM58" s="187"/>
      <c r="BN58" s="189"/>
      <c r="BP58" s="184"/>
      <c r="BQ58" s="185"/>
      <c r="BR58" s="186"/>
      <c r="BS58" s="187"/>
      <c r="BT58" s="187"/>
      <c r="BU58" s="187"/>
      <c r="BV58" s="187"/>
      <c r="BW58" s="187"/>
      <c r="BX58" s="188"/>
      <c r="BY58" s="187"/>
      <c r="BZ58" s="189"/>
      <c r="CG58" s="0" t="n">
        <v>54</v>
      </c>
    </row>
    <row r="59" customFormat="false" ht="73" hidden="false" customHeight="false" outlineLevel="0" collapsed="false">
      <c r="A59" s="127" t="s">
        <v>174</v>
      </c>
      <c r="B59" s="127"/>
      <c r="C59" s="127"/>
      <c r="D59" s="127"/>
      <c r="E59" s="127"/>
      <c r="F59" s="127"/>
      <c r="G59" s="127"/>
      <c r="H59" s="127"/>
      <c r="I59" s="127"/>
      <c r="J59" s="58" t="s">
        <v>72</v>
      </c>
      <c r="K59" s="54" t="n">
        <v>27476</v>
      </c>
      <c r="L59" s="54" t="n">
        <v>30245</v>
      </c>
      <c r="M59" s="54" t="n">
        <v>32570</v>
      </c>
      <c r="N59" s="54" t="n">
        <v>34570</v>
      </c>
      <c r="O59" s="54" t="n">
        <v>36398</v>
      </c>
      <c r="P59" s="54" t="n">
        <v>38173</v>
      </c>
      <c r="Q59" s="54" t="n">
        <v>39951</v>
      </c>
      <c r="R59" s="54" t="n">
        <v>41676</v>
      </c>
      <c r="S59" s="54" t="n">
        <v>43354</v>
      </c>
      <c r="T59" s="54" t="n">
        <v>44963</v>
      </c>
      <c r="U59" s="54" t="n">
        <v>46560</v>
      </c>
      <c r="V59" s="54" t="n">
        <v>48175</v>
      </c>
      <c r="W59" s="54" t="n">
        <v>49884</v>
      </c>
      <c r="X59" s="54" t="n">
        <v>51661</v>
      </c>
      <c r="Y59" s="54" t="n">
        <v>53495</v>
      </c>
      <c r="Z59" s="54" t="n">
        <v>55369</v>
      </c>
      <c r="AA59" s="54" t="n">
        <v>57296</v>
      </c>
      <c r="AB59" s="54" t="n">
        <v>59339</v>
      </c>
      <c r="AC59" s="54" t="n">
        <v>61591</v>
      </c>
      <c r="AD59" s="54" t="n">
        <v>64120</v>
      </c>
      <c r="AE59" s="54" t="n">
        <v>67007</v>
      </c>
      <c r="AF59" s="54" t="n">
        <v>70234</v>
      </c>
      <c r="AG59" s="54" t="n">
        <v>73758</v>
      </c>
      <c r="AH59" s="54" t="n">
        <v>77619</v>
      </c>
      <c r="AI59" s="54" t="n">
        <v>81829</v>
      </c>
      <c r="AJ59" s="54" t="n">
        <v>86356</v>
      </c>
      <c r="AK59" s="54" t="n">
        <v>91218</v>
      </c>
      <c r="AL59" s="54" t="n">
        <v>96353</v>
      </c>
      <c r="AM59" s="54" t="n">
        <v>101614</v>
      </c>
      <c r="AN59" s="54" t="n">
        <v>106891</v>
      </c>
      <c r="AO59" s="54" t="n">
        <v>112071</v>
      </c>
      <c r="AR59" s="184" t="s">
        <v>163</v>
      </c>
      <c r="AS59" s="187" t="s">
        <v>164</v>
      </c>
      <c r="AT59" s="186" t="s">
        <v>165</v>
      </c>
      <c r="AU59" s="187" t="s">
        <v>166</v>
      </c>
      <c r="AV59" s="187" t="s">
        <v>167</v>
      </c>
      <c r="AW59" s="187" t="s">
        <v>168</v>
      </c>
      <c r="AX59" s="187" t="s">
        <v>169</v>
      </c>
      <c r="AY59" s="187" t="s">
        <v>170</v>
      </c>
      <c r="AZ59" s="188" t="s">
        <v>171</v>
      </c>
      <c r="BA59" s="187" t="s">
        <v>172</v>
      </c>
      <c r="BB59" s="189" t="s">
        <v>173</v>
      </c>
      <c r="BD59" s="184" t="s">
        <v>163</v>
      </c>
      <c r="BE59" s="187" t="s">
        <v>164</v>
      </c>
      <c r="BF59" s="186" t="s">
        <v>165</v>
      </c>
      <c r="BG59" s="187" t="s">
        <v>166</v>
      </c>
      <c r="BH59" s="187" t="s">
        <v>167</v>
      </c>
      <c r="BI59" s="187" t="s">
        <v>168</v>
      </c>
      <c r="BJ59" s="187" t="s">
        <v>169</v>
      </c>
      <c r="BK59" s="187" t="s">
        <v>170</v>
      </c>
      <c r="BL59" s="188" t="s">
        <v>171</v>
      </c>
      <c r="BM59" s="187" t="s">
        <v>172</v>
      </c>
      <c r="BN59" s="189" t="s">
        <v>173</v>
      </c>
      <c r="BP59" s="184" t="s">
        <v>163</v>
      </c>
      <c r="BQ59" s="187" t="s">
        <v>164</v>
      </c>
      <c r="BR59" s="186" t="s">
        <v>165</v>
      </c>
      <c r="BS59" s="187" t="s">
        <v>166</v>
      </c>
      <c r="BT59" s="187" t="s">
        <v>167</v>
      </c>
      <c r="BU59" s="187" t="s">
        <v>168</v>
      </c>
      <c r="BV59" s="187" t="s">
        <v>169</v>
      </c>
      <c r="BW59" s="187" t="s">
        <v>170</v>
      </c>
      <c r="BX59" s="188" t="s">
        <v>171</v>
      </c>
      <c r="BY59" s="187" t="s">
        <v>172</v>
      </c>
      <c r="BZ59" s="189" t="s">
        <v>173</v>
      </c>
      <c r="CG59" s="0" t="n">
        <v>55</v>
      </c>
    </row>
    <row r="60" customFormat="false" ht="15" hidden="false" customHeight="false" outlineLevel="0" collapsed="false">
      <c r="A60" s="127"/>
      <c r="B60" s="127"/>
      <c r="C60" s="127"/>
      <c r="D60" s="127"/>
      <c r="E60" s="127"/>
      <c r="F60" s="127"/>
      <c r="G60" s="127"/>
      <c r="H60" s="127"/>
      <c r="I60" s="127"/>
      <c r="J60" s="77" t="s">
        <v>74</v>
      </c>
      <c r="K60" s="78" t="n">
        <v>5020</v>
      </c>
      <c r="L60" s="78" t="n">
        <v>4851</v>
      </c>
      <c r="M60" s="78" t="n">
        <v>5240</v>
      </c>
      <c r="N60" s="78" t="n">
        <v>5970</v>
      </c>
      <c r="O60" s="78" t="n">
        <v>6896</v>
      </c>
      <c r="P60" s="78" t="n">
        <v>7867</v>
      </c>
      <c r="Q60" s="78" t="n">
        <v>8800</v>
      </c>
      <c r="R60" s="78" t="n">
        <v>9634</v>
      </c>
      <c r="S60" s="78" t="n">
        <v>10408</v>
      </c>
      <c r="T60" s="78" t="n">
        <v>11155</v>
      </c>
      <c r="U60" s="78" t="n">
        <v>11906</v>
      </c>
      <c r="V60" s="78" t="n">
        <v>12686</v>
      </c>
      <c r="W60" s="78" t="n">
        <v>13448</v>
      </c>
      <c r="X60" s="78" t="n">
        <v>14216</v>
      </c>
      <c r="Y60" s="78" t="n">
        <v>14974</v>
      </c>
      <c r="Z60" s="78" t="n">
        <v>15741</v>
      </c>
      <c r="AA60" s="78" t="n">
        <v>16521</v>
      </c>
      <c r="AB60" s="78" t="n">
        <v>17355</v>
      </c>
      <c r="AC60" s="78" t="n">
        <v>18221</v>
      </c>
      <c r="AD60" s="78" t="n">
        <v>19117</v>
      </c>
      <c r="AE60" s="78" t="n">
        <v>20035</v>
      </c>
      <c r="AF60" s="78" t="n">
        <v>20997</v>
      </c>
      <c r="AG60" s="78" t="n">
        <v>22009</v>
      </c>
      <c r="AH60" s="78" t="n">
        <v>23135</v>
      </c>
      <c r="AI60" s="78" t="n">
        <v>24363</v>
      </c>
      <c r="AJ60" s="78" t="n">
        <v>25753</v>
      </c>
      <c r="AK60" s="78" t="n">
        <v>27293</v>
      </c>
      <c r="AL60" s="78" t="n">
        <v>28965</v>
      </c>
      <c r="AM60" s="78" t="n">
        <v>30791</v>
      </c>
      <c r="AN60" s="78" t="n">
        <v>32781</v>
      </c>
      <c r="AO60" s="78" t="n">
        <v>34909</v>
      </c>
      <c r="AR60" s="191" t="s">
        <v>175</v>
      </c>
      <c r="AS60" s="192" t="s">
        <v>176</v>
      </c>
      <c r="AT60" s="193" t="s">
        <v>177</v>
      </c>
      <c r="AU60" s="192" t="s">
        <v>178</v>
      </c>
      <c r="AV60" s="192" t="s">
        <v>179</v>
      </c>
      <c r="AW60" s="192" t="s">
        <v>180</v>
      </c>
      <c r="AX60" s="192" t="s">
        <v>181</v>
      </c>
      <c r="AY60" s="192" t="s">
        <v>182</v>
      </c>
      <c r="AZ60" s="194" t="s">
        <v>183</v>
      </c>
      <c r="BA60" s="192" t="s">
        <v>184</v>
      </c>
      <c r="BB60" s="195" t="s">
        <v>185</v>
      </c>
      <c r="BD60" s="191" t="s">
        <v>175</v>
      </c>
      <c r="BE60" s="192" t="s">
        <v>176</v>
      </c>
      <c r="BF60" s="193" t="s">
        <v>177</v>
      </c>
      <c r="BG60" s="192" t="s">
        <v>178</v>
      </c>
      <c r="BH60" s="192" t="s">
        <v>179</v>
      </c>
      <c r="BI60" s="192" t="s">
        <v>180</v>
      </c>
      <c r="BJ60" s="192" t="s">
        <v>181</v>
      </c>
      <c r="BK60" s="192" t="s">
        <v>182</v>
      </c>
      <c r="BL60" s="194" t="s">
        <v>183</v>
      </c>
      <c r="BM60" s="192" t="s">
        <v>184</v>
      </c>
      <c r="BN60" s="195" t="s">
        <v>185</v>
      </c>
      <c r="BP60" s="191" t="s">
        <v>175</v>
      </c>
      <c r="BQ60" s="192" t="s">
        <v>176</v>
      </c>
      <c r="BR60" s="193" t="s">
        <v>177</v>
      </c>
      <c r="BS60" s="192" t="s">
        <v>178</v>
      </c>
      <c r="BT60" s="192" t="s">
        <v>179</v>
      </c>
      <c r="BU60" s="192" t="s">
        <v>180</v>
      </c>
      <c r="BV60" s="192" t="s">
        <v>181</v>
      </c>
      <c r="BW60" s="192" t="s">
        <v>182</v>
      </c>
      <c r="BX60" s="194" t="s">
        <v>183</v>
      </c>
      <c r="BY60" s="192" t="s">
        <v>184</v>
      </c>
      <c r="BZ60" s="195" t="s">
        <v>185</v>
      </c>
      <c r="CG60" s="0" t="n">
        <v>56</v>
      </c>
    </row>
    <row r="61" customFormat="false" ht="15" hidden="false" customHeight="false" outlineLevel="0" collapsed="false">
      <c r="A61" s="127" t="s">
        <v>187</v>
      </c>
      <c r="B61" s="127"/>
      <c r="C61" s="127"/>
      <c r="D61" s="127"/>
      <c r="E61" s="127"/>
      <c r="F61" s="127"/>
      <c r="G61" s="127"/>
      <c r="H61" s="127"/>
      <c r="I61" s="127"/>
      <c r="J61" s="79" t="s">
        <v>75</v>
      </c>
      <c r="K61" s="80" t="n">
        <v>787</v>
      </c>
      <c r="L61" s="80" t="n">
        <v>1001</v>
      </c>
      <c r="M61" s="80" t="n">
        <v>1071</v>
      </c>
      <c r="N61" s="80" t="n">
        <v>1081</v>
      </c>
      <c r="O61" s="80" t="n">
        <v>1073</v>
      </c>
      <c r="P61" s="80" t="n">
        <v>1075</v>
      </c>
      <c r="Q61" s="80" t="n">
        <v>1112</v>
      </c>
      <c r="R61" s="80" t="n">
        <v>1238</v>
      </c>
      <c r="S61" s="80" t="n">
        <v>1428</v>
      </c>
      <c r="T61" s="80" t="n">
        <v>1662</v>
      </c>
      <c r="U61" s="80" t="n">
        <v>1899</v>
      </c>
      <c r="V61" s="80" t="n">
        <v>2141</v>
      </c>
      <c r="W61" s="80" t="n">
        <v>2388</v>
      </c>
      <c r="X61" s="80" t="n">
        <v>2647</v>
      </c>
      <c r="Y61" s="80" t="n">
        <v>2905</v>
      </c>
      <c r="Z61" s="80" t="n">
        <v>3182</v>
      </c>
      <c r="AA61" s="80" t="n">
        <v>3480</v>
      </c>
      <c r="AB61" s="80" t="n">
        <v>3765</v>
      </c>
      <c r="AC61" s="80" t="n">
        <v>4067</v>
      </c>
      <c r="AD61" s="80" t="n">
        <v>4366</v>
      </c>
      <c r="AE61" s="80" t="n">
        <v>4690</v>
      </c>
      <c r="AF61" s="80" t="n">
        <v>5024</v>
      </c>
      <c r="AG61" s="80" t="n">
        <v>5380</v>
      </c>
      <c r="AH61" s="80" t="n">
        <v>5745</v>
      </c>
      <c r="AI61" s="80" t="n">
        <v>6129</v>
      </c>
      <c r="AJ61" s="80" t="n">
        <v>6533</v>
      </c>
      <c r="AK61" s="80" t="n">
        <v>6957</v>
      </c>
      <c r="AL61" s="80" t="n">
        <v>7406</v>
      </c>
      <c r="AM61" s="80" t="n">
        <v>7896</v>
      </c>
      <c r="AN61" s="80" t="n">
        <v>8425</v>
      </c>
      <c r="AO61" s="80" t="n">
        <v>9021</v>
      </c>
      <c r="AR61" s="196" t="s">
        <v>186</v>
      </c>
      <c r="AS61" s="197" t="s">
        <v>186</v>
      </c>
      <c r="AT61" s="197" t="n">
        <v>1</v>
      </c>
      <c r="AU61" s="198" t="n">
        <v>368485.24664878</v>
      </c>
      <c r="AV61" s="198" t="n">
        <v>3784</v>
      </c>
      <c r="AW61" s="199" t="n">
        <f aca="false">AV61/AU61</f>
        <v>0.0102690678511932</v>
      </c>
      <c r="AX61" s="200" t="n">
        <f aca="false">2*AT61*AW61/(2+AT61*AW61)</f>
        <v>0.0102166103189062</v>
      </c>
      <c r="AY61" s="201" t="n">
        <v>100000</v>
      </c>
      <c r="AZ61" s="201" t="n">
        <f aca="false">(0.1*AY61+0.9*AY62)*AT61</f>
        <v>99080.5050712985</v>
      </c>
      <c r="BA61" s="201" t="n">
        <f aca="false">BA62+AZ61</f>
        <v>7913664.3434223</v>
      </c>
      <c r="BB61" s="202" t="n">
        <f aca="false">BA61/AY61</f>
        <v>79.136643434223</v>
      </c>
      <c r="BD61" s="196" t="s">
        <v>186</v>
      </c>
      <c r="BE61" s="197" t="s">
        <v>186</v>
      </c>
      <c r="BF61" s="197" t="n">
        <v>1</v>
      </c>
      <c r="BG61" s="198" t="n">
        <f aca="false">X70</f>
        <v>354726.265470244</v>
      </c>
      <c r="BH61" s="198" t="n">
        <f aca="false">D702</f>
        <v>2443</v>
      </c>
      <c r="BI61" s="199" t="n">
        <f aca="false">BH61/BG61</f>
        <v>0.00688700059117818</v>
      </c>
      <c r="BJ61" s="200" t="n">
        <f aca="false">2*BF61*BI61/(2+BF61*BI61)</f>
        <v>0.00686336658630949</v>
      </c>
      <c r="BK61" s="201" t="n">
        <v>100000</v>
      </c>
      <c r="BL61" s="201" t="n">
        <f aca="false">(0.1*BK61+0.9*BK62)*BF61</f>
        <v>99382.2970072321</v>
      </c>
      <c r="BM61" s="201" t="n">
        <f aca="false">BM62+BL61</f>
        <v>8205084.19669013</v>
      </c>
      <c r="BN61" s="202" t="n">
        <f aca="false">BM61/BK61</f>
        <v>82.0508419669013</v>
      </c>
      <c r="BP61" s="196" t="s">
        <v>186</v>
      </c>
      <c r="BQ61" s="197" t="s">
        <v>186</v>
      </c>
      <c r="BR61" s="197" t="n">
        <v>1</v>
      </c>
      <c r="BS61" s="198" t="n">
        <f aca="false">AK70</f>
        <v>343279.090037073</v>
      </c>
      <c r="BT61" s="198" t="n">
        <f aca="false">D1391</f>
        <v>1669</v>
      </c>
      <c r="BU61" s="199" t="n">
        <f aca="false">BT61/BS61</f>
        <v>0.00486193318625889</v>
      </c>
      <c r="BV61" s="200" t="n">
        <f aca="false">2*BR61*BU61/(2+BR61*BU61)</f>
        <v>0.00485014265150118</v>
      </c>
      <c r="BW61" s="201" t="n">
        <v>100000</v>
      </c>
      <c r="BX61" s="201" t="n">
        <f aca="false">(0.1*BW61+0.9*BW62)*BR61</f>
        <v>99563.4871613649</v>
      </c>
      <c r="BY61" s="201" t="n">
        <f aca="false">BY62+BX61</f>
        <v>8419843.20814709</v>
      </c>
      <c r="BZ61" s="202" t="n">
        <f aca="false">BY61/BW61</f>
        <v>84.1984320814709</v>
      </c>
      <c r="CG61" s="0" t="n">
        <v>57</v>
      </c>
    </row>
    <row r="62" customFormat="false" ht="15" hidden="false" customHeight="false" outlineLevel="0" collapsed="false">
      <c r="A62" s="210" t="s">
        <v>190</v>
      </c>
      <c r="B62" s="211" t="s">
        <v>191</v>
      </c>
      <c r="C62" s="211"/>
      <c r="D62" s="211"/>
      <c r="E62" s="211" t="s">
        <v>192</v>
      </c>
      <c r="F62" s="211"/>
      <c r="G62" s="211"/>
      <c r="H62" s="212" t="s">
        <v>193</v>
      </c>
      <c r="I62" s="127"/>
      <c r="J62" s="93"/>
      <c r="K62" s="78"/>
      <c r="L62" s="78"/>
      <c r="Z62" s="123"/>
      <c r="AA62" s="123"/>
      <c r="AB62" s="123"/>
      <c r="AC62" s="123"/>
      <c r="AD62" s="123"/>
      <c r="AE62" s="123"/>
      <c r="AF62" s="123"/>
      <c r="AG62" s="123"/>
      <c r="AH62" s="123"/>
      <c r="AI62" s="123"/>
      <c r="AJ62" s="123"/>
      <c r="AK62" s="123"/>
      <c r="AL62" s="123"/>
      <c r="AM62" s="123"/>
      <c r="AN62" s="123"/>
      <c r="AO62" s="123"/>
      <c r="AR62" s="203" t="s">
        <v>188</v>
      </c>
      <c r="AS62" s="204" t="s">
        <v>189</v>
      </c>
      <c r="AT62" s="204" t="n">
        <v>4</v>
      </c>
      <c r="AU62" s="205" t="n">
        <v>1732769</v>
      </c>
      <c r="AV62" s="205" t="n">
        <v>658</v>
      </c>
      <c r="AW62" s="206" t="n">
        <f aca="false">AV62/AU62</f>
        <v>0.000379739018876723</v>
      </c>
      <c r="AX62" s="207" t="n">
        <f aca="false">2*AT62*AW62/(2+AT62*AW62)</f>
        <v>0.00151780333720665</v>
      </c>
      <c r="AY62" s="208" t="n">
        <f aca="false">AY61*(1-AX61)</f>
        <v>98978.3389681094</v>
      </c>
      <c r="AZ62" s="208" t="n">
        <f aca="false">((AY62+AY63)/2)*AT62</f>
        <v>395612.896566044</v>
      </c>
      <c r="BA62" s="208" t="n">
        <f aca="false">BA63+AZ62</f>
        <v>7814583.838351</v>
      </c>
      <c r="BB62" s="209" t="n">
        <f aca="false">BA62/AY62</f>
        <v>78.952464951638</v>
      </c>
      <c r="BD62" s="203" t="s">
        <v>188</v>
      </c>
      <c r="BE62" s="204" t="s">
        <v>189</v>
      </c>
      <c r="BF62" s="204" t="n">
        <v>4</v>
      </c>
      <c r="BG62" s="205" t="n">
        <f aca="false">X71</f>
        <v>1780559</v>
      </c>
      <c r="BH62" s="205" t="n">
        <f aca="false">D703</f>
        <v>384</v>
      </c>
      <c r="BI62" s="206" t="n">
        <f aca="false">BH62/BG62</f>
        <v>0.000215662609326622</v>
      </c>
      <c r="BJ62" s="207" t="n">
        <f aca="false">2*BF62*BI62/(2+BF62*BI62)</f>
        <v>0.000862278514837534</v>
      </c>
      <c r="BK62" s="208" t="n">
        <f aca="false">BK61*(1-BJ61)</f>
        <v>99313.6633413691</v>
      </c>
      <c r="BL62" s="208" t="n">
        <f aca="false">((BK62+BK63)/2)*BF62</f>
        <v>397083.381289218</v>
      </c>
      <c r="BM62" s="208" t="n">
        <f aca="false">BM63+BL62</f>
        <v>8105701.8996829</v>
      </c>
      <c r="BN62" s="209" t="n">
        <f aca="false">BM62/BK62</f>
        <v>81.6171876755902</v>
      </c>
      <c r="BP62" s="203" t="s">
        <v>188</v>
      </c>
      <c r="BQ62" s="204" t="s">
        <v>189</v>
      </c>
      <c r="BR62" s="204" t="n">
        <v>4</v>
      </c>
      <c r="BS62" s="205" t="n">
        <f aca="false">AK71</f>
        <v>1712755</v>
      </c>
      <c r="BT62" s="205" t="n">
        <f aca="false">D1392</f>
        <v>236</v>
      </c>
      <c r="BU62" s="206" t="n">
        <f aca="false">BT62/BS62</f>
        <v>0.000137789701387531</v>
      </c>
      <c r="BV62" s="207" t="n">
        <f aca="false">2*BR62*BU62/(2+BR62*BU62)</f>
        <v>0.000551006959381331</v>
      </c>
      <c r="BW62" s="208" t="n">
        <f aca="false">BW61*(1-BV61)</f>
        <v>99514.9857348499</v>
      </c>
      <c r="BX62" s="208" t="n">
        <f aca="false">((BW62+BW63)/2)*BR62</f>
        <v>397950.276039994</v>
      </c>
      <c r="BY62" s="208" t="n">
        <f aca="false">BY63+BX62</f>
        <v>8320279.72098573</v>
      </c>
      <c r="BZ62" s="209" t="n">
        <f aca="false">BY62/BW62</f>
        <v>83.6083094374799</v>
      </c>
      <c r="CG62" s="0" t="n">
        <v>58</v>
      </c>
    </row>
    <row r="63" customFormat="false" ht="15" hidden="false" customHeight="false" outlineLevel="0" collapsed="false">
      <c r="A63" s="210"/>
      <c r="B63" s="213" t="s">
        <v>195</v>
      </c>
      <c r="C63" s="213" t="s">
        <v>196</v>
      </c>
      <c r="D63" s="213" t="s">
        <v>197</v>
      </c>
      <c r="E63" s="213" t="s">
        <v>195</v>
      </c>
      <c r="F63" s="213" t="s">
        <v>196</v>
      </c>
      <c r="G63" s="214" t="s">
        <v>197</v>
      </c>
      <c r="H63" s="215" t="s">
        <v>198</v>
      </c>
      <c r="I63" s="127"/>
      <c r="J63" s="93" t="s">
        <v>32</v>
      </c>
      <c r="K63" s="78"/>
      <c r="L63" s="78"/>
      <c r="Z63" s="124"/>
      <c r="AA63" s="124"/>
      <c r="AB63" s="124"/>
      <c r="AC63" s="124"/>
      <c r="AD63" s="124"/>
      <c r="AE63" s="124"/>
      <c r="AF63" s="124"/>
      <c r="AG63" s="124"/>
      <c r="AH63" s="124"/>
      <c r="AI63" s="124"/>
      <c r="AJ63" s="124"/>
      <c r="AK63" s="124"/>
      <c r="AL63" s="124"/>
      <c r="AM63" s="124"/>
      <c r="AN63" s="124"/>
      <c r="AO63" s="124"/>
      <c r="AR63" s="196" t="s">
        <v>194</v>
      </c>
      <c r="AS63" s="197" t="s">
        <v>46</v>
      </c>
      <c r="AT63" s="197" t="n">
        <v>5</v>
      </c>
      <c r="AU63" s="198" t="n">
        <v>1712604</v>
      </c>
      <c r="AV63" s="198" t="n">
        <v>331</v>
      </c>
      <c r="AW63" s="199" t="n">
        <f aca="false">AV63/AU63</f>
        <v>0.000193272934081667</v>
      </c>
      <c r="AX63" s="200" t="n">
        <f aca="false">2*AT63*AW63/(2+AT63*AW63)</f>
        <v>0.000965897965573762</v>
      </c>
      <c r="AY63" s="201" t="n">
        <f aca="false">AY62*(1-AX62)</f>
        <v>98828.1093149124</v>
      </c>
      <c r="AZ63" s="201" t="n">
        <f aca="false">((AY63+AY64)/2)*AT63</f>
        <v>493901.90190024</v>
      </c>
      <c r="BA63" s="201" t="n">
        <f aca="false">BA64+AZ63</f>
        <v>7418970.94178496</v>
      </c>
      <c r="BB63" s="202" t="n">
        <f aca="false">BA63/AY63</f>
        <v>75.0694412066982</v>
      </c>
      <c r="BD63" s="196" t="s">
        <v>194</v>
      </c>
      <c r="BE63" s="197" t="s">
        <v>46</v>
      </c>
      <c r="BF63" s="197" t="n">
        <v>5</v>
      </c>
      <c r="BG63" s="198" t="n">
        <f aca="false">X72</f>
        <v>1814579</v>
      </c>
      <c r="BH63" s="198" t="n">
        <f aca="false">D704</f>
        <v>176</v>
      </c>
      <c r="BI63" s="199" t="n">
        <f aca="false">BH63/BG63</f>
        <v>9.69921948837719E-005</v>
      </c>
      <c r="BJ63" s="200" t="n">
        <f aca="false">2*BF63*BI63/(2+BF63*BI63)</f>
        <v>0.00048484340935274</v>
      </c>
      <c r="BK63" s="201" t="n">
        <f aca="false">BK62*(1-BJ62)</f>
        <v>99228.02730324</v>
      </c>
      <c r="BL63" s="201" t="n">
        <f aca="false">((BK63+BK64)/2)*BF63</f>
        <v>496019.861378547</v>
      </c>
      <c r="BM63" s="201" t="n">
        <f aca="false">BM64+BL63</f>
        <v>7708618.51839368</v>
      </c>
      <c r="BN63" s="202" t="n">
        <f aca="false">BM63/BK63</f>
        <v>77.685899114332</v>
      </c>
      <c r="BP63" s="196" t="s">
        <v>194</v>
      </c>
      <c r="BQ63" s="197" t="s">
        <v>46</v>
      </c>
      <c r="BR63" s="197" t="n">
        <v>5</v>
      </c>
      <c r="BS63" s="198" t="n">
        <f aca="false">AK72</f>
        <v>1729557</v>
      </c>
      <c r="BT63" s="198" t="n">
        <f aca="false">D1393</f>
        <v>94</v>
      </c>
      <c r="BU63" s="199" t="n">
        <f aca="false">BT63/BS63</f>
        <v>5.43491772748744E-005</v>
      </c>
      <c r="BV63" s="200" t="n">
        <f aca="false">2*BR63*BU63/(2+BR63*BU63)</f>
        <v>0.000271708968477135</v>
      </c>
      <c r="BW63" s="201" t="n">
        <f aca="false">BW62*(1-BV62)</f>
        <v>99460.1522851472</v>
      </c>
      <c r="BX63" s="201" t="n">
        <f aca="false">((BW63+BW64)/2)*BR63</f>
        <v>497233.200887281</v>
      </c>
      <c r="BY63" s="201" t="n">
        <f aca="false">BY64+BX63</f>
        <v>7922329.44494573</v>
      </c>
      <c r="BZ63" s="202" t="n">
        <f aca="false">BY63/BW63</f>
        <v>79.6533009745733</v>
      </c>
      <c r="CG63" s="0" t="n">
        <v>59</v>
      </c>
    </row>
    <row r="64" customFormat="false" ht="15" hidden="false" customHeight="true" outlineLevel="0" collapsed="false">
      <c r="A64" s="0" t="s">
        <v>201</v>
      </c>
      <c r="B64" s="132" t="n">
        <v>305317</v>
      </c>
      <c r="C64" s="132" t="n">
        <v>160421</v>
      </c>
      <c r="D64" s="132" t="n">
        <v>144896</v>
      </c>
      <c r="E64" s="217" t="n">
        <v>100</v>
      </c>
      <c r="F64" s="217" t="n">
        <v>100</v>
      </c>
      <c r="G64" s="217" t="n">
        <v>100</v>
      </c>
      <c r="H64" s="217" t="n">
        <v>110.7</v>
      </c>
      <c r="I64" s="127"/>
      <c r="J64" s="21" t="s">
        <v>14</v>
      </c>
      <c r="K64" s="21" t="s">
        <v>6</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R64" s="203" t="s">
        <v>200</v>
      </c>
      <c r="AS64" s="204" t="s">
        <v>33</v>
      </c>
      <c r="AT64" s="204" t="n">
        <v>5</v>
      </c>
      <c r="AU64" s="205" t="n">
        <v>1740204</v>
      </c>
      <c r="AV64" s="205" t="n">
        <v>399</v>
      </c>
      <c r="AW64" s="206" t="n">
        <f aca="false">AV64/AU64</f>
        <v>0.000229283463318094</v>
      </c>
      <c r="AX64" s="207" t="n">
        <f aca="false">2*AT64*AW64/(2+AT64*AW64)</f>
        <v>0.00114576055671902</v>
      </c>
      <c r="AY64" s="208" t="n">
        <f aca="false">AY63*(1-AX63)</f>
        <v>98732.6514451836</v>
      </c>
      <c r="AZ64" s="208" t="n">
        <f aca="false">((AY64+AY65)/2)*AT64</f>
        <v>493380.447281703</v>
      </c>
      <c r="BA64" s="208" t="n">
        <f aca="false">BA65+AZ64</f>
        <v>6925069.03988472</v>
      </c>
      <c r="BB64" s="209" t="n">
        <f aca="false">BA64/AY64</f>
        <v>70.1396036520858</v>
      </c>
      <c r="BD64" s="203" t="s">
        <v>200</v>
      </c>
      <c r="BE64" s="204" t="s">
        <v>33</v>
      </c>
      <c r="BF64" s="204" t="n">
        <v>5</v>
      </c>
      <c r="BG64" s="205" t="n">
        <f aca="false">X73</f>
        <v>1801321</v>
      </c>
      <c r="BH64" s="205" t="n">
        <f aca="false">D705</f>
        <v>191</v>
      </c>
      <c r="BI64" s="206" t="n">
        <f aca="false">BH64/BG64</f>
        <v>0.000106033294454459</v>
      </c>
      <c r="BJ64" s="207" t="n">
        <f aca="false">2*BF64*BI64/(2+BF64*BI64)</f>
        <v>0.000530025971272592</v>
      </c>
      <c r="BK64" s="208" t="n">
        <f aca="false">BK63*(1-BJ63)</f>
        <v>99179.9172481789</v>
      </c>
      <c r="BL64" s="208" t="n">
        <f aca="false">((BK64+BK65)/2)*BF64</f>
        <v>495768.166410969</v>
      </c>
      <c r="BM64" s="208" t="n">
        <f aca="false">BM65+BL64</f>
        <v>7212598.65701513</v>
      </c>
      <c r="BN64" s="209" t="n">
        <f aca="false">BM64/BK64</f>
        <v>72.7223701847519</v>
      </c>
      <c r="BP64" s="203" t="s">
        <v>200</v>
      </c>
      <c r="BQ64" s="204" t="s">
        <v>33</v>
      </c>
      <c r="BR64" s="204" t="n">
        <v>5</v>
      </c>
      <c r="BS64" s="205" t="n">
        <f aca="false">AK73</f>
        <v>1758120</v>
      </c>
      <c r="BT64" s="205" t="n">
        <f aca="false">D1394</f>
        <v>109</v>
      </c>
      <c r="BU64" s="206" t="n">
        <f aca="false">BT64/BS64</f>
        <v>6.1998043364503E-005</v>
      </c>
      <c r="BV64" s="207" t="n">
        <f aca="false">2*BR64*BU64/(2+BR64*BU64)</f>
        <v>0.000309942177301143</v>
      </c>
      <c r="BW64" s="208" t="n">
        <f aca="false">BW63*(1-BV63)</f>
        <v>99433.1280697653</v>
      </c>
      <c r="BX64" s="208" t="n">
        <f aca="false">((BW64+BW65)/2)*BR64</f>
        <v>497088.594048302</v>
      </c>
      <c r="BY64" s="208" t="n">
        <f aca="false">BY65+BX64</f>
        <v>7425096.24405845</v>
      </c>
      <c r="BZ64" s="209" t="n">
        <f aca="false">BY64/BW64</f>
        <v>74.6742699158452</v>
      </c>
      <c r="CG64" s="0" t="n">
        <v>60</v>
      </c>
    </row>
    <row r="65" customFormat="false" ht="15" hidden="false" customHeight="false" outlineLevel="0" collapsed="false">
      <c r="A65" s="219" t="s">
        <v>186</v>
      </c>
      <c r="B65" s="132" t="n">
        <v>8678</v>
      </c>
      <c r="C65" s="132" t="n">
        <v>4894</v>
      </c>
      <c r="D65" s="132" t="n">
        <v>3784</v>
      </c>
      <c r="E65" s="217" t="n">
        <v>2.8</v>
      </c>
      <c r="F65" s="217" t="n">
        <v>3.1</v>
      </c>
      <c r="G65" s="217" t="n">
        <v>2.6</v>
      </c>
      <c r="H65" s="217" t="n">
        <v>129.3</v>
      </c>
      <c r="I65" s="127"/>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R65" s="196" t="s">
        <v>202</v>
      </c>
      <c r="AS65" s="197" t="s">
        <v>34</v>
      </c>
      <c r="AT65" s="197" t="n">
        <v>5</v>
      </c>
      <c r="AU65" s="198" t="n">
        <v>1762649</v>
      </c>
      <c r="AV65" s="198" t="n">
        <v>736</v>
      </c>
      <c r="AW65" s="199" t="n">
        <f aca="false">AV65/AU65</f>
        <v>0.000417553352936404</v>
      </c>
      <c r="AX65" s="200" t="n">
        <f aca="false">2*AT65*AW65/(2+AT65*AW65)</f>
        <v>0.0020855896523016</v>
      </c>
      <c r="AY65" s="201" t="n">
        <f aca="false">AY64*(1-AX64)</f>
        <v>98619.5274674975</v>
      </c>
      <c r="AZ65" s="201" t="n">
        <f aca="false">((AY65+AY66)/2)*AT65</f>
        <v>492583.437672485</v>
      </c>
      <c r="BA65" s="201" t="n">
        <f aca="false">BA66+AZ65</f>
        <v>6431688.59260302</v>
      </c>
      <c r="BB65" s="202" t="n">
        <f aca="false">BA65/AY65</f>
        <v>65.2171913389338</v>
      </c>
      <c r="BD65" s="196" t="s">
        <v>202</v>
      </c>
      <c r="BE65" s="197" t="s">
        <v>34</v>
      </c>
      <c r="BF65" s="197" t="n">
        <v>5</v>
      </c>
      <c r="BG65" s="198" t="n">
        <f aca="false">X74</f>
        <v>1714977</v>
      </c>
      <c r="BH65" s="198" t="n">
        <f aca="false">D706</f>
        <v>452</v>
      </c>
      <c r="BI65" s="199" t="n">
        <f aca="false">BH65/BG65</f>
        <v>0.000263560385941036</v>
      </c>
      <c r="BJ65" s="200" t="n">
        <f aca="false">2*BF65*BI65/(2+BF65*BI65)</f>
        <v>0.00131693420048983</v>
      </c>
      <c r="BK65" s="201" t="n">
        <f aca="false">BK64*(1-BJ64)</f>
        <v>99127.3493162087</v>
      </c>
      <c r="BL65" s="201" t="n">
        <f aca="false">((BK65+BK66)/2)*BF65</f>
        <v>495310.386089748</v>
      </c>
      <c r="BM65" s="201" t="n">
        <f aca="false">BM66+BL65</f>
        <v>6716830.49060416</v>
      </c>
      <c r="BN65" s="202" t="n">
        <f aca="false">BM65/BK65</f>
        <v>67.7596096025728</v>
      </c>
      <c r="BP65" s="196" t="s">
        <v>202</v>
      </c>
      <c r="BQ65" s="197" t="s">
        <v>34</v>
      </c>
      <c r="BR65" s="197" t="n">
        <v>5</v>
      </c>
      <c r="BS65" s="198" t="n">
        <f aca="false">AK74</f>
        <v>1795155</v>
      </c>
      <c r="BT65" s="198" t="n">
        <f aca="false">D1395</f>
        <v>335</v>
      </c>
      <c r="BU65" s="199" t="n">
        <f aca="false">BT65/BS65</f>
        <v>0.000186613412212316</v>
      </c>
      <c r="BV65" s="200" t="n">
        <f aca="false">2*BR65*BU65/(2+BR65*BU65)</f>
        <v>0.000932631956982003</v>
      </c>
      <c r="BW65" s="201" t="n">
        <f aca="false">BW64*(1-BV64)</f>
        <v>99402.3095495554</v>
      </c>
      <c r="BX65" s="201" t="n">
        <f aca="false">((BW65+BW66)/2)*BR65</f>
        <v>496779.783321568</v>
      </c>
      <c r="BY65" s="201" t="n">
        <f aca="false">BY66+BX65</f>
        <v>6928007.65001015</v>
      </c>
      <c r="BZ65" s="202" t="n">
        <f aca="false">BY65/BW65</f>
        <v>69.6966467017177</v>
      </c>
      <c r="CG65" s="0" t="n">
        <v>61</v>
      </c>
    </row>
    <row r="66" customFormat="false" ht="15" hidden="false" customHeight="false" outlineLevel="0" collapsed="false">
      <c r="A66" s="219" t="s">
        <v>189</v>
      </c>
      <c r="B66" s="132" t="n">
        <v>1411</v>
      </c>
      <c r="C66" s="132" t="n">
        <v>778</v>
      </c>
      <c r="D66" s="132" t="n">
        <v>633</v>
      </c>
      <c r="E66" s="217" t="n">
        <v>0.5</v>
      </c>
      <c r="F66" s="217" t="n">
        <v>0.5</v>
      </c>
      <c r="G66" s="217" t="n">
        <v>0.4</v>
      </c>
      <c r="H66" s="217" t="n">
        <v>122.9</v>
      </c>
      <c r="I66" s="127"/>
      <c r="J66" s="21"/>
      <c r="K66" s="22" t="n">
        <v>2010</v>
      </c>
      <c r="L66" s="22" t="n">
        <v>2011</v>
      </c>
      <c r="M66" s="22" t="n">
        <v>2012</v>
      </c>
      <c r="N66" s="22" t="n">
        <v>2013</v>
      </c>
      <c r="O66" s="22" t="n">
        <v>2014</v>
      </c>
      <c r="P66" s="22" t="n">
        <v>2015</v>
      </c>
      <c r="Q66" s="22" t="n">
        <v>2016</v>
      </c>
      <c r="R66" s="22" t="n">
        <v>2017</v>
      </c>
      <c r="S66" s="22" t="n">
        <v>2018</v>
      </c>
      <c r="T66" s="22" t="n">
        <v>2019</v>
      </c>
      <c r="U66" s="22" t="n">
        <v>2020</v>
      </c>
      <c r="V66" s="22" t="n">
        <v>2021</v>
      </c>
      <c r="W66" s="22" t="n">
        <v>2022</v>
      </c>
      <c r="X66" s="22" t="n">
        <v>2023</v>
      </c>
      <c r="Y66" s="22" t="n">
        <v>2024</v>
      </c>
      <c r="Z66" s="22" t="n">
        <v>2025</v>
      </c>
      <c r="AA66" s="22" t="n">
        <v>2026</v>
      </c>
      <c r="AB66" s="22" t="n">
        <v>2027</v>
      </c>
      <c r="AC66" s="22" t="n">
        <v>2028</v>
      </c>
      <c r="AD66" s="22" t="n">
        <v>2029</v>
      </c>
      <c r="AE66" s="22" t="n">
        <v>2030</v>
      </c>
      <c r="AF66" s="22" t="n">
        <v>2031</v>
      </c>
      <c r="AG66" s="22" t="n">
        <v>2032</v>
      </c>
      <c r="AH66" s="22" t="n">
        <v>2033</v>
      </c>
      <c r="AI66" s="22" t="n">
        <v>2034</v>
      </c>
      <c r="AJ66" s="22" t="n">
        <v>2035</v>
      </c>
      <c r="AK66" s="22" t="n">
        <v>2036</v>
      </c>
      <c r="AL66" s="22" t="n">
        <v>2037</v>
      </c>
      <c r="AM66" s="22" t="n">
        <v>2038</v>
      </c>
      <c r="AN66" s="22" t="n">
        <v>2039</v>
      </c>
      <c r="AO66" s="22" t="n">
        <v>2040</v>
      </c>
      <c r="AR66" s="203" t="s">
        <v>203</v>
      </c>
      <c r="AS66" s="204" t="s">
        <v>35</v>
      </c>
      <c r="AT66" s="204" t="n">
        <v>5</v>
      </c>
      <c r="AU66" s="205" t="n">
        <v>1671613</v>
      </c>
      <c r="AV66" s="205" t="n">
        <v>840</v>
      </c>
      <c r="AW66" s="206" t="n">
        <f aca="false">AV66/AU66</f>
        <v>0.000502508654814242</v>
      </c>
      <c r="AX66" s="207" t="n">
        <f aca="false">2*AT66*AW66/(2+AT66*AW66)</f>
        <v>0.00250939079758597</v>
      </c>
      <c r="AY66" s="208" t="n">
        <f aca="false">AY65*(1-AX65)</f>
        <v>98413.8476014964</v>
      </c>
      <c r="AZ66" s="208" t="n">
        <f aca="false">((AY66+AY67)/2)*AT66</f>
        <v>491451.840998666</v>
      </c>
      <c r="BA66" s="208" t="n">
        <f aca="false">BA67+AZ66</f>
        <v>5939105.15493053</v>
      </c>
      <c r="BB66" s="209" t="n">
        <f aca="false">BA66/AY66</f>
        <v>60.3482670343257</v>
      </c>
      <c r="BD66" s="203" t="s">
        <v>203</v>
      </c>
      <c r="BE66" s="204" t="s">
        <v>35</v>
      </c>
      <c r="BF66" s="204" t="n">
        <v>5</v>
      </c>
      <c r="BG66" s="205" t="n">
        <f aca="false">X75</f>
        <v>1721807</v>
      </c>
      <c r="BH66" s="205" t="n">
        <f aca="false">D707</f>
        <v>551</v>
      </c>
      <c r="BI66" s="206" t="n">
        <f aca="false">BH66/BG66</f>
        <v>0.000320012637885663</v>
      </c>
      <c r="BJ66" s="207" t="n">
        <f aca="false">2*BF66*BI66/(2+BF66*BI66)</f>
        <v>0.00159878411162589</v>
      </c>
      <c r="BK66" s="208" t="n">
        <f aca="false">BK65*(1-BJ65)</f>
        <v>98996.8051196903</v>
      </c>
      <c r="BL66" s="208" t="n">
        <f aca="false">((BK66+BK67)/2)*BF66</f>
        <v>494588.339300634</v>
      </c>
      <c r="BM66" s="208" t="n">
        <f aca="false">BM67+BL66</f>
        <v>6221520.10451442</v>
      </c>
      <c r="BN66" s="209" t="n">
        <f aca="false">BM66/BK66</f>
        <v>62.8456655443819</v>
      </c>
      <c r="BP66" s="203" t="s">
        <v>203</v>
      </c>
      <c r="BQ66" s="204" t="s">
        <v>35</v>
      </c>
      <c r="BR66" s="204" t="n">
        <v>5</v>
      </c>
      <c r="BS66" s="205" t="n">
        <f aca="false">AK75</f>
        <v>1823586</v>
      </c>
      <c r="BT66" s="205" t="n">
        <f aca="false">D1396</f>
        <v>412</v>
      </c>
      <c r="BU66" s="206" t="n">
        <f aca="false">BT66/BS66</f>
        <v>0.000225928472800296</v>
      </c>
      <c r="BV66" s="207" t="n">
        <f aca="false">2*BR66*BU66/(2+BR66*BU66)</f>
        <v>0.00112900467824463</v>
      </c>
      <c r="BW66" s="208" t="n">
        <f aca="false">BW65*(1-BV65)</f>
        <v>99309.6037790717</v>
      </c>
      <c r="BX66" s="208" t="n">
        <f aca="false">((BW66+BW67)/2)*BR66</f>
        <v>496267.716377206</v>
      </c>
      <c r="BY66" s="208" t="n">
        <f aca="false">BY67+BX66</f>
        <v>6431227.86668858</v>
      </c>
      <c r="BZ66" s="209" t="n">
        <f aca="false">BY66/BW66</f>
        <v>64.7593749441973</v>
      </c>
      <c r="CG66" s="0" t="n">
        <v>62</v>
      </c>
    </row>
    <row r="67" customFormat="false" ht="15" hidden="false" customHeight="false" outlineLevel="0" collapsed="false">
      <c r="A67" s="219" t="s">
        <v>46</v>
      </c>
      <c r="B67" s="132" t="n">
        <v>738</v>
      </c>
      <c r="C67" s="132" t="n">
        <v>423</v>
      </c>
      <c r="D67" s="132" t="n">
        <v>315</v>
      </c>
      <c r="E67" s="217" t="n">
        <v>0.2</v>
      </c>
      <c r="F67" s="217" t="n">
        <v>0.3</v>
      </c>
      <c r="G67" s="217" t="n">
        <v>0.2</v>
      </c>
      <c r="H67" s="217" t="n">
        <v>134.3</v>
      </c>
      <c r="I67" s="127"/>
      <c r="J67" s="21"/>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R67" s="196" t="s">
        <v>204</v>
      </c>
      <c r="AS67" s="197" t="s">
        <v>36</v>
      </c>
      <c r="AT67" s="197" t="n">
        <v>5</v>
      </c>
      <c r="AU67" s="198" t="n">
        <v>1590985</v>
      </c>
      <c r="AV67" s="198" t="n">
        <v>953</v>
      </c>
      <c r="AW67" s="199" t="n">
        <f aca="false">AV67/AU67</f>
        <v>0.000598999990571878</v>
      </c>
      <c r="AX67" s="200" t="n">
        <f aca="false">2*AT67*AW67/(2+AT67*AW67)</f>
        <v>0.00299052164676385</v>
      </c>
      <c r="AY67" s="201" t="n">
        <f aca="false">AY66*(1-AX66)</f>
        <v>98166.8887979702</v>
      </c>
      <c r="AZ67" s="201" t="n">
        <f aca="false">((AY67+AY68)/2)*AT67</f>
        <v>490100.518474986</v>
      </c>
      <c r="BA67" s="201" t="n">
        <f aca="false">BA68+AZ67</f>
        <v>5447653.31393187</v>
      </c>
      <c r="BB67" s="202" t="n">
        <f aca="false">BA67/AY67</f>
        <v>55.493796132658</v>
      </c>
      <c r="BD67" s="196" t="s">
        <v>204</v>
      </c>
      <c r="BE67" s="197" t="s">
        <v>36</v>
      </c>
      <c r="BF67" s="197" t="n">
        <v>5</v>
      </c>
      <c r="BG67" s="198" t="n">
        <f aca="false">X76</f>
        <v>1760050</v>
      </c>
      <c r="BH67" s="198" t="n">
        <f aca="false">D708</f>
        <v>651</v>
      </c>
      <c r="BI67" s="199" t="n">
        <f aca="false">BH67/BG67</f>
        <v>0.000369875855799551</v>
      </c>
      <c r="BJ67" s="200" t="n">
        <f aca="false">2*BF67*BI67/(2+BF67*BI67)</f>
        <v>0.00184767075699156</v>
      </c>
      <c r="BK67" s="201" t="n">
        <f aca="false">BK66*(1-BJ66)</f>
        <v>98838.5306005632</v>
      </c>
      <c r="BL67" s="201" t="n">
        <f aca="false">((BK67+BK68)/2)*BF67</f>
        <v>493736.10034618</v>
      </c>
      <c r="BM67" s="201" t="n">
        <f aca="false">BM68+BL67</f>
        <v>5726931.76521378</v>
      </c>
      <c r="BN67" s="202" t="n">
        <f aca="false">BM67/BK67</f>
        <v>57.942299732865</v>
      </c>
      <c r="BP67" s="196" t="s">
        <v>204</v>
      </c>
      <c r="BQ67" s="197" t="s">
        <v>36</v>
      </c>
      <c r="BR67" s="197" t="n">
        <v>5</v>
      </c>
      <c r="BS67" s="198" t="n">
        <f aca="false">AK76</f>
        <v>1756793</v>
      </c>
      <c r="BT67" s="198" t="n">
        <f aca="false">D1397</f>
        <v>430</v>
      </c>
      <c r="BU67" s="199" t="n">
        <f aca="false">BT67/BS67</f>
        <v>0.000244764181095895</v>
      </c>
      <c r="BV67" s="200" t="n">
        <f aca="false">2*BR67*BU67/(2+BR67*BU67)</f>
        <v>0.00122307249463555</v>
      </c>
      <c r="BW67" s="201" t="n">
        <f aca="false">BW66*(1-BV66)</f>
        <v>99197.4827718105</v>
      </c>
      <c r="BX67" s="201" t="n">
        <f aca="false">((BW67+BW68)/2)*BR67</f>
        <v>495684.099577264</v>
      </c>
      <c r="BY67" s="201" t="n">
        <f aca="false">BY68+BX67</f>
        <v>5934960.15031138</v>
      </c>
      <c r="BZ67" s="202" t="n">
        <f aca="false">BY67/BW67</f>
        <v>59.8297455184815</v>
      </c>
      <c r="CG67" s="0" t="n">
        <v>63</v>
      </c>
    </row>
    <row r="68" customFormat="false" ht="15" hidden="false" customHeight="false" outlineLevel="0" collapsed="false">
      <c r="A68" s="219" t="s">
        <v>33</v>
      </c>
      <c r="B68" s="132" t="n">
        <v>920</v>
      </c>
      <c r="C68" s="132" t="n">
        <v>551</v>
      </c>
      <c r="D68" s="132" t="n">
        <v>369</v>
      </c>
      <c r="E68" s="217" t="n">
        <v>0.3</v>
      </c>
      <c r="F68" s="217" t="n">
        <v>0.3</v>
      </c>
      <c r="G68" s="217" t="n">
        <v>0.3</v>
      </c>
      <c r="H68" s="217" t="n">
        <v>149.3</v>
      </c>
      <c r="I68" s="127"/>
      <c r="L68" s="7"/>
      <c r="AR68" s="203" t="s">
        <v>205</v>
      </c>
      <c r="AS68" s="204" t="s">
        <v>37</v>
      </c>
      <c r="AT68" s="204" t="n">
        <v>5</v>
      </c>
      <c r="AU68" s="205" t="n">
        <v>1571862</v>
      </c>
      <c r="AV68" s="205" t="n">
        <v>1198</v>
      </c>
      <c r="AW68" s="206" t="n">
        <f aca="false">AV68/AU68</f>
        <v>0.000762153420592902</v>
      </c>
      <c r="AX68" s="207" t="n">
        <f aca="false">2*AT68*AW68/(2+AT68*AW68)</f>
        <v>0.0038035199386357</v>
      </c>
      <c r="AY68" s="208" t="n">
        <f aca="false">AY67*(1-AX67)</f>
        <v>97873.3185920244</v>
      </c>
      <c r="AZ68" s="208" t="n">
        <f aca="false">((AY68+AY69)/2)*AT68</f>
        <v>488435.935163309</v>
      </c>
      <c r="BA68" s="208" t="n">
        <f aca="false">BA69+AZ68</f>
        <v>4957552.79545688</v>
      </c>
      <c r="BB68" s="209" t="n">
        <f aca="false">BA68/AY68</f>
        <v>50.6527505838641</v>
      </c>
      <c r="BD68" s="203" t="s">
        <v>205</v>
      </c>
      <c r="BE68" s="204" t="s">
        <v>37</v>
      </c>
      <c r="BF68" s="204" t="n">
        <v>5</v>
      </c>
      <c r="BG68" s="205" t="n">
        <f aca="false">X77</f>
        <v>1737087</v>
      </c>
      <c r="BH68" s="205" t="n">
        <f aca="false">D709</f>
        <v>841</v>
      </c>
      <c r="BI68" s="206" t="n">
        <f aca="false">BH68/BG68</f>
        <v>0.000484143856928294</v>
      </c>
      <c r="BJ68" s="207" t="n">
        <f aca="false">2*BF68*BI68/(2+BF68*BI68)</f>
        <v>0.00241779288570912</v>
      </c>
      <c r="BK68" s="208" t="n">
        <f aca="false">BK67*(1-BJ67)</f>
        <v>98655.9095379086</v>
      </c>
      <c r="BL68" s="208" t="n">
        <f aca="false">((BK68+BK69)/2)*BF68</f>
        <v>492683.223799008</v>
      </c>
      <c r="BM68" s="208" t="n">
        <f aca="false">BM69+BL68</f>
        <v>5233195.6648676</v>
      </c>
      <c r="BN68" s="209" t="n">
        <f aca="false">BM68/BK68</f>
        <v>53.0449284729035</v>
      </c>
      <c r="BP68" s="203" t="s">
        <v>205</v>
      </c>
      <c r="BQ68" s="204" t="s">
        <v>37</v>
      </c>
      <c r="BR68" s="204" t="n">
        <v>5</v>
      </c>
      <c r="BS68" s="205" t="n">
        <f aca="false">AK77</f>
        <v>1710697</v>
      </c>
      <c r="BT68" s="205" t="n">
        <f aca="false">D1398</f>
        <v>577</v>
      </c>
      <c r="BU68" s="206" t="n">
        <f aca="false">BT68/BS68</f>
        <v>0.000337289420627966</v>
      </c>
      <c r="BV68" s="207" t="n">
        <f aca="false">2*BR68*BU68/(2+BR68*BU68)</f>
        <v>0.00168502624932139</v>
      </c>
      <c r="BW68" s="208" t="n">
        <f aca="false">BW67*(1-BV67)</f>
        <v>99076.1570590952</v>
      </c>
      <c r="BX68" s="208" t="n">
        <f aca="false">((BW68+BW69)/2)*BR68</f>
        <v>494963.42048216</v>
      </c>
      <c r="BY68" s="208" t="n">
        <f aca="false">BY69+BX68</f>
        <v>5439276.05073411</v>
      </c>
      <c r="BZ68" s="209" t="n">
        <f aca="false">BY68/BW68</f>
        <v>54.8999498182977</v>
      </c>
      <c r="CG68" s="0" t="n">
        <v>64</v>
      </c>
    </row>
    <row r="69" customFormat="false" ht="15" hidden="false" customHeight="false" outlineLevel="0" collapsed="false">
      <c r="A69" s="219" t="s">
        <v>34</v>
      </c>
      <c r="B69" s="132" t="n">
        <v>2517</v>
      </c>
      <c r="C69" s="132" t="n">
        <v>1799</v>
      </c>
      <c r="D69" s="132" t="n">
        <v>718</v>
      </c>
      <c r="E69" s="217" t="n">
        <v>0.8</v>
      </c>
      <c r="F69" s="217" t="n">
        <v>1.1</v>
      </c>
      <c r="G69" s="217" t="n">
        <v>0.5</v>
      </c>
      <c r="H69" s="217" t="n">
        <v>250.6</v>
      </c>
      <c r="I69" s="127"/>
      <c r="J69" s="48" t="s">
        <v>12</v>
      </c>
      <c r="K69" s="49" t="n">
        <v>20847749</v>
      </c>
      <c r="L69" s="49" t="n">
        <v>21080699</v>
      </c>
      <c r="M69" s="49" t="n">
        <v>21312880</v>
      </c>
      <c r="N69" s="49" t="n">
        <v>21543898</v>
      </c>
      <c r="O69" s="49" t="n">
        <v>21773297</v>
      </c>
      <c r="P69" s="49" t="n">
        <v>22000620</v>
      </c>
      <c r="Q69" s="49" t="n">
        <v>22225898</v>
      </c>
      <c r="R69" s="49" t="n">
        <v>22449188</v>
      </c>
      <c r="S69" s="49" t="n">
        <v>22670130</v>
      </c>
      <c r="T69" s="49" t="n">
        <v>22888380</v>
      </c>
      <c r="U69" s="49" t="n">
        <v>23103631</v>
      </c>
      <c r="V69" s="49" t="n">
        <v>23315929</v>
      </c>
      <c r="W69" s="49" t="n">
        <v>23525352</v>
      </c>
      <c r="X69" s="49" t="n">
        <v>23731700</v>
      </c>
      <c r="Y69" s="49" t="n">
        <v>23934795</v>
      </c>
      <c r="Z69" s="49" t="n">
        <v>24134518</v>
      </c>
      <c r="AA69" s="49" t="n">
        <v>24331017</v>
      </c>
      <c r="AB69" s="49" t="n">
        <v>24524449</v>
      </c>
      <c r="AC69" s="49" t="n">
        <v>24714740</v>
      </c>
      <c r="AD69" s="49" t="n">
        <v>24901795</v>
      </c>
      <c r="AE69" s="49" t="n">
        <v>25085536</v>
      </c>
      <c r="AF69" s="49" t="n">
        <v>25266009</v>
      </c>
      <c r="AG69" s="49" t="n">
        <v>25443276</v>
      </c>
      <c r="AH69" s="49" t="n">
        <v>25617285</v>
      </c>
      <c r="AI69" s="49" t="n">
        <v>25787972</v>
      </c>
      <c r="AJ69" s="49" t="n">
        <v>25955281</v>
      </c>
      <c r="AK69" s="49" t="n">
        <v>26119188</v>
      </c>
      <c r="AL69" s="49" t="n">
        <v>26279693</v>
      </c>
      <c r="AM69" s="49" t="n">
        <v>26436754</v>
      </c>
      <c r="AN69" s="49" t="n">
        <v>26590332</v>
      </c>
      <c r="AO69" s="49" t="n">
        <v>26740384</v>
      </c>
      <c r="AR69" s="196" t="s">
        <v>206</v>
      </c>
      <c r="AS69" s="197" t="s">
        <v>38</v>
      </c>
      <c r="AT69" s="197" t="n">
        <v>5</v>
      </c>
      <c r="AU69" s="198" t="n">
        <v>1376489</v>
      </c>
      <c r="AV69" s="198" t="n">
        <v>1515</v>
      </c>
      <c r="AW69" s="199" t="n">
        <f aca="false">AV69/AU69</f>
        <v>0.00110062630358833</v>
      </c>
      <c r="AX69" s="200" t="n">
        <f aca="false">2*AT69*AW69/(2+AT69*AW69)</f>
        <v>0.0054880308401976</v>
      </c>
      <c r="AY69" s="201" t="n">
        <f aca="false">AY68*(1-AX68)</f>
        <v>97501.0554732992</v>
      </c>
      <c r="AZ69" s="201" t="n">
        <f aca="false">((AY69+AY70)/2)*AT69</f>
        <v>486167.555368023</v>
      </c>
      <c r="BA69" s="201" t="n">
        <f aca="false">BA70+AZ69</f>
        <v>4469116.86029357</v>
      </c>
      <c r="BB69" s="202" t="n">
        <f aca="false">BA69/AY69</f>
        <v>45.8365998049883</v>
      </c>
      <c r="BD69" s="196" t="s">
        <v>206</v>
      </c>
      <c r="BE69" s="197" t="s">
        <v>38</v>
      </c>
      <c r="BF69" s="197" t="n">
        <v>5</v>
      </c>
      <c r="BG69" s="198" t="n">
        <f aca="false">X78</f>
        <v>1627091</v>
      </c>
      <c r="BH69" s="198" t="n">
        <f aca="false">D710</f>
        <v>1209</v>
      </c>
      <c r="BI69" s="199" t="n">
        <f aca="false">BH69/BG69</f>
        <v>0.000743043874005818</v>
      </c>
      <c r="BJ69" s="200" t="n">
        <f aca="false">2*BF69*BI69/(2+BF69*BI69)</f>
        <v>0.00370833073893321</v>
      </c>
      <c r="BK69" s="201" t="n">
        <f aca="false">BK68*(1-BJ68)</f>
        <v>98417.3799816946</v>
      </c>
      <c r="BL69" s="201" t="n">
        <f aca="false">((BK69+BK70)/2)*BF69</f>
        <v>491174.489419895</v>
      </c>
      <c r="BM69" s="201" t="n">
        <f aca="false">BM70+BL69</f>
        <v>4740512.44106859</v>
      </c>
      <c r="BN69" s="202" t="n">
        <f aca="false">BM69/BK69</f>
        <v>48.1674318291171</v>
      </c>
      <c r="BP69" s="196" t="s">
        <v>206</v>
      </c>
      <c r="BQ69" s="197" t="s">
        <v>38</v>
      </c>
      <c r="BR69" s="197" t="n">
        <v>5</v>
      </c>
      <c r="BS69" s="198" t="n">
        <f aca="false">AK78</f>
        <v>1729466</v>
      </c>
      <c r="BT69" s="198" t="n">
        <f aca="false">D1399</f>
        <v>955</v>
      </c>
      <c r="BU69" s="199" t="n">
        <f aca="false">BT69/BS69</f>
        <v>0.000552193567262959</v>
      </c>
      <c r="BV69" s="200" t="n">
        <f aca="false">2*BR69*BU69/(2+BR69*BU69)</f>
        <v>0.00275716161903995</v>
      </c>
      <c r="BW69" s="201" t="n">
        <f aca="false">BW68*(1-BV68)</f>
        <v>98909.2111337688</v>
      </c>
      <c r="BX69" s="201" t="n">
        <f aca="false">((BW69+BW70)/2)*BR69</f>
        <v>493864.283967075</v>
      </c>
      <c r="BY69" s="201" t="n">
        <f aca="false">BY70+BX69</f>
        <v>4944312.63025195</v>
      </c>
      <c r="BZ69" s="202" t="n">
        <f aca="false">BY69/BW69</f>
        <v>49.9883941402087</v>
      </c>
      <c r="CG69" s="0" t="n">
        <v>65</v>
      </c>
    </row>
    <row r="70" customFormat="false" ht="15" hidden="false" customHeight="false" outlineLevel="0" collapsed="false">
      <c r="A70" s="219" t="s">
        <v>35</v>
      </c>
      <c r="B70" s="132" t="n">
        <v>3242</v>
      </c>
      <c r="C70" s="132" t="n">
        <v>2429</v>
      </c>
      <c r="D70" s="132" t="n">
        <v>813</v>
      </c>
      <c r="E70" s="217" t="n">
        <v>1.1</v>
      </c>
      <c r="F70" s="217" t="n">
        <v>1.5</v>
      </c>
      <c r="G70" s="217" t="n">
        <v>0.6</v>
      </c>
      <c r="H70" s="217" t="n">
        <v>298.8</v>
      </c>
      <c r="I70" s="127"/>
      <c r="J70" s="219" t="s">
        <v>199</v>
      </c>
      <c r="K70" s="78" t="n">
        <v>368485.24664878</v>
      </c>
      <c r="L70" s="78" t="n">
        <v>368012.216234146</v>
      </c>
      <c r="M70" s="78" t="n">
        <v>367545.177275122</v>
      </c>
      <c r="N70" s="78" t="n">
        <v>366953.008907317</v>
      </c>
      <c r="O70" s="78" t="n">
        <v>366229.94195122</v>
      </c>
      <c r="P70" s="78" t="n">
        <v>365365.50942439</v>
      </c>
      <c r="Q70" s="78" t="n">
        <v>364334.434037073</v>
      </c>
      <c r="R70" s="78" t="n">
        <v>363161.004236098</v>
      </c>
      <c r="S70" s="78" t="n">
        <v>361846.097859512</v>
      </c>
      <c r="T70" s="78" t="n">
        <v>360378.478251707</v>
      </c>
      <c r="U70" s="78" t="n">
        <v>358751.653556098</v>
      </c>
      <c r="V70" s="78" t="n">
        <v>357548.480071219</v>
      </c>
      <c r="W70" s="78" t="n">
        <v>356210.17364878</v>
      </c>
      <c r="X70" s="78" t="n">
        <v>354726.265470244</v>
      </c>
      <c r="Y70" s="78" t="n">
        <v>353102.008761951</v>
      </c>
      <c r="Z70" s="78" t="n">
        <v>351347.617170732</v>
      </c>
      <c r="AA70" s="78" t="n">
        <v>350605.308753171</v>
      </c>
      <c r="AB70" s="78" t="n">
        <v>349756.27692878</v>
      </c>
      <c r="AC70" s="78" t="n">
        <v>348795.972604878</v>
      </c>
      <c r="AD70" s="78" t="n">
        <v>347718.677910244</v>
      </c>
      <c r="AE70" s="78" t="n">
        <v>346544.976536585</v>
      </c>
      <c r="AF70" s="78" t="n">
        <v>346125.449845854</v>
      </c>
      <c r="AG70" s="78" t="n">
        <v>345619.270774634</v>
      </c>
      <c r="AH70" s="78" t="n">
        <v>345018.005980488</v>
      </c>
      <c r="AI70" s="78" t="n">
        <v>344327.108091707</v>
      </c>
      <c r="AJ70" s="78" t="n">
        <v>343544.104004878</v>
      </c>
      <c r="AK70" s="78" t="n">
        <v>343279.090037073</v>
      </c>
      <c r="AL70" s="78" t="n">
        <v>342930.964082927</v>
      </c>
      <c r="AM70" s="78" t="n">
        <v>342495.166653659</v>
      </c>
      <c r="AN70" s="78" t="n">
        <v>341991.175018537</v>
      </c>
      <c r="AO70" s="78" t="n">
        <v>341402.372507317</v>
      </c>
      <c r="AR70" s="203" t="s">
        <v>207</v>
      </c>
      <c r="AS70" s="204" t="s">
        <v>39</v>
      </c>
      <c r="AT70" s="204" t="n">
        <v>5</v>
      </c>
      <c r="AU70" s="205" t="n">
        <v>1198199</v>
      </c>
      <c r="AV70" s="205" t="n">
        <v>1955</v>
      </c>
      <c r="AW70" s="206" t="n">
        <f aca="false">AV70/AU70</f>
        <v>0.00163161544952049</v>
      </c>
      <c r="AX70" s="207" t="n">
        <f aca="false">2*AT70*AW70/(2+AT70*AW70)</f>
        <v>0.00812493532260565</v>
      </c>
      <c r="AY70" s="208" t="n">
        <f aca="false">AY69*(1-AX69)</f>
        <v>96965.9666739099</v>
      </c>
      <c r="AZ70" s="208" t="n">
        <f aca="false">((AY70+AY71)/2)*AT70</f>
        <v>482860.227850251</v>
      </c>
      <c r="BA70" s="208" t="n">
        <f aca="false">BA71+AZ70</f>
        <v>3982949.30492555</v>
      </c>
      <c r="BB70" s="209" t="n">
        <f aca="false">BA70/AY70</f>
        <v>41.0757448365357</v>
      </c>
      <c r="BD70" s="203" t="s">
        <v>207</v>
      </c>
      <c r="BE70" s="204" t="s">
        <v>39</v>
      </c>
      <c r="BF70" s="204" t="n">
        <v>5</v>
      </c>
      <c r="BG70" s="205" t="n">
        <f aca="false">X79</f>
        <v>1580461</v>
      </c>
      <c r="BH70" s="205" t="n">
        <f aca="false">D711</f>
        <v>1921</v>
      </c>
      <c r="BI70" s="206" t="n">
        <f aca="false">BH70/BG70</f>
        <v>0.00121546814505388</v>
      </c>
      <c r="BJ70" s="207" t="n">
        <f aca="false">2*BF70*BI70/(2+BF70*BI70)</f>
        <v>0.00605892963535715</v>
      </c>
      <c r="BK70" s="208" t="n">
        <f aca="false">BK69*(1-BJ69)</f>
        <v>98052.4157862633</v>
      </c>
      <c r="BL70" s="208" t="n">
        <f aca="false">((BK70+BK71)/2)*BF70</f>
        <v>488776.847211752</v>
      </c>
      <c r="BM70" s="208" t="n">
        <f aca="false">BM71+BL70</f>
        <v>4249337.9516487</v>
      </c>
      <c r="BN70" s="209" t="n">
        <f aca="false">BM70/BK70</f>
        <v>43.3374121134506</v>
      </c>
      <c r="BP70" s="203" t="s">
        <v>207</v>
      </c>
      <c r="BQ70" s="204" t="s">
        <v>39</v>
      </c>
      <c r="BR70" s="204" t="n">
        <v>5</v>
      </c>
      <c r="BS70" s="205" t="n">
        <f aca="false">AK79</f>
        <v>1758528</v>
      </c>
      <c r="BT70" s="205" t="n">
        <f aca="false">D1400</f>
        <v>1697</v>
      </c>
      <c r="BU70" s="206" t="n">
        <f aca="false">BT70/BS70</f>
        <v>0.000965011646104014</v>
      </c>
      <c r="BV70" s="207" t="n">
        <f aca="false">2*BR70*BU70/(2+BR70*BU70)</f>
        <v>0.00481344565273812</v>
      </c>
      <c r="BW70" s="208" t="n">
        <f aca="false">BW69*(1-BV69)</f>
        <v>98636.5024530612</v>
      </c>
      <c r="BX70" s="208" t="n">
        <f aca="false">((BW70+BW71)/2)*BR70</f>
        <v>491995.558655471</v>
      </c>
      <c r="BY70" s="208" t="n">
        <f aca="false">BY71+BX70</f>
        <v>4450448.34628488</v>
      </c>
      <c r="BZ70" s="209" t="n">
        <f aca="false">BY70/BW70</f>
        <v>45.1196893199122</v>
      </c>
      <c r="CG70" s="0" t="n">
        <v>66</v>
      </c>
    </row>
    <row r="71" customFormat="false" ht="15" hidden="false" customHeight="false" outlineLevel="0" collapsed="false">
      <c r="A71" s="219" t="s">
        <v>36</v>
      </c>
      <c r="B71" s="132" t="n">
        <v>3274</v>
      </c>
      <c r="C71" s="132" t="n">
        <v>2355</v>
      </c>
      <c r="D71" s="132" t="n">
        <v>919</v>
      </c>
      <c r="E71" s="217" t="n">
        <v>1.1</v>
      </c>
      <c r="F71" s="217" t="n">
        <v>1.5</v>
      </c>
      <c r="G71" s="217" t="n">
        <v>0.6</v>
      </c>
      <c r="H71" s="217" t="n">
        <v>256.3</v>
      </c>
      <c r="I71" s="127"/>
      <c r="J71" s="58" t="s">
        <v>189</v>
      </c>
      <c r="K71" s="54" t="n">
        <v>1732769</v>
      </c>
      <c r="L71" s="54" t="n">
        <v>1757173</v>
      </c>
      <c r="M71" s="54" t="n">
        <v>1780362</v>
      </c>
      <c r="N71" s="54" t="n">
        <v>1800830</v>
      </c>
      <c r="O71" s="54" t="n">
        <v>1817374</v>
      </c>
      <c r="P71" s="54" t="n">
        <v>1827828</v>
      </c>
      <c r="Q71" s="54" t="n">
        <v>1824348</v>
      </c>
      <c r="R71" s="54" t="n">
        <v>1820000</v>
      </c>
      <c r="S71" s="54" t="n">
        <v>1814785</v>
      </c>
      <c r="T71" s="54" t="n">
        <v>1808879</v>
      </c>
      <c r="U71" s="54" t="n">
        <v>1802426</v>
      </c>
      <c r="V71" s="54" t="n">
        <v>1795495</v>
      </c>
      <c r="W71" s="54" t="n">
        <v>1788154</v>
      </c>
      <c r="X71" s="54" t="n">
        <v>1780559</v>
      </c>
      <c r="Y71" s="54" t="n">
        <v>1772962</v>
      </c>
      <c r="Z71" s="54" t="n">
        <v>1765522</v>
      </c>
      <c r="AA71" s="54" t="n">
        <v>1758369</v>
      </c>
      <c r="AB71" s="54" t="n">
        <v>1751610</v>
      </c>
      <c r="AC71" s="54" t="n">
        <v>1745353</v>
      </c>
      <c r="AD71" s="54" t="n">
        <v>1739688</v>
      </c>
      <c r="AE71" s="54" t="n">
        <v>1734633</v>
      </c>
      <c r="AF71" s="54" t="n">
        <v>1730082</v>
      </c>
      <c r="AG71" s="54" t="n">
        <v>1725920</v>
      </c>
      <c r="AH71" s="54" t="n">
        <v>1722108</v>
      </c>
      <c r="AI71" s="54" t="n">
        <v>1718665</v>
      </c>
      <c r="AJ71" s="54" t="n">
        <v>1715594</v>
      </c>
      <c r="AK71" s="54" t="n">
        <v>1712755</v>
      </c>
      <c r="AL71" s="54" t="n">
        <v>1710075</v>
      </c>
      <c r="AM71" s="54" t="n">
        <v>1707525</v>
      </c>
      <c r="AN71" s="54" t="n">
        <v>1705099</v>
      </c>
      <c r="AO71" s="54" t="n">
        <v>1702773</v>
      </c>
      <c r="AR71" s="196" t="s">
        <v>208</v>
      </c>
      <c r="AS71" s="197" t="s">
        <v>40</v>
      </c>
      <c r="AT71" s="197" t="n">
        <v>5</v>
      </c>
      <c r="AU71" s="198" t="n">
        <v>1135147</v>
      </c>
      <c r="AV71" s="198" t="n">
        <v>2954</v>
      </c>
      <c r="AW71" s="199" t="n">
        <f aca="false">AV71/AU71</f>
        <v>0.00260230613303828</v>
      </c>
      <c r="AX71" s="200" t="n">
        <f aca="false">2*AT71*AW71/(2+AT71*AW71)</f>
        <v>0.0129274278532242</v>
      </c>
      <c r="AY71" s="201" t="n">
        <f aca="false">AY70*(1-AX70)</f>
        <v>96178.1244661904</v>
      </c>
      <c r="AZ71" s="201" t="n">
        <f aca="false">((AY71+AY72)/2)*AT71</f>
        <v>477782.282918214</v>
      </c>
      <c r="BA71" s="201" t="n">
        <f aca="false">BA72+AZ71</f>
        <v>3500089.0770753</v>
      </c>
      <c r="BB71" s="202" t="n">
        <f aca="false">BA71/AY71</f>
        <v>36.3917376898495</v>
      </c>
      <c r="BD71" s="196" t="s">
        <v>208</v>
      </c>
      <c r="BE71" s="197" t="s">
        <v>40</v>
      </c>
      <c r="BF71" s="197" t="n">
        <v>5</v>
      </c>
      <c r="BG71" s="198" t="n">
        <f aca="false">X80</f>
        <v>1489841</v>
      </c>
      <c r="BH71" s="198" t="n">
        <f aca="false">D712</f>
        <v>2959</v>
      </c>
      <c r="BI71" s="199" t="n">
        <f aca="false">BH71/BG71</f>
        <v>0.00198611798171751</v>
      </c>
      <c r="BJ71" s="200" t="n">
        <f aca="false">2*BF71*BI71/(2+BF71*BI71)</f>
        <v>0.00988152522126568</v>
      </c>
      <c r="BK71" s="201" t="n">
        <f aca="false">BK70*(1-BJ70)</f>
        <v>97458.3230984375</v>
      </c>
      <c r="BL71" s="201" t="n">
        <f aca="false">((BK71+BK72)/2)*BF71</f>
        <v>484884.023297889</v>
      </c>
      <c r="BM71" s="201" t="n">
        <f aca="false">BM72+BL71</f>
        <v>3760561.10443695</v>
      </c>
      <c r="BN71" s="202" t="n">
        <f aca="false">BM71/BK71</f>
        <v>38.5863514257125</v>
      </c>
      <c r="BP71" s="196" t="s">
        <v>208</v>
      </c>
      <c r="BQ71" s="197" t="s">
        <v>40</v>
      </c>
      <c r="BR71" s="197" t="n">
        <v>5</v>
      </c>
      <c r="BS71" s="198" t="n">
        <f aca="false">AK80</f>
        <v>1675269</v>
      </c>
      <c r="BT71" s="198" t="n">
        <f aca="false">D1401</f>
        <v>2714</v>
      </c>
      <c r="BU71" s="199" t="n">
        <f aca="false">BT71/BS71</f>
        <v>0.00162003833414216</v>
      </c>
      <c r="BV71" s="200" t="n">
        <f aca="false">2*BR71*BU71/(2+BR71*BU71)</f>
        <v>0.00806751745187729</v>
      </c>
      <c r="BW71" s="201" t="n">
        <f aca="false">BW70*(1-BV70)</f>
        <v>98161.7210091272</v>
      </c>
      <c r="BX71" s="201" t="n">
        <f aca="false">((BW71+BW72)/2)*BR71</f>
        <v>488828.801552268</v>
      </c>
      <c r="BY71" s="201" t="n">
        <f aca="false">BY72+BX71</f>
        <v>3958452.78762941</v>
      </c>
      <c r="BZ71" s="202" t="n">
        <f aca="false">BY71/BW71</f>
        <v>40.3258291209192</v>
      </c>
      <c r="CG71" s="0" t="n">
        <v>67</v>
      </c>
    </row>
    <row r="72" customFormat="false" ht="15" hidden="false" customHeight="false" outlineLevel="0" collapsed="false">
      <c r="A72" s="219" t="s">
        <v>37</v>
      </c>
      <c r="B72" s="132" t="n">
        <v>3555</v>
      </c>
      <c r="C72" s="132" t="n">
        <v>2385</v>
      </c>
      <c r="D72" s="132" t="n">
        <v>1170</v>
      </c>
      <c r="E72" s="217" t="n">
        <v>1.2</v>
      </c>
      <c r="F72" s="217" t="n">
        <v>1.5</v>
      </c>
      <c r="G72" s="217" t="n">
        <v>0.8</v>
      </c>
      <c r="H72" s="217" t="n">
        <v>203.8</v>
      </c>
      <c r="I72" s="127"/>
      <c r="J72" s="60" t="s">
        <v>46</v>
      </c>
      <c r="K72" s="54" t="n">
        <v>1712604</v>
      </c>
      <c r="L72" s="54" t="n">
        <v>1710605</v>
      </c>
      <c r="M72" s="54" t="n">
        <v>1710631</v>
      </c>
      <c r="N72" s="54" t="n">
        <v>1713746</v>
      </c>
      <c r="O72" s="54" t="n">
        <v>1720580</v>
      </c>
      <c r="P72" s="54" t="n">
        <v>1732481</v>
      </c>
      <c r="Q72" s="54" t="n">
        <v>1756909</v>
      </c>
      <c r="R72" s="54" t="n">
        <v>1780082</v>
      </c>
      <c r="S72" s="54" t="n">
        <v>1800560</v>
      </c>
      <c r="T72" s="54" t="n">
        <v>1817115</v>
      </c>
      <c r="U72" s="54" t="n">
        <v>1827582</v>
      </c>
      <c r="V72" s="54" t="n">
        <v>1824132</v>
      </c>
      <c r="W72" s="54" t="n">
        <v>1819781</v>
      </c>
      <c r="X72" s="54" t="n">
        <v>1814579</v>
      </c>
      <c r="Y72" s="54" t="n">
        <v>1808667</v>
      </c>
      <c r="Z72" s="54" t="n">
        <v>1802211</v>
      </c>
      <c r="AA72" s="54" t="n">
        <v>1795276</v>
      </c>
      <c r="AB72" s="54" t="n">
        <v>1787919</v>
      </c>
      <c r="AC72" s="54" t="n">
        <v>1780309</v>
      </c>
      <c r="AD72" s="54" t="n">
        <v>1772695</v>
      </c>
      <c r="AE72" s="54" t="n">
        <v>1765235</v>
      </c>
      <c r="AF72" s="54" t="n">
        <v>1758054</v>
      </c>
      <c r="AG72" s="54" t="n">
        <v>1751251</v>
      </c>
      <c r="AH72" s="54" t="n">
        <v>1744962</v>
      </c>
      <c r="AI72" s="54" t="n">
        <v>1739258</v>
      </c>
      <c r="AJ72" s="54" t="n">
        <v>1734159</v>
      </c>
      <c r="AK72" s="54" t="n">
        <v>1729557</v>
      </c>
      <c r="AL72" s="54" t="n">
        <v>1725348</v>
      </c>
      <c r="AM72" s="54" t="n">
        <v>1721489</v>
      </c>
      <c r="AN72" s="54" t="n">
        <v>1717982</v>
      </c>
      <c r="AO72" s="54" t="n">
        <v>1714863</v>
      </c>
      <c r="AR72" s="203" t="s">
        <v>209</v>
      </c>
      <c r="AS72" s="204" t="s">
        <v>52</v>
      </c>
      <c r="AT72" s="204" t="n">
        <v>5</v>
      </c>
      <c r="AU72" s="205" t="n">
        <v>1064838</v>
      </c>
      <c r="AV72" s="205" t="n">
        <v>4287</v>
      </c>
      <c r="AW72" s="206" t="n">
        <f aca="false">AV72/AU72</f>
        <v>0.00402596451291182</v>
      </c>
      <c r="AX72" s="207" t="n">
        <f aca="false">2*AT72*AW72/(2+AT72*AW72)</f>
        <v>0.0199292365665928</v>
      </c>
      <c r="AY72" s="208" t="n">
        <f aca="false">AY71*(1-AX71)</f>
        <v>94934.7887010953</v>
      </c>
      <c r="AZ72" s="208" t="n">
        <f aca="false">((AY72+AY73)/2)*AT72</f>
        <v>469943.998849418</v>
      </c>
      <c r="BA72" s="208" t="n">
        <f aca="false">BA73+AZ72</f>
        <v>3022306.79415708</v>
      </c>
      <c r="BB72" s="209" t="n">
        <f aca="false">BA72/AY72</f>
        <v>31.8356087953479</v>
      </c>
      <c r="BD72" s="203" t="s">
        <v>209</v>
      </c>
      <c r="BE72" s="204" t="s">
        <v>52</v>
      </c>
      <c r="BF72" s="204" t="n">
        <v>5</v>
      </c>
      <c r="BG72" s="205" t="n">
        <f aca="false">X81</f>
        <v>1262490</v>
      </c>
      <c r="BH72" s="205" t="n">
        <f aca="false">D713</f>
        <v>3939</v>
      </c>
      <c r="BI72" s="206" t="n">
        <f aca="false">BH72/BG72</f>
        <v>0.00312002471306703</v>
      </c>
      <c r="BJ72" s="207" t="n">
        <f aca="false">2*BF72*BI72/(2+BF72*BI72)</f>
        <v>0.0154793834183147</v>
      </c>
      <c r="BK72" s="208" t="n">
        <f aca="false">BK71*(1-BJ71)</f>
        <v>96495.286220718</v>
      </c>
      <c r="BL72" s="208" t="n">
        <f aca="false">((BK72+BK73)/2)*BF72</f>
        <v>478742.212269914</v>
      </c>
      <c r="BM72" s="208" t="n">
        <f aca="false">BM73+BL72</f>
        <v>3275677.08113906</v>
      </c>
      <c r="BN72" s="209" t="n">
        <f aca="false">BM72/BK72</f>
        <v>33.9464984190674</v>
      </c>
      <c r="BP72" s="203" t="s">
        <v>209</v>
      </c>
      <c r="BQ72" s="204" t="s">
        <v>52</v>
      </c>
      <c r="BR72" s="204" t="n">
        <v>5</v>
      </c>
      <c r="BS72" s="205" t="n">
        <f aca="false">AK81</f>
        <v>1562209</v>
      </c>
      <c r="BT72" s="205" t="n">
        <f aca="false">D1402</f>
        <v>4029</v>
      </c>
      <c r="BU72" s="206" t="n">
        <f aca="false">BT72/BS72</f>
        <v>0.00257904032046928</v>
      </c>
      <c r="BV72" s="207" t="n">
        <f aca="false">2*BR72*BU72/(2+BR72*BU72)</f>
        <v>0.0128125911295147</v>
      </c>
      <c r="BW72" s="208" t="n">
        <f aca="false">BW71*(1-BV71)</f>
        <v>97369.7996117798</v>
      </c>
      <c r="BX72" s="208" t="n">
        <f aca="false">((BW72+BW73)/2)*BR72</f>
        <v>483730.099481928</v>
      </c>
      <c r="BY72" s="208" t="n">
        <f aca="false">BY73+BX72</f>
        <v>3469623.98607714</v>
      </c>
      <c r="BZ72" s="209" t="n">
        <f aca="false">BY72/BW72</f>
        <v>35.6334715682971</v>
      </c>
      <c r="CG72" s="0" t="n">
        <v>68</v>
      </c>
    </row>
    <row r="73" customFormat="false" ht="15" hidden="false" customHeight="false" outlineLevel="0" collapsed="false">
      <c r="A73" s="219" t="s">
        <v>38</v>
      </c>
      <c r="B73" s="132" t="n">
        <v>4129</v>
      </c>
      <c r="C73" s="132" t="n">
        <v>2621</v>
      </c>
      <c r="D73" s="132" t="n">
        <v>1508</v>
      </c>
      <c r="E73" s="217" t="n">
        <v>1.4</v>
      </c>
      <c r="F73" s="217" t="n">
        <v>1.6</v>
      </c>
      <c r="G73" s="217" t="n">
        <v>1</v>
      </c>
      <c r="H73" s="217" t="n">
        <v>173.8</v>
      </c>
      <c r="I73" s="127"/>
      <c r="J73" s="60" t="s">
        <v>33</v>
      </c>
      <c r="K73" s="54" t="n">
        <v>1740204</v>
      </c>
      <c r="L73" s="54" t="n">
        <v>1732199</v>
      </c>
      <c r="M73" s="54" t="n">
        <v>1725838</v>
      </c>
      <c r="N73" s="54" t="n">
        <v>1720867</v>
      </c>
      <c r="O73" s="54" t="n">
        <v>1716783</v>
      </c>
      <c r="P73" s="54" t="n">
        <v>1713583</v>
      </c>
      <c r="Q73" s="54" t="n">
        <v>1711561</v>
      </c>
      <c r="R73" s="54" t="n">
        <v>1711583</v>
      </c>
      <c r="S73" s="54" t="n">
        <v>1714704</v>
      </c>
      <c r="T73" s="54" t="n">
        <v>1721498</v>
      </c>
      <c r="U73" s="54" t="n">
        <v>1733376</v>
      </c>
      <c r="V73" s="54" t="n">
        <v>1757750</v>
      </c>
      <c r="W73" s="54" t="n">
        <v>1780891</v>
      </c>
      <c r="X73" s="54" t="n">
        <v>1801321</v>
      </c>
      <c r="Y73" s="54" t="n">
        <v>1817832</v>
      </c>
      <c r="Z73" s="54" t="n">
        <v>1828245</v>
      </c>
      <c r="AA73" s="54" t="n">
        <v>1824753</v>
      </c>
      <c r="AB73" s="54" t="n">
        <v>1820359</v>
      </c>
      <c r="AC73" s="54" t="n">
        <v>1815110</v>
      </c>
      <c r="AD73" s="54" t="n">
        <v>1809155</v>
      </c>
      <c r="AE73" s="54" t="n">
        <v>1802640</v>
      </c>
      <c r="AF73" s="54" t="n">
        <v>1795653</v>
      </c>
      <c r="AG73" s="54" t="n">
        <v>1788232</v>
      </c>
      <c r="AH73" s="54" t="n">
        <v>1780561</v>
      </c>
      <c r="AI73" s="54" t="n">
        <v>1772890</v>
      </c>
      <c r="AJ73" s="54" t="n">
        <v>1765362</v>
      </c>
      <c r="AK73" s="54" t="n">
        <v>1758120</v>
      </c>
      <c r="AL73" s="54" t="n">
        <v>1751250</v>
      </c>
      <c r="AM73" s="54" t="n">
        <v>1744881</v>
      </c>
      <c r="AN73" s="54" t="n">
        <v>1739110</v>
      </c>
      <c r="AO73" s="54" t="n">
        <v>1733941</v>
      </c>
      <c r="AR73" s="196" t="s">
        <v>210</v>
      </c>
      <c r="AS73" s="197" t="s">
        <v>53</v>
      </c>
      <c r="AT73" s="197" t="n">
        <v>5</v>
      </c>
      <c r="AU73" s="198" t="n">
        <v>978428</v>
      </c>
      <c r="AV73" s="198" t="n">
        <v>6012</v>
      </c>
      <c r="AW73" s="199" t="n">
        <f aca="false">AV73/AU73</f>
        <v>0.00614455023772827</v>
      </c>
      <c r="AX73" s="200" t="n">
        <f aca="false">2*AT73*AW73/(2+AT73*AW73)</f>
        <v>0.0302579474924959</v>
      </c>
      <c r="AY73" s="201" t="n">
        <f aca="false">AY72*(1-AX72)</f>
        <v>93042.8108386717</v>
      </c>
      <c r="AZ73" s="201" t="n">
        <f aca="false">((AY73+AY74)/2)*AT73</f>
        <v>458175.842981082</v>
      </c>
      <c r="BA73" s="201" t="n">
        <f aca="false">BA74+AZ73</f>
        <v>2552362.79530767</v>
      </c>
      <c r="BB73" s="202" t="n">
        <f aca="false">BA73/AY73</f>
        <v>27.4321333620633</v>
      </c>
      <c r="BD73" s="196" t="s">
        <v>210</v>
      </c>
      <c r="BE73" s="197" t="s">
        <v>53</v>
      </c>
      <c r="BF73" s="197" t="n">
        <v>5</v>
      </c>
      <c r="BG73" s="198" t="n">
        <f aca="false">X82</f>
        <v>1119802</v>
      </c>
      <c r="BH73" s="198" t="n">
        <f aca="false">D714</f>
        <v>5375</v>
      </c>
      <c r="BI73" s="199" t="n">
        <f aca="false">BH73/BG73</f>
        <v>0.00479995570645525</v>
      </c>
      <c r="BJ73" s="200" t="n">
        <f aca="false">2*BF73*BI73/(2+BF73*BI73)</f>
        <v>0.0237151987730749</v>
      </c>
      <c r="BK73" s="201" t="n">
        <f aca="false">BK72*(1-BJ72)</f>
        <v>95001.5986872475</v>
      </c>
      <c r="BL73" s="201" t="n">
        <f aca="false">((BK73+BK74)/2)*BF73</f>
        <v>469375.538944668</v>
      </c>
      <c r="BM73" s="201" t="n">
        <f aca="false">BM74+BL73</f>
        <v>2796934.86886914</v>
      </c>
      <c r="BN73" s="202" t="n">
        <f aca="false">BM73/BK73</f>
        <v>29.4409242319897</v>
      </c>
      <c r="BP73" s="196" t="s">
        <v>210</v>
      </c>
      <c r="BQ73" s="197" t="s">
        <v>53</v>
      </c>
      <c r="BR73" s="197" t="n">
        <v>5</v>
      </c>
      <c r="BS73" s="198" t="n">
        <f aca="false">AK82</f>
        <v>1522386</v>
      </c>
      <c r="BT73" s="198" t="n">
        <f aca="false">D1403</f>
        <v>6016</v>
      </c>
      <c r="BU73" s="199" t="n">
        <f aca="false">BT73/BS73</f>
        <v>0.00395169162091611</v>
      </c>
      <c r="BV73" s="200" t="n">
        <f aca="false">2*BR73*BU73/(2+BR73*BU73)</f>
        <v>0.0195651693154662</v>
      </c>
      <c r="BW73" s="201" t="n">
        <f aca="false">BW72*(1-BV72)</f>
        <v>96122.2401809913</v>
      </c>
      <c r="BX73" s="201" t="n">
        <f aca="false">((BW73+BW74)/2)*BR73</f>
        <v>475909.581144649</v>
      </c>
      <c r="BY73" s="201" t="n">
        <f aca="false">BY74+BX73</f>
        <v>2985893.88659521</v>
      </c>
      <c r="BZ73" s="202" t="n">
        <f aca="false">BY73/BW73</f>
        <v>31.0635070611441</v>
      </c>
      <c r="CG73" s="0" t="n">
        <v>69</v>
      </c>
    </row>
    <row r="74" customFormat="false" ht="15" hidden="false" customHeight="false" outlineLevel="0" collapsed="false">
      <c r="A74" s="219" t="s">
        <v>39</v>
      </c>
      <c r="B74" s="132" t="n">
        <v>5205</v>
      </c>
      <c r="C74" s="132" t="n">
        <v>3257</v>
      </c>
      <c r="D74" s="132" t="n">
        <v>1948</v>
      </c>
      <c r="E74" s="217" t="n">
        <v>1.7</v>
      </c>
      <c r="F74" s="217" t="n">
        <v>2</v>
      </c>
      <c r="G74" s="217" t="n">
        <v>1.3</v>
      </c>
      <c r="H74" s="217" t="n">
        <v>167.2</v>
      </c>
      <c r="I74" s="127"/>
      <c r="J74" s="58" t="s">
        <v>34</v>
      </c>
      <c r="K74" s="54" t="n">
        <v>1762649</v>
      </c>
      <c r="L74" s="54" t="n">
        <v>1766990</v>
      </c>
      <c r="M74" s="54" t="n">
        <v>1764945</v>
      </c>
      <c r="N74" s="54" t="n">
        <v>1758347</v>
      </c>
      <c r="O74" s="54" t="n">
        <v>1749599</v>
      </c>
      <c r="P74" s="54" t="n">
        <v>1740503</v>
      </c>
      <c r="Q74" s="54" t="n">
        <v>1732539</v>
      </c>
      <c r="R74" s="54" t="n">
        <v>1726202</v>
      </c>
      <c r="S74" s="54" t="n">
        <v>1721209</v>
      </c>
      <c r="T74" s="54" t="n">
        <v>1717132</v>
      </c>
      <c r="U74" s="54" t="n">
        <v>1713908</v>
      </c>
      <c r="V74" s="54" t="n">
        <v>1711879</v>
      </c>
      <c r="W74" s="54" t="n">
        <v>1711871</v>
      </c>
      <c r="X74" s="54" t="n">
        <v>1714977</v>
      </c>
      <c r="Y74" s="54" t="n">
        <v>1721712</v>
      </c>
      <c r="Z74" s="54" t="n">
        <v>1733547</v>
      </c>
      <c r="AA74" s="54" t="n">
        <v>1757860</v>
      </c>
      <c r="AB74" s="54" t="n">
        <v>1780938</v>
      </c>
      <c r="AC74" s="54" t="n">
        <v>1801310</v>
      </c>
      <c r="AD74" s="54" t="n">
        <v>1817736</v>
      </c>
      <c r="AE74" s="54" t="n">
        <v>1828095</v>
      </c>
      <c r="AF74" s="54" t="n">
        <v>1824532</v>
      </c>
      <c r="AG74" s="54" t="n">
        <v>1820097</v>
      </c>
      <c r="AH74" s="54" t="n">
        <v>1814790</v>
      </c>
      <c r="AI74" s="54" t="n">
        <v>1808782</v>
      </c>
      <c r="AJ74" s="54" t="n">
        <v>1802187</v>
      </c>
      <c r="AK74" s="54" t="n">
        <v>1795155</v>
      </c>
      <c r="AL74" s="54" t="n">
        <v>1787666</v>
      </c>
      <c r="AM74" s="54" t="n">
        <v>1779935</v>
      </c>
      <c r="AN74" s="54" t="n">
        <v>1772199</v>
      </c>
      <c r="AO74" s="54" t="n">
        <v>1764595</v>
      </c>
      <c r="AR74" s="203" t="s">
        <v>211</v>
      </c>
      <c r="AS74" s="204" t="s">
        <v>57</v>
      </c>
      <c r="AT74" s="204" t="n">
        <v>5</v>
      </c>
      <c r="AU74" s="205" t="n">
        <v>862890</v>
      </c>
      <c r="AV74" s="205" t="n">
        <v>7843</v>
      </c>
      <c r="AW74" s="206" t="n">
        <f aca="false">AV74/AU74</f>
        <v>0.00908922342361135</v>
      </c>
      <c r="AX74" s="207" t="n">
        <f aca="false">2*AT74*AW74/(2+AT74*AW74)</f>
        <v>0.0444363865053442</v>
      </c>
      <c r="AY74" s="208" t="n">
        <f aca="false">AY73*(1-AX73)</f>
        <v>90227.5263537609</v>
      </c>
      <c r="AZ74" s="208" t="n">
        <f aca="false">((AY74+AY75)/2)*AT74</f>
        <v>441114.168682613</v>
      </c>
      <c r="BA74" s="208" t="n">
        <f aca="false">BA75+AZ74</f>
        <v>2094186.95232659</v>
      </c>
      <c r="BB74" s="209" t="n">
        <f aca="false">BA74/AY74</f>
        <v>23.2100672262229</v>
      </c>
      <c r="BD74" s="203" t="s">
        <v>211</v>
      </c>
      <c r="BE74" s="204" t="s">
        <v>57</v>
      </c>
      <c r="BF74" s="204" t="n">
        <v>5</v>
      </c>
      <c r="BG74" s="205" t="n">
        <f aca="false">X83</f>
        <v>1043663</v>
      </c>
      <c r="BH74" s="205" t="n">
        <f aca="false">D715</f>
        <v>7605</v>
      </c>
      <c r="BI74" s="206" t="n">
        <f aca="false">BH74/BG74</f>
        <v>0.00728683492659987</v>
      </c>
      <c r="BJ74" s="207" t="n">
        <f aca="false">2*BF74*BI74/(2+BF74*BI74)</f>
        <v>0.0357823248959819</v>
      </c>
      <c r="BK74" s="208" t="n">
        <f aca="false">BK73*(1-BJ73)</f>
        <v>92748.6168906196</v>
      </c>
      <c r="BL74" s="208" t="n">
        <f aca="false">((BK74+BK75)/2)*BF74</f>
        <v>455446.181595015</v>
      </c>
      <c r="BM74" s="208" t="n">
        <f aca="false">BM75+BL74</f>
        <v>2327559.32992448</v>
      </c>
      <c r="BN74" s="209" t="n">
        <f aca="false">BM74/BK74</f>
        <v>25.0953535260738</v>
      </c>
      <c r="BP74" s="203" t="s">
        <v>211</v>
      </c>
      <c r="BQ74" s="204" t="s">
        <v>57</v>
      </c>
      <c r="BR74" s="204" t="n">
        <v>5</v>
      </c>
      <c r="BS74" s="205" t="n">
        <f aca="false">AK83</f>
        <v>1328984</v>
      </c>
      <c r="BT74" s="205" t="n">
        <f aca="false">D1404</f>
        <v>8075</v>
      </c>
      <c r="BU74" s="206" t="n">
        <f aca="false">BT74/BS74</f>
        <v>0.00607607014079929</v>
      </c>
      <c r="BV74" s="207" t="n">
        <f aca="false">2*BR74*BU74/(2+BR74*BU74)</f>
        <v>0.0299257729651123</v>
      </c>
      <c r="BW74" s="208" t="n">
        <f aca="false">BW73*(1-BV73)</f>
        <v>94241.5922768683</v>
      </c>
      <c r="BX74" s="208" t="n">
        <f aca="false">((BW74+BW75)/2)*BR74</f>
        <v>464157.330148471</v>
      </c>
      <c r="BY74" s="208" t="n">
        <f aca="false">BY75+BX74</f>
        <v>2509984.30545056</v>
      </c>
      <c r="BZ74" s="209" t="n">
        <f aca="false">BY74/BW74</f>
        <v>26.6335090994281</v>
      </c>
      <c r="CG74" s="0" t="n">
        <v>70</v>
      </c>
    </row>
    <row r="75" customFormat="false" ht="15" hidden="false" customHeight="false" outlineLevel="0" collapsed="false">
      <c r="A75" s="219" t="s">
        <v>40</v>
      </c>
      <c r="B75" s="132" t="n">
        <v>7554</v>
      </c>
      <c r="C75" s="132" t="n">
        <v>4645</v>
      </c>
      <c r="D75" s="132" t="n">
        <v>2909</v>
      </c>
      <c r="E75" s="217" t="n">
        <v>2.5</v>
      </c>
      <c r="F75" s="217" t="n">
        <v>2.9</v>
      </c>
      <c r="G75" s="217" t="n">
        <v>2</v>
      </c>
      <c r="H75" s="217" t="n">
        <v>159.7</v>
      </c>
      <c r="I75" s="127"/>
      <c r="J75" s="58" t="s">
        <v>35</v>
      </c>
      <c r="K75" s="54" t="n">
        <v>1671613</v>
      </c>
      <c r="L75" s="54" t="n">
        <v>1694250</v>
      </c>
      <c r="M75" s="54" t="n">
        <v>1716459</v>
      </c>
      <c r="N75" s="54" t="n">
        <v>1736590</v>
      </c>
      <c r="O75" s="54" t="n">
        <v>1752831</v>
      </c>
      <c r="P75" s="54" t="n">
        <v>1763709</v>
      </c>
      <c r="Q75" s="54" t="n">
        <v>1767969</v>
      </c>
      <c r="R75" s="54" t="n">
        <v>1765877</v>
      </c>
      <c r="S75" s="54" t="n">
        <v>1759248</v>
      </c>
      <c r="T75" s="54" t="n">
        <v>1750444</v>
      </c>
      <c r="U75" s="54" t="n">
        <v>1741317</v>
      </c>
      <c r="V75" s="54" t="n">
        <v>1733273</v>
      </c>
      <c r="W75" s="54" t="n">
        <v>1726877</v>
      </c>
      <c r="X75" s="54" t="n">
        <v>1721807</v>
      </c>
      <c r="Y75" s="54" t="n">
        <v>1717660</v>
      </c>
      <c r="Z75" s="54" t="n">
        <v>1714352</v>
      </c>
      <c r="AA75" s="54" t="n">
        <v>1712227</v>
      </c>
      <c r="AB75" s="54" t="n">
        <v>1712119</v>
      </c>
      <c r="AC75" s="54" t="n">
        <v>1715106</v>
      </c>
      <c r="AD75" s="54" t="n">
        <v>1721733</v>
      </c>
      <c r="AE75" s="54" t="n">
        <v>1733433</v>
      </c>
      <c r="AF75" s="54" t="n">
        <v>1757615</v>
      </c>
      <c r="AG75" s="54" t="n">
        <v>1780524</v>
      </c>
      <c r="AH75" s="54" t="n">
        <v>1800779</v>
      </c>
      <c r="AI75" s="54" t="n">
        <v>1817044</v>
      </c>
      <c r="AJ75" s="54" t="n">
        <v>1827285</v>
      </c>
      <c r="AK75" s="54" t="n">
        <v>1823586</v>
      </c>
      <c r="AL75" s="54" t="n">
        <v>1819027</v>
      </c>
      <c r="AM75" s="54" t="n">
        <v>1813599</v>
      </c>
      <c r="AN75" s="54" t="n">
        <v>1807463</v>
      </c>
      <c r="AO75" s="54" t="n">
        <v>1800741</v>
      </c>
      <c r="AR75" s="196" t="s">
        <v>212</v>
      </c>
      <c r="AS75" s="197" t="s">
        <v>62</v>
      </c>
      <c r="AT75" s="197" t="n">
        <v>5</v>
      </c>
      <c r="AU75" s="198" t="n">
        <v>709898</v>
      </c>
      <c r="AV75" s="198" t="n">
        <v>9791</v>
      </c>
      <c r="AW75" s="199" t="n">
        <f aca="false">AV75/AU75</f>
        <v>0.0137921222485484</v>
      </c>
      <c r="AX75" s="200" t="n">
        <f aca="false">2*AT75*AW75/(2+AT75*AW75)</f>
        <v>0.0666620822726248</v>
      </c>
      <c r="AY75" s="201" t="n">
        <f aca="false">AY74*(1-AX74)</f>
        <v>86218.1411192841</v>
      </c>
      <c r="AZ75" s="201" t="n">
        <f aca="false">((AY75+AY76)/2)*AT75</f>
        <v>416722.003554704</v>
      </c>
      <c r="BA75" s="201" t="n">
        <f aca="false">BA76+AZ75</f>
        <v>1653072.78364397</v>
      </c>
      <c r="BB75" s="202" t="n">
        <f aca="false">BA75/AY75</f>
        <v>19.1731434032766</v>
      </c>
      <c r="BD75" s="196" t="s">
        <v>212</v>
      </c>
      <c r="BE75" s="197" t="s">
        <v>62</v>
      </c>
      <c r="BF75" s="197" t="n">
        <v>5</v>
      </c>
      <c r="BG75" s="198" t="n">
        <f aca="false">X84</f>
        <v>938435</v>
      </c>
      <c r="BH75" s="198" t="n">
        <f aca="false">D716</f>
        <v>10605</v>
      </c>
      <c r="BI75" s="199" t="n">
        <f aca="false">BH75/BG75</f>
        <v>0.0113007294058725</v>
      </c>
      <c r="BJ75" s="200" t="n">
        <f aca="false">2*BF75*BI75/(2+BF75*BI75)</f>
        <v>0.0549511761002542</v>
      </c>
      <c r="BK75" s="201" t="n">
        <f aca="false">BK74*(1-BJ74)</f>
        <v>89429.8557473864</v>
      </c>
      <c r="BL75" s="201" t="n">
        <f aca="false">((BK75+BK76)/2)*BF75</f>
        <v>434863.589357445</v>
      </c>
      <c r="BM75" s="201" t="n">
        <f aca="false">BM76+BL75</f>
        <v>1872113.14832946</v>
      </c>
      <c r="BN75" s="202" t="n">
        <f aca="false">BM75/BK75</f>
        <v>20.9338719456022</v>
      </c>
      <c r="BP75" s="196" t="s">
        <v>212</v>
      </c>
      <c r="BQ75" s="197" t="s">
        <v>62</v>
      </c>
      <c r="BR75" s="197" t="n">
        <v>5</v>
      </c>
      <c r="BS75" s="198" t="n">
        <f aca="false">AK84</f>
        <v>1099055</v>
      </c>
      <c r="BT75" s="198" t="n">
        <f aca="false">D1405</f>
        <v>10561</v>
      </c>
      <c r="BU75" s="199" t="n">
        <f aca="false">BT75/BS75</f>
        <v>0.00960916423654867</v>
      </c>
      <c r="BV75" s="200" t="n">
        <f aca="false">2*BR75*BU75/(2+BR75*BU75)</f>
        <v>0.0469186975074581</v>
      </c>
      <c r="BW75" s="201" t="n">
        <f aca="false">BW74*(1-BV74)</f>
        <v>91421.3397825201</v>
      </c>
      <c r="BX75" s="201" t="n">
        <f aca="false">((BW75+BW76)/2)*BR75</f>
        <v>446383.273445144</v>
      </c>
      <c r="BY75" s="201" t="n">
        <f aca="false">BY76+BX75</f>
        <v>2045826.97530209</v>
      </c>
      <c r="BZ75" s="202" t="n">
        <f aca="false">BY75/BW75</f>
        <v>22.3780025557365</v>
      </c>
      <c r="CG75" s="0" t="n">
        <v>71</v>
      </c>
    </row>
    <row r="76" customFormat="false" ht="15" hidden="false" customHeight="false" outlineLevel="0" collapsed="false">
      <c r="A76" s="219" t="s">
        <v>52</v>
      </c>
      <c r="B76" s="132" t="n">
        <v>11561</v>
      </c>
      <c r="C76" s="132" t="n">
        <v>7315</v>
      </c>
      <c r="D76" s="132" t="n">
        <v>4246</v>
      </c>
      <c r="E76" s="217" t="n">
        <v>3.8</v>
      </c>
      <c r="F76" s="217" t="n">
        <v>4.6</v>
      </c>
      <c r="G76" s="217" t="n">
        <v>2.9</v>
      </c>
      <c r="H76" s="217" t="n">
        <v>172.3</v>
      </c>
      <c r="I76" s="127"/>
      <c r="J76" s="58" t="s">
        <v>36</v>
      </c>
      <c r="K76" s="54" t="n">
        <v>1590985</v>
      </c>
      <c r="L76" s="54" t="n">
        <v>1598787</v>
      </c>
      <c r="M76" s="54" t="n">
        <v>1612356</v>
      </c>
      <c r="N76" s="54" t="n">
        <v>1630453</v>
      </c>
      <c r="O76" s="54" t="n">
        <v>1651186</v>
      </c>
      <c r="P76" s="54" t="n">
        <v>1673206</v>
      </c>
      <c r="Q76" s="54" t="n">
        <v>1695751</v>
      </c>
      <c r="R76" s="54" t="n">
        <v>1717836</v>
      </c>
      <c r="S76" s="54" t="n">
        <v>1737845</v>
      </c>
      <c r="T76" s="54" t="n">
        <v>1753984</v>
      </c>
      <c r="U76" s="54" t="n">
        <v>1764757</v>
      </c>
      <c r="V76" s="54" t="n">
        <v>1768941</v>
      </c>
      <c r="W76" s="54" t="n">
        <v>1766751</v>
      </c>
      <c r="X76" s="54" t="n">
        <v>1760050</v>
      </c>
      <c r="Y76" s="54" t="n">
        <v>1751160</v>
      </c>
      <c r="Z76" s="54" t="n">
        <v>1741935</v>
      </c>
      <c r="AA76" s="54" t="n">
        <v>1733812</v>
      </c>
      <c r="AB76" s="54" t="n">
        <v>1727307</v>
      </c>
      <c r="AC76" s="54" t="n">
        <v>1722130</v>
      </c>
      <c r="AD76" s="54" t="n">
        <v>1717868</v>
      </c>
      <c r="AE76" s="54" t="n">
        <v>1714447</v>
      </c>
      <c r="AF76" s="54" t="n">
        <v>1712188</v>
      </c>
      <c r="AG76" s="54" t="n">
        <v>1711950</v>
      </c>
      <c r="AH76" s="54" t="n">
        <v>1714781</v>
      </c>
      <c r="AI76" s="54" t="n">
        <v>1721268</v>
      </c>
      <c r="AJ76" s="54" t="n">
        <v>1732793</v>
      </c>
      <c r="AK76" s="54" t="n">
        <v>1756793</v>
      </c>
      <c r="AL76" s="54" t="n">
        <v>1779529</v>
      </c>
      <c r="AM76" s="54" t="n">
        <v>1799615</v>
      </c>
      <c r="AN76" s="54" t="n">
        <v>1815707</v>
      </c>
      <c r="AO76" s="54" t="n">
        <v>1825760</v>
      </c>
      <c r="AR76" s="203" t="s">
        <v>213</v>
      </c>
      <c r="AS76" s="204" t="s">
        <v>64</v>
      </c>
      <c r="AT76" s="204" t="n">
        <v>5</v>
      </c>
      <c r="AU76" s="205" t="n">
        <v>584129</v>
      </c>
      <c r="AV76" s="205" t="n">
        <v>12764</v>
      </c>
      <c r="AW76" s="206" t="n">
        <f aca="false">AV76/AU76</f>
        <v>0.021851337632612</v>
      </c>
      <c r="AX76" s="207" t="n">
        <f aca="false">2*AT76*AW76/(2+AT76*AW76)</f>
        <v>0.103597337181575</v>
      </c>
      <c r="AY76" s="208" t="n">
        <f aca="false">AY75*(1-AX75)</f>
        <v>80470.6603025976</v>
      </c>
      <c r="AZ76" s="208" t="n">
        <f aca="false">((AY76+AY77)/2)*AT76</f>
        <v>381511.936191508</v>
      </c>
      <c r="BA76" s="208" t="n">
        <f aca="false">BA77+AZ76</f>
        <v>1236350.78008927</v>
      </c>
      <c r="BB76" s="209" t="n">
        <f aca="false">BA76/AY76</f>
        <v>15.3639944725216</v>
      </c>
      <c r="BD76" s="203" t="s">
        <v>213</v>
      </c>
      <c r="BE76" s="204" t="s">
        <v>64</v>
      </c>
      <c r="BF76" s="204" t="n">
        <v>5</v>
      </c>
      <c r="BG76" s="205" t="n">
        <f aca="false">X85</f>
        <v>808178</v>
      </c>
      <c r="BH76" s="205" t="n">
        <f aca="false">D717</f>
        <v>14671</v>
      </c>
      <c r="BI76" s="206" t="n">
        <f aca="false">BH76/BG76</f>
        <v>0.0181531791263806</v>
      </c>
      <c r="BJ76" s="207" t="n">
        <f aca="false">2*BF76*BI76/(2+BF76*BI76)</f>
        <v>0.0868254985615883</v>
      </c>
      <c r="BK76" s="208" t="n">
        <f aca="false">BK75*(1-BJ75)</f>
        <v>84515.5799955915</v>
      </c>
      <c r="BL76" s="208" t="n">
        <f aca="false">((BK76+BK77)/2)*BF76</f>
        <v>404232.63155461</v>
      </c>
      <c r="BM76" s="208" t="n">
        <f aca="false">BM77+BL76</f>
        <v>1437249.55897202</v>
      </c>
      <c r="BN76" s="209" t="n">
        <f aca="false">BM76/BK76</f>
        <v>17.0057350259797</v>
      </c>
      <c r="BP76" s="203" t="s">
        <v>213</v>
      </c>
      <c r="BQ76" s="204" t="s">
        <v>64</v>
      </c>
      <c r="BR76" s="204" t="n">
        <v>5</v>
      </c>
      <c r="BS76" s="205" t="n">
        <f aca="false">AK85</f>
        <v>964417</v>
      </c>
      <c r="BT76" s="205" t="n">
        <f aca="false">D1406</f>
        <v>15173</v>
      </c>
      <c r="BU76" s="206" t="n">
        <f aca="false">BT76/BS76</f>
        <v>0.015732820968523</v>
      </c>
      <c r="BV76" s="207" t="n">
        <f aca="false">2*BR76*BU76/(2+BR76*BU76)</f>
        <v>0.0756871729870669</v>
      </c>
      <c r="BW76" s="208" t="n">
        <f aca="false">BW75*(1-BV75)</f>
        <v>87131.9695955375</v>
      </c>
      <c r="BX76" s="208" t="n">
        <f aca="false">((BW76+BW77)/2)*BR76</f>
        <v>419172.916838984</v>
      </c>
      <c r="BY76" s="208" t="n">
        <f aca="false">BY77+BX76</f>
        <v>1599443.70185695</v>
      </c>
      <c r="BZ76" s="209" t="n">
        <f aca="false">BY76/BW76</f>
        <v>18.3565654406929</v>
      </c>
      <c r="CG76" s="0" t="n">
        <v>72</v>
      </c>
    </row>
    <row r="77" customFormat="false" ht="15" hidden="false" customHeight="false" outlineLevel="0" collapsed="false">
      <c r="A77" s="219" t="s">
        <v>53</v>
      </c>
      <c r="B77" s="132" t="n">
        <v>16635</v>
      </c>
      <c r="C77" s="132" t="n">
        <v>10663</v>
      </c>
      <c r="D77" s="132" t="n">
        <v>5972</v>
      </c>
      <c r="E77" s="217" t="n">
        <v>5.4</v>
      </c>
      <c r="F77" s="217" t="n">
        <v>6.6</v>
      </c>
      <c r="G77" s="217" t="n">
        <v>4.1</v>
      </c>
      <c r="H77" s="217" t="n">
        <v>178.5</v>
      </c>
      <c r="I77" s="127"/>
      <c r="J77" s="58" t="s">
        <v>37</v>
      </c>
      <c r="K77" s="54" t="n">
        <v>1571862</v>
      </c>
      <c r="L77" s="54" t="n">
        <v>1586319</v>
      </c>
      <c r="M77" s="54" t="n">
        <v>1591036</v>
      </c>
      <c r="N77" s="54" t="n">
        <v>1590032</v>
      </c>
      <c r="O77" s="54" t="n">
        <v>1588553</v>
      </c>
      <c r="P77" s="54" t="n">
        <v>1590602</v>
      </c>
      <c r="Q77" s="54" t="n">
        <v>1598421</v>
      </c>
      <c r="R77" s="54" t="n">
        <v>1611962</v>
      </c>
      <c r="S77" s="54" t="n">
        <v>1630031</v>
      </c>
      <c r="T77" s="54" t="n">
        <v>1650720</v>
      </c>
      <c r="U77" s="54" t="n">
        <v>1672670</v>
      </c>
      <c r="V77" s="54" t="n">
        <v>1695145</v>
      </c>
      <c r="W77" s="54" t="n">
        <v>1717162</v>
      </c>
      <c r="X77" s="54" t="n">
        <v>1737087</v>
      </c>
      <c r="Y77" s="54" t="n">
        <v>1753158</v>
      </c>
      <c r="Z77" s="54" t="n">
        <v>1763866</v>
      </c>
      <c r="AA77" s="54" t="n">
        <v>1767997</v>
      </c>
      <c r="AB77" s="54" t="n">
        <v>1765768</v>
      </c>
      <c r="AC77" s="54" t="n">
        <v>1759036</v>
      </c>
      <c r="AD77" s="54" t="n">
        <v>1750111</v>
      </c>
      <c r="AE77" s="54" t="n">
        <v>1740835</v>
      </c>
      <c r="AF77" s="54" t="n">
        <v>1732666</v>
      </c>
      <c r="AG77" s="54" t="n">
        <v>1726108</v>
      </c>
      <c r="AH77" s="54" t="n">
        <v>1720853</v>
      </c>
      <c r="AI77" s="54" t="n">
        <v>1716530</v>
      </c>
      <c r="AJ77" s="54" t="n">
        <v>1713034</v>
      </c>
      <c r="AK77" s="54" t="n">
        <v>1710697</v>
      </c>
      <c r="AL77" s="54" t="n">
        <v>1710365</v>
      </c>
      <c r="AM77" s="54" t="n">
        <v>1713090</v>
      </c>
      <c r="AN77" s="54" t="n">
        <v>1719461</v>
      </c>
      <c r="AO77" s="54" t="n">
        <v>1730876</v>
      </c>
      <c r="AR77" s="196" t="s">
        <v>214</v>
      </c>
      <c r="AS77" s="197" t="s">
        <v>69</v>
      </c>
      <c r="AT77" s="197" t="n">
        <v>5</v>
      </c>
      <c r="AU77" s="198" t="n">
        <v>483396</v>
      </c>
      <c r="AV77" s="198" t="n">
        <v>18084</v>
      </c>
      <c r="AW77" s="199" t="n">
        <f aca="false">AV77/AU77</f>
        <v>0.0374103219720478</v>
      </c>
      <c r="AX77" s="200" t="n">
        <f aca="false">2*AT77*AW77/(2+AT77*AW77)</f>
        <v>0.171053677029773</v>
      </c>
      <c r="AY77" s="201" t="n">
        <f aca="false">AY76*(1-AX76)</f>
        <v>72134.1141740054</v>
      </c>
      <c r="AZ77" s="201" t="n">
        <f aca="false">((AY77+AY78)/2)*AT77</f>
        <v>329823.557198155</v>
      </c>
      <c r="BA77" s="201" t="n">
        <f aca="false">BA78+AZ77</f>
        <v>854838.843897761</v>
      </c>
      <c r="BB77" s="202" t="n">
        <f aca="false">BA77/AY77</f>
        <v>11.8506874824258</v>
      </c>
      <c r="BD77" s="196" t="s">
        <v>214</v>
      </c>
      <c r="BE77" s="197" t="s">
        <v>69</v>
      </c>
      <c r="BF77" s="197" t="n">
        <v>5</v>
      </c>
      <c r="BG77" s="198" t="n">
        <f aca="false">X86</f>
        <v>634556</v>
      </c>
      <c r="BH77" s="198" t="n">
        <f aca="false">D718</f>
        <v>19262</v>
      </c>
      <c r="BI77" s="199" t="n">
        <f aca="false">BH77/BG77</f>
        <v>0.0303550829241233</v>
      </c>
      <c r="BJ77" s="200" t="n">
        <f aca="false">2*BF77*BI77/(2+BF77*BI77)</f>
        <v>0.141069940282198</v>
      </c>
      <c r="BK77" s="201" t="n">
        <f aca="false">BK76*(1-BJ76)</f>
        <v>77177.4726262525</v>
      </c>
      <c r="BL77" s="201" t="n">
        <f aca="false">((BK77+BK78)/2)*BF77</f>
        <v>358668.809494971</v>
      </c>
      <c r="BM77" s="201" t="n">
        <f aca="false">BM78+BL77</f>
        <v>1033016.92741741</v>
      </c>
      <c r="BN77" s="202" t="n">
        <f aca="false">BM77/BK77</f>
        <v>13.3849540839462</v>
      </c>
      <c r="BP77" s="196" t="s">
        <v>214</v>
      </c>
      <c r="BQ77" s="197" t="s">
        <v>69</v>
      </c>
      <c r="BR77" s="197" t="n">
        <v>5</v>
      </c>
      <c r="BS77" s="198" t="n">
        <f aca="false">AK86</f>
        <v>821778</v>
      </c>
      <c r="BT77" s="198" t="n">
        <f aca="false">D1407</f>
        <v>21442</v>
      </c>
      <c r="BU77" s="199" t="n">
        <f aca="false">BT77/BS77</f>
        <v>0.0260922049507288</v>
      </c>
      <c r="BV77" s="200" t="n">
        <f aca="false">2*BR77*BU77/(2+BR77*BU77)</f>
        <v>0.1224721064951</v>
      </c>
      <c r="BW77" s="201" t="n">
        <f aca="false">BW76*(1-BV76)</f>
        <v>80537.1971400562</v>
      </c>
      <c r="BX77" s="201" t="n">
        <f aca="false">((BW77+BW78)/2)*BR77</f>
        <v>378027.085237896</v>
      </c>
      <c r="BY77" s="201" t="n">
        <f aca="false">BY78+BX77</f>
        <v>1180270.78501796</v>
      </c>
      <c r="BZ77" s="202" t="n">
        <f aca="false">BY77/BW77</f>
        <v>14.6549771649669</v>
      </c>
      <c r="CG77" s="0" t="n">
        <v>73</v>
      </c>
    </row>
    <row r="78" customFormat="false" ht="15" hidden="false" customHeight="false" outlineLevel="0" collapsed="false">
      <c r="A78" s="219" t="s">
        <v>57</v>
      </c>
      <c r="B78" s="132" t="n">
        <v>21922</v>
      </c>
      <c r="C78" s="132" t="n">
        <v>14049</v>
      </c>
      <c r="D78" s="132" t="n">
        <v>7873</v>
      </c>
      <c r="E78" s="217" t="n">
        <v>7.2</v>
      </c>
      <c r="F78" s="217" t="n">
        <v>8.8</v>
      </c>
      <c r="G78" s="217" t="n">
        <v>5.4</v>
      </c>
      <c r="H78" s="217" t="n">
        <v>178.4</v>
      </c>
      <c r="I78" s="127"/>
      <c r="J78" s="58" t="s">
        <v>38</v>
      </c>
      <c r="K78" s="54" t="n">
        <v>1376489</v>
      </c>
      <c r="L78" s="54" t="n">
        <v>1420822</v>
      </c>
      <c r="M78" s="54" t="n">
        <v>1465595</v>
      </c>
      <c r="N78" s="54" t="n">
        <v>1507564</v>
      </c>
      <c r="O78" s="54" t="n">
        <v>1542857</v>
      </c>
      <c r="P78" s="54" t="n">
        <v>1568522</v>
      </c>
      <c r="Q78" s="54" t="n">
        <v>1583000</v>
      </c>
      <c r="R78" s="54" t="n">
        <v>1587812</v>
      </c>
      <c r="S78" s="54" t="n">
        <v>1586891</v>
      </c>
      <c r="T78" s="54" t="n">
        <v>1585502</v>
      </c>
      <c r="U78" s="54" t="n">
        <v>1587623</v>
      </c>
      <c r="V78" s="54" t="n">
        <v>1595472</v>
      </c>
      <c r="W78" s="54" t="n">
        <v>1609026</v>
      </c>
      <c r="X78" s="54" t="n">
        <v>1627091</v>
      </c>
      <c r="Y78" s="54" t="n">
        <v>1647740</v>
      </c>
      <c r="Z78" s="54" t="n">
        <v>1669679</v>
      </c>
      <c r="AA78" s="54" t="n">
        <v>1692096</v>
      </c>
      <c r="AB78" s="54" t="n">
        <v>1714068</v>
      </c>
      <c r="AC78" s="54" t="n">
        <v>1733951</v>
      </c>
      <c r="AD78" s="54" t="n">
        <v>1749976</v>
      </c>
      <c r="AE78" s="54" t="n">
        <v>1760660</v>
      </c>
      <c r="AF78" s="54" t="n">
        <v>1764785</v>
      </c>
      <c r="AG78" s="54" t="n">
        <v>1762558</v>
      </c>
      <c r="AH78" s="54" t="n">
        <v>1755835</v>
      </c>
      <c r="AI78" s="54" t="n">
        <v>1746897</v>
      </c>
      <c r="AJ78" s="54" t="n">
        <v>1737635</v>
      </c>
      <c r="AK78" s="54" t="n">
        <v>1729466</v>
      </c>
      <c r="AL78" s="54" t="n">
        <v>1722892</v>
      </c>
      <c r="AM78" s="54" t="n">
        <v>1717621</v>
      </c>
      <c r="AN78" s="54" t="n">
        <v>1713287</v>
      </c>
      <c r="AO78" s="54" t="n">
        <v>1709759</v>
      </c>
      <c r="AR78" s="203" t="s">
        <v>215</v>
      </c>
      <c r="AS78" s="204" t="s">
        <v>70</v>
      </c>
      <c r="AT78" s="204" t="n">
        <v>5</v>
      </c>
      <c r="AU78" s="205" t="n">
        <v>365167</v>
      </c>
      <c r="AV78" s="205" t="n">
        <v>26051</v>
      </c>
      <c r="AW78" s="206" t="n">
        <f aca="false">AV78/AU78</f>
        <v>0.0713399622638409</v>
      </c>
      <c r="AX78" s="207" t="n">
        <f aca="false">2*AT78*AW78/(2+AT78*AW78)</f>
        <v>0.302711282621553</v>
      </c>
      <c r="AY78" s="208" t="n">
        <f aca="false">AY77*(1-AX77)</f>
        <v>59795.3087052564</v>
      </c>
      <c r="AZ78" s="208" t="n">
        <f aca="false">((AY78+AY79)/2)*AT78</f>
        <v>253724.757043982</v>
      </c>
      <c r="BA78" s="208" t="n">
        <f aca="false">BA79+AZ78</f>
        <v>525015.286699607</v>
      </c>
      <c r="BB78" s="209" t="n">
        <f aca="false">BA78/AY78</f>
        <v>8.78020864960355</v>
      </c>
      <c r="BD78" s="203" t="s">
        <v>215</v>
      </c>
      <c r="BE78" s="204" t="s">
        <v>70</v>
      </c>
      <c r="BF78" s="204" t="n">
        <v>5</v>
      </c>
      <c r="BG78" s="205" t="n">
        <f aca="false">X87</f>
        <v>437492</v>
      </c>
      <c r="BH78" s="205" t="n">
        <f aca="false">D719</f>
        <v>24590</v>
      </c>
      <c r="BI78" s="206" t="n">
        <f aca="false">BH78/BG78</f>
        <v>0.0562067420661406</v>
      </c>
      <c r="BJ78" s="207" t="n">
        <f aca="false">2*BF78*BI78/(2+BF78*BI78)</f>
        <v>0.24640908116168</v>
      </c>
      <c r="BK78" s="208" t="n">
        <f aca="false">BK77*(1-BJ77)</f>
        <v>66290.051171736</v>
      </c>
      <c r="BL78" s="208" t="n">
        <f aca="false">((BK78+BK79)/2)*BF78</f>
        <v>290614.07936021</v>
      </c>
      <c r="BM78" s="208" t="n">
        <f aca="false">BM79+BL78</f>
        <v>674348.117922436</v>
      </c>
      <c r="BN78" s="209" t="n">
        <f aca="false">BM78/BK78</f>
        <v>10.1726896570862</v>
      </c>
      <c r="BP78" s="203" t="s">
        <v>215</v>
      </c>
      <c r="BQ78" s="204" t="s">
        <v>70</v>
      </c>
      <c r="BR78" s="204" t="n">
        <v>5</v>
      </c>
      <c r="BS78" s="205" t="n">
        <f aca="false">AK87</f>
        <v>634279</v>
      </c>
      <c r="BT78" s="205" t="n">
        <f aca="false">D1408</f>
        <v>29797</v>
      </c>
      <c r="BU78" s="206" t="n">
        <f aca="false">BT78/BS78</f>
        <v>0.0469777495392406</v>
      </c>
      <c r="BV78" s="207" t="n">
        <f aca="false">2*BR78*BU78/(2+BR78*BU78)</f>
        <v>0.210201736384716</v>
      </c>
      <c r="BW78" s="208" t="n">
        <f aca="false">BW77*(1-BV77)</f>
        <v>70673.6369551024</v>
      </c>
      <c r="BX78" s="208" t="n">
        <f aca="false">((BW78+BW79)/2)*BR78</f>
        <v>316228.881764048</v>
      </c>
      <c r="BY78" s="208" t="n">
        <f aca="false">BY79+BX78</f>
        <v>802243.699780066</v>
      </c>
      <c r="BZ78" s="209" t="n">
        <f aca="false">BY78/BW78</f>
        <v>11.3513855285206</v>
      </c>
      <c r="CG78" s="0" t="n">
        <v>74</v>
      </c>
    </row>
    <row r="79" customFormat="false" ht="15" hidden="false" customHeight="false" outlineLevel="0" collapsed="false">
      <c r="A79" s="219" t="s">
        <v>62</v>
      </c>
      <c r="B79" s="132" t="n">
        <v>26673</v>
      </c>
      <c r="C79" s="132" t="n">
        <v>16773</v>
      </c>
      <c r="D79" s="132" t="n">
        <v>9900</v>
      </c>
      <c r="E79" s="217" t="n">
        <v>8.7</v>
      </c>
      <c r="F79" s="217" t="n">
        <v>10.5</v>
      </c>
      <c r="G79" s="217" t="n">
        <v>6.8</v>
      </c>
      <c r="H79" s="217" t="n">
        <v>169.4</v>
      </c>
      <c r="I79" s="127"/>
      <c r="J79" s="58" t="s">
        <v>39</v>
      </c>
      <c r="K79" s="54" t="n">
        <v>1198199</v>
      </c>
      <c r="L79" s="54" t="n">
        <v>1222566</v>
      </c>
      <c r="M79" s="54" t="n">
        <v>1253022</v>
      </c>
      <c r="N79" s="54" t="n">
        <v>1288614</v>
      </c>
      <c r="O79" s="54" t="n">
        <v>1328055</v>
      </c>
      <c r="P79" s="54" t="n">
        <v>1370228</v>
      </c>
      <c r="Q79" s="54" t="n">
        <v>1414469</v>
      </c>
      <c r="R79" s="54" t="n">
        <v>1459104</v>
      </c>
      <c r="S79" s="54" t="n">
        <v>1500972</v>
      </c>
      <c r="T79" s="54" t="n">
        <v>1536188</v>
      </c>
      <c r="U79" s="54" t="n">
        <v>1561851</v>
      </c>
      <c r="V79" s="54" t="n">
        <v>1576380</v>
      </c>
      <c r="W79" s="54" t="n">
        <v>1581282</v>
      </c>
      <c r="X79" s="54" t="n">
        <v>1580461</v>
      </c>
      <c r="Y79" s="54" t="n">
        <v>1579214</v>
      </c>
      <c r="Z79" s="54" t="n">
        <v>1581415</v>
      </c>
      <c r="AA79" s="54" t="n">
        <v>1589333</v>
      </c>
      <c r="AB79" s="54" t="n">
        <v>1602916</v>
      </c>
      <c r="AC79" s="54" t="n">
        <v>1620978</v>
      </c>
      <c r="AD79" s="54" t="n">
        <v>1641608</v>
      </c>
      <c r="AE79" s="54" t="n">
        <v>1663528</v>
      </c>
      <c r="AF79" s="54" t="n">
        <v>1685899</v>
      </c>
      <c r="AG79" s="54" t="n">
        <v>1707843</v>
      </c>
      <c r="AH79" s="54" t="n">
        <v>1727688</v>
      </c>
      <c r="AI79" s="54" t="n">
        <v>1743705</v>
      </c>
      <c r="AJ79" s="54" t="n">
        <v>1754377</v>
      </c>
      <c r="AK79" s="54" t="n">
        <v>1758528</v>
      </c>
      <c r="AL79" s="54" t="n">
        <v>1756348</v>
      </c>
      <c r="AM79" s="54" t="n">
        <v>1749668</v>
      </c>
      <c r="AN79" s="54" t="n">
        <v>1740794</v>
      </c>
      <c r="AO79" s="54" t="n">
        <v>1731602</v>
      </c>
      <c r="AR79" s="196" t="s">
        <v>216</v>
      </c>
      <c r="AS79" s="197" t="s">
        <v>71</v>
      </c>
      <c r="AT79" s="197" t="n">
        <v>5</v>
      </c>
      <c r="AU79" s="198" t="n">
        <v>206656</v>
      </c>
      <c r="AV79" s="198" t="n">
        <v>24268</v>
      </c>
      <c r="AW79" s="199" t="n">
        <f aca="false">AV79/AU79</f>
        <v>0.117431867451223</v>
      </c>
      <c r="AX79" s="200" t="n">
        <f aca="false">2*AT79*AW79/(2+AT79*AW79)</f>
        <v>0.453902725511174</v>
      </c>
      <c r="AY79" s="201" t="n">
        <f aca="false">AY78*(1-AX78)</f>
        <v>41694.5941123365</v>
      </c>
      <c r="AZ79" s="201" t="n">
        <f aca="false">((AY79+AY80)/2)*AT79</f>
        <v>161159.745795003</v>
      </c>
      <c r="BA79" s="201" t="n">
        <f aca="false">BA80+AZ79</f>
        <v>271290.529655624</v>
      </c>
      <c r="BB79" s="202" t="n">
        <f aca="false">BA79/AY79</f>
        <v>6.50661159872895</v>
      </c>
      <c r="BD79" s="196" t="s">
        <v>216</v>
      </c>
      <c r="BE79" s="197" t="s">
        <v>71</v>
      </c>
      <c r="BF79" s="197" t="n">
        <v>5</v>
      </c>
      <c r="BG79" s="198" t="n">
        <f aca="false">X88</f>
        <v>266788</v>
      </c>
      <c r="BH79" s="198" t="n">
        <f aca="false">D720</f>
        <v>24556</v>
      </c>
      <c r="BI79" s="199" t="n">
        <f aca="false">BH79/BG79</f>
        <v>0.092043120380227</v>
      </c>
      <c r="BJ79" s="200" t="n">
        <f aca="false">2*BF79*BI79/(2+BF79*BI79)</f>
        <v>0.374126236371725</v>
      </c>
      <c r="BK79" s="201" t="n">
        <f aca="false">BK78*(1-BJ78)</f>
        <v>49955.5805723478</v>
      </c>
      <c r="BL79" s="201" t="n">
        <f aca="false">((BK79+BK80)/2)*BF79</f>
        <v>203053.669498497</v>
      </c>
      <c r="BM79" s="201" t="n">
        <f aca="false">BM80+BL79</f>
        <v>383734.038562226</v>
      </c>
      <c r="BN79" s="202" t="n">
        <f aca="false">BM79/BK79</f>
        <v>7.68150493229653</v>
      </c>
      <c r="BP79" s="196" t="s">
        <v>216</v>
      </c>
      <c r="BQ79" s="197" t="s">
        <v>71</v>
      </c>
      <c r="BR79" s="197" t="n">
        <v>5</v>
      </c>
      <c r="BS79" s="198" t="n">
        <f aca="false">AK88</f>
        <v>415995</v>
      </c>
      <c r="BT79" s="198" t="n">
        <f aca="false">D1409</f>
        <v>31630</v>
      </c>
      <c r="BU79" s="199" t="n">
        <f aca="false">BT79/BS79</f>
        <v>0.0760345677231697</v>
      </c>
      <c r="BV79" s="200" t="n">
        <f aca="false">2*BR79*BU79/(2+BR79*BU79)</f>
        <v>0.319449774779324</v>
      </c>
      <c r="BW79" s="201" t="n">
        <f aca="false">BW78*(1-BV78)</f>
        <v>55817.9157505168</v>
      </c>
      <c r="BX79" s="201" t="n">
        <f aca="false">((BW79+BW80)/2)*BR79</f>
        <v>234512.027214699</v>
      </c>
      <c r="BY79" s="201" t="n">
        <f aca="false">BY80+BX79</f>
        <v>486014.818016018</v>
      </c>
      <c r="BZ79" s="202" t="n">
        <f aca="false">BY79/BW79</f>
        <v>8.70714736444667</v>
      </c>
      <c r="CG79" s="0" t="n">
        <v>75</v>
      </c>
    </row>
    <row r="80" customFormat="false" ht="15" hidden="false" customHeight="false" outlineLevel="0" collapsed="false">
      <c r="A80" s="219" t="s">
        <v>64</v>
      </c>
      <c r="B80" s="132" t="n">
        <v>31510</v>
      </c>
      <c r="C80" s="132" t="n">
        <v>18731</v>
      </c>
      <c r="D80" s="132" t="n">
        <v>12779</v>
      </c>
      <c r="E80" s="217" t="n">
        <v>10.3</v>
      </c>
      <c r="F80" s="217" t="n">
        <v>11.7</v>
      </c>
      <c r="G80" s="217" t="n">
        <v>8.8</v>
      </c>
      <c r="H80" s="217" t="n">
        <v>146.6</v>
      </c>
      <c r="I80" s="127"/>
      <c r="J80" s="58" t="s">
        <v>40</v>
      </c>
      <c r="K80" s="54" t="n">
        <v>1135147</v>
      </c>
      <c r="L80" s="54" t="n">
        <v>1142539</v>
      </c>
      <c r="M80" s="54" t="n">
        <v>1149467</v>
      </c>
      <c r="N80" s="54" t="n">
        <v>1157884</v>
      </c>
      <c r="O80" s="54" t="n">
        <v>1170187</v>
      </c>
      <c r="P80" s="54" t="n">
        <v>1188129</v>
      </c>
      <c r="Q80" s="54" t="n">
        <v>1212478</v>
      </c>
      <c r="R80" s="54" t="n">
        <v>1242869</v>
      </c>
      <c r="S80" s="54" t="n">
        <v>1278344</v>
      </c>
      <c r="T80" s="54" t="n">
        <v>1317642</v>
      </c>
      <c r="U80" s="54" t="n">
        <v>1359623</v>
      </c>
      <c r="V80" s="54" t="n">
        <v>1403688</v>
      </c>
      <c r="W80" s="54" t="n">
        <v>1448119</v>
      </c>
      <c r="X80" s="54" t="n">
        <v>1489841</v>
      </c>
      <c r="Y80" s="54" t="n">
        <v>1524932</v>
      </c>
      <c r="Z80" s="54" t="n">
        <v>1550541</v>
      </c>
      <c r="AA80" s="54" t="n">
        <v>1565116</v>
      </c>
      <c r="AB80" s="54" t="n">
        <v>1570128</v>
      </c>
      <c r="AC80" s="54" t="n">
        <v>1569478</v>
      </c>
      <c r="AD80" s="54" t="n">
        <v>1568405</v>
      </c>
      <c r="AE80" s="54" t="n">
        <v>1570718</v>
      </c>
      <c r="AF80" s="54" t="n">
        <v>1578744</v>
      </c>
      <c r="AG80" s="54" t="n">
        <v>1592364</v>
      </c>
      <c r="AH80" s="54" t="n">
        <v>1610437</v>
      </c>
      <c r="AI80" s="54" t="n">
        <v>1631048</v>
      </c>
      <c r="AJ80" s="54" t="n">
        <v>1652935</v>
      </c>
      <c r="AK80" s="54" t="n">
        <v>1675269</v>
      </c>
      <c r="AL80" s="54" t="n">
        <v>1697160</v>
      </c>
      <c r="AM80" s="54" t="n">
        <v>1716978</v>
      </c>
      <c r="AN80" s="54" t="n">
        <v>1732970</v>
      </c>
      <c r="AO80" s="54" t="n">
        <v>1743665</v>
      </c>
      <c r="AR80" s="203" t="n">
        <v>90</v>
      </c>
      <c r="AS80" s="204" t="s">
        <v>72</v>
      </c>
      <c r="AT80" s="204" t="n">
        <v>5</v>
      </c>
      <c r="AU80" s="205" t="n">
        <v>77506</v>
      </c>
      <c r="AV80" s="205" t="n">
        <v>13706</v>
      </c>
      <c r="AW80" s="206" t="n">
        <f aca="false">AV80/AU80</f>
        <v>0.176837922225376</v>
      </c>
      <c r="AX80" s="207" t="n">
        <f aca="false">2*AT80*AW80/(2+AT80*AW80)</f>
        <v>0.613128629071942</v>
      </c>
      <c r="AY80" s="208" t="n">
        <f aca="false">AY79*(1-AX79)</f>
        <v>22769.3042056648</v>
      </c>
      <c r="AZ80" s="208" t="n">
        <f aca="false">((AY80+AY81)/2)*AT80</f>
        <v>78945.2403469709</v>
      </c>
      <c r="BA80" s="208" t="n">
        <f aca="false">BA81+AZ80</f>
        <v>110130.783860621</v>
      </c>
      <c r="BB80" s="209" t="n">
        <f aca="false">BA80/AY80</f>
        <v>4.83680936693803</v>
      </c>
      <c r="BD80" s="203" t="n">
        <v>90</v>
      </c>
      <c r="BE80" s="204" t="s">
        <v>72</v>
      </c>
      <c r="BF80" s="204" t="n">
        <v>5</v>
      </c>
      <c r="BG80" s="205" t="n">
        <f aca="false">X89</f>
        <v>134418</v>
      </c>
      <c r="BH80" s="205" t="n">
        <f aca="false">D721</f>
        <v>18855</v>
      </c>
      <c r="BI80" s="206" t="n">
        <f aca="false">BH80/BG80</f>
        <v>0.140271392224256</v>
      </c>
      <c r="BJ80" s="207" t="n">
        <f aca="false">2*BF80*BI80/(2+BF80*BI80)</f>
        <v>0.519262704792749</v>
      </c>
      <c r="BK80" s="208" t="n">
        <f aca="false">BK79*(1-BJ79)</f>
        <v>31265.8872270508</v>
      </c>
      <c r="BL80" s="208" t="n">
        <f aca="false">((BK80+BK81)/2)*BF80</f>
        <v>115741.413212096</v>
      </c>
      <c r="BM80" s="208" t="n">
        <f aca="false">BM81+BL80</f>
        <v>180680.36906373</v>
      </c>
      <c r="BN80" s="209" t="n">
        <f aca="false">BM80/BK80</f>
        <v>5.77883390135839</v>
      </c>
      <c r="BP80" s="203" t="n">
        <v>90</v>
      </c>
      <c r="BQ80" s="204" t="s">
        <v>72</v>
      </c>
      <c r="BR80" s="204" t="n">
        <v>5</v>
      </c>
      <c r="BS80" s="205" t="n">
        <f aca="false">AK89</f>
        <v>212445</v>
      </c>
      <c r="BT80" s="205" t="n">
        <f aca="false">D1410</f>
        <v>24565</v>
      </c>
      <c r="BU80" s="206" t="n">
        <f aca="false">BT80/BS80</f>
        <v>0.115629927746005</v>
      </c>
      <c r="BV80" s="207" t="n">
        <f aca="false">2*BR80*BU80/(2+BR80*BU80)</f>
        <v>0.448499675926349</v>
      </c>
      <c r="BW80" s="208" t="n">
        <f aca="false">BW79*(1-BV79)</f>
        <v>37986.8951353629</v>
      </c>
      <c r="BX80" s="208" t="n">
        <f aca="false">((BW80+BW81)/2)*BR80</f>
        <v>147341.700282668</v>
      </c>
      <c r="BY80" s="208" t="n">
        <f aca="false">BY81+BX80</f>
        <v>251502.790801319</v>
      </c>
      <c r="BZ80" s="209" t="n">
        <f aca="false">BY80/BW80</f>
        <v>6.62077776836225</v>
      </c>
      <c r="CG80" s="0" t="n">
        <v>76</v>
      </c>
    </row>
    <row r="81" customFormat="false" ht="15" hidden="false" customHeight="false" outlineLevel="0" collapsed="false">
      <c r="A81" s="219" t="s">
        <v>69</v>
      </c>
      <c r="B81" s="132" t="n">
        <v>39241</v>
      </c>
      <c r="C81" s="132" t="n">
        <v>21356</v>
      </c>
      <c r="D81" s="132" t="n">
        <v>17885</v>
      </c>
      <c r="E81" s="217" t="n">
        <v>12.9</v>
      </c>
      <c r="F81" s="217" t="n">
        <v>13.3</v>
      </c>
      <c r="G81" s="217" t="n">
        <v>12.3</v>
      </c>
      <c r="H81" s="217" t="n">
        <v>119.4</v>
      </c>
      <c r="I81" s="127"/>
      <c r="J81" s="58" t="s">
        <v>52</v>
      </c>
      <c r="K81" s="54" t="n">
        <v>1064838</v>
      </c>
      <c r="L81" s="54" t="n">
        <v>1076575</v>
      </c>
      <c r="M81" s="54" t="n">
        <v>1088298</v>
      </c>
      <c r="N81" s="54" t="n">
        <v>1099614</v>
      </c>
      <c r="O81" s="54" t="n">
        <v>1109938</v>
      </c>
      <c r="P81" s="54" t="n">
        <v>1118932</v>
      </c>
      <c r="Q81" s="54" t="n">
        <v>1126516</v>
      </c>
      <c r="R81" s="54" t="n">
        <v>1133649</v>
      </c>
      <c r="S81" s="54" t="n">
        <v>1142244</v>
      </c>
      <c r="T81" s="54" t="n">
        <v>1154658</v>
      </c>
      <c r="U81" s="54" t="n">
        <v>1172654</v>
      </c>
      <c r="V81" s="54" t="n">
        <v>1196946</v>
      </c>
      <c r="W81" s="54" t="n">
        <v>1227215</v>
      </c>
      <c r="X81" s="54" t="n">
        <v>1262490</v>
      </c>
      <c r="Y81" s="54" t="n">
        <v>1301542</v>
      </c>
      <c r="Z81" s="54" t="n">
        <v>1343261</v>
      </c>
      <c r="AA81" s="54" t="n">
        <v>1387040</v>
      </c>
      <c r="AB81" s="54" t="n">
        <v>1431166</v>
      </c>
      <c r="AC81" s="54" t="n">
        <v>1472618</v>
      </c>
      <c r="AD81" s="54" t="n">
        <v>1507520</v>
      </c>
      <c r="AE81" s="54" t="n">
        <v>1533063</v>
      </c>
      <c r="AF81" s="54" t="n">
        <v>1547665</v>
      </c>
      <c r="AG81" s="54" t="n">
        <v>1552838</v>
      </c>
      <c r="AH81" s="54" t="n">
        <v>1552408</v>
      </c>
      <c r="AI81" s="54" t="n">
        <v>1551564</v>
      </c>
      <c r="AJ81" s="54" t="n">
        <v>1554073</v>
      </c>
      <c r="AK81" s="54" t="n">
        <v>1562209</v>
      </c>
      <c r="AL81" s="54" t="n">
        <v>1575889</v>
      </c>
      <c r="AM81" s="54" t="n">
        <v>1593966</v>
      </c>
      <c r="AN81" s="54" t="n">
        <v>1614528</v>
      </c>
      <c r="AO81" s="54" t="n">
        <v>1636344</v>
      </c>
      <c r="AR81" s="196" t="n">
        <v>95</v>
      </c>
      <c r="AS81" s="197" t="s">
        <v>74</v>
      </c>
      <c r="AT81" s="197" t="n">
        <v>5</v>
      </c>
      <c r="AU81" s="198" t="n">
        <v>19611</v>
      </c>
      <c r="AV81" s="198" t="n">
        <v>5319</v>
      </c>
      <c r="AW81" s="199" t="n">
        <f aca="false">AV81/AU81</f>
        <v>0.271225332721432</v>
      </c>
      <c r="AX81" s="200" t="n">
        <f aca="false">2*AT81*AW81/(2+AT81*AW81)</f>
        <v>0.808149870094352</v>
      </c>
      <c r="AY81" s="201" t="n">
        <f aca="false">AY80*(1-AX80)</f>
        <v>8808.79193312355</v>
      </c>
      <c r="AZ81" s="201" t="n">
        <f aca="false">((AY81+AY82)/2)*AT81</f>
        <v>26246.8995245128</v>
      </c>
      <c r="BA81" s="201" t="n">
        <f aca="false">BA82+AZ81</f>
        <v>31185.5435136502</v>
      </c>
      <c r="BB81" s="202" t="n">
        <f aca="false">BA81/AY81</f>
        <v>3.54027473351752</v>
      </c>
      <c r="BD81" s="196" t="n">
        <v>95</v>
      </c>
      <c r="BE81" s="197" t="s">
        <v>74</v>
      </c>
      <c r="BF81" s="197" t="n">
        <v>5</v>
      </c>
      <c r="BG81" s="198" t="n">
        <f aca="false">X90</f>
        <v>47338</v>
      </c>
      <c r="BH81" s="198" t="n">
        <f aca="false">D722</f>
        <v>10133</v>
      </c>
      <c r="BI81" s="199" t="n">
        <f aca="false">BH81/BG81</f>
        <v>0.2140563606405</v>
      </c>
      <c r="BJ81" s="200" t="n">
        <f aca="false">2*BF81*BI81/(2+BF81*BI81)</f>
        <v>0.697187992376549</v>
      </c>
      <c r="BK81" s="201" t="n">
        <f aca="false">BK80*(1-BJ80)</f>
        <v>15030.6780577874</v>
      </c>
      <c r="BL81" s="201" t="n">
        <f aca="false">((BK81+BK82)/2)*BF81</f>
        <v>48955.3696410192</v>
      </c>
      <c r="BM81" s="201" t="n">
        <f aca="false">BM82+BL81</f>
        <v>64938.9558516341</v>
      </c>
      <c r="BN81" s="202" t="n">
        <f aca="false">BM81/BK81</f>
        <v>4.32042756833511</v>
      </c>
      <c r="BP81" s="196" t="n">
        <v>95</v>
      </c>
      <c r="BQ81" s="197" t="s">
        <v>74</v>
      </c>
      <c r="BR81" s="197" t="n">
        <v>5</v>
      </c>
      <c r="BS81" s="198" t="n">
        <f aca="false">AK90</f>
        <v>80956</v>
      </c>
      <c r="BT81" s="198" t="n">
        <f aca="false">D1411</f>
        <v>14624</v>
      </c>
      <c r="BU81" s="199" t="n">
        <f aca="false">BT81/BS81</f>
        <v>0.180641336034389</v>
      </c>
      <c r="BV81" s="200" t="n">
        <f aca="false">2*BR81*BU81/(2+BR81*BU81)</f>
        <v>0.622213145444025</v>
      </c>
      <c r="BW81" s="201" t="n">
        <f aca="false">BW80*(1-BV80)</f>
        <v>20949.7849777045</v>
      </c>
      <c r="BX81" s="201" t="n">
        <f aca="false">((BW81+BW82)/2)*BR81</f>
        <v>72160.8458701386</v>
      </c>
      <c r="BY81" s="201" t="n">
        <f aca="false">BY82+BX81</f>
        <v>104161.090518651</v>
      </c>
      <c r="BZ81" s="202" t="n">
        <f aca="false">BY81/BW81</f>
        <v>4.97194079220873</v>
      </c>
      <c r="CG81" s="0" t="n">
        <v>77</v>
      </c>
    </row>
    <row r="82" customFormat="false" ht="15" hidden="false" customHeight="false" outlineLevel="0" collapsed="false">
      <c r="A82" s="219" t="s">
        <v>70</v>
      </c>
      <c r="B82" s="132" t="n">
        <v>47500</v>
      </c>
      <c r="C82" s="132" t="n">
        <v>21772</v>
      </c>
      <c r="D82" s="132" t="n">
        <v>25728</v>
      </c>
      <c r="E82" s="217" t="n">
        <v>15.6</v>
      </c>
      <c r="F82" s="217" t="n">
        <v>13.6</v>
      </c>
      <c r="G82" s="217" t="n">
        <v>17.8</v>
      </c>
      <c r="H82" s="217" t="n">
        <v>84.6</v>
      </c>
      <c r="I82" s="127"/>
      <c r="J82" s="58" t="s">
        <v>53</v>
      </c>
      <c r="K82" s="54" t="n">
        <v>978428</v>
      </c>
      <c r="L82" s="54" t="n">
        <v>991791</v>
      </c>
      <c r="M82" s="54" t="n">
        <v>1004551</v>
      </c>
      <c r="N82" s="54" t="n">
        <v>1016836</v>
      </c>
      <c r="O82" s="54" t="n">
        <v>1028808</v>
      </c>
      <c r="P82" s="54" t="n">
        <v>1040676</v>
      </c>
      <c r="Q82" s="54" t="n">
        <v>1052602</v>
      </c>
      <c r="R82" s="54" t="n">
        <v>1064526</v>
      </c>
      <c r="S82" s="54" t="n">
        <v>1076028</v>
      </c>
      <c r="T82" s="54" t="n">
        <v>1086568</v>
      </c>
      <c r="U82" s="54" t="n">
        <v>1095777</v>
      </c>
      <c r="V82" s="54" t="n">
        <v>1103603</v>
      </c>
      <c r="W82" s="54" t="n">
        <v>1111001</v>
      </c>
      <c r="X82" s="54" t="n">
        <v>1119802</v>
      </c>
      <c r="Y82" s="54" t="n">
        <v>1132358</v>
      </c>
      <c r="Z82" s="54" t="n">
        <v>1150395</v>
      </c>
      <c r="AA82" s="54" t="n">
        <v>1174581</v>
      </c>
      <c r="AB82" s="54" t="n">
        <v>1204668</v>
      </c>
      <c r="AC82" s="54" t="n">
        <v>1239646</v>
      </c>
      <c r="AD82" s="54" t="n">
        <v>1278316</v>
      </c>
      <c r="AE82" s="54" t="n">
        <v>1319629</v>
      </c>
      <c r="AF82" s="54" t="n">
        <v>1362983</v>
      </c>
      <c r="AG82" s="54" t="n">
        <v>1406665</v>
      </c>
      <c r="AH82" s="54" t="n">
        <v>1447712</v>
      </c>
      <c r="AI82" s="54" t="n">
        <v>1482327</v>
      </c>
      <c r="AJ82" s="54" t="n">
        <v>1507729</v>
      </c>
      <c r="AK82" s="54" t="n">
        <v>1522386</v>
      </c>
      <c r="AL82" s="54" t="n">
        <v>1527754</v>
      </c>
      <c r="AM82" s="54" t="n">
        <v>1527602</v>
      </c>
      <c r="AN82" s="54" t="n">
        <v>1527082</v>
      </c>
      <c r="AO82" s="54" t="n">
        <v>1529841</v>
      </c>
      <c r="AR82" s="220" t="s">
        <v>217</v>
      </c>
      <c r="AS82" s="221" t="s">
        <v>218</v>
      </c>
      <c r="AT82" s="221" t="n">
        <f aca="false">2/AW82</f>
        <v>5.84466019417476</v>
      </c>
      <c r="AU82" s="222" t="n">
        <v>2709</v>
      </c>
      <c r="AV82" s="222" t="n">
        <v>927</v>
      </c>
      <c r="AW82" s="223" t="n">
        <f aca="false">AV82/AU82</f>
        <v>0.3421926910299</v>
      </c>
      <c r="AX82" s="224" t="n">
        <f aca="false">2*AT82*AW82/(2+AT82*AW82)</f>
        <v>1</v>
      </c>
      <c r="AY82" s="225" t="n">
        <f aca="false">AY81*(1-AX81)</f>
        <v>1689.96787668157</v>
      </c>
      <c r="AZ82" s="225" t="n">
        <f aca="false">AY82/AW82</f>
        <v>4938.64398913741</v>
      </c>
      <c r="BA82" s="225" t="n">
        <f aca="false">BA83+AZ82</f>
        <v>4938.64398913741</v>
      </c>
      <c r="BB82" s="226" t="n">
        <f aca="false">BA82/AY82</f>
        <v>2.92233009708738</v>
      </c>
      <c r="BD82" s="220" t="s">
        <v>217</v>
      </c>
      <c r="BE82" s="221" t="s">
        <v>218</v>
      </c>
      <c r="BF82" s="221" t="n">
        <f aca="false">2/BI82</f>
        <v>7.02348336594912</v>
      </c>
      <c r="BG82" s="222" t="n">
        <f aca="false">X91</f>
        <v>10767</v>
      </c>
      <c r="BH82" s="222" t="n">
        <f aca="false">D723</f>
        <v>3066</v>
      </c>
      <c r="BI82" s="223" t="n">
        <f aca="false">BH82/BG82</f>
        <v>0.284758985789914</v>
      </c>
      <c r="BJ82" s="224" t="n">
        <f aca="false">2*BF82*BI82/(2+BF82*BI82)</f>
        <v>1</v>
      </c>
      <c r="BK82" s="225" t="n">
        <f aca="false">BK81*(1-BJ81)</f>
        <v>4551.46979862034</v>
      </c>
      <c r="BL82" s="225" t="n">
        <f aca="false">BK82/BI82</f>
        <v>15983.5862106149</v>
      </c>
      <c r="BM82" s="225" t="n">
        <f aca="false">BM83+BL82</f>
        <v>15983.5862106149</v>
      </c>
      <c r="BN82" s="226" t="n">
        <f aca="false">BM82/BK82</f>
        <v>3.51174168297456</v>
      </c>
      <c r="BP82" s="220" t="s">
        <v>217</v>
      </c>
      <c r="BQ82" s="221" t="s">
        <v>218</v>
      </c>
      <c r="BR82" s="221" t="n">
        <v>5</v>
      </c>
      <c r="BS82" s="222" t="n">
        <f aca="false">AK91</f>
        <v>26758</v>
      </c>
      <c r="BT82" s="222" t="n">
        <f aca="false">D1412</f>
        <v>6618</v>
      </c>
      <c r="BU82" s="223" t="n">
        <f aca="false">BT82/BS82</f>
        <v>0.24732790193587</v>
      </c>
      <c r="BV82" s="224" t="n">
        <f aca="false">2*BR82*BU82/(2+BR82*BU82)</f>
        <v>0.764150289818257</v>
      </c>
      <c r="BW82" s="225" t="n">
        <f aca="false">BW81*(1-BV81)</f>
        <v>7914.55337035099</v>
      </c>
      <c r="BX82" s="225" t="n">
        <f aca="false">BW82/BU82</f>
        <v>32000.2446485119</v>
      </c>
      <c r="BY82" s="225" t="n">
        <f aca="false">BY83+BX82</f>
        <v>32000.2446485119</v>
      </c>
      <c r="BZ82" s="226" t="n">
        <f aca="false">BY82/BW82</f>
        <v>4.04321547295255</v>
      </c>
      <c r="CG82" s="0" t="n">
        <v>78</v>
      </c>
    </row>
    <row r="83" customFormat="false" ht="15" hidden="false" customHeight="false" outlineLevel="0" collapsed="false">
      <c r="A83" s="219" t="s">
        <v>71</v>
      </c>
      <c r="B83" s="132" t="n">
        <v>39781</v>
      </c>
      <c r="C83" s="132" t="n">
        <v>15251</v>
      </c>
      <c r="D83" s="132" t="n">
        <v>24530</v>
      </c>
      <c r="E83" s="217" t="n">
        <v>13</v>
      </c>
      <c r="F83" s="217" t="n">
        <v>9.5</v>
      </c>
      <c r="G83" s="217" t="n">
        <v>16.9</v>
      </c>
      <c r="H83" s="217" t="n">
        <v>62.2</v>
      </c>
      <c r="I83" s="127"/>
      <c r="J83" s="58" t="s">
        <v>57</v>
      </c>
      <c r="K83" s="54" t="n">
        <v>862890</v>
      </c>
      <c r="L83" s="54" t="n">
        <v>882230</v>
      </c>
      <c r="M83" s="54" t="n">
        <v>899708</v>
      </c>
      <c r="N83" s="54" t="n">
        <v>915644</v>
      </c>
      <c r="O83" s="54" t="n">
        <v>930510</v>
      </c>
      <c r="P83" s="54" t="n">
        <v>944632</v>
      </c>
      <c r="Q83" s="54" t="n">
        <v>958161</v>
      </c>
      <c r="R83" s="54" t="n">
        <v>971078</v>
      </c>
      <c r="S83" s="54" t="n">
        <v>983551</v>
      </c>
      <c r="T83" s="54" t="n">
        <v>995724</v>
      </c>
      <c r="U83" s="54" t="n">
        <v>1007778</v>
      </c>
      <c r="V83" s="54" t="n">
        <v>1019890</v>
      </c>
      <c r="W83" s="54" t="n">
        <v>1031977</v>
      </c>
      <c r="X83" s="54" t="n">
        <v>1043663</v>
      </c>
      <c r="Y83" s="54" t="n">
        <v>1054401</v>
      </c>
      <c r="Z83" s="54" t="n">
        <v>1063820</v>
      </c>
      <c r="AA83" s="54" t="n">
        <v>1071925</v>
      </c>
      <c r="AB83" s="54" t="n">
        <v>1079571</v>
      </c>
      <c r="AC83" s="54" t="n">
        <v>1088593</v>
      </c>
      <c r="AD83" s="54" t="n">
        <v>1101286</v>
      </c>
      <c r="AE83" s="54" t="n">
        <v>1119299</v>
      </c>
      <c r="AF83" s="54" t="n">
        <v>1143294</v>
      </c>
      <c r="AG83" s="54" t="n">
        <v>1173033</v>
      </c>
      <c r="AH83" s="54" t="n">
        <v>1207542</v>
      </c>
      <c r="AI83" s="54" t="n">
        <v>1245629</v>
      </c>
      <c r="AJ83" s="54" t="n">
        <v>1286323</v>
      </c>
      <c r="AK83" s="54" t="n">
        <v>1328984</v>
      </c>
      <c r="AL83" s="54" t="n">
        <v>1371987</v>
      </c>
      <c r="AM83" s="54" t="n">
        <v>1412412</v>
      </c>
      <c r="AN83" s="54" t="n">
        <v>1446541</v>
      </c>
      <c r="AO83" s="54" t="n">
        <v>1471683</v>
      </c>
      <c r="CG83" s="0" t="n">
        <v>79</v>
      </c>
    </row>
    <row r="84" customFormat="false" ht="15" hidden="false" customHeight="false" outlineLevel="0" collapsed="false">
      <c r="A84" s="219" t="s">
        <v>72</v>
      </c>
      <c r="B84" s="132" t="n">
        <v>21071</v>
      </c>
      <c r="C84" s="132" t="n">
        <v>6537</v>
      </c>
      <c r="D84" s="132" t="n">
        <v>14534</v>
      </c>
      <c r="E84" s="217" t="n">
        <v>6.9</v>
      </c>
      <c r="F84" s="217" t="n">
        <v>4.1</v>
      </c>
      <c r="G84" s="217" t="n">
        <v>10</v>
      </c>
      <c r="H84" s="217" t="n">
        <v>45</v>
      </c>
      <c r="I84" s="127"/>
      <c r="J84" s="58" t="s">
        <v>62</v>
      </c>
      <c r="K84" s="54" t="n">
        <v>709898</v>
      </c>
      <c r="L84" s="54" t="n">
        <v>730331</v>
      </c>
      <c r="M84" s="54" t="n">
        <v>752391</v>
      </c>
      <c r="N84" s="54" t="n">
        <v>775093</v>
      </c>
      <c r="O84" s="54" t="n">
        <v>797308</v>
      </c>
      <c r="P84" s="54" t="n">
        <v>818174</v>
      </c>
      <c r="Q84" s="54" t="n">
        <v>837218</v>
      </c>
      <c r="R84" s="54" t="n">
        <v>854525</v>
      </c>
      <c r="S84" s="54" t="n">
        <v>870372</v>
      </c>
      <c r="T84" s="54" t="n">
        <v>885197</v>
      </c>
      <c r="U84" s="54" t="n">
        <v>899331</v>
      </c>
      <c r="V84" s="54" t="n">
        <v>912903</v>
      </c>
      <c r="W84" s="54" t="n">
        <v>925866</v>
      </c>
      <c r="X84" s="54" t="n">
        <v>938435</v>
      </c>
      <c r="Y84" s="54" t="n">
        <v>950710</v>
      </c>
      <c r="Z84" s="54" t="n">
        <v>962862</v>
      </c>
      <c r="AA84" s="54" t="n">
        <v>975052</v>
      </c>
      <c r="AB84" s="54" t="n">
        <v>987228</v>
      </c>
      <c r="AC84" s="54" t="n">
        <v>999009</v>
      </c>
      <c r="AD84" s="54" t="n">
        <v>1009868</v>
      </c>
      <c r="AE84" s="54" t="n">
        <v>1019469</v>
      </c>
      <c r="AF84" s="54" t="n">
        <v>1027776</v>
      </c>
      <c r="AG84" s="54" t="n">
        <v>1035653</v>
      </c>
      <c r="AH84" s="54" t="n">
        <v>1044857</v>
      </c>
      <c r="AI84" s="54" t="n">
        <v>1057594</v>
      </c>
      <c r="AJ84" s="54" t="n">
        <v>1075441</v>
      </c>
      <c r="AK84" s="54" t="n">
        <v>1099055</v>
      </c>
      <c r="AL84" s="54" t="n">
        <v>1128185</v>
      </c>
      <c r="AM84" s="54" t="n">
        <v>1161898</v>
      </c>
      <c r="AN84" s="54" t="n">
        <v>1199045</v>
      </c>
      <c r="AO84" s="54" t="n">
        <v>1238719</v>
      </c>
      <c r="AW84" s="179" t="n">
        <v>2011</v>
      </c>
      <c r="BI84" s="179" t="n">
        <v>2024</v>
      </c>
      <c r="BO84" s="0" t="n">
        <f aca="false">1391+53</f>
        <v>1444</v>
      </c>
      <c r="BU84" s="179" t="n">
        <v>2037</v>
      </c>
      <c r="CG84" s="0" t="n">
        <v>80</v>
      </c>
    </row>
    <row r="85" customFormat="false" ht="15" hidden="false" customHeight="false" outlineLevel="0" collapsed="false">
      <c r="A85" s="219" t="s">
        <v>74</v>
      </c>
      <c r="B85" s="132" t="n">
        <v>6605</v>
      </c>
      <c r="C85" s="132" t="n">
        <v>1476</v>
      </c>
      <c r="D85" s="132" t="n">
        <v>5129</v>
      </c>
      <c r="E85" s="217" t="n">
        <v>2.2</v>
      </c>
      <c r="F85" s="217" t="n">
        <v>0.9</v>
      </c>
      <c r="G85" s="217" t="n">
        <v>3.5</v>
      </c>
      <c r="H85" s="217" t="n">
        <v>28.8</v>
      </c>
      <c r="I85" s="127"/>
      <c r="J85" s="58" t="s">
        <v>64</v>
      </c>
      <c r="K85" s="54" t="n">
        <v>584129</v>
      </c>
      <c r="L85" s="54" t="n">
        <v>594038</v>
      </c>
      <c r="M85" s="54" t="n">
        <v>605897</v>
      </c>
      <c r="N85" s="54" t="n">
        <v>619734</v>
      </c>
      <c r="O85" s="54" t="n">
        <v>635567</v>
      </c>
      <c r="P85" s="54" t="n">
        <v>653336</v>
      </c>
      <c r="Q85" s="54" t="n">
        <v>673033</v>
      </c>
      <c r="R85" s="54" t="n">
        <v>694230</v>
      </c>
      <c r="S85" s="54" t="n">
        <v>716011</v>
      </c>
      <c r="T85" s="54" t="n">
        <v>737347</v>
      </c>
      <c r="U85" s="54" t="n">
        <v>757455</v>
      </c>
      <c r="V85" s="54" t="n">
        <v>775868</v>
      </c>
      <c r="W85" s="54" t="n">
        <v>792710</v>
      </c>
      <c r="X85" s="54" t="n">
        <v>808178</v>
      </c>
      <c r="Y85" s="54" t="n">
        <v>822723</v>
      </c>
      <c r="Z85" s="54" t="n">
        <v>836656</v>
      </c>
      <c r="AA85" s="54" t="n">
        <v>850042</v>
      </c>
      <c r="AB85" s="54" t="n">
        <v>862874</v>
      </c>
      <c r="AC85" s="54" t="n">
        <v>875337</v>
      </c>
      <c r="AD85" s="54" t="n">
        <v>887533</v>
      </c>
      <c r="AE85" s="54" t="n">
        <v>899613</v>
      </c>
      <c r="AF85" s="54" t="n">
        <v>911730</v>
      </c>
      <c r="AG85" s="54" t="n">
        <v>923817</v>
      </c>
      <c r="AH85" s="54" t="n">
        <v>935515</v>
      </c>
      <c r="AI85" s="54" t="n">
        <v>946350</v>
      </c>
      <c r="AJ85" s="54" t="n">
        <v>955985</v>
      </c>
      <c r="AK85" s="54" t="n">
        <v>964417</v>
      </c>
      <c r="AL85" s="54" t="n">
        <v>972429</v>
      </c>
      <c r="AM85" s="54" t="n">
        <v>981716</v>
      </c>
      <c r="AN85" s="54" t="n">
        <v>994340</v>
      </c>
      <c r="AO85" s="54" t="n">
        <v>1011782</v>
      </c>
      <c r="AR85" s="180"/>
      <c r="AS85" s="181"/>
      <c r="AT85" s="181"/>
      <c r="AU85" s="181"/>
      <c r="AV85" s="182"/>
      <c r="AW85" s="182" t="s">
        <v>240</v>
      </c>
      <c r="AX85" s="181"/>
      <c r="AY85" s="181"/>
      <c r="AZ85" s="181"/>
      <c r="BA85" s="181"/>
      <c r="BB85" s="183"/>
      <c r="BD85" s="180"/>
      <c r="BE85" s="181"/>
      <c r="BF85" s="181"/>
      <c r="BG85" s="181"/>
      <c r="BH85" s="182"/>
      <c r="BI85" s="182" t="s">
        <v>241</v>
      </c>
      <c r="BJ85" s="181"/>
      <c r="BK85" s="181"/>
      <c r="BL85" s="181"/>
      <c r="BM85" s="181"/>
      <c r="BN85" s="183"/>
      <c r="BP85" s="180"/>
      <c r="BQ85" s="181"/>
      <c r="BR85" s="181"/>
      <c r="BS85" s="181"/>
      <c r="BT85" s="182"/>
      <c r="BU85" s="182" t="s">
        <v>242</v>
      </c>
      <c r="BV85" s="181"/>
      <c r="BW85" s="181"/>
      <c r="BX85" s="181"/>
      <c r="BY85" s="181"/>
      <c r="BZ85" s="183"/>
      <c r="CG85" s="0" t="n">
        <v>81</v>
      </c>
    </row>
    <row r="86" customFormat="false" ht="15" hidden="false" customHeight="false" outlineLevel="0" collapsed="false">
      <c r="A86" s="219" t="s">
        <v>218</v>
      </c>
      <c r="B86" s="132" t="n">
        <v>1595</v>
      </c>
      <c r="C86" s="132" t="n">
        <v>361</v>
      </c>
      <c r="D86" s="132" t="n">
        <v>1234</v>
      </c>
      <c r="E86" s="217" t="n">
        <v>0.5</v>
      </c>
      <c r="F86" s="217" t="n">
        <v>0.2</v>
      </c>
      <c r="G86" s="217" t="n">
        <v>0.9</v>
      </c>
      <c r="H86" s="217" t="n">
        <v>29.3</v>
      </c>
      <c r="I86" s="127"/>
      <c r="J86" s="58" t="s">
        <v>69</v>
      </c>
      <c r="K86" s="54" t="n">
        <v>483396</v>
      </c>
      <c r="L86" s="54" t="n">
        <v>486376</v>
      </c>
      <c r="M86" s="54" t="n">
        <v>490244</v>
      </c>
      <c r="N86" s="54" t="n">
        <v>495228</v>
      </c>
      <c r="O86" s="54" t="n">
        <v>501634</v>
      </c>
      <c r="P86" s="54" t="n">
        <v>509702</v>
      </c>
      <c r="Q86" s="54" t="n">
        <v>519497</v>
      </c>
      <c r="R86" s="54" t="n">
        <v>530992</v>
      </c>
      <c r="S86" s="54" t="n">
        <v>544232</v>
      </c>
      <c r="T86" s="54" t="n">
        <v>559228</v>
      </c>
      <c r="U86" s="54" t="n">
        <v>575975</v>
      </c>
      <c r="V86" s="54" t="n">
        <v>594442</v>
      </c>
      <c r="W86" s="54" t="n">
        <v>614243</v>
      </c>
      <c r="X86" s="54" t="n">
        <v>634556</v>
      </c>
      <c r="Y86" s="54" t="n">
        <v>654478</v>
      </c>
      <c r="Z86" s="54" t="n">
        <v>673300</v>
      </c>
      <c r="AA86" s="54" t="n">
        <v>690650</v>
      </c>
      <c r="AB86" s="54" t="n">
        <v>706619</v>
      </c>
      <c r="AC86" s="54" t="n">
        <v>721390</v>
      </c>
      <c r="AD86" s="54" t="n">
        <v>735359</v>
      </c>
      <c r="AE86" s="54" t="n">
        <v>748774</v>
      </c>
      <c r="AF86" s="54" t="n">
        <v>761723</v>
      </c>
      <c r="AG86" s="54" t="n">
        <v>774166</v>
      </c>
      <c r="AH86" s="54" t="n">
        <v>786294</v>
      </c>
      <c r="AI86" s="54" t="n">
        <v>798187</v>
      </c>
      <c r="AJ86" s="54" t="n">
        <v>809967</v>
      </c>
      <c r="AK86" s="54" t="n">
        <v>821778</v>
      </c>
      <c r="AL86" s="54" t="n">
        <v>833551</v>
      </c>
      <c r="AM86" s="54" t="n">
        <v>844958</v>
      </c>
      <c r="AN86" s="54" t="n">
        <v>855575</v>
      </c>
      <c r="AO86" s="54" t="n">
        <v>865081</v>
      </c>
      <c r="AR86" s="184"/>
      <c r="AS86" s="185"/>
      <c r="AT86" s="186"/>
      <c r="AU86" s="187"/>
      <c r="AV86" s="187"/>
      <c r="AW86" s="187"/>
      <c r="AX86" s="187"/>
      <c r="AY86" s="187"/>
      <c r="AZ86" s="188"/>
      <c r="BA86" s="187"/>
      <c r="BB86" s="189"/>
      <c r="BD86" s="184"/>
      <c r="BE86" s="185"/>
      <c r="BF86" s="186"/>
      <c r="BG86" s="187"/>
      <c r="BH86" s="187"/>
      <c r="BI86" s="187"/>
      <c r="BJ86" s="187"/>
      <c r="BK86" s="187"/>
      <c r="BL86" s="188"/>
      <c r="BM86" s="187"/>
      <c r="BN86" s="189"/>
      <c r="BP86" s="184"/>
      <c r="BQ86" s="185"/>
      <c r="BR86" s="186"/>
      <c r="BS86" s="187"/>
      <c r="BT86" s="187"/>
      <c r="BU86" s="187"/>
      <c r="BV86" s="187"/>
      <c r="BW86" s="187"/>
      <c r="BX86" s="188"/>
      <c r="BY86" s="187"/>
      <c r="BZ86" s="189"/>
      <c r="CG86" s="0" t="n">
        <v>82</v>
      </c>
    </row>
    <row r="87" customFormat="false" ht="73" hidden="false" customHeight="false" outlineLevel="0" collapsed="false">
      <c r="B87" s="132"/>
      <c r="C87" s="132"/>
      <c r="D87" s="132"/>
      <c r="E87" s="217"/>
      <c r="F87" s="217"/>
      <c r="G87" s="217"/>
      <c r="H87" s="217"/>
      <c r="I87" s="127"/>
      <c r="J87" s="58" t="s">
        <v>70</v>
      </c>
      <c r="K87" s="54" t="n">
        <v>365167</v>
      </c>
      <c r="L87" s="54" t="n">
        <v>367253</v>
      </c>
      <c r="M87" s="54" t="n">
        <v>368784</v>
      </c>
      <c r="N87" s="54" t="n">
        <v>370427</v>
      </c>
      <c r="O87" s="54" t="n">
        <v>372752</v>
      </c>
      <c r="P87" s="54" t="n">
        <v>376016</v>
      </c>
      <c r="Q87" s="54" t="n">
        <v>380061</v>
      </c>
      <c r="R87" s="54" t="n">
        <v>384782</v>
      </c>
      <c r="S87" s="54" t="n">
        <v>390360</v>
      </c>
      <c r="T87" s="54" t="n">
        <v>397084</v>
      </c>
      <c r="U87" s="54" t="n">
        <v>405126</v>
      </c>
      <c r="V87" s="54" t="n">
        <v>414554</v>
      </c>
      <c r="W87" s="54" t="n">
        <v>425309</v>
      </c>
      <c r="X87" s="54" t="n">
        <v>437492</v>
      </c>
      <c r="Y87" s="54" t="n">
        <v>451109</v>
      </c>
      <c r="Z87" s="54" t="n">
        <v>466205</v>
      </c>
      <c r="AA87" s="54" t="n">
        <v>482717</v>
      </c>
      <c r="AB87" s="54" t="n">
        <v>500325</v>
      </c>
      <c r="AC87" s="54" t="n">
        <v>518351</v>
      </c>
      <c r="AD87" s="54" t="n">
        <v>536063</v>
      </c>
      <c r="AE87" s="54" t="n">
        <v>552880</v>
      </c>
      <c r="AF87" s="54" t="n">
        <v>568520</v>
      </c>
      <c r="AG87" s="54" t="n">
        <v>583074</v>
      </c>
      <c r="AH87" s="54" t="n">
        <v>596676</v>
      </c>
      <c r="AI87" s="54" t="n">
        <v>609631</v>
      </c>
      <c r="AJ87" s="54" t="n">
        <v>622160</v>
      </c>
      <c r="AK87" s="54" t="n">
        <v>634279</v>
      </c>
      <c r="AL87" s="54" t="n">
        <v>645998</v>
      </c>
      <c r="AM87" s="54" t="n">
        <v>657441</v>
      </c>
      <c r="AN87" s="54" t="n">
        <v>668707</v>
      </c>
      <c r="AO87" s="54" t="n">
        <v>679883</v>
      </c>
      <c r="AR87" s="184" t="s">
        <v>163</v>
      </c>
      <c r="AS87" s="187" t="s">
        <v>164</v>
      </c>
      <c r="AT87" s="186" t="s">
        <v>165</v>
      </c>
      <c r="AU87" s="187" t="s">
        <v>166</v>
      </c>
      <c r="AV87" s="187" t="s">
        <v>167</v>
      </c>
      <c r="AW87" s="187" t="s">
        <v>168</v>
      </c>
      <c r="AX87" s="187" t="s">
        <v>169</v>
      </c>
      <c r="AY87" s="187" t="s">
        <v>170</v>
      </c>
      <c r="AZ87" s="188" t="s">
        <v>171</v>
      </c>
      <c r="BA87" s="187" t="s">
        <v>172</v>
      </c>
      <c r="BB87" s="189" t="s">
        <v>173</v>
      </c>
      <c r="BD87" s="184" t="s">
        <v>163</v>
      </c>
      <c r="BE87" s="187" t="s">
        <v>164</v>
      </c>
      <c r="BF87" s="186" t="s">
        <v>165</v>
      </c>
      <c r="BG87" s="187" t="s">
        <v>166</v>
      </c>
      <c r="BH87" s="187" t="s">
        <v>167</v>
      </c>
      <c r="BI87" s="187" t="s">
        <v>168</v>
      </c>
      <c r="BJ87" s="187" t="s">
        <v>169</v>
      </c>
      <c r="BK87" s="187" t="s">
        <v>170</v>
      </c>
      <c r="BL87" s="188" t="s">
        <v>171</v>
      </c>
      <c r="BM87" s="187" t="s">
        <v>172</v>
      </c>
      <c r="BN87" s="189" t="s">
        <v>173</v>
      </c>
      <c r="BP87" s="184" t="s">
        <v>163</v>
      </c>
      <c r="BQ87" s="187" t="s">
        <v>164</v>
      </c>
      <c r="BR87" s="186" t="s">
        <v>165</v>
      </c>
      <c r="BS87" s="187" t="s">
        <v>166</v>
      </c>
      <c r="BT87" s="187" t="s">
        <v>167</v>
      </c>
      <c r="BU87" s="187" t="s">
        <v>168</v>
      </c>
      <c r="BV87" s="187" t="s">
        <v>169</v>
      </c>
      <c r="BW87" s="187" t="s">
        <v>170</v>
      </c>
      <c r="BX87" s="188" t="s">
        <v>171</v>
      </c>
      <c r="BY87" s="187" t="s">
        <v>172</v>
      </c>
      <c r="BZ87" s="189" t="s">
        <v>173</v>
      </c>
      <c r="CG87" s="0" t="n">
        <v>83</v>
      </c>
    </row>
    <row r="88" customFormat="false" ht="15" hidden="false" customHeight="false" outlineLevel="0" collapsed="false">
      <c r="A88" s="219" t="s">
        <v>186</v>
      </c>
      <c r="B88" s="132" t="n">
        <v>8678</v>
      </c>
      <c r="C88" s="132" t="n">
        <v>4894</v>
      </c>
      <c r="D88" s="132" t="n">
        <v>3784</v>
      </c>
      <c r="E88" s="217" t="n">
        <v>2.8</v>
      </c>
      <c r="F88" s="217" t="n">
        <v>3.1</v>
      </c>
      <c r="G88" s="217" t="n">
        <v>2.6</v>
      </c>
      <c r="H88" s="217" t="n">
        <v>129.3</v>
      </c>
      <c r="I88" s="127"/>
      <c r="J88" s="58" t="s">
        <v>71</v>
      </c>
      <c r="K88" s="54" t="n">
        <v>206656</v>
      </c>
      <c r="L88" s="54" t="n">
        <v>213207</v>
      </c>
      <c r="M88" s="54" t="n">
        <v>219640</v>
      </c>
      <c r="N88" s="54" t="n">
        <v>225581</v>
      </c>
      <c r="O88" s="54" t="n">
        <v>230626</v>
      </c>
      <c r="P88" s="54" t="n">
        <v>234703</v>
      </c>
      <c r="Q88" s="54" t="n">
        <v>238001</v>
      </c>
      <c r="R88" s="54" t="n">
        <v>240957</v>
      </c>
      <c r="S88" s="54" t="n">
        <v>244021</v>
      </c>
      <c r="T88" s="54" t="n">
        <v>247512</v>
      </c>
      <c r="U88" s="54" t="n">
        <v>251592</v>
      </c>
      <c r="V88" s="54" t="n">
        <v>256161</v>
      </c>
      <c r="W88" s="54" t="n">
        <v>261181</v>
      </c>
      <c r="X88" s="54" t="n">
        <v>266788</v>
      </c>
      <c r="Y88" s="54" t="n">
        <v>273195</v>
      </c>
      <c r="Z88" s="54" t="n">
        <v>280531</v>
      </c>
      <c r="AA88" s="54" t="n">
        <v>288835</v>
      </c>
      <c r="AB88" s="54" t="n">
        <v>298088</v>
      </c>
      <c r="AC88" s="54" t="n">
        <v>308368</v>
      </c>
      <c r="AD88" s="54" t="n">
        <v>319691</v>
      </c>
      <c r="AE88" s="54" t="n">
        <v>332159</v>
      </c>
      <c r="AF88" s="54" t="n">
        <v>345682</v>
      </c>
      <c r="AG88" s="54" t="n">
        <v>360018</v>
      </c>
      <c r="AH88" s="54" t="n">
        <v>374665</v>
      </c>
      <c r="AI88" s="54" t="n">
        <v>389111</v>
      </c>
      <c r="AJ88" s="54" t="n">
        <v>402956</v>
      </c>
      <c r="AK88" s="54" t="n">
        <v>415995</v>
      </c>
      <c r="AL88" s="54" t="n">
        <v>428278</v>
      </c>
      <c r="AM88" s="54" t="n">
        <v>439907</v>
      </c>
      <c r="AN88" s="54" t="n">
        <v>451070</v>
      </c>
      <c r="AO88" s="54" t="n">
        <v>461967</v>
      </c>
      <c r="AR88" s="191" t="s">
        <v>175</v>
      </c>
      <c r="AS88" s="192" t="s">
        <v>176</v>
      </c>
      <c r="AT88" s="193" t="s">
        <v>177</v>
      </c>
      <c r="AU88" s="192" t="s">
        <v>178</v>
      </c>
      <c r="AV88" s="192" t="s">
        <v>179</v>
      </c>
      <c r="AW88" s="192" t="s">
        <v>180</v>
      </c>
      <c r="AX88" s="192" t="s">
        <v>181</v>
      </c>
      <c r="AY88" s="192" t="s">
        <v>182</v>
      </c>
      <c r="AZ88" s="194" t="s">
        <v>183</v>
      </c>
      <c r="BA88" s="192" t="s">
        <v>184</v>
      </c>
      <c r="BB88" s="195" t="s">
        <v>185</v>
      </c>
      <c r="BD88" s="191" t="s">
        <v>175</v>
      </c>
      <c r="BE88" s="192" t="s">
        <v>176</v>
      </c>
      <c r="BF88" s="193" t="s">
        <v>177</v>
      </c>
      <c r="BG88" s="192" t="s">
        <v>178</v>
      </c>
      <c r="BH88" s="192" t="s">
        <v>179</v>
      </c>
      <c r="BI88" s="192" t="s">
        <v>180</v>
      </c>
      <c r="BJ88" s="192" t="s">
        <v>181</v>
      </c>
      <c r="BK88" s="192" t="s">
        <v>182</v>
      </c>
      <c r="BL88" s="194" t="s">
        <v>183</v>
      </c>
      <c r="BM88" s="192" t="s">
        <v>184</v>
      </c>
      <c r="BN88" s="195" t="s">
        <v>185</v>
      </c>
      <c r="BP88" s="191" t="s">
        <v>175</v>
      </c>
      <c r="BQ88" s="192" t="s">
        <v>176</v>
      </c>
      <c r="BR88" s="193" t="s">
        <v>177</v>
      </c>
      <c r="BS88" s="192" t="s">
        <v>178</v>
      </c>
      <c r="BT88" s="192" t="s">
        <v>179</v>
      </c>
      <c r="BU88" s="192" t="s">
        <v>180</v>
      </c>
      <c r="BV88" s="192" t="s">
        <v>181</v>
      </c>
      <c r="BW88" s="192" t="s">
        <v>182</v>
      </c>
      <c r="BX88" s="194" t="s">
        <v>183</v>
      </c>
      <c r="BY88" s="192" t="s">
        <v>184</v>
      </c>
      <c r="BZ88" s="195" t="s">
        <v>185</v>
      </c>
      <c r="CG88" s="0" t="n">
        <v>84</v>
      </c>
    </row>
    <row r="89" customFormat="false" ht="15" hidden="false" customHeight="false" outlineLevel="0" collapsed="false">
      <c r="A89" s="219" t="s">
        <v>189</v>
      </c>
      <c r="B89" s="132" t="n">
        <v>1411</v>
      </c>
      <c r="C89" s="132" t="n">
        <v>778</v>
      </c>
      <c r="D89" s="132" t="n">
        <v>633</v>
      </c>
      <c r="E89" s="217" t="n">
        <v>0.5</v>
      </c>
      <c r="F89" s="217" t="n">
        <v>0.5</v>
      </c>
      <c r="G89" s="217" t="n">
        <v>0.4</v>
      </c>
      <c r="H89" s="217" t="n">
        <v>122.9</v>
      </c>
      <c r="I89" s="127"/>
      <c r="J89" s="58" t="s">
        <v>72</v>
      </c>
      <c r="K89" s="54" t="n">
        <v>77506</v>
      </c>
      <c r="L89" s="54" t="n">
        <v>83589</v>
      </c>
      <c r="M89" s="54" t="n">
        <v>89089</v>
      </c>
      <c r="N89" s="54" t="n">
        <v>94105</v>
      </c>
      <c r="O89" s="54" t="n">
        <v>98876</v>
      </c>
      <c r="P89" s="54" t="n">
        <v>103573</v>
      </c>
      <c r="Q89" s="54" t="n">
        <v>108322</v>
      </c>
      <c r="R89" s="54" t="n">
        <v>113062</v>
      </c>
      <c r="S89" s="54" t="n">
        <v>117558</v>
      </c>
      <c r="T89" s="54" t="n">
        <v>121598</v>
      </c>
      <c r="U89" s="54" t="n">
        <v>125138</v>
      </c>
      <c r="V89" s="54" t="n">
        <v>128302</v>
      </c>
      <c r="W89" s="54" t="n">
        <v>131324</v>
      </c>
      <c r="X89" s="54" t="n">
        <v>134418</v>
      </c>
      <c r="Y89" s="54" t="n">
        <v>137774</v>
      </c>
      <c r="Z89" s="54" t="n">
        <v>141458</v>
      </c>
      <c r="AA89" s="54" t="n">
        <v>145427</v>
      </c>
      <c r="AB89" s="54" t="n">
        <v>149640</v>
      </c>
      <c r="AC89" s="54" t="n">
        <v>154229</v>
      </c>
      <c r="AD89" s="54" t="n">
        <v>159331</v>
      </c>
      <c r="AE89" s="54" t="n">
        <v>164994</v>
      </c>
      <c r="AF89" s="54" t="n">
        <v>171255</v>
      </c>
      <c r="AG89" s="54" t="n">
        <v>178113</v>
      </c>
      <c r="AH89" s="54" t="n">
        <v>185627</v>
      </c>
      <c r="AI89" s="54" t="n">
        <v>193830</v>
      </c>
      <c r="AJ89" s="54" t="n">
        <v>202788</v>
      </c>
      <c r="AK89" s="54" t="n">
        <v>212445</v>
      </c>
      <c r="AL89" s="54" t="n">
        <v>222644</v>
      </c>
      <c r="AM89" s="54" t="n">
        <v>233089</v>
      </c>
      <c r="AN89" s="54" t="n">
        <v>243430</v>
      </c>
      <c r="AO89" s="54" t="n">
        <v>253429</v>
      </c>
      <c r="AR89" s="196" t="s">
        <v>186</v>
      </c>
      <c r="AS89" s="197" t="s">
        <v>186</v>
      </c>
      <c r="AT89" s="197" t="n">
        <v>1</v>
      </c>
      <c r="AU89" s="198" t="n">
        <f aca="false">L10</f>
        <v>753504.24328</v>
      </c>
      <c r="AV89" s="198" t="n">
        <f aca="false">B65</f>
        <v>8678</v>
      </c>
      <c r="AW89" s="199" t="n">
        <f aca="false">AV89/AU89</f>
        <v>0.0115168561788381</v>
      </c>
      <c r="AX89" s="200" t="n">
        <f aca="false">2*AT89*AW89/(2+AT89*AW89)</f>
        <v>0.0114509168973269</v>
      </c>
      <c r="AY89" s="201" t="n">
        <v>100000</v>
      </c>
      <c r="AZ89" s="201" t="n">
        <f aca="false">(0.1*AY89+0.9*AY90)*AT89</f>
        <v>98969.4174792406</v>
      </c>
      <c r="BA89" s="201" t="n">
        <f aca="false">BA90+AZ89</f>
        <v>7602223.46987683</v>
      </c>
      <c r="BB89" s="202" t="n">
        <f aca="false">BA89/AY89</f>
        <v>76.0222346987682</v>
      </c>
      <c r="BD89" s="196" t="s">
        <v>186</v>
      </c>
      <c r="BE89" s="197" t="s">
        <v>186</v>
      </c>
      <c r="BF89" s="197" t="n">
        <v>1</v>
      </c>
      <c r="BG89" s="198" t="n">
        <f aca="false">Y10</f>
        <v>723261.217962</v>
      </c>
      <c r="BH89" s="198" t="n">
        <f aca="false">B755</f>
        <v>5440</v>
      </c>
      <c r="BI89" s="199" t="n">
        <f aca="false">BH89/BG89</f>
        <v>0.00752148720946049</v>
      </c>
      <c r="BJ89" s="200" t="n">
        <f aca="false">2*BF89*BI89/(2+BF89*BI89)</f>
        <v>0.00749330680381974</v>
      </c>
      <c r="BK89" s="201" t="n">
        <v>100000</v>
      </c>
      <c r="BL89" s="201" t="n">
        <f aca="false">(0.1*BK89+0.9*BK90)*BF89</f>
        <v>99325.6023876562</v>
      </c>
      <c r="BM89" s="201" t="n">
        <f aca="false">BM90+BL89</f>
        <v>7905311.89933271</v>
      </c>
      <c r="BN89" s="202" t="n">
        <f aca="false">BM89/BK89</f>
        <v>79.0531189933271</v>
      </c>
      <c r="BP89" s="196" t="s">
        <v>186</v>
      </c>
      <c r="BQ89" s="197" t="s">
        <v>186</v>
      </c>
      <c r="BR89" s="197" t="n">
        <v>1</v>
      </c>
      <c r="BS89" s="198" t="n">
        <f aca="false">AL10</f>
        <v>702583.92637</v>
      </c>
      <c r="BT89" s="198" t="n">
        <f aca="false">B1444</f>
        <v>3764</v>
      </c>
      <c r="BU89" s="199" t="n">
        <f aca="false">BT89/BS89</f>
        <v>0.00535736708274447</v>
      </c>
      <c r="BV89" s="200" t="n">
        <f aca="false">2*BR89*BU89/(2+BR89*BU89)</f>
        <v>0.00534305472997862</v>
      </c>
      <c r="BW89" s="201" t="n">
        <v>100000</v>
      </c>
      <c r="BX89" s="201" t="n">
        <f aca="false">(0.1*BW89+0.9*BW90)*BR89</f>
        <v>99519.1250743019</v>
      </c>
      <c r="BY89" s="201" t="n">
        <f aca="false">BY90+BX89</f>
        <v>8122326.88938871</v>
      </c>
      <c r="BZ89" s="202" t="n">
        <f aca="false">BY89/BW89</f>
        <v>81.2232688938871</v>
      </c>
      <c r="CG89" s="0" t="n">
        <v>85</v>
      </c>
    </row>
    <row r="90" customFormat="false" ht="15" hidden="false" customHeight="false" outlineLevel="0" collapsed="false">
      <c r="A90" s="219" t="s">
        <v>24</v>
      </c>
      <c r="B90" s="132" t="n">
        <v>11747</v>
      </c>
      <c r="C90" s="132" t="n">
        <v>6646</v>
      </c>
      <c r="D90" s="132" t="n">
        <v>5101</v>
      </c>
      <c r="E90" s="217" t="n">
        <v>3.8</v>
      </c>
      <c r="F90" s="217" t="n">
        <v>4.1</v>
      </c>
      <c r="G90" s="217" t="n">
        <v>3.5</v>
      </c>
      <c r="H90" s="217" t="n">
        <v>130.3</v>
      </c>
      <c r="I90" s="127"/>
      <c r="J90" s="77" t="s">
        <v>74</v>
      </c>
      <c r="K90" s="78" t="n">
        <v>19611</v>
      </c>
      <c r="L90" s="78" t="n">
        <v>19415</v>
      </c>
      <c r="M90" s="78" t="n">
        <v>20407</v>
      </c>
      <c r="N90" s="78" t="n">
        <v>22275</v>
      </c>
      <c r="O90" s="78" t="n">
        <v>24616</v>
      </c>
      <c r="P90" s="78" t="n">
        <v>27227</v>
      </c>
      <c r="Q90" s="78" t="n">
        <v>29891</v>
      </c>
      <c r="R90" s="78" t="n">
        <v>32423</v>
      </c>
      <c r="S90" s="78" t="n">
        <v>34866</v>
      </c>
      <c r="T90" s="78" t="n">
        <v>37285</v>
      </c>
      <c r="U90" s="78" t="n">
        <v>39738</v>
      </c>
      <c r="V90" s="78" t="n">
        <v>42270</v>
      </c>
      <c r="W90" s="78" t="n">
        <v>44842</v>
      </c>
      <c r="X90" s="78" t="n">
        <v>47338</v>
      </c>
      <c r="Y90" s="78" t="n">
        <v>49671</v>
      </c>
      <c r="Z90" s="78" t="n">
        <v>51829</v>
      </c>
      <c r="AA90" s="78" t="n">
        <v>53860</v>
      </c>
      <c r="AB90" s="78" t="n">
        <v>55892</v>
      </c>
      <c r="AC90" s="78" t="n">
        <v>57971</v>
      </c>
      <c r="AD90" s="78" t="n">
        <v>60188</v>
      </c>
      <c r="AE90" s="78" t="n">
        <v>62578</v>
      </c>
      <c r="AF90" s="78" t="n">
        <v>65113</v>
      </c>
      <c r="AG90" s="78" t="n">
        <v>67778</v>
      </c>
      <c r="AH90" s="78" t="n">
        <v>70642</v>
      </c>
      <c r="AI90" s="78" t="n">
        <v>73776</v>
      </c>
      <c r="AJ90" s="78" t="n">
        <v>77211</v>
      </c>
      <c r="AK90" s="78" t="n">
        <v>80956</v>
      </c>
      <c r="AL90" s="78" t="n">
        <v>85005</v>
      </c>
      <c r="AM90" s="78" t="n">
        <v>89408</v>
      </c>
      <c r="AN90" s="78" t="n">
        <v>94207</v>
      </c>
      <c r="AO90" s="78" t="n">
        <v>99416</v>
      </c>
      <c r="AR90" s="203" t="s">
        <v>188</v>
      </c>
      <c r="AS90" s="204" t="s">
        <v>189</v>
      </c>
      <c r="AT90" s="204" t="n">
        <v>4</v>
      </c>
      <c r="AU90" s="205" t="n">
        <f aca="false">L11</f>
        <v>2869457.75672</v>
      </c>
      <c r="AV90" s="205" t="n">
        <f aca="false">B66</f>
        <v>1411</v>
      </c>
      <c r="AW90" s="206" t="n">
        <f aca="false">AV90/AU90</f>
        <v>0.000491730535741664</v>
      </c>
      <c r="AX90" s="207" t="n">
        <f aca="false">2*AT90*AW90/(2+AT90*AW90)</f>
        <v>0.00196498965213791</v>
      </c>
      <c r="AY90" s="208" t="n">
        <f aca="false">AY89*(1-AX89)</f>
        <v>98854.9083102673</v>
      </c>
      <c r="AZ90" s="208" t="n">
        <f aca="false">((AY90+AY91)/2)*AT90</f>
        <v>395031.135497284</v>
      </c>
      <c r="BA90" s="208" t="n">
        <f aca="false">BA91+AZ90</f>
        <v>7503254.05239758</v>
      </c>
      <c r="BB90" s="209" t="n">
        <f aca="false">BA90/AY90</f>
        <v>75.9016844044584</v>
      </c>
      <c r="BD90" s="203" t="s">
        <v>188</v>
      </c>
      <c r="BE90" s="204" t="s">
        <v>189</v>
      </c>
      <c r="BF90" s="204" t="n">
        <v>4</v>
      </c>
      <c r="BG90" s="205" t="n">
        <f aca="false">Y11</f>
        <v>2929411.782038</v>
      </c>
      <c r="BH90" s="205" t="n">
        <f aca="false">B756</f>
        <v>833</v>
      </c>
      <c r="BI90" s="206" t="n">
        <f aca="false">BH90/BG90</f>
        <v>0.00028435742803645</v>
      </c>
      <c r="BJ90" s="207" t="n">
        <f aca="false">2*BF90*BI90/(2+BF90*BI90)</f>
        <v>0.00113678320664805</v>
      </c>
      <c r="BK90" s="208" t="n">
        <f aca="false">BK89*(1-BJ89)</f>
        <v>99250.669319618</v>
      </c>
      <c r="BL90" s="208" t="n">
        <f aca="false">((BK90+BK91)/2)*BF90</f>
        <v>396777.02429021</v>
      </c>
      <c r="BM90" s="208" t="n">
        <f aca="false">BM91+BL90</f>
        <v>7805986.29694505</v>
      </c>
      <c r="BN90" s="209" t="n">
        <f aca="false">BM90/BK90</f>
        <v>78.6492055968645</v>
      </c>
      <c r="BP90" s="203" t="s">
        <v>188</v>
      </c>
      <c r="BQ90" s="204" t="s">
        <v>189</v>
      </c>
      <c r="BR90" s="204" t="n">
        <v>4</v>
      </c>
      <c r="BS90" s="205" t="n">
        <f aca="false">AL11</f>
        <v>2821434.07363</v>
      </c>
      <c r="BT90" s="205" t="n">
        <f aca="false">B1445</f>
        <v>532</v>
      </c>
      <c r="BU90" s="206" t="n">
        <f aca="false">BT90/BS90</f>
        <v>0.000188556594312175</v>
      </c>
      <c r="BV90" s="207" t="n">
        <f aca="false">2*BR90*BU90/(2+BR90*BU90)</f>
        <v>0.000753942055756017</v>
      </c>
      <c r="BW90" s="208" t="n">
        <f aca="false">BW89*(1-BV89)</f>
        <v>99465.6945270021</v>
      </c>
      <c r="BX90" s="208" t="n">
        <f aca="false">((BW90+BW91)/2)*BR90</f>
        <v>397712.795367591</v>
      </c>
      <c r="BY90" s="208" t="n">
        <f aca="false">BY91+BX90</f>
        <v>8022807.7643144</v>
      </c>
      <c r="BZ90" s="209" t="n">
        <f aca="false">BY90/BW90</f>
        <v>80.6590433261031</v>
      </c>
      <c r="CG90" s="0" t="n">
        <v>86</v>
      </c>
    </row>
    <row r="91" customFormat="false" ht="15" hidden="false" customHeight="false" outlineLevel="0" collapsed="false">
      <c r="A91" s="219" t="s">
        <v>25</v>
      </c>
      <c r="B91" s="132" t="n">
        <v>5759</v>
      </c>
      <c r="C91" s="132" t="n">
        <v>4228</v>
      </c>
      <c r="D91" s="132" t="n">
        <v>1531</v>
      </c>
      <c r="E91" s="217" t="n">
        <v>1.9</v>
      </c>
      <c r="F91" s="217" t="n">
        <v>2.6</v>
      </c>
      <c r="G91" s="217" t="n">
        <v>1.1</v>
      </c>
      <c r="H91" s="217" t="n">
        <v>276.2</v>
      </c>
      <c r="I91" s="127"/>
      <c r="J91" s="79" t="s">
        <v>75</v>
      </c>
      <c r="K91" s="80" t="n">
        <v>2709</v>
      </c>
      <c r="L91" s="80" t="n">
        <v>3644</v>
      </c>
      <c r="M91" s="80" t="n">
        <v>4160</v>
      </c>
      <c r="N91" s="80" t="n">
        <v>4434</v>
      </c>
      <c r="O91" s="80" t="n">
        <v>4657</v>
      </c>
      <c r="P91" s="80" t="n">
        <v>4858</v>
      </c>
      <c r="Q91" s="80" t="n">
        <v>5151</v>
      </c>
      <c r="R91" s="80" t="n">
        <v>5637</v>
      </c>
      <c r="S91" s="80" t="n">
        <v>6298</v>
      </c>
      <c r="T91" s="80" t="n">
        <v>7075</v>
      </c>
      <c r="U91" s="80" t="n">
        <v>7934</v>
      </c>
      <c r="V91" s="80" t="n">
        <v>8835</v>
      </c>
      <c r="W91" s="80" t="n">
        <v>9770</v>
      </c>
      <c r="X91" s="80" t="n">
        <v>10767</v>
      </c>
      <c r="Y91" s="80" t="n">
        <v>11797</v>
      </c>
      <c r="Z91" s="80" t="n">
        <v>12888</v>
      </c>
      <c r="AA91" s="80" t="n">
        <v>14049</v>
      </c>
      <c r="AB91" s="80" t="n">
        <v>15246</v>
      </c>
      <c r="AC91" s="80" t="n">
        <v>16467</v>
      </c>
      <c r="AD91" s="80" t="n">
        <v>17665</v>
      </c>
      <c r="AE91" s="80" t="n">
        <v>18854</v>
      </c>
      <c r="AF91" s="80" t="n">
        <v>20050</v>
      </c>
      <c r="AG91" s="80" t="n">
        <v>21274</v>
      </c>
      <c r="AH91" s="80" t="n">
        <v>22553</v>
      </c>
      <c r="AI91" s="80" t="n">
        <v>23886</v>
      </c>
      <c r="AJ91" s="80" t="n">
        <v>25287</v>
      </c>
      <c r="AK91" s="80" t="n">
        <v>26758</v>
      </c>
      <c r="AL91" s="80" t="n">
        <v>28313</v>
      </c>
      <c r="AM91" s="80" t="n">
        <v>29956</v>
      </c>
      <c r="AN91" s="80" t="n">
        <v>31735</v>
      </c>
      <c r="AO91" s="80" t="n">
        <v>33664</v>
      </c>
      <c r="AR91" s="196" t="s">
        <v>194</v>
      </c>
      <c r="AS91" s="197" t="s">
        <v>46</v>
      </c>
      <c r="AT91" s="197" t="n">
        <v>5</v>
      </c>
      <c r="AU91" s="198" t="n">
        <f aca="false">L12</f>
        <v>3507340</v>
      </c>
      <c r="AV91" s="198" t="n">
        <f aca="false">B67</f>
        <v>738</v>
      </c>
      <c r="AW91" s="199" t="n">
        <f aca="false">AV91/AU91</f>
        <v>0.00021041587071684</v>
      </c>
      <c r="AX91" s="200" t="n">
        <f aca="false">2*AT91*AW91/(2+AT91*AW91)</f>
        <v>0.00105152620907704</v>
      </c>
      <c r="AY91" s="201" t="n">
        <f aca="false">AY90*(1-AX90)</f>
        <v>98660.6594383746</v>
      </c>
      <c r="AZ91" s="201" t="n">
        <f aca="false">((AY91+AY92)/2)*AT91</f>
        <v>493043.936518862</v>
      </c>
      <c r="BA91" s="201" t="n">
        <f aca="false">BA92+AZ91</f>
        <v>7108222.9169003</v>
      </c>
      <c r="BB91" s="202" t="n">
        <f aca="false">BA91/AY91</f>
        <v>72.0471863594246</v>
      </c>
      <c r="BD91" s="196" t="s">
        <v>194</v>
      </c>
      <c r="BE91" s="197" t="s">
        <v>46</v>
      </c>
      <c r="BF91" s="197" t="n">
        <v>5</v>
      </c>
      <c r="BG91" s="198" t="n">
        <f aca="false">Y12</f>
        <v>3724968</v>
      </c>
      <c r="BH91" s="198" t="n">
        <f aca="false">B757</f>
        <v>453</v>
      </c>
      <c r="BI91" s="199" t="n">
        <f aca="false">BH91/BG91</f>
        <v>0.000121611782973706</v>
      </c>
      <c r="BJ91" s="200" t="n">
        <f aca="false">2*BF91*BI91/(2+BF91*BI91)</f>
        <v>0.000607874103234736</v>
      </c>
      <c r="BK91" s="201" t="n">
        <f aca="false">BK90*(1-BJ90)</f>
        <v>99137.8428254869</v>
      </c>
      <c r="BL91" s="201" t="n">
        <f aca="false">((BK91+BK92)/2)*BF91</f>
        <v>495538.555809174</v>
      </c>
      <c r="BM91" s="201" t="n">
        <f aca="false">BM92+BL91</f>
        <v>7409209.27265484</v>
      </c>
      <c r="BN91" s="202" t="n">
        <f aca="false">BM91/BK91</f>
        <v>74.736438291252</v>
      </c>
      <c r="BP91" s="196" t="s">
        <v>194</v>
      </c>
      <c r="BQ91" s="197" t="s">
        <v>46</v>
      </c>
      <c r="BR91" s="197" t="n">
        <v>5</v>
      </c>
      <c r="BS91" s="198" t="n">
        <f aca="false">AL12</f>
        <v>3554668</v>
      </c>
      <c r="BT91" s="198" t="n">
        <f aca="false">B1446</f>
        <v>285</v>
      </c>
      <c r="BU91" s="199" t="n">
        <f aca="false">BT91/BS91</f>
        <v>8.0176263999901E-005</v>
      </c>
      <c r="BV91" s="200" t="n">
        <f aca="false">2*BR91*BU91/(2+BR91*BU91)</f>
        <v>0.000400800983185907</v>
      </c>
      <c r="BW91" s="201" t="n">
        <f aca="false">BW90*(1-BV90)</f>
        <v>99390.7031567933</v>
      </c>
      <c r="BX91" s="201" t="n">
        <f aca="false">((BW91+BW92)/2)*BR91</f>
        <v>496853.926055104</v>
      </c>
      <c r="BY91" s="201" t="n">
        <f aca="false">BY92+BX91</f>
        <v>7625094.96894681</v>
      </c>
      <c r="BZ91" s="202" t="n">
        <f aca="false">BY91/BW91</f>
        <v>76.7183924327197</v>
      </c>
      <c r="CG91" s="0" t="n">
        <v>87</v>
      </c>
    </row>
    <row r="92" customFormat="false" ht="15" hidden="false" customHeight="false" outlineLevel="0" collapsed="false">
      <c r="A92" s="219" t="s">
        <v>222</v>
      </c>
      <c r="B92" s="132" t="n">
        <v>21922</v>
      </c>
      <c r="C92" s="132" t="n">
        <v>14846</v>
      </c>
      <c r="D92" s="132" t="n">
        <v>7076</v>
      </c>
      <c r="E92" s="217" t="n">
        <v>7.2</v>
      </c>
      <c r="F92" s="217" t="n">
        <v>9.3</v>
      </c>
      <c r="G92" s="217" t="n">
        <v>4.9</v>
      </c>
      <c r="H92" s="217" t="n">
        <v>209.8</v>
      </c>
      <c r="I92" s="127"/>
      <c r="AR92" s="203" t="s">
        <v>200</v>
      </c>
      <c r="AS92" s="204" t="s">
        <v>33</v>
      </c>
      <c r="AT92" s="204" t="n">
        <v>5</v>
      </c>
      <c r="AU92" s="205" t="n">
        <f aca="false">L13</f>
        <v>3530131</v>
      </c>
      <c r="AV92" s="205" t="n">
        <f aca="false">B68</f>
        <v>920</v>
      </c>
      <c r="AW92" s="206" t="n">
        <f aca="false">AV92/AU92</f>
        <v>0.000260613557967112</v>
      </c>
      <c r="AX92" s="207" t="n">
        <f aca="false">2*AT92*AW92/(2+AT92*AW92)</f>
        <v>0.00130221934979055</v>
      </c>
      <c r="AY92" s="208" t="n">
        <f aca="false">AY91*(1-AX91)</f>
        <v>98556.9151691703</v>
      </c>
      <c r="AZ92" s="208" t="n">
        <f aca="false">((AY92+AY93)/2)*AT92</f>
        <v>492463.719040879</v>
      </c>
      <c r="BA92" s="208" t="n">
        <f aca="false">BA93+AZ92</f>
        <v>6615178.98038144</v>
      </c>
      <c r="BB92" s="209" t="n">
        <f aca="false">BA92/AY92</f>
        <v>67.1203940284318</v>
      </c>
      <c r="BD92" s="203" t="s">
        <v>200</v>
      </c>
      <c r="BE92" s="204" t="s">
        <v>33</v>
      </c>
      <c r="BF92" s="204" t="n">
        <v>5</v>
      </c>
      <c r="BG92" s="205" t="n">
        <f aca="false">Y13</f>
        <v>3744730</v>
      </c>
      <c r="BH92" s="205" t="n">
        <f aca="false">B758</f>
        <v>559</v>
      </c>
      <c r="BI92" s="206" t="n">
        <f aca="false">BH92/BG92</f>
        <v>0.000149276449837505</v>
      </c>
      <c r="BJ92" s="207" t="n">
        <f aca="false">2*BF92*BI92/(2+BF92*BI92)</f>
        <v>0.000746103809867657</v>
      </c>
      <c r="BK92" s="208" t="n">
        <f aca="false">BK91*(1-BJ91)</f>
        <v>99077.5794981827</v>
      </c>
      <c r="BL92" s="208" t="n">
        <f aca="false">((BK92+BK93)/2)*BF92</f>
        <v>495203.092092074</v>
      </c>
      <c r="BM92" s="208" t="n">
        <f aca="false">BM93+BL92</f>
        <v>6913670.71684567</v>
      </c>
      <c r="BN92" s="209" t="n">
        <f aca="false">BM92/BK92</f>
        <v>69.7803756597877</v>
      </c>
      <c r="BP92" s="203" t="s">
        <v>200</v>
      </c>
      <c r="BQ92" s="204" t="s">
        <v>33</v>
      </c>
      <c r="BR92" s="204" t="n">
        <v>5</v>
      </c>
      <c r="BS92" s="205" t="n">
        <f aca="false">AL13</f>
        <v>3607056</v>
      </c>
      <c r="BT92" s="205" t="n">
        <f aca="false">B1447</f>
        <v>342</v>
      </c>
      <c r="BU92" s="206" t="n">
        <f aca="false">BT92/BS92</f>
        <v>9.48141642380933E-005</v>
      </c>
      <c r="BV92" s="207" t="n">
        <f aca="false">2*BR92*BU92/(2+BR92*BU92)</f>
        <v>0.000473958476248444</v>
      </c>
      <c r="BW92" s="208" t="n">
        <f aca="false">BW91*(1-BV91)</f>
        <v>99350.8672652485</v>
      </c>
      <c r="BX92" s="208" t="n">
        <f aca="false">((BW92+BW93)/2)*BR92</f>
        <v>496636.615862085</v>
      </c>
      <c r="BY92" s="208" t="n">
        <f aca="false">BY93+BX92</f>
        <v>7128241.04289171</v>
      </c>
      <c r="BZ92" s="209" t="n">
        <f aca="false">BY92/BW92</f>
        <v>71.7481511647062</v>
      </c>
      <c r="CG92" s="0" t="n">
        <v>88</v>
      </c>
    </row>
    <row r="93" customFormat="false" ht="15" hidden="false" customHeight="true" outlineLevel="0" collapsed="false">
      <c r="A93" s="219" t="s">
        <v>223</v>
      </c>
      <c r="B93" s="132" t="n">
        <v>29476</v>
      </c>
      <c r="C93" s="132" t="n">
        <v>19491</v>
      </c>
      <c r="D93" s="132" t="n">
        <v>9985</v>
      </c>
      <c r="E93" s="217" t="n">
        <v>9.7</v>
      </c>
      <c r="F93" s="217" t="n">
        <v>12.1</v>
      </c>
      <c r="G93" s="217" t="n">
        <v>6.9</v>
      </c>
      <c r="H93" s="217" t="n">
        <v>195.2</v>
      </c>
      <c r="I93" s="127"/>
      <c r="J93" s="21" t="s">
        <v>14</v>
      </c>
      <c r="K93" s="21" t="s">
        <v>5</v>
      </c>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R93" s="196" t="s">
        <v>202</v>
      </c>
      <c r="AS93" s="197" t="s">
        <v>34</v>
      </c>
      <c r="AT93" s="197" t="n">
        <v>5</v>
      </c>
      <c r="AU93" s="198" t="n">
        <f aca="false">L14</f>
        <v>3573638</v>
      </c>
      <c r="AV93" s="198" t="n">
        <f aca="false">B69</f>
        <v>2517</v>
      </c>
      <c r="AW93" s="199" t="n">
        <f aca="false">AV93/AU93</f>
        <v>0.000704324276829382</v>
      </c>
      <c r="AX93" s="200" t="n">
        <f aca="false">2*AT93*AW93/(2+AT93*AW93)</f>
        <v>0.00351543137499457</v>
      </c>
      <c r="AY93" s="201" t="n">
        <f aca="false">AY92*(1-AX92)</f>
        <v>98428.5724471814</v>
      </c>
      <c r="AZ93" s="201" t="n">
        <f aca="false">((AY93+AY94)/2)*AT93</f>
        <v>491277.815006465</v>
      </c>
      <c r="BA93" s="201" t="n">
        <f aca="false">BA94+AZ93</f>
        <v>6122715.26134056</v>
      </c>
      <c r="BB93" s="202" t="n">
        <f aca="false">BA93/AY93</f>
        <v>62.204653680476</v>
      </c>
      <c r="BD93" s="196" t="s">
        <v>202</v>
      </c>
      <c r="BE93" s="197" t="s">
        <v>34</v>
      </c>
      <c r="BF93" s="197" t="n">
        <v>5</v>
      </c>
      <c r="BG93" s="198" t="n">
        <f aca="false">Y14</f>
        <v>3540458</v>
      </c>
      <c r="BH93" s="198" t="n">
        <f aca="false">B759</f>
        <v>1708</v>
      </c>
      <c r="BI93" s="199" t="n">
        <f aca="false">BH93/BG93</f>
        <v>0.000482423460467544</v>
      </c>
      <c r="BJ93" s="200" t="n">
        <f aca="false">2*BF93*BI93/(2+BF93*BI93)</f>
        <v>0.00240921165178259</v>
      </c>
      <c r="BK93" s="201" t="n">
        <f aca="false">BK92*(1-BJ92)</f>
        <v>99003.6573386467</v>
      </c>
      <c r="BL93" s="201" t="n">
        <f aca="false">((BK93+BK94)/2)*BF93</f>
        <v>494421.98478116</v>
      </c>
      <c r="BM93" s="201" t="n">
        <f aca="false">BM94+BL93</f>
        <v>6418467.6247536</v>
      </c>
      <c r="BN93" s="202" t="n">
        <f aca="false">BM93/BK93</f>
        <v>64.8306112853884</v>
      </c>
      <c r="BP93" s="196" t="s">
        <v>202</v>
      </c>
      <c r="BQ93" s="197" t="s">
        <v>34</v>
      </c>
      <c r="BR93" s="197" t="n">
        <v>5</v>
      </c>
      <c r="BS93" s="198" t="n">
        <f aca="false">AL14</f>
        <v>3679482</v>
      </c>
      <c r="BT93" s="198" t="n">
        <f aca="false">B1448</f>
        <v>1349</v>
      </c>
      <c r="BU93" s="199" t="n">
        <f aca="false">BT93/BS93</f>
        <v>0.000366627693789506</v>
      </c>
      <c r="BV93" s="200" t="n">
        <f aca="false">2*BR93*BU93/(2+BR93*BU93)</f>
        <v>0.00183145980923221</v>
      </c>
      <c r="BW93" s="201" t="n">
        <f aca="false">BW92*(1-BV92)</f>
        <v>99303.7790795855</v>
      </c>
      <c r="BX93" s="201" t="n">
        <f aca="false">((BW93+BW94)/2)*BR93</f>
        <v>496064.218197204</v>
      </c>
      <c r="BY93" s="201" t="n">
        <f aca="false">BY94+BX93</f>
        <v>6631604.42702962</v>
      </c>
      <c r="BZ93" s="202" t="n">
        <f aca="false">BY93/BW93</f>
        <v>66.7809874759633</v>
      </c>
      <c r="CG93" s="0" t="n">
        <v>89</v>
      </c>
    </row>
    <row r="94" customFormat="false" ht="15" hidden="false" customHeight="false" outlineLevel="0" collapsed="false">
      <c r="A94" s="219" t="s">
        <v>224</v>
      </c>
      <c r="B94" s="132" t="n">
        <v>79594</v>
      </c>
      <c r="C94" s="132" t="n">
        <v>51518</v>
      </c>
      <c r="D94" s="132" t="n">
        <v>28076</v>
      </c>
      <c r="E94" s="217" t="n">
        <v>26.1</v>
      </c>
      <c r="F94" s="217" t="n">
        <v>32.1</v>
      </c>
      <c r="G94" s="217" t="n">
        <v>19.4</v>
      </c>
      <c r="H94" s="217" t="n">
        <v>183.5</v>
      </c>
      <c r="I94" s="127"/>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R94" s="203" t="s">
        <v>203</v>
      </c>
      <c r="AS94" s="204" t="s">
        <v>35</v>
      </c>
      <c r="AT94" s="204" t="n">
        <v>5</v>
      </c>
      <c r="AU94" s="205" t="n">
        <f aca="false">L15</f>
        <v>3395590</v>
      </c>
      <c r="AV94" s="205" t="n">
        <f aca="false">B70</f>
        <v>3242</v>
      </c>
      <c r="AW94" s="206" t="n">
        <f aca="false">AV94/AU94</f>
        <v>0.000954767801766409</v>
      </c>
      <c r="AX94" s="207" t="n">
        <f aca="false">2*AT94*AW94/(2+AT94*AW94)</f>
        <v>0.00476247137302255</v>
      </c>
      <c r="AY94" s="208" t="n">
        <f aca="false">AY93*(1-AX93)</f>
        <v>98082.5535554046</v>
      </c>
      <c r="AZ94" s="208" t="n">
        <f aca="false">((AY94+AY95)/2)*AT94</f>
        <v>489244.979393272</v>
      </c>
      <c r="BA94" s="208" t="n">
        <f aca="false">BA95+AZ94</f>
        <v>5631437.4463341</v>
      </c>
      <c r="BB94" s="209" t="n">
        <f aca="false">BA94/AY94</f>
        <v>57.4152817417526</v>
      </c>
      <c r="BD94" s="203" t="s">
        <v>203</v>
      </c>
      <c r="BE94" s="204" t="s">
        <v>35</v>
      </c>
      <c r="BF94" s="204" t="n">
        <v>5</v>
      </c>
      <c r="BG94" s="205" t="n">
        <f aca="false">Y15</f>
        <v>3504022</v>
      </c>
      <c r="BH94" s="205" t="n">
        <f aca="false">B760</f>
        <v>2437</v>
      </c>
      <c r="BI94" s="206" t="n">
        <f aca="false">BH94/BG94</f>
        <v>0.000695486500940919</v>
      </c>
      <c r="BJ94" s="207" t="n">
        <f aca="false">2*BF94*BI94/(2+BF94*BI94)</f>
        <v>0.00347139673079041</v>
      </c>
      <c r="BK94" s="208" t="n">
        <f aca="false">BK93*(1-BJ93)</f>
        <v>98765.1365738173</v>
      </c>
      <c r="BL94" s="208" t="n">
        <f aca="false">((BK94+BK95)/2)*BF94</f>
        <v>492968.550438541</v>
      </c>
      <c r="BM94" s="208" t="n">
        <f aca="false">BM95+BL94</f>
        <v>5924045.63997244</v>
      </c>
      <c r="BN94" s="209" t="n">
        <f aca="false">BM94/BK94</f>
        <v>59.9811415796989</v>
      </c>
      <c r="BP94" s="203" t="s">
        <v>203</v>
      </c>
      <c r="BQ94" s="204" t="s">
        <v>35</v>
      </c>
      <c r="BR94" s="204" t="n">
        <v>5</v>
      </c>
      <c r="BS94" s="205" t="n">
        <f aca="false">AL15</f>
        <v>3738035</v>
      </c>
      <c r="BT94" s="205" t="n">
        <f aca="false">B1449</f>
        <v>2022</v>
      </c>
      <c r="BU94" s="206" t="n">
        <f aca="false">BT94/BS94</f>
        <v>0.000540925914283842</v>
      </c>
      <c r="BV94" s="207" t="n">
        <f aca="false">2*BR94*BU94/(2+BR94*BU94)</f>
        <v>0.00270097700028586</v>
      </c>
      <c r="BW94" s="208" t="n">
        <f aca="false">BW93*(1-BV93)</f>
        <v>99121.9081992963</v>
      </c>
      <c r="BX94" s="208" t="n">
        <f aca="false">((BW94+BW95)/2)*BR94</f>
        <v>494940.226010805</v>
      </c>
      <c r="BY94" s="208" t="n">
        <f aca="false">BY95+BX94</f>
        <v>6135540.20883242</v>
      </c>
      <c r="BZ94" s="209" t="n">
        <f aca="false">BY94/BW94</f>
        <v>61.8989315308195</v>
      </c>
      <c r="CG94" s="0" t="n">
        <v>90</v>
      </c>
    </row>
    <row r="95" customFormat="false" ht="15" hidden="false" customHeight="false" outlineLevel="0" collapsed="false">
      <c r="A95" s="219" t="s">
        <v>226</v>
      </c>
      <c r="B95" s="132" t="n">
        <v>50118</v>
      </c>
      <c r="C95" s="132" t="n">
        <v>32027</v>
      </c>
      <c r="D95" s="132" t="n">
        <v>18091</v>
      </c>
      <c r="E95" s="217" t="n">
        <v>16.4</v>
      </c>
      <c r="F95" s="217" t="n">
        <v>20</v>
      </c>
      <c r="G95" s="217" t="n">
        <v>12.5</v>
      </c>
      <c r="H95" s="217" t="n">
        <v>177</v>
      </c>
      <c r="I95" s="127"/>
      <c r="J95" s="21"/>
      <c r="K95" s="22" t="n">
        <v>2010</v>
      </c>
      <c r="L95" s="22" t="n">
        <v>2011</v>
      </c>
      <c r="M95" s="22" t="n">
        <v>2012</v>
      </c>
      <c r="N95" s="22" t="n">
        <v>2013</v>
      </c>
      <c r="O95" s="22" t="n">
        <v>2014</v>
      </c>
      <c r="P95" s="22" t="n">
        <v>2015</v>
      </c>
      <c r="Q95" s="22" t="n">
        <v>2016</v>
      </c>
      <c r="R95" s="22" t="n">
        <v>2017</v>
      </c>
      <c r="S95" s="22" t="n">
        <v>2018</v>
      </c>
      <c r="T95" s="22" t="n">
        <v>2019</v>
      </c>
      <c r="U95" s="22" t="n">
        <v>2020</v>
      </c>
      <c r="V95" s="22" t="n">
        <v>2021</v>
      </c>
      <c r="W95" s="22" t="n">
        <v>2022</v>
      </c>
      <c r="X95" s="22" t="n">
        <v>2023</v>
      </c>
      <c r="Y95" s="22" t="n">
        <v>2024</v>
      </c>
      <c r="Z95" s="22" t="n">
        <v>2025</v>
      </c>
      <c r="AA95" s="22" t="n">
        <v>2026</v>
      </c>
      <c r="AB95" s="22" t="n">
        <v>2027</v>
      </c>
      <c r="AC95" s="22" t="n">
        <v>2028</v>
      </c>
      <c r="AD95" s="22" t="n">
        <v>2029</v>
      </c>
      <c r="AE95" s="22" t="n">
        <v>2030</v>
      </c>
      <c r="AF95" s="22" t="n">
        <v>2031</v>
      </c>
      <c r="AG95" s="22" t="n">
        <v>2032</v>
      </c>
      <c r="AH95" s="22" t="n">
        <v>2033</v>
      </c>
      <c r="AI95" s="22" t="n">
        <v>2034</v>
      </c>
      <c r="AJ95" s="22" t="n">
        <v>2035</v>
      </c>
      <c r="AK95" s="22" t="n">
        <v>2036</v>
      </c>
      <c r="AL95" s="22" t="n">
        <v>2037</v>
      </c>
      <c r="AM95" s="22" t="n">
        <v>2038</v>
      </c>
      <c r="AN95" s="22" t="n">
        <v>2039</v>
      </c>
      <c r="AO95" s="22" t="n">
        <v>2040</v>
      </c>
      <c r="AR95" s="196" t="s">
        <v>204</v>
      </c>
      <c r="AS95" s="197" t="s">
        <v>36</v>
      </c>
      <c r="AT95" s="197" t="n">
        <v>5</v>
      </c>
      <c r="AU95" s="198" t="n">
        <f aca="false">L16</f>
        <v>3184168</v>
      </c>
      <c r="AV95" s="198" t="n">
        <f aca="false">B71</f>
        <v>3274</v>
      </c>
      <c r="AW95" s="199" t="n">
        <f aca="false">AV95/AU95</f>
        <v>0.00102821207926215</v>
      </c>
      <c r="AX95" s="200" t="n">
        <f aca="false">2*AT95*AW95/(2+AT95*AW95)</f>
        <v>0.00512787902841572</v>
      </c>
      <c r="AY95" s="201" t="n">
        <f aca="false">AY94*(1-AX94)</f>
        <v>97615.438201904</v>
      </c>
      <c r="AZ95" s="201" t="n">
        <f aca="false">((AY95+AY96)/2)*AT95</f>
        <v>486825.790613507</v>
      </c>
      <c r="BA95" s="201" t="n">
        <f aca="false">BA96+AZ95</f>
        <v>5142192.46694082</v>
      </c>
      <c r="BB95" s="202" t="n">
        <f aca="false">BA95/AY95</f>
        <v>52.678065700068</v>
      </c>
      <c r="BD95" s="196" t="s">
        <v>204</v>
      </c>
      <c r="BE95" s="197" t="s">
        <v>36</v>
      </c>
      <c r="BF95" s="197" t="n">
        <v>5</v>
      </c>
      <c r="BG95" s="198" t="n">
        <f aca="false">Y16</f>
        <v>3542670</v>
      </c>
      <c r="BH95" s="198" t="n">
        <f aca="false">B761</f>
        <v>2507</v>
      </c>
      <c r="BI95" s="199" t="n">
        <f aca="false">BH95/BG95</f>
        <v>0.000707658348082096</v>
      </c>
      <c r="BJ95" s="200" t="n">
        <f aca="false">2*BF95*BI95/(2+BF95*BI95)</f>
        <v>0.00353204304105102</v>
      </c>
      <c r="BK95" s="201" t="n">
        <f aca="false">BK94*(1-BJ94)</f>
        <v>98422.2836015989</v>
      </c>
      <c r="BL95" s="201" t="n">
        <f aca="false">((BK95+BK96)/2)*BF95</f>
        <v>491242.338653296</v>
      </c>
      <c r="BM95" s="201" t="n">
        <f aca="false">BM96+BL95</f>
        <v>5431077.0895339</v>
      </c>
      <c r="BN95" s="202" t="n">
        <f aca="false">BM95/BK95</f>
        <v>55.1813765215834</v>
      </c>
      <c r="BP95" s="196" t="s">
        <v>204</v>
      </c>
      <c r="BQ95" s="197" t="s">
        <v>36</v>
      </c>
      <c r="BR95" s="197" t="n">
        <v>5</v>
      </c>
      <c r="BS95" s="198" t="n">
        <f aca="false">AL16</f>
        <v>3653915</v>
      </c>
      <c r="BT95" s="198" t="n">
        <f aca="false">B1450</f>
        <v>1916</v>
      </c>
      <c r="BU95" s="199" t="n">
        <f aca="false">BT95/BS95</f>
        <v>0.000524369067151261</v>
      </c>
      <c r="BV95" s="200" t="n">
        <f aca="false">2*BR95*BU95/(2+BR95*BU95)</f>
        <v>0.00261841279906415</v>
      </c>
      <c r="BW95" s="201" t="n">
        <f aca="false">BW94*(1-BV94)</f>
        <v>98854.1822050256</v>
      </c>
      <c r="BX95" s="201" t="n">
        <f aca="false">((BW95+BW96)/2)*BR95</f>
        <v>493623.808385311</v>
      </c>
      <c r="BY95" s="201" t="n">
        <f aca="false">BY96+BX95</f>
        <v>5640599.98282162</v>
      </c>
      <c r="BZ95" s="202" t="n">
        <f aca="false">BY95/BW95</f>
        <v>57.059801183959</v>
      </c>
      <c r="CG95" s="0" t="n">
        <v>91</v>
      </c>
    </row>
    <row r="96" customFormat="false" ht="15" hidden="false" customHeight="false" outlineLevel="0" collapsed="false">
      <c r="A96" s="219" t="s">
        <v>227</v>
      </c>
      <c r="B96" s="132" t="n">
        <v>252533</v>
      </c>
      <c r="C96" s="132" t="n">
        <v>126969</v>
      </c>
      <c r="D96" s="132" t="n">
        <v>125564</v>
      </c>
      <c r="E96" s="217" t="n">
        <v>82.7</v>
      </c>
      <c r="F96" s="217" t="n">
        <v>79.1</v>
      </c>
      <c r="G96" s="217" t="n">
        <v>86.7</v>
      </c>
      <c r="H96" s="217" t="n">
        <v>101.1</v>
      </c>
      <c r="I96" s="127"/>
      <c r="J96" s="21"/>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R96" s="203" t="s">
        <v>205</v>
      </c>
      <c r="AS96" s="204" t="s">
        <v>37</v>
      </c>
      <c r="AT96" s="204" t="n">
        <v>5</v>
      </c>
      <c r="AU96" s="205" t="n">
        <f aca="false">L17</f>
        <v>3142982</v>
      </c>
      <c r="AV96" s="205" t="n">
        <f aca="false">B72</f>
        <v>3555</v>
      </c>
      <c r="AW96" s="206" t="n">
        <f aca="false">AV96/AU96</f>
        <v>0.00113109142845871</v>
      </c>
      <c r="AX96" s="207" t="n">
        <f aca="false">2*AT96*AW96/(2+AT96*AW96)</f>
        <v>0.00563951013834805</v>
      </c>
      <c r="AY96" s="208" t="n">
        <f aca="false">AY95*(1-AX95)</f>
        <v>97114.8780434989</v>
      </c>
      <c r="AZ96" s="208" t="n">
        <f aca="false">((AY96+AY97)/2)*AT96</f>
        <v>484205.189369218</v>
      </c>
      <c r="BA96" s="208" t="n">
        <f aca="false">BA97+AZ96</f>
        <v>4655366.67632732</v>
      </c>
      <c r="BB96" s="209" t="n">
        <f aca="false">BA96/AY96</f>
        <v>47.9366989910869</v>
      </c>
      <c r="BD96" s="203" t="s">
        <v>205</v>
      </c>
      <c r="BE96" s="204" t="s">
        <v>37</v>
      </c>
      <c r="BF96" s="204" t="n">
        <v>5</v>
      </c>
      <c r="BG96" s="205" t="n">
        <f aca="false">Y17</f>
        <v>3514526</v>
      </c>
      <c r="BH96" s="205" t="n">
        <f aca="false">B762</f>
        <v>2753</v>
      </c>
      <c r="BI96" s="206" t="n">
        <f aca="false">BH96/BG96</f>
        <v>0.000783320425001835</v>
      </c>
      <c r="BJ96" s="207" t="n">
        <f aca="false">2*BF96*BI96/(2+BF96*BI96)</f>
        <v>0.00390894722949638</v>
      </c>
      <c r="BK96" s="208" t="n">
        <f aca="false">BK95*(1-BJ95)</f>
        <v>98074.6518597195</v>
      </c>
      <c r="BL96" s="208" t="n">
        <f aca="false">((BK96+BK97)/2)*BF96</f>
        <v>489414.837701921</v>
      </c>
      <c r="BM96" s="208" t="n">
        <f aca="false">BM97+BL96</f>
        <v>4939834.7508806</v>
      </c>
      <c r="BN96" s="209" t="n">
        <f aca="false">BM96/BK96</f>
        <v>50.3681089579218</v>
      </c>
      <c r="BP96" s="203" t="s">
        <v>205</v>
      </c>
      <c r="BQ96" s="204" t="s">
        <v>37</v>
      </c>
      <c r="BR96" s="204" t="n">
        <v>5</v>
      </c>
      <c r="BS96" s="205" t="n">
        <f aca="false">AL17</f>
        <v>3491290</v>
      </c>
      <c r="BT96" s="205" t="n">
        <f aca="false">B1451</f>
        <v>2058</v>
      </c>
      <c r="BU96" s="206" t="n">
        <f aca="false">BT96/BS96</f>
        <v>0.000589466930561483</v>
      </c>
      <c r="BV96" s="207" t="n">
        <f aca="false">2*BR96*BU96/(2+BR96*BU96)</f>
        <v>0.00294299765332403</v>
      </c>
      <c r="BW96" s="208" t="n">
        <f aca="false">BW95*(1-BV95)</f>
        <v>98595.3411490989</v>
      </c>
      <c r="BX96" s="208" t="n">
        <f aca="false">((BW96+BW97)/2)*BR96</f>
        <v>492251.291101418</v>
      </c>
      <c r="BY96" s="208" t="n">
        <f aca="false">BY97+BX96</f>
        <v>5146976.1744363</v>
      </c>
      <c r="BZ96" s="209" t="n">
        <f aca="false">BY96/BW96</f>
        <v>52.2030363143923</v>
      </c>
      <c r="CG96" s="0" t="n">
        <v>92</v>
      </c>
    </row>
    <row r="97" customFormat="false" ht="15" hidden="false" customHeight="false" outlineLevel="0" collapsed="false">
      <c r="A97" s="219" t="s">
        <v>228</v>
      </c>
      <c r="B97" s="132" t="n">
        <v>213976</v>
      </c>
      <c r="C97" s="132" t="n">
        <v>102257</v>
      </c>
      <c r="D97" s="132" t="n">
        <v>111719</v>
      </c>
      <c r="E97" s="217" t="n">
        <v>70.1</v>
      </c>
      <c r="F97" s="217" t="n">
        <v>63.7</v>
      </c>
      <c r="G97" s="217" t="n">
        <v>77.1</v>
      </c>
      <c r="H97" s="217" t="n">
        <v>91.5</v>
      </c>
      <c r="I97" s="127"/>
      <c r="J97" s="77" t="s">
        <v>12</v>
      </c>
      <c r="K97" s="228" t="n">
        <f aca="false">K9</f>
        <v>40788453</v>
      </c>
      <c r="L97" s="228" t="n">
        <f aca="false">L9</f>
        <v>41261490</v>
      </c>
      <c r="M97" s="228" t="n">
        <f aca="false">M9</f>
        <v>41733271</v>
      </c>
      <c r="N97" s="228" t="n">
        <f aca="false">N9</f>
        <v>42202935</v>
      </c>
      <c r="O97" s="228" t="n">
        <f aca="false">O9</f>
        <v>42669500</v>
      </c>
      <c r="P97" s="228" t="n">
        <f aca="false">P9</f>
        <v>43131966</v>
      </c>
      <c r="Q97" s="228" t="n">
        <f aca="false">Q9</f>
        <v>43590368</v>
      </c>
      <c r="R97" s="228" t="n">
        <f aca="false">R9</f>
        <v>44044811</v>
      </c>
      <c r="S97" s="228" t="n">
        <f aca="false">S9</f>
        <v>44494502</v>
      </c>
      <c r="T97" s="228" t="n">
        <f aca="false">T9</f>
        <v>44938712</v>
      </c>
      <c r="U97" s="228" t="n">
        <f aca="false">U9</f>
        <v>45376763</v>
      </c>
      <c r="V97" s="228" t="n">
        <f aca="false">V9</f>
        <v>45808747</v>
      </c>
      <c r="W97" s="228" t="n">
        <f aca="false">W9</f>
        <v>46234830</v>
      </c>
      <c r="X97" s="228" t="n">
        <f aca="false">X9</f>
        <v>46654581</v>
      </c>
      <c r="Y97" s="228" t="n">
        <f aca="false">Y9</f>
        <v>47067641</v>
      </c>
      <c r="Z97" s="228" t="n">
        <f aca="false">Z9</f>
        <v>47473760</v>
      </c>
      <c r="AA97" s="228" t="n">
        <f aca="false">AA9</f>
        <v>47873268</v>
      </c>
      <c r="AB97" s="228" t="n">
        <f aca="false">AB9</f>
        <v>48266524</v>
      </c>
      <c r="AC97" s="228" t="n">
        <f aca="false">AC9</f>
        <v>48653385</v>
      </c>
      <c r="AD97" s="228" t="n">
        <f aca="false">AD9</f>
        <v>49033678</v>
      </c>
      <c r="AE97" s="228" t="n">
        <f aca="false">AE9</f>
        <v>49407265</v>
      </c>
      <c r="AF97" s="228" t="n">
        <f aca="false">AF9</f>
        <v>49774276</v>
      </c>
      <c r="AG97" s="228" t="n">
        <f aca="false">AG9</f>
        <v>50134861</v>
      </c>
      <c r="AH97" s="228" t="n">
        <f aca="false">AH9</f>
        <v>50488930</v>
      </c>
      <c r="AI97" s="228" t="n">
        <f aca="false">AI9</f>
        <v>50836373</v>
      </c>
      <c r="AJ97" s="228" t="n">
        <f aca="false">AJ9</f>
        <v>51177087</v>
      </c>
      <c r="AK97" s="228" t="n">
        <f aca="false">AK9</f>
        <v>51511042</v>
      </c>
      <c r="AL97" s="228" t="n">
        <f aca="false">AL9</f>
        <v>51838245</v>
      </c>
      <c r="AM97" s="228" t="n">
        <f aca="false">AM9</f>
        <v>52158610</v>
      </c>
      <c r="AN97" s="228" t="n">
        <f aca="false">AN9</f>
        <v>52472054</v>
      </c>
      <c r="AO97" s="228" t="n">
        <f aca="false">AO9</f>
        <v>52778477</v>
      </c>
      <c r="AR97" s="196" t="s">
        <v>206</v>
      </c>
      <c r="AS97" s="197" t="s">
        <v>38</v>
      </c>
      <c r="AT97" s="197" t="n">
        <v>5</v>
      </c>
      <c r="AU97" s="198" t="n">
        <f aca="false">L18</f>
        <v>2800329</v>
      </c>
      <c r="AV97" s="198" t="n">
        <f aca="false">B73</f>
        <v>4129</v>
      </c>
      <c r="AW97" s="199" t="n">
        <f aca="false">AV97/AU97</f>
        <v>0.00147446960696404</v>
      </c>
      <c r="AX97" s="200" t="n">
        <f aca="false">2*AT97*AW97/(2+AT97*AW97)</f>
        <v>0.0073452720837144</v>
      </c>
      <c r="AY97" s="201" t="n">
        <f aca="false">AY96*(1-AX96)</f>
        <v>96567.1977041881</v>
      </c>
      <c r="AZ97" s="201" t="n">
        <f aca="false">((AY97+AY98)/2)*AT97</f>
        <v>481062.707667193</v>
      </c>
      <c r="BA97" s="201" t="n">
        <f aca="false">BA98+AZ97</f>
        <v>4171161.4869581</v>
      </c>
      <c r="BB97" s="202" t="n">
        <f aca="false">BA97/AY97</f>
        <v>43.1943929835834</v>
      </c>
      <c r="BD97" s="196" t="s">
        <v>206</v>
      </c>
      <c r="BE97" s="197" t="s">
        <v>38</v>
      </c>
      <c r="BF97" s="197" t="n">
        <v>5</v>
      </c>
      <c r="BG97" s="198" t="n">
        <f aca="false">Y18</f>
        <v>3276223</v>
      </c>
      <c r="BH97" s="198" t="n">
        <f aca="false">B763</f>
        <v>3454</v>
      </c>
      <c r="BI97" s="199" t="n">
        <f aca="false">BH97/BG97</f>
        <v>0.00105426278980399</v>
      </c>
      <c r="BJ97" s="200" t="n">
        <f aca="false">2*BF97*BI97/(2+BF97*BI97)</f>
        <v>0.00525745709555786</v>
      </c>
      <c r="BK97" s="201" t="n">
        <f aca="false">BK96*(1-BJ96)</f>
        <v>97691.2832210487</v>
      </c>
      <c r="BL97" s="201" t="n">
        <f aca="false">((BK97+BK98)/2)*BF97</f>
        <v>487172.396779882</v>
      </c>
      <c r="BM97" s="201" t="n">
        <f aca="false">BM98+BL97</f>
        <v>4450419.91317868</v>
      </c>
      <c r="BN97" s="202" t="n">
        <f aca="false">BM97/BK97</f>
        <v>45.5559571585174</v>
      </c>
      <c r="BP97" s="196" t="s">
        <v>206</v>
      </c>
      <c r="BQ97" s="197" t="s">
        <v>38</v>
      </c>
      <c r="BR97" s="197" t="n">
        <v>5</v>
      </c>
      <c r="BS97" s="198" t="n">
        <f aca="false">AL18</f>
        <v>3489379</v>
      </c>
      <c r="BT97" s="198" t="n">
        <f aca="false">B1452</f>
        <v>2866</v>
      </c>
      <c r="BU97" s="199" t="n">
        <f aca="false">BT97/BS97</f>
        <v>0.000821349586846256</v>
      </c>
      <c r="BV97" s="200" t="n">
        <f aca="false">2*BR97*BU97/(2+BR97*BU97)</f>
        <v>0.00409833252491603</v>
      </c>
      <c r="BW97" s="201" t="n">
        <f aca="false">BW96*(1-BV96)</f>
        <v>98305.1752914684</v>
      </c>
      <c r="BX97" s="201" t="n">
        <f aca="false">((BW97+BW98)/2)*BR97</f>
        <v>490518.658214181</v>
      </c>
      <c r="BY97" s="201" t="n">
        <f aca="false">BY98+BX97</f>
        <v>4654724.88333489</v>
      </c>
      <c r="BZ97" s="202" t="n">
        <f aca="false">BY97/BW97</f>
        <v>47.3497439939854</v>
      </c>
      <c r="CG97" s="0" t="n">
        <v>93</v>
      </c>
    </row>
    <row r="98" customFormat="false" ht="15" hidden="false" customHeight="false" outlineLevel="0" collapsed="false">
      <c r="A98" s="219" t="s">
        <v>229</v>
      </c>
      <c r="B98" s="132" t="n">
        <v>155793</v>
      </c>
      <c r="C98" s="132" t="n">
        <v>66753</v>
      </c>
      <c r="D98" s="132" t="n">
        <v>89040</v>
      </c>
      <c r="E98" s="217" t="n">
        <v>51</v>
      </c>
      <c r="F98" s="217" t="n">
        <v>41.6</v>
      </c>
      <c r="G98" s="217" t="n">
        <v>61.5</v>
      </c>
      <c r="H98" s="217" t="n">
        <v>75</v>
      </c>
      <c r="I98" s="127"/>
      <c r="J98" s="229" t="n">
        <v>0</v>
      </c>
      <c r="K98" s="228" t="n">
        <f aca="false">K10</f>
        <v>754448</v>
      </c>
      <c r="L98" s="228" t="n">
        <f aca="false">L10</f>
        <v>753504.24328</v>
      </c>
      <c r="M98" s="228" t="n">
        <f aca="false">M10</f>
        <v>752576.463414</v>
      </c>
      <c r="N98" s="228" t="n">
        <f aca="false">N10</f>
        <v>751392.01826</v>
      </c>
      <c r="O98" s="228" t="n">
        <f aca="false">O10</f>
        <v>749935.981</v>
      </c>
      <c r="P98" s="228" t="n">
        <f aca="false">P10</f>
        <v>748184.04432</v>
      </c>
      <c r="Q98" s="228" t="n">
        <f aca="false">Q10</f>
        <v>746102.739776</v>
      </c>
      <c r="R98" s="228" t="n">
        <f aca="false">R10</f>
        <v>743722.758684</v>
      </c>
      <c r="S98" s="228" t="n">
        <f aca="false">S10</f>
        <v>741054.600612</v>
      </c>
      <c r="T98" s="228" t="n">
        <f aca="false">T10</f>
        <v>738066.580416</v>
      </c>
      <c r="U98" s="228" t="n">
        <f aca="false">U10</f>
        <v>734759.53979</v>
      </c>
      <c r="V98" s="228" t="n">
        <f aca="false">V10</f>
        <v>732319.384146</v>
      </c>
      <c r="W98" s="228" t="n">
        <f aca="false">W10</f>
        <v>729589.20598</v>
      </c>
      <c r="X98" s="228" t="n">
        <f aca="false">X10</f>
        <v>726576.994214</v>
      </c>
      <c r="Y98" s="228" t="n">
        <f aca="false">Y10</f>
        <v>723261.217962</v>
      </c>
      <c r="Z98" s="228" t="n">
        <f aca="false">Z10</f>
        <v>719676.3152</v>
      </c>
      <c r="AA98" s="228" t="n">
        <f aca="false">AA10</f>
        <v>718182.332944</v>
      </c>
      <c r="AB98" s="228" t="n">
        <f aca="false">AB10</f>
        <v>716452.467704</v>
      </c>
      <c r="AC98" s="228" t="n">
        <f aca="false">AC10</f>
        <v>714502.64384</v>
      </c>
      <c r="AD98" s="228" t="n">
        <f aca="false">AD10</f>
        <v>712315.439716</v>
      </c>
      <c r="AE98" s="228" t="n">
        <f aca="false">AE10</f>
        <v>709919.0519</v>
      </c>
      <c r="AF98" s="228" t="n">
        <f aca="false">AF10</f>
        <v>709068.472184</v>
      </c>
      <c r="AG98" s="228" t="n">
        <f aca="false">AG10</f>
        <v>708046.105088</v>
      </c>
      <c r="AH98" s="228" t="n">
        <f aca="false">AH10</f>
        <v>706824.11226</v>
      </c>
      <c r="AI98" s="228" t="n">
        <f aca="false">AI10</f>
        <v>705424.421588</v>
      </c>
      <c r="AJ98" s="228" t="n">
        <f aca="false">AJ10</f>
        <v>703830.11321</v>
      </c>
      <c r="AK98" s="228" t="n">
        <f aca="false">AK10</f>
        <v>703290.584576</v>
      </c>
      <c r="AL98" s="228" t="n">
        <f aca="false">AL10</f>
        <v>702583.92637</v>
      </c>
      <c r="AM98" s="228" t="n">
        <f aca="false">AM10</f>
        <v>701710.04164</v>
      </c>
      <c r="AN98" s="228" t="n">
        <f aca="false">AN10</f>
        <v>700678.908788</v>
      </c>
      <c r="AO98" s="228" t="n">
        <f aca="false">AO10</f>
        <v>699489.31364</v>
      </c>
      <c r="AR98" s="203" t="s">
        <v>207</v>
      </c>
      <c r="AS98" s="204" t="s">
        <v>39</v>
      </c>
      <c r="AT98" s="204" t="n">
        <v>5</v>
      </c>
      <c r="AU98" s="205" t="n">
        <f aca="false">L19</f>
        <v>2396702</v>
      </c>
      <c r="AV98" s="205" t="n">
        <f aca="false">B74</f>
        <v>5205</v>
      </c>
      <c r="AW98" s="206" t="n">
        <f aca="false">AV98/AU98</f>
        <v>0.00217173432491816</v>
      </c>
      <c r="AX98" s="207" t="n">
        <f aca="false">2*AT98*AW98/(2+AT98*AW98)</f>
        <v>0.0108000346099092</v>
      </c>
      <c r="AY98" s="208" t="n">
        <f aca="false">AY97*(1-AX97)</f>
        <v>95857.885362689</v>
      </c>
      <c r="AZ98" s="208" t="n">
        <f aca="false">((AY98+AY99)/2)*AT98</f>
        <v>476701.255614571</v>
      </c>
      <c r="BA98" s="208" t="n">
        <f aca="false">BA99+AZ98</f>
        <v>3690098.7792909</v>
      </c>
      <c r="BB98" s="209" t="n">
        <f aca="false">BA98/AY98</f>
        <v>38.4955162043165</v>
      </c>
      <c r="BD98" s="203" t="s">
        <v>207</v>
      </c>
      <c r="BE98" s="204" t="s">
        <v>39</v>
      </c>
      <c r="BF98" s="204" t="n">
        <v>5</v>
      </c>
      <c r="BG98" s="205" t="n">
        <f aca="false">Y19</f>
        <v>3123151</v>
      </c>
      <c r="BH98" s="205" t="n">
        <f aca="false">B764</f>
        <v>5123</v>
      </c>
      <c r="BI98" s="206" t="n">
        <f aca="false">BH98/BG98</f>
        <v>0.00164033055078029</v>
      </c>
      <c r="BJ98" s="207" t="n">
        <f aca="false">2*BF98*BI98/(2+BF98*BI98)</f>
        <v>0.00816815656202083</v>
      </c>
      <c r="BK98" s="208" t="n">
        <f aca="false">BK97*(1-BJ97)</f>
        <v>97177.675490904</v>
      </c>
      <c r="BL98" s="208" t="n">
        <f aca="false">((BK98+BK99)/2)*BF98</f>
        <v>483903.971285163</v>
      </c>
      <c r="BM98" s="208" t="n">
        <f aca="false">BM99+BL98</f>
        <v>3963247.5163988</v>
      </c>
      <c r="BN98" s="209" t="n">
        <f aca="false">BM98/BK98</f>
        <v>40.7835183994473</v>
      </c>
      <c r="BP98" s="203" t="s">
        <v>207</v>
      </c>
      <c r="BQ98" s="204" t="s">
        <v>39</v>
      </c>
      <c r="BR98" s="204" t="n">
        <v>5</v>
      </c>
      <c r="BS98" s="205" t="n">
        <f aca="false">AL19</f>
        <v>3525916</v>
      </c>
      <c r="BT98" s="205" t="n">
        <f aca="false">B1453</f>
        <v>4670</v>
      </c>
      <c r="BU98" s="206" t="n">
        <f aca="false">BT98/BS98</f>
        <v>0.00132447851848995</v>
      </c>
      <c r="BV98" s="207" t="n">
        <f aca="false">2*BR98*BU98/(2+BR98*BU98)</f>
        <v>0.00660053691905028</v>
      </c>
      <c r="BW98" s="208" t="n">
        <f aca="false">BW97*(1-BV97)</f>
        <v>97902.2879942039</v>
      </c>
      <c r="BX98" s="208" t="n">
        <f aca="false">((BW98+BW99)/2)*BR98</f>
        <v>487895.920805106</v>
      </c>
      <c r="BY98" s="208" t="n">
        <f aca="false">BY99+BX98</f>
        <v>4164206.2251207</v>
      </c>
      <c r="BZ98" s="209" t="n">
        <f aca="false">BY98/BW98</f>
        <v>42.5343095696317</v>
      </c>
      <c r="CG98" s="0" t="n">
        <v>94</v>
      </c>
    </row>
    <row r="99" customFormat="false" ht="15" hidden="false" customHeight="false" outlineLevel="0" collapsed="false">
      <c r="B99" s="132"/>
      <c r="C99" s="132"/>
      <c r="D99" s="132"/>
      <c r="E99" s="217"/>
      <c r="F99" s="217"/>
      <c r="G99" s="217"/>
      <c r="H99" s="217"/>
      <c r="I99" s="127"/>
      <c r="J99" s="229" t="n">
        <v>1</v>
      </c>
      <c r="K99" s="228" t="n">
        <f aca="false">K11/4</f>
        <v>704273.0110925</v>
      </c>
      <c r="L99" s="228" t="n">
        <f aca="false">L11/4</f>
        <v>717364.43918</v>
      </c>
      <c r="M99" s="228" t="n">
        <f aca="false">M11/4</f>
        <v>729608.6341465</v>
      </c>
      <c r="N99" s="228" t="n">
        <f aca="false">N11/4</f>
        <v>740304.745435</v>
      </c>
      <c r="O99" s="228" t="n">
        <f aca="false">O11/4</f>
        <v>748840.75475</v>
      </c>
      <c r="P99" s="228" t="n">
        <f aca="false">P11/4</f>
        <v>754137.98892</v>
      </c>
      <c r="Q99" s="228" t="n">
        <f aca="false">Q11/4</f>
        <v>752901.565056</v>
      </c>
      <c r="R99" s="228" t="n">
        <f aca="false">R11/4</f>
        <v>751280.810329</v>
      </c>
      <c r="S99" s="228" t="n">
        <f aca="false">S11/4</f>
        <v>749293.599847</v>
      </c>
      <c r="T99" s="228" t="n">
        <f aca="false">T11/4</f>
        <v>747023.854896</v>
      </c>
      <c r="U99" s="228" t="n">
        <f aca="false">U11/4</f>
        <v>744557.3650525</v>
      </c>
      <c r="V99" s="228" t="n">
        <f aca="false">V11/4</f>
        <v>741623.4039635</v>
      </c>
      <c r="W99" s="228" t="n">
        <f aca="false">W11/4</f>
        <v>738547.448505</v>
      </c>
      <c r="X99" s="228" t="n">
        <f aca="false">X11/4</f>
        <v>735418.5014465</v>
      </c>
      <c r="Y99" s="228" t="n">
        <f aca="false">Y11/4</f>
        <v>732352.9455095</v>
      </c>
      <c r="Z99" s="228" t="n">
        <f aca="false">Z11/4</f>
        <v>729439.1712</v>
      </c>
      <c r="AA99" s="228" t="n">
        <f aca="false">AA11/4</f>
        <v>726151.916764</v>
      </c>
      <c r="AB99" s="228" t="n">
        <f aca="false">AB11/4</f>
        <v>723122.383074</v>
      </c>
      <c r="AC99" s="228" t="n">
        <f aca="false">AC11/4</f>
        <v>720409.08904</v>
      </c>
      <c r="AD99" s="228" t="n">
        <f aca="false">AD11/4</f>
        <v>718053.140071</v>
      </c>
      <c r="AE99" s="228" t="n">
        <f aca="false">AE11/4</f>
        <v>716068.987025</v>
      </c>
      <c r="AF99" s="228" t="n">
        <f aca="false">AF11/4</f>
        <v>713957.631954</v>
      </c>
      <c r="AG99" s="228" t="n">
        <f aca="false">AG11/4</f>
        <v>712081.973728</v>
      </c>
      <c r="AH99" s="228" t="n">
        <f aca="false">AH11/4</f>
        <v>710440.221935</v>
      </c>
      <c r="AI99" s="228" t="n">
        <f aca="false">AI11/4</f>
        <v>709033.144603</v>
      </c>
      <c r="AJ99" s="228" t="n">
        <f aca="false">AJ11/4</f>
        <v>707860.9716975</v>
      </c>
      <c r="AK99" s="228" t="n">
        <f aca="false">AK11/4</f>
        <v>706548.853856</v>
      </c>
      <c r="AL99" s="228" t="n">
        <f aca="false">AL11/4</f>
        <v>705358.5184075</v>
      </c>
      <c r="AM99" s="228" t="n">
        <f aca="false">AM11/4</f>
        <v>704275.73959</v>
      </c>
      <c r="AN99" s="228" t="n">
        <f aca="false">AN11/4</f>
        <v>703296.022803</v>
      </c>
      <c r="AO99" s="228" t="n">
        <f aca="false">AO11/4</f>
        <v>702404.92159</v>
      </c>
      <c r="AR99" s="196" t="s">
        <v>208</v>
      </c>
      <c r="AS99" s="197" t="s">
        <v>40</v>
      </c>
      <c r="AT99" s="197" t="n">
        <v>5</v>
      </c>
      <c r="AU99" s="198" t="n">
        <f aca="false">L20</f>
        <v>2227234</v>
      </c>
      <c r="AV99" s="198" t="n">
        <f aca="false">B75</f>
        <v>7554</v>
      </c>
      <c r="AW99" s="199" t="n">
        <f aca="false">AV99/AU99</f>
        <v>0.00339165080992837</v>
      </c>
      <c r="AX99" s="200" t="n">
        <f aca="false">2*AT99*AW99/(2+AT99*AW99)</f>
        <v>0.0168156718321692</v>
      </c>
      <c r="AY99" s="201" t="n">
        <f aca="false">AY98*(1-AX98)</f>
        <v>94822.6168831393</v>
      </c>
      <c r="AZ99" s="201" t="n">
        <f aca="false">((AY99+AY100)/2)*AT99</f>
        <v>470126.819396261</v>
      </c>
      <c r="BA99" s="201" t="n">
        <f aca="false">BA100+AZ99</f>
        <v>3213397.52367633</v>
      </c>
      <c r="BB99" s="202" t="n">
        <f aca="false">BA99/AY99</f>
        <v>33.8885134085317</v>
      </c>
      <c r="BD99" s="196" t="s">
        <v>208</v>
      </c>
      <c r="BE99" s="197" t="s">
        <v>40</v>
      </c>
      <c r="BF99" s="197" t="n">
        <v>5</v>
      </c>
      <c r="BG99" s="198" t="n">
        <f aca="false">Y20</f>
        <v>2996591</v>
      </c>
      <c r="BH99" s="198" t="n">
        <f aca="false">B765</f>
        <v>7918</v>
      </c>
      <c r="BI99" s="199" t="n">
        <f aca="false">BH99/BG99</f>
        <v>0.00264233590770312</v>
      </c>
      <c r="BJ99" s="200" t="n">
        <f aca="false">2*BF99*BI99/(2+BF99*BI99)</f>
        <v>0.0131249780366306</v>
      </c>
      <c r="BK99" s="201" t="n">
        <f aca="false">BK98*(1-BJ98)</f>
        <v>96383.9130231611</v>
      </c>
      <c r="BL99" s="201" t="n">
        <f aca="false">((BK99+BK100)/2)*BF99</f>
        <v>478756.973262022</v>
      </c>
      <c r="BM99" s="201" t="n">
        <f aca="false">BM100+BL99</f>
        <v>3479343.54511363</v>
      </c>
      <c r="BN99" s="202" t="n">
        <f aca="false">BM99/BK99</f>
        <v>36.0987994363494</v>
      </c>
      <c r="BP99" s="196" t="s">
        <v>208</v>
      </c>
      <c r="BQ99" s="197" t="s">
        <v>40</v>
      </c>
      <c r="BR99" s="197" t="n">
        <v>5</v>
      </c>
      <c r="BS99" s="198" t="n">
        <f aca="false">AL20</f>
        <v>3372565</v>
      </c>
      <c r="BT99" s="198" t="n">
        <f aca="false">B1454</f>
        <v>7397</v>
      </c>
      <c r="BU99" s="199" t="n">
        <f aca="false">BT99/BS99</f>
        <v>0.00219328611902217</v>
      </c>
      <c r="BV99" s="200" t="n">
        <f aca="false">2*BR99*BU99/(2+BR99*BU99)</f>
        <v>0.0109066272099485</v>
      </c>
      <c r="BW99" s="201" t="n">
        <f aca="false">BW98*(1-BV98)</f>
        <v>97256.0803278386</v>
      </c>
      <c r="BX99" s="201" t="n">
        <f aca="false">((BW99+BW100)/2)*BR99</f>
        <v>483628.562109102</v>
      </c>
      <c r="BY99" s="201" t="n">
        <f aca="false">BY100+BX99</f>
        <v>3676310.3043156</v>
      </c>
      <c r="BZ99" s="202" t="n">
        <f aca="false">BY99/BW99</f>
        <v>37.8003132752543</v>
      </c>
      <c r="CG99" s="0" t="n">
        <v>95</v>
      </c>
    </row>
    <row r="100" customFormat="false" ht="15" hidden="false" customHeight="false" outlineLevel="0" collapsed="false">
      <c r="A100" s="219" t="s">
        <v>230</v>
      </c>
      <c r="B100" s="132" t="n">
        <v>293570</v>
      </c>
      <c r="C100" s="132" t="n">
        <v>153775</v>
      </c>
      <c r="D100" s="132" t="n">
        <v>139795</v>
      </c>
      <c r="E100" s="217" t="n">
        <v>96.2</v>
      </c>
      <c r="F100" s="217" t="n">
        <v>95.9</v>
      </c>
      <c r="G100" s="217" t="n">
        <v>96.5</v>
      </c>
      <c r="H100" s="217" t="n">
        <v>110</v>
      </c>
      <c r="I100" s="127"/>
      <c r="J100" s="229" t="n">
        <v>2</v>
      </c>
      <c r="K100" s="228" t="n">
        <f aca="false">K99</f>
        <v>704273.0110925</v>
      </c>
      <c r="L100" s="228" t="n">
        <f aca="false">L99</f>
        <v>717364.43918</v>
      </c>
      <c r="M100" s="228" t="n">
        <f aca="false">M99</f>
        <v>729608.6341465</v>
      </c>
      <c r="N100" s="228" t="n">
        <f aca="false">N99</f>
        <v>740304.745435</v>
      </c>
      <c r="O100" s="228" t="n">
        <f aca="false">O99</f>
        <v>748840.75475</v>
      </c>
      <c r="P100" s="228" t="n">
        <f aca="false">P99</f>
        <v>754137.98892</v>
      </c>
      <c r="Q100" s="228" t="n">
        <f aca="false">Q99</f>
        <v>752901.565056</v>
      </c>
      <c r="R100" s="228" t="n">
        <f aca="false">R99</f>
        <v>751280.810329</v>
      </c>
      <c r="S100" s="228" t="n">
        <f aca="false">S99</f>
        <v>749293.599847</v>
      </c>
      <c r="T100" s="228" t="n">
        <f aca="false">T99</f>
        <v>747023.854896</v>
      </c>
      <c r="U100" s="228" t="n">
        <f aca="false">U99</f>
        <v>744557.3650525</v>
      </c>
      <c r="V100" s="228" t="n">
        <f aca="false">V99</f>
        <v>741623.4039635</v>
      </c>
      <c r="W100" s="228" t="n">
        <f aca="false">W99</f>
        <v>738547.448505</v>
      </c>
      <c r="X100" s="228" t="n">
        <f aca="false">X99</f>
        <v>735418.5014465</v>
      </c>
      <c r="Y100" s="228" t="n">
        <f aca="false">Y99</f>
        <v>732352.9455095</v>
      </c>
      <c r="Z100" s="228" t="n">
        <f aca="false">Z99</f>
        <v>729439.1712</v>
      </c>
      <c r="AA100" s="228" t="n">
        <f aca="false">AA99</f>
        <v>726151.916764</v>
      </c>
      <c r="AB100" s="228" t="n">
        <f aca="false">AB99</f>
        <v>723122.383074</v>
      </c>
      <c r="AC100" s="228" t="n">
        <f aca="false">AC99</f>
        <v>720409.08904</v>
      </c>
      <c r="AD100" s="228" t="n">
        <f aca="false">AD99</f>
        <v>718053.140071</v>
      </c>
      <c r="AE100" s="228" t="n">
        <f aca="false">AE99</f>
        <v>716068.987025</v>
      </c>
      <c r="AF100" s="228" t="n">
        <f aca="false">AF99</f>
        <v>713957.631954</v>
      </c>
      <c r="AG100" s="228" t="n">
        <f aca="false">AG99</f>
        <v>712081.973728</v>
      </c>
      <c r="AH100" s="228" t="n">
        <f aca="false">AH99</f>
        <v>710440.221935</v>
      </c>
      <c r="AI100" s="228" t="n">
        <f aca="false">AI99</f>
        <v>709033.144603</v>
      </c>
      <c r="AJ100" s="228" t="n">
        <f aca="false">AJ99</f>
        <v>707860.9716975</v>
      </c>
      <c r="AK100" s="228" t="n">
        <f aca="false">AK99</f>
        <v>706548.853856</v>
      </c>
      <c r="AL100" s="228" t="n">
        <f aca="false">AL99</f>
        <v>705358.5184075</v>
      </c>
      <c r="AM100" s="228" t="n">
        <f aca="false">AM99</f>
        <v>704275.73959</v>
      </c>
      <c r="AN100" s="228" t="n">
        <f aca="false">AN99</f>
        <v>703296.022803</v>
      </c>
      <c r="AO100" s="228" t="n">
        <f aca="false">AO99</f>
        <v>702404.92159</v>
      </c>
      <c r="AR100" s="203" t="s">
        <v>209</v>
      </c>
      <c r="AS100" s="204" t="s">
        <v>52</v>
      </c>
      <c r="AT100" s="204" t="n">
        <v>5</v>
      </c>
      <c r="AU100" s="205" t="n">
        <f aca="false">L21</f>
        <v>2084856</v>
      </c>
      <c r="AV100" s="205" t="n">
        <f aca="false">B76</f>
        <v>11561</v>
      </c>
      <c r="AW100" s="206" t="n">
        <f aca="false">AV100/AU100</f>
        <v>0.00554522710441393</v>
      </c>
      <c r="AX100" s="207" t="n">
        <f aca="false">2*AT100*AW100/(2+AT100*AW100)</f>
        <v>0.0273470219043472</v>
      </c>
      <c r="AY100" s="208" t="n">
        <f aca="false">AY99*(1-AX99)</f>
        <v>93228.1108753649</v>
      </c>
      <c r="AZ100" s="208" t="n">
        <f aca="false">((AY100+AY101)/2)*AT100</f>
        <v>459766.776401301</v>
      </c>
      <c r="BA100" s="208" t="n">
        <f aca="false">BA101+AZ100</f>
        <v>2743270.70428007</v>
      </c>
      <c r="BB100" s="209" t="n">
        <f aca="false">BA100/AY100</f>
        <v>29.4253597817455</v>
      </c>
      <c r="BD100" s="203" t="s">
        <v>209</v>
      </c>
      <c r="BE100" s="204" t="s">
        <v>52</v>
      </c>
      <c r="BF100" s="204" t="n">
        <v>5</v>
      </c>
      <c r="BG100" s="205" t="n">
        <f aca="false">Y21</f>
        <v>2535731</v>
      </c>
      <c r="BH100" s="205" t="n">
        <f aca="false">B766</f>
        <v>10886</v>
      </c>
      <c r="BI100" s="206" t="n">
        <f aca="false">BH100/BG100</f>
        <v>0.00429304212473642</v>
      </c>
      <c r="BJ100" s="207" t="n">
        <f aca="false">2*BF100*BI100/(2+BF100*BI100)</f>
        <v>0.0212372792871953</v>
      </c>
      <c r="BK100" s="208" t="n">
        <f aca="false">BK99*(1-BJ99)</f>
        <v>95118.8762816476</v>
      </c>
      <c r="BL100" s="208" t="n">
        <f aca="false">((BK100+BK101)/2)*BF100</f>
        <v>470544.216055544</v>
      </c>
      <c r="BM100" s="208" t="n">
        <f aca="false">BM101+BL100</f>
        <v>3000586.57185161</v>
      </c>
      <c r="BN100" s="209" t="n">
        <f aca="false">BM100/BK100</f>
        <v>31.5456478161796</v>
      </c>
      <c r="BP100" s="203" t="s">
        <v>209</v>
      </c>
      <c r="BQ100" s="204" t="s">
        <v>52</v>
      </c>
      <c r="BR100" s="204" t="n">
        <v>5</v>
      </c>
      <c r="BS100" s="205" t="n">
        <f aca="false">AL21</f>
        <v>3102450</v>
      </c>
      <c r="BT100" s="205" t="n">
        <f aca="false">B1455</f>
        <v>11029</v>
      </c>
      <c r="BU100" s="206" t="n">
        <f aca="false">BT100/BS100</f>
        <v>0.00355493239214169</v>
      </c>
      <c r="BV100" s="207" t="n">
        <f aca="false">2*BR100*BU100/(2+BR100*BU100)</f>
        <v>0.0176180842150496</v>
      </c>
      <c r="BW100" s="208" t="n">
        <f aca="false">BW99*(1-BV99)</f>
        <v>96195.3445158021</v>
      </c>
      <c r="BX100" s="208" t="n">
        <f aca="false">((BW100+BW101)/2)*BR100</f>
        <v>476739.778377073</v>
      </c>
      <c r="BY100" s="208" t="n">
        <f aca="false">BY101+BX100</f>
        <v>3192681.7422065</v>
      </c>
      <c r="BZ100" s="209" t="n">
        <f aca="false">BY100/BW100</f>
        <v>33.1895660676389</v>
      </c>
      <c r="CG100" s="0" t="n">
        <v>96</v>
      </c>
    </row>
    <row r="101" customFormat="false" ht="15" hidden="false" customHeight="false" outlineLevel="0" collapsed="false">
      <c r="A101" s="219" t="s">
        <v>231</v>
      </c>
      <c r="B101" s="132" t="n">
        <v>159</v>
      </c>
      <c r="C101" s="132" t="n">
        <v>94</v>
      </c>
      <c r="D101" s="132" t="n">
        <v>65</v>
      </c>
      <c r="E101" s="217" t="n">
        <v>0.1</v>
      </c>
      <c r="F101" s="217" t="n">
        <v>0.1</v>
      </c>
      <c r="G101" s="217" t="n">
        <v>0</v>
      </c>
      <c r="H101" s="217" t="n">
        <v>144.6</v>
      </c>
      <c r="I101" s="127"/>
      <c r="J101" s="229" t="n">
        <v>3</v>
      </c>
      <c r="K101" s="228" t="n">
        <f aca="false">K100</f>
        <v>704273.0110925</v>
      </c>
      <c r="L101" s="228" t="n">
        <f aca="false">L100</f>
        <v>717364.43918</v>
      </c>
      <c r="M101" s="228" t="n">
        <f aca="false">M100</f>
        <v>729608.6341465</v>
      </c>
      <c r="N101" s="228" t="n">
        <f aca="false">N100</f>
        <v>740304.745435</v>
      </c>
      <c r="O101" s="228" t="n">
        <f aca="false">O100</f>
        <v>748840.75475</v>
      </c>
      <c r="P101" s="228" t="n">
        <f aca="false">P100</f>
        <v>754137.98892</v>
      </c>
      <c r="Q101" s="228" t="n">
        <f aca="false">Q100</f>
        <v>752901.565056</v>
      </c>
      <c r="R101" s="228" t="n">
        <f aca="false">R100</f>
        <v>751280.810329</v>
      </c>
      <c r="S101" s="228" t="n">
        <f aca="false">S100</f>
        <v>749293.599847</v>
      </c>
      <c r="T101" s="228" t="n">
        <f aca="false">T100</f>
        <v>747023.854896</v>
      </c>
      <c r="U101" s="228" t="n">
        <f aca="false">U100</f>
        <v>744557.3650525</v>
      </c>
      <c r="V101" s="228" t="n">
        <f aca="false">V100</f>
        <v>741623.4039635</v>
      </c>
      <c r="W101" s="228" t="n">
        <f aca="false">W100</f>
        <v>738547.448505</v>
      </c>
      <c r="X101" s="228" t="n">
        <f aca="false">X100</f>
        <v>735418.5014465</v>
      </c>
      <c r="Y101" s="228" t="n">
        <f aca="false">Y100</f>
        <v>732352.9455095</v>
      </c>
      <c r="Z101" s="228" t="n">
        <f aca="false">Z100</f>
        <v>729439.1712</v>
      </c>
      <c r="AA101" s="228" t="n">
        <f aca="false">AA100</f>
        <v>726151.916764</v>
      </c>
      <c r="AB101" s="228" t="n">
        <f aca="false">AB100</f>
        <v>723122.383074</v>
      </c>
      <c r="AC101" s="228" t="n">
        <f aca="false">AC100</f>
        <v>720409.08904</v>
      </c>
      <c r="AD101" s="228" t="n">
        <f aca="false">AD100</f>
        <v>718053.140071</v>
      </c>
      <c r="AE101" s="228" t="n">
        <f aca="false">AE100</f>
        <v>716068.987025</v>
      </c>
      <c r="AF101" s="228" t="n">
        <f aca="false">AF100</f>
        <v>713957.631954</v>
      </c>
      <c r="AG101" s="228" t="n">
        <f aca="false">AG100</f>
        <v>712081.973728</v>
      </c>
      <c r="AH101" s="228" t="n">
        <f aca="false">AH100</f>
        <v>710440.221935</v>
      </c>
      <c r="AI101" s="228" t="n">
        <f aca="false">AI100</f>
        <v>709033.144603</v>
      </c>
      <c r="AJ101" s="228" t="n">
        <f aca="false">AJ100</f>
        <v>707860.9716975</v>
      </c>
      <c r="AK101" s="228" t="n">
        <f aca="false">AK100</f>
        <v>706548.853856</v>
      </c>
      <c r="AL101" s="228" t="n">
        <f aca="false">AL100</f>
        <v>705358.5184075</v>
      </c>
      <c r="AM101" s="228" t="n">
        <f aca="false">AM100</f>
        <v>704275.73959</v>
      </c>
      <c r="AN101" s="228" t="n">
        <f aca="false">AN100</f>
        <v>703296.022803</v>
      </c>
      <c r="AO101" s="228" t="n">
        <f aca="false">AO100</f>
        <v>702404.92159</v>
      </c>
      <c r="AR101" s="196" t="s">
        <v>210</v>
      </c>
      <c r="AS101" s="197" t="s">
        <v>53</v>
      </c>
      <c r="AT101" s="197" t="n">
        <v>5</v>
      </c>
      <c r="AU101" s="198" t="n">
        <f aca="false">L22</f>
        <v>1902187</v>
      </c>
      <c r="AV101" s="198" t="n">
        <f aca="false">B77</f>
        <v>16635</v>
      </c>
      <c r="AW101" s="199" t="n">
        <f aca="false">AV101/AU101</f>
        <v>0.00874519697590195</v>
      </c>
      <c r="AX101" s="200" t="n">
        <f aca="false">2*AT101*AW101/(2+AT101*AW101)</f>
        <v>0.0427904574321764</v>
      </c>
      <c r="AY101" s="201" t="n">
        <f aca="false">AY100*(1-AX100)</f>
        <v>90678.5996851554</v>
      </c>
      <c r="AZ101" s="201" t="n">
        <f aca="false">((AY101+AY102)/2)*AT101</f>
        <v>443692.551526185</v>
      </c>
      <c r="BA101" s="201" t="n">
        <f aca="false">BA102+AZ101</f>
        <v>2283503.92787877</v>
      </c>
      <c r="BB101" s="202" t="n">
        <f aca="false">BA101/AY101</f>
        <v>25.1823907273305</v>
      </c>
      <c r="BD101" s="196" t="s">
        <v>210</v>
      </c>
      <c r="BE101" s="197" t="s">
        <v>53</v>
      </c>
      <c r="BF101" s="197" t="n">
        <v>5</v>
      </c>
      <c r="BG101" s="198" t="n">
        <f aca="false">Y22</f>
        <v>2179762</v>
      </c>
      <c r="BH101" s="198" t="n">
        <f aca="false">B767</f>
        <v>14958</v>
      </c>
      <c r="BI101" s="199" t="n">
        <f aca="false">BH101/BG101</f>
        <v>0.00686221706773492</v>
      </c>
      <c r="BJ101" s="200" t="n">
        <f aca="false">2*BF101*BI101/(2+BF101*BI101)</f>
        <v>0.0337323879184018</v>
      </c>
      <c r="BK101" s="201" t="n">
        <f aca="false">BK100*(1-BJ100)</f>
        <v>93098.81014057</v>
      </c>
      <c r="BL101" s="201" t="n">
        <f aca="false">((BK101+BK102)/2)*BF101</f>
        <v>457642.937756842</v>
      </c>
      <c r="BM101" s="201" t="n">
        <f aca="false">BM102+BL101</f>
        <v>2530042.35579607</v>
      </c>
      <c r="BN101" s="202" t="n">
        <f aca="false">BM101/BK101</f>
        <v>27.1758828278896</v>
      </c>
      <c r="BP101" s="196" t="s">
        <v>210</v>
      </c>
      <c r="BQ101" s="197" t="s">
        <v>53</v>
      </c>
      <c r="BR101" s="197" t="n">
        <v>5</v>
      </c>
      <c r="BS101" s="198" t="n">
        <f aca="false">AL22</f>
        <v>2974807</v>
      </c>
      <c r="BT101" s="198" t="n">
        <f aca="false">B1456</f>
        <v>16996</v>
      </c>
      <c r="BU101" s="199" t="n">
        <f aca="false">BT101/BS101</f>
        <v>0.00571331182157364</v>
      </c>
      <c r="BV101" s="200" t="n">
        <f aca="false">2*BR101*BU101/(2+BR101*BU101)</f>
        <v>0.0281642808116006</v>
      </c>
      <c r="BW101" s="201" t="n">
        <f aca="false">BW100*(1-BV100)</f>
        <v>94500.566835027</v>
      </c>
      <c r="BX101" s="201" t="n">
        <f aca="false">((BW101+BW102)/2)*BR101</f>
        <v>465848.982922142</v>
      </c>
      <c r="BY101" s="201" t="n">
        <f aca="false">BY102+BX101</f>
        <v>2715941.96382942</v>
      </c>
      <c r="BZ101" s="202" t="n">
        <f aca="false">BY101/BW101</f>
        <v>28.739954211817</v>
      </c>
      <c r="CG101" s="0" t="n">
        <v>97</v>
      </c>
    </row>
    <row r="102" customFormat="false" ht="15" hidden="false" customHeight="false" outlineLevel="0" collapsed="false">
      <c r="A102" s="219" t="s">
        <v>232</v>
      </c>
      <c r="B102" s="132" t="n">
        <v>147</v>
      </c>
      <c r="C102" s="132" t="n">
        <v>85</v>
      </c>
      <c r="D102" s="132" t="n">
        <v>62</v>
      </c>
      <c r="E102" s="217" t="n">
        <v>0</v>
      </c>
      <c r="F102" s="217" t="n">
        <v>0.1</v>
      </c>
      <c r="G102" s="217" t="n">
        <v>0</v>
      </c>
      <c r="H102" s="217" t="n">
        <v>137.1</v>
      </c>
      <c r="I102" s="127"/>
      <c r="J102" s="229" t="n">
        <v>4</v>
      </c>
      <c r="K102" s="228" t="n">
        <f aca="false">K101</f>
        <v>704273.0110925</v>
      </c>
      <c r="L102" s="228" t="n">
        <f aca="false">L101</f>
        <v>717364.43918</v>
      </c>
      <c r="M102" s="228" t="n">
        <f aca="false">M101</f>
        <v>729608.6341465</v>
      </c>
      <c r="N102" s="228" t="n">
        <f aca="false">N101</f>
        <v>740304.745435</v>
      </c>
      <c r="O102" s="228" t="n">
        <f aca="false">O101</f>
        <v>748840.75475</v>
      </c>
      <c r="P102" s="228" t="n">
        <f aca="false">P101</f>
        <v>754137.98892</v>
      </c>
      <c r="Q102" s="228" t="n">
        <f aca="false">Q101</f>
        <v>752901.565056</v>
      </c>
      <c r="R102" s="228" t="n">
        <f aca="false">R101</f>
        <v>751280.810329</v>
      </c>
      <c r="S102" s="228" t="n">
        <f aca="false">S101</f>
        <v>749293.599847</v>
      </c>
      <c r="T102" s="228" t="n">
        <f aca="false">T101</f>
        <v>747023.854896</v>
      </c>
      <c r="U102" s="228" t="n">
        <f aca="false">U101</f>
        <v>744557.3650525</v>
      </c>
      <c r="V102" s="228" t="n">
        <f aca="false">V101</f>
        <v>741623.4039635</v>
      </c>
      <c r="W102" s="228" t="n">
        <f aca="false">W101</f>
        <v>738547.448505</v>
      </c>
      <c r="X102" s="228" t="n">
        <f aca="false">X101</f>
        <v>735418.5014465</v>
      </c>
      <c r="Y102" s="228" t="n">
        <f aca="false">Y101</f>
        <v>732352.9455095</v>
      </c>
      <c r="Z102" s="228" t="n">
        <f aca="false">Z101</f>
        <v>729439.1712</v>
      </c>
      <c r="AA102" s="228" t="n">
        <f aca="false">AA101</f>
        <v>726151.916764</v>
      </c>
      <c r="AB102" s="228" t="n">
        <f aca="false">AB101</f>
        <v>723122.383074</v>
      </c>
      <c r="AC102" s="228" t="n">
        <f aca="false">AC101</f>
        <v>720409.08904</v>
      </c>
      <c r="AD102" s="228" t="n">
        <f aca="false">AD101</f>
        <v>718053.140071</v>
      </c>
      <c r="AE102" s="228" t="n">
        <f aca="false">AE101</f>
        <v>716068.987025</v>
      </c>
      <c r="AF102" s="228" t="n">
        <f aca="false">AF101</f>
        <v>713957.631954</v>
      </c>
      <c r="AG102" s="228" t="n">
        <f aca="false">AG101</f>
        <v>712081.973728</v>
      </c>
      <c r="AH102" s="228" t="n">
        <f aca="false">AH101</f>
        <v>710440.221935</v>
      </c>
      <c r="AI102" s="228" t="n">
        <f aca="false">AI101</f>
        <v>709033.144603</v>
      </c>
      <c r="AJ102" s="228" t="n">
        <f aca="false">AJ101</f>
        <v>707860.9716975</v>
      </c>
      <c r="AK102" s="228" t="n">
        <f aca="false">AK101</f>
        <v>706548.853856</v>
      </c>
      <c r="AL102" s="228" t="n">
        <f aca="false">AL101</f>
        <v>705358.5184075</v>
      </c>
      <c r="AM102" s="228" t="n">
        <f aca="false">AM101</f>
        <v>704275.73959</v>
      </c>
      <c r="AN102" s="228" t="n">
        <f aca="false">AN101</f>
        <v>703296.022803</v>
      </c>
      <c r="AO102" s="228" t="n">
        <f aca="false">AO101</f>
        <v>702404.92159</v>
      </c>
      <c r="AR102" s="203" t="s">
        <v>211</v>
      </c>
      <c r="AS102" s="204" t="s">
        <v>57</v>
      </c>
      <c r="AT102" s="204" t="n">
        <v>5</v>
      </c>
      <c r="AU102" s="205" t="n">
        <f aca="false">L23</f>
        <v>1664823</v>
      </c>
      <c r="AV102" s="205" t="n">
        <f aca="false">B78</f>
        <v>21922</v>
      </c>
      <c r="AW102" s="206" t="n">
        <f aca="false">AV102/AU102</f>
        <v>0.0131677661829516</v>
      </c>
      <c r="AX102" s="207" t="n">
        <f aca="false">2*AT102*AW102/(2+AT102*AW102)</f>
        <v>0.063740529928566</v>
      </c>
      <c r="AY102" s="208" t="n">
        <f aca="false">AY101*(1-AX101)</f>
        <v>86798.4209253184</v>
      </c>
      <c r="AZ102" s="208" t="n">
        <f aca="false">((AY102+AY103)/2)*AT102</f>
        <v>420160.661259736</v>
      </c>
      <c r="BA102" s="208" t="n">
        <f aca="false">BA103+AZ102</f>
        <v>1839811.37635259</v>
      </c>
      <c r="BB102" s="209" t="n">
        <f aca="false">BA102/AY102</f>
        <v>21.1963692050984</v>
      </c>
      <c r="BD102" s="203" t="s">
        <v>211</v>
      </c>
      <c r="BE102" s="204" t="s">
        <v>57</v>
      </c>
      <c r="BF102" s="204" t="n">
        <v>5</v>
      </c>
      <c r="BG102" s="205" t="n">
        <f aca="false">Y23</f>
        <v>1994318</v>
      </c>
      <c r="BH102" s="205" t="n">
        <f aca="false">B768</f>
        <v>21175</v>
      </c>
      <c r="BI102" s="206" t="n">
        <f aca="false">BH102/BG102</f>
        <v>0.0106176647856561</v>
      </c>
      <c r="BJ102" s="207" t="n">
        <f aca="false">2*BF102*BI102/(2+BF102*BI102)</f>
        <v>0.0517155772691782</v>
      </c>
      <c r="BK102" s="208" t="n">
        <f aca="false">BK101*(1-BJ101)</f>
        <v>89958.3649621667</v>
      </c>
      <c r="BL102" s="208" t="n">
        <f aca="false">((BK102+BK103)/2)*BF102</f>
        <v>438161.202875309</v>
      </c>
      <c r="BM102" s="208" t="n">
        <f aca="false">BM103+BL102</f>
        <v>2072399.41803923</v>
      </c>
      <c r="BN102" s="209" t="n">
        <f aca="false">BM102/BK102</f>
        <v>23.0373175291792</v>
      </c>
      <c r="BP102" s="203" t="s">
        <v>211</v>
      </c>
      <c r="BQ102" s="204" t="s">
        <v>57</v>
      </c>
      <c r="BR102" s="204" t="n">
        <v>5</v>
      </c>
      <c r="BS102" s="205" t="n">
        <f aca="false">AL23</f>
        <v>2627640</v>
      </c>
      <c r="BT102" s="205" t="n">
        <f aca="false">B1457</f>
        <v>23529</v>
      </c>
      <c r="BU102" s="206" t="n">
        <f aca="false">BT102/BS102</f>
        <v>0.00895442298031694</v>
      </c>
      <c r="BV102" s="207" t="n">
        <f aca="false">2*BR102*BU102/(2+BR102*BU102)</f>
        <v>0.0437917893884616</v>
      </c>
      <c r="BW102" s="208" t="n">
        <f aca="false">BW101*(1-BV101)</f>
        <v>91839.0263338298</v>
      </c>
      <c r="BX102" s="208" t="n">
        <f aca="false">((BW102+BW103)/2)*BR102</f>
        <v>449140.643422018</v>
      </c>
      <c r="BY102" s="208" t="n">
        <f aca="false">BY103+BX102</f>
        <v>2250092.98090728</v>
      </c>
      <c r="BZ102" s="209" t="n">
        <f aca="false">BY102/BW102</f>
        <v>24.5004010901457</v>
      </c>
      <c r="CG102" s="0" t="n">
        <v>98</v>
      </c>
    </row>
    <row r="103" customFormat="false" ht="15" hidden="false" customHeight="false" outlineLevel="0" collapsed="false">
      <c r="A103" s="219" t="s">
        <v>233</v>
      </c>
      <c r="B103" s="132" t="n">
        <v>2418</v>
      </c>
      <c r="C103" s="132" t="n">
        <v>1680</v>
      </c>
      <c r="D103" s="132" t="n">
        <v>738</v>
      </c>
      <c r="E103" s="217" t="n">
        <v>0.8</v>
      </c>
      <c r="F103" s="217" t="n">
        <v>1</v>
      </c>
      <c r="G103" s="217" t="n">
        <v>0.5</v>
      </c>
      <c r="H103" s="217" t="n">
        <v>227.6</v>
      </c>
      <c r="I103" s="127"/>
      <c r="J103" s="229" t="n">
        <v>5</v>
      </c>
      <c r="K103" s="228" t="n">
        <f aca="false">K12/5</f>
        <v>701427</v>
      </c>
      <c r="L103" s="228" t="n">
        <f aca="false">L12/5</f>
        <v>701468</v>
      </c>
      <c r="M103" s="228" t="n">
        <f aca="false">M12/5</f>
        <v>702364.6</v>
      </c>
      <c r="N103" s="228" t="n">
        <f aca="false">N12/5</f>
        <v>704544.2</v>
      </c>
      <c r="O103" s="228" t="n">
        <f aca="false">O12/5</f>
        <v>708255</v>
      </c>
      <c r="P103" s="228" t="n">
        <f aca="false">P12/5</f>
        <v>714017</v>
      </c>
      <c r="Q103" s="228" t="n">
        <f aca="false">Q12/5</f>
        <v>724304.2</v>
      </c>
      <c r="R103" s="228" t="n">
        <f aca="false">R12/5</f>
        <v>733915</v>
      </c>
      <c r="S103" s="228" t="n">
        <f aca="false">S12/5</f>
        <v>742241</v>
      </c>
      <c r="T103" s="228" t="n">
        <f aca="false">T12/5</f>
        <v>748786.2</v>
      </c>
      <c r="U103" s="228" t="n">
        <f aca="false">U12/5</f>
        <v>752681</v>
      </c>
      <c r="V103" s="228" t="n">
        <f aca="false">V12/5</f>
        <v>751287.4</v>
      </c>
      <c r="W103" s="228" t="n">
        <f aca="false">W12/5</f>
        <v>749522</v>
      </c>
      <c r="X103" s="228" t="n">
        <f aca="false">X12/5</f>
        <v>747404.2</v>
      </c>
      <c r="Y103" s="228" t="n">
        <f aca="false">Y12/5</f>
        <v>744993.6</v>
      </c>
      <c r="Z103" s="228" t="n">
        <f aca="false">Z12/5</f>
        <v>742360.2</v>
      </c>
      <c r="AA103" s="228" t="n">
        <f aca="false">AA12/5</f>
        <v>739526</v>
      </c>
      <c r="AB103" s="228" t="n">
        <f aca="false">AB12/5</f>
        <v>736518.6</v>
      </c>
      <c r="AC103" s="228" t="n">
        <f aca="false">AC12/5</f>
        <v>733409.8</v>
      </c>
      <c r="AD103" s="228" t="n">
        <f aca="false">AD12/5</f>
        <v>730292</v>
      </c>
      <c r="AE103" s="228" t="n">
        <f aca="false">AE12/5</f>
        <v>727238.2</v>
      </c>
      <c r="AF103" s="228" t="n">
        <f aca="false">AF12/5</f>
        <v>724299</v>
      </c>
      <c r="AG103" s="228" t="n">
        <f aca="false">AG12/5</f>
        <v>721516.2</v>
      </c>
      <c r="AH103" s="228" t="n">
        <f aca="false">AH12/5</f>
        <v>718947</v>
      </c>
      <c r="AI103" s="228" t="n">
        <f aca="false">AI12/5</f>
        <v>716610.4</v>
      </c>
      <c r="AJ103" s="228" t="n">
        <f aca="false">AJ12/5</f>
        <v>714530.8</v>
      </c>
      <c r="AK103" s="228" t="n">
        <f aca="false">AK12/5</f>
        <v>712653.6</v>
      </c>
      <c r="AL103" s="228" t="n">
        <f aca="false">AL12/5</f>
        <v>710933.6</v>
      </c>
      <c r="AM103" s="228" t="n">
        <f aca="false">AM12/5</f>
        <v>709359.2</v>
      </c>
      <c r="AN103" s="228" t="n">
        <f aca="false">AN12/5</f>
        <v>707932.2</v>
      </c>
      <c r="AO103" s="228" t="n">
        <f aca="false">AO12/5</f>
        <v>706657.6</v>
      </c>
      <c r="AR103" s="196" t="s">
        <v>212</v>
      </c>
      <c r="AS103" s="197" t="s">
        <v>62</v>
      </c>
      <c r="AT103" s="197" t="n">
        <v>5</v>
      </c>
      <c r="AU103" s="198" t="n">
        <f aca="false">L24</f>
        <v>1342617</v>
      </c>
      <c r="AV103" s="198" t="n">
        <f aca="false">B79</f>
        <v>26673</v>
      </c>
      <c r="AW103" s="199" t="n">
        <f aca="false">AV103/AU103</f>
        <v>0.0198664250489901</v>
      </c>
      <c r="AX103" s="200" t="n">
        <f aca="false">2*AT103*AW103/(2+AT103*AW103)</f>
        <v>0.094632120425786</v>
      </c>
      <c r="AY103" s="201" t="n">
        <f aca="false">AY102*(1-AX102)</f>
        <v>81265.8435785759</v>
      </c>
      <c r="AZ103" s="201" t="n">
        <f aca="false">((AY103+AY104)/2)*AT103</f>
        <v>387103.320152802</v>
      </c>
      <c r="BA103" s="201" t="n">
        <f aca="false">BA104+AZ103</f>
        <v>1419650.71509285</v>
      </c>
      <c r="BB103" s="202" t="n">
        <f aca="false">BA103/AY103</f>
        <v>17.469217725159</v>
      </c>
      <c r="BD103" s="196" t="s">
        <v>212</v>
      </c>
      <c r="BE103" s="197" t="s">
        <v>62</v>
      </c>
      <c r="BF103" s="197" t="n">
        <v>5</v>
      </c>
      <c r="BG103" s="198" t="n">
        <f aca="false">Y24</f>
        <v>1755879</v>
      </c>
      <c r="BH103" s="198" t="n">
        <f aca="false">B769</f>
        <v>28377</v>
      </c>
      <c r="BI103" s="199" t="n">
        <f aca="false">BH103/BG103</f>
        <v>0.0161611363880996</v>
      </c>
      <c r="BJ103" s="200" t="n">
        <f aca="false">2*BF103*BI103/(2+BF103*BI103)</f>
        <v>0.0776676867444356</v>
      </c>
      <c r="BK103" s="201" t="n">
        <f aca="false">BK102*(1-BJ102)</f>
        <v>85306.1161879568</v>
      </c>
      <c r="BL103" s="201" t="n">
        <f aca="false">((BK103+BK104)/2)*BF103</f>
        <v>409966.759166108</v>
      </c>
      <c r="BM103" s="201" t="n">
        <f aca="false">BM104+BL103</f>
        <v>1634238.21516392</v>
      </c>
      <c r="BN103" s="202" t="n">
        <f aca="false">BM103/BK103</f>
        <v>19.1573393350034</v>
      </c>
      <c r="BP103" s="196" t="s">
        <v>212</v>
      </c>
      <c r="BQ103" s="197" t="s">
        <v>62</v>
      </c>
      <c r="BR103" s="197" t="n">
        <v>5</v>
      </c>
      <c r="BS103" s="198" t="n">
        <f aca="false">AL24</f>
        <v>2110540</v>
      </c>
      <c r="BT103" s="198" t="n">
        <f aca="false">B1458</f>
        <v>28945</v>
      </c>
      <c r="BU103" s="199" t="n">
        <f aca="false">BT103/BS103</f>
        <v>0.0137144996067357</v>
      </c>
      <c r="BV103" s="200" t="n">
        <f aca="false">2*BR103*BU103/(2+BR103*BU103)</f>
        <v>0.0662993422747924</v>
      </c>
      <c r="BW103" s="201" t="n">
        <f aca="false">BW102*(1-BV102)</f>
        <v>87817.2310349774</v>
      </c>
      <c r="BX103" s="201" t="n">
        <f aca="false">((BW103+BW104)/2)*BR103</f>
        <v>424530.593529856</v>
      </c>
      <c r="BY103" s="201" t="n">
        <f aca="false">BY104+BX103</f>
        <v>1800952.33748526</v>
      </c>
      <c r="BZ103" s="202" t="n">
        <f aca="false">BY103/BW103</f>
        <v>20.5079608666772</v>
      </c>
      <c r="CG103" s="0" t="n">
        <v>99</v>
      </c>
    </row>
    <row r="104" customFormat="false" ht="15" hidden="false" customHeight="false" outlineLevel="0" collapsed="false">
      <c r="A104" s="219" t="s">
        <v>234</v>
      </c>
      <c r="B104" s="132" t="n">
        <v>13661</v>
      </c>
      <c r="C104" s="132" t="n">
        <v>8005</v>
      </c>
      <c r="D104" s="132" t="n">
        <v>5656</v>
      </c>
      <c r="E104" s="217" t="n">
        <v>4.5</v>
      </c>
      <c r="F104" s="217" t="n">
        <v>5</v>
      </c>
      <c r="G104" s="217" t="n">
        <v>3.9</v>
      </c>
      <c r="H104" s="217" t="n">
        <v>141.5</v>
      </c>
      <c r="I104" s="127"/>
      <c r="J104" s="229" t="n">
        <v>6</v>
      </c>
      <c r="K104" s="228" t="n">
        <f aca="false">K103</f>
        <v>701427</v>
      </c>
      <c r="L104" s="228" t="n">
        <f aca="false">L103</f>
        <v>701468</v>
      </c>
      <c r="M104" s="228" t="n">
        <f aca="false">M103</f>
        <v>702364.6</v>
      </c>
      <c r="N104" s="228" t="n">
        <f aca="false">N103</f>
        <v>704544.2</v>
      </c>
      <c r="O104" s="228" t="n">
        <f aca="false">O103</f>
        <v>708255</v>
      </c>
      <c r="P104" s="228" t="n">
        <f aca="false">P103</f>
        <v>714017</v>
      </c>
      <c r="Q104" s="228" t="n">
        <f aca="false">Q103</f>
        <v>724304.2</v>
      </c>
      <c r="R104" s="228" t="n">
        <f aca="false">R103</f>
        <v>733915</v>
      </c>
      <c r="S104" s="228" t="n">
        <f aca="false">S103</f>
        <v>742241</v>
      </c>
      <c r="T104" s="228" t="n">
        <f aca="false">T103</f>
        <v>748786.2</v>
      </c>
      <c r="U104" s="228" t="n">
        <f aca="false">U103</f>
        <v>752681</v>
      </c>
      <c r="V104" s="228" t="n">
        <f aca="false">V103</f>
        <v>751287.4</v>
      </c>
      <c r="W104" s="228" t="n">
        <f aca="false">W103</f>
        <v>749522</v>
      </c>
      <c r="X104" s="228" t="n">
        <f aca="false">X103</f>
        <v>747404.2</v>
      </c>
      <c r="Y104" s="228" t="n">
        <f aca="false">Y103</f>
        <v>744993.6</v>
      </c>
      <c r="Z104" s="228" t="n">
        <f aca="false">Z103</f>
        <v>742360.2</v>
      </c>
      <c r="AA104" s="228" t="n">
        <f aca="false">AA103</f>
        <v>739526</v>
      </c>
      <c r="AB104" s="228" t="n">
        <f aca="false">AB103</f>
        <v>736518.6</v>
      </c>
      <c r="AC104" s="228" t="n">
        <f aca="false">AC103</f>
        <v>733409.8</v>
      </c>
      <c r="AD104" s="228" t="n">
        <f aca="false">AD103</f>
        <v>730292</v>
      </c>
      <c r="AE104" s="228" t="n">
        <f aca="false">AE103</f>
        <v>727238.2</v>
      </c>
      <c r="AF104" s="228" t="n">
        <f aca="false">AF103</f>
        <v>724299</v>
      </c>
      <c r="AG104" s="228" t="n">
        <f aca="false">AG103</f>
        <v>721516.2</v>
      </c>
      <c r="AH104" s="228" t="n">
        <f aca="false">AH103</f>
        <v>718947</v>
      </c>
      <c r="AI104" s="228" t="n">
        <f aca="false">AI103</f>
        <v>716610.4</v>
      </c>
      <c r="AJ104" s="228" t="n">
        <f aca="false">AJ103</f>
        <v>714530.8</v>
      </c>
      <c r="AK104" s="228" t="n">
        <f aca="false">AK103</f>
        <v>712653.6</v>
      </c>
      <c r="AL104" s="228" t="n">
        <f aca="false">AL103</f>
        <v>710933.6</v>
      </c>
      <c r="AM104" s="228" t="n">
        <f aca="false">AM103</f>
        <v>709359.2</v>
      </c>
      <c r="AN104" s="228" t="n">
        <f aca="false">AN103</f>
        <v>707932.2</v>
      </c>
      <c r="AO104" s="228" t="n">
        <f aca="false">AO103</f>
        <v>706657.6</v>
      </c>
      <c r="AR104" s="203" t="s">
        <v>213</v>
      </c>
      <c r="AS104" s="204" t="s">
        <v>64</v>
      </c>
      <c r="AT104" s="204" t="n">
        <v>5</v>
      </c>
      <c r="AU104" s="205" t="n">
        <f aca="false">L25</f>
        <v>1047618</v>
      </c>
      <c r="AV104" s="205" t="n">
        <f aca="false">B80</f>
        <v>31510</v>
      </c>
      <c r="AW104" s="206" t="n">
        <f aca="false">AV104/AU104</f>
        <v>0.0300777573504846</v>
      </c>
      <c r="AX104" s="207" t="n">
        <f aca="false">2*AT104*AW104/(2+AT104*AW104)</f>
        <v>0.139871252751038</v>
      </c>
      <c r="AY104" s="208" t="n">
        <f aca="false">AY103*(1-AX103)</f>
        <v>73575.484482545</v>
      </c>
      <c r="AZ104" s="208" t="n">
        <f aca="false">((AY104+AY105)/2)*AT104</f>
        <v>342149.68444688</v>
      </c>
      <c r="BA104" s="208" t="n">
        <f aca="false">BA105+AZ104</f>
        <v>1032547.39494005</v>
      </c>
      <c r="BB104" s="209" t="n">
        <f aca="false">BA104/AY104</f>
        <v>14.0338511149731</v>
      </c>
      <c r="BD104" s="203" t="s">
        <v>213</v>
      </c>
      <c r="BE104" s="204" t="s">
        <v>64</v>
      </c>
      <c r="BF104" s="204" t="n">
        <v>5</v>
      </c>
      <c r="BG104" s="205" t="n">
        <f aca="false">Y25</f>
        <v>1469448</v>
      </c>
      <c r="BH104" s="205" t="n">
        <f aca="false">B770</f>
        <v>36861</v>
      </c>
      <c r="BI104" s="206" t="n">
        <f aca="false">BH104/BG104</f>
        <v>0.0250849298512094</v>
      </c>
      <c r="BJ104" s="207" t="n">
        <f aca="false">2*BF104*BI104/(2+BF104*BI104)</f>
        <v>0.118023143563287</v>
      </c>
      <c r="BK104" s="208" t="n">
        <f aca="false">BK103*(1-BJ103)</f>
        <v>78680.5874784862</v>
      </c>
      <c r="BL104" s="208" t="n">
        <f aca="false">((BK104+BK105)/2)*BF104</f>
        <v>370187.611713388</v>
      </c>
      <c r="BM104" s="208" t="n">
        <f aca="false">BM105+BL104</f>
        <v>1224271.45599781</v>
      </c>
      <c r="BN104" s="209" t="n">
        <f aca="false">BM104/BK104</f>
        <v>15.5600192529392</v>
      </c>
      <c r="BP104" s="203" t="s">
        <v>213</v>
      </c>
      <c r="BQ104" s="204" t="s">
        <v>64</v>
      </c>
      <c r="BR104" s="204" t="n">
        <v>5</v>
      </c>
      <c r="BS104" s="205" t="n">
        <f aca="false">AL25</f>
        <v>1760857</v>
      </c>
      <c r="BT104" s="205" t="n">
        <f aca="false">B1459</f>
        <v>38483</v>
      </c>
      <c r="BU104" s="206" t="n">
        <f aca="false">BT104/BS104</f>
        <v>0.0218546991606928</v>
      </c>
      <c r="BV104" s="207" t="n">
        <f aca="false">2*BR104*BU104/(2+BR104*BU104)</f>
        <v>0.103612448571388</v>
      </c>
      <c r="BW104" s="208" t="n">
        <f aca="false">BW103*(1-BV103)</f>
        <v>81995.0063769649</v>
      </c>
      <c r="BX104" s="208" t="n">
        <f aca="false">((BW104+BW105)/2)*BR104</f>
        <v>388735.773431465</v>
      </c>
      <c r="BY104" s="208" t="n">
        <f aca="false">BY105+BX104</f>
        <v>1376421.74395541</v>
      </c>
      <c r="BZ104" s="209" t="n">
        <f aca="false">BY104/BW104</f>
        <v>16.7866532948047</v>
      </c>
      <c r="CG104" s="0" t="n">
        <v>100</v>
      </c>
    </row>
    <row r="105" customFormat="false" ht="15" hidden="false" customHeight="false" outlineLevel="0" collapsed="false">
      <c r="A105" s="219" t="s">
        <v>218</v>
      </c>
      <c r="B105" s="132" t="n">
        <v>1595</v>
      </c>
      <c r="C105" s="132" t="n">
        <v>361</v>
      </c>
      <c r="D105" s="132" t="n">
        <v>1234</v>
      </c>
      <c r="E105" s="217" t="n">
        <v>0.5</v>
      </c>
      <c r="F105" s="217" t="n">
        <v>0.2</v>
      </c>
      <c r="G105" s="217" t="n">
        <v>0.9</v>
      </c>
      <c r="H105" s="217" t="n">
        <v>29.3</v>
      </c>
      <c r="I105" s="127"/>
      <c r="J105" s="229" t="n">
        <v>7</v>
      </c>
      <c r="K105" s="228" t="n">
        <f aca="false">K104</f>
        <v>701427</v>
      </c>
      <c r="L105" s="228" t="n">
        <f aca="false">L104</f>
        <v>701468</v>
      </c>
      <c r="M105" s="228" t="n">
        <f aca="false">M104</f>
        <v>702364.6</v>
      </c>
      <c r="N105" s="228" t="n">
        <f aca="false">N104</f>
        <v>704544.2</v>
      </c>
      <c r="O105" s="228" t="n">
        <f aca="false">O104</f>
        <v>708255</v>
      </c>
      <c r="P105" s="228" t="n">
        <f aca="false">P104</f>
        <v>714017</v>
      </c>
      <c r="Q105" s="228" t="n">
        <f aca="false">Q104</f>
        <v>724304.2</v>
      </c>
      <c r="R105" s="228" t="n">
        <f aca="false">R104</f>
        <v>733915</v>
      </c>
      <c r="S105" s="228" t="n">
        <f aca="false">S104</f>
        <v>742241</v>
      </c>
      <c r="T105" s="228" t="n">
        <f aca="false">T104</f>
        <v>748786.2</v>
      </c>
      <c r="U105" s="228" t="n">
        <f aca="false">U104</f>
        <v>752681</v>
      </c>
      <c r="V105" s="228" t="n">
        <f aca="false">V104</f>
        <v>751287.4</v>
      </c>
      <c r="W105" s="228" t="n">
        <f aca="false">W104</f>
        <v>749522</v>
      </c>
      <c r="X105" s="228" t="n">
        <f aca="false">X104</f>
        <v>747404.2</v>
      </c>
      <c r="Y105" s="228" t="n">
        <f aca="false">Y104</f>
        <v>744993.6</v>
      </c>
      <c r="Z105" s="228" t="n">
        <f aca="false">Z104</f>
        <v>742360.2</v>
      </c>
      <c r="AA105" s="228" t="n">
        <f aca="false">AA104</f>
        <v>739526</v>
      </c>
      <c r="AB105" s="228" t="n">
        <f aca="false">AB104</f>
        <v>736518.6</v>
      </c>
      <c r="AC105" s="228" t="n">
        <f aca="false">AC104</f>
        <v>733409.8</v>
      </c>
      <c r="AD105" s="228" t="n">
        <f aca="false">AD104</f>
        <v>730292</v>
      </c>
      <c r="AE105" s="228" t="n">
        <f aca="false">AE104</f>
        <v>727238.2</v>
      </c>
      <c r="AF105" s="228" t="n">
        <f aca="false">AF104</f>
        <v>724299</v>
      </c>
      <c r="AG105" s="228" t="n">
        <f aca="false">AG104</f>
        <v>721516.2</v>
      </c>
      <c r="AH105" s="228" t="n">
        <f aca="false">AH104</f>
        <v>718947</v>
      </c>
      <c r="AI105" s="228" t="n">
        <f aca="false">AI104</f>
        <v>716610.4</v>
      </c>
      <c r="AJ105" s="228" t="n">
        <f aca="false">AJ104</f>
        <v>714530.8</v>
      </c>
      <c r="AK105" s="228" t="n">
        <f aca="false">AK104</f>
        <v>712653.6</v>
      </c>
      <c r="AL105" s="228" t="n">
        <f aca="false">AL104</f>
        <v>710933.6</v>
      </c>
      <c r="AM105" s="228" t="n">
        <f aca="false">AM104</f>
        <v>709359.2</v>
      </c>
      <c r="AN105" s="228" t="n">
        <f aca="false">AN104</f>
        <v>707932.2</v>
      </c>
      <c r="AO105" s="228" t="n">
        <f aca="false">AO104</f>
        <v>706657.6</v>
      </c>
      <c r="AR105" s="196" t="s">
        <v>214</v>
      </c>
      <c r="AS105" s="197" t="s">
        <v>69</v>
      </c>
      <c r="AT105" s="197" t="n">
        <v>5</v>
      </c>
      <c r="AU105" s="198" t="n">
        <f aca="false">L26</f>
        <v>813519</v>
      </c>
      <c r="AV105" s="198" t="n">
        <f aca="false">B81</f>
        <v>39241</v>
      </c>
      <c r="AW105" s="199" t="n">
        <f aca="false">AV105/AU105</f>
        <v>0.0482361198693577</v>
      </c>
      <c r="AX105" s="200" t="n">
        <f aca="false">2*AT105*AW105/(2+AT105*AW105)</f>
        <v>0.215226385073191</v>
      </c>
      <c r="AY105" s="201" t="n">
        <f aca="false">AY104*(1-AX104)</f>
        <v>63284.3892962069</v>
      </c>
      <c r="AZ105" s="201" t="n">
        <f aca="false">((AY105+AY106)/2)*AT105</f>
        <v>282370.770631566</v>
      </c>
      <c r="BA105" s="201" t="n">
        <f aca="false">BA106+AZ105</f>
        <v>690397.710493171</v>
      </c>
      <c r="BB105" s="202" t="n">
        <f aca="false">BA105/AY105</f>
        <v>10.9094473087465</v>
      </c>
      <c r="BD105" s="196" t="s">
        <v>214</v>
      </c>
      <c r="BE105" s="197" t="s">
        <v>69</v>
      </c>
      <c r="BF105" s="197" t="n">
        <v>5</v>
      </c>
      <c r="BG105" s="198" t="n">
        <f aca="false">Y26</f>
        <v>1114120</v>
      </c>
      <c r="BH105" s="198" t="n">
        <f aca="false">B771</f>
        <v>44412</v>
      </c>
      <c r="BI105" s="199" t="n">
        <f aca="false">BH105/BG105</f>
        <v>0.0398628513984131</v>
      </c>
      <c r="BJ105" s="200" t="n">
        <f aca="false">2*BF105*BI105/(2+BF105*BI105)</f>
        <v>0.181251275354038</v>
      </c>
      <c r="BK105" s="201" t="n">
        <f aca="false">BK104*(1-BJ104)</f>
        <v>69394.4572068691</v>
      </c>
      <c r="BL105" s="201" t="n">
        <f aca="false">((BK105+BK106)/2)*BF105</f>
        <v>315527.70135623</v>
      </c>
      <c r="BM105" s="201" t="n">
        <f aca="false">BM106+BL105</f>
        <v>854083.844284423</v>
      </c>
      <c r="BN105" s="202" t="n">
        <f aca="false">BM105/BK105</f>
        <v>12.3076666157694</v>
      </c>
      <c r="BP105" s="196" t="s">
        <v>214</v>
      </c>
      <c r="BQ105" s="197" t="s">
        <v>69</v>
      </c>
      <c r="BR105" s="197" t="n">
        <v>5</v>
      </c>
      <c r="BS105" s="198" t="n">
        <f aca="false">AL26</f>
        <v>1442993</v>
      </c>
      <c r="BT105" s="198" t="n">
        <f aca="false">B1460</f>
        <v>50099</v>
      </c>
      <c r="BU105" s="199" t="n">
        <f aca="false">BT105/BS105</f>
        <v>0.0347188101397581</v>
      </c>
      <c r="BV105" s="200" t="n">
        <f aca="false">2*BR105*BU105/(2+BR105*BU105)</f>
        <v>0.159729964887401</v>
      </c>
      <c r="BW105" s="201" t="n">
        <f aca="false">BW104*(1-BV104)</f>
        <v>73499.302995621</v>
      </c>
      <c r="BX105" s="201" t="n">
        <f aca="false">((BW105+BW106)/2)*BR105</f>
        <v>338146.412261257</v>
      </c>
      <c r="BY105" s="201" t="n">
        <f aca="false">BY106+BX105</f>
        <v>987685.970523944</v>
      </c>
      <c r="BZ105" s="202" t="n">
        <f aca="false">BY105/BW105</f>
        <v>13.4380317944347</v>
      </c>
    </row>
    <row r="106" customFormat="false" ht="15" hidden="false" customHeight="false" outlineLevel="0" collapsed="false">
      <c r="B106" s="132"/>
      <c r="C106" s="132"/>
      <c r="D106" s="132"/>
      <c r="E106" s="217"/>
      <c r="F106" s="217"/>
      <c r="G106" s="217"/>
      <c r="H106" s="217"/>
      <c r="I106" s="127"/>
      <c r="J106" s="229" t="n">
        <v>8</v>
      </c>
      <c r="K106" s="228" t="n">
        <f aca="false">K105</f>
        <v>701427</v>
      </c>
      <c r="L106" s="228" t="n">
        <f aca="false">L105</f>
        <v>701468</v>
      </c>
      <c r="M106" s="228" t="n">
        <f aca="false">M105</f>
        <v>702364.6</v>
      </c>
      <c r="N106" s="228" t="n">
        <f aca="false">N105</f>
        <v>704544.2</v>
      </c>
      <c r="O106" s="228" t="n">
        <f aca="false">O105</f>
        <v>708255</v>
      </c>
      <c r="P106" s="228" t="n">
        <f aca="false">P105</f>
        <v>714017</v>
      </c>
      <c r="Q106" s="228" t="n">
        <f aca="false">Q105</f>
        <v>724304.2</v>
      </c>
      <c r="R106" s="228" t="n">
        <f aca="false">R105</f>
        <v>733915</v>
      </c>
      <c r="S106" s="228" t="n">
        <f aca="false">S105</f>
        <v>742241</v>
      </c>
      <c r="T106" s="228" t="n">
        <f aca="false">T105</f>
        <v>748786.2</v>
      </c>
      <c r="U106" s="228" t="n">
        <f aca="false">U105</f>
        <v>752681</v>
      </c>
      <c r="V106" s="228" t="n">
        <f aca="false">V105</f>
        <v>751287.4</v>
      </c>
      <c r="W106" s="228" t="n">
        <f aca="false">W105</f>
        <v>749522</v>
      </c>
      <c r="X106" s="228" t="n">
        <f aca="false">X105</f>
        <v>747404.2</v>
      </c>
      <c r="Y106" s="228" t="n">
        <f aca="false">Y105</f>
        <v>744993.6</v>
      </c>
      <c r="Z106" s="228" t="n">
        <f aca="false">Z105</f>
        <v>742360.2</v>
      </c>
      <c r="AA106" s="228" t="n">
        <f aca="false">AA105</f>
        <v>739526</v>
      </c>
      <c r="AB106" s="228" t="n">
        <f aca="false">AB105</f>
        <v>736518.6</v>
      </c>
      <c r="AC106" s="228" t="n">
        <f aca="false">AC105</f>
        <v>733409.8</v>
      </c>
      <c r="AD106" s="228" t="n">
        <f aca="false">AD105</f>
        <v>730292</v>
      </c>
      <c r="AE106" s="228" t="n">
        <f aca="false">AE105</f>
        <v>727238.2</v>
      </c>
      <c r="AF106" s="228" t="n">
        <f aca="false">AF105</f>
        <v>724299</v>
      </c>
      <c r="AG106" s="228" t="n">
        <f aca="false">AG105</f>
        <v>721516.2</v>
      </c>
      <c r="AH106" s="228" t="n">
        <f aca="false">AH105</f>
        <v>718947</v>
      </c>
      <c r="AI106" s="228" t="n">
        <f aca="false">AI105</f>
        <v>716610.4</v>
      </c>
      <c r="AJ106" s="228" t="n">
        <f aca="false">AJ105</f>
        <v>714530.8</v>
      </c>
      <c r="AK106" s="228" t="n">
        <f aca="false">AK105</f>
        <v>712653.6</v>
      </c>
      <c r="AL106" s="228" t="n">
        <f aca="false">AL105</f>
        <v>710933.6</v>
      </c>
      <c r="AM106" s="228" t="n">
        <f aca="false">AM105</f>
        <v>709359.2</v>
      </c>
      <c r="AN106" s="228" t="n">
        <f aca="false">AN105</f>
        <v>707932.2</v>
      </c>
      <c r="AO106" s="228" t="n">
        <f aca="false">AO105</f>
        <v>706657.6</v>
      </c>
      <c r="AR106" s="203" t="s">
        <v>215</v>
      </c>
      <c r="AS106" s="204" t="s">
        <v>70</v>
      </c>
      <c r="AT106" s="204" t="n">
        <v>5</v>
      </c>
      <c r="AU106" s="205" t="n">
        <f aca="false">L27</f>
        <v>571682</v>
      </c>
      <c r="AV106" s="205" t="n">
        <f aca="false">B82</f>
        <v>47500</v>
      </c>
      <c r="AW106" s="206" t="n">
        <f aca="false">AV106/AU106</f>
        <v>0.0830881504052953</v>
      </c>
      <c r="AX106" s="207" t="n">
        <f aca="false">2*AT106*AW106/(2+AT106*AW106)</f>
        <v>0.343987532443456</v>
      </c>
      <c r="AY106" s="208" t="n">
        <f aca="false">AY105*(1-AX105)</f>
        <v>49663.9189564197</v>
      </c>
      <c r="AZ106" s="208" t="n">
        <f aca="false">((AY106+AY107)/2)*AT106</f>
        <v>205610.172448872</v>
      </c>
      <c r="BA106" s="208" t="n">
        <f aca="false">BA107+AZ106</f>
        <v>408026.939861604</v>
      </c>
      <c r="BB106" s="209" t="n">
        <f aca="false">BA106/AY106</f>
        <v>8.21576203480136</v>
      </c>
      <c r="BD106" s="203" t="s">
        <v>215</v>
      </c>
      <c r="BE106" s="204" t="s">
        <v>70</v>
      </c>
      <c r="BF106" s="204" t="n">
        <v>5</v>
      </c>
      <c r="BG106" s="205" t="n">
        <f aca="false">Y27</f>
        <v>721418</v>
      </c>
      <c r="BH106" s="205" t="n">
        <f aca="false">B772</f>
        <v>48242</v>
      </c>
      <c r="BI106" s="206" t="n">
        <f aca="false">BH106/BG106</f>
        <v>0.0668710789029384</v>
      </c>
      <c r="BJ106" s="207" t="n">
        <f aca="false">2*BF106*BI106/(2+BF106*BI106)</f>
        <v>0.286464859035917</v>
      </c>
      <c r="BK106" s="208" t="n">
        <f aca="false">BK105*(1-BJ105)</f>
        <v>56816.6233356228</v>
      </c>
      <c r="BL106" s="208" t="n">
        <f aca="false">((BK106+BK107)/2)*BF106</f>
        <v>243393.201691274</v>
      </c>
      <c r="BM106" s="208" t="n">
        <f aca="false">BM107+BL106</f>
        <v>538556.142928193</v>
      </c>
      <c r="BN106" s="209" t="n">
        <f aca="false">BM106/BK106</f>
        <v>9.47884811363877</v>
      </c>
      <c r="BP106" s="203" t="s">
        <v>215</v>
      </c>
      <c r="BQ106" s="204" t="s">
        <v>70</v>
      </c>
      <c r="BR106" s="204" t="n">
        <v>5</v>
      </c>
      <c r="BS106" s="205" t="n">
        <f aca="false">AL27</f>
        <v>1057024</v>
      </c>
      <c r="BT106" s="205" t="n">
        <f aca="false">B1461</f>
        <v>60274</v>
      </c>
      <c r="BU106" s="206" t="n">
        <f aca="false">BT106/BS106</f>
        <v>0.0570223571082587</v>
      </c>
      <c r="BV106" s="207" t="n">
        <f aca="false">2*BR106*BU106/(2+BR106*BU106)</f>
        <v>0.249538589180009</v>
      </c>
      <c r="BW106" s="208" t="n">
        <f aca="false">BW105*(1-BV105)</f>
        <v>61759.261908882</v>
      </c>
      <c r="BX106" s="208" t="n">
        <f aca="false">((BW106+BW107)/2)*BR106</f>
        <v>270268.011830557</v>
      </c>
      <c r="BY106" s="208" t="n">
        <f aca="false">BY107+BX106</f>
        <v>649539.558262687</v>
      </c>
      <c r="BZ106" s="209" t="n">
        <f aca="false">BY106/BW106</f>
        <v>10.5172817515371</v>
      </c>
    </row>
    <row r="107" customFormat="false" ht="15" hidden="false" customHeight="false" outlineLevel="0" collapsed="false">
      <c r="A107" s="124" t="s">
        <v>235</v>
      </c>
      <c r="B107" s="227" t="n">
        <v>75.4407959499367</v>
      </c>
      <c r="C107" s="227" t="n">
        <v>71.4624965781549</v>
      </c>
      <c r="D107" s="227" t="n">
        <v>79.6952627857648</v>
      </c>
      <c r="E107" s="124"/>
      <c r="F107" s="124"/>
      <c r="G107" s="124"/>
      <c r="H107" s="124"/>
      <c r="I107" s="127"/>
      <c r="J107" s="229" t="n">
        <v>9</v>
      </c>
      <c r="K107" s="228" t="n">
        <f aca="false">K106</f>
        <v>701427</v>
      </c>
      <c r="L107" s="228" t="n">
        <f aca="false">L106</f>
        <v>701468</v>
      </c>
      <c r="M107" s="228" t="n">
        <f aca="false">M106</f>
        <v>702364.6</v>
      </c>
      <c r="N107" s="228" t="n">
        <f aca="false">N106</f>
        <v>704544.2</v>
      </c>
      <c r="O107" s="228" t="n">
        <f aca="false">O106</f>
        <v>708255</v>
      </c>
      <c r="P107" s="228" t="n">
        <f aca="false">P106</f>
        <v>714017</v>
      </c>
      <c r="Q107" s="228" t="n">
        <f aca="false">Q106</f>
        <v>724304.2</v>
      </c>
      <c r="R107" s="228" t="n">
        <f aca="false">R106</f>
        <v>733915</v>
      </c>
      <c r="S107" s="228" t="n">
        <f aca="false">S106</f>
        <v>742241</v>
      </c>
      <c r="T107" s="228" t="n">
        <f aca="false">T106</f>
        <v>748786.2</v>
      </c>
      <c r="U107" s="228" t="n">
        <f aca="false">U106</f>
        <v>752681</v>
      </c>
      <c r="V107" s="228" t="n">
        <f aca="false">V106</f>
        <v>751287.4</v>
      </c>
      <c r="W107" s="228" t="n">
        <f aca="false">W106</f>
        <v>749522</v>
      </c>
      <c r="X107" s="228" t="n">
        <f aca="false">X106</f>
        <v>747404.2</v>
      </c>
      <c r="Y107" s="228" t="n">
        <f aca="false">Y106</f>
        <v>744993.6</v>
      </c>
      <c r="Z107" s="228" t="n">
        <f aca="false">Z106</f>
        <v>742360.2</v>
      </c>
      <c r="AA107" s="228" t="n">
        <f aca="false">AA106</f>
        <v>739526</v>
      </c>
      <c r="AB107" s="228" t="n">
        <f aca="false">AB106</f>
        <v>736518.6</v>
      </c>
      <c r="AC107" s="228" t="n">
        <f aca="false">AC106</f>
        <v>733409.8</v>
      </c>
      <c r="AD107" s="228" t="n">
        <f aca="false">AD106</f>
        <v>730292</v>
      </c>
      <c r="AE107" s="228" t="n">
        <f aca="false">AE106</f>
        <v>727238.2</v>
      </c>
      <c r="AF107" s="228" t="n">
        <f aca="false">AF106</f>
        <v>724299</v>
      </c>
      <c r="AG107" s="228" t="n">
        <f aca="false">AG106</f>
        <v>721516.2</v>
      </c>
      <c r="AH107" s="228" t="n">
        <f aca="false">AH106</f>
        <v>718947</v>
      </c>
      <c r="AI107" s="228" t="n">
        <f aca="false">AI106</f>
        <v>716610.4</v>
      </c>
      <c r="AJ107" s="228" t="n">
        <f aca="false">AJ106</f>
        <v>714530.8</v>
      </c>
      <c r="AK107" s="228" t="n">
        <f aca="false">AK106</f>
        <v>712653.6</v>
      </c>
      <c r="AL107" s="228" t="n">
        <f aca="false">AL106</f>
        <v>710933.6</v>
      </c>
      <c r="AM107" s="228" t="n">
        <f aca="false">AM106</f>
        <v>709359.2</v>
      </c>
      <c r="AN107" s="228" t="n">
        <f aca="false">AN106</f>
        <v>707932.2</v>
      </c>
      <c r="AO107" s="228" t="n">
        <f aca="false">AO106</f>
        <v>706657.6</v>
      </c>
      <c r="AR107" s="196" t="s">
        <v>216</v>
      </c>
      <c r="AS107" s="197" t="s">
        <v>71</v>
      </c>
      <c r="AT107" s="197" t="n">
        <v>5</v>
      </c>
      <c r="AU107" s="198" t="n">
        <f aca="false">L28</f>
        <v>310367</v>
      </c>
      <c r="AV107" s="198" t="n">
        <f aca="false">B83</f>
        <v>39781</v>
      </c>
      <c r="AW107" s="199" t="n">
        <f aca="false">AV107/AU107</f>
        <v>0.128174064897363</v>
      </c>
      <c r="AX107" s="200" t="n">
        <f aca="false">2*AT107*AW107/(2+AT107*AW107)</f>
        <v>0.485347817758794</v>
      </c>
      <c r="AY107" s="201" t="n">
        <f aca="false">AY106*(1-AX106)</f>
        <v>32580.1500231291</v>
      </c>
      <c r="AZ107" s="201" t="n">
        <f aca="false">((AY107+AY108)/2)*AT107</f>
        <v>123368.988325696</v>
      </c>
      <c r="BA107" s="201" t="n">
        <f aca="false">BA108+AZ107</f>
        <v>202416.767412732</v>
      </c>
      <c r="BB107" s="202" t="n">
        <f aca="false">BA107/AY107</f>
        <v>6.21288629024218</v>
      </c>
      <c r="BD107" s="196" t="s">
        <v>216</v>
      </c>
      <c r="BE107" s="197" t="s">
        <v>71</v>
      </c>
      <c r="BF107" s="197" t="n">
        <v>5</v>
      </c>
      <c r="BG107" s="198" t="n">
        <f aca="false">Y28</f>
        <v>406337</v>
      </c>
      <c r="BH107" s="198" t="n">
        <f aca="false">B773</f>
        <v>41695</v>
      </c>
      <c r="BI107" s="199" t="n">
        <f aca="false">BH107/BG107</f>
        <v>0.102611871426919</v>
      </c>
      <c r="BJ107" s="200" t="n">
        <f aca="false">2*BF107*BI107/(2+BF107*BI107)</f>
        <v>0.40831455546644</v>
      </c>
      <c r="BK107" s="201" t="n">
        <f aca="false">BK106*(1-BJ106)</f>
        <v>40540.6573408868</v>
      </c>
      <c r="BL107" s="201" t="n">
        <f aca="false">((BK107+BK108)/2)*BF107</f>
        <v>161319.93550328</v>
      </c>
      <c r="BM107" s="201" t="n">
        <f aca="false">BM108+BL107</f>
        <v>295162.941236919</v>
      </c>
      <c r="BN107" s="202" t="n">
        <f aca="false">BM107/BK107</f>
        <v>7.28066490770083</v>
      </c>
      <c r="BP107" s="196" t="s">
        <v>216</v>
      </c>
      <c r="BQ107" s="197" t="s">
        <v>71</v>
      </c>
      <c r="BR107" s="197" t="n">
        <v>5</v>
      </c>
      <c r="BS107" s="198" t="n">
        <f aca="false">AL28</f>
        <v>656924</v>
      </c>
      <c r="BT107" s="198" t="n">
        <f aca="false">B1462</f>
        <v>56967</v>
      </c>
      <c r="BU107" s="199" t="n">
        <f aca="false">BT107/BS107</f>
        <v>0.0867177938391656</v>
      </c>
      <c r="BV107" s="200" t="n">
        <f aca="false">2*BR107*BU107/(2+BR107*BU107)</f>
        <v>0.356337059942465</v>
      </c>
      <c r="BW107" s="201" t="n">
        <f aca="false">BW106*(1-BV106)</f>
        <v>46347.9428233409</v>
      </c>
      <c r="BX107" s="201" t="n">
        <f aca="false">((BW107+BW108)/2)*BR107</f>
        <v>190450.989916578</v>
      </c>
      <c r="BY107" s="201" t="n">
        <f aca="false">BY108+BX107</f>
        <v>379271.54643213</v>
      </c>
      <c r="BZ107" s="202" t="n">
        <f aca="false">BY107/BW107</f>
        <v>8.18313658230216</v>
      </c>
    </row>
    <row r="108" customFormat="false" ht="15" hidden="false" customHeight="false" outlineLevel="0" collapsed="false">
      <c r="A108" s="127"/>
      <c r="B108" s="127"/>
      <c r="C108" s="127"/>
      <c r="D108" s="127"/>
      <c r="E108" s="127"/>
      <c r="F108" s="127"/>
      <c r="G108" s="127"/>
      <c r="H108" s="127"/>
      <c r="I108" s="127"/>
      <c r="J108" s="229" t="n">
        <v>10</v>
      </c>
      <c r="K108" s="228" t="n">
        <f aca="false">K13/5</f>
        <v>708390.8</v>
      </c>
      <c r="L108" s="228" t="n">
        <f aca="false">L13/5</f>
        <v>706026.2</v>
      </c>
      <c r="M108" s="228" t="n">
        <f aca="false">M13/5</f>
        <v>704277.8</v>
      </c>
      <c r="N108" s="228" t="n">
        <f aca="false">N13/5</f>
        <v>703060.2</v>
      </c>
      <c r="O108" s="228" t="n">
        <f aca="false">O13/5</f>
        <v>702194.4</v>
      </c>
      <c r="P108" s="228" t="n">
        <f aca="false">P13/5</f>
        <v>701706.2</v>
      </c>
      <c r="Q108" s="228" t="n">
        <f aca="false">Q13/5</f>
        <v>701741.4</v>
      </c>
      <c r="R108" s="228" t="n">
        <f aca="false">R13/5</f>
        <v>702633.4</v>
      </c>
      <c r="S108" s="228" t="n">
        <f aca="false">S13/5</f>
        <v>704807.2</v>
      </c>
      <c r="T108" s="228" t="n">
        <f aca="false">T13/5</f>
        <v>708502.6</v>
      </c>
      <c r="U108" s="228" t="n">
        <f aca="false">U13/5</f>
        <v>714254.2</v>
      </c>
      <c r="V108" s="228" t="n">
        <f aca="false">V13/5</f>
        <v>724521.2</v>
      </c>
      <c r="W108" s="228" t="n">
        <f aca="false">W13/5</f>
        <v>734111.2</v>
      </c>
      <c r="X108" s="228" t="n">
        <f aca="false">X13/5</f>
        <v>742420.4</v>
      </c>
      <c r="Y108" s="228" t="n">
        <f aca="false">Y13/5</f>
        <v>748946</v>
      </c>
      <c r="Z108" s="228" t="n">
        <f aca="false">Z13/5</f>
        <v>752823.8</v>
      </c>
      <c r="AA108" s="228" t="n">
        <f aca="false">AA13/5</f>
        <v>751413.8</v>
      </c>
      <c r="AB108" s="228" t="n">
        <f aca="false">AB13/5</f>
        <v>749629.6</v>
      </c>
      <c r="AC108" s="228" t="n">
        <f aca="false">AC13/5</f>
        <v>747494.6</v>
      </c>
      <c r="AD108" s="228" t="n">
        <f aca="false">AD13/5</f>
        <v>745068</v>
      </c>
      <c r="AE108" s="228" t="n">
        <f aca="false">AE13/5</f>
        <v>742414.6</v>
      </c>
      <c r="AF108" s="228" t="n">
        <f aca="false">AF13/5</f>
        <v>739562.4</v>
      </c>
      <c r="AG108" s="228" t="n">
        <f aca="false">AG13/5</f>
        <v>736532.8</v>
      </c>
      <c r="AH108" s="228" t="n">
        <f aca="false">AH13/5</f>
        <v>733399.6</v>
      </c>
      <c r="AI108" s="228" t="n">
        <f aca="false">AI13/5</f>
        <v>730262.4</v>
      </c>
      <c r="AJ108" s="228" t="n">
        <f aca="false">AJ13/5</f>
        <v>727183.4</v>
      </c>
      <c r="AK108" s="228" t="n">
        <f aca="false">AK13/5</f>
        <v>724221.4</v>
      </c>
      <c r="AL108" s="228" t="n">
        <f aca="false">AL13/5</f>
        <v>721411.2</v>
      </c>
      <c r="AM108" s="228" t="n">
        <f aca="false">AM13/5</f>
        <v>718814.2</v>
      </c>
      <c r="AN108" s="228" t="n">
        <f aca="false">AN13/5</f>
        <v>716451.4</v>
      </c>
      <c r="AO108" s="228" t="n">
        <f aca="false">AO13/5</f>
        <v>714348</v>
      </c>
      <c r="AR108" s="203" t="n">
        <v>90</v>
      </c>
      <c r="AS108" s="204" t="s">
        <v>72</v>
      </c>
      <c r="AT108" s="204" t="n">
        <v>5</v>
      </c>
      <c r="AU108" s="205" t="n">
        <f aca="false">L29</f>
        <v>113834</v>
      </c>
      <c r="AV108" s="205" t="n">
        <f aca="false">B84</f>
        <v>21071</v>
      </c>
      <c r="AW108" s="206" t="n">
        <f aca="false">AV108/AU108</f>
        <v>0.185102869090079</v>
      </c>
      <c r="AX108" s="207" t="n">
        <f aca="false">2*AT108*AW108/(2+AT108*AW108)</f>
        <v>0.632719061446206</v>
      </c>
      <c r="AY108" s="208" t="n">
        <f aca="false">AY107*(1-AX107)</f>
        <v>16767.4453071493</v>
      </c>
      <c r="AZ108" s="208" t="n">
        <f aca="false">((AY108+AY109)/2)*AT108</f>
        <v>57314.5208917712</v>
      </c>
      <c r="BA108" s="208" t="n">
        <f aca="false">BA109+AZ108</f>
        <v>79047.7790870363</v>
      </c>
      <c r="BB108" s="209" t="n">
        <f aca="false">BA108/AY108</f>
        <v>4.71436033569956</v>
      </c>
      <c r="BD108" s="203" t="n">
        <v>90</v>
      </c>
      <c r="BE108" s="204" t="s">
        <v>72</v>
      </c>
      <c r="BF108" s="204" t="n">
        <v>5</v>
      </c>
      <c r="BG108" s="205" t="n">
        <f aca="false">Y29</f>
        <v>191269</v>
      </c>
      <c r="BH108" s="205" t="n">
        <f aca="false">B774</f>
        <v>28510</v>
      </c>
      <c r="BI108" s="206" t="n">
        <f aca="false">BH108/BG108</f>
        <v>0.149057087139055</v>
      </c>
      <c r="BJ108" s="207" t="n">
        <f aca="false">2*BF108*BI108/(2+BF108*BI108)</f>
        <v>0.54295660917789</v>
      </c>
      <c r="BK108" s="208" t="n">
        <f aca="false">BK107*(1-BJ107)</f>
        <v>23987.3168604253</v>
      </c>
      <c r="BL108" s="208" t="n">
        <f aca="false">((BK108+BK109)/2)*BF108</f>
        <v>87376.4037375963</v>
      </c>
      <c r="BM108" s="208" t="n">
        <f aca="false">BM109+BL108</f>
        <v>133843.005733638</v>
      </c>
      <c r="BN108" s="209" t="n">
        <f aca="false">BM108/BK108</f>
        <v>5.57974059843494</v>
      </c>
      <c r="BP108" s="203" t="n">
        <v>90</v>
      </c>
      <c r="BQ108" s="204" t="s">
        <v>72</v>
      </c>
      <c r="BR108" s="204" t="n">
        <v>5</v>
      </c>
      <c r="BS108" s="205" t="n">
        <f aca="false">AL29</f>
        <v>318997</v>
      </c>
      <c r="BT108" s="205" t="n">
        <f aca="false">B1463</f>
        <v>40034</v>
      </c>
      <c r="BU108" s="206" t="n">
        <f aca="false">BT108/BS108</f>
        <v>0.125499612849024</v>
      </c>
      <c r="BV108" s="207" t="n">
        <f aca="false">2*BR108*BU108/(2+BR108*BU108)</f>
        <v>0.477639220963916</v>
      </c>
      <c r="BW108" s="208" t="n">
        <f aca="false">BW107*(1-BV107)</f>
        <v>29832.4531432901</v>
      </c>
      <c r="BX108" s="208" t="n">
        <f aca="false">((BW108+BW109)/2)*BR108</f>
        <v>113539.391519442</v>
      </c>
      <c r="BY108" s="208" t="n">
        <f aca="false">BY109+BX108</f>
        <v>188820.556515552</v>
      </c>
      <c r="BZ108" s="209" t="n">
        <f aca="false">BY108/BW108</f>
        <v>6.3293674043035</v>
      </c>
    </row>
    <row r="109" customFormat="false" ht="15" hidden="false" customHeight="false" outlineLevel="0" collapsed="false">
      <c r="A109" s="127"/>
      <c r="B109" s="127"/>
      <c r="C109" s="127"/>
      <c r="D109" s="127"/>
      <c r="E109" s="127"/>
      <c r="F109" s="127"/>
      <c r="G109" s="127"/>
      <c r="H109" s="127"/>
      <c r="I109" s="127"/>
      <c r="J109" s="229" t="n">
        <v>11</v>
      </c>
      <c r="K109" s="228" t="n">
        <f aca="false">K108</f>
        <v>708390.8</v>
      </c>
      <c r="L109" s="228" t="n">
        <f aca="false">L108</f>
        <v>706026.2</v>
      </c>
      <c r="M109" s="228" t="n">
        <f aca="false">M108</f>
        <v>704277.8</v>
      </c>
      <c r="N109" s="228" t="n">
        <f aca="false">N108</f>
        <v>703060.2</v>
      </c>
      <c r="O109" s="228" t="n">
        <f aca="false">O108</f>
        <v>702194.4</v>
      </c>
      <c r="P109" s="228" t="n">
        <f aca="false">P108</f>
        <v>701706.2</v>
      </c>
      <c r="Q109" s="228" t="n">
        <f aca="false">Q108</f>
        <v>701741.4</v>
      </c>
      <c r="R109" s="228" t="n">
        <f aca="false">R108</f>
        <v>702633.4</v>
      </c>
      <c r="S109" s="228" t="n">
        <f aca="false">S108</f>
        <v>704807.2</v>
      </c>
      <c r="T109" s="228" t="n">
        <f aca="false">T108</f>
        <v>708502.6</v>
      </c>
      <c r="U109" s="228" t="n">
        <f aca="false">U108</f>
        <v>714254.2</v>
      </c>
      <c r="V109" s="228" t="n">
        <f aca="false">V108</f>
        <v>724521.2</v>
      </c>
      <c r="W109" s="228" t="n">
        <f aca="false">W108</f>
        <v>734111.2</v>
      </c>
      <c r="X109" s="228" t="n">
        <f aca="false">X108</f>
        <v>742420.4</v>
      </c>
      <c r="Y109" s="228" t="n">
        <f aca="false">Y108</f>
        <v>748946</v>
      </c>
      <c r="Z109" s="228" t="n">
        <f aca="false">Z108</f>
        <v>752823.8</v>
      </c>
      <c r="AA109" s="228" t="n">
        <f aca="false">AA108</f>
        <v>751413.8</v>
      </c>
      <c r="AB109" s="228" t="n">
        <f aca="false">AB108</f>
        <v>749629.6</v>
      </c>
      <c r="AC109" s="228" t="n">
        <f aca="false">AC108</f>
        <v>747494.6</v>
      </c>
      <c r="AD109" s="228" t="n">
        <f aca="false">AD108</f>
        <v>745068</v>
      </c>
      <c r="AE109" s="228" t="n">
        <f aca="false">AE108</f>
        <v>742414.6</v>
      </c>
      <c r="AF109" s="228" t="n">
        <f aca="false">AF108</f>
        <v>739562.4</v>
      </c>
      <c r="AG109" s="228" t="n">
        <f aca="false">AG108</f>
        <v>736532.8</v>
      </c>
      <c r="AH109" s="228" t="n">
        <f aca="false">AH108</f>
        <v>733399.6</v>
      </c>
      <c r="AI109" s="228" t="n">
        <f aca="false">AI108</f>
        <v>730262.4</v>
      </c>
      <c r="AJ109" s="228" t="n">
        <f aca="false">AJ108</f>
        <v>727183.4</v>
      </c>
      <c r="AK109" s="228" t="n">
        <f aca="false">AK108</f>
        <v>724221.4</v>
      </c>
      <c r="AL109" s="228" t="n">
        <f aca="false">AL108</f>
        <v>721411.2</v>
      </c>
      <c r="AM109" s="228" t="n">
        <f aca="false">AM108</f>
        <v>718814.2</v>
      </c>
      <c r="AN109" s="228" t="n">
        <f aca="false">AN108</f>
        <v>716451.4</v>
      </c>
      <c r="AO109" s="228" t="n">
        <f aca="false">AO108</f>
        <v>714348</v>
      </c>
      <c r="AR109" s="196" t="n">
        <v>95</v>
      </c>
      <c r="AS109" s="197" t="s">
        <v>74</v>
      </c>
      <c r="AT109" s="197" t="n">
        <v>5</v>
      </c>
      <c r="AU109" s="198" t="n">
        <f aca="false">L30</f>
        <v>24266</v>
      </c>
      <c r="AV109" s="198" t="n">
        <f aca="false">B85</f>
        <v>6605</v>
      </c>
      <c r="AW109" s="199" t="n">
        <f aca="false">AV109/AU109</f>
        <v>0.272191543723729</v>
      </c>
      <c r="AX109" s="200" t="n">
        <f aca="false">2*AT109*AW109/(2+AT109*AW109)</f>
        <v>0.809863040572851</v>
      </c>
      <c r="AY109" s="201" t="n">
        <f aca="false">AY108*(1-AX108)</f>
        <v>6158.36304955919</v>
      </c>
      <c r="AZ109" s="201" t="n">
        <f aca="false">((AY109+AY110)/2)*AT109</f>
        <v>18323.2386871272</v>
      </c>
      <c r="BA109" s="201" t="n">
        <f aca="false">BA110+AZ109</f>
        <v>21733.2581952651</v>
      </c>
      <c r="BB109" s="202" t="n">
        <f aca="false">BA109/AY109</f>
        <v>3.52906413934474</v>
      </c>
      <c r="BD109" s="196" t="n">
        <v>95</v>
      </c>
      <c r="BE109" s="197" t="s">
        <v>74</v>
      </c>
      <c r="BF109" s="197" t="n">
        <v>5</v>
      </c>
      <c r="BG109" s="198" t="n">
        <f aca="false">Y30</f>
        <v>64645</v>
      </c>
      <c r="BH109" s="198" t="n">
        <f aca="false">B775</f>
        <v>14211</v>
      </c>
      <c r="BI109" s="199" t="n">
        <f aca="false">BH109/BG109</f>
        <v>0.219831386804857</v>
      </c>
      <c r="BJ109" s="200" t="n">
        <f aca="false">2*BF109*BI109/(2+BF109*BI109)</f>
        <v>0.709326411939405</v>
      </c>
      <c r="BK109" s="201" t="n">
        <f aca="false">BK108*(1-BJ108)</f>
        <v>10963.2446346132</v>
      </c>
      <c r="BL109" s="201" t="n">
        <f aca="false">((BK109+BK110)/2)*BF109</f>
        <v>35374.9257233556</v>
      </c>
      <c r="BM109" s="201" t="n">
        <f aca="false">BM110+BL109</f>
        <v>46466.6019960419</v>
      </c>
      <c r="BN109" s="202" t="n">
        <f aca="false">BM109/BK109</f>
        <v>4.23839871723171</v>
      </c>
      <c r="BP109" s="196" t="n">
        <v>95</v>
      </c>
      <c r="BQ109" s="197" t="s">
        <v>74</v>
      </c>
      <c r="BR109" s="197" t="n">
        <v>5</v>
      </c>
      <c r="BS109" s="198" t="n">
        <f aca="false">AL30</f>
        <v>113970</v>
      </c>
      <c r="BT109" s="198" t="n">
        <f aca="false">B1464</f>
        <v>21460</v>
      </c>
      <c r="BU109" s="199" t="n">
        <f aca="false">BT109/BS109</f>
        <v>0.188295165394402</v>
      </c>
      <c r="BV109" s="200" t="n">
        <f aca="false">2*BR109*BU109/(2+BR109*BU109)</f>
        <v>0.640138408304498</v>
      </c>
      <c r="BW109" s="201" t="n">
        <f aca="false">BW108*(1-BV108)</f>
        <v>15583.3034644865</v>
      </c>
      <c r="BX109" s="201" t="n">
        <f aca="false">((BW109+BW110)/2)*BR109</f>
        <v>52977.8396327266</v>
      </c>
      <c r="BY109" s="201" t="n">
        <f aca="false">BY110+BX109</f>
        <v>75281.1649961105</v>
      </c>
      <c r="BZ109" s="202" t="n">
        <f aca="false">BY109/BW109</f>
        <v>4.8308861575899</v>
      </c>
    </row>
    <row r="110" customFormat="false" ht="15" hidden="false" customHeight="false" outlineLevel="0" collapsed="false">
      <c r="A110" s="127" t="s">
        <v>243</v>
      </c>
      <c r="B110" s="127"/>
      <c r="C110" s="127"/>
      <c r="D110" s="127"/>
      <c r="E110" s="127"/>
      <c r="F110" s="127"/>
      <c r="G110" s="127"/>
      <c r="H110" s="127"/>
      <c r="I110" s="127"/>
      <c r="J110" s="229" t="n">
        <v>12</v>
      </c>
      <c r="K110" s="228" t="n">
        <f aca="false">K109</f>
        <v>708390.8</v>
      </c>
      <c r="L110" s="228" t="n">
        <f aca="false">L109</f>
        <v>706026.2</v>
      </c>
      <c r="M110" s="228" t="n">
        <f aca="false">M109</f>
        <v>704277.8</v>
      </c>
      <c r="N110" s="228" t="n">
        <f aca="false">N109</f>
        <v>703060.2</v>
      </c>
      <c r="O110" s="228" t="n">
        <f aca="false">O109</f>
        <v>702194.4</v>
      </c>
      <c r="P110" s="228" t="n">
        <f aca="false">P109</f>
        <v>701706.2</v>
      </c>
      <c r="Q110" s="228" t="n">
        <f aca="false">Q109</f>
        <v>701741.4</v>
      </c>
      <c r="R110" s="228" t="n">
        <f aca="false">R109</f>
        <v>702633.4</v>
      </c>
      <c r="S110" s="228" t="n">
        <f aca="false">S109</f>
        <v>704807.2</v>
      </c>
      <c r="T110" s="228" t="n">
        <f aca="false">T109</f>
        <v>708502.6</v>
      </c>
      <c r="U110" s="228" t="n">
        <f aca="false">U109</f>
        <v>714254.2</v>
      </c>
      <c r="V110" s="228" t="n">
        <f aca="false">V109</f>
        <v>724521.2</v>
      </c>
      <c r="W110" s="228" t="n">
        <f aca="false">W109</f>
        <v>734111.2</v>
      </c>
      <c r="X110" s="228" t="n">
        <f aca="false">X109</f>
        <v>742420.4</v>
      </c>
      <c r="Y110" s="228" t="n">
        <f aca="false">Y109</f>
        <v>748946</v>
      </c>
      <c r="Z110" s="228" t="n">
        <f aca="false">Z109</f>
        <v>752823.8</v>
      </c>
      <c r="AA110" s="228" t="n">
        <f aca="false">AA109</f>
        <v>751413.8</v>
      </c>
      <c r="AB110" s="228" t="n">
        <f aca="false">AB109</f>
        <v>749629.6</v>
      </c>
      <c r="AC110" s="228" t="n">
        <f aca="false">AC109</f>
        <v>747494.6</v>
      </c>
      <c r="AD110" s="228" t="n">
        <f aca="false">AD109</f>
        <v>745068</v>
      </c>
      <c r="AE110" s="228" t="n">
        <f aca="false">AE109</f>
        <v>742414.6</v>
      </c>
      <c r="AF110" s="228" t="n">
        <f aca="false">AF109</f>
        <v>739562.4</v>
      </c>
      <c r="AG110" s="228" t="n">
        <f aca="false">AG109</f>
        <v>736532.8</v>
      </c>
      <c r="AH110" s="228" t="n">
        <f aca="false">AH109</f>
        <v>733399.6</v>
      </c>
      <c r="AI110" s="228" t="n">
        <f aca="false">AI109</f>
        <v>730262.4</v>
      </c>
      <c r="AJ110" s="228" t="n">
        <f aca="false">AJ109</f>
        <v>727183.4</v>
      </c>
      <c r="AK110" s="228" t="n">
        <f aca="false">AK109</f>
        <v>724221.4</v>
      </c>
      <c r="AL110" s="228" t="n">
        <f aca="false">AL109</f>
        <v>721411.2</v>
      </c>
      <c r="AM110" s="228" t="n">
        <f aca="false">AM109</f>
        <v>718814.2</v>
      </c>
      <c r="AN110" s="228" t="n">
        <f aca="false">AN109</f>
        <v>716451.4</v>
      </c>
      <c r="AO110" s="228" t="n">
        <f aca="false">AO109</f>
        <v>714348</v>
      </c>
      <c r="AR110" s="220" t="s">
        <v>217</v>
      </c>
      <c r="AS110" s="221" t="s">
        <v>218</v>
      </c>
      <c r="AT110" s="221" t="n">
        <f aca="false">2/AW110</f>
        <v>5.82445141065831</v>
      </c>
      <c r="AU110" s="222" t="n">
        <f aca="false">L31</f>
        <v>4645</v>
      </c>
      <c r="AV110" s="222" t="n">
        <f aca="false">B86</f>
        <v>1595</v>
      </c>
      <c r="AW110" s="223" t="n">
        <f aca="false">AV110/AU110</f>
        <v>0.343379978471475</v>
      </c>
      <c r="AX110" s="224" t="n">
        <f aca="false">2*AT110*AW110/(2+AT110*AW110)</f>
        <v>1</v>
      </c>
      <c r="AY110" s="225" t="n">
        <f aca="false">AY109*(1-AX109)</f>
        <v>1170.93242529169</v>
      </c>
      <c r="AZ110" s="225" t="n">
        <f aca="false">AY110/AW110</f>
        <v>3410.01950813787</v>
      </c>
      <c r="BA110" s="225" t="n">
        <f aca="false">BA111+AZ110</f>
        <v>3410.01950813787</v>
      </c>
      <c r="BB110" s="226" t="n">
        <f aca="false">BA110/AY110</f>
        <v>2.91222570532915</v>
      </c>
      <c r="BD110" s="220" t="s">
        <v>217</v>
      </c>
      <c r="BE110" s="221" t="s">
        <v>218</v>
      </c>
      <c r="BF110" s="221" t="n">
        <f aca="false">2/BI110</f>
        <v>6.96117424242424</v>
      </c>
      <c r="BG110" s="222" t="n">
        <f aca="false">Y31</f>
        <v>14702</v>
      </c>
      <c r="BH110" s="222" t="n">
        <f aca="false">B776</f>
        <v>4224</v>
      </c>
      <c r="BI110" s="223" t="n">
        <f aca="false">BH110/BG110</f>
        <v>0.287307849272208</v>
      </c>
      <c r="BJ110" s="224" t="n">
        <f aca="false">2*BF110*BI110/(2+BF110*BI110)</f>
        <v>1</v>
      </c>
      <c r="BK110" s="225" t="n">
        <f aca="false">BK109*(1-BJ109)</f>
        <v>3186.72565472908</v>
      </c>
      <c r="BL110" s="225" t="n">
        <f aca="false">BK110/BI110</f>
        <v>11091.6762726863</v>
      </c>
      <c r="BM110" s="225" t="n">
        <f aca="false">BM111+BL110</f>
        <v>11091.6762726863</v>
      </c>
      <c r="BN110" s="226" t="n">
        <f aca="false">BM110/BK110</f>
        <v>3.48058712121212</v>
      </c>
      <c r="BP110" s="220" t="s">
        <v>217</v>
      </c>
      <c r="BQ110" s="221" t="s">
        <v>218</v>
      </c>
      <c r="BR110" s="221" t="n">
        <f aca="false">2/BU110</f>
        <v>7.95434806814386</v>
      </c>
      <c r="BS110" s="222" t="n">
        <f aca="false">AL31</f>
        <v>35719</v>
      </c>
      <c r="BT110" s="222" t="n">
        <f aca="false">B1465</f>
        <v>8981</v>
      </c>
      <c r="BU110" s="223" t="n">
        <f aca="false">BT110/BS110</f>
        <v>0.251434810605</v>
      </c>
      <c r="BV110" s="224" t="n">
        <f aca="false">2*BR110*BU110/(2+BR110*BU110)</f>
        <v>1</v>
      </c>
      <c r="BW110" s="225" t="n">
        <f aca="false">BW109*(1-BV109)</f>
        <v>5607.83238860413</v>
      </c>
      <c r="BX110" s="225" t="n">
        <f aca="false">BW110/BU110</f>
        <v>22303.3253633839</v>
      </c>
      <c r="BY110" s="225" t="n">
        <f aca="false">BY111+BX110</f>
        <v>22303.3253633839</v>
      </c>
      <c r="BZ110" s="226" t="n">
        <f aca="false">BY110/BW110</f>
        <v>3.97717403407193</v>
      </c>
    </row>
    <row r="111" customFormat="false" ht="15" hidden="false" customHeight="false" outlineLevel="0" collapsed="false">
      <c r="A111" s="127"/>
      <c r="B111" s="127"/>
      <c r="C111" s="127"/>
      <c r="D111" s="127"/>
      <c r="E111" s="127"/>
      <c r="F111" s="127"/>
      <c r="G111" s="127"/>
      <c r="H111" s="127"/>
      <c r="I111" s="127"/>
      <c r="J111" s="229" t="n">
        <v>13</v>
      </c>
      <c r="K111" s="228" t="n">
        <f aca="false">K110</f>
        <v>708390.8</v>
      </c>
      <c r="L111" s="228" t="n">
        <f aca="false">L110</f>
        <v>706026.2</v>
      </c>
      <c r="M111" s="228" t="n">
        <f aca="false">M110</f>
        <v>704277.8</v>
      </c>
      <c r="N111" s="228" t="n">
        <f aca="false">N110</f>
        <v>703060.2</v>
      </c>
      <c r="O111" s="228" t="n">
        <f aca="false">O110</f>
        <v>702194.4</v>
      </c>
      <c r="P111" s="228" t="n">
        <f aca="false">P110</f>
        <v>701706.2</v>
      </c>
      <c r="Q111" s="228" t="n">
        <f aca="false">Q110</f>
        <v>701741.4</v>
      </c>
      <c r="R111" s="228" t="n">
        <f aca="false">R110</f>
        <v>702633.4</v>
      </c>
      <c r="S111" s="228" t="n">
        <f aca="false">S110</f>
        <v>704807.2</v>
      </c>
      <c r="T111" s="228" t="n">
        <f aca="false">T110</f>
        <v>708502.6</v>
      </c>
      <c r="U111" s="228" t="n">
        <f aca="false">U110</f>
        <v>714254.2</v>
      </c>
      <c r="V111" s="228" t="n">
        <f aca="false">V110</f>
        <v>724521.2</v>
      </c>
      <c r="W111" s="228" t="n">
        <f aca="false">W110</f>
        <v>734111.2</v>
      </c>
      <c r="X111" s="228" t="n">
        <f aca="false">X110</f>
        <v>742420.4</v>
      </c>
      <c r="Y111" s="228" t="n">
        <f aca="false">Y110</f>
        <v>748946</v>
      </c>
      <c r="Z111" s="228" t="n">
        <f aca="false">Z110</f>
        <v>752823.8</v>
      </c>
      <c r="AA111" s="228" t="n">
        <f aca="false">AA110</f>
        <v>751413.8</v>
      </c>
      <c r="AB111" s="228" t="n">
        <f aca="false">AB110</f>
        <v>749629.6</v>
      </c>
      <c r="AC111" s="228" t="n">
        <f aca="false">AC110</f>
        <v>747494.6</v>
      </c>
      <c r="AD111" s="228" t="n">
        <f aca="false">AD110</f>
        <v>745068</v>
      </c>
      <c r="AE111" s="228" t="n">
        <f aca="false">AE110</f>
        <v>742414.6</v>
      </c>
      <c r="AF111" s="228" t="n">
        <f aca="false">AF110</f>
        <v>739562.4</v>
      </c>
      <c r="AG111" s="228" t="n">
        <f aca="false">AG110</f>
        <v>736532.8</v>
      </c>
      <c r="AH111" s="228" t="n">
        <f aca="false">AH110</f>
        <v>733399.6</v>
      </c>
      <c r="AI111" s="228" t="n">
        <f aca="false">AI110</f>
        <v>730262.4</v>
      </c>
      <c r="AJ111" s="228" t="n">
        <f aca="false">AJ110</f>
        <v>727183.4</v>
      </c>
      <c r="AK111" s="228" t="n">
        <f aca="false">AK110</f>
        <v>724221.4</v>
      </c>
      <c r="AL111" s="228" t="n">
        <f aca="false">AL110</f>
        <v>721411.2</v>
      </c>
      <c r="AM111" s="228" t="n">
        <f aca="false">AM110</f>
        <v>718814.2</v>
      </c>
      <c r="AN111" s="228" t="n">
        <f aca="false">AN110</f>
        <v>716451.4</v>
      </c>
      <c r="AO111" s="228" t="n">
        <f aca="false">AO110</f>
        <v>714348</v>
      </c>
      <c r="AQ111" s="0" t="n">
        <f aca="false">2/AW110</f>
        <v>5.82445141065831</v>
      </c>
    </row>
    <row r="112" customFormat="false" ht="15" hidden="false" customHeight="false" outlineLevel="0" collapsed="false">
      <c r="A112" s="127" t="s">
        <v>174</v>
      </c>
      <c r="B112" s="127"/>
      <c r="C112" s="127"/>
      <c r="D112" s="127"/>
      <c r="E112" s="127"/>
      <c r="F112" s="127"/>
      <c r="G112" s="127"/>
      <c r="H112" s="127"/>
      <c r="I112" s="127"/>
      <c r="J112" s="229" t="n">
        <v>14</v>
      </c>
      <c r="K112" s="228" t="n">
        <f aca="false">K111</f>
        <v>708390.8</v>
      </c>
      <c r="L112" s="228" t="n">
        <f aca="false">L111</f>
        <v>706026.2</v>
      </c>
      <c r="M112" s="228" t="n">
        <f aca="false">M111</f>
        <v>704277.8</v>
      </c>
      <c r="N112" s="228" t="n">
        <f aca="false">N111</f>
        <v>703060.2</v>
      </c>
      <c r="O112" s="228" t="n">
        <f aca="false">O111</f>
        <v>702194.4</v>
      </c>
      <c r="P112" s="228" t="n">
        <f aca="false">P111</f>
        <v>701706.2</v>
      </c>
      <c r="Q112" s="228" t="n">
        <f aca="false">Q111</f>
        <v>701741.4</v>
      </c>
      <c r="R112" s="228" t="n">
        <f aca="false">R111</f>
        <v>702633.4</v>
      </c>
      <c r="S112" s="228" t="n">
        <f aca="false">S111</f>
        <v>704807.2</v>
      </c>
      <c r="T112" s="228" t="n">
        <f aca="false">T111</f>
        <v>708502.6</v>
      </c>
      <c r="U112" s="228" t="n">
        <f aca="false">U111</f>
        <v>714254.2</v>
      </c>
      <c r="V112" s="228" t="n">
        <f aca="false">V111</f>
        <v>724521.2</v>
      </c>
      <c r="W112" s="228" t="n">
        <f aca="false">W111</f>
        <v>734111.2</v>
      </c>
      <c r="X112" s="228" t="n">
        <f aca="false">X111</f>
        <v>742420.4</v>
      </c>
      <c r="Y112" s="228" t="n">
        <f aca="false">Y111</f>
        <v>748946</v>
      </c>
      <c r="Z112" s="228" t="n">
        <f aca="false">Z111</f>
        <v>752823.8</v>
      </c>
      <c r="AA112" s="228" t="n">
        <f aca="false">AA111</f>
        <v>751413.8</v>
      </c>
      <c r="AB112" s="228" t="n">
        <f aca="false">AB111</f>
        <v>749629.6</v>
      </c>
      <c r="AC112" s="228" t="n">
        <f aca="false">AC111</f>
        <v>747494.6</v>
      </c>
      <c r="AD112" s="228" t="n">
        <f aca="false">AD111</f>
        <v>745068</v>
      </c>
      <c r="AE112" s="228" t="n">
        <f aca="false">AE111</f>
        <v>742414.6</v>
      </c>
      <c r="AF112" s="228" t="n">
        <f aca="false">AF111</f>
        <v>739562.4</v>
      </c>
      <c r="AG112" s="228" t="n">
        <f aca="false">AG111</f>
        <v>736532.8</v>
      </c>
      <c r="AH112" s="228" t="n">
        <f aca="false">AH111</f>
        <v>733399.6</v>
      </c>
      <c r="AI112" s="228" t="n">
        <f aca="false">AI111</f>
        <v>730262.4</v>
      </c>
      <c r="AJ112" s="228" t="n">
        <f aca="false">AJ111</f>
        <v>727183.4</v>
      </c>
      <c r="AK112" s="228" t="n">
        <f aca="false">AK111</f>
        <v>724221.4</v>
      </c>
      <c r="AL112" s="228" t="n">
        <f aca="false">AL111</f>
        <v>721411.2</v>
      </c>
      <c r="AM112" s="228" t="n">
        <f aca="false">AM111</f>
        <v>718814.2</v>
      </c>
      <c r="AN112" s="228" t="n">
        <f aca="false">AN111</f>
        <v>716451.4</v>
      </c>
      <c r="AO112" s="228" t="n">
        <f aca="false">AO111</f>
        <v>714348</v>
      </c>
      <c r="AR112" s="180"/>
      <c r="AS112" s="181"/>
      <c r="AT112" s="181"/>
      <c r="AU112" s="181"/>
      <c r="AV112" s="182"/>
      <c r="AW112" s="182" t="s">
        <v>244</v>
      </c>
      <c r="AX112" s="181"/>
      <c r="AY112" s="181"/>
      <c r="AZ112" s="181"/>
      <c r="BA112" s="181"/>
      <c r="BB112" s="183"/>
      <c r="BD112" s="180"/>
      <c r="BE112" s="181"/>
      <c r="BF112" s="181"/>
      <c r="BG112" s="181"/>
      <c r="BH112" s="182"/>
      <c r="BI112" s="182" t="s">
        <v>245</v>
      </c>
      <c r="BJ112" s="181"/>
      <c r="BK112" s="181"/>
      <c r="BL112" s="181"/>
      <c r="BM112" s="181"/>
      <c r="BN112" s="183"/>
      <c r="BP112" s="180"/>
      <c r="BQ112" s="181"/>
      <c r="BR112" s="181"/>
      <c r="BS112" s="181"/>
      <c r="BT112" s="182"/>
      <c r="BU112" s="182" t="s">
        <v>246</v>
      </c>
      <c r="BV112" s="181"/>
      <c r="BW112" s="181"/>
      <c r="BX112" s="181"/>
      <c r="BY112" s="181"/>
      <c r="BZ112" s="183"/>
    </row>
    <row r="113" customFormat="false" ht="15" hidden="false" customHeight="false" outlineLevel="0" collapsed="false">
      <c r="A113" s="127"/>
      <c r="B113" s="127"/>
      <c r="C113" s="127"/>
      <c r="D113" s="127"/>
      <c r="E113" s="127"/>
      <c r="F113" s="127"/>
      <c r="G113" s="127"/>
      <c r="H113" s="127"/>
      <c r="I113" s="127" t="n">
        <f aca="false">(K11/4-K12/5)/4</f>
        <v>711.502773124987</v>
      </c>
      <c r="J113" s="229" t="n">
        <v>15</v>
      </c>
      <c r="K113" s="228" t="n">
        <f aca="false">K14/5</f>
        <v>711962.6</v>
      </c>
      <c r="L113" s="228" t="n">
        <f aca="false">L14/5</f>
        <v>714727.6</v>
      </c>
      <c r="M113" s="228" t="n">
        <f aca="false">M14/5</f>
        <v>714904</v>
      </c>
      <c r="N113" s="228" t="n">
        <f aca="false">N14/5</f>
        <v>713230.8</v>
      </c>
      <c r="O113" s="228" t="n">
        <f aca="false">O14/5</f>
        <v>710665</v>
      </c>
      <c r="P113" s="228" t="n">
        <f aca="false">P14/5</f>
        <v>707926</v>
      </c>
      <c r="Q113" s="228" t="n">
        <f aca="false">Q14/5</f>
        <v>705585.8</v>
      </c>
      <c r="R113" s="228" t="n">
        <f aca="false">R14/5</f>
        <v>703856</v>
      </c>
      <c r="S113" s="228" t="n">
        <f aca="false">S14/5</f>
        <v>702647.8</v>
      </c>
      <c r="T113" s="228" t="n">
        <f aca="false">T14/5</f>
        <v>701793</v>
      </c>
      <c r="U113" s="228" t="n">
        <f aca="false">U14/5</f>
        <v>701305</v>
      </c>
      <c r="V113" s="228" t="n">
        <f aca="false">V14/5</f>
        <v>701347.4</v>
      </c>
      <c r="W113" s="228" t="n">
        <f aca="false">W14/5</f>
        <v>702237.8</v>
      </c>
      <c r="X113" s="228" t="n">
        <f aca="false">X14/5</f>
        <v>704407.4</v>
      </c>
      <c r="Y113" s="228" t="n">
        <f aca="false">Y14/5</f>
        <v>708091.6</v>
      </c>
      <c r="Z113" s="228" t="n">
        <f aca="false">Z14/5</f>
        <v>713829</v>
      </c>
      <c r="AA113" s="228" t="n">
        <f aca="false">AA14/5</f>
        <v>724074.2</v>
      </c>
      <c r="AB113" s="228" t="n">
        <f aca="false">AB14/5</f>
        <v>733643.6</v>
      </c>
      <c r="AC113" s="228" t="n">
        <f aca="false">AC14/5</f>
        <v>741931.8</v>
      </c>
      <c r="AD113" s="228" t="n">
        <f aca="false">AD14/5</f>
        <v>748429.6</v>
      </c>
      <c r="AE113" s="228" t="n">
        <f aca="false">AE14/5</f>
        <v>752286.6</v>
      </c>
      <c r="AF113" s="228" t="n">
        <f aca="false">AF14/5</f>
        <v>750860</v>
      </c>
      <c r="AG113" s="228" t="n">
        <f aca="false">AG14/5</f>
        <v>749068.4</v>
      </c>
      <c r="AH113" s="228" t="n">
        <f aca="false">AH14/5</f>
        <v>746919.2</v>
      </c>
      <c r="AI113" s="228" t="n">
        <f aca="false">AI14/5</f>
        <v>744478.4</v>
      </c>
      <c r="AJ113" s="228" t="n">
        <f aca="false">AJ14/5</f>
        <v>741805</v>
      </c>
      <c r="AK113" s="228" t="n">
        <f aca="false">AK14/5</f>
        <v>738944.8</v>
      </c>
      <c r="AL113" s="228" t="n">
        <f aca="false">AL14/5</f>
        <v>735896.4</v>
      </c>
      <c r="AM113" s="228" t="n">
        <f aca="false">AM14/5</f>
        <v>732746.4</v>
      </c>
      <c r="AN113" s="228" t="n">
        <f aca="false">AN14/5</f>
        <v>729592.4</v>
      </c>
      <c r="AO113" s="228" t="n">
        <f aca="false">AO14/5</f>
        <v>726491.6</v>
      </c>
      <c r="AR113" s="184"/>
      <c r="AS113" s="185"/>
      <c r="AT113" s="186"/>
      <c r="AU113" s="187"/>
      <c r="AV113" s="187"/>
      <c r="AW113" s="187"/>
      <c r="AX113" s="187"/>
      <c r="AY113" s="187"/>
      <c r="AZ113" s="188"/>
      <c r="BA113" s="187"/>
      <c r="BB113" s="189"/>
      <c r="BD113" s="184"/>
      <c r="BE113" s="185"/>
      <c r="BF113" s="186"/>
      <c r="BG113" s="187"/>
      <c r="BH113" s="187"/>
      <c r="BI113" s="187"/>
      <c r="BJ113" s="187"/>
      <c r="BK113" s="187"/>
      <c r="BL113" s="188"/>
      <c r="BM113" s="187"/>
      <c r="BN113" s="189"/>
      <c r="BP113" s="184"/>
      <c r="BQ113" s="185"/>
      <c r="BR113" s="186"/>
      <c r="BS113" s="187"/>
      <c r="BT113" s="187"/>
      <c r="BU113" s="187"/>
      <c r="BV113" s="187"/>
      <c r="BW113" s="187"/>
      <c r="BX113" s="188"/>
      <c r="BY113" s="187"/>
      <c r="BZ113" s="189"/>
    </row>
    <row r="114" customFormat="false" ht="73" hidden="false" customHeight="false" outlineLevel="0" collapsed="false">
      <c r="A114" s="127" t="s">
        <v>187</v>
      </c>
      <c r="B114" s="127"/>
      <c r="C114" s="127"/>
      <c r="D114" s="127"/>
      <c r="E114" s="127"/>
      <c r="F114" s="127"/>
      <c r="G114" s="127"/>
      <c r="H114" s="127"/>
      <c r="I114" s="127"/>
      <c r="J114" s="229" t="n">
        <v>16</v>
      </c>
      <c r="K114" s="228" t="n">
        <f aca="false">K113</f>
        <v>711962.6</v>
      </c>
      <c r="L114" s="228" t="n">
        <f aca="false">L113</f>
        <v>714727.6</v>
      </c>
      <c r="M114" s="228" t="n">
        <f aca="false">M113</f>
        <v>714904</v>
      </c>
      <c r="N114" s="228" t="n">
        <f aca="false">N113</f>
        <v>713230.8</v>
      </c>
      <c r="O114" s="228" t="n">
        <f aca="false">O113</f>
        <v>710665</v>
      </c>
      <c r="P114" s="228" t="n">
        <f aca="false">P113</f>
        <v>707926</v>
      </c>
      <c r="Q114" s="228" t="n">
        <f aca="false">Q113</f>
        <v>705585.8</v>
      </c>
      <c r="R114" s="228" t="n">
        <f aca="false">R113</f>
        <v>703856</v>
      </c>
      <c r="S114" s="228" t="n">
        <f aca="false">S113</f>
        <v>702647.8</v>
      </c>
      <c r="T114" s="228" t="n">
        <f aca="false">T113</f>
        <v>701793</v>
      </c>
      <c r="U114" s="228" t="n">
        <f aca="false">U113</f>
        <v>701305</v>
      </c>
      <c r="V114" s="228" t="n">
        <f aca="false">V113</f>
        <v>701347.4</v>
      </c>
      <c r="W114" s="228" t="n">
        <f aca="false">W113</f>
        <v>702237.8</v>
      </c>
      <c r="X114" s="228" t="n">
        <f aca="false">X113</f>
        <v>704407.4</v>
      </c>
      <c r="Y114" s="228" t="n">
        <f aca="false">Y113</f>
        <v>708091.6</v>
      </c>
      <c r="Z114" s="228" t="n">
        <f aca="false">Z113</f>
        <v>713829</v>
      </c>
      <c r="AA114" s="228" t="n">
        <f aca="false">AA113</f>
        <v>724074.2</v>
      </c>
      <c r="AB114" s="228" t="n">
        <f aca="false">AB113</f>
        <v>733643.6</v>
      </c>
      <c r="AC114" s="228" t="n">
        <f aca="false">AC113</f>
        <v>741931.8</v>
      </c>
      <c r="AD114" s="228" t="n">
        <f aca="false">AD113</f>
        <v>748429.6</v>
      </c>
      <c r="AE114" s="228" t="n">
        <f aca="false">AE113</f>
        <v>752286.6</v>
      </c>
      <c r="AF114" s="228" t="n">
        <f aca="false">AF113</f>
        <v>750860</v>
      </c>
      <c r="AG114" s="228" t="n">
        <f aca="false">AG113</f>
        <v>749068.4</v>
      </c>
      <c r="AH114" s="228" t="n">
        <f aca="false">AH113</f>
        <v>746919.2</v>
      </c>
      <c r="AI114" s="228" t="n">
        <f aca="false">AI113</f>
        <v>744478.4</v>
      </c>
      <c r="AJ114" s="228" t="n">
        <f aca="false">AJ113</f>
        <v>741805</v>
      </c>
      <c r="AK114" s="228" t="n">
        <f aca="false">AK113</f>
        <v>738944.8</v>
      </c>
      <c r="AL114" s="228" t="n">
        <f aca="false">AL113</f>
        <v>735896.4</v>
      </c>
      <c r="AM114" s="228" t="n">
        <f aca="false">AM113</f>
        <v>732746.4</v>
      </c>
      <c r="AN114" s="228" t="n">
        <f aca="false">AN113</f>
        <v>729592.4</v>
      </c>
      <c r="AO114" s="228" t="n">
        <f aca="false">AO113</f>
        <v>726491.6</v>
      </c>
      <c r="AR114" s="184" t="s">
        <v>163</v>
      </c>
      <c r="AS114" s="187" t="s">
        <v>164</v>
      </c>
      <c r="AT114" s="186" t="s">
        <v>165</v>
      </c>
      <c r="AU114" s="187" t="s">
        <v>166</v>
      </c>
      <c r="AV114" s="187" t="s">
        <v>167</v>
      </c>
      <c r="AW114" s="187" t="s">
        <v>168</v>
      </c>
      <c r="AX114" s="187" t="s">
        <v>169</v>
      </c>
      <c r="AY114" s="187" t="s">
        <v>170</v>
      </c>
      <c r="AZ114" s="188" t="s">
        <v>171</v>
      </c>
      <c r="BA114" s="187" t="s">
        <v>172</v>
      </c>
      <c r="BB114" s="189" t="s">
        <v>173</v>
      </c>
      <c r="BD114" s="184" t="s">
        <v>163</v>
      </c>
      <c r="BE114" s="187" t="s">
        <v>164</v>
      </c>
      <c r="BF114" s="186" t="s">
        <v>165</v>
      </c>
      <c r="BG114" s="187" t="s">
        <v>166</v>
      </c>
      <c r="BH114" s="187" t="s">
        <v>167</v>
      </c>
      <c r="BI114" s="187" t="s">
        <v>168</v>
      </c>
      <c r="BJ114" s="187" t="s">
        <v>169</v>
      </c>
      <c r="BK114" s="187" t="s">
        <v>170</v>
      </c>
      <c r="BL114" s="188" t="s">
        <v>171</v>
      </c>
      <c r="BM114" s="187" t="s">
        <v>172</v>
      </c>
      <c r="BN114" s="189" t="s">
        <v>173</v>
      </c>
      <c r="BP114" s="184" t="s">
        <v>163</v>
      </c>
      <c r="BQ114" s="187" t="s">
        <v>164</v>
      </c>
      <c r="BR114" s="186" t="s">
        <v>165</v>
      </c>
      <c r="BS114" s="187" t="s">
        <v>166</v>
      </c>
      <c r="BT114" s="187" t="s">
        <v>167</v>
      </c>
      <c r="BU114" s="187" t="s">
        <v>168</v>
      </c>
      <c r="BV114" s="187" t="s">
        <v>169</v>
      </c>
      <c r="BW114" s="187" t="s">
        <v>170</v>
      </c>
      <c r="BX114" s="188" t="s">
        <v>171</v>
      </c>
      <c r="BY114" s="187" t="s">
        <v>172</v>
      </c>
      <c r="BZ114" s="189" t="s">
        <v>173</v>
      </c>
    </row>
    <row r="115" customFormat="false" ht="15" hidden="false" customHeight="false" outlineLevel="0" collapsed="false">
      <c r="A115" s="210" t="s">
        <v>190</v>
      </c>
      <c r="B115" s="211" t="s">
        <v>191</v>
      </c>
      <c r="C115" s="211"/>
      <c r="D115" s="211"/>
      <c r="E115" s="211" t="s">
        <v>192</v>
      </c>
      <c r="F115" s="211"/>
      <c r="G115" s="211"/>
      <c r="H115" s="212" t="s">
        <v>193</v>
      </c>
      <c r="I115" s="127"/>
      <c r="J115" s="229" t="n">
        <v>17</v>
      </c>
      <c r="K115" s="228" t="n">
        <f aca="false">K114</f>
        <v>711962.6</v>
      </c>
      <c r="L115" s="228" t="n">
        <f aca="false">L114</f>
        <v>714727.6</v>
      </c>
      <c r="M115" s="228" t="n">
        <f aca="false">M114</f>
        <v>714904</v>
      </c>
      <c r="N115" s="228" t="n">
        <f aca="false">N114</f>
        <v>713230.8</v>
      </c>
      <c r="O115" s="228" t="n">
        <f aca="false">O114</f>
        <v>710665</v>
      </c>
      <c r="P115" s="228" t="n">
        <f aca="false">P114</f>
        <v>707926</v>
      </c>
      <c r="Q115" s="228" t="n">
        <f aca="false">Q114</f>
        <v>705585.8</v>
      </c>
      <c r="R115" s="228" t="n">
        <f aca="false">R114</f>
        <v>703856</v>
      </c>
      <c r="S115" s="228" t="n">
        <f aca="false">S114</f>
        <v>702647.8</v>
      </c>
      <c r="T115" s="228" t="n">
        <f aca="false">T114</f>
        <v>701793</v>
      </c>
      <c r="U115" s="228" t="n">
        <f aca="false">U114</f>
        <v>701305</v>
      </c>
      <c r="V115" s="228" t="n">
        <f aca="false">V114</f>
        <v>701347.4</v>
      </c>
      <c r="W115" s="228" t="n">
        <f aca="false">W114</f>
        <v>702237.8</v>
      </c>
      <c r="X115" s="228" t="n">
        <f aca="false">X114</f>
        <v>704407.4</v>
      </c>
      <c r="Y115" s="228" t="n">
        <f aca="false">Y114</f>
        <v>708091.6</v>
      </c>
      <c r="Z115" s="228" t="n">
        <f aca="false">Z114</f>
        <v>713829</v>
      </c>
      <c r="AA115" s="228" t="n">
        <f aca="false">AA114</f>
        <v>724074.2</v>
      </c>
      <c r="AB115" s="228" t="n">
        <f aca="false">AB114</f>
        <v>733643.6</v>
      </c>
      <c r="AC115" s="228" t="n">
        <f aca="false">AC114</f>
        <v>741931.8</v>
      </c>
      <c r="AD115" s="228" t="n">
        <f aca="false">AD114</f>
        <v>748429.6</v>
      </c>
      <c r="AE115" s="228" t="n">
        <f aca="false">AE114</f>
        <v>752286.6</v>
      </c>
      <c r="AF115" s="228" t="n">
        <f aca="false">AF114</f>
        <v>750860</v>
      </c>
      <c r="AG115" s="228" t="n">
        <f aca="false">AG114</f>
        <v>749068.4</v>
      </c>
      <c r="AH115" s="228" t="n">
        <f aca="false">AH114</f>
        <v>746919.2</v>
      </c>
      <c r="AI115" s="228" t="n">
        <f aca="false">AI114</f>
        <v>744478.4</v>
      </c>
      <c r="AJ115" s="228" t="n">
        <f aca="false">AJ114</f>
        <v>741805</v>
      </c>
      <c r="AK115" s="228" t="n">
        <f aca="false">AK114</f>
        <v>738944.8</v>
      </c>
      <c r="AL115" s="228" t="n">
        <f aca="false">AL114</f>
        <v>735896.4</v>
      </c>
      <c r="AM115" s="228" t="n">
        <f aca="false">AM114</f>
        <v>732746.4</v>
      </c>
      <c r="AN115" s="228" t="n">
        <f aca="false">AN114</f>
        <v>729592.4</v>
      </c>
      <c r="AO115" s="228" t="n">
        <f aca="false">AO114</f>
        <v>726491.6</v>
      </c>
      <c r="AR115" s="191" t="s">
        <v>175</v>
      </c>
      <c r="AS115" s="192" t="s">
        <v>176</v>
      </c>
      <c r="AT115" s="193" t="s">
        <v>177</v>
      </c>
      <c r="AU115" s="192" t="s">
        <v>178</v>
      </c>
      <c r="AV115" s="192" t="s">
        <v>179</v>
      </c>
      <c r="AW115" s="192" t="s">
        <v>180</v>
      </c>
      <c r="AX115" s="192" t="s">
        <v>181</v>
      </c>
      <c r="AY115" s="192" t="s">
        <v>182</v>
      </c>
      <c r="AZ115" s="194" t="s">
        <v>183</v>
      </c>
      <c r="BA115" s="192" t="s">
        <v>184</v>
      </c>
      <c r="BB115" s="195" t="s">
        <v>185</v>
      </c>
      <c r="BD115" s="191" t="s">
        <v>175</v>
      </c>
      <c r="BE115" s="192" t="s">
        <v>176</v>
      </c>
      <c r="BF115" s="193" t="s">
        <v>177</v>
      </c>
      <c r="BG115" s="192" t="s">
        <v>178</v>
      </c>
      <c r="BH115" s="192" t="s">
        <v>179</v>
      </c>
      <c r="BI115" s="192" t="s">
        <v>180</v>
      </c>
      <c r="BJ115" s="192" t="s">
        <v>181</v>
      </c>
      <c r="BK115" s="192" t="s">
        <v>182</v>
      </c>
      <c r="BL115" s="194" t="s">
        <v>183</v>
      </c>
      <c r="BM115" s="192" t="s">
        <v>184</v>
      </c>
      <c r="BN115" s="195" t="s">
        <v>185</v>
      </c>
      <c r="BP115" s="191" t="s">
        <v>175</v>
      </c>
      <c r="BQ115" s="192" t="s">
        <v>176</v>
      </c>
      <c r="BR115" s="193" t="s">
        <v>177</v>
      </c>
      <c r="BS115" s="192" t="s">
        <v>178</v>
      </c>
      <c r="BT115" s="192" t="s">
        <v>179</v>
      </c>
      <c r="BU115" s="192" t="s">
        <v>180</v>
      </c>
      <c r="BV115" s="192" t="s">
        <v>181</v>
      </c>
      <c r="BW115" s="192" t="s">
        <v>182</v>
      </c>
      <c r="BX115" s="194" t="s">
        <v>183</v>
      </c>
      <c r="BY115" s="192" t="s">
        <v>184</v>
      </c>
      <c r="BZ115" s="195" t="s">
        <v>185</v>
      </c>
    </row>
    <row r="116" customFormat="false" ht="15" hidden="false" customHeight="false" outlineLevel="0" collapsed="false">
      <c r="A116" s="210"/>
      <c r="B116" s="213" t="s">
        <v>195</v>
      </c>
      <c r="C116" s="213" t="s">
        <v>196</v>
      </c>
      <c r="D116" s="213" t="s">
        <v>197</v>
      </c>
      <c r="E116" s="213" t="s">
        <v>195</v>
      </c>
      <c r="F116" s="213" t="s">
        <v>196</v>
      </c>
      <c r="G116" s="214" t="s">
        <v>197</v>
      </c>
      <c r="H116" s="215" t="s">
        <v>198</v>
      </c>
      <c r="I116" s="127"/>
      <c r="J116" s="229" t="n">
        <v>18</v>
      </c>
      <c r="K116" s="228" t="n">
        <f aca="false">K115</f>
        <v>711962.6</v>
      </c>
      <c r="L116" s="228" t="n">
        <f aca="false">L115</f>
        <v>714727.6</v>
      </c>
      <c r="M116" s="228" t="n">
        <f aca="false">M115</f>
        <v>714904</v>
      </c>
      <c r="N116" s="228" t="n">
        <f aca="false">N115</f>
        <v>713230.8</v>
      </c>
      <c r="O116" s="228" t="n">
        <f aca="false">O115</f>
        <v>710665</v>
      </c>
      <c r="P116" s="228" t="n">
        <f aca="false">P115</f>
        <v>707926</v>
      </c>
      <c r="Q116" s="228" t="n">
        <f aca="false">Q115</f>
        <v>705585.8</v>
      </c>
      <c r="R116" s="228" t="n">
        <f aca="false">R115</f>
        <v>703856</v>
      </c>
      <c r="S116" s="228" t="n">
        <f aca="false">S115</f>
        <v>702647.8</v>
      </c>
      <c r="T116" s="228" t="n">
        <f aca="false">T115</f>
        <v>701793</v>
      </c>
      <c r="U116" s="228" t="n">
        <f aca="false">U115</f>
        <v>701305</v>
      </c>
      <c r="V116" s="228" t="n">
        <f aca="false">V115</f>
        <v>701347.4</v>
      </c>
      <c r="W116" s="228" t="n">
        <f aca="false">W115</f>
        <v>702237.8</v>
      </c>
      <c r="X116" s="228" t="n">
        <f aca="false">X115</f>
        <v>704407.4</v>
      </c>
      <c r="Y116" s="228" t="n">
        <f aca="false">Y115</f>
        <v>708091.6</v>
      </c>
      <c r="Z116" s="228" t="n">
        <f aca="false">Z115</f>
        <v>713829</v>
      </c>
      <c r="AA116" s="228" t="n">
        <f aca="false">AA115</f>
        <v>724074.2</v>
      </c>
      <c r="AB116" s="228" t="n">
        <f aca="false">AB115</f>
        <v>733643.6</v>
      </c>
      <c r="AC116" s="228" t="n">
        <f aca="false">AC115</f>
        <v>741931.8</v>
      </c>
      <c r="AD116" s="228" t="n">
        <f aca="false">AD115</f>
        <v>748429.6</v>
      </c>
      <c r="AE116" s="228" t="n">
        <f aca="false">AE115</f>
        <v>752286.6</v>
      </c>
      <c r="AF116" s="228" t="n">
        <f aca="false">AF115</f>
        <v>750860</v>
      </c>
      <c r="AG116" s="228" t="n">
        <f aca="false">AG115</f>
        <v>749068.4</v>
      </c>
      <c r="AH116" s="228" t="n">
        <f aca="false">AH115</f>
        <v>746919.2</v>
      </c>
      <c r="AI116" s="228" t="n">
        <f aca="false">AI115</f>
        <v>744478.4</v>
      </c>
      <c r="AJ116" s="228" t="n">
        <f aca="false">AJ115</f>
        <v>741805</v>
      </c>
      <c r="AK116" s="228" t="n">
        <f aca="false">AK115</f>
        <v>738944.8</v>
      </c>
      <c r="AL116" s="228" t="n">
        <f aca="false">AL115</f>
        <v>735896.4</v>
      </c>
      <c r="AM116" s="228" t="n">
        <f aca="false">AM115</f>
        <v>732746.4</v>
      </c>
      <c r="AN116" s="228" t="n">
        <f aca="false">AN115</f>
        <v>729592.4</v>
      </c>
      <c r="AO116" s="228" t="n">
        <f aca="false">AO115</f>
        <v>726491.6</v>
      </c>
      <c r="AR116" s="196" t="s">
        <v>186</v>
      </c>
      <c r="AS116" s="197" t="s">
        <v>186</v>
      </c>
      <c r="AT116" s="197" t="n">
        <v>1</v>
      </c>
      <c r="AU116" s="198" t="n">
        <f aca="false">L40</f>
        <v>385492.027045854</v>
      </c>
      <c r="AV116" s="198" t="n">
        <f aca="false">C65</f>
        <v>4894</v>
      </c>
      <c r="AW116" s="199" t="n">
        <f aca="false">AV116/AU116</f>
        <v>0.0126954636066127</v>
      </c>
      <c r="AX116" s="200" t="n">
        <f aca="false">2*AT116*AW116/(2+AT116*AW116)</f>
        <v>0.0126153845290269</v>
      </c>
      <c r="AY116" s="201" t="n">
        <v>100000</v>
      </c>
      <c r="AZ116" s="201" t="n">
        <f aca="false">(0.1*AY116+0.9*AY117)*AT116</f>
        <v>98864.6153923876</v>
      </c>
      <c r="BA116" s="201" t="n">
        <f aca="false">BA117+AZ116</f>
        <v>7267625.69015963</v>
      </c>
      <c r="BB116" s="202" t="n">
        <f aca="false">BA116/AY116</f>
        <v>72.6762569015963</v>
      </c>
      <c r="BD116" s="196" t="s">
        <v>186</v>
      </c>
      <c r="BE116" s="197" t="s">
        <v>186</v>
      </c>
      <c r="BF116" s="197" t="n">
        <v>1</v>
      </c>
      <c r="BG116" s="198" t="n">
        <f aca="false">Y40</f>
        <v>370159.209200049</v>
      </c>
      <c r="BH116" s="198" t="n">
        <f aca="false">C755</f>
        <v>3078</v>
      </c>
      <c r="BI116" s="199" t="n">
        <f aca="false">BH116/BG116</f>
        <v>0.00831534086819524</v>
      </c>
      <c r="BJ116" s="200" t="n">
        <f aca="false">2*BF116*BI116/(2+BF116*BI116)</f>
        <v>0.00828091156700573</v>
      </c>
      <c r="BK116" s="201" t="n">
        <v>100000</v>
      </c>
      <c r="BL116" s="201" t="n">
        <f aca="false">(0.1*BK116+0.9*BK117)*BF116</f>
        <v>99254.7179589695</v>
      </c>
      <c r="BM116" s="201" t="n">
        <f aca="false">BM117+BL116</f>
        <v>7577238.30406023</v>
      </c>
      <c r="BN116" s="202" t="n">
        <f aca="false">BM116/BK116</f>
        <v>75.7723830406023</v>
      </c>
      <c r="BP116" s="196" t="s">
        <v>186</v>
      </c>
      <c r="BQ116" s="197" t="s">
        <v>186</v>
      </c>
      <c r="BR116" s="197" t="n">
        <v>1</v>
      </c>
      <c r="BS116" s="198" t="n">
        <f aca="false">AL40</f>
        <v>359652.962287073</v>
      </c>
      <c r="BT116" s="198" t="n">
        <f aca="false">C1444</f>
        <v>2135</v>
      </c>
      <c r="BU116" s="199" t="n">
        <f aca="false">BT116/BS116</f>
        <v>0.00593627808992118</v>
      </c>
      <c r="BV116" s="200" t="n">
        <f aca="false">2*BR116*BU116/(2+BR116*BU116)</f>
        <v>0.00591871053408913</v>
      </c>
      <c r="BW116" s="201" t="n">
        <v>100000</v>
      </c>
      <c r="BX116" s="201" t="n">
        <f aca="false">(0.1*BW116+0.9*BW117)*BR116</f>
        <v>99467.316051932</v>
      </c>
      <c r="BY116" s="201" t="n">
        <f aca="false">BY117+BX116</f>
        <v>7802125.70290073</v>
      </c>
      <c r="BZ116" s="202" t="n">
        <f aca="false">BY116/BW116</f>
        <v>78.0212570290073</v>
      </c>
    </row>
    <row r="117" customFormat="false" ht="15" hidden="false" customHeight="false" outlineLevel="0" collapsed="false">
      <c r="A117" s="0" t="s">
        <v>201</v>
      </c>
      <c r="B117" s="132" t="n">
        <v>305868</v>
      </c>
      <c r="C117" s="132" t="n">
        <v>160565</v>
      </c>
      <c r="D117" s="132" t="n">
        <v>145303</v>
      </c>
      <c r="E117" s="217" t="n">
        <v>100</v>
      </c>
      <c r="F117" s="217" t="n">
        <v>100</v>
      </c>
      <c r="G117" s="217" t="n">
        <v>100</v>
      </c>
      <c r="H117" s="217" t="n">
        <v>110.5</v>
      </c>
      <c r="I117" s="127"/>
      <c r="J117" s="229" t="n">
        <v>19</v>
      </c>
      <c r="K117" s="228" t="n">
        <f aca="false">K116</f>
        <v>711962.6</v>
      </c>
      <c r="L117" s="228" t="n">
        <f aca="false">L116</f>
        <v>714727.6</v>
      </c>
      <c r="M117" s="228" t="n">
        <f aca="false">M116</f>
        <v>714904</v>
      </c>
      <c r="N117" s="228" t="n">
        <f aca="false">N116</f>
        <v>713230.8</v>
      </c>
      <c r="O117" s="228" t="n">
        <f aca="false">O116</f>
        <v>710665</v>
      </c>
      <c r="P117" s="228" t="n">
        <f aca="false">P116</f>
        <v>707926</v>
      </c>
      <c r="Q117" s="228" t="n">
        <f aca="false">Q116</f>
        <v>705585.8</v>
      </c>
      <c r="R117" s="228" t="n">
        <f aca="false">R116</f>
        <v>703856</v>
      </c>
      <c r="S117" s="228" t="n">
        <f aca="false">S116</f>
        <v>702647.8</v>
      </c>
      <c r="T117" s="228" t="n">
        <f aca="false">T116</f>
        <v>701793</v>
      </c>
      <c r="U117" s="228" t="n">
        <f aca="false">U116</f>
        <v>701305</v>
      </c>
      <c r="V117" s="228" t="n">
        <f aca="false">V116</f>
        <v>701347.4</v>
      </c>
      <c r="W117" s="228" t="n">
        <f aca="false">W116</f>
        <v>702237.8</v>
      </c>
      <c r="X117" s="228" t="n">
        <f aca="false">X116</f>
        <v>704407.4</v>
      </c>
      <c r="Y117" s="228" t="n">
        <f aca="false">Y116</f>
        <v>708091.6</v>
      </c>
      <c r="Z117" s="228" t="n">
        <f aca="false">Z116</f>
        <v>713829</v>
      </c>
      <c r="AA117" s="228" t="n">
        <f aca="false">AA116</f>
        <v>724074.2</v>
      </c>
      <c r="AB117" s="228" t="n">
        <f aca="false">AB116</f>
        <v>733643.6</v>
      </c>
      <c r="AC117" s="228" t="n">
        <f aca="false">AC116</f>
        <v>741931.8</v>
      </c>
      <c r="AD117" s="228" t="n">
        <f aca="false">AD116</f>
        <v>748429.6</v>
      </c>
      <c r="AE117" s="228" t="n">
        <f aca="false">AE116</f>
        <v>752286.6</v>
      </c>
      <c r="AF117" s="228" t="n">
        <f aca="false">AF116</f>
        <v>750860</v>
      </c>
      <c r="AG117" s="228" t="n">
        <f aca="false">AG116</f>
        <v>749068.4</v>
      </c>
      <c r="AH117" s="228" t="n">
        <f aca="false">AH116</f>
        <v>746919.2</v>
      </c>
      <c r="AI117" s="228" t="n">
        <f aca="false">AI116</f>
        <v>744478.4</v>
      </c>
      <c r="AJ117" s="228" t="n">
        <f aca="false">AJ116</f>
        <v>741805</v>
      </c>
      <c r="AK117" s="228" t="n">
        <f aca="false">AK116</f>
        <v>738944.8</v>
      </c>
      <c r="AL117" s="228" t="n">
        <f aca="false">AL116</f>
        <v>735896.4</v>
      </c>
      <c r="AM117" s="228" t="n">
        <f aca="false">AM116</f>
        <v>732746.4</v>
      </c>
      <c r="AN117" s="228" t="n">
        <f aca="false">AN116</f>
        <v>729592.4</v>
      </c>
      <c r="AO117" s="228" t="n">
        <f aca="false">AO116</f>
        <v>726491.6</v>
      </c>
      <c r="AR117" s="203" t="s">
        <v>188</v>
      </c>
      <c r="AS117" s="204" t="s">
        <v>189</v>
      </c>
      <c r="AT117" s="204" t="n">
        <v>4</v>
      </c>
      <c r="AU117" s="205" t="n">
        <f aca="false">L41</f>
        <v>1865789</v>
      </c>
      <c r="AV117" s="205" t="n">
        <f aca="false">C66</f>
        <v>778</v>
      </c>
      <c r="AW117" s="206" t="n">
        <f aca="false">AV117/AU117</f>
        <v>0.000416981770178729</v>
      </c>
      <c r="AX117" s="207" t="n">
        <f aca="false">2*AT117*AW117/(2+AT117*AW117)</f>
        <v>0.00166653724941026</v>
      </c>
      <c r="AY117" s="208" t="n">
        <f aca="false">AY116*(1-AX116)</f>
        <v>98738.4615470973</v>
      </c>
      <c r="AZ117" s="208" t="n">
        <f aca="false">((AY117+AY118)/2)*AT117</f>
        <v>394624.743540154</v>
      </c>
      <c r="BA117" s="208" t="n">
        <f aca="false">BA118+AZ117</f>
        <v>7168761.07476724</v>
      </c>
      <c r="BB117" s="209" t="n">
        <f aca="false">BA117/AY117</f>
        <v>72.6035322248545</v>
      </c>
      <c r="BD117" s="203" t="s">
        <v>188</v>
      </c>
      <c r="BE117" s="204" t="s">
        <v>189</v>
      </c>
      <c r="BF117" s="204" t="n">
        <v>4</v>
      </c>
      <c r="BG117" s="205" t="n">
        <f aca="false">Y41</f>
        <v>1879711</v>
      </c>
      <c r="BH117" s="205" t="n">
        <f aca="false">C756</f>
        <v>468</v>
      </c>
      <c r="BI117" s="206" t="n">
        <f aca="false">BH117/BG117</f>
        <v>0.00024897444341178</v>
      </c>
      <c r="BJ117" s="207" t="n">
        <f aca="false">2*BF117*BI117/(2+BF117*BI117)</f>
        <v>0.000995402114272375</v>
      </c>
      <c r="BK117" s="208" t="n">
        <f aca="false">BK116*(1-BJ116)</f>
        <v>99171.9088432994</v>
      </c>
      <c r="BL117" s="208" t="n">
        <f aca="false">((BK117+BK118)/2)*BF117</f>
        <v>396490.20351772</v>
      </c>
      <c r="BM117" s="208" t="n">
        <f aca="false">BM118+BL117</f>
        <v>7477983.58610126</v>
      </c>
      <c r="BN117" s="209" t="n">
        <f aca="false">BM117/BK117</f>
        <v>75.4042518019609</v>
      </c>
      <c r="BP117" s="203" t="s">
        <v>188</v>
      </c>
      <c r="BQ117" s="204" t="s">
        <v>189</v>
      </c>
      <c r="BR117" s="204" t="n">
        <v>4</v>
      </c>
      <c r="BS117" s="205" t="n">
        <f aca="false">AL41</f>
        <v>1813943</v>
      </c>
      <c r="BT117" s="205" t="n">
        <f aca="false">C1445</f>
        <v>301</v>
      </c>
      <c r="BU117" s="206" t="n">
        <f aca="false">BT117/BS117</f>
        <v>0.000165936856891314</v>
      </c>
      <c r="BV117" s="207" t="n">
        <f aca="false">2*BR117*BU117/(2+BR117*BU117)</f>
        <v>0.00066352722032245</v>
      </c>
      <c r="BW117" s="208" t="n">
        <f aca="false">BW116*(1-BV116)</f>
        <v>99408.1289465911</v>
      </c>
      <c r="BX117" s="208" t="n">
        <f aca="false">((BW117+BW118)/2)*BR117</f>
        <v>397500.59578741</v>
      </c>
      <c r="BY117" s="208" t="n">
        <f aca="false">BY118+BX117</f>
        <v>7702658.38684879</v>
      </c>
      <c r="BZ117" s="209" t="n">
        <f aca="false">BY117/BW117</f>
        <v>77.4851963161604</v>
      </c>
    </row>
    <row r="118" customFormat="false" ht="15" hidden="false" customHeight="false" outlineLevel="0" collapsed="false">
      <c r="A118" s="219" t="s">
        <v>186</v>
      </c>
      <c r="B118" s="132" t="n">
        <v>8388</v>
      </c>
      <c r="C118" s="132" t="n">
        <v>4731</v>
      </c>
      <c r="D118" s="132" t="n">
        <v>3657</v>
      </c>
      <c r="E118" s="217" t="n">
        <v>2.7</v>
      </c>
      <c r="F118" s="217" t="n">
        <v>2.9</v>
      </c>
      <c r="G118" s="217" t="n">
        <v>2.5</v>
      </c>
      <c r="H118" s="217" t="n">
        <v>129.4</v>
      </c>
      <c r="I118" s="127"/>
      <c r="J118" s="229" t="n">
        <v>20</v>
      </c>
      <c r="K118" s="228" t="n">
        <f aca="false">K15/5</f>
        <v>669296.6</v>
      </c>
      <c r="L118" s="228" t="n">
        <f aca="false">L15/5</f>
        <v>679118</v>
      </c>
      <c r="M118" s="228" t="n">
        <f aca="false">M15/5</f>
        <v>688918.8</v>
      </c>
      <c r="N118" s="228" t="n">
        <f aca="false">N15/5</f>
        <v>697987.2</v>
      </c>
      <c r="O118" s="228" t="n">
        <f aca="false">O15/5</f>
        <v>705550.8</v>
      </c>
      <c r="P118" s="228" t="n">
        <f aca="false">P15/5</f>
        <v>710962.2</v>
      </c>
      <c r="Q118" s="228" t="n">
        <f aca="false">Q15/5</f>
        <v>713716</v>
      </c>
      <c r="R118" s="228" t="n">
        <f aca="false">R15/5</f>
        <v>713900.4</v>
      </c>
      <c r="S118" s="228" t="n">
        <f aca="false">S15/5</f>
        <v>712237.4</v>
      </c>
      <c r="T118" s="228" t="n">
        <f aca="false">T15/5</f>
        <v>709677.8</v>
      </c>
      <c r="U118" s="228" t="n">
        <f aca="false">U15/5</f>
        <v>706952.4</v>
      </c>
      <c r="V118" s="228" t="n">
        <f aca="false">V15/5</f>
        <v>704609.8</v>
      </c>
      <c r="W118" s="228" t="n">
        <f aca="false">W15/5</f>
        <v>702880.8</v>
      </c>
      <c r="X118" s="228" t="n">
        <f aca="false">X15/5</f>
        <v>701667.4</v>
      </c>
      <c r="Y118" s="228" t="n">
        <f aca="false">Y15/5</f>
        <v>700804.4</v>
      </c>
      <c r="Z118" s="228" t="n">
        <f aca="false">Z15/5</f>
        <v>700304.6</v>
      </c>
      <c r="AA118" s="228" t="n">
        <f aca="false">AA15/5</f>
        <v>700330.4</v>
      </c>
      <c r="AB118" s="228" t="n">
        <f aca="false">AB15/5</f>
        <v>701198.8</v>
      </c>
      <c r="AC118" s="228" t="n">
        <f aca="false">AC15/5</f>
        <v>703334.2</v>
      </c>
      <c r="AD118" s="228" t="n">
        <f aca="false">AD15/5</f>
        <v>706989.8</v>
      </c>
      <c r="AE118" s="228" t="n">
        <f aca="false">AE15/5</f>
        <v>712682</v>
      </c>
      <c r="AF118" s="228" t="n">
        <f aca="false">AF15/5</f>
        <v>722875.6</v>
      </c>
      <c r="AG118" s="228" t="n">
        <f aca="false">AG15/5</f>
        <v>732385</v>
      </c>
      <c r="AH118" s="228" t="n">
        <f aca="false">AH15/5</f>
        <v>740628.6</v>
      </c>
      <c r="AI118" s="228" t="n">
        <f aca="false">AI15/5</f>
        <v>747074.8</v>
      </c>
      <c r="AJ118" s="228" t="n">
        <f aca="false">AJ15/5</f>
        <v>750892</v>
      </c>
      <c r="AK118" s="228" t="n">
        <f aca="false">AK15/5</f>
        <v>749430</v>
      </c>
      <c r="AL118" s="228" t="n">
        <f aca="false">AL15/5</f>
        <v>747607</v>
      </c>
      <c r="AM118" s="228" t="n">
        <f aca="false">AM15/5</f>
        <v>745429</v>
      </c>
      <c r="AN118" s="228" t="n">
        <f aca="false">AN15/5</f>
        <v>742955</v>
      </c>
      <c r="AO118" s="228" t="n">
        <f aca="false">AO15/5</f>
        <v>740249.4</v>
      </c>
      <c r="AR118" s="196" t="s">
        <v>194</v>
      </c>
      <c r="AS118" s="197" t="s">
        <v>46</v>
      </c>
      <c r="AT118" s="197" t="n">
        <v>5</v>
      </c>
      <c r="AU118" s="198" t="n">
        <f aca="false">L42</f>
        <v>1796735</v>
      </c>
      <c r="AV118" s="198" t="n">
        <f aca="false">C67</f>
        <v>423</v>
      </c>
      <c r="AW118" s="199" t="n">
        <f aca="false">AV118/AU118</f>
        <v>0.00023542703848926</v>
      </c>
      <c r="AX118" s="200" t="n">
        <f aca="false">2*AT118*AW118/(2+AT118*AW118)</f>
        <v>0.00117644277634933</v>
      </c>
      <c r="AY118" s="201" t="n">
        <f aca="false">AY117*(1-AX117)</f>
        <v>98573.9102229796</v>
      </c>
      <c r="AZ118" s="201" t="n">
        <f aca="false">((AY118+AY119)/2)*AT118</f>
        <v>492579.634703352</v>
      </c>
      <c r="BA118" s="201" t="n">
        <f aca="false">BA119+AZ118</f>
        <v>6774136.33122708</v>
      </c>
      <c r="BB118" s="202" t="n">
        <f aca="false">BA118/AY118</f>
        <v>68.7213920590511</v>
      </c>
      <c r="BD118" s="196" t="s">
        <v>194</v>
      </c>
      <c r="BE118" s="197" t="s">
        <v>46</v>
      </c>
      <c r="BF118" s="197" t="n">
        <v>5</v>
      </c>
      <c r="BG118" s="198" t="n">
        <f aca="false">Y42</f>
        <v>1916301</v>
      </c>
      <c r="BH118" s="198" t="n">
        <f aca="false">C757</f>
        <v>290</v>
      </c>
      <c r="BI118" s="199" t="n">
        <f aca="false">BH118/BG118</f>
        <v>0.000151333219572499</v>
      </c>
      <c r="BJ118" s="200" t="n">
        <f aca="false">2*BF118*BI118/(2+BF118*BI118)</f>
        <v>0.000756379934335789</v>
      </c>
      <c r="BK118" s="201" t="n">
        <f aca="false">BK117*(1-BJ117)</f>
        <v>99073.1929155604</v>
      </c>
      <c r="BL118" s="201" t="n">
        <f aca="false">((BK118+BK119)/2)*BF118</f>
        <v>495178.622139922</v>
      </c>
      <c r="BM118" s="201" t="n">
        <f aca="false">BM119+BL118</f>
        <v>7081493.38258354</v>
      </c>
      <c r="BN118" s="202" t="n">
        <f aca="false">BM118/BK118</f>
        <v>71.4773913526646</v>
      </c>
      <c r="BP118" s="196" t="s">
        <v>194</v>
      </c>
      <c r="BQ118" s="197" t="s">
        <v>46</v>
      </c>
      <c r="BR118" s="197" t="n">
        <v>5</v>
      </c>
      <c r="BS118" s="198" t="n">
        <f aca="false">AL42</f>
        <v>1829320</v>
      </c>
      <c r="BT118" s="198" t="n">
        <f aca="false">C1446</f>
        <v>197</v>
      </c>
      <c r="BU118" s="199" t="n">
        <f aca="false">BT118/BS118</f>
        <v>0.000107690289287823</v>
      </c>
      <c r="BV118" s="200" t="n">
        <f aca="false">2*BR118*BU118/(2+BR118*BU118)</f>
        <v>0.000538306520476825</v>
      </c>
      <c r="BW118" s="201" t="n">
        <f aca="false">BW117*(1-BV117)</f>
        <v>99342.1689471137</v>
      </c>
      <c r="BX118" s="201" t="n">
        <f aca="false">((BW118+BW119)/2)*BR118</f>
        <v>496577.153392312</v>
      </c>
      <c r="BY118" s="201" t="n">
        <f aca="false">BY119+BX118</f>
        <v>7305157.79106139</v>
      </c>
      <c r="BZ118" s="202" t="n">
        <f aca="false">BY118/BW118</f>
        <v>73.5353160544581</v>
      </c>
    </row>
    <row r="119" customFormat="false" ht="15" hidden="false" customHeight="false" outlineLevel="0" collapsed="false">
      <c r="A119" s="219" t="s">
        <v>189</v>
      </c>
      <c r="B119" s="132" t="n">
        <v>1373</v>
      </c>
      <c r="C119" s="132" t="n">
        <v>760</v>
      </c>
      <c r="D119" s="132" t="n">
        <v>613</v>
      </c>
      <c r="E119" s="217" t="n">
        <v>0.4</v>
      </c>
      <c r="F119" s="217" t="n">
        <v>0.5</v>
      </c>
      <c r="G119" s="217" t="n">
        <v>0.4</v>
      </c>
      <c r="H119" s="217" t="n">
        <v>124</v>
      </c>
      <c r="I119" s="127"/>
      <c r="J119" s="229" t="n">
        <v>21</v>
      </c>
      <c r="K119" s="228" t="n">
        <f aca="false">K118</f>
        <v>669296.6</v>
      </c>
      <c r="L119" s="228" t="n">
        <f aca="false">L118</f>
        <v>679118</v>
      </c>
      <c r="M119" s="228" t="n">
        <f aca="false">M118</f>
        <v>688918.8</v>
      </c>
      <c r="N119" s="228" t="n">
        <f aca="false">N118</f>
        <v>697987.2</v>
      </c>
      <c r="O119" s="228" t="n">
        <f aca="false">O118</f>
        <v>705550.8</v>
      </c>
      <c r="P119" s="228" t="n">
        <f aca="false">P118</f>
        <v>710962.2</v>
      </c>
      <c r="Q119" s="228" t="n">
        <f aca="false">Q118</f>
        <v>713716</v>
      </c>
      <c r="R119" s="228" t="n">
        <f aca="false">R118</f>
        <v>713900.4</v>
      </c>
      <c r="S119" s="228" t="n">
        <f aca="false">S118</f>
        <v>712237.4</v>
      </c>
      <c r="T119" s="228" t="n">
        <f aca="false">T118</f>
        <v>709677.8</v>
      </c>
      <c r="U119" s="228" t="n">
        <f aca="false">U118</f>
        <v>706952.4</v>
      </c>
      <c r="V119" s="228" t="n">
        <f aca="false">V118</f>
        <v>704609.8</v>
      </c>
      <c r="W119" s="228" t="n">
        <f aca="false">W118</f>
        <v>702880.8</v>
      </c>
      <c r="X119" s="228" t="n">
        <f aca="false">X118</f>
        <v>701667.4</v>
      </c>
      <c r="Y119" s="228" t="n">
        <f aca="false">Y118</f>
        <v>700804.4</v>
      </c>
      <c r="Z119" s="228" t="n">
        <f aca="false">Z118</f>
        <v>700304.6</v>
      </c>
      <c r="AA119" s="228" t="n">
        <f aca="false">AA118</f>
        <v>700330.4</v>
      </c>
      <c r="AB119" s="228" t="n">
        <f aca="false">AB118</f>
        <v>701198.8</v>
      </c>
      <c r="AC119" s="228" t="n">
        <f aca="false">AC118</f>
        <v>703334.2</v>
      </c>
      <c r="AD119" s="228" t="n">
        <f aca="false">AD118</f>
        <v>706989.8</v>
      </c>
      <c r="AE119" s="228" t="n">
        <f aca="false">AE118</f>
        <v>712682</v>
      </c>
      <c r="AF119" s="228" t="n">
        <f aca="false">AF118</f>
        <v>722875.6</v>
      </c>
      <c r="AG119" s="228" t="n">
        <f aca="false">AG118</f>
        <v>732385</v>
      </c>
      <c r="AH119" s="228" t="n">
        <f aca="false">AH118</f>
        <v>740628.6</v>
      </c>
      <c r="AI119" s="228" t="n">
        <f aca="false">AI118</f>
        <v>747074.8</v>
      </c>
      <c r="AJ119" s="228" t="n">
        <f aca="false">AJ118</f>
        <v>750892</v>
      </c>
      <c r="AK119" s="228" t="n">
        <f aca="false">AK118</f>
        <v>749430</v>
      </c>
      <c r="AL119" s="228" t="n">
        <f aca="false">AL118</f>
        <v>747607</v>
      </c>
      <c r="AM119" s="228" t="n">
        <f aca="false">AM118</f>
        <v>745429</v>
      </c>
      <c r="AN119" s="228" t="n">
        <f aca="false">AN118</f>
        <v>742955</v>
      </c>
      <c r="AO119" s="228" t="n">
        <f aca="false">AO118</f>
        <v>740249.4</v>
      </c>
      <c r="AR119" s="203" t="s">
        <v>200</v>
      </c>
      <c r="AS119" s="204" t="s">
        <v>33</v>
      </c>
      <c r="AT119" s="204" t="n">
        <v>5</v>
      </c>
      <c r="AU119" s="205" t="n">
        <f aca="false">L43</f>
        <v>1797932</v>
      </c>
      <c r="AV119" s="205" t="n">
        <f aca="false">C68</f>
        <v>551</v>
      </c>
      <c r="AW119" s="206" t="n">
        <f aca="false">AV119/AU119</f>
        <v>0.000306463203280213</v>
      </c>
      <c r="AX119" s="207" t="n">
        <f aca="false">2*AT119*AW119/(2+AT119*AW119)</f>
        <v>0.00153114291899198</v>
      </c>
      <c r="AY119" s="208" t="n">
        <f aca="false">AY118*(1-AX118)</f>
        <v>98457.9436583613</v>
      </c>
      <c r="AZ119" s="208" t="n">
        <f aca="false">((AY119+AY120)/2)*AT119</f>
        <v>491912.835333679</v>
      </c>
      <c r="BA119" s="208" t="n">
        <f aca="false">BA120+AZ119</f>
        <v>6281556.69652373</v>
      </c>
      <c r="BB119" s="209" t="n">
        <f aca="false">BA119/AY119</f>
        <v>63.7993894969011</v>
      </c>
      <c r="BD119" s="203" t="s">
        <v>200</v>
      </c>
      <c r="BE119" s="204" t="s">
        <v>33</v>
      </c>
      <c r="BF119" s="204" t="n">
        <v>5</v>
      </c>
      <c r="BG119" s="205" t="n">
        <f aca="false">Y43</f>
        <v>1926898</v>
      </c>
      <c r="BH119" s="205" t="n">
        <f aca="false">C758</f>
        <v>367</v>
      </c>
      <c r="BI119" s="206" t="n">
        <f aca="false">BH119/BG119</f>
        <v>0.000190461560497753</v>
      </c>
      <c r="BJ119" s="207" t="n">
        <f aca="false">2*BF119*BI119/(2+BF119*BI119)</f>
        <v>0.000951854573220311</v>
      </c>
      <c r="BK119" s="208" t="n">
        <f aca="false">BK118*(1-BJ118)</f>
        <v>98998.2559404085</v>
      </c>
      <c r="BL119" s="208" t="n">
        <f aca="false">((BK119+BK120)/2)*BF119</f>
        <v>494755.699845398</v>
      </c>
      <c r="BM119" s="208" t="n">
        <f aca="false">BM120+BL119</f>
        <v>6586314.76044362</v>
      </c>
      <c r="BN119" s="209" t="n">
        <f aca="false">BM119/BK119</f>
        <v>66.529603959975</v>
      </c>
      <c r="BP119" s="203" t="s">
        <v>200</v>
      </c>
      <c r="BQ119" s="204" t="s">
        <v>33</v>
      </c>
      <c r="BR119" s="204" t="n">
        <v>5</v>
      </c>
      <c r="BS119" s="205" t="n">
        <f aca="false">AL43</f>
        <v>1855806</v>
      </c>
      <c r="BT119" s="205" t="n">
        <f aca="false">C1447</f>
        <v>241</v>
      </c>
      <c r="BU119" s="206" t="n">
        <f aca="false">BT119/BS119</f>
        <v>0.000129862711942951</v>
      </c>
      <c r="BV119" s="207" t="n">
        <f aca="false">2*BR119*BU119/(2+BR119*BU119)</f>
        <v>0.000649102824082092</v>
      </c>
      <c r="BW119" s="208" t="n">
        <f aca="false">BW118*(1-BV118)</f>
        <v>99288.6924098112</v>
      </c>
      <c r="BX119" s="208" t="n">
        <f aca="false">((BW119+BW120)/2)*BR119</f>
        <v>496282.340622449</v>
      </c>
      <c r="BY119" s="208" t="n">
        <f aca="false">BY120+BX119</f>
        <v>6808580.63766907</v>
      </c>
      <c r="BZ119" s="209" t="n">
        <f aca="false">BY119/BW119</f>
        <v>68.5735754235423</v>
      </c>
    </row>
    <row r="120" customFormat="false" ht="15" hidden="false" customHeight="false" outlineLevel="0" collapsed="false">
      <c r="A120" s="219" t="s">
        <v>46</v>
      </c>
      <c r="B120" s="132" t="n">
        <v>710</v>
      </c>
      <c r="C120" s="132" t="n">
        <v>407</v>
      </c>
      <c r="D120" s="132" t="n">
        <v>303</v>
      </c>
      <c r="E120" s="217" t="n">
        <v>0.2</v>
      </c>
      <c r="F120" s="217" t="n">
        <v>0.3</v>
      </c>
      <c r="G120" s="217" t="n">
        <v>0.2</v>
      </c>
      <c r="H120" s="217" t="n">
        <v>134.3</v>
      </c>
      <c r="I120" s="127"/>
      <c r="J120" s="229" t="n">
        <v>22</v>
      </c>
      <c r="K120" s="228" t="n">
        <f aca="false">K119</f>
        <v>669296.6</v>
      </c>
      <c r="L120" s="228" t="n">
        <f aca="false">L119</f>
        <v>679118</v>
      </c>
      <c r="M120" s="228" t="n">
        <f aca="false">M119</f>
        <v>688918.8</v>
      </c>
      <c r="N120" s="228" t="n">
        <f aca="false">N119</f>
        <v>697987.2</v>
      </c>
      <c r="O120" s="228" t="n">
        <f aca="false">O119</f>
        <v>705550.8</v>
      </c>
      <c r="P120" s="228" t="n">
        <f aca="false">P119</f>
        <v>710962.2</v>
      </c>
      <c r="Q120" s="228" t="n">
        <f aca="false">Q119</f>
        <v>713716</v>
      </c>
      <c r="R120" s="228" t="n">
        <f aca="false">R119</f>
        <v>713900.4</v>
      </c>
      <c r="S120" s="228" t="n">
        <f aca="false">S119</f>
        <v>712237.4</v>
      </c>
      <c r="T120" s="228" t="n">
        <f aca="false">T119</f>
        <v>709677.8</v>
      </c>
      <c r="U120" s="228" t="n">
        <f aca="false">U119</f>
        <v>706952.4</v>
      </c>
      <c r="V120" s="228" t="n">
        <f aca="false">V119</f>
        <v>704609.8</v>
      </c>
      <c r="W120" s="228" t="n">
        <f aca="false">W119</f>
        <v>702880.8</v>
      </c>
      <c r="X120" s="228" t="n">
        <f aca="false">X119</f>
        <v>701667.4</v>
      </c>
      <c r="Y120" s="228" t="n">
        <f aca="false">Y119</f>
        <v>700804.4</v>
      </c>
      <c r="Z120" s="228" t="n">
        <f aca="false">Z119</f>
        <v>700304.6</v>
      </c>
      <c r="AA120" s="228" t="n">
        <f aca="false">AA119</f>
        <v>700330.4</v>
      </c>
      <c r="AB120" s="228" t="n">
        <f aca="false">AB119</f>
        <v>701198.8</v>
      </c>
      <c r="AC120" s="228" t="n">
        <f aca="false">AC119</f>
        <v>703334.2</v>
      </c>
      <c r="AD120" s="228" t="n">
        <f aca="false">AD119</f>
        <v>706989.8</v>
      </c>
      <c r="AE120" s="228" t="n">
        <f aca="false">AE119</f>
        <v>712682</v>
      </c>
      <c r="AF120" s="228" t="n">
        <f aca="false">AF119</f>
        <v>722875.6</v>
      </c>
      <c r="AG120" s="228" t="n">
        <f aca="false">AG119</f>
        <v>732385</v>
      </c>
      <c r="AH120" s="228" t="n">
        <f aca="false">AH119</f>
        <v>740628.6</v>
      </c>
      <c r="AI120" s="228" t="n">
        <f aca="false">AI119</f>
        <v>747074.8</v>
      </c>
      <c r="AJ120" s="228" t="n">
        <f aca="false">AJ119</f>
        <v>750892</v>
      </c>
      <c r="AK120" s="228" t="n">
        <f aca="false">AK119</f>
        <v>749430</v>
      </c>
      <c r="AL120" s="228" t="n">
        <f aca="false">AL119</f>
        <v>747607</v>
      </c>
      <c r="AM120" s="228" t="n">
        <f aca="false">AM119</f>
        <v>745429</v>
      </c>
      <c r="AN120" s="228" t="n">
        <f aca="false">AN119</f>
        <v>742955</v>
      </c>
      <c r="AO120" s="228" t="n">
        <f aca="false">AO119</f>
        <v>740249.4</v>
      </c>
      <c r="AR120" s="196" t="s">
        <v>202</v>
      </c>
      <c r="AS120" s="197" t="s">
        <v>34</v>
      </c>
      <c r="AT120" s="197" t="n">
        <v>5</v>
      </c>
      <c r="AU120" s="198" t="n">
        <f aca="false">L44</f>
        <v>1806648</v>
      </c>
      <c r="AV120" s="198" t="n">
        <f aca="false">C69</f>
        <v>1799</v>
      </c>
      <c r="AW120" s="199" t="n">
        <f aca="false">AV120/AU120</f>
        <v>0.000995766745929478</v>
      </c>
      <c r="AX120" s="200" t="n">
        <f aca="false">2*AT120*AW120/(2+AT120*AW120)</f>
        <v>0.00496647011518401</v>
      </c>
      <c r="AY120" s="201" t="n">
        <f aca="false">AY119*(1-AX119)</f>
        <v>98307.1904751103</v>
      </c>
      <c r="AZ120" s="201" t="n">
        <f aca="false">((AY120+AY121)/2)*AT120</f>
        <v>490315.353066546</v>
      </c>
      <c r="BA120" s="201" t="n">
        <f aca="false">BA121+AZ120</f>
        <v>5789643.86119005</v>
      </c>
      <c r="BB120" s="202" t="n">
        <f aca="false">BA120/AY120</f>
        <v>58.8933915536513</v>
      </c>
      <c r="BD120" s="196" t="s">
        <v>202</v>
      </c>
      <c r="BE120" s="197" t="s">
        <v>34</v>
      </c>
      <c r="BF120" s="197" t="n">
        <v>5</v>
      </c>
      <c r="BG120" s="198" t="n">
        <f aca="false">Y44</f>
        <v>1818746</v>
      </c>
      <c r="BH120" s="198" t="n">
        <f aca="false">C759</f>
        <v>1272</v>
      </c>
      <c r="BI120" s="199" t="n">
        <f aca="false">BH120/BG120</f>
        <v>0.000699382981460853</v>
      </c>
      <c r="BJ120" s="200" t="n">
        <f aca="false">2*BF120*BI120/(2+BF120*BI120)</f>
        <v>0.00349081137214135</v>
      </c>
      <c r="BK120" s="201" t="n">
        <f aca="false">BK119*(1-BJ119)</f>
        <v>98904.0239977508</v>
      </c>
      <c r="BL120" s="201" t="n">
        <f aca="false">((BK120+BK121)/2)*BF120</f>
        <v>493656.981759449</v>
      </c>
      <c r="BM120" s="201" t="n">
        <f aca="false">BM121+BL120</f>
        <v>6091559.06059822</v>
      </c>
      <c r="BN120" s="202" t="n">
        <f aca="false">BM120/BK120</f>
        <v>61.5906088991562</v>
      </c>
      <c r="BP120" s="196" t="s">
        <v>202</v>
      </c>
      <c r="BQ120" s="197" t="s">
        <v>34</v>
      </c>
      <c r="BR120" s="197" t="n">
        <v>5</v>
      </c>
      <c r="BS120" s="198" t="n">
        <f aca="false">AL44</f>
        <v>1891816</v>
      </c>
      <c r="BT120" s="198" t="n">
        <f aca="false">C1448</f>
        <v>1019</v>
      </c>
      <c r="BU120" s="199" t="n">
        <f aca="false">BT120/BS120</f>
        <v>0.000538635892708382</v>
      </c>
      <c r="BV120" s="200" t="n">
        <f aca="false">2*BR120*BU120/(2+BR120*BU120)</f>
        <v>0.00268955773271603</v>
      </c>
      <c r="BW120" s="201" t="n">
        <f aca="false">BW119*(1-BV119)</f>
        <v>99224.2438391686</v>
      </c>
      <c r="BX120" s="201" t="n">
        <f aca="false">((BW120+BW121)/2)*BR120</f>
        <v>495454.045865116</v>
      </c>
      <c r="BY120" s="201" t="n">
        <f aca="false">BY121+BX120</f>
        <v>6312298.29704662</v>
      </c>
      <c r="BZ120" s="202" t="n">
        <f aca="false">BY120/BW120</f>
        <v>63.6164918251043</v>
      </c>
    </row>
    <row r="121" customFormat="false" ht="15" hidden="false" customHeight="false" outlineLevel="0" collapsed="false">
      <c r="A121" s="219" t="s">
        <v>33</v>
      </c>
      <c r="B121" s="132" t="n">
        <v>873</v>
      </c>
      <c r="C121" s="132" t="n">
        <v>532</v>
      </c>
      <c r="D121" s="132" t="n">
        <v>341</v>
      </c>
      <c r="E121" s="217" t="n">
        <v>0.3</v>
      </c>
      <c r="F121" s="217" t="n">
        <v>0.3</v>
      </c>
      <c r="G121" s="217" t="n">
        <v>0.2</v>
      </c>
      <c r="H121" s="217" t="n">
        <v>156</v>
      </c>
      <c r="I121" s="127"/>
      <c r="J121" s="229" t="n">
        <v>23</v>
      </c>
      <c r="K121" s="228" t="n">
        <f aca="false">K120</f>
        <v>669296.6</v>
      </c>
      <c r="L121" s="228" t="n">
        <f aca="false">L120</f>
        <v>679118</v>
      </c>
      <c r="M121" s="228" t="n">
        <f aca="false">M120</f>
        <v>688918.8</v>
      </c>
      <c r="N121" s="228" t="n">
        <f aca="false">N120</f>
        <v>697987.2</v>
      </c>
      <c r="O121" s="228" t="n">
        <f aca="false">O120</f>
        <v>705550.8</v>
      </c>
      <c r="P121" s="228" t="n">
        <f aca="false">P120</f>
        <v>710962.2</v>
      </c>
      <c r="Q121" s="228" t="n">
        <f aca="false">Q120</f>
        <v>713716</v>
      </c>
      <c r="R121" s="228" t="n">
        <f aca="false">R120</f>
        <v>713900.4</v>
      </c>
      <c r="S121" s="228" t="n">
        <f aca="false">S120</f>
        <v>712237.4</v>
      </c>
      <c r="T121" s="228" t="n">
        <f aca="false">T120</f>
        <v>709677.8</v>
      </c>
      <c r="U121" s="228" t="n">
        <f aca="false">U120</f>
        <v>706952.4</v>
      </c>
      <c r="V121" s="228" t="n">
        <f aca="false">V120</f>
        <v>704609.8</v>
      </c>
      <c r="W121" s="228" t="n">
        <f aca="false">W120</f>
        <v>702880.8</v>
      </c>
      <c r="X121" s="228" t="n">
        <f aca="false">X120</f>
        <v>701667.4</v>
      </c>
      <c r="Y121" s="228" t="n">
        <f aca="false">Y120</f>
        <v>700804.4</v>
      </c>
      <c r="Z121" s="228" t="n">
        <f aca="false">Z120</f>
        <v>700304.6</v>
      </c>
      <c r="AA121" s="228" t="n">
        <f aca="false">AA120</f>
        <v>700330.4</v>
      </c>
      <c r="AB121" s="228" t="n">
        <f aca="false">AB120</f>
        <v>701198.8</v>
      </c>
      <c r="AC121" s="228" t="n">
        <f aca="false">AC120</f>
        <v>703334.2</v>
      </c>
      <c r="AD121" s="228" t="n">
        <f aca="false">AD120</f>
        <v>706989.8</v>
      </c>
      <c r="AE121" s="228" t="n">
        <f aca="false">AE120</f>
        <v>712682</v>
      </c>
      <c r="AF121" s="228" t="n">
        <f aca="false">AF120</f>
        <v>722875.6</v>
      </c>
      <c r="AG121" s="228" t="n">
        <f aca="false">AG120</f>
        <v>732385</v>
      </c>
      <c r="AH121" s="228" t="n">
        <f aca="false">AH120</f>
        <v>740628.6</v>
      </c>
      <c r="AI121" s="228" t="n">
        <f aca="false">AI120</f>
        <v>747074.8</v>
      </c>
      <c r="AJ121" s="228" t="n">
        <f aca="false">AJ120</f>
        <v>750892</v>
      </c>
      <c r="AK121" s="228" t="n">
        <f aca="false">AK120</f>
        <v>749430</v>
      </c>
      <c r="AL121" s="228" t="n">
        <f aca="false">AL120</f>
        <v>747607</v>
      </c>
      <c r="AM121" s="228" t="n">
        <f aca="false">AM120</f>
        <v>745429</v>
      </c>
      <c r="AN121" s="228" t="n">
        <f aca="false">AN120</f>
        <v>742955</v>
      </c>
      <c r="AO121" s="228" t="n">
        <f aca="false">AO120</f>
        <v>740249.4</v>
      </c>
      <c r="AR121" s="203" t="s">
        <v>203</v>
      </c>
      <c r="AS121" s="204" t="s">
        <v>35</v>
      </c>
      <c r="AT121" s="204" t="n">
        <v>5</v>
      </c>
      <c r="AU121" s="205" t="n">
        <f aca="false">L45</f>
        <v>1701340</v>
      </c>
      <c r="AV121" s="205" t="n">
        <f aca="false">C70</f>
        <v>2429</v>
      </c>
      <c r="AW121" s="206" t="n">
        <f aca="false">AV121/AU121</f>
        <v>0.00142769816732693</v>
      </c>
      <c r="AX121" s="207" t="n">
        <f aca="false">2*AT121*AW121/(2+AT121*AW121)</f>
        <v>0.00711310242838213</v>
      </c>
      <c r="AY121" s="208" t="n">
        <f aca="false">AY120*(1-AX120)</f>
        <v>97818.9507515079</v>
      </c>
      <c r="AZ121" s="208" t="n">
        <f aca="false">((AY121+AY122)/2)*AT121</f>
        <v>487355.263217209</v>
      </c>
      <c r="BA121" s="208" t="n">
        <f aca="false">BA122+AZ121</f>
        <v>5299328.50812351</v>
      </c>
      <c r="BB121" s="209" t="n">
        <f aca="false">BA121/AY121</f>
        <v>54.1748655798357</v>
      </c>
      <c r="BD121" s="203" t="s">
        <v>203</v>
      </c>
      <c r="BE121" s="204" t="s">
        <v>35</v>
      </c>
      <c r="BF121" s="204" t="n">
        <v>5</v>
      </c>
      <c r="BG121" s="205" t="n">
        <f aca="false">Y45</f>
        <v>1786362</v>
      </c>
      <c r="BH121" s="205" t="n">
        <f aca="false">C760</f>
        <v>1904</v>
      </c>
      <c r="BI121" s="206" t="n">
        <f aca="false">BH121/BG121</f>
        <v>0.00106585339365705</v>
      </c>
      <c r="BJ121" s="207" t="n">
        <f aca="false">2*BF121*BI121/(2+BF121*BI121)</f>
        <v>0.00531510416375881</v>
      </c>
      <c r="BK121" s="208" t="n">
        <f aca="false">BK120*(1-BJ120)</f>
        <v>98558.7687060289</v>
      </c>
      <c r="BL121" s="208" t="n">
        <f aca="false">((BK121+BK122)/2)*BF121</f>
        <v>491484.218225334</v>
      </c>
      <c r="BM121" s="208" t="n">
        <f aca="false">BM122+BL121</f>
        <v>5597902.07883878</v>
      </c>
      <c r="BN121" s="209" t="n">
        <f aca="false">BM121/BK121</f>
        <v>56.7976056553185</v>
      </c>
      <c r="BP121" s="203" t="s">
        <v>203</v>
      </c>
      <c r="BQ121" s="204" t="s">
        <v>35</v>
      </c>
      <c r="BR121" s="204" t="n">
        <v>5</v>
      </c>
      <c r="BS121" s="205" t="n">
        <f aca="false">AL45</f>
        <v>1919008</v>
      </c>
      <c r="BT121" s="205" t="n">
        <f aca="false">C1449</f>
        <v>1625</v>
      </c>
      <c r="BU121" s="206" t="n">
        <f aca="false">BT121/BS121</f>
        <v>0.000846791675699111</v>
      </c>
      <c r="BV121" s="207" t="n">
        <f aca="false">2*BR121*BU121/(2+BR121*BU121)</f>
        <v>0.00422501411154713</v>
      </c>
      <c r="BW121" s="208" t="n">
        <f aca="false">BW120*(1-BV120)</f>
        <v>98957.374506878</v>
      </c>
      <c r="BX121" s="208" t="n">
        <f aca="false">((BW121+BW122)/2)*BR121</f>
        <v>493741.631775057</v>
      </c>
      <c r="BY121" s="208" t="n">
        <f aca="false">BY122+BX121</f>
        <v>5816844.25118151</v>
      </c>
      <c r="BZ121" s="209" t="n">
        <f aca="false">BY121/BW121</f>
        <v>58.7813114501862</v>
      </c>
    </row>
    <row r="122" customFormat="false" ht="15" hidden="false" customHeight="false" outlineLevel="0" collapsed="false">
      <c r="A122" s="219" t="s">
        <v>34</v>
      </c>
      <c r="B122" s="132" t="n">
        <v>2432</v>
      </c>
      <c r="C122" s="132" t="n">
        <v>1742</v>
      </c>
      <c r="D122" s="132" t="n">
        <v>690</v>
      </c>
      <c r="E122" s="217" t="n">
        <v>0.8</v>
      </c>
      <c r="F122" s="217" t="n">
        <v>1.1</v>
      </c>
      <c r="G122" s="217" t="n">
        <v>0.5</v>
      </c>
      <c r="H122" s="217" t="n">
        <v>252.5</v>
      </c>
      <c r="I122" s="127"/>
      <c r="J122" s="229" t="n">
        <v>24</v>
      </c>
      <c r="K122" s="228" t="n">
        <f aca="false">K121</f>
        <v>669296.6</v>
      </c>
      <c r="L122" s="228" t="n">
        <f aca="false">L121</f>
        <v>679118</v>
      </c>
      <c r="M122" s="228" t="n">
        <f aca="false">M121</f>
        <v>688918.8</v>
      </c>
      <c r="N122" s="228" t="n">
        <f aca="false">N121</f>
        <v>697987.2</v>
      </c>
      <c r="O122" s="228" t="n">
        <f aca="false">O121</f>
        <v>705550.8</v>
      </c>
      <c r="P122" s="228" t="n">
        <f aca="false">P121</f>
        <v>710962.2</v>
      </c>
      <c r="Q122" s="228" t="n">
        <f aca="false">Q121</f>
        <v>713716</v>
      </c>
      <c r="R122" s="228" t="n">
        <f aca="false">R121</f>
        <v>713900.4</v>
      </c>
      <c r="S122" s="228" t="n">
        <f aca="false">S121</f>
        <v>712237.4</v>
      </c>
      <c r="T122" s="228" t="n">
        <f aca="false">T121</f>
        <v>709677.8</v>
      </c>
      <c r="U122" s="228" t="n">
        <f aca="false">U121</f>
        <v>706952.4</v>
      </c>
      <c r="V122" s="228" t="n">
        <f aca="false">V121</f>
        <v>704609.8</v>
      </c>
      <c r="W122" s="228" t="n">
        <f aca="false">W121</f>
        <v>702880.8</v>
      </c>
      <c r="X122" s="228" t="n">
        <f aca="false">X121</f>
        <v>701667.4</v>
      </c>
      <c r="Y122" s="228" t="n">
        <f aca="false">Y121</f>
        <v>700804.4</v>
      </c>
      <c r="Z122" s="228" t="n">
        <f aca="false">Z121</f>
        <v>700304.6</v>
      </c>
      <c r="AA122" s="228" t="n">
        <f aca="false">AA121</f>
        <v>700330.4</v>
      </c>
      <c r="AB122" s="228" t="n">
        <f aca="false">AB121</f>
        <v>701198.8</v>
      </c>
      <c r="AC122" s="228" t="n">
        <f aca="false">AC121</f>
        <v>703334.2</v>
      </c>
      <c r="AD122" s="228" t="n">
        <f aca="false">AD121</f>
        <v>706989.8</v>
      </c>
      <c r="AE122" s="228" t="n">
        <f aca="false">AE121</f>
        <v>712682</v>
      </c>
      <c r="AF122" s="228" t="n">
        <f aca="false">AF121</f>
        <v>722875.6</v>
      </c>
      <c r="AG122" s="228" t="n">
        <f aca="false">AG121</f>
        <v>732385</v>
      </c>
      <c r="AH122" s="228" t="n">
        <f aca="false">AH121</f>
        <v>740628.6</v>
      </c>
      <c r="AI122" s="228" t="n">
        <f aca="false">AI121</f>
        <v>747074.8</v>
      </c>
      <c r="AJ122" s="228" t="n">
        <f aca="false">AJ121</f>
        <v>750892</v>
      </c>
      <c r="AK122" s="228" t="n">
        <f aca="false">AK121</f>
        <v>749430</v>
      </c>
      <c r="AL122" s="228" t="n">
        <f aca="false">AL121</f>
        <v>747607</v>
      </c>
      <c r="AM122" s="228" t="n">
        <f aca="false">AM121</f>
        <v>745429</v>
      </c>
      <c r="AN122" s="228" t="n">
        <f aca="false">AN121</f>
        <v>742955</v>
      </c>
      <c r="AO122" s="228" t="n">
        <f aca="false">AO121</f>
        <v>740249.4</v>
      </c>
      <c r="AR122" s="196" t="s">
        <v>204</v>
      </c>
      <c r="AS122" s="197" t="s">
        <v>36</v>
      </c>
      <c r="AT122" s="197" t="n">
        <v>5</v>
      </c>
      <c r="AU122" s="198" t="n">
        <f aca="false">L46</f>
        <v>1585381</v>
      </c>
      <c r="AV122" s="198" t="n">
        <f aca="false">C71</f>
        <v>2355</v>
      </c>
      <c r="AW122" s="199" t="n">
        <f aca="false">AV122/AU122</f>
        <v>0.00148544734672612</v>
      </c>
      <c r="AX122" s="200" t="n">
        <f aca="false">2*AT122*AW122/(2+AT122*AW122)</f>
        <v>0.00739975686064294</v>
      </c>
      <c r="AY122" s="201" t="n">
        <f aca="false">AY121*(1-AX121)</f>
        <v>97123.1545353756</v>
      </c>
      <c r="AZ122" s="201" t="n">
        <f aca="false">((AY122+AY123)/2)*AT122</f>
        <v>483819.053354127</v>
      </c>
      <c r="BA122" s="201" t="n">
        <f aca="false">BA123+AZ122</f>
        <v>4811973.2449063</v>
      </c>
      <c r="BB122" s="202" t="n">
        <f aca="false">BA122/AY122</f>
        <v>49.5450674756823</v>
      </c>
      <c r="BD122" s="196" t="s">
        <v>204</v>
      </c>
      <c r="BE122" s="197" t="s">
        <v>36</v>
      </c>
      <c r="BF122" s="197" t="n">
        <v>5</v>
      </c>
      <c r="BG122" s="198" t="n">
        <f aca="false">Y46</f>
        <v>1791510</v>
      </c>
      <c r="BH122" s="198" t="n">
        <f aca="false">C761</f>
        <v>1882</v>
      </c>
      <c r="BI122" s="199" t="n">
        <f aca="false">BH122/BG122</f>
        <v>0.00105051046324051</v>
      </c>
      <c r="BJ122" s="200" t="n">
        <f aca="false">2*BF122*BI122/(2+BF122*BI122)</f>
        <v>0.00523879379695638</v>
      </c>
      <c r="BK122" s="201" t="n">
        <f aca="false">BK121*(1-BJ121)</f>
        <v>98034.9185841045</v>
      </c>
      <c r="BL122" s="201" t="n">
        <f aca="false">((BK122+BK123)/2)*BF122</f>
        <v>488890.631112114</v>
      </c>
      <c r="BM122" s="201" t="n">
        <f aca="false">BM123+BL122</f>
        <v>5106417.86061344</v>
      </c>
      <c r="BN122" s="202" t="n">
        <f aca="false">BM122/BK122</f>
        <v>52.0877452071593</v>
      </c>
      <c r="BP122" s="196" t="s">
        <v>204</v>
      </c>
      <c r="BQ122" s="197" t="s">
        <v>36</v>
      </c>
      <c r="BR122" s="197" t="n">
        <v>5</v>
      </c>
      <c r="BS122" s="198" t="n">
        <f aca="false">AL46</f>
        <v>1874386</v>
      </c>
      <c r="BT122" s="198" t="n">
        <f aca="false">C1450</f>
        <v>1489</v>
      </c>
      <c r="BU122" s="199" t="n">
        <f aca="false">BT122/BS122</f>
        <v>0.00079439347071521</v>
      </c>
      <c r="BV122" s="200" t="n">
        <f aca="false">2*BR122*BU122/(2+BR122*BU122)</f>
        <v>0.00396409472615666</v>
      </c>
      <c r="BW122" s="201" t="n">
        <f aca="false">BW121*(1-BV121)</f>
        <v>98539.2782031448</v>
      </c>
      <c r="BX122" s="201" t="n">
        <f aca="false">((BW122+BW123)/2)*BR122</f>
        <v>491719.843433113</v>
      </c>
      <c r="BY122" s="201" t="n">
        <f aca="false">BY123+BX122</f>
        <v>5323102.61940645</v>
      </c>
      <c r="BZ122" s="202" t="n">
        <f aca="false">BY122/BW122</f>
        <v>54.0201097113026</v>
      </c>
    </row>
    <row r="123" customFormat="false" ht="15" hidden="false" customHeight="false" outlineLevel="0" collapsed="false">
      <c r="A123" s="219" t="s">
        <v>35</v>
      </c>
      <c r="B123" s="132" t="n">
        <v>3215</v>
      </c>
      <c r="C123" s="132" t="n">
        <v>2412</v>
      </c>
      <c r="D123" s="132" t="n">
        <v>803</v>
      </c>
      <c r="E123" s="217" t="n">
        <v>1.1</v>
      </c>
      <c r="F123" s="217" t="n">
        <v>1.5</v>
      </c>
      <c r="G123" s="217" t="n">
        <v>0.6</v>
      </c>
      <c r="H123" s="217" t="n">
        <v>300.4</v>
      </c>
      <c r="I123" s="127"/>
      <c r="J123" s="229" t="n">
        <v>25</v>
      </c>
      <c r="K123" s="228" t="n">
        <f aca="false">K16/5</f>
        <v>633374.8</v>
      </c>
      <c r="L123" s="228" t="n">
        <f aca="false">L16/5</f>
        <v>636833.6</v>
      </c>
      <c r="M123" s="228" t="n">
        <f aca="false">M16/5</f>
        <v>642591.6</v>
      </c>
      <c r="N123" s="228" t="n">
        <f aca="false">N16/5</f>
        <v>650196.6</v>
      </c>
      <c r="O123" s="228" t="n">
        <f aca="false">O16/5</f>
        <v>658949.6</v>
      </c>
      <c r="P123" s="228" t="n">
        <f aca="false">P16/5</f>
        <v>668369.2</v>
      </c>
      <c r="Q123" s="228" t="n">
        <f aca="false">Q16/5</f>
        <v>678156.2</v>
      </c>
      <c r="R123" s="228" t="n">
        <f aca="false">R16/5</f>
        <v>687908.4</v>
      </c>
      <c r="S123" s="228" t="n">
        <f aca="false">S16/5</f>
        <v>696934.2</v>
      </c>
      <c r="T123" s="228" t="n">
        <f aca="false">T16/5</f>
        <v>704466.6</v>
      </c>
      <c r="U123" s="228" t="n">
        <f aca="false">U16/5</f>
        <v>709848.6</v>
      </c>
      <c r="V123" s="228" t="n">
        <f aca="false">V16/5</f>
        <v>712590.2</v>
      </c>
      <c r="W123" s="228" t="n">
        <f aca="false">W16/5</f>
        <v>712765</v>
      </c>
      <c r="X123" s="228" t="n">
        <f aca="false">X16/5</f>
        <v>711098</v>
      </c>
      <c r="Y123" s="228" t="n">
        <f aca="false">Y16/5</f>
        <v>708534</v>
      </c>
      <c r="Z123" s="228" t="n">
        <f aca="false">Z16/5</f>
        <v>705799.2</v>
      </c>
      <c r="AA123" s="228" t="n">
        <f aca="false">AA16/5</f>
        <v>703449.6</v>
      </c>
      <c r="AB123" s="228" t="n">
        <f aca="false">AB16/5</f>
        <v>701702.6</v>
      </c>
      <c r="AC123" s="228" t="n">
        <f aca="false">AC16/5</f>
        <v>700473.6</v>
      </c>
      <c r="AD123" s="228" t="n">
        <f aca="false">AD16/5</f>
        <v>699583.2</v>
      </c>
      <c r="AE123" s="228" t="n">
        <f aca="false">AE16/5</f>
        <v>699062.4</v>
      </c>
      <c r="AF123" s="228" t="n">
        <f aca="false">AF16/5</f>
        <v>699056.2</v>
      </c>
      <c r="AG123" s="228" t="n">
        <f aca="false">AG16/5</f>
        <v>699891.2</v>
      </c>
      <c r="AH123" s="228" t="n">
        <f aca="false">AH16/5</f>
        <v>701975.8</v>
      </c>
      <c r="AI123" s="228" t="n">
        <f aca="false">AI16/5</f>
        <v>705584.8</v>
      </c>
      <c r="AJ123" s="228" t="n">
        <f aca="false">AJ16/5</f>
        <v>711217.6</v>
      </c>
      <c r="AK123" s="228" t="n">
        <f aca="false">AK16/5</f>
        <v>721339.2</v>
      </c>
      <c r="AL123" s="228" t="n">
        <f aca="false">AL16/5</f>
        <v>730783</v>
      </c>
      <c r="AM123" s="228" t="n">
        <f aca="false">AM16/5</f>
        <v>738963.8</v>
      </c>
      <c r="AN123" s="228" t="n">
        <f aca="false">AN16/5</f>
        <v>745348</v>
      </c>
      <c r="AO123" s="228" t="n">
        <f aca="false">AO16/5</f>
        <v>749105</v>
      </c>
      <c r="AR123" s="203" t="s">
        <v>205</v>
      </c>
      <c r="AS123" s="204" t="s">
        <v>37</v>
      </c>
      <c r="AT123" s="204" t="n">
        <v>5</v>
      </c>
      <c r="AU123" s="205" t="n">
        <f aca="false">L47</f>
        <v>1556663</v>
      </c>
      <c r="AV123" s="205" t="n">
        <f aca="false">C72</f>
        <v>2385</v>
      </c>
      <c r="AW123" s="206" t="n">
        <f aca="false">AV123/AU123</f>
        <v>0.00153212352320316</v>
      </c>
      <c r="AX123" s="207" t="n">
        <f aca="false">2*AT123*AW123/(2+AT123*AW123)</f>
        <v>0.00763138704699239</v>
      </c>
      <c r="AY123" s="208" t="n">
        <f aca="false">AY122*(1-AX122)</f>
        <v>96404.4668062752</v>
      </c>
      <c r="AZ123" s="208" t="n">
        <f aca="false">((AY123+AY124)/2)*AT123</f>
        <v>480183.084533232</v>
      </c>
      <c r="BA123" s="208" t="n">
        <f aca="false">BA124+AZ123</f>
        <v>4328154.19155217</v>
      </c>
      <c r="BB123" s="209" t="n">
        <f aca="false">BA123/AY123</f>
        <v>44.8957847591191</v>
      </c>
      <c r="BD123" s="203" t="s">
        <v>205</v>
      </c>
      <c r="BE123" s="204" t="s">
        <v>37</v>
      </c>
      <c r="BF123" s="204" t="n">
        <v>5</v>
      </c>
      <c r="BG123" s="205" t="n">
        <f aca="false">Y47</f>
        <v>1761368</v>
      </c>
      <c r="BH123" s="205" t="n">
        <f aca="false">C762</f>
        <v>1931</v>
      </c>
      <c r="BI123" s="206" t="n">
        <f aca="false">BH123/BG123</f>
        <v>0.00109630696140727</v>
      </c>
      <c r="BJ123" s="207" t="n">
        <f aca="false">2*BF123*BI123/(2+BF123*BI123)</f>
        <v>0.00546655225879581</v>
      </c>
      <c r="BK123" s="208" t="n">
        <f aca="false">BK122*(1-BJ122)</f>
        <v>97521.333860741</v>
      </c>
      <c r="BL123" s="208" t="n">
        <f aca="false">((BK123+BK124)/2)*BF123</f>
        <v>486273.905633962</v>
      </c>
      <c r="BM123" s="208" t="n">
        <f aca="false">BM124+BL123</f>
        <v>4617527.22950133</v>
      </c>
      <c r="BN123" s="209" t="n">
        <f aca="false">BM123/BK123</f>
        <v>47.34889328006</v>
      </c>
      <c r="BP123" s="203" t="s">
        <v>205</v>
      </c>
      <c r="BQ123" s="204" t="s">
        <v>37</v>
      </c>
      <c r="BR123" s="204" t="n">
        <v>5</v>
      </c>
      <c r="BS123" s="205" t="n">
        <f aca="false">AL47</f>
        <v>1780925</v>
      </c>
      <c r="BT123" s="205" t="n">
        <f aca="false">C1451</f>
        <v>1488</v>
      </c>
      <c r="BU123" s="206" t="n">
        <f aca="false">BT123/BS123</f>
        <v>0.000835520866965201</v>
      </c>
      <c r="BV123" s="207" t="n">
        <f aca="false">2*BR123*BU123/(2+BR123*BU123)</f>
        <v>0.00416889633512547</v>
      </c>
      <c r="BW123" s="208" t="n">
        <f aca="false">BW122*(1-BV122)</f>
        <v>98148.6591701004</v>
      </c>
      <c r="BX123" s="208" t="n">
        <f aca="false">((BW123+BW124)/2)*BR123</f>
        <v>489720.366886723</v>
      </c>
      <c r="BY123" s="208" t="n">
        <f aca="false">BY124+BX123</f>
        <v>4831382.77597334</v>
      </c>
      <c r="BZ123" s="209" t="n">
        <f aca="false">BY123/BW123</f>
        <v>49.2251531179873</v>
      </c>
    </row>
    <row r="124" customFormat="false" ht="15" hidden="false" customHeight="false" outlineLevel="0" collapsed="false">
      <c r="A124" s="219" t="s">
        <v>36</v>
      </c>
      <c r="B124" s="132" t="n">
        <v>3198</v>
      </c>
      <c r="C124" s="132" t="n">
        <v>2311</v>
      </c>
      <c r="D124" s="132" t="n">
        <v>887</v>
      </c>
      <c r="E124" s="217" t="n">
        <v>1</v>
      </c>
      <c r="F124" s="217" t="n">
        <v>1.4</v>
      </c>
      <c r="G124" s="217" t="n">
        <v>0.6</v>
      </c>
      <c r="H124" s="217" t="n">
        <v>260.5</v>
      </c>
      <c r="I124" s="127"/>
      <c r="J124" s="229" t="n">
        <v>26</v>
      </c>
      <c r="K124" s="228" t="n">
        <f aca="false">K123</f>
        <v>633374.8</v>
      </c>
      <c r="L124" s="228" t="n">
        <f aca="false">L123</f>
        <v>636833.6</v>
      </c>
      <c r="M124" s="228" t="n">
        <f aca="false">M123</f>
        <v>642591.6</v>
      </c>
      <c r="N124" s="228" t="n">
        <f aca="false">N123</f>
        <v>650196.6</v>
      </c>
      <c r="O124" s="228" t="n">
        <f aca="false">O123</f>
        <v>658949.6</v>
      </c>
      <c r="P124" s="228" t="n">
        <f aca="false">P123</f>
        <v>668369.2</v>
      </c>
      <c r="Q124" s="228" t="n">
        <f aca="false">Q123</f>
        <v>678156.2</v>
      </c>
      <c r="R124" s="228" t="n">
        <f aca="false">R123</f>
        <v>687908.4</v>
      </c>
      <c r="S124" s="228" t="n">
        <f aca="false">S123</f>
        <v>696934.2</v>
      </c>
      <c r="T124" s="228" t="n">
        <f aca="false">T123</f>
        <v>704466.6</v>
      </c>
      <c r="U124" s="228" t="n">
        <f aca="false">U123</f>
        <v>709848.6</v>
      </c>
      <c r="V124" s="228" t="n">
        <f aca="false">V123</f>
        <v>712590.2</v>
      </c>
      <c r="W124" s="228" t="n">
        <f aca="false">W123</f>
        <v>712765</v>
      </c>
      <c r="X124" s="228" t="n">
        <f aca="false">X123</f>
        <v>711098</v>
      </c>
      <c r="Y124" s="228" t="n">
        <f aca="false">Y123</f>
        <v>708534</v>
      </c>
      <c r="Z124" s="228" t="n">
        <f aca="false">Z123</f>
        <v>705799.2</v>
      </c>
      <c r="AA124" s="228" t="n">
        <f aca="false">AA123</f>
        <v>703449.6</v>
      </c>
      <c r="AB124" s="228" t="n">
        <f aca="false">AB123</f>
        <v>701702.6</v>
      </c>
      <c r="AC124" s="228" t="n">
        <f aca="false">AC123</f>
        <v>700473.6</v>
      </c>
      <c r="AD124" s="228" t="n">
        <f aca="false">AD123</f>
        <v>699583.2</v>
      </c>
      <c r="AE124" s="228" t="n">
        <f aca="false">AE123</f>
        <v>699062.4</v>
      </c>
      <c r="AF124" s="228" t="n">
        <f aca="false">AF123</f>
        <v>699056.2</v>
      </c>
      <c r="AG124" s="228" t="n">
        <f aca="false">AG123</f>
        <v>699891.2</v>
      </c>
      <c r="AH124" s="228" t="n">
        <f aca="false">AH123</f>
        <v>701975.8</v>
      </c>
      <c r="AI124" s="228" t="n">
        <f aca="false">AI123</f>
        <v>705584.8</v>
      </c>
      <c r="AJ124" s="228" t="n">
        <f aca="false">AJ123</f>
        <v>711217.6</v>
      </c>
      <c r="AK124" s="228" t="n">
        <f aca="false">AK123</f>
        <v>721339.2</v>
      </c>
      <c r="AL124" s="228" t="n">
        <f aca="false">AL123</f>
        <v>730783</v>
      </c>
      <c r="AM124" s="228" t="n">
        <f aca="false">AM123</f>
        <v>738963.8</v>
      </c>
      <c r="AN124" s="228" t="n">
        <f aca="false">AN123</f>
        <v>745348</v>
      </c>
      <c r="AO124" s="228" t="n">
        <f aca="false">AO123</f>
        <v>749105</v>
      </c>
      <c r="AR124" s="196" t="s">
        <v>206</v>
      </c>
      <c r="AS124" s="197" t="s">
        <v>38</v>
      </c>
      <c r="AT124" s="197" t="n">
        <v>5</v>
      </c>
      <c r="AU124" s="198" t="n">
        <f aca="false">L48</f>
        <v>1379507</v>
      </c>
      <c r="AV124" s="198" t="n">
        <f aca="false">C73</f>
        <v>2621</v>
      </c>
      <c r="AW124" s="199" t="n">
        <f aca="false">AV124/AU124</f>
        <v>0.00189995411404219</v>
      </c>
      <c r="AX124" s="200" t="n">
        <f aca="false">2*AT124*AW124/(2+AT124*AW124)</f>
        <v>0.0094548610647667</v>
      </c>
      <c r="AY124" s="201" t="n">
        <f aca="false">AY123*(1-AX123)</f>
        <v>95668.7670070175</v>
      </c>
      <c r="AZ124" s="201" t="n">
        <f aca="false">((AY124+AY125)/2)*AT124</f>
        <v>476082.497784366</v>
      </c>
      <c r="BA124" s="201" t="n">
        <f aca="false">BA125+AZ124</f>
        <v>3847971.10701894</v>
      </c>
      <c r="BB124" s="202" t="n">
        <f aca="false">BA124/AY124</f>
        <v>40.2218114375477</v>
      </c>
      <c r="BD124" s="196" t="s">
        <v>206</v>
      </c>
      <c r="BE124" s="197" t="s">
        <v>38</v>
      </c>
      <c r="BF124" s="197" t="n">
        <v>5</v>
      </c>
      <c r="BG124" s="198" t="n">
        <f aca="false">Y48</f>
        <v>1628483</v>
      </c>
      <c r="BH124" s="198" t="n">
        <f aca="false">C763</f>
        <v>2262</v>
      </c>
      <c r="BI124" s="199" t="n">
        <f aca="false">BH124/BG124</f>
        <v>0.00138902278992166</v>
      </c>
      <c r="BJ124" s="200" t="n">
        <f aca="false">2*BF124*BI124/(2+BF124*BI124)</f>
        <v>0.00692108010461785</v>
      </c>
      <c r="BK124" s="201" t="n">
        <f aca="false">BK123*(1-BJ123)</f>
        <v>96988.2283928438</v>
      </c>
      <c r="BL124" s="201" t="n">
        <f aca="false">((BK124+BK125)/2)*BF124</f>
        <v>483262.983719439</v>
      </c>
      <c r="BM124" s="201" t="n">
        <f aca="false">BM125+BL124</f>
        <v>4131253.32386737</v>
      </c>
      <c r="BN124" s="202" t="n">
        <f aca="false">BM124/BK124</f>
        <v>42.5954096937829</v>
      </c>
      <c r="BP124" s="196" t="s">
        <v>206</v>
      </c>
      <c r="BQ124" s="197" t="s">
        <v>38</v>
      </c>
      <c r="BR124" s="197" t="n">
        <v>5</v>
      </c>
      <c r="BS124" s="198" t="n">
        <f aca="false">AL48</f>
        <v>1766487</v>
      </c>
      <c r="BT124" s="198" t="n">
        <f aca="false">C1452</f>
        <v>1935</v>
      </c>
      <c r="BU124" s="199" t="n">
        <f aca="false">BT124/BS124</f>
        <v>0.0010953944184135</v>
      </c>
      <c r="BV124" s="200" t="n">
        <f aca="false">2*BR124*BU124/(2+BR124*BU124)</f>
        <v>0.00546201444173555</v>
      </c>
      <c r="BW124" s="201" t="n">
        <f aca="false">BW123*(1-BV123)</f>
        <v>97739.4875845887</v>
      </c>
      <c r="BX124" s="201" t="n">
        <f aca="false">((BW124+BW125)/2)*BR124</f>
        <v>487362.801691156</v>
      </c>
      <c r="BY124" s="201" t="n">
        <f aca="false">BY125+BX124</f>
        <v>4341662.40908661</v>
      </c>
      <c r="BZ124" s="202" t="n">
        <f aca="false">BY124/BW124</f>
        <v>44.4207609061703</v>
      </c>
    </row>
    <row r="125" customFormat="false" ht="15" hidden="false" customHeight="false" outlineLevel="0" collapsed="false">
      <c r="A125" s="219" t="s">
        <v>37</v>
      </c>
      <c r="B125" s="132" t="n">
        <v>3461</v>
      </c>
      <c r="C125" s="132" t="n">
        <v>2328</v>
      </c>
      <c r="D125" s="132" t="n">
        <v>1133</v>
      </c>
      <c r="E125" s="217" t="n">
        <v>1.1</v>
      </c>
      <c r="F125" s="217" t="n">
        <v>1.4</v>
      </c>
      <c r="G125" s="217" t="n">
        <v>0.8</v>
      </c>
      <c r="H125" s="217" t="n">
        <v>205.5</v>
      </c>
      <c r="I125" s="127"/>
      <c r="J125" s="229" t="n">
        <v>27</v>
      </c>
      <c r="K125" s="228" t="n">
        <f aca="false">K124</f>
        <v>633374.8</v>
      </c>
      <c r="L125" s="228" t="n">
        <f aca="false">L124</f>
        <v>636833.6</v>
      </c>
      <c r="M125" s="228" t="n">
        <f aca="false">M124</f>
        <v>642591.6</v>
      </c>
      <c r="N125" s="228" t="n">
        <f aca="false">N124</f>
        <v>650196.6</v>
      </c>
      <c r="O125" s="228" t="n">
        <f aca="false">O124</f>
        <v>658949.6</v>
      </c>
      <c r="P125" s="228" t="n">
        <f aca="false">P124</f>
        <v>668369.2</v>
      </c>
      <c r="Q125" s="228" t="n">
        <f aca="false">Q124</f>
        <v>678156.2</v>
      </c>
      <c r="R125" s="228" t="n">
        <f aca="false">R124</f>
        <v>687908.4</v>
      </c>
      <c r="S125" s="228" t="n">
        <f aca="false">S124</f>
        <v>696934.2</v>
      </c>
      <c r="T125" s="228" t="n">
        <f aca="false">T124</f>
        <v>704466.6</v>
      </c>
      <c r="U125" s="228" t="n">
        <f aca="false">U124</f>
        <v>709848.6</v>
      </c>
      <c r="V125" s="228" t="n">
        <f aca="false">V124</f>
        <v>712590.2</v>
      </c>
      <c r="W125" s="228" t="n">
        <f aca="false">W124</f>
        <v>712765</v>
      </c>
      <c r="X125" s="228" t="n">
        <f aca="false">X124</f>
        <v>711098</v>
      </c>
      <c r="Y125" s="228" t="n">
        <f aca="false">Y124</f>
        <v>708534</v>
      </c>
      <c r="Z125" s="228" t="n">
        <f aca="false">Z124</f>
        <v>705799.2</v>
      </c>
      <c r="AA125" s="228" t="n">
        <f aca="false">AA124</f>
        <v>703449.6</v>
      </c>
      <c r="AB125" s="228" t="n">
        <f aca="false">AB124</f>
        <v>701702.6</v>
      </c>
      <c r="AC125" s="228" t="n">
        <f aca="false">AC124</f>
        <v>700473.6</v>
      </c>
      <c r="AD125" s="228" t="n">
        <f aca="false">AD124</f>
        <v>699583.2</v>
      </c>
      <c r="AE125" s="228" t="n">
        <f aca="false">AE124</f>
        <v>699062.4</v>
      </c>
      <c r="AF125" s="228" t="n">
        <f aca="false">AF124</f>
        <v>699056.2</v>
      </c>
      <c r="AG125" s="228" t="n">
        <f aca="false">AG124</f>
        <v>699891.2</v>
      </c>
      <c r="AH125" s="228" t="n">
        <f aca="false">AH124</f>
        <v>701975.8</v>
      </c>
      <c r="AI125" s="228" t="n">
        <f aca="false">AI124</f>
        <v>705584.8</v>
      </c>
      <c r="AJ125" s="228" t="n">
        <f aca="false">AJ124</f>
        <v>711217.6</v>
      </c>
      <c r="AK125" s="228" t="n">
        <f aca="false">AK124</f>
        <v>721339.2</v>
      </c>
      <c r="AL125" s="228" t="n">
        <f aca="false">AL124</f>
        <v>730783</v>
      </c>
      <c r="AM125" s="228" t="n">
        <f aca="false">AM124</f>
        <v>738963.8</v>
      </c>
      <c r="AN125" s="228" t="n">
        <f aca="false">AN124</f>
        <v>745348</v>
      </c>
      <c r="AO125" s="228" t="n">
        <f aca="false">AO124</f>
        <v>749105</v>
      </c>
      <c r="AR125" s="203" t="s">
        <v>207</v>
      </c>
      <c r="AS125" s="204" t="s">
        <v>39</v>
      </c>
      <c r="AT125" s="204" t="n">
        <v>5</v>
      </c>
      <c r="AU125" s="205" t="n">
        <f aca="false">L49</f>
        <v>1174136</v>
      </c>
      <c r="AV125" s="205" t="n">
        <f aca="false">C74</f>
        <v>3257</v>
      </c>
      <c r="AW125" s="206" t="n">
        <f aca="false">AV125/AU125</f>
        <v>0.00277395463557884</v>
      </c>
      <c r="AX125" s="207" t="n">
        <f aca="false">2*AT125*AW125/(2+AT125*AW125)</f>
        <v>0.013774250314118</v>
      </c>
      <c r="AY125" s="208" t="n">
        <f aca="false">AY124*(1-AX124)</f>
        <v>94764.2321067286</v>
      </c>
      <c r="AZ125" s="208" t="n">
        <f aca="false">((AY125+AY126)/2)*AT125</f>
        <v>470557.894898985</v>
      </c>
      <c r="BA125" s="208" t="n">
        <f aca="false">BA126+AZ125</f>
        <v>3371888.60923458</v>
      </c>
      <c r="BB125" s="209" t="n">
        <f aca="false">BA125/AY125</f>
        <v>35.5818702296555</v>
      </c>
      <c r="BD125" s="203" t="s">
        <v>207</v>
      </c>
      <c r="BE125" s="204" t="s">
        <v>39</v>
      </c>
      <c r="BF125" s="204" t="n">
        <v>5</v>
      </c>
      <c r="BG125" s="205" t="n">
        <f aca="false">Y49</f>
        <v>1543937</v>
      </c>
      <c r="BH125" s="205" t="n">
        <f aca="false">C764</f>
        <v>3242</v>
      </c>
      <c r="BI125" s="206" t="n">
        <f aca="false">BH125/BG125</f>
        <v>0.00209982661209622</v>
      </c>
      <c r="BJ125" s="207" t="n">
        <f aca="false">2*BF125*BI125/(2+BF125*BI125)</f>
        <v>0.0104443049865919</v>
      </c>
      <c r="BK125" s="208" t="n">
        <f aca="false">BK124*(1-BJ124)</f>
        <v>96316.9650949319</v>
      </c>
      <c r="BL125" s="208" t="n">
        <f aca="false">((BK125+BK126)/2)*BF125</f>
        <v>479069.916077574</v>
      </c>
      <c r="BM125" s="208" t="n">
        <f aca="false">BM126+BL125</f>
        <v>3647990.34014793</v>
      </c>
      <c r="BN125" s="209" t="n">
        <f aca="false">BM125/BK125</f>
        <v>37.8748472457826</v>
      </c>
      <c r="BP125" s="203" t="s">
        <v>207</v>
      </c>
      <c r="BQ125" s="204" t="s">
        <v>39</v>
      </c>
      <c r="BR125" s="204" t="n">
        <v>5</v>
      </c>
      <c r="BS125" s="205" t="n">
        <f aca="false">AL49</f>
        <v>1769568</v>
      </c>
      <c r="BT125" s="205" t="n">
        <f aca="false">C1453</f>
        <v>3003</v>
      </c>
      <c r="BU125" s="206" t="n">
        <f aca="false">BT125/BS125</f>
        <v>0.0016970243584875</v>
      </c>
      <c r="BV125" s="207" t="n">
        <f aca="false">2*BR125*BU125/(2+BR125*BU125)</f>
        <v>0.00844927522775482</v>
      </c>
      <c r="BW125" s="208" t="n">
        <f aca="false">BW124*(1-BV124)</f>
        <v>97205.6330918738</v>
      </c>
      <c r="BX125" s="208" t="n">
        <f aca="false">((BW125+BW126)/2)*BR125</f>
        <v>483974.872590166</v>
      </c>
      <c r="BY125" s="208" t="n">
        <f aca="false">BY126+BX125</f>
        <v>3854299.60739546</v>
      </c>
      <c r="BZ125" s="209" t="n">
        <f aca="false">BY125/BW125</f>
        <v>39.6509902235045</v>
      </c>
    </row>
    <row r="126" customFormat="false" ht="15" hidden="false" customHeight="false" outlineLevel="0" collapsed="false">
      <c r="A126" s="219" t="s">
        <v>38</v>
      </c>
      <c r="B126" s="132" t="n">
        <v>4134</v>
      </c>
      <c r="C126" s="132" t="n">
        <v>2632</v>
      </c>
      <c r="D126" s="132" t="n">
        <v>1502</v>
      </c>
      <c r="E126" s="217" t="n">
        <v>1.4</v>
      </c>
      <c r="F126" s="217" t="n">
        <v>1.6</v>
      </c>
      <c r="G126" s="217" t="n">
        <v>1</v>
      </c>
      <c r="H126" s="217" t="n">
        <v>175.2</v>
      </c>
      <c r="I126" s="127"/>
      <c r="J126" s="229" t="n">
        <v>28</v>
      </c>
      <c r="K126" s="228" t="n">
        <f aca="false">K125</f>
        <v>633374.8</v>
      </c>
      <c r="L126" s="228" t="n">
        <f aca="false">L125</f>
        <v>636833.6</v>
      </c>
      <c r="M126" s="228" t="n">
        <f aca="false">M125</f>
        <v>642591.6</v>
      </c>
      <c r="N126" s="228" t="n">
        <f aca="false">N125</f>
        <v>650196.6</v>
      </c>
      <c r="O126" s="228" t="n">
        <f aca="false">O125</f>
        <v>658949.6</v>
      </c>
      <c r="P126" s="228" t="n">
        <f aca="false">P125</f>
        <v>668369.2</v>
      </c>
      <c r="Q126" s="228" t="n">
        <f aca="false">Q125</f>
        <v>678156.2</v>
      </c>
      <c r="R126" s="228" t="n">
        <f aca="false">R125</f>
        <v>687908.4</v>
      </c>
      <c r="S126" s="228" t="n">
        <f aca="false">S125</f>
        <v>696934.2</v>
      </c>
      <c r="T126" s="228" t="n">
        <f aca="false">T125</f>
        <v>704466.6</v>
      </c>
      <c r="U126" s="228" t="n">
        <f aca="false">U125</f>
        <v>709848.6</v>
      </c>
      <c r="V126" s="228" t="n">
        <f aca="false">V125</f>
        <v>712590.2</v>
      </c>
      <c r="W126" s="228" t="n">
        <f aca="false">W125</f>
        <v>712765</v>
      </c>
      <c r="X126" s="228" t="n">
        <f aca="false">X125</f>
        <v>711098</v>
      </c>
      <c r="Y126" s="228" t="n">
        <f aca="false">Y125</f>
        <v>708534</v>
      </c>
      <c r="Z126" s="228" t="n">
        <f aca="false">Z125</f>
        <v>705799.2</v>
      </c>
      <c r="AA126" s="228" t="n">
        <f aca="false">AA125</f>
        <v>703449.6</v>
      </c>
      <c r="AB126" s="228" t="n">
        <f aca="false">AB125</f>
        <v>701702.6</v>
      </c>
      <c r="AC126" s="228" t="n">
        <f aca="false">AC125</f>
        <v>700473.6</v>
      </c>
      <c r="AD126" s="228" t="n">
        <f aca="false">AD125</f>
        <v>699583.2</v>
      </c>
      <c r="AE126" s="228" t="n">
        <f aca="false">AE125</f>
        <v>699062.4</v>
      </c>
      <c r="AF126" s="228" t="n">
        <f aca="false">AF125</f>
        <v>699056.2</v>
      </c>
      <c r="AG126" s="228" t="n">
        <f aca="false">AG125</f>
        <v>699891.2</v>
      </c>
      <c r="AH126" s="228" t="n">
        <f aca="false">AH125</f>
        <v>701975.8</v>
      </c>
      <c r="AI126" s="228" t="n">
        <f aca="false">AI125</f>
        <v>705584.8</v>
      </c>
      <c r="AJ126" s="228" t="n">
        <f aca="false">AJ125</f>
        <v>711217.6</v>
      </c>
      <c r="AK126" s="228" t="n">
        <f aca="false">AK125</f>
        <v>721339.2</v>
      </c>
      <c r="AL126" s="228" t="n">
        <f aca="false">AL125</f>
        <v>730783</v>
      </c>
      <c r="AM126" s="228" t="n">
        <f aca="false">AM125</f>
        <v>738963.8</v>
      </c>
      <c r="AN126" s="228" t="n">
        <f aca="false">AN125</f>
        <v>745348</v>
      </c>
      <c r="AO126" s="228" t="n">
        <f aca="false">AO125</f>
        <v>749105</v>
      </c>
      <c r="AR126" s="196" t="s">
        <v>208</v>
      </c>
      <c r="AS126" s="197" t="s">
        <v>40</v>
      </c>
      <c r="AT126" s="197" t="n">
        <v>5</v>
      </c>
      <c r="AU126" s="198" t="n">
        <f aca="false">L50</f>
        <v>1084695</v>
      </c>
      <c r="AV126" s="198" t="n">
        <f aca="false">C75</f>
        <v>4645</v>
      </c>
      <c r="AW126" s="199" t="n">
        <f aca="false">AV126/AU126</f>
        <v>0.00428230977371519</v>
      </c>
      <c r="AX126" s="200" t="n">
        <f aca="false">2*AT126*AW126/(2+AT126*AW126)</f>
        <v>0.0211847497166625</v>
      </c>
      <c r="AY126" s="201" t="n">
        <f aca="false">AY125*(1-AX125)</f>
        <v>93458.9258528654</v>
      </c>
      <c r="AZ126" s="201" t="n">
        <f aca="false">((AY126+AY127)/2)*AT126</f>
        <v>462344.869381874</v>
      </c>
      <c r="BA126" s="201" t="n">
        <f aca="false">BA127+AZ126</f>
        <v>2901330.71433559</v>
      </c>
      <c r="BB126" s="202" t="n">
        <f aca="false">BA126/AY126</f>
        <v>31.0439124766234</v>
      </c>
      <c r="BD126" s="196" t="s">
        <v>208</v>
      </c>
      <c r="BE126" s="197" t="s">
        <v>40</v>
      </c>
      <c r="BF126" s="197" t="n">
        <v>5</v>
      </c>
      <c r="BG126" s="198" t="n">
        <f aca="false">Y50</f>
        <v>1471659</v>
      </c>
      <c r="BH126" s="198" t="n">
        <f aca="false">C765</f>
        <v>4939</v>
      </c>
      <c r="BI126" s="199" t="n">
        <f aca="false">BH126/BG126</f>
        <v>0.0033560763736708</v>
      </c>
      <c r="BJ126" s="200" t="n">
        <f aca="false">2*BF126*BI126/(2+BF126*BI126)</f>
        <v>0.0166407626920772</v>
      </c>
      <c r="BK126" s="201" t="n">
        <f aca="false">BK125*(1-BJ125)</f>
        <v>95311.0013360976</v>
      </c>
      <c r="BL126" s="201" t="n">
        <f aca="false">((BK126+BK127)/2)*BF126</f>
        <v>472589.887292542</v>
      </c>
      <c r="BM126" s="201" t="n">
        <f aca="false">BM127+BL126</f>
        <v>3168920.42407035</v>
      </c>
      <c r="BN126" s="202" t="n">
        <f aca="false">BM126/BK126</f>
        <v>33.2482124796456</v>
      </c>
      <c r="BP126" s="196" t="s">
        <v>208</v>
      </c>
      <c r="BQ126" s="197" t="s">
        <v>40</v>
      </c>
      <c r="BR126" s="197" t="n">
        <v>5</v>
      </c>
      <c r="BS126" s="198" t="n">
        <f aca="false">AL50</f>
        <v>1675405</v>
      </c>
      <c r="BT126" s="198" t="n">
        <f aca="false">C1454</f>
        <v>4681</v>
      </c>
      <c r="BU126" s="199" t="n">
        <f aca="false">BT126/BS126</f>
        <v>0.00279395131326455</v>
      </c>
      <c r="BV126" s="200" t="n">
        <f aca="false">2*BR126*BU126/(2+BR126*BU126)</f>
        <v>0.0138728563532555</v>
      </c>
      <c r="BW126" s="201" t="n">
        <f aca="false">BW125*(1-BV125)</f>
        <v>96384.3159441924</v>
      </c>
      <c r="BX126" s="201" t="n">
        <f aca="false">((BW126+BW127)/2)*BR126</f>
        <v>478578.765296461</v>
      </c>
      <c r="BY126" s="201" t="n">
        <f aca="false">BY127+BX126</f>
        <v>3370324.73480529</v>
      </c>
      <c r="BZ126" s="202" t="n">
        <f aca="false">BY126/BW126</f>
        <v>34.9675639837165</v>
      </c>
    </row>
    <row r="127" customFormat="false" ht="15" hidden="false" customHeight="false" outlineLevel="0" collapsed="false">
      <c r="A127" s="219" t="s">
        <v>39</v>
      </c>
      <c r="B127" s="132" t="n">
        <v>5216</v>
      </c>
      <c r="C127" s="132" t="n">
        <v>3270</v>
      </c>
      <c r="D127" s="132" t="n">
        <v>1946</v>
      </c>
      <c r="E127" s="217" t="n">
        <v>1.7</v>
      </c>
      <c r="F127" s="217" t="n">
        <v>2</v>
      </c>
      <c r="G127" s="217" t="n">
        <v>1.3</v>
      </c>
      <c r="H127" s="217" t="n">
        <v>168</v>
      </c>
      <c r="I127" s="127"/>
      <c r="J127" s="229" t="n">
        <v>29</v>
      </c>
      <c r="K127" s="228" t="n">
        <f aca="false">K126</f>
        <v>633374.8</v>
      </c>
      <c r="L127" s="228" t="n">
        <f aca="false">L126</f>
        <v>636833.6</v>
      </c>
      <c r="M127" s="228" t="n">
        <f aca="false">M126</f>
        <v>642591.6</v>
      </c>
      <c r="N127" s="228" t="n">
        <f aca="false">N126</f>
        <v>650196.6</v>
      </c>
      <c r="O127" s="228" t="n">
        <f aca="false">O126</f>
        <v>658949.6</v>
      </c>
      <c r="P127" s="228" t="n">
        <f aca="false">P126</f>
        <v>668369.2</v>
      </c>
      <c r="Q127" s="228" t="n">
        <f aca="false">Q126</f>
        <v>678156.2</v>
      </c>
      <c r="R127" s="228" t="n">
        <f aca="false">R126</f>
        <v>687908.4</v>
      </c>
      <c r="S127" s="228" t="n">
        <f aca="false">S126</f>
        <v>696934.2</v>
      </c>
      <c r="T127" s="228" t="n">
        <f aca="false">T126</f>
        <v>704466.6</v>
      </c>
      <c r="U127" s="228" t="n">
        <f aca="false">U126</f>
        <v>709848.6</v>
      </c>
      <c r="V127" s="228" t="n">
        <f aca="false">V126</f>
        <v>712590.2</v>
      </c>
      <c r="W127" s="228" t="n">
        <f aca="false">W126</f>
        <v>712765</v>
      </c>
      <c r="X127" s="228" t="n">
        <f aca="false">X126</f>
        <v>711098</v>
      </c>
      <c r="Y127" s="228" t="n">
        <f aca="false">Y126</f>
        <v>708534</v>
      </c>
      <c r="Z127" s="228" t="n">
        <f aca="false">Z126</f>
        <v>705799.2</v>
      </c>
      <c r="AA127" s="228" t="n">
        <f aca="false">AA126</f>
        <v>703449.6</v>
      </c>
      <c r="AB127" s="228" t="n">
        <f aca="false">AB126</f>
        <v>701702.6</v>
      </c>
      <c r="AC127" s="228" t="n">
        <f aca="false">AC126</f>
        <v>700473.6</v>
      </c>
      <c r="AD127" s="228" t="n">
        <f aca="false">AD126</f>
        <v>699583.2</v>
      </c>
      <c r="AE127" s="228" t="n">
        <f aca="false">AE126</f>
        <v>699062.4</v>
      </c>
      <c r="AF127" s="228" t="n">
        <f aca="false">AF126</f>
        <v>699056.2</v>
      </c>
      <c r="AG127" s="228" t="n">
        <f aca="false">AG126</f>
        <v>699891.2</v>
      </c>
      <c r="AH127" s="228" t="n">
        <f aca="false">AH126</f>
        <v>701975.8</v>
      </c>
      <c r="AI127" s="228" t="n">
        <f aca="false">AI126</f>
        <v>705584.8</v>
      </c>
      <c r="AJ127" s="228" t="n">
        <f aca="false">AJ126</f>
        <v>711217.6</v>
      </c>
      <c r="AK127" s="228" t="n">
        <f aca="false">AK126</f>
        <v>721339.2</v>
      </c>
      <c r="AL127" s="228" t="n">
        <f aca="false">AL126</f>
        <v>730783</v>
      </c>
      <c r="AM127" s="228" t="n">
        <f aca="false">AM126</f>
        <v>738963.8</v>
      </c>
      <c r="AN127" s="228" t="n">
        <f aca="false">AN126</f>
        <v>745348</v>
      </c>
      <c r="AO127" s="228" t="n">
        <f aca="false">AO126</f>
        <v>749105</v>
      </c>
      <c r="AR127" s="203" t="s">
        <v>209</v>
      </c>
      <c r="AS127" s="204" t="s">
        <v>52</v>
      </c>
      <c r="AT127" s="204" t="n">
        <v>5</v>
      </c>
      <c r="AU127" s="205" t="n">
        <f aca="false">L51</f>
        <v>1008281</v>
      </c>
      <c r="AV127" s="205" t="n">
        <f aca="false">C76</f>
        <v>7315</v>
      </c>
      <c r="AW127" s="206" t="n">
        <f aca="false">AV127/AU127</f>
        <v>0.00725492199099259</v>
      </c>
      <c r="AX127" s="207" t="n">
        <f aca="false">2*AT127*AW127/(2+AT127*AW127)</f>
        <v>0.0356284066771969</v>
      </c>
      <c r="AY127" s="208" t="n">
        <f aca="false">AY126*(1-AX126)</f>
        <v>91479.0218998843</v>
      </c>
      <c r="AZ127" s="208" t="n">
        <f aca="false">((AY127+AY128)/2)*AT127</f>
        <v>449246.980012718</v>
      </c>
      <c r="BA127" s="208" t="n">
        <f aca="false">BA128+AZ127</f>
        <v>2438985.84495372</v>
      </c>
      <c r="BB127" s="209" t="n">
        <f aca="false">BA127/AY127</f>
        <v>26.6616957013704</v>
      </c>
      <c r="BD127" s="203" t="s">
        <v>209</v>
      </c>
      <c r="BE127" s="204" t="s">
        <v>52</v>
      </c>
      <c r="BF127" s="204" t="n">
        <v>5</v>
      </c>
      <c r="BG127" s="205" t="n">
        <f aca="false">Y51</f>
        <v>1234189</v>
      </c>
      <c r="BH127" s="205" t="n">
        <f aca="false">C766</f>
        <v>6893</v>
      </c>
      <c r="BI127" s="206" t="n">
        <f aca="false">BH127/BG127</f>
        <v>0.00558504410588654</v>
      </c>
      <c r="BJ127" s="207" t="n">
        <f aca="false">2*BF127*BI127/(2+BF127*BI127)</f>
        <v>0.0275406807378649</v>
      </c>
      <c r="BK127" s="208" t="n">
        <f aca="false">BK126*(1-BJ126)</f>
        <v>93724.9535809193</v>
      </c>
      <c r="BL127" s="208" t="n">
        <f aca="false">((BK127+BK128)/2)*BF127</f>
        <v>462171.645345238</v>
      </c>
      <c r="BM127" s="208" t="n">
        <f aca="false">BM128+BL127</f>
        <v>2696330.53677781</v>
      </c>
      <c r="BN127" s="209" t="n">
        <f aca="false">BM127/BK127</f>
        <v>28.7685449153077</v>
      </c>
      <c r="BP127" s="203" t="s">
        <v>209</v>
      </c>
      <c r="BQ127" s="204" t="s">
        <v>52</v>
      </c>
      <c r="BR127" s="204" t="n">
        <v>5</v>
      </c>
      <c r="BS127" s="205" t="n">
        <f aca="false">AL51</f>
        <v>1526561</v>
      </c>
      <c r="BT127" s="205" t="n">
        <f aca="false">C1455</f>
        <v>7016</v>
      </c>
      <c r="BU127" s="206" t="n">
        <f aca="false">BT127/BS127</f>
        <v>0.00459595129182522</v>
      </c>
      <c r="BV127" s="207" t="n">
        <f aca="false">2*BR127*BU127/(2+BR127*BU127)</f>
        <v>0.0227187211199267</v>
      </c>
      <c r="BW127" s="208" t="n">
        <f aca="false">BW126*(1-BV126)</f>
        <v>95047.1901743918</v>
      </c>
      <c r="BX127" s="208" t="n">
        <f aca="false">((BW127+BW128)/2)*BR127</f>
        <v>469837.574354948</v>
      </c>
      <c r="BY127" s="208" t="n">
        <f aca="false">BY128+BX127</f>
        <v>2891745.96950883</v>
      </c>
      <c r="BZ127" s="209" t="n">
        <f aca="false">BY127/BW127</f>
        <v>30.424318322331</v>
      </c>
    </row>
    <row r="128" customFormat="false" ht="15" hidden="false" customHeight="false" outlineLevel="0" collapsed="false">
      <c r="A128" s="219" t="s">
        <v>40</v>
      </c>
      <c r="B128" s="132" t="n">
        <v>7444</v>
      </c>
      <c r="C128" s="132" t="n">
        <v>4582</v>
      </c>
      <c r="D128" s="132" t="n">
        <v>2862</v>
      </c>
      <c r="E128" s="217" t="n">
        <v>2.4</v>
      </c>
      <c r="F128" s="217" t="n">
        <v>2.9</v>
      </c>
      <c r="G128" s="217" t="n">
        <v>2</v>
      </c>
      <c r="H128" s="217" t="n">
        <v>160.1</v>
      </c>
      <c r="I128" s="127"/>
      <c r="J128" s="229" t="n">
        <v>30</v>
      </c>
      <c r="K128" s="228" t="n">
        <f aca="false">K17/5</f>
        <v>622475</v>
      </c>
      <c r="L128" s="228" t="n">
        <f aca="false">L17/5</f>
        <v>628596.4</v>
      </c>
      <c r="M128" s="228" t="n">
        <f aca="false">M17/5</f>
        <v>630866.8</v>
      </c>
      <c r="N128" s="228" t="n">
        <f aca="false">N17/5</f>
        <v>630886</v>
      </c>
      <c r="O128" s="228" t="n">
        <f aca="false">O17/5</f>
        <v>630712.2</v>
      </c>
      <c r="P128" s="228" t="n">
        <f aca="false">P17/5</f>
        <v>631919</v>
      </c>
      <c r="Q128" s="228" t="n">
        <f aca="false">Q17/5</f>
        <v>635401.6</v>
      </c>
      <c r="R128" s="228" t="n">
        <f aca="false">R17/5</f>
        <v>641167.2</v>
      </c>
      <c r="S128" s="228" t="n">
        <f aca="false">S17/5</f>
        <v>648768.2</v>
      </c>
      <c r="T128" s="228" t="n">
        <f aca="false">T17/5</f>
        <v>657510.6</v>
      </c>
      <c r="U128" s="228" t="n">
        <f aca="false">U17/5</f>
        <v>666908.6</v>
      </c>
      <c r="V128" s="228" t="n">
        <f aca="false">V17/5</f>
        <v>676670.4</v>
      </c>
      <c r="W128" s="228" t="n">
        <f aca="false">W17/5</f>
        <v>686395.2</v>
      </c>
      <c r="X128" s="228" t="n">
        <f aca="false">X17/5</f>
        <v>695394.2</v>
      </c>
      <c r="Y128" s="228" t="n">
        <f aca="false">Y17/5</f>
        <v>702905.2</v>
      </c>
      <c r="Z128" s="228" t="n">
        <f aca="false">Z17/5</f>
        <v>708274.6</v>
      </c>
      <c r="AA128" s="228" t="n">
        <f aca="false">AA17/5</f>
        <v>711009.6</v>
      </c>
      <c r="AB128" s="228" t="n">
        <f aca="false">AB17/5</f>
        <v>711187.2</v>
      </c>
      <c r="AC128" s="228" t="n">
        <f aca="false">AC17/5</f>
        <v>709528.8</v>
      </c>
      <c r="AD128" s="228" t="n">
        <f aca="false">AD17/5</f>
        <v>706973.8</v>
      </c>
      <c r="AE128" s="228" t="n">
        <f aca="false">AE17/5</f>
        <v>704240</v>
      </c>
      <c r="AF128" s="228" t="n">
        <f aca="false">AF17/5</f>
        <v>701892.4</v>
      </c>
      <c r="AG128" s="228" t="n">
        <f aca="false">AG17/5</f>
        <v>700140.6</v>
      </c>
      <c r="AH128" s="228" t="n">
        <f aca="false">AH17/5</f>
        <v>698907</v>
      </c>
      <c r="AI128" s="228" t="n">
        <f aca="false">AI17/5</f>
        <v>698006.6</v>
      </c>
      <c r="AJ128" s="228" t="n">
        <f aca="false">AJ17/5</f>
        <v>697470.2</v>
      </c>
      <c r="AK128" s="228" t="n">
        <f aca="false">AK17/5</f>
        <v>697445.8</v>
      </c>
      <c r="AL128" s="228" t="n">
        <f aca="false">AL17/5</f>
        <v>698258</v>
      </c>
      <c r="AM128" s="228" t="n">
        <f aca="false">AM17/5</f>
        <v>700310.6</v>
      </c>
      <c r="AN128" s="228" t="n">
        <f aca="false">AN17/5</f>
        <v>703881.8</v>
      </c>
      <c r="AO128" s="228" t="n">
        <f aca="false">AO17/5</f>
        <v>709476.2</v>
      </c>
      <c r="AR128" s="196" t="s">
        <v>210</v>
      </c>
      <c r="AS128" s="197" t="s">
        <v>53</v>
      </c>
      <c r="AT128" s="197" t="n">
        <v>5</v>
      </c>
      <c r="AU128" s="198" t="n">
        <f aca="false">L52</f>
        <v>910396</v>
      </c>
      <c r="AV128" s="198" t="n">
        <f aca="false">C77</f>
        <v>10663</v>
      </c>
      <c r="AW128" s="199" t="n">
        <f aca="false">AV128/AU128</f>
        <v>0.0117124855557362</v>
      </c>
      <c r="AX128" s="200" t="n">
        <f aca="false">2*AT128*AW128/(2+AT128*AW128)</f>
        <v>0.0568964312069695</v>
      </c>
      <c r="AY128" s="201" t="n">
        <f aca="false">AY127*(1-AX127)</f>
        <v>88219.770105203</v>
      </c>
      <c r="AZ128" s="201" t="n">
        <f aca="false">((AY128+AY129)/2)*AT128</f>
        <v>428550.375323802</v>
      </c>
      <c r="BA128" s="201" t="n">
        <f aca="false">BA129+AZ128</f>
        <v>1989738.864941</v>
      </c>
      <c r="BB128" s="202" t="n">
        <f aca="false">BA128/AY128</f>
        <v>22.5543419867022</v>
      </c>
      <c r="BD128" s="196" t="s">
        <v>210</v>
      </c>
      <c r="BE128" s="197" t="s">
        <v>53</v>
      </c>
      <c r="BF128" s="197" t="n">
        <v>5</v>
      </c>
      <c r="BG128" s="198" t="n">
        <f aca="false">Y52</f>
        <v>1047404</v>
      </c>
      <c r="BH128" s="198" t="n">
        <f aca="false">C767</f>
        <v>9621</v>
      </c>
      <c r="BI128" s="199" t="n">
        <f aca="false">BH128/BG128</f>
        <v>0.00918556736464631</v>
      </c>
      <c r="BJ128" s="200" t="n">
        <f aca="false">2*BF128*BI128/(2+BF128*BI128)</f>
        <v>0.0448968296893061</v>
      </c>
      <c r="BK128" s="201" t="n">
        <f aca="false">BK127*(1-BJ127)</f>
        <v>91143.704557176</v>
      </c>
      <c r="BL128" s="201" t="n">
        <f aca="false">((BK128+BK129)/2)*BF128</f>
        <v>445488.36433399</v>
      </c>
      <c r="BM128" s="201" t="n">
        <f aca="false">BM129+BL128</f>
        <v>2234158.89143257</v>
      </c>
      <c r="BN128" s="202" t="n">
        <f aca="false">BM128/BK128</f>
        <v>24.5124872012531</v>
      </c>
      <c r="BP128" s="196" t="s">
        <v>210</v>
      </c>
      <c r="BQ128" s="197" t="s">
        <v>53</v>
      </c>
      <c r="BR128" s="197" t="n">
        <v>5</v>
      </c>
      <c r="BS128" s="198" t="n">
        <f aca="false">AL52</f>
        <v>1447053</v>
      </c>
      <c r="BT128" s="198" t="n">
        <f aca="false">C1456</f>
        <v>11023</v>
      </c>
      <c r="BU128" s="199" t="n">
        <f aca="false">BT128/BS128</f>
        <v>0.0076175509812011</v>
      </c>
      <c r="BV128" s="200" t="n">
        <f aca="false">2*BR128*BU128/(2+BR128*BU128)</f>
        <v>0.0373759714853515</v>
      </c>
      <c r="BW128" s="201" t="n">
        <f aca="false">BW127*(1-BV127)</f>
        <v>92887.8395675872</v>
      </c>
      <c r="BX128" s="201" t="n">
        <f aca="false">((BW128+BW129)/2)*BR128</f>
        <v>455759.764730401</v>
      </c>
      <c r="BY128" s="201" t="n">
        <f aca="false">BY129+BX128</f>
        <v>2421908.39515388</v>
      </c>
      <c r="BZ128" s="202" t="n">
        <f aca="false">BY128/BW128</f>
        <v>26.073471042371</v>
      </c>
    </row>
    <row r="129" customFormat="false" ht="15" hidden="false" customHeight="false" outlineLevel="0" collapsed="false">
      <c r="A129" s="219" t="s">
        <v>52</v>
      </c>
      <c r="B129" s="132" t="n">
        <v>11446</v>
      </c>
      <c r="C129" s="132" t="n">
        <v>7241</v>
      </c>
      <c r="D129" s="132" t="n">
        <v>4205</v>
      </c>
      <c r="E129" s="217" t="n">
        <v>3.7</v>
      </c>
      <c r="F129" s="217" t="n">
        <v>4.5</v>
      </c>
      <c r="G129" s="217" t="n">
        <v>2.9</v>
      </c>
      <c r="H129" s="217" t="n">
        <v>172.2</v>
      </c>
      <c r="I129" s="127"/>
      <c r="J129" s="229" t="n">
        <v>31</v>
      </c>
      <c r="K129" s="228" t="n">
        <f aca="false">K128</f>
        <v>622475</v>
      </c>
      <c r="L129" s="228" t="n">
        <f aca="false">L128</f>
        <v>628596.4</v>
      </c>
      <c r="M129" s="228" t="n">
        <f aca="false">M128</f>
        <v>630866.8</v>
      </c>
      <c r="N129" s="228" t="n">
        <f aca="false">N128</f>
        <v>630886</v>
      </c>
      <c r="O129" s="228" t="n">
        <f aca="false">O128</f>
        <v>630712.2</v>
      </c>
      <c r="P129" s="228" t="n">
        <f aca="false">P128</f>
        <v>631919</v>
      </c>
      <c r="Q129" s="228" t="n">
        <f aca="false">Q128</f>
        <v>635401.6</v>
      </c>
      <c r="R129" s="228" t="n">
        <f aca="false">R128</f>
        <v>641167.2</v>
      </c>
      <c r="S129" s="228" t="n">
        <f aca="false">S128</f>
        <v>648768.2</v>
      </c>
      <c r="T129" s="228" t="n">
        <f aca="false">T128</f>
        <v>657510.6</v>
      </c>
      <c r="U129" s="228" t="n">
        <f aca="false">U128</f>
        <v>666908.6</v>
      </c>
      <c r="V129" s="228" t="n">
        <f aca="false">V128</f>
        <v>676670.4</v>
      </c>
      <c r="W129" s="228" t="n">
        <f aca="false">W128</f>
        <v>686395.2</v>
      </c>
      <c r="X129" s="228" t="n">
        <f aca="false">X128</f>
        <v>695394.2</v>
      </c>
      <c r="Y129" s="228" t="n">
        <f aca="false">Y128</f>
        <v>702905.2</v>
      </c>
      <c r="Z129" s="228" t="n">
        <f aca="false">Z128</f>
        <v>708274.6</v>
      </c>
      <c r="AA129" s="228" t="n">
        <f aca="false">AA128</f>
        <v>711009.6</v>
      </c>
      <c r="AB129" s="228" t="n">
        <f aca="false">AB128</f>
        <v>711187.2</v>
      </c>
      <c r="AC129" s="228" t="n">
        <f aca="false">AC128</f>
        <v>709528.8</v>
      </c>
      <c r="AD129" s="228" t="n">
        <f aca="false">AD128</f>
        <v>706973.8</v>
      </c>
      <c r="AE129" s="228" t="n">
        <f aca="false">AE128</f>
        <v>704240</v>
      </c>
      <c r="AF129" s="228" t="n">
        <f aca="false">AF128</f>
        <v>701892.4</v>
      </c>
      <c r="AG129" s="228" t="n">
        <f aca="false">AG128</f>
        <v>700140.6</v>
      </c>
      <c r="AH129" s="228" t="n">
        <f aca="false">AH128</f>
        <v>698907</v>
      </c>
      <c r="AI129" s="228" t="n">
        <f aca="false">AI128</f>
        <v>698006.6</v>
      </c>
      <c r="AJ129" s="228" t="n">
        <f aca="false">AJ128</f>
        <v>697470.2</v>
      </c>
      <c r="AK129" s="228" t="n">
        <f aca="false">AK128</f>
        <v>697445.8</v>
      </c>
      <c r="AL129" s="228" t="n">
        <f aca="false">AL128</f>
        <v>698258</v>
      </c>
      <c r="AM129" s="228" t="n">
        <f aca="false">AM128</f>
        <v>700310.6</v>
      </c>
      <c r="AN129" s="228" t="n">
        <f aca="false">AN128</f>
        <v>703881.8</v>
      </c>
      <c r="AO129" s="228" t="n">
        <f aca="false">AO128</f>
        <v>709476.2</v>
      </c>
      <c r="AR129" s="203" t="s">
        <v>211</v>
      </c>
      <c r="AS129" s="204" t="s">
        <v>57</v>
      </c>
      <c r="AT129" s="204" t="n">
        <v>5</v>
      </c>
      <c r="AU129" s="205" t="n">
        <f aca="false">L53</f>
        <v>782593</v>
      </c>
      <c r="AV129" s="205" t="n">
        <f aca="false">C78</f>
        <v>14049</v>
      </c>
      <c r="AW129" s="206" t="n">
        <f aca="false">AV129/AU129</f>
        <v>0.0179518600345262</v>
      </c>
      <c r="AX129" s="207" t="n">
        <f aca="false">2*AT129*AW129/(2+AT129*AW129)</f>
        <v>0.0859039604850342</v>
      </c>
      <c r="AY129" s="208" t="n">
        <f aca="false">AY128*(1-AX128)</f>
        <v>83200.3800243177</v>
      </c>
      <c r="AZ129" s="208" t="n">
        <f aca="false">((AY129+AY130)/2)*AT129</f>
        <v>398133.794726716</v>
      </c>
      <c r="BA129" s="208" t="n">
        <f aca="false">BA130+AZ129</f>
        <v>1561188.4896172</v>
      </c>
      <c r="BB129" s="209" t="n">
        <f aca="false">BA129/AY129</f>
        <v>18.764199023621</v>
      </c>
      <c r="BD129" s="203" t="s">
        <v>211</v>
      </c>
      <c r="BE129" s="204" t="s">
        <v>57</v>
      </c>
      <c r="BF129" s="204" t="n">
        <v>5</v>
      </c>
      <c r="BG129" s="205" t="n">
        <f aca="false">Y53</f>
        <v>939917</v>
      </c>
      <c r="BH129" s="205" t="n">
        <f aca="false">C768</f>
        <v>13613</v>
      </c>
      <c r="BI129" s="206" t="n">
        <f aca="false">BH129/BG129</f>
        <v>0.014483193728808</v>
      </c>
      <c r="BJ129" s="207" t="n">
        <f aca="false">2*BF129*BI129/(2+BF129*BI129)</f>
        <v>0.0698855536144328</v>
      </c>
      <c r="BK129" s="208" t="n">
        <f aca="false">BK128*(1-BJ128)</f>
        <v>87051.64117642</v>
      </c>
      <c r="BL129" s="208" t="n">
        <f aca="false">((BK129+BK130)/2)*BF129</f>
        <v>420049.075540453</v>
      </c>
      <c r="BM129" s="208" t="n">
        <f aca="false">BM130+BL129</f>
        <v>1788670.52709858</v>
      </c>
      <c r="BN129" s="209" t="n">
        <f aca="false">BM129/BK129</f>
        <v>20.5472349851927</v>
      </c>
      <c r="BP129" s="203" t="s">
        <v>211</v>
      </c>
      <c r="BQ129" s="204" t="s">
        <v>57</v>
      </c>
      <c r="BR129" s="204" t="n">
        <v>5</v>
      </c>
      <c r="BS129" s="205" t="n">
        <f aca="false">AL53</f>
        <v>1255653</v>
      </c>
      <c r="BT129" s="205" t="n">
        <f aca="false">C1457</f>
        <v>15286</v>
      </c>
      <c r="BU129" s="206" t="n">
        <f aca="false">BT129/BS129</f>
        <v>0.0121737454535608</v>
      </c>
      <c r="BV129" s="207" t="n">
        <f aca="false">2*BR129*BU129/(2+BR129*BU129)</f>
        <v>0.0590709407760297</v>
      </c>
      <c r="BW129" s="208" t="n">
        <f aca="false">BW128*(1-BV128)</f>
        <v>89416.0663245731</v>
      </c>
      <c r="BX129" s="208" t="n">
        <f aca="false">((BW129+BW130)/2)*BR129</f>
        <v>433875.603727155</v>
      </c>
      <c r="BY129" s="208" t="n">
        <f aca="false">BY130+BX129</f>
        <v>1966148.63042348</v>
      </c>
      <c r="BZ129" s="209" t="n">
        <f aca="false">BY129/BW129</f>
        <v>21.9887623247317</v>
      </c>
    </row>
    <row r="130" customFormat="false" ht="15" hidden="false" customHeight="false" outlineLevel="0" collapsed="false">
      <c r="A130" s="219" t="s">
        <v>53</v>
      </c>
      <c r="B130" s="132" t="n">
        <v>16512</v>
      </c>
      <c r="C130" s="132" t="n">
        <v>10583</v>
      </c>
      <c r="D130" s="132" t="n">
        <v>5929</v>
      </c>
      <c r="E130" s="217" t="n">
        <v>5.4</v>
      </c>
      <c r="F130" s="217" t="n">
        <v>6.6</v>
      </c>
      <c r="G130" s="217" t="n">
        <v>4.1</v>
      </c>
      <c r="H130" s="217" t="n">
        <v>178.5</v>
      </c>
      <c r="I130" s="127"/>
      <c r="J130" s="229" t="n">
        <v>32</v>
      </c>
      <c r="K130" s="228" t="n">
        <f aca="false">K129</f>
        <v>622475</v>
      </c>
      <c r="L130" s="228" t="n">
        <f aca="false">L129</f>
        <v>628596.4</v>
      </c>
      <c r="M130" s="228" t="n">
        <f aca="false">M129</f>
        <v>630866.8</v>
      </c>
      <c r="N130" s="228" t="n">
        <f aca="false">N129</f>
        <v>630886</v>
      </c>
      <c r="O130" s="228" t="n">
        <f aca="false">O129</f>
        <v>630712.2</v>
      </c>
      <c r="P130" s="228" t="n">
        <f aca="false">P129</f>
        <v>631919</v>
      </c>
      <c r="Q130" s="228" t="n">
        <f aca="false">Q129</f>
        <v>635401.6</v>
      </c>
      <c r="R130" s="228" t="n">
        <f aca="false">R129</f>
        <v>641167.2</v>
      </c>
      <c r="S130" s="228" t="n">
        <f aca="false">S129</f>
        <v>648768.2</v>
      </c>
      <c r="T130" s="228" t="n">
        <f aca="false">T129</f>
        <v>657510.6</v>
      </c>
      <c r="U130" s="228" t="n">
        <f aca="false">U129</f>
        <v>666908.6</v>
      </c>
      <c r="V130" s="228" t="n">
        <f aca="false">V129</f>
        <v>676670.4</v>
      </c>
      <c r="W130" s="228" t="n">
        <f aca="false">W129</f>
        <v>686395.2</v>
      </c>
      <c r="X130" s="228" t="n">
        <f aca="false">X129</f>
        <v>695394.2</v>
      </c>
      <c r="Y130" s="228" t="n">
        <f aca="false">Y129</f>
        <v>702905.2</v>
      </c>
      <c r="Z130" s="228" t="n">
        <f aca="false">Z129</f>
        <v>708274.6</v>
      </c>
      <c r="AA130" s="228" t="n">
        <f aca="false">AA129</f>
        <v>711009.6</v>
      </c>
      <c r="AB130" s="228" t="n">
        <f aca="false">AB129</f>
        <v>711187.2</v>
      </c>
      <c r="AC130" s="228" t="n">
        <f aca="false">AC129</f>
        <v>709528.8</v>
      </c>
      <c r="AD130" s="228" t="n">
        <f aca="false">AD129</f>
        <v>706973.8</v>
      </c>
      <c r="AE130" s="228" t="n">
        <f aca="false">AE129</f>
        <v>704240</v>
      </c>
      <c r="AF130" s="228" t="n">
        <f aca="false">AF129</f>
        <v>701892.4</v>
      </c>
      <c r="AG130" s="228" t="n">
        <f aca="false">AG129</f>
        <v>700140.6</v>
      </c>
      <c r="AH130" s="228" t="n">
        <f aca="false">AH129</f>
        <v>698907</v>
      </c>
      <c r="AI130" s="228" t="n">
        <f aca="false">AI129</f>
        <v>698006.6</v>
      </c>
      <c r="AJ130" s="228" t="n">
        <f aca="false">AJ129</f>
        <v>697470.2</v>
      </c>
      <c r="AK130" s="228" t="n">
        <f aca="false">AK129</f>
        <v>697445.8</v>
      </c>
      <c r="AL130" s="228" t="n">
        <f aca="false">AL129</f>
        <v>698258</v>
      </c>
      <c r="AM130" s="228" t="n">
        <f aca="false">AM129</f>
        <v>700310.6</v>
      </c>
      <c r="AN130" s="228" t="n">
        <f aca="false">AN129</f>
        <v>703881.8</v>
      </c>
      <c r="AO130" s="228" t="n">
        <f aca="false">AO129</f>
        <v>709476.2</v>
      </c>
      <c r="AR130" s="196" t="s">
        <v>212</v>
      </c>
      <c r="AS130" s="197" t="s">
        <v>62</v>
      </c>
      <c r="AT130" s="197" t="n">
        <v>5</v>
      </c>
      <c r="AU130" s="198" t="n">
        <f aca="false">L54</f>
        <v>612286</v>
      </c>
      <c r="AV130" s="198" t="n">
        <f aca="false">C79</f>
        <v>16773</v>
      </c>
      <c r="AW130" s="199" t="n">
        <f aca="false">AV130/AU130</f>
        <v>0.0273940609453752</v>
      </c>
      <c r="AX130" s="200" t="n">
        <f aca="false">2*AT130*AW130/(2+AT130*AW130)</f>
        <v>0.128191116576495</v>
      </c>
      <c r="AY130" s="201" t="n">
        <f aca="false">AY129*(1-AX129)</f>
        <v>76053.1378663689</v>
      </c>
      <c r="AZ130" s="201" t="n">
        <f aca="false">((AY130+AY131)/2)*AT130</f>
        <v>355892.347676254</v>
      </c>
      <c r="BA130" s="201" t="n">
        <f aca="false">BA131+AZ130</f>
        <v>1163054.69489048</v>
      </c>
      <c r="BB130" s="202" t="n">
        <f aca="false">BA130/AY130</f>
        <v>15.2926588898154</v>
      </c>
      <c r="BD130" s="196" t="s">
        <v>212</v>
      </c>
      <c r="BE130" s="197" t="s">
        <v>62</v>
      </c>
      <c r="BF130" s="197" t="n">
        <v>5</v>
      </c>
      <c r="BG130" s="198" t="n">
        <f aca="false">Y54</f>
        <v>805169</v>
      </c>
      <c r="BH130" s="198" t="n">
        <f aca="false">C769</f>
        <v>17784</v>
      </c>
      <c r="BI130" s="199" t="n">
        <f aca="false">BH130/BG130</f>
        <v>0.0220872885071333</v>
      </c>
      <c r="BJ130" s="200" t="n">
        <f aca="false">2*BF130*BI130/(2+BF130*BI130)</f>
        <v>0.104657444602291</v>
      </c>
      <c r="BK130" s="201" t="n">
        <f aca="false">BK129*(1-BJ129)</f>
        <v>80967.989039761</v>
      </c>
      <c r="BL130" s="201" t="n">
        <f aca="false">((BK130+BK131)/2)*BF130</f>
        <v>383655.188130086</v>
      </c>
      <c r="BM130" s="201" t="n">
        <f aca="false">BM131+BL130</f>
        <v>1368621.45155813</v>
      </c>
      <c r="BN130" s="202" t="n">
        <f aca="false">BM130/BK130</f>
        <v>16.903241241252</v>
      </c>
      <c r="BP130" s="196" t="s">
        <v>212</v>
      </c>
      <c r="BQ130" s="197" t="s">
        <v>62</v>
      </c>
      <c r="BR130" s="197" t="n">
        <v>5</v>
      </c>
      <c r="BS130" s="198" t="n">
        <f aca="false">AL54</f>
        <v>982355</v>
      </c>
      <c r="BT130" s="198" t="n">
        <f aca="false">C1458</f>
        <v>18226</v>
      </c>
      <c r="BU130" s="199" t="n">
        <f aca="false">BT130/BS130</f>
        <v>0.0185533742893353</v>
      </c>
      <c r="BV130" s="200" t="n">
        <f aca="false">2*BR130*BU130/(2+BR130*BU130)</f>
        <v>0.0886547591252237</v>
      </c>
      <c r="BW130" s="201" t="n">
        <f aca="false">BW129*(1-BV129)</f>
        <v>84134.1751662887</v>
      </c>
      <c r="BX130" s="201" t="n">
        <f aca="false">((BW130+BW131)/2)*BR130</f>
        <v>402023.638247527</v>
      </c>
      <c r="BY130" s="201" t="n">
        <f aca="false">BY131+BX130</f>
        <v>1532273.02669633</v>
      </c>
      <c r="BZ130" s="202" t="n">
        <f aca="false">BY130/BW130</f>
        <v>18.212254695168</v>
      </c>
    </row>
    <row r="131" customFormat="false" ht="15" hidden="false" customHeight="false" outlineLevel="0" collapsed="false">
      <c r="A131" s="219" t="s">
        <v>57</v>
      </c>
      <c r="B131" s="132" t="n">
        <v>21957</v>
      </c>
      <c r="C131" s="132" t="n">
        <v>14071</v>
      </c>
      <c r="D131" s="132" t="n">
        <v>7886</v>
      </c>
      <c r="E131" s="217" t="n">
        <v>7.2</v>
      </c>
      <c r="F131" s="217" t="n">
        <v>8.8</v>
      </c>
      <c r="G131" s="217" t="n">
        <v>5.4</v>
      </c>
      <c r="H131" s="217" t="n">
        <v>178.4</v>
      </c>
      <c r="I131" s="127"/>
      <c r="J131" s="229" t="n">
        <v>33</v>
      </c>
      <c r="K131" s="228" t="n">
        <f aca="false">K130</f>
        <v>622475</v>
      </c>
      <c r="L131" s="228" t="n">
        <f aca="false">L130</f>
        <v>628596.4</v>
      </c>
      <c r="M131" s="228" t="n">
        <f aca="false">M130</f>
        <v>630866.8</v>
      </c>
      <c r="N131" s="228" t="n">
        <f aca="false">N130</f>
        <v>630886</v>
      </c>
      <c r="O131" s="228" t="n">
        <f aca="false">O130</f>
        <v>630712.2</v>
      </c>
      <c r="P131" s="228" t="n">
        <f aca="false">P130</f>
        <v>631919</v>
      </c>
      <c r="Q131" s="228" t="n">
        <f aca="false">Q130</f>
        <v>635401.6</v>
      </c>
      <c r="R131" s="228" t="n">
        <f aca="false">R130</f>
        <v>641167.2</v>
      </c>
      <c r="S131" s="228" t="n">
        <f aca="false">S130</f>
        <v>648768.2</v>
      </c>
      <c r="T131" s="228" t="n">
        <f aca="false">T130</f>
        <v>657510.6</v>
      </c>
      <c r="U131" s="228" t="n">
        <f aca="false">U130</f>
        <v>666908.6</v>
      </c>
      <c r="V131" s="228" t="n">
        <f aca="false">V130</f>
        <v>676670.4</v>
      </c>
      <c r="W131" s="228" t="n">
        <f aca="false">W130</f>
        <v>686395.2</v>
      </c>
      <c r="X131" s="228" t="n">
        <f aca="false">X130</f>
        <v>695394.2</v>
      </c>
      <c r="Y131" s="228" t="n">
        <f aca="false">Y130</f>
        <v>702905.2</v>
      </c>
      <c r="Z131" s="228" t="n">
        <f aca="false">Z130</f>
        <v>708274.6</v>
      </c>
      <c r="AA131" s="228" t="n">
        <f aca="false">AA130</f>
        <v>711009.6</v>
      </c>
      <c r="AB131" s="228" t="n">
        <f aca="false">AB130</f>
        <v>711187.2</v>
      </c>
      <c r="AC131" s="228" t="n">
        <f aca="false">AC130</f>
        <v>709528.8</v>
      </c>
      <c r="AD131" s="228" t="n">
        <f aca="false">AD130</f>
        <v>706973.8</v>
      </c>
      <c r="AE131" s="228" t="n">
        <f aca="false">AE130</f>
        <v>704240</v>
      </c>
      <c r="AF131" s="228" t="n">
        <f aca="false">AF130</f>
        <v>701892.4</v>
      </c>
      <c r="AG131" s="228" t="n">
        <f aca="false">AG130</f>
        <v>700140.6</v>
      </c>
      <c r="AH131" s="228" t="n">
        <f aca="false">AH130</f>
        <v>698907</v>
      </c>
      <c r="AI131" s="228" t="n">
        <f aca="false">AI130</f>
        <v>698006.6</v>
      </c>
      <c r="AJ131" s="228" t="n">
        <f aca="false">AJ130</f>
        <v>697470.2</v>
      </c>
      <c r="AK131" s="228" t="n">
        <f aca="false">AK130</f>
        <v>697445.8</v>
      </c>
      <c r="AL131" s="228" t="n">
        <f aca="false">AL130</f>
        <v>698258</v>
      </c>
      <c r="AM131" s="228" t="n">
        <f aca="false">AM130</f>
        <v>700310.6</v>
      </c>
      <c r="AN131" s="228" t="n">
        <f aca="false">AN130</f>
        <v>703881.8</v>
      </c>
      <c r="AO131" s="228" t="n">
        <f aca="false">AO130</f>
        <v>709476.2</v>
      </c>
      <c r="AR131" s="203" t="s">
        <v>213</v>
      </c>
      <c r="AS131" s="204" t="s">
        <v>64</v>
      </c>
      <c r="AT131" s="204" t="n">
        <v>5</v>
      </c>
      <c r="AU131" s="205" t="n">
        <f aca="false">L55</f>
        <v>453580</v>
      </c>
      <c r="AV131" s="205" t="n">
        <f aca="false">C80</f>
        <v>18731</v>
      </c>
      <c r="AW131" s="206" t="n">
        <f aca="false">AV131/AU131</f>
        <v>0.0412959125181886</v>
      </c>
      <c r="AX131" s="207" t="n">
        <f aca="false">2*AT131*AW131/(2+AT131*AW131)</f>
        <v>0.187157466664668</v>
      </c>
      <c r="AY131" s="208" t="n">
        <f aca="false">AY130*(1-AX130)</f>
        <v>66303.8012041329</v>
      </c>
      <c r="AZ131" s="208" t="n">
        <f aca="false">((AY131+AY132)/2)*AT131</f>
        <v>300495.877361656</v>
      </c>
      <c r="BA131" s="208" t="n">
        <f aca="false">BA132+AZ131</f>
        <v>807162.347214225</v>
      </c>
      <c r="BB131" s="209" t="n">
        <f aca="false">BA131/AY131</f>
        <v>12.173696417935</v>
      </c>
      <c r="BD131" s="203" t="s">
        <v>213</v>
      </c>
      <c r="BE131" s="204" t="s">
        <v>64</v>
      </c>
      <c r="BF131" s="204" t="n">
        <v>5</v>
      </c>
      <c r="BG131" s="205" t="n">
        <f aca="false">Y55</f>
        <v>646725</v>
      </c>
      <c r="BH131" s="205" t="n">
        <f aca="false">C770</f>
        <v>22112</v>
      </c>
      <c r="BI131" s="206" t="n">
        <f aca="false">BH131/BG131</f>
        <v>0.034190730217635</v>
      </c>
      <c r="BJ131" s="207" t="n">
        <f aca="false">2*BF131*BI131/(2+BF131*BI131)</f>
        <v>0.157491755756725</v>
      </c>
      <c r="BK131" s="208" t="n">
        <f aca="false">BK130*(1-BJ130)</f>
        <v>72494.0862122733</v>
      </c>
      <c r="BL131" s="208" t="n">
        <f aca="false">((BK131+BK132)/2)*BF131</f>
        <v>333927.37876249</v>
      </c>
      <c r="BM131" s="208" t="n">
        <f aca="false">BM132+BL131</f>
        <v>984966.263428044</v>
      </c>
      <c r="BN131" s="209" t="n">
        <f aca="false">BM131/BK131</f>
        <v>13.5868498368807</v>
      </c>
      <c r="BP131" s="203" t="s">
        <v>213</v>
      </c>
      <c r="BQ131" s="204" t="s">
        <v>64</v>
      </c>
      <c r="BR131" s="204" t="n">
        <v>5</v>
      </c>
      <c r="BS131" s="205" t="n">
        <f aca="false">AL55</f>
        <v>788428</v>
      </c>
      <c r="BT131" s="205" t="n">
        <f aca="false">C1459</f>
        <v>23325</v>
      </c>
      <c r="BU131" s="206" t="n">
        <f aca="false">BT131/BS131</f>
        <v>0.0295841852394892</v>
      </c>
      <c r="BV131" s="207" t="n">
        <f aca="false">2*BR131*BU131/(2+BR131*BU131)</f>
        <v>0.137734051932085</v>
      </c>
      <c r="BW131" s="208" t="n">
        <f aca="false">BW130*(1-BV130)</f>
        <v>76675.280132722</v>
      </c>
      <c r="BX131" s="208" t="n">
        <f aca="false">((BW131+BW132)/2)*BR131</f>
        <v>356974.408124341</v>
      </c>
      <c r="BY131" s="208" t="n">
        <f aca="false">BY132+BX131</f>
        <v>1130249.3884488</v>
      </c>
      <c r="BZ131" s="209" t="n">
        <f aca="false">BY131/BW131</f>
        <v>14.7407272134172</v>
      </c>
    </row>
    <row r="132" customFormat="false" ht="15" hidden="false" customHeight="false" outlineLevel="0" collapsed="false">
      <c r="A132" s="219" t="s">
        <v>62</v>
      </c>
      <c r="B132" s="132" t="n">
        <v>26997</v>
      </c>
      <c r="C132" s="132" t="n">
        <v>16970</v>
      </c>
      <c r="D132" s="132" t="n">
        <v>10027</v>
      </c>
      <c r="E132" s="217" t="n">
        <v>8.8</v>
      </c>
      <c r="F132" s="217" t="n">
        <v>10.6</v>
      </c>
      <c r="G132" s="217" t="n">
        <v>6.9</v>
      </c>
      <c r="H132" s="217" t="n">
        <v>169.2</v>
      </c>
      <c r="I132" s="127"/>
      <c r="J132" s="229" t="n">
        <v>34</v>
      </c>
      <c r="K132" s="228" t="n">
        <f aca="false">K131</f>
        <v>622475</v>
      </c>
      <c r="L132" s="228" t="n">
        <f aca="false">L131</f>
        <v>628596.4</v>
      </c>
      <c r="M132" s="228" t="n">
        <f aca="false">M131</f>
        <v>630866.8</v>
      </c>
      <c r="N132" s="228" t="n">
        <f aca="false">N131</f>
        <v>630886</v>
      </c>
      <c r="O132" s="228" t="n">
        <f aca="false">O131</f>
        <v>630712.2</v>
      </c>
      <c r="P132" s="228" t="n">
        <f aca="false">P131</f>
        <v>631919</v>
      </c>
      <c r="Q132" s="228" t="n">
        <f aca="false">Q131</f>
        <v>635401.6</v>
      </c>
      <c r="R132" s="228" t="n">
        <f aca="false">R131</f>
        <v>641167.2</v>
      </c>
      <c r="S132" s="228" t="n">
        <f aca="false">S131</f>
        <v>648768.2</v>
      </c>
      <c r="T132" s="228" t="n">
        <f aca="false">T131</f>
        <v>657510.6</v>
      </c>
      <c r="U132" s="228" t="n">
        <f aca="false">U131</f>
        <v>666908.6</v>
      </c>
      <c r="V132" s="228" t="n">
        <f aca="false">V131</f>
        <v>676670.4</v>
      </c>
      <c r="W132" s="228" t="n">
        <f aca="false">W131</f>
        <v>686395.2</v>
      </c>
      <c r="X132" s="228" t="n">
        <f aca="false">X131</f>
        <v>695394.2</v>
      </c>
      <c r="Y132" s="228" t="n">
        <f aca="false">Y131</f>
        <v>702905.2</v>
      </c>
      <c r="Z132" s="228" t="n">
        <f aca="false">Z131</f>
        <v>708274.6</v>
      </c>
      <c r="AA132" s="228" t="n">
        <f aca="false">AA131</f>
        <v>711009.6</v>
      </c>
      <c r="AB132" s="228" t="n">
        <f aca="false">AB131</f>
        <v>711187.2</v>
      </c>
      <c r="AC132" s="228" t="n">
        <f aca="false">AC131</f>
        <v>709528.8</v>
      </c>
      <c r="AD132" s="228" t="n">
        <f aca="false">AD131</f>
        <v>706973.8</v>
      </c>
      <c r="AE132" s="228" t="n">
        <f aca="false">AE131</f>
        <v>704240</v>
      </c>
      <c r="AF132" s="228" t="n">
        <f aca="false">AF131</f>
        <v>701892.4</v>
      </c>
      <c r="AG132" s="228" t="n">
        <f aca="false">AG131</f>
        <v>700140.6</v>
      </c>
      <c r="AH132" s="228" t="n">
        <f aca="false">AH131</f>
        <v>698907</v>
      </c>
      <c r="AI132" s="228" t="n">
        <f aca="false">AI131</f>
        <v>698006.6</v>
      </c>
      <c r="AJ132" s="228" t="n">
        <f aca="false">AJ131</f>
        <v>697470.2</v>
      </c>
      <c r="AK132" s="228" t="n">
        <f aca="false">AK131</f>
        <v>697445.8</v>
      </c>
      <c r="AL132" s="228" t="n">
        <f aca="false">AL131</f>
        <v>698258</v>
      </c>
      <c r="AM132" s="228" t="n">
        <f aca="false">AM131</f>
        <v>700310.6</v>
      </c>
      <c r="AN132" s="228" t="n">
        <f aca="false">AN131</f>
        <v>703881.8</v>
      </c>
      <c r="AO132" s="228" t="n">
        <f aca="false">AO131</f>
        <v>709476.2</v>
      </c>
      <c r="AR132" s="196" t="s">
        <v>214</v>
      </c>
      <c r="AS132" s="197" t="s">
        <v>69</v>
      </c>
      <c r="AT132" s="197" t="n">
        <v>5</v>
      </c>
      <c r="AU132" s="198" t="n">
        <f aca="false">L56</f>
        <v>327143</v>
      </c>
      <c r="AV132" s="198" t="n">
        <f aca="false">C81</f>
        <v>21356</v>
      </c>
      <c r="AW132" s="199" t="n">
        <f aca="false">AV132/AU132</f>
        <v>0.0652803208382878</v>
      </c>
      <c r="AX132" s="200" t="n">
        <f aca="false">2*AT132*AW132/(2+AT132*AW132)</f>
        <v>0.280606412584454</v>
      </c>
      <c r="AY132" s="201" t="n">
        <f aca="false">AY131*(1-AX131)</f>
        <v>53894.5497405296</v>
      </c>
      <c r="AZ132" s="201" t="n">
        <f aca="false">((AY132+AY133)/2)*AT132</f>
        <v>231664.858051287</v>
      </c>
      <c r="BA132" s="201" t="n">
        <f aca="false">BA133+AZ132</f>
        <v>506666.469852569</v>
      </c>
      <c r="BB132" s="202" t="n">
        <f aca="false">BA132/AY132</f>
        <v>9.40107065170539</v>
      </c>
      <c r="BD132" s="196" t="s">
        <v>214</v>
      </c>
      <c r="BE132" s="197" t="s">
        <v>69</v>
      </c>
      <c r="BF132" s="197" t="n">
        <v>5</v>
      </c>
      <c r="BG132" s="198" t="n">
        <f aca="false">Y56</f>
        <v>459642</v>
      </c>
      <c r="BH132" s="198" t="n">
        <f aca="false">C771</f>
        <v>24797</v>
      </c>
      <c r="BI132" s="199" t="n">
        <f aca="false">BH132/BG132</f>
        <v>0.053948507751685</v>
      </c>
      <c r="BJ132" s="200" t="n">
        <f aca="false">2*BF132*BI132/(2+BF132*BI132)</f>
        <v>0.23768558252953</v>
      </c>
      <c r="BK132" s="201" t="n">
        <f aca="false">BK131*(1-BJ131)</f>
        <v>61076.8652927229</v>
      </c>
      <c r="BL132" s="201" t="n">
        <f aca="false">((BK132+BK133)/2)*BF132</f>
        <v>269091.600698168</v>
      </c>
      <c r="BM132" s="201" t="n">
        <f aca="false">BM133+BL132</f>
        <v>651038.884665554</v>
      </c>
      <c r="BN132" s="202" t="n">
        <f aca="false">BM132/BK132</f>
        <v>10.6593369116984</v>
      </c>
      <c r="BP132" s="196" t="s">
        <v>214</v>
      </c>
      <c r="BQ132" s="197" t="s">
        <v>69</v>
      </c>
      <c r="BR132" s="197" t="n">
        <v>5</v>
      </c>
      <c r="BS132" s="198" t="n">
        <f aca="false">AL56</f>
        <v>609442</v>
      </c>
      <c r="BT132" s="198" t="n">
        <f aca="false">C1460</f>
        <v>28566</v>
      </c>
      <c r="BU132" s="199" t="n">
        <f aca="false">BT132/BS132</f>
        <v>0.0468723849029112</v>
      </c>
      <c r="BV132" s="200" t="n">
        <f aca="false">2*BR132*BU132/(2+BR132*BU132)</f>
        <v>0.209779733482949</v>
      </c>
      <c r="BW132" s="201" t="n">
        <f aca="false">BW131*(1-BV131)</f>
        <v>66114.4831170145</v>
      </c>
      <c r="BX132" s="201" t="n">
        <f aca="false">((BW132+BW133)/2)*BR132</f>
        <v>295898.718965947</v>
      </c>
      <c r="BY132" s="201" t="n">
        <f aca="false">BY133+BX132</f>
        <v>773274.98032446</v>
      </c>
      <c r="BZ132" s="202" t="n">
        <f aca="false">BY132/BW132</f>
        <v>11.6959997850374</v>
      </c>
    </row>
    <row r="133" customFormat="false" ht="15" hidden="false" customHeight="false" outlineLevel="0" collapsed="false">
      <c r="A133" s="219" t="s">
        <v>64</v>
      </c>
      <c r="B133" s="132" t="n">
        <v>31679</v>
      </c>
      <c r="C133" s="132" t="n">
        <v>18853</v>
      </c>
      <c r="D133" s="132" t="n">
        <v>12826</v>
      </c>
      <c r="E133" s="217" t="n">
        <v>10.4</v>
      </c>
      <c r="F133" s="217" t="n">
        <v>11.7</v>
      </c>
      <c r="G133" s="217" t="n">
        <v>8.8</v>
      </c>
      <c r="H133" s="217" t="n">
        <v>147</v>
      </c>
      <c r="I133" s="127"/>
      <c r="J133" s="229" t="n">
        <v>35</v>
      </c>
      <c r="K133" s="228" t="n">
        <f aca="false">K18/5</f>
        <v>542228.8</v>
      </c>
      <c r="L133" s="228" t="n">
        <f aca="false">L18/5</f>
        <v>560065.8</v>
      </c>
      <c r="M133" s="228" t="n">
        <f aca="false">M18/5</f>
        <v>578114.8</v>
      </c>
      <c r="N133" s="228" t="n">
        <f aca="false">N18/5</f>
        <v>595078.2</v>
      </c>
      <c r="O133" s="228" t="n">
        <f aca="false">O18/5</f>
        <v>609417.4</v>
      </c>
      <c r="P133" s="228" t="n">
        <f aca="false">P18/5</f>
        <v>619967</v>
      </c>
      <c r="Q133" s="228" t="n">
        <f aca="false">Q18/5</f>
        <v>626104.8</v>
      </c>
      <c r="R133" s="228" t="n">
        <f aca="false">R18/5</f>
        <v>628426</v>
      </c>
      <c r="S133" s="228" t="n">
        <f aca="false">S18/5</f>
        <v>628497</v>
      </c>
      <c r="T133" s="228" t="n">
        <f aca="false">T18/5</f>
        <v>628374.2</v>
      </c>
      <c r="U133" s="228" t="n">
        <f aca="false">U18/5</f>
        <v>629624</v>
      </c>
      <c r="V133" s="228" t="n">
        <f aca="false">V18/5</f>
        <v>633131.2</v>
      </c>
      <c r="W133" s="228" t="n">
        <f aca="false">W18/5</f>
        <v>638909.8</v>
      </c>
      <c r="X133" s="228" t="n">
        <f aca="false">X18/5</f>
        <v>646511.4</v>
      </c>
      <c r="Y133" s="228" t="n">
        <f aca="false">Y18/5</f>
        <v>655244.6</v>
      </c>
      <c r="Z133" s="228" t="n">
        <f aca="false">Z18/5</f>
        <v>664629</v>
      </c>
      <c r="AA133" s="228" t="n">
        <f aca="false">AA18/5</f>
        <v>674370</v>
      </c>
      <c r="AB133" s="228" t="n">
        <f aca="false">AB18/5</f>
        <v>684076</v>
      </c>
      <c r="AC133" s="228" t="n">
        <f aca="false">AC18/5</f>
        <v>693056.2</v>
      </c>
      <c r="AD133" s="228" t="n">
        <f aca="false">AD18/5</f>
        <v>700552.4</v>
      </c>
      <c r="AE133" s="228" t="n">
        <f aca="false">AE18/5</f>
        <v>705917.4</v>
      </c>
      <c r="AF133" s="228" t="n">
        <f aca="false">AF18/5</f>
        <v>708657.4</v>
      </c>
      <c r="AG133" s="228" t="n">
        <f aca="false">AG18/5</f>
        <v>708847.4</v>
      </c>
      <c r="AH133" s="228" t="n">
        <f aca="false">AH18/5</f>
        <v>707205.8</v>
      </c>
      <c r="AI133" s="228" t="n">
        <f aca="false">AI18/5</f>
        <v>704664.2</v>
      </c>
      <c r="AJ133" s="228" t="n">
        <f aca="false">AJ18/5</f>
        <v>701950.8</v>
      </c>
      <c r="AK133" s="228" t="n">
        <f aca="false">AK18/5</f>
        <v>699623.2</v>
      </c>
      <c r="AL133" s="228" t="n">
        <f aca="false">AL18/5</f>
        <v>697875.8</v>
      </c>
      <c r="AM133" s="228" t="n">
        <f aca="false">AM18/5</f>
        <v>696647.2</v>
      </c>
      <c r="AN133" s="228" t="n">
        <f aca="false">AN18/5</f>
        <v>695753.2</v>
      </c>
      <c r="AO133" s="228" t="n">
        <f aca="false">AO18/5</f>
        <v>695213.4</v>
      </c>
      <c r="AR133" s="203" t="s">
        <v>215</v>
      </c>
      <c r="AS133" s="204" t="s">
        <v>70</v>
      </c>
      <c r="AT133" s="204" t="n">
        <v>5</v>
      </c>
      <c r="AU133" s="205" t="n">
        <f aca="false">L57</f>
        <v>204429</v>
      </c>
      <c r="AV133" s="205" t="n">
        <f aca="false">C82</f>
        <v>21772</v>
      </c>
      <c r="AW133" s="206" t="n">
        <f aca="false">AV133/AU133</f>
        <v>0.106501523756414</v>
      </c>
      <c r="AX133" s="207" t="n">
        <f aca="false">2*AT133*AW133/(2+AT133*AW133)</f>
        <v>0.42053782174852</v>
      </c>
      <c r="AY133" s="208" t="n">
        <f aca="false">AY132*(1-AX132)</f>
        <v>38771.3934799852</v>
      </c>
      <c r="AZ133" s="208" t="n">
        <f aca="false">((AY133+AY134)/2)*AT133</f>
        <v>153094.873999357</v>
      </c>
      <c r="BA133" s="208" t="n">
        <f aca="false">BA134+AZ133</f>
        <v>275001.611801282</v>
      </c>
      <c r="BB133" s="209" t="n">
        <f aca="false">BA133/AY133</f>
        <v>7.0928998707061</v>
      </c>
      <c r="BD133" s="203" t="s">
        <v>215</v>
      </c>
      <c r="BE133" s="204" t="s">
        <v>70</v>
      </c>
      <c r="BF133" s="204" t="n">
        <v>5</v>
      </c>
      <c r="BG133" s="205" t="n">
        <f aca="false">Y57</f>
        <v>270309</v>
      </c>
      <c r="BH133" s="205" t="n">
        <f aca="false">C772</f>
        <v>23315</v>
      </c>
      <c r="BI133" s="206" t="n">
        <f aca="false">BH133/BG133</f>
        <v>0.0862531399250487</v>
      </c>
      <c r="BJ133" s="207" t="n">
        <f aca="false">2*BF133*BI133/(2+BF133*BI133)</f>
        <v>0.354766408041473</v>
      </c>
      <c r="BK133" s="208" t="n">
        <f aca="false">BK132*(1-BJ132)</f>
        <v>46559.7749865445</v>
      </c>
      <c r="BL133" s="208" t="n">
        <f aca="false">((BK133+BK134)/2)*BF133</f>
        <v>191504.264604733</v>
      </c>
      <c r="BM133" s="208" t="n">
        <f aca="false">BM134+BL133</f>
        <v>381947.283967385</v>
      </c>
      <c r="BN133" s="209" t="n">
        <f aca="false">BM133/BK133</f>
        <v>8.20337478172448</v>
      </c>
      <c r="BP133" s="203" t="s">
        <v>215</v>
      </c>
      <c r="BQ133" s="204" t="s">
        <v>70</v>
      </c>
      <c r="BR133" s="204" t="n">
        <v>5</v>
      </c>
      <c r="BS133" s="205" t="n">
        <f aca="false">AL57</f>
        <v>411026</v>
      </c>
      <c r="BT133" s="205" t="n">
        <f aca="false">C1461</f>
        <v>30270</v>
      </c>
      <c r="BU133" s="206" t="n">
        <f aca="false">BT133/BS133</f>
        <v>0.0736449762302141</v>
      </c>
      <c r="BV133" s="207" t="n">
        <f aca="false">2*BR133*BU133/(2+BR133*BU133)</f>
        <v>0.310971212304885</v>
      </c>
      <c r="BW133" s="208" t="n">
        <f aca="false">BW132*(1-BV132)</f>
        <v>52245.0044693643</v>
      </c>
      <c r="BX133" s="208" t="n">
        <f aca="false">((BW133+BW134)/2)*BR133</f>
        <v>220608.29140504</v>
      </c>
      <c r="BY133" s="208" t="n">
        <f aca="false">BY134+BX133</f>
        <v>477376.261358514</v>
      </c>
      <c r="BZ133" s="209" t="n">
        <f aca="false">BY133/BW133</f>
        <v>9.13726137469162</v>
      </c>
    </row>
    <row r="134" customFormat="false" ht="15" hidden="false" customHeight="false" outlineLevel="0" collapsed="false">
      <c r="A134" s="219" t="s">
        <v>69</v>
      </c>
      <c r="B134" s="132" t="n">
        <v>38937</v>
      </c>
      <c r="C134" s="132" t="n">
        <v>21209</v>
      </c>
      <c r="D134" s="132" t="n">
        <v>17728</v>
      </c>
      <c r="E134" s="217" t="n">
        <v>12.7</v>
      </c>
      <c r="F134" s="217" t="n">
        <v>13.2</v>
      </c>
      <c r="G134" s="217" t="n">
        <v>12.2</v>
      </c>
      <c r="H134" s="217" t="n">
        <v>119.6</v>
      </c>
      <c r="I134" s="127"/>
      <c r="J134" s="229" t="n">
        <v>36</v>
      </c>
      <c r="K134" s="228" t="n">
        <f aca="false">K133</f>
        <v>542228.8</v>
      </c>
      <c r="L134" s="228" t="n">
        <f aca="false">L133</f>
        <v>560065.8</v>
      </c>
      <c r="M134" s="228" t="n">
        <f aca="false">M133</f>
        <v>578114.8</v>
      </c>
      <c r="N134" s="228" t="n">
        <f aca="false">N133</f>
        <v>595078.2</v>
      </c>
      <c r="O134" s="228" t="n">
        <f aca="false">O133</f>
        <v>609417.4</v>
      </c>
      <c r="P134" s="228" t="n">
        <f aca="false">P133</f>
        <v>619967</v>
      </c>
      <c r="Q134" s="228" t="n">
        <f aca="false">Q133</f>
        <v>626104.8</v>
      </c>
      <c r="R134" s="228" t="n">
        <f aca="false">R133</f>
        <v>628426</v>
      </c>
      <c r="S134" s="228" t="n">
        <f aca="false">S133</f>
        <v>628497</v>
      </c>
      <c r="T134" s="228" t="n">
        <f aca="false">T133</f>
        <v>628374.2</v>
      </c>
      <c r="U134" s="228" t="n">
        <f aca="false">U133</f>
        <v>629624</v>
      </c>
      <c r="V134" s="228" t="n">
        <f aca="false">V133</f>
        <v>633131.2</v>
      </c>
      <c r="W134" s="228" t="n">
        <f aca="false">W133</f>
        <v>638909.8</v>
      </c>
      <c r="X134" s="228" t="n">
        <f aca="false">X133</f>
        <v>646511.4</v>
      </c>
      <c r="Y134" s="228" t="n">
        <f aca="false">Y133</f>
        <v>655244.6</v>
      </c>
      <c r="Z134" s="228" t="n">
        <f aca="false">Z133</f>
        <v>664629</v>
      </c>
      <c r="AA134" s="228" t="n">
        <f aca="false">AA133</f>
        <v>674370</v>
      </c>
      <c r="AB134" s="228" t="n">
        <f aca="false">AB133</f>
        <v>684076</v>
      </c>
      <c r="AC134" s="228" t="n">
        <f aca="false">AC133</f>
        <v>693056.2</v>
      </c>
      <c r="AD134" s="228" t="n">
        <f aca="false">AD133</f>
        <v>700552.4</v>
      </c>
      <c r="AE134" s="228" t="n">
        <f aca="false">AE133</f>
        <v>705917.4</v>
      </c>
      <c r="AF134" s="228" t="n">
        <f aca="false">AF133</f>
        <v>708657.4</v>
      </c>
      <c r="AG134" s="228" t="n">
        <f aca="false">AG133</f>
        <v>708847.4</v>
      </c>
      <c r="AH134" s="228" t="n">
        <f aca="false">AH133</f>
        <v>707205.8</v>
      </c>
      <c r="AI134" s="228" t="n">
        <f aca="false">AI133</f>
        <v>704664.2</v>
      </c>
      <c r="AJ134" s="228" t="n">
        <f aca="false">AJ133</f>
        <v>701950.8</v>
      </c>
      <c r="AK134" s="228" t="n">
        <f aca="false">AK133</f>
        <v>699623.2</v>
      </c>
      <c r="AL134" s="228" t="n">
        <f aca="false">AL133</f>
        <v>697875.8</v>
      </c>
      <c r="AM134" s="228" t="n">
        <f aca="false">AM133</f>
        <v>696647.2</v>
      </c>
      <c r="AN134" s="228" t="n">
        <f aca="false">AN133</f>
        <v>695753.2</v>
      </c>
      <c r="AO134" s="228" t="n">
        <f aca="false">AO133</f>
        <v>695213.4</v>
      </c>
      <c r="AR134" s="196" t="s">
        <v>216</v>
      </c>
      <c r="AS134" s="197" t="s">
        <v>71</v>
      </c>
      <c r="AT134" s="197" t="n">
        <v>5</v>
      </c>
      <c r="AU134" s="198" t="n">
        <f aca="false">L58</f>
        <v>97160</v>
      </c>
      <c r="AV134" s="198" t="n">
        <f aca="false">C83</f>
        <v>15251</v>
      </c>
      <c r="AW134" s="199" t="n">
        <f aca="false">AV134/AU134</f>
        <v>0.156967888019761</v>
      </c>
      <c r="AX134" s="200" t="n">
        <f aca="false">2*AT134*AW134/(2+AT134*AW134)</f>
        <v>0.56365148295297</v>
      </c>
      <c r="AY134" s="201" t="n">
        <f aca="false">AY133*(1-AX133)</f>
        <v>22466.5561197575</v>
      </c>
      <c r="AZ134" s="201" t="n">
        <f aca="false">((AY134+AY135)/2)*AT134</f>
        <v>80674.5114144187</v>
      </c>
      <c r="BA134" s="201" t="n">
        <f aca="false">BA135+AZ134</f>
        <v>121906.737801926</v>
      </c>
      <c r="BB134" s="202" t="n">
        <f aca="false">BA134/AY134</f>
        <v>5.42614262515823</v>
      </c>
      <c r="BD134" s="196" t="s">
        <v>216</v>
      </c>
      <c r="BE134" s="197" t="s">
        <v>71</v>
      </c>
      <c r="BF134" s="197" t="n">
        <v>5</v>
      </c>
      <c r="BG134" s="198" t="n">
        <f aca="false">Y58</f>
        <v>133142</v>
      </c>
      <c r="BH134" s="198" t="n">
        <f aca="false">C773</f>
        <v>16981</v>
      </c>
      <c r="BI134" s="199" t="n">
        <f aca="false">BH134/BG134</f>
        <v>0.127540520647129</v>
      </c>
      <c r="BJ134" s="200" t="n">
        <f aca="false">2*BF134*BI134/(2+BF134*BI134)</f>
        <v>0.483528812121109</v>
      </c>
      <c r="BK134" s="201" t="n">
        <f aca="false">BK133*(1-BJ133)</f>
        <v>30041.9308553488</v>
      </c>
      <c r="BL134" s="201" t="n">
        <f aca="false">((BK134+BK135)/2)*BF134</f>
        <v>113894.306425966</v>
      </c>
      <c r="BM134" s="201" t="n">
        <f aca="false">BM135+BL134</f>
        <v>190443.019362652</v>
      </c>
      <c r="BN134" s="202" t="n">
        <f aca="false">BM134/BK134</f>
        <v>6.3392403197927</v>
      </c>
      <c r="BP134" s="196" t="s">
        <v>216</v>
      </c>
      <c r="BQ134" s="197" t="s">
        <v>71</v>
      </c>
      <c r="BR134" s="197" t="n">
        <v>5</v>
      </c>
      <c r="BS134" s="198" t="n">
        <f aca="false">AL58</f>
        <v>228646</v>
      </c>
      <c r="BT134" s="198" t="n">
        <f aca="false">C1462</f>
        <v>24778</v>
      </c>
      <c r="BU134" s="199" t="n">
        <f aca="false">BT134/BS134</f>
        <v>0.108368394811193</v>
      </c>
      <c r="BV134" s="200" t="n">
        <f aca="false">2*BR134*BU134/(2+BR134*BU134)</f>
        <v>0.426338049010465</v>
      </c>
      <c r="BW134" s="201" t="n">
        <f aca="false">BW133*(1-BV133)</f>
        <v>35998.3120926519</v>
      </c>
      <c r="BX134" s="201" t="n">
        <f aca="false">((BW134+BW135)/2)*BR134</f>
        <v>141622.935100132</v>
      </c>
      <c r="BY134" s="201" t="n">
        <f aca="false">BY135+BX134</f>
        <v>256767.969953473</v>
      </c>
      <c r="BZ134" s="202" t="n">
        <f aca="false">BY134/BW134</f>
        <v>7.13277803949828</v>
      </c>
    </row>
    <row r="135" customFormat="false" ht="15" hidden="false" customHeight="false" outlineLevel="0" collapsed="false">
      <c r="A135" s="219" t="s">
        <v>70</v>
      </c>
      <c r="B135" s="132" t="n">
        <v>46991</v>
      </c>
      <c r="C135" s="132" t="n">
        <v>21648</v>
      </c>
      <c r="D135" s="132" t="n">
        <v>25343</v>
      </c>
      <c r="E135" s="217" t="n">
        <v>15.4</v>
      </c>
      <c r="F135" s="217" t="n">
        <v>13.5</v>
      </c>
      <c r="G135" s="217" t="n">
        <v>17.4</v>
      </c>
      <c r="H135" s="217" t="n">
        <v>85.4</v>
      </c>
      <c r="I135" s="127"/>
      <c r="J135" s="229" t="n">
        <v>37</v>
      </c>
      <c r="K135" s="228" t="n">
        <f aca="false">K134</f>
        <v>542228.8</v>
      </c>
      <c r="L135" s="228" t="n">
        <f aca="false">L134</f>
        <v>560065.8</v>
      </c>
      <c r="M135" s="228" t="n">
        <f aca="false">M134</f>
        <v>578114.8</v>
      </c>
      <c r="N135" s="228" t="n">
        <f aca="false">N134</f>
        <v>595078.2</v>
      </c>
      <c r="O135" s="228" t="n">
        <f aca="false">O134</f>
        <v>609417.4</v>
      </c>
      <c r="P135" s="228" t="n">
        <f aca="false">P134</f>
        <v>619967</v>
      </c>
      <c r="Q135" s="228" t="n">
        <f aca="false">Q134</f>
        <v>626104.8</v>
      </c>
      <c r="R135" s="228" t="n">
        <f aca="false">R134</f>
        <v>628426</v>
      </c>
      <c r="S135" s="228" t="n">
        <f aca="false">S134</f>
        <v>628497</v>
      </c>
      <c r="T135" s="228" t="n">
        <f aca="false">T134</f>
        <v>628374.2</v>
      </c>
      <c r="U135" s="228" t="n">
        <f aca="false">U134</f>
        <v>629624</v>
      </c>
      <c r="V135" s="228" t="n">
        <f aca="false">V134</f>
        <v>633131.2</v>
      </c>
      <c r="W135" s="228" t="n">
        <f aca="false">W134</f>
        <v>638909.8</v>
      </c>
      <c r="X135" s="228" t="n">
        <f aca="false">X134</f>
        <v>646511.4</v>
      </c>
      <c r="Y135" s="228" t="n">
        <f aca="false">Y134</f>
        <v>655244.6</v>
      </c>
      <c r="Z135" s="228" t="n">
        <f aca="false">Z134</f>
        <v>664629</v>
      </c>
      <c r="AA135" s="228" t="n">
        <f aca="false">AA134</f>
        <v>674370</v>
      </c>
      <c r="AB135" s="228" t="n">
        <f aca="false">AB134</f>
        <v>684076</v>
      </c>
      <c r="AC135" s="228" t="n">
        <f aca="false">AC134</f>
        <v>693056.2</v>
      </c>
      <c r="AD135" s="228" t="n">
        <f aca="false">AD134</f>
        <v>700552.4</v>
      </c>
      <c r="AE135" s="228" t="n">
        <f aca="false">AE134</f>
        <v>705917.4</v>
      </c>
      <c r="AF135" s="228" t="n">
        <f aca="false">AF134</f>
        <v>708657.4</v>
      </c>
      <c r="AG135" s="228" t="n">
        <f aca="false">AG134</f>
        <v>708847.4</v>
      </c>
      <c r="AH135" s="228" t="n">
        <f aca="false">AH134</f>
        <v>707205.8</v>
      </c>
      <c r="AI135" s="228" t="n">
        <f aca="false">AI134</f>
        <v>704664.2</v>
      </c>
      <c r="AJ135" s="228" t="n">
        <f aca="false">AJ134</f>
        <v>701950.8</v>
      </c>
      <c r="AK135" s="228" t="n">
        <f aca="false">AK134</f>
        <v>699623.2</v>
      </c>
      <c r="AL135" s="228" t="n">
        <f aca="false">AL134</f>
        <v>697875.8</v>
      </c>
      <c r="AM135" s="228" t="n">
        <f aca="false">AM134</f>
        <v>696647.2</v>
      </c>
      <c r="AN135" s="228" t="n">
        <f aca="false">AN134</f>
        <v>695753.2</v>
      </c>
      <c r="AO135" s="228" t="n">
        <f aca="false">AO134</f>
        <v>695213.4</v>
      </c>
      <c r="AR135" s="203" t="n">
        <v>90</v>
      </c>
      <c r="AS135" s="204" t="s">
        <v>72</v>
      </c>
      <c r="AT135" s="204" t="n">
        <v>5</v>
      </c>
      <c r="AU135" s="205" t="n">
        <f aca="false">L59</f>
        <v>30245</v>
      </c>
      <c r="AV135" s="205" t="n">
        <f aca="false">C84</f>
        <v>6537</v>
      </c>
      <c r="AW135" s="206" t="n">
        <f aca="false">AV135/AU135</f>
        <v>0.216134898330302</v>
      </c>
      <c r="AX135" s="207" t="n">
        <f aca="false">2*AT135*AW135/(2+AT135*AW135)</f>
        <v>0.701583042661658</v>
      </c>
      <c r="AY135" s="208" t="n">
        <f aca="false">AY134*(1-AX134)</f>
        <v>9803.24844601003</v>
      </c>
      <c r="AZ135" s="208" t="n">
        <f aca="false">((AY135+AY136)/2)*AT135</f>
        <v>31821.7600482504</v>
      </c>
      <c r="BA135" s="208" t="n">
        <f aca="false">BA136+AZ135</f>
        <v>41232.2263875068</v>
      </c>
      <c r="BB135" s="209" t="n">
        <f aca="false">BA135/AY135</f>
        <v>4.20597586754914</v>
      </c>
      <c r="BD135" s="203" t="n">
        <v>90</v>
      </c>
      <c r="BE135" s="204" t="s">
        <v>72</v>
      </c>
      <c r="BF135" s="204" t="n">
        <v>5</v>
      </c>
      <c r="BG135" s="205" t="n">
        <f aca="false">Y59</f>
        <v>53495</v>
      </c>
      <c r="BH135" s="205" t="n">
        <f aca="false">C774</f>
        <v>9513</v>
      </c>
      <c r="BI135" s="206" t="n">
        <f aca="false">BH135/BG135</f>
        <v>0.177829703710627</v>
      </c>
      <c r="BJ135" s="207" t="n">
        <f aca="false">2*BF135*BI135/(2+BF135*BI135)</f>
        <v>0.615509042088577</v>
      </c>
      <c r="BK135" s="208" t="n">
        <f aca="false">BK134*(1-BJ134)</f>
        <v>15515.7917150375</v>
      </c>
      <c r="BL135" s="208" t="n">
        <f aca="false">((BK135+BK136)/2)*BF135</f>
        <v>53703.6833357661</v>
      </c>
      <c r="BM135" s="208" t="n">
        <f aca="false">BM136+BL135</f>
        <v>76548.7129366858</v>
      </c>
      <c r="BN135" s="209" t="n">
        <f aca="false">BM135/BK135</f>
        <v>4.93360018892859</v>
      </c>
      <c r="BP135" s="203" t="n">
        <v>90</v>
      </c>
      <c r="BQ135" s="204" t="s">
        <v>72</v>
      </c>
      <c r="BR135" s="204" t="n">
        <v>5</v>
      </c>
      <c r="BS135" s="205" t="n">
        <f aca="false">AL59</f>
        <v>96353</v>
      </c>
      <c r="BT135" s="205" t="n">
        <f aca="false">C1463</f>
        <v>14596</v>
      </c>
      <c r="BU135" s="206" t="n">
        <f aca="false">BT135/BS135</f>
        <v>0.151484645003269</v>
      </c>
      <c r="BV135" s="207" t="n">
        <f aca="false">2*BR135*BU135/(2+BR135*BU135)</f>
        <v>0.549370309312497</v>
      </c>
      <c r="BW135" s="208" t="n">
        <f aca="false">BW134*(1-BV134)</f>
        <v>20650.8619474009</v>
      </c>
      <c r="BX135" s="208" t="n">
        <f aca="false">((BW135+BW136)/2)*BR135</f>
        <v>74891.8836979712</v>
      </c>
      <c r="BY135" s="208" t="n">
        <f aca="false">BY136+BX135</f>
        <v>115145.034853341</v>
      </c>
      <c r="BZ135" s="209" t="n">
        <f aca="false">BY135/BW135</f>
        <v>5.57579800526599</v>
      </c>
    </row>
    <row r="136" customFormat="false" ht="15" hidden="false" customHeight="false" outlineLevel="0" collapsed="false">
      <c r="A136" s="219" t="s">
        <v>71</v>
      </c>
      <c r="B136" s="132" t="n">
        <v>40174</v>
      </c>
      <c r="C136" s="132" t="n">
        <v>15406</v>
      </c>
      <c r="D136" s="132" t="n">
        <v>24768</v>
      </c>
      <c r="E136" s="217" t="n">
        <v>13.1</v>
      </c>
      <c r="F136" s="217" t="n">
        <v>9.6</v>
      </c>
      <c r="G136" s="217" t="n">
        <v>17</v>
      </c>
      <c r="H136" s="217" t="n">
        <v>62.2</v>
      </c>
      <c r="I136" s="127"/>
      <c r="J136" s="229" t="n">
        <v>38</v>
      </c>
      <c r="K136" s="228" t="n">
        <f aca="false">K135</f>
        <v>542228.8</v>
      </c>
      <c r="L136" s="228" t="n">
        <f aca="false">L135</f>
        <v>560065.8</v>
      </c>
      <c r="M136" s="228" t="n">
        <f aca="false">M135</f>
        <v>578114.8</v>
      </c>
      <c r="N136" s="228" t="n">
        <f aca="false">N135</f>
        <v>595078.2</v>
      </c>
      <c r="O136" s="228" t="n">
        <f aca="false">O135</f>
        <v>609417.4</v>
      </c>
      <c r="P136" s="228" t="n">
        <f aca="false">P135</f>
        <v>619967</v>
      </c>
      <c r="Q136" s="228" t="n">
        <f aca="false">Q135</f>
        <v>626104.8</v>
      </c>
      <c r="R136" s="228" t="n">
        <f aca="false">R135</f>
        <v>628426</v>
      </c>
      <c r="S136" s="228" t="n">
        <f aca="false">S135</f>
        <v>628497</v>
      </c>
      <c r="T136" s="228" t="n">
        <f aca="false">T135</f>
        <v>628374.2</v>
      </c>
      <c r="U136" s="228" t="n">
        <f aca="false">U135</f>
        <v>629624</v>
      </c>
      <c r="V136" s="228" t="n">
        <f aca="false">V135</f>
        <v>633131.2</v>
      </c>
      <c r="W136" s="228" t="n">
        <f aca="false">W135</f>
        <v>638909.8</v>
      </c>
      <c r="X136" s="228" t="n">
        <f aca="false">X135</f>
        <v>646511.4</v>
      </c>
      <c r="Y136" s="228" t="n">
        <f aca="false">Y135</f>
        <v>655244.6</v>
      </c>
      <c r="Z136" s="228" t="n">
        <f aca="false">Z135</f>
        <v>664629</v>
      </c>
      <c r="AA136" s="228" t="n">
        <f aca="false">AA135</f>
        <v>674370</v>
      </c>
      <c r="AB136" s="228" t="n">
        <f aca="false">AB135</f>
        <v>684076</v>
      </c>
      <c r="AC136" s="228" t="n">
        <f aca="false">AC135</f>
        <v>693056.2</v>
      </c>
      <c r="AD136" s="228" t="n">
        <f aca="false">AD135</f>
        <v>700552.4</v>
      </c>
      <c r="AE136" s="228" t="n">
        <f aca="false">AE135</f>
        <v>705917.4</v>
      </c>
      <c r="AF136" s="228" t="n">
        <f aca="false">AF135</f>
        <v>708657.4</v>
      </c>
      <c r="AG136" s="228" t="n">
        <f aca="false">AG135</f>
        <v>708847.4</v>
      </c>
      <c r="AH136" s="228" t="n">
        <f aca="false">AH135</f>
        <v>707205.8</v>
      </c>
      <c r="AI136" s="228" t="n">
        <f aca="false">AI135</f>
        <v>704664.2</v>
      </c>
      <c r="AJ136" s="228" t="n">
        <f aca="false">AJ135</f>
        <v>701950.8</v>
      </c>
      <c r="AK136" s="228" t="n">
        <f aca="false">AK135</f>
        <v>699623.2</v>
      </c>
      <c r="AL136" s="228" t="n">
        <f aca="false">AL135</f>
        <v>697875.8</v>
      </c>
      <c r="AM136" s="228" t="n">
        <f aca="false">AM135</f>
        <v>696647.2</v>
      </c>
      <c r="AN136" s="228" t="n">
        <f aca="false">AN135</f>
        <v>695753.2</v>
      </c>
      <c r="AO136" s="228" t="n">
        <f aca="false">AO135</f>
        <v>695213.4</v>
      </c>
      <c r="AR136" s="196" t="n">
        <v>95</v>
      </c>
      <c r="AS136" s="197" t="s">
        <v>74</v>
      </c>
      <c r="AT136" s="197" t="n">
        <v>5</v>
      </c>
      <c r="AU136" s="198" t="n">
        <f aca="false">L60</f>
        <v>4851</v>
      </c>
      <c r="AV136" s="198" t="n">
        <f aca="false">C85</f>
        <v>1476</v>
      </c>
      <c r="AW136" s="199" t="n">
        <f aca="false">AV136/AU136</f>
        <v>0.304267161410019</v>
      </c>
      <c r="AX136" s="200" t="n">
        <f aca="false">2*AT136*AW136/(2+AT136*AW136)</f>
        <v>0.864067439409905</v>
      </c>
      <c r="AY136" s="201" t="n">
        <f aca="false">AY135*(1-AX135)</f>
        <v>2925.45557329014</v>
      </c>
      <c r="AZ136" s="201" t="n">
        <f aca="false">((AY136+AY137)/2)*AT136</f>
        <v>8307.80060065008</v>
      </c>
      <c r="BA136" s="201" t="n">
        <f aca="false">BA137+AZ136</f>
        <v>9410.46633925635</v>
      </c>
      <c r="BB136" s="202" t="n">
        <f aca="false">BA136/AY136</f>
        <v>3.21675243513364</v>
      </c>
      <c r="BD136" s="196" t="n">
        <v>95</v>
      </c>
      <c r="BE136" s="197" t="s">
        <v>74</v>
      </c>
      <c r="BF136" s="197" t="n">
        <v>5</v>
      </c>
      <c r="BG136" s="198" t="n">
        <f aca="false">Y60</f>
        <v>14974</v>
      </c>
      <c r="BH136" s="198" t="n">
        <f aca="false">C775</f>
        <v>3733</v>
      </c>
      <c r="BI136" s="199" t="n">
        <f aca="false">BH136/BG136</f>
        <v>0.249298784559904</v>
      </c>
      <c r="BJ136" s="200" t="n">
        <f aca="false">2*BF136*BI136/(2+BF136*BI136)</f>
        <v>0.767901590109641</v>
      </c>
      <c r="BK136" s="201" t="n">
        <f aca="false">BK135*(1-BJ135)</f>
        <v>5965.68161926891</v>
      </c>
      <c r="BL136" s="201" t="n">
        <f aca="false">((BK136+BK137)/2)*BF136</f>
        <v>18375.7670925334</v>
      </c>
      <c r="BM136" s="201" t="n">
        <f aca="false">BM137+BL136</f>
        <v>22845.0296009197</v>
      </c>
      <c r="BN136" s="202" t="n">
        <f aca="false">BM136/BK136</f>
        <v>3.82940811442755</v>
      </c>
      <c r="BP136" s="196" t="n">
        <v>95</v>
      </c>
      <c r="BQ136" s="197" t="s">
        <v>74</v>
      </c>
      <c r="BR136" s="197" t="n">
        <v>5</v>
      </c>
      <c r="BS136" s="198" t="n">
        <f aca="false">AL60</f>
        <v>28965</v>
      </c>
      <c r="BT136" s="198" t="n">
        <f aca="false">C1464</f>
        <v>6269</v>
      </c>
      <c r="BU136" s="199" t="n">
        <f aca="false">BT136/BS136</f>
        <v>0.216433626790955</v>
      </c>
      <c r="BV136" s="200" t="n">
        <f aca="false">2*BR136*BU136/(2+BR136*BU136)</f>
        <v>0.702212265471857</v>
      </c>
      <c r="BW136" s="201" t="n">
        <f aca="false">BW135*(1-BV135)</f>
        <v>9305.89153178759</v>
      </c>
      <c r="BX136" s="201" t="n">
        <f aca="false">((BW136+BW137)/2)*BR136</f>
        <v>30192.6797220081</v>
      </c>
      <c r="BY136" s="201" t="n">
        <f aca="false">BY137+BX136</f>
        <v>40253.1511553699</v>
      </c>
      <c r="BZ136" s="202" t="n">
        <f aca="false">BY136/BW136</f>
        <v>4.32555559216126</v>
      </c>
    </row>
    <row r="137" customFormat="false" ht="15" hidden="false" customHeight="false" outlineLevel="0" collapsed="false">
      <c r="A137" s="219" t="s">
        <v>72</v>
      </c>
      <c r="B137" s="132" t="n">
        <v>22164</v>
      </c>
      <c r="C137" s="132" t="n">
        <v>6944</v>
      </c>
      <c r="D137" s="132" t="n">
        <v>15220</v>
      </c>
      <c r="E137" s="217" t="n">
        <v>7.2</v>
      </c>
      <c r="F137" s="217" t="n">
        <v>4.3</v>
      </c>
      <c r="G137" s="217" t="n">
        <v>10.5</v>
      </c>
      <c r="H137" s="217" t="n">
        <v>45.6</v>
      </c>
      <c r="I137" s="127"/>
      <c r="J137" s="229" t="n">
        <v>39</v>
      </c>
      <c r="K137" s="228" t="n">
        <f aca="false">K136</f>
        <v>542228.8</v>
      </c>
      <c r="L137" s="228" t="n">
        <f aca="false">L136</f>
        <v>560065.8</v>
      </c>
      <c r="M137" s="228" t="n">
        <f aca="false">M136</f>
        <v>578114.8</v>
      </c>
      <c r="N137" s="228" t="n">
        <f aca="false">N136</f>
        <v>595078.2</v>
      </c>
      <c r="O137" s="228" t="n">
        <f aca="false">O136</f>
        <v>609417.4</v>
      </c>
      <c r="P137" s="228" t="n">
        <f aca="false">P136</f>
        <v>619967</v>
      </c>
      <c r="Q137" s="228" t="n">
        <f aca="false">Q136</f>
        <v>626104.8</v>
      </c>
      <c r="R137" s="228" t="n">
        <f aca="false">R136</f>
        <v>628426</v>
      </c>
      <c r="S137" s="228" t="n">
        <f aca="false">S136</f>
        <v>628497</v>
      </c>
      <c r="T137" s="228" t="n">
        <f aca="false">T136</f>
        <v>628374.2</v>
      </c>
      <c r="U137" s="228" t="n">
        <f aca="false">U136</f>
        <v>629624</v>
      </c>
      <c r="V137" s="228" t="n">
        <f aca="false">V136</f>
        <v>633131.2</v>
      </c>
      <c r="W137" s="228" t="n">
        <f aca="false">W136</f>
        <v>638909.8</v>
      </c>
      <c r="X137" s="228" t="n">
        <f aca="false">X136</f>
        <v>646511.4</v>
      </c>
      <c r="Y137" s="228" t="n">
        <f aca="false">Y136</f>
        <v>655244.6</v>
      </c>
      <c r="Z137" s="228" t="n">
        <f aca="false">Z136</f>
        <v>664629</v>
      </c>
      <c r="AA137" s="228" t="n">
        <f aca="false">AA136</f>
        <v>674370</v>
      </c>
      <c r="AB137" s="228" t="n">
        <f aca="false">AB136</f>
        <v>684076</v>
      </c>
      <c r="AC137" s="228" t="n">
        <f aca="false">AC136</f>
        <v>693056.2</v>
      </c>
      <c r="AD137" s="228" t="n">
        <f aca="false">AD136</f>
        <v>700552.4</v>
      </c>
      <c r="AE137" s="228" t="n">
        <f aca="false">AE136</f>
        <v>705917.4</v>
      </c>
      <c r="AF137" s="228" t="n">
        <f aca="false">AF136</f>
        <v>708657.4</v>
      </c>
      <c r="AG137" s="228" t="n">
        <f aca="false">AG136</f>
        <v>708847.4</v>
      </c>
      <c r="AH137" s="228" t="n">
        <f aca="false">AH136</f>
        <v>707205.8</v>
      </c>
      <c r="AI137" s="228" t="n">
        <f aca="false">AI136</f>
        <v>704664.2</v>
      </c>
      <c r="AJ137" s="228" t="n">
        <f aca="false">AJ136</f>
        <v>701950.8</v>
      </c>
      <c r="AK137" s="228" t="n">
        <f aca="false">AK136</f>
        <v>699623.2</v>
      </c>
      <c r="AL137" s="228" t="n">
        <f aca="false">AL136</f>
        <v>697875.8</v>
      </c>
      <c r="AM137" s="228" t="n">
        <f aca="false">AM136</f>
        <v>696647.2</v>
      </c>
      <c r="AN137" s="228" t="n">
        <f aca="false">AN136</f>
        <v>695753.2</v>
      </c>
      <c r="AO137" s="228" t="n">
        <f aca="false">AO136</f>
        <v>695213.4</v>
      </c>
      <c r="AR137" s="220" t="s">
        <v>217</v>
      </c>
      <c r="AS137" s="221" t="s">
        <v>218</v>
      </c>
      <c r="AT137" s="221" t="n">
        <f aca="false">2/AW137</f>
        <v>5.54570637119114</v>
      </c>
      <c r="AU137" s="222" t="n">
        <f aca="false">L61</f>
        <v>1001</v>
      </c>
      <c r="AV137" s="222" t="n">
        <f aca="false">C86</f>
        <v>361</v>
      </c>
      <c r="AW137" s="223" t="n">
        <f aca="false">AV137/AU137</f>
        <v>0.360639360639361</v>
      </c>
      <c r="AX137" s="224" t="n">
        <f aca="false">2*AT137*AW137/(2+AT137*AW137)</f>
        <v>1</v>
      </c>
      <c r="AY137" s="225" t="n">
        <f aca="false">AY136*(1-AX136)</f>
        <v>397.664666969893</v>
      </c>
      <c r="AZ137" s="225" t="n">
        <f aca="false">AY137/AW137</f>
        <v>1102.66573860627</v>
      </c>
      <c r="BA137" s="225" t="n">
        <f aca="false">BA138+AZ137</f>
        <v>1102.66573860627</v>
      </c>
      <c r="BB137" s="226" t="n">
        <f aca="false">BA137/AY137</f>
        <v>2.77285318559557</v>
      </c>
      <c r="BD137" s="220" t="s">
        <v>217</v>
      </c>
      <c r="BE137" s="221" t="s">
        <v>218</v>
      </c>
      <c r="BF137" s="221" t="n">
        <f aca="false">2/BI137</f>
        <v>6.45555555555556</v>
      </c>
      <c r="BG137" s="222" t="n">
        <f aca="false">Y61</f>
        <v>2905</v>
      </c>
      <c r="BH137" s="222" t="n">
        <f aca="false">C776</f>
        <v>900</v>
      </c>
      <c r="BI137" s="223" t="n">
        <f aca="false">BH137/BG137</f>
        <v>0.309810671256454</v>
      </c>
      <c r="BJ137" s="224" t="n">
        <f aca="false">2*BF137*BI137/(2+BF137*BI137)</f>
        <v>1</v>
      </c>
      <c r="BK137" s="225" t="n">
        <f aca="false">BK136*(1-BJ136)</f>
        <v>1384.62521774445</v>
      </c>
      <c r="BL137" s="225" t="n">
        <f aca="false">BK137/BI137</f>
        <v>4469.26250838626</v>
      </c>
      <c r="BM137" s="225" t="n">
        <f aca="false">BM138+BL137</f>
        <v>4469.26250838626</v>
      </c>
      <c r="BN137" s="226" t="n">
        <f aca="false">BM137/BK137</f>
        <v>3.22777777777778</v>
      </c>
      <c r="BP137" s="220" t="s">
        <v>217</v>
      </c>
      <c r="BQ137" s="221" t="s">
        <v>218</v>
      </c>
      <c r="BR137" s="221" t="n">
        <f aca="false">2/BU137</f>
        <v>7.26078431372549</v>
      </c>
      <c r="BS137" s="222" t="n">
        <f aca="false">AL61</f>
        <v>7406</v>
      </c>
      <c r="BT137" s="222" t="n">
        <f aca="false">C1465</f>
        <v>2040</v>
      </c>
      <c r="BU137" s="223" t="n">
        <f aca="false">BT137/BS137</f>
        <v>0.275452335943829</v>
      </c>
      <c r="BV137" s="224" t="n">
        <f aca="false">2*BR137*BU137/(2+BR137*BU137)</f>
        <v>1</v>
      </c>
      <c r="BW137" s="225" t="n">
        <f aca="false">BW136*(1-BV136)</f>
        <v>2771.18035701566</v>
      </c>
      <c r="BX137" s="225" t="n">
        <f aca="false">BW137/BU137</f>
        <v>10060.4714333618</v>
      </c>
      <c r="BY137" s="225" t="n">
        <f aca="false">BY138+BX137</f>
        <v>10060.4714333618</v>
      </c>
      <c r="BZ137" s="226" t="n">
        <f aca="false">BY137/BW137</f>
        <v>3.63039215686274</v>
      </c>
      <c r="CB137" s="230" t="n">
        <f aca="false">BS137*BV137</f>
        <v>7406</v>
      </c>
    </row>
    <row r="138" customFormat="false" ht="15" hidden="false" customHeight="false" outlineLevel="0" collapsed="false">
      <c r="A138" s="219" t="s">
        <v>74</v>
      </c>
      <c r="B138" s="132" t="n">
        <v>6797</v>
      </c>
      <c r="C138" s="132" t="n">
        <v>1548</v>
      </c>
      <c r="D138" s="132" t="n">
        <v>5249</v>
      </c>
      <c r="E138" s="217" t="n">
        <v>2.2</v>
      </c>
      <c r="F138" s="217" t="n">
        <v>1</v>
      </c>
      <c r="G138" s="217" t="n">
        <v>3.6</v>
      </c>
      <c r="H138" s="217" t="n">
        <v>29.5</v>
      </c>
      <c r="I138" s="127"/>
      <c r="J138" s="229" t="n">
        <v>40</v>
      </c>
      <c r="K138" s="228" t="n">
        <f aca="false">K19/5</f>
        <v>469561.8</v>
      </c>
      <c r="L138" s="228" t="n">
        <f aca="false">L19/5</f>
        <v>479340.4</v>
      </c>
      <c r="M138" s="228" t="n">
        <f aca="false">M19/5</f>
        <v>491536.8</v>
      </c>
      <c r="N138" s="228" t="n">
        <f aca="false">N19/5</f>
        <v>505779</v>
      </c>
      <c r="O138" s="228" t="n">
        <f aca="false">O19/5</f>
        <v>521577.4</v>
      </c>
      <c r="P138" s="228" t="n">
        <f aca="false">P19/5</f>
        <v>538497.2</v>
      </c>
      <c r="Q138" s="228" t="n">
        <f aca="false">Q19/5</f>
        <v>556277.6</v>
      </c>
      <c r="R138" s="228" t="n">
        <f aca="false">R19/5</f>
        <v>574256.4</v>
      </c>
      <c r="S138" s="228" t="n">
        <f aca="false">S19/5</f>
        <v>591166.8</v>
      </c>
      <c r="T138" s="228" t="n">
        <f aca="false">T19/5</f>
        <v>605466.8</v>
      </c>
      <c r="U138" s="228" t="n">
        <f aca="false">U19/5</f>
        <v>616014.8</v>
      </c>
      <c r="V138" s="228" t="n">
        <f aca="false">V19/5</f>
        <v>622176.8</v>
      </c>
      <c r="W138" s="228" t="n">
        <f aca="false">W19/5</f>
        <v>624549.6</v>
      </c>
      <c r="X138" s="228" t="n">
        <f aca="false">X19/5</f>
        <v>624683</v>
      </c>
      <c r="Y138" s="228" t="n">
        <f aca="false">Y19/5</f>
        <v>624630.2</v>
      </c>
      <c r="Z138" s="228" t="n">
        <f aca="false">Z19/5</f>
        <v>625933.8</v>
      </c>
      <c r="AA138" s="228" t="n">
        <f aca="false">AA19/5</f>
        <v>629480</v>
      </c>
      <c r="AB138" s="228" t="n">
        <f aca="false">AB19/5</f>
        <v>635276.6</v>
      </c>
      <c r="AC138" s="228" t="n">
        <f aca="false">AC19/5</f>
        <v>642882.2</v>
      </c>
      <c r="AD138" s="228" t="n">
        <f aca="false">AD19/5</f>
        <v>651608.4</v>
      </c>
      <c r="AE138" s="228" t="n">
        <f aca="false">AE19/5</f>
        <v>660982.2</v>
      </c>
      <c r="AF138" s="228" t="n">
        <f aca="false">AF19/5</f>
        <v>670704.6</v>
      </c>
      <c r="AG138" s="228" t="n">
        <f aca="false">AG19/5</f>
        <v>680394.8</v>
      </c>
      <c r="AH138" s="228" t="n">
        <f aca="false">AH19/5</f>
        <v>689358</v>
      </c>
      <c r="AI138" s="228" t="n">
        <f aca="false">AI19/5</f>
        <v>696845.4</v>
      </c>
      <c r="AJ138" s="228" t="n">
        <f aca="false">AJ19/5</f>
        <v>702211.2</v>
      </c>
      <c r="AK138" s="228" t="n">
        <f aca="false">AK19/5</f>
        <v>704963.2</v>
      </c>
      <c r="AL138" s="228" t="n">
        <f aca="false">AL19/5</f>
        <v>705183.2</v>
      </c>
      <c r="AM138" s="228" t="n">
        <f aca="false">AM19/5</f>
        <v>703573</v>
      </c>
      <c r="AN138" s="228" t="n">
        <f aca="false">AN19/5</f>
        <v>701071.6</v>
      </c>
      <c r="AO138" s="228" t="n">
        <f aca="false">AO19/5</f>
        <v>698398.2</v>
      </c>
    </row>
    <row r="139" customFormat="false" ht="15" hidden="false" customHeight="false" outlineLevel="0" collapsed="false">
      <c r="A139" s="219" t="s">
        <v>218</v>
      </c>
      <c r="B139" s="132" t="n">
        <v>1770</v>
      </c>
      <c r="C139" s="132" t="n">
        <v>385</v>
      </c>
      <c r="D139" s="132" t="n">
        <v>1385</v>
      </c>
      <c r="E139" s="217" t="n">
        <v>0.6</v>
      </c>
      <c r="F139" s="217" t="n">
        <v>0.2</v>
      </c>
      <c r="G139" s="217" t="n">
        <v>1</v>
      </c>
      <c r="H139" s="217" t="n">
        <v>27.8</v>
      </c>
      <c r="I139" s="127"/>
      <c r="J139" s="229" t="n">
        <v>41</v>
      </c>
      <c r="K139" s="228" t="n">
        <f aca="false">K138</f>
        <v>469561.8</v>
      </c>
      <c r="L139" s="228" t="n">
        <f aca="false">L138</f>
        <v>479340.4</v>
      </c>
      <c r="M139" s="228" t="n">
        <f aca="false">M138</f>
        <v>491536.8</v>
      </c>
      <c r="N139" s="228" t="n">
        <f aca="false">N138</f>
        <v>505779</v>
      </c>
      <c r="O139" s="228" t="n">
        <f aca="false">O138</f>
        <v>521577.4</v>
      </c>
      <c r="P139" s="228" t="n">
        <f aca="false">P138</f>
        <v>538497.2</v>
      </c>
      <c r="Q139" s="228" t="n">
        <f aca="false">Q138</f>
        <v>556277.6</v>
      </c>
      <c r="R139" s="228" t="n">
        <f aca="false">R138</f>
        <v>574256.4</v>
      </c>
      <c r="S139" s="228" t="n">
        <f aca="false">S138</f>
        <v>591166.8</v>
      </c>
      <c r="T139" s="228" t="n">
        <f aca="false">T138</f>
        <v>605466.8</v>
      </c>
      <c r="U139" s="228" t="n">
        <f aca="false">U138</f>
        <v>616014.8</v>
      </c>
      <c r="V139" s="228" t="n">
        <f aca="false">V138</f>
        <v>622176.8</v>
      </c>
      <c r="W139" s="228" t="n">
        <f aca="false">W138</f>
        <v>624549.6</v>
      </c>
      <c r="X139" s="228" t="n">
        <f aca="false">X138</f>
        <v>624683</v>
      </c>
      <c r="Y139" s="228" t="n">
        <f aca="false">Y138</f>
        <v>624630.2</v>
      </c>
      <c r="Z139" s="228" t="n">
        <f aca="false">Z138</f>
        <v>625933.8</v>
      </c>
      <c r="AA139" s="228" t="n">
        <f aca="false">AA138</f>
        <v>629480</v>
      </c>
      <c r="AB139" s="228" t="n">
        <f aca="false">AB138</f>
        <v>635276.6</v>
      </c>
      <c r="AC139" s="228" t="n">
        <f aca="false">AC138</f>
        <v>642882.2</v>
      </c>
      <c r="AD139" s="228" t="n">
        <f aca="false">AD138</f>
        <v>651608.4</v>
      </c>
      <c r="AE139" s="228" t="n">
        <f aca="false">AE138</f>
        <v>660982.2</v>
      </c>
      <c r="AF139" s="228" t="n">
        <f aca="false">AF138</f>
        <v>670704.6</v>
      </c>
      <c r="AG139" s="228" t="n">
        <f aca="false">AG138</f>
        <v>680394.8</v>
      </c>
      <c r="AH139" s="228" t="n">
        <f aca="false">AH138</f>
        <v>689358</v>
      </c>
      <c r="AI139" s="228" t="n">
        <f aca="false">AI138</f>
        <v>696845.4</v>
      </c>
      <c r="AJ139" s="228" t="n">
        <f aca="false">AJ138</f>
        <v>702211.2</v>
      </c>
      <c r="AK139" s="228" t="n">
        <f aca="false">AK138</f>
        <v>704963.2</v>
      </c>
      <c r="AL139" s="228" t="n">
        <f aca="false">AL138</f>
        <v>705183.2</v>
      </c>
      <c r="AM139" s="228" t="n">
        <f aca="false">AM138</f>
        <v>703573</v>
      </c>
      <c r="AN139" s="228" t="n">
        <f aca="false">AN138</f>
        <v>701071.6</v>
      </c>
      <c r="AO139" s="228" t="n">
        <f aca="false">AO138</f>
        <v>698398.2</v>
      </c>
      <c r="AR139" s="180"/>
      <c r="AS139" s="181"/>
      <c r="AT139" s="181"/>
      <c r="AU139" s="181"/>
      <c r="AV139" s="182"/>
      <c r="AW139" s="182" t="s">
        <v>247</v>
      </c>
      <c r="AX139" s="181"/>
      <c r="AY139" s="181"/>
      <c r="AZ139" s="181"/>
      <c r="BA139" s="181"/>
      <c r="BB139" s="183"/>
      <c r="BD139" s="180"/>
      <c r="BE139" s="181"/>
      <c r="BF139" s="181"/>
      <c r="BG139" s="181"/>
      <c r="BH139" s="182"/>
      <c r="BI139" s="182" t="s">
        <v>248</v>
      </c>
      <c r="BJ139" s="181"/>
      <c r="BK139" s="181"/>
      <c r="BL139" s="181"/>
      <c r="BM139" s="181"/>
      <c r="BN139" s="183"/>
      <c r="BP139" s="180"/>
      <c r="BQ139" s="181"/>
      <c r="BR139" s="181"/>
      <c r="BS139" s="181"/>
      <c r="BT139" s="182"/>
      <c r="BU139" s="182" t="s">
        <v>249</v>
      </c>
      <c r="BV139" s="181"/>
      <c r="BW139" s="181"/>
      <c r="BX139" s="181"/>
      <c r="BY139" s="181"/>
      <c r="BZ139" s="183"/>
    </row>
    <row r="140" customFormat="false" ht="15" hidden="false" customHeight="false" outlineLevel="0" collapsed="false">
      <c r="B140" s="132"/>
      <c r="C140" s="132"/>
      <c r="D140" s="132"/>
      <c r="E140" s="217"/>
      <c r="F140" s="217"/>
      <c r="G140" s="217"/>
      <c r="H140" s="217"/>
      <c r="I140" s="127"/>
      <c r="J140" s="229" t="n">
        <v>42</v>
      </c>
      <c r="K140" s="228" t="n">
        <f aca="false">K139</f>
        <v>469561.8</v>
      </c>
      <c r="L140" s="228" t="n">
        <f aca="false">L139</f>
        <v>479340.4</v>
      </c>
      <c r="M140" s="228" t="n">
        <f aca="false">M139</f>
        <v>491536.8</v>
      </c>
      <c r="N140" s="228" t="n">
        <f aca="false">N139</f>
        <v>505779</v>
      </c>
      <c r="O140" s="228" t="n">
        <f aca="false">O139</f>
        <v>521577.4</v>
      </c>
      <c r="P140" s="228" t="n">
        <f aca="false">P139</f>
        <v>538497.2</v>
      </c>
      <c r="Q140" s="228" t="n">
        <f aca="false">Q139</f>
        <v>556277.6</v>
      </c>
      <c r="R140" s="228" t="n">
        <f aca="false">R139</f>
        <v>574256.4</v>
      </c>
      <c r="S140" s="228" t="n">
        <f aca="false">S139</f>
        <v>591166.8</v>
      </c>
      <c r="T140" s="228" t="n">
        <f aca="false">T139</f>
        <v>605466.8</v>
      </c>
      <c r="U140" s="228" t="n">
        <f aca="false">U139</f>
        <v>616014.8</v>
      </c>
      <c r="V140" s="228" t="n">
        <f aca="false">V139</f>
        <v>622176.8</v>
      </c>
      <c r="W140" s="228" t="n">
        <f aca="false">W139</f>
        <v>624549.6</v>
      </c>
      <c r="X140" s="228" t="n">
        <f aca="false">X139</f>
        <v>624683</v>
      </c>
      <c r="Y140" s="228" t="n">
        <f aca="false">Y139</f>
        <v>624630.2</v>
      </c>
      <c r="Z140" s="228" t="n">
        <f aca="false">Z139</f>
        <v>625933.8</v>
      </c>
      <c r="AA140" s="228" t="n">
        <f aca="false">AA139</f>
        <v>629480</v>
      </c>
      <c r="AB140" s="228" t="n">
        <f aca="false">AB139</f>
        <v>635276.6</v>
      </c>
      <c r="AC140" s="228" t="n">
        <f aca="false">AC139</f>
        <v>642882.2</v>
      </c>
      <c r="AD140" s="228" t="n">
        <f aca="false">AD139</f>
        <v>651608.4</v>
      </c>
      <c r="AE140" s="228" t="n">
        <f aca="false">AE139</f>
        <v>660982.2</v>
      </c>
      <c r="AF140" s="228" t="n">
        <f aca="false">AF139</f>
        <v>670704.6</v>
      </c>
      <c r="AG140" s="228" t="n">
        <f aca="false">AG139</f>
        <v>680394.8</v>
      </c>
      <c r="AH140" s="228" t="n">
        <f aca="false">AH139</f>
        <v>689358</v>
      </c>
      <c r="AI140" s="228" t="n">
        <f aca="false">AI139</f>
        <v>696845.4</v>
      </c>
      <c r="AJ140" s="228" t="n">
        <f aca="false">AJ139</f>
        <v>702211.2</v>
      </c>
      <c r="AK140" s="228" t="n">
        <f aca="false">AK139</f>
        <v>704963.2</v>
      </c>
      <c r="AL140" s="228" t="n">
        <f aca="false">AL139</f>
        <v>705183.2</v>
      </c>
      <c r="AM140" s="228" t="n">
        <f aca="false">AM139</f>
        <v>703573</v>
      </c>
      <c r="AN140" s="228" t="n">
        <f aca="false">AN139</f>
        <v>701071.6</v>
      </c>
      <c r="AO140" s="228" t="n">
        <f aca="false">AO139</f>
        <v>698398.2</v>
      </c>
      <c r="AR140" s="184"/>
      <c r="AS140" s="185"/>
      <c r="AT140" s="186"/>
      <c r="AU140" s="187"/>
      <c r="AV140" s="187"/>
      <c r="AW140" s="187"/>
      <c r="AX140" s="187"/>
      <c r="AY140" s="187"/>
      <c r="AZ140" s="188"/>
      <c r="BA140" s="187"/>
      <c r="BB140" s="189"/>
      <c r="BD140" s="184"/>
      <c r="BE140" s="185"/>
      <c r="BF140" s="186"/>
      <c r="BG140" s="187"/>
      <c r="BH140" s="187"/>
      <c r="BI140" s="187"/>
      <c r="BJ140" s="187"/>
      <c r="BK140" s="187"/>
      <c r="BL140" s="188"/>
      <c r="BM140" s="187"/>
      <c r="BN140" s="189"/>
      <c r="BP140" s="184"/>
      <c r="BQ140" s="185"/>
      <c r="BR140" s="186"/>
      <c r="BS140" s="187"/>
      <c r="BT140" s="187"/>
      <c r="BU140" s="187"/>
      <c r="BV140" s="187"/>
      <c r="BW140" s="187"/>
      <c r="BX140" s="188"/>
      <c r="BY140" s="187"/>
      <c r="BZ140" s="189"/>
    </row>
    <row r="141" customFormat="false" ht="73" hidden="false" customHeight="false" outlineLevel="0" collapsed="false">
      <c r="A141" s="219" t="s">
        <v>186</v>
      </c>
      <c r="B141" s="132" t="n">
        <v>8388</v>
      </c>
      <c r="C141" s="132" t="n">
        <v>4731</v>
      </c>
      <c r="D141" s="132" t="n">
        <v>3657</v>
      </c>
      <c r="E141" s="217" t="n">
        <v>2.7</v>
      </c>
      <c r="F141" s="217" t="n">
        <v>2.9</v>
      </c>
      <c r="G141" s="217" t="n">
        <v>2.5</v>
      </c>
      <c r="H141" s="217" t="n">
        <v>129.4</v>
      </c>
      <c r="I141" s="127"/>
      <c r="J141" s="229" t="n">
        <v>43</v>
      </c>
      <c r="K141" s="228" t="n">
        <f aca="false">K140</f>
        <v>469561.8</v>
      </c>
      <c r="L141" s="228" t="n">
        <f aca="false">L140</f>
        <v>479340.4</v>
      </c>
      <c r="M141" s="228" t="n">
        <f aca="false">M140</f>
        <v>491536.8</v>
      </c>
      <c r="N141" s="228" t="n">
        <f aca="false">N140</f>
        <v>505779</v>
      </c>
      <c r="O141" s="228" t="n">
        <f aca="false">O140</f>
        <v>521577.4</v>
      </c>
      <c r="P141" s="228" t="n">
        <f aca="false">P140</f>
        <v>538497.2</v>
      </c>
      <c r="Q141" s="228" t="n">
        <f aca="false">Q140</f>
        <v>556277.6</v>
      </c>
      <c r="R141" s="228" t="n">
        <f aca="false">R140</f>
        <v>574256.4</v>
      </c>
      <c r="S141" s="228" t="n">
        <f aca="false">S140</f>
        <v>591166.8</v>
      </c>
      <c r="T141" s="228" t="n">
        <f aca="false">T140</f>
        <v>605466.8</v>
      </c>
      <c r="U141" s="228" t="n">
        <f aca="false">U140</f>
        <v>616014.8</v>
      </c>
      <c r="V141" s="228" t="n">
        <f aca="false">V140</f>
        <v>622176.8</v>
      </c>
      <c r="W141" s="228" t="n">
        <f aca="false">W140</f>
        <v>624549.6</v>
      </c>
      <c r="X141" s="228" t="n">
        <f aca="false">X140</f>
        <v>624683</v>
      </c>
      <c r="Y141" s="228" t="n">
        <f aca="false">Y140</f>
        <v>624630.2</v>
      </c>
      <c r="Z141" s="228" t="n">
        <f aca="false">Z140</f>
        <v>625933.8</v>
      </c>
      <c r="AA141" s="228" t="n">
        <f aca="false">AA140</f>
        <v>629480</v>
      </c>
      <c r="AB141" s="228" t="n">
        <f aca="false">AB140</f>
        <v>635276.6</v>
      </c>
      <c r="AC141" s="228" t="n">
        <f aca="false">AC140</f>
        <v>642882.2</v>
      </c>
      <c r="AD141" s="228" t="n">
        <f aca="false">AD140</f>
        <v>651608.4</v>
      </c>
      <c r="AE141" s="228" t="n">
        <f aca="false">AE140</f>
        <v>660982.2</v>
      </c>
      <c r="AF141" s="228" t="n">
        <f aca="false">AF140</f>
        <v>670704.6</v>
      </c>
      <c r="AG141" s="228" t="n">
        <f aca="false">AG140</f>
        <v>680394.8</v>
      </c>
      <c r="AH141" s="228" t="n">
        <f aca="false">AH140</f>
        <v>689358</v>
      </c>
      <c r="AI141" s="228" t="n">
        <f aca="false">AI140</f>
        <v>696845.4</v>
      </c>
      <c r="AJ141" s="228" t="n">
        <f aca="false">AJ140</f>
        <v>702211.2</v>
      </c>
      <c r="AK141" s="228" t="n">
        <f aca="false">AK140</f>
        <v>704963.2</v>
      </c>
      <c r="AL141" s="228" t="n">
        <f aca="false">AL140</f>
        <v>705183.2</v>
      </c>
      <c r="AM141" s="228" t="n">
        <f aca="false">AM140</f>
        <v>703573</v>
      </c>
      <c r="AN141" s="228" t="n">
        <f aca="false">AN140</f>
        <v>701071.6</v>
      </c>
      <c r="AO141" s="228" t="n">
        <f aca="false">AO140</f>
        <v>698398.2</v>
      </c>
      <c r="AR141" s="184" t="s">
        <v>163</v>
      </c>
      <c r="AS141" s="187" t="s">
        <v>164</v>
      </c>
      <c r="AT141" s="186" t="s">
        <v>165</v>
      </c>
      <c r="AU141" s="187" t="s">
        <v>166</v>
      </c>
      <c r="AV141" s="187" t="s">
        <v>167</v>
      </c>
      <c r="AW141" s="187" t="s">
        <v>168</v>
      </c>
      <c r="AX141" s="187" t="s">
        <v>169</v>
      </c>
      <c r="AY141" s="187" t="s">
        <v>170</v>
      </c>
      <c r="AZ141" s="188" t="s">
        <v>171</v>
      </c>
      <c r="BA141" s="187" t="s">
        <v>172</v>
      </c>
      <c r="BB141" s="189" t="s">
        <v>173</v>
      </c>
      <c r="BD141" s="184" t="s">
        <v>163</v>
      </c>
      <c r="BE141" s="187" t="s">
        <v>164</v>
      </c>
      <c r="BF141" s="186" t="s">
        <v>165</v>
      </c>
      <c r="BG141" s="187" t="s">
        <v>166</v>
      </c>
      <c r="BH141" s="187" t="s">
        <v>167</v>
      </c>
      <c r="BI141" s="187" t="s">
        <v>168</v>
      </c>
      <c r="BJ141" s="187" t="s">
        <v>169</v>
      </c>
      <c r="BK141" s="187" t="s">
        <v>170</v>
      </c>
      <c r="BL141" s="188" t="s">
        <v>171</v>
      </c>
      <c r="BM141" s="187" t="s">
        <v>172</v>
      </c>
      <c r="BN141" s="189" t="s">
        <v>173</v>
      </c>
      <c r="BP141" s="184" t="s">
        <v>163</v>
      </c>
      <c r="BQ141" s="187" t="s">
        <v>164</v>
      </c>
      <c r="BR141" s="186" t="s">
        <v>165</v>
      </c>
      <c r="BS141" s="187" t="s">
        <v>166</v>
      </c>
      <c r="BT141" s="187" t="s">
        <v>167</v>
      </c>
      <c r="BU141" s="187" t="s">
        <v>168</v>
      </c>
      <c r="BV141" s="187" t="s">
        <v>169</v>
      </c>
      <c r="BW141" s="187" t="s">
        <v>170</v>
      </c>
      <c r="BX141" s="188" t="s">
        <v>171</v>
      </c>
      <c r="BY141" s="187" t="s">
        <v>172</v>
      </c>
      <c r="BZ141" s="189" t="s">
        <v>173</v>
      </c>
    </row>
    <row r="142" customFormat="false" ht="15" hidden="false" customHeight="false" outlineLevel="0" collapsed="false">
      <c r="A142" s="219" t="s">
        <v>189</v>
      </c>
      <c r="B142" s="132" t="n">
        <v>1373</v>
      </c>
      <c r="C142" s="132" t="n">
        <v>760</v>
      </c>
      <c r="D142" s="132" t="n">
        <v>613</v>
      </c>
      <c r="E142" s="217" t="n">
        <v>0.4</v>
      </c>
      <c r="F142" s="217" t="n">
        <v>0.5</v>
      </c>
      <c r="G142" s="217" t="n">
        <v>0.4</v>
      </c>
      <c r="H142" s="217" t="n">
        <v>124</v>
      </c>
      <c r="I142" s="127"/>
      <c r="J142" s="229" t="n">
        <v>44</v>
      </c>
      <c r="K142" s="228" t="n">
        <f aca="false">K141</f>
        <v>469561.8</v>
      </c>
      <c r="L142" s="228" t="n">
        <f aca="false">L141</f>
        <v>479340.4</v>
      </c>
      <c r="M142" s="228" t="n">
        <f aca="false">M141</f>
        <v>491536.8</v>
      </c>
      <c r="N142" s="228" t="n">
        <f aca="false">N141</f>
        <v>505779</v>
      </c>
      <c r="O142" s="228" t="n">
        <f aca="false">O141</f>
        <v>521577.4</v>
      </c>
      <c r="P142" s="228" t="n">
        <f aca="false">P141</f>
        <v>538497.2</v>
      </c>
      <c r="Q142" s="228" t="n">
        <f aca="false">Q141</f>
        <v>556277.6</v>
      </c>
      <c r="R142" s="228" t="n">
        <f aca="false">R141</f>
        <v>574256.4</v>
      </c>
      <c r="S142" s="228" t="n">
        <f aca="false">S141</f>
        <v>591166.8</v>
      </c>
      <c r="T142" s="228" t="n">
        <f aca="false">T141</f>
        <v>605466.8</v>
      </c>
      <c r="U142" s="228" t="n">
        <f aca="false">U141</f>
        <v>616014.8</v>
      </c>
      <c r="V142" s="228" t="n">
        <f aca="false">V141</f>
        <v>622176.8</v>
      </c>
      <c r="W142" s="228" t="n">
        <f aca="false">W141</f>
        <v>624549.6</v>
      </c>
      <c r="X142" s="228" t="n">
        <f aca="false">X141</f>
        <v>624683</v>
      </c>
      <c r="Y142" s="228" t="n">
        <f aca="false">Y141</f>
        <v>624630.2</v>
      </c>
      <c r="Z142" s="228" t="n">
        <f aca="false">Z141</f>
        <v>625933.8</v>
      </c>
      <c r="AA142" s="228" t="n">
        <f aca="false">AA141</f>
        <v>629480</v>
      </c>
      <c r="AB142" s="228" t="n">
        <f aca="false">AB141</f>
        <v>635276.6</v>
      </c>
      <c r="AC142" s="228" t="n">
        <f aca="false">AC141</f>
        <v>642882.2</v>
      </c>
      <c r="AD142" s="228" t="n">
        <f aca="false">AD141</f>
        <v>651608.4</v>
      </c>
      <c r="AE142" s="228" t="n">
        <f aca="false">AE141</f>
        <v>660982.2</v>
      </c>
      <c r="AF142" s="228" t="n">
        <f aca="false">AF141</f>
        <v>670704.6</v>
      </c>
      <c r="AG142" s="228" t="n">
        <f aca="false">AG141</f>
        <v>680394.8</v>
      </c>
      <c r="AH142" s="228" t="n">
        <f aca="false">AH141</f>
        <v>689358</v>
      </c>
      <c r="AI142" s="228" t="n">
        <f aca="false">AI141</f>
        <v>696845.4</v>
      </c>
      <c r="AJ142" s="228" t="n">
        <f aca="false">AJ141</f>
        <v>702211.2</v>
      </c>
      <c r="AK142" s="228" t="n">
        <f aca="false">AK141</f>
        <v>704963.2</v>
      </c>
      <c r="AL142" s="228" t="n">
        <f aca="false">AL141</f>
        <v>705183.2</v>
      </c>
      <c r="AM142" s="228" t="n">
        <f aca="false">AM141</f>
        <v>703573</v>
      </c>
      <c r="AN142" s="228" t="n">
        <f aca="false">AN141</f>
        <v>701071.6</v>
      </c>
      <c r="AO142" s="228" t="n">
        <f aca="false">AO141</f>
        <v>698398.2</v>
      </c>
      <c r="AR142" s="191" t="s">
        <v>175</v>
      </c>
      <c r="AS142" s="192" t="s">
        <v>176</v>
      </c>
      <c r="AT142" s="193" t="s">
        <v>177</v>
      </c>
      <c r="AU142" s="192" t="s">
        <v>178</v>
      </c>
      <c r="AV142" s="192" t="s">
        <v>179</v>
      </c>
      <c r="AW142" s="192" t="s">
        <v>180</v>
      </c>
      <c r="AX142" s="192" t="s">
        <v>181</v>
      </c>
      <c r="AY142" s="192" t="s">
        <v>182</v>
      </c>
      <c r="AZ142" s="194" t="s">
        <v>183</v>
      </c>
      <c r="BA142" s="192" t="s">
        <v>184</v>
      </c>
      <c r="BB142" s="195" t="s">
        <v>185</v>
      </c>
      <c r="BD142" s="191" t="s">
        <v>175</v>
      </c>
      <c r="BE142" s="192" t="s">
        <v>176</v>
      </c>
      <c r="BF142" s="193" t="s">
        <v>177</v>
      </c>
      <c r="BG142" s="192" t="s">
        <v>178</v>
      </c>
      <c r="BH142" s="192" t="s">
        <v>179</v>
      </c>
      <c r="BI142" s="192" t="s">
        <v>180</v>
      </c>
      <c r="BJ142" s="192" t="s">
        <v>181</v>
      </c>
      <c r="BK142" s="192" t="s">
        <v>182</v>
      </c>
      <c r="BL142" s="194" t="s">
        <v>183</v>
      </c>
      <c r="BM142" s="192" t="s">
        <v>184</v>
      </c>
      <c r="BN142" s="195" t="s">
        <v>185</v>
      </c>
      <c r="BP142" s="191" t="s">
        <v>175</v>
      </c>
      <c r="BQ142" s="192" t="s">
        <v>176</v>
      </c>
      <c r="BR142" s="193" t="s">
        <v>177</v>
      </c>
      <c r="BS142" s="192" t="s">
        <v>178</v>
      </c>
      <c r="BT142" s="192" t="s">
        <v>179</v>
      </c>
      <c r="BU142" s="192" t="s">
        <v>180</v>
      </c>
      <c r="BV142" s="192" t="s">
        <v>181</v>
      </c>
      <c r="BW142" s="192" t="s">
        <v>182</v>
      </c>
      <c r="BX142" s="194" t="s">
        <v>183</v>
      </c>
      <c r="BY142" s="192" t="s">
        <v>184</v>
      </c>
      <c r="BZ142" s="195" t="s">
        <v>185</v>
      </c>
    </row>
    <row r="143" customFormat="false" ht="15" hidden="false" customHeight="false" outlineLevel="0" collapsed="false">
      <c r="A143" s="219" t="s">
        <v>24</v>
      </c>
      <c r="B143" s="132" t="n">
        <v>11344</v>
      </c>
      <c r="C143" s="132" t="n">
        <v>6430</v>
      </c>
      <c r="D143" s="132" t="n">
        <v>4914</v>
      </c>
      <c r="E143" s="217" t="n">
        <v>3.7</v>
      </c>
      <c r="F143" s="217" t="n">
        <v>4</v>
      </c>
      <c r="G143" s="217" t="n">
        <v>3.4</v>
      </c>
      <c r="H143" s="217" t="n">
        <v>130.9</v>
      </c>
      <c r="I143" s="127"/>
      <c r="J143" s="229" t="n">
        <v>45</v>
      </c>
      <c r="K143" s="228" t="n">
        <f aca="false">K20/5</f>
        <v>442427.4</v>
      </c>
      <c r="L143" s="228" t="n">
        <f aca="false">L20/5</f>
        <v>445446.8</v>
      </c>
      <c r="M143" s="228" t="n">
        <f aca="false">M20/5</f>
        <v>448316.6</v>
      </c>
      <c r="N143" s="228" t="n">
        <f aca="false">N20/5</f>
        <v>451803</v>
      </c>
      <c r="O143" s="228" t="n">
        <f aca="false">O20/5</f>
        <v>456828.4</v>
      </c>
      <c r="P143" s="228" t="n">
        <f aca="false">P20/5</f>
        <v>464075.6</v>
      </c>
      <c r="Q143" s="228" t="n">
        <f aca="false">Q20/5</f>
        <v>473842.6</v>
      </c>
      <c r="R143" s="228" t="n">
        <f aca="false">R20/5</f>
        <v>485997.8</v>
      </c>
      <c r="S143" s="228" t="n">
        <f aca="false">S20/5</f>
        <v>500172.4</v>
      </c>
      <c r="T143" s="228" t="n">
        <f aca="false">T20/5</f>
        <v>515892.2</v>
      </c>
      <c r="U143" s="228" t="n">
        <f aca="false">U20/5</f>
        <v>532710.4</v>
      </c>
      <c r="V143" s="228" t="n">
        <f aca="false">V20/5</f>
        <v>550389.4</v>
      </c>
      <c r="W143" s="228" t="n">
        <f aca="false">W20/5</f>
        <v>568262.8</v>
      </c>
      <c r="X143" s="228" t="n">
        <f aca="false">X20/5</f>
        <v>585084.4</v>
      </c>
      <c r="Y143" s="228" t="n">
        <f aca="false">Y20/5</f>
        <v>599318.2</v>
      </c>
      <c r="Z143" s="228" t="n">
        <f aca="false">Z20/5</f>
        <v>609835.2</v>
      </c>
      <c r="AA143" s="228" t="n">
        <f aca="false">AA20/5</f>
        <v>616017.8</v>
      </c>
      <c r="AB143" s="228" t="n">
        <f aca="false">AB20/5</f>
        <v>618449.2</v>
      </c>
      <c r="AC143" s="228" t="n">
        <f aca="false">AC20/5</f>
        <v>618666.2</v>
      </c>
      <c r="AD143" s="228" t="n">
        <f aca="false">AD20/5</f>
        <v>618700.2</v>
      </c>
      <c r="AE143" s="228" t="n">
        <f aca="false">AE20/5</f>
        <v>620070.6</v>
      </c>
      <c r="AF143" s="228" t="n">
        <f aca="false">AF20/5</f>
        <v>623666.8</v>
      </c>
      <c r="AG143" s="228" t="n">
        <f aca="false">AG20/5</f>
        <v>629483</v>
      </c>
      <c r="AH143" s="228" t="n">
        <f aca="false">AH20/5</f>
        <v>637092</v>
      </c>
      <c r="AI143" s="228" t="n">
        <f aca="false">AI20/5</f>
        <v>645804.4</v>
      </c>
      <c r="AJ143" s="228" t="n">
        <f aca="false">AJ20/5</f>
        <v>655160.4</v>
      </c>
      <c r="AK143" s="228" t="n">
        <f aca="false">AK20/5</f>
        <v>664854.2</v>
      </c>
      <c r="AL143" s="228" t="n">
        <f aca="false">AL20/5</f>
        <v>674513</v>
      </c>
      <c r="AM143" s="228" t="n">
        <f aca="false">AM20/5</f>
        <v>683453.8</v>
      </c>
      <c r="AN143" s="228" t="n">
        <f aca="false">AN20/5</f>
        <v>690921.8</v>
      </c>
      <c r="AO143" s="228" t="n">
        <f aca="false">AO20/5</f>
        <v>696288</v>
      </c>
      <c r="AR143" s="196" t="s">
        <v>186</v>
      </c>
      <c r="AS143" s="197" t="s">
        <v>186</v>
      </c>
      <c r="AT143" s="197" t="n">
        <v>1</v>
      </c>
      <c r="AU143" s="198" t="n">
        <f aca="false">L70</f>
        <v>368012.216234146</v>
      </c>
      <c r="AV143" s="198" t="n">
        <f aca="false">D65</f>
        <v>3784</v>
      </c>
      <c r="AW143" s="199" t="n">
        <f aca="false">AV143/AU143</f>
        <v>0.010282267362539</v>
      </c>
      <c r="AX143" s="200" t="n">
        <f aca="false">2*AT143*AW143/(2+AT143*AW143)</f>
        <v>0.0102296752346417</v>
      </c>
      <c r="AY143" s="201" t="n">
        <v>100000</v>
      </c>
      <c r="AZ143" s="201" t="n">
        <f aca="false">(0.1*AY143+0.9*AY144)*AT143</f>
        <v>99079.3292288823</v>
      </c>
      <c r="BA143" s="201" t="n">
        <f aca="false">BA144+AZ143</f>
        <v>7935926.39650779</v>
      </c>
      <c r="BB143" s="202" t="n">
        <f aca="false">BA143/AY143</f>
        <v>79.3592639650779</v>
      </c>
      <c r="BD143" s="196" t="s">
        <v>186</v>
      </c>
      <c r="BE143" s="197" t="s">
        <v>186</v>
      </c>
      <c r="BF143" s="197" t="n">
        <v>1</v>
      </c>
      <c r="BG143" s="198" t="n">
        <f aca="false">X70</f>
        <v>354726.265470244</v>
      </c>
      <c r="BH143" s="198" t="n">
        <f aca="false">D755</f>
        <v>2362</v>
      </c>
      <c r="BI143" s="199" t="n">
        <f aca="false">BH143/BG143</f>
        <v>0.0066586555040372</v>
      </c>
      <c r="BJ143" s="200" t="n">
        <f aca="false">2*BF143*BI143/(2+BF143*BI143)</f>
        <v>0.00663656021991908</v>
      </c>
      <c r="BK143" s="201" t="n">
        <v>100000</v>
      </c>
      <c r="BL143" s="201" t="n">
        <f aca="false">(0.1*BK143+0.9*BK144)*BF143</f>
        <v>99402.7095802073</v>
      </c>
      <c r="BM143" s="201" t="n">
        <f aca="false">BM144+BL143</f>
        <v>8200797.41198703</v>
      </c>
      <c r="BN143" s="202" t="n">
        <f aca="false">BM143/BK143</f>
        <v>82.0079741198703</v>
      </c>
      <c r="BP143" s="196" t="s">
        <v>186</v>
      </c>
      <c r="BQ143" s="197" t="s">
        <v>186</v>
      </c>
      <c r="BR143" s="197" t="n">
        <v>1</v>
      </c>
      <c r="BS143" s="198" t="n">
        <f aca="false">AL70</f>
        <v>342930.964082927</v>
      </c>
      <c r="BT143" s="198" t="n">
        <f aca="false">D1444</f>
        <v>1629</v>
      </c>
      <c r="BU143" s="199" t="n">
        <f aca="false">BT143/BS143</f>
        <v>0.00475022721951138</v>
      </c>
      <c r="BV143" s="200" t="n">
        <f aca="false">2*BR143*BU143/(2+BR143*BU143)</f>
        <v>0.00473897162351213</v>
      </c>
      <c r="BW143" s="201" t="n">
        <v>100000</v>
      </c>
      <c r="BX143" s="201" t="n">
        <f aca="false">(0.1*BW143+0.9*BW144)*BR143</f>
        <v>99573.4925538839</v>
      </c>
      <c r="BY143" s="201" t="n">
        <f aca="false">BY144+BX143</f>
        <v>8433232.27979687</v>
      </c>
      <c r="BZ143" s="202" t="n">
        <f aca="false">BY143/BW143</f>
        <v>84.3323227979687</v>
      </c>
    </row>
    <row r="144" customFormat="false" ht="15" hidden="false" customHeight="false" outlineLevel="0" collapsed="false">
      <c r="A144" s="219" t="s">
        <v>25</v>
      </c>
      <c r="B144" s="132" t="n">
        <v>5647</v>
      </c>
      <c r="C144" s="132" t="n">
        <v>4154</v>
      </c>
      <c r="D144" s="132" t="n">
        <v>1493</v>
      </c>
      <c r="E144" s="217" t="n">
        <v>1.8</v>
      </c>
      <c r="F144" s="217" t="n">
        <v>2.6</v>
      </c>
      <c r="G144" s="217" t="n">
        <v>1</v>
      </c>
      <c r="H144" s="217" t="n">
        <v>278.2</v>
      </c>
      <c r="I144" s="127"/>
      <c r="J144" s="229" t="n">
        <v>46</v>
      </c>
      <c r="K144" s="228" t="n">
        <f aca="false">K143</f>
        <v>442427.4</v>
      </c>
      <c r="L144" s="228" t="n">
        <f aca="false">L143</f>
        <v>445446.8</v>
      </c>
      <c r="M144" s="228" t="n">
        <f aca="false">M143</f>
        <v>448316.6</v>
      </c>
      <c r="N144" s="228" t="n">
        <f aca="false">N143</f>
        <v>451803</v>
      </c>
      <c r="O144" s="228" t="n">
        <f aca="false">O143</f>
        <v>456828.4</v>
      </c>
      <c r="P144" s="228" t="n">
        <f aca="false">P143</f>
        <v>464075.6</v>
      </c>
      <c r="Q144" s="228" t="n">
        <f aca="false">Q143</f>
        <v>473842.6</v>
      </c>
      <c r="R144" s="228" t="n">
        <f aca="false">R143</f>
        <v>485997.8</v>
      </c>
      <c r="S144" s="228" t="n">
        <f aca="false">S143</f>
        <v>500172.4</v>
      </c>
      <c r="T144" s="228" t="n">
        <f aca="false">T143</f>
        <v>515892.2</v>
      </c>
      <c r="U144" s="228" t="n">
        <f aca="false">U143</f>
        <v>532710.4</v>
      </c>
      <c r="V144" s="228" t="n">
        <f aca="false">V143</f>
        <v>550389.4</v>
      </c>
      <c r="W144" s="228" t="n">
        <f aca="false">W143</f>
        <v>568262.8</v>
      </c>
      <c r="X144" s="228" t="n">
        <f aca="false">X143</f>
        <v>585084.4</v>
      </c>
      <c r="Y144" s="228" t="n">
        <f aca="false">Y143</f>
        <v>599318.2</v>
      </c>
      <c r="Z144" s="228" t="n">
        <f aca="false">Z143</f>
        <v>609835.2</v>
      </c>
      <c r="AA144" s="228" t="n">
        <f aca="false">AA143</f>
        <v>616017.8</v>
      </c>
      <c r="AB144" s="228" t="n">
        <f aca="false">AB143</f>
        <v>618449.2</v>
      </c>
      <c r="AC144" s="228" t="n">
        <f aca="false">AC143</f>
        <v>618666.2</v>
      </c>
      <c r="AD144" s="228" t="n">
        <f aca="false">AD143</f>
        <v>618700.2</v>
      </c>
      <c r="AE144" s="228" t="n">
        <f aca="false">AE143</f>
        <v>620070.6</v>
      </c>
      <c r="AF144" s="228" t="n">
        <f aca="false">AF143</f>
        <v>623666.8</v>
      </c>
      <c r="AG144" s="228" t="n">
        <f aca="false">AG143</f>
        <v>629483</v>
      </c>
      <c r="AH144" s="228" t="n">
        <f aca="false">AH143</f>
        <v>637092</v>
      </c>
      <c r="AI144" s="228" t="n">
        <f aca="false">AI143</f>
        <v>645804.4</v>
      </c>
      <c r="AJ144" s="228" t="n">
        <f aca="false">AJ143</f>
        <v>655160.4</v>
      </c>
      <c r="AK144" s="228" t="n">
        <f aca="false">AK143</f>
        <v>664854.2</v>
      </c>
      <c r="AL144" s="228" t="n">
        <f aca="false">AL143</f>
        <v>674513</v>
      </c>
      <c r="AM144" s="228" t="n">
        <f aca="false">AM143</f>
        <v>683453.8</v>
      </c>
      <c r="AN144" s="228" t="n">
        <f aca="false">AN143</f>
        <v>690921.8</v>
      </c>
      <c r="AO144" s="228" t="n">
        <f aca="false">AO143</f>
        <v>696288</v>
      </c>
      <c r="AR144" s="203" t="s">
        <v>188</v>
      </c>
      <c r="AS144" s="204" t="s">
        <v>189</v>
      </c>
      <c r="AT144" s="204" t="n">
        <v>4</v>
      </c>
      <c r="AU144" s="205" t="n">
        <f aca="false">L71</f>
        <v>1757173</v>
      </c>
      <c r="AV144" s="205" t="n">
        <f aca="false">D66</f>
        <v>633</v>
      </c>
      <c r="AW144" s="206" t="n">
        <f aca="false">AV144/AU144</f>
        <v>0.00036023772275126</v>
      </c>
      <c r="AX144" s="207" t="n">
        <f aca="false">2*AT144*AW144/(2+AT144*AW144)</f>
        <v>0.00143991346870719</v>
      </c>
      <c r="AY144" s="208" t="n">
        <f aca="false">AY143*(1-AX143)</f>
        <v>98977.0324765358</v>
      </c>
      <c r="AZ144" s="208" t="n">
        <f aca="false">((AY144+AY145)/2)*AT144</f>
        <v>395623.093181832</v>
      </c>
      <c r="BA144" s="208" t="n">
        <f aca="false">BA145+AZ144</f>
        <v>7836847.06727891</v>
      </c>
      <c r="BB144" s="209" t="n">
        <f aca="false">BA144/AY144</f>
        <v>79.1784404037044</v>
      </c>
      <c r="BD144" s="203" t="s">
        <v>188</v>
      </c>
      <c r="BE144" s="204" t="s">
        <v>189</v>
      </c>
      <c r="BF144" s="204" t="n">
        <v>4</v>
      </c>
      <c r="BG144" s="205" t="n">
        <f aca="false">X71</f>
        <v>1780559</v>
      </c>
      <c r="BH144" s="205" t="n">
        <f aca="false">D756</f>
        <v>365</v>
      </c>
      <c r="BI144" s="206" t="n">
        <f aca="false">BH144/BG144</f>
        <v>0.000204991803135981</v>
      </c>
      <c r="BJ144" s="207" t="n">
        <f aca="false">2*BF144*BI144/(2+BF144*BI144)</f>
        <v>0.000819631177198085</v>
      </c>
      <c r="BK144" s="208" t="n">
        <f aca="false">BK143*(1-BJ143)</f>
        <v>99336.3439780081</v>
      </c>
      <c r="BL144" s="208" t="n">
        <f aca="false">((BK144+BK145)/2)*BF144</f>
        <v>397182.537582926</v>
      </c>
      <c r="BM144" s="208" t="n">
        <f aca="false">BM145+BL144</f>
        <v>8101394.70240682</v>
      </c>
      <c r="BN144" s="209" t="n">
        <f aca="false">BM144/BK144</f>
        <v>81.5551929734839</v>
      </c>
      <c r="BP144" s="203" t="s">
        <v>188</v>
      </c>
      <c r="BQ144" s="204" t="s">
        <v>189</v>
      </c>
      <c r="BR144" s="204" t="n">
        <v>4</v>
      </c>
      <c r="BS144" s="205" t="n">
        <f aca="false">AL71</f>
        <v>1710075</v>
      </c>
      <c r="BT144" s="205" t="n">
        <f aca="false">D1445</f>
        <v>231</v>
      </c>
      <c r="BU144" s="206" t="n">
        <f aca="false">BT144/BS144</f>
        <v>0.000135081794658129</v>
      </c>
      <c r="BV144" s="207" t="n">
        <f aca="false">2*BR144*BU144/(2+BR144*BU144)</f>
        <v>0.000540181241329477</v>
      </c>
      <c r="BW144" s="208" t="n">
        <f aca="false">BW143*(1-BV143)</f>
        <v>99526.1028376488</v>
      </c>
      <c r="BX144" s="208" t="n">
        <f aca="false">((BW144+BW145)/2)*BR144</f>
        <v>397996.887083044</v>
      </c>
      <c r="BY144" s="208" t="n">
        <f aca="false">BY145+BX144</f>
        <v>8333658.78724299</v>
      </c>
      <c r="BZ144" s="209" t="n">
        <f aca="false">BY144/BW144</f>
        <v>83.733398069823</v>
      </c>
    </row>
    <row r="145" customFormat="false" ht="15" hidden="false" customHeight="false" outlineLevel="0" collapsed="false">
      <c r="A145" s="219" t="s">
        <v>222</v>
      </c>
      <c r="B145" s="132" t="n">
        <v>21656</v>
      </c>
      <c r="C145" s="132" t="n">
        <v>14695</v>
      </c>
      <c r="D145" s="132" t="n">
        <v>6961</v>
      </c>
      <c r="E145" s="217" t="n">
        <v>7.1</v>
      </c>
      <c r="F145" s="217" t="n">
        <v>9.2</v>
      </c>
      <c r="G145" s="217" t="n">
        <v>4.8</v>
      </c>
      <c r="H145" s="217" t="n">
        <v>211.1</v>
      </c>
      <c r="I145" s="127"/>
      <c r="J145" s="229" t="n">
        <v>47</v>
      </c>
      <c r="K145" s="228" t="n">
        <f aca="false">K144</f>
        <v>442427.4</v>
      </c>
      <c r="L145" s="228" t="n">
        <f aca="false">L144</f>
        <v>445446.8</v>
      </c>
      <c r="M145" s="228" t="n">
        <f aca="false">M144</f>
        <v>448316.6</v>
      </c>
      <c r="N145" s="228" t="n">
        <f aca="false">N144</f>
        <v>451803</v>
      </c>
      <c r="O145" s="228" t="n">
        <f aca="false">O144</f>
        <v>456828.4</v>
      </c>
      <c r="P145" s="228" t="n">
        <f aca="false">P144</f>
        <v>464075.6</v>
      </c>
      <c r="Q145" s="228" t="n">
        <f aca="false">Q144</f>
        <v>473842.6</v>
      </c>
      <c r="R145" s="228" t="n">
        <f aca="false">R144</f>
        <v>485997.8</v>
      </c>
      <c r="S145" s="228" t="n">
        <f aca="false">S144</f>
        <v>500172.4</v>
      </c>
      <c r="T145" s="228" t="n">
        <f aca="false">T144</f>
        <v>515892.2</v>
      </c>
      <c r="U145" s="228" t="n">
        <f aca="false">U144</f>
        <v>532710.4</v>
      </c>
      <c r="V145" s="228" t="n">
        <f aca="false">V144</f>
        <v>550389.4</v>
      </c>
      <c r="W145" s="228" t="n">
        <f aca="false">W144</f>
        <v>568262.8</v>
      </c>
      <c r="X145" s="228" t="n">
        <f aca="false">X144</f>
        <v>585084.4</v>
      </c>
      <c r="Y145" s="228" t="n">
        <f aca="false">Y144</f>
        <v>599318.2</v>
      </c>
      <c r="Z145" s="228" t="n">
        <f aca="false">Z144</f>
        <v>609835.2</v>
      </c>
      <c r="AA145" s="228" t="n">
        <f aca="false">AA144</f>
        <v>616017.8</v>
      </c>
      <c r="AB145" s="228" t="n">
        <f aca="false">AB144</f>
        <v>618449.2</v>
      </c>
      <c r="AC145" s="228" t="n">
        <f aca="false">AC144</f>
        <v>618666.2</v>
      </c>
      <c r="AD145" s="228" t="n">
        <f aca="false">AD144</f>
        <v>618700.2</v>
      </c>
      <c r="AE145" s="228" t="n">
        <f aca="false">AE144</f>
        <v>620070.6</v>
      </c>
      <c r="AF145" s="228" t="n">
        <f aca="false">AF144</f>
        <v>623666.8</v>
      </c>
      <c r="AG145" s="228" t="n">
        <f aca="false">AG144</f>
        <v>629483</v>
      </c>
      <c r="AH145" s="228" t="n">
        <f aca="false">AH144</f>
        <v>637092</v>
      </c>
      <c r="AI145" s="228" t="n">
        <f aca="false">AI144</f>
        <v>645804.4</v>
      </c>
      <c r="AJ145" s="228" t="n">
        <f aca="false">AJ144</f>
        <v>655160.4</v>
      </c>
      <c r="AK145" s="228" t="n">
        <f aca="false">AK144</f>
        <v>664854.2</v>
      </c>
      <c r="AL145" s="228" t="n">
        <f aca="false">AL144</f>
        <v>674513</v>
      </c>
      <c r="AM145" s="228" t="n">
        <f aca="false">AM144</f>
        <v>683453.8</v>
      </c>
      <c r="AN145" s="228" t="n">
        <f aca="false">AN144</f>
        <v>690921.8</v>
      </c>
      <c r="AO145" s="228" t="n">
        <f aca="false">AO144</f>
        <v>696288</v>
      </c>
      <c r="AR145" s="196" t="s">
        <v>194</v>
      </c>
      <c r="AS145" s="197" t="s">
        <v>46</v>
      </c>
      <c r="AT145" s="197" t="n">
        <v>5</v>
      </c>
      <c r="AU145" s="198" t="n">
        <f aca="false">L72</f>
        <v>1710605</v>
      </c>
      <c r="AV145" s="198" t="n">
        <f aca="false">D67</f>
        <v>315</v>
      </c>
      <c r="AW145" s="199" t="n">
        <f aca="false">AV145/AU145</f>
        <v>0.000184145375466575</v>
      </c>
      <c r="AX145" s="200" t="n">
        <f aca="false">2*AT145*AW145/(2+AT145*AW145)</f>
        <v>0.000920303203385547</v>
      </c>
      <c r="AY145" s="201" t="n">
        <f aca="false">AY144*(1-AX144)</f>
        <v>98834.5141143802</v>
      </c>
      <c r="AZ145" s="201" t="n">
        <f aca="false">((AY145+AY146)/2)*AT145</f>
        <v>493945.17627204</v>
      </c>
      <c r="BA145" s="201" t="n">
        <f aca="false">BA146+AZ145</f>
        <v>7441223.97409708</v>
      </c>
      <c r="BB145" s="202" t="n">
        <f aca="false">BA145/AY145</f>
        <v>75.2897309282608</v>
      </c>
      <c r="BD145" s="196" t="s">
        <v>194</v>
      </c>
      <c r="BE145" s="197" t="s">
        <v>46</v>
      </c>
      <c r="BF145" s="197" t="n">
        <v>5</v>
      </c>
      <c r="BG145" s="198" t="n">
        <f aca="false">X72</f>
        <v>1814579</v>
      </c>
      <c r="BH145" s="198" t="n">
        <f aca="false">D757</f>
        <v>163</v>
      </c>
      <c r="BI145" s="199" t="n">
        <f aca="false">BH145/BG145</f>
        <v>8.9827998670766E-005</v>
      </c>
      <c r="BJ145" s="200" t="n">
        <f aca="false">2*BF145*BI145/(2+BF145*BI145)</f>
        <v>0.000449039152632816</v>
      </c>
      <c r="BK145" s="201" t="n">
        <f aca="false">BK144*(1-BJ144)</f>
        <v>99254.9248134548</v>
      </c>
      <c r="BL145" s="201" t="n">
        <f aca="false">((BK145+BK146)/2)*BF145</f>
        <v>496163.200698942</v>
      </c>
      <c r="BM145" s="201" t="n">
        <f aca="false">BM146+BL145</f>
        <v>7704212.1648239</v>
      </c>
      <c r="BN145" s="202" t="n">
        <f aca="false">BM145/BK145</f>
        <v>77.620452378596</v>
      </c>
      <c r="BP145" s="196" t="s">
        <v>194</v>
      </c>
      <c r="BQ145" s="197" t="s">
        <v>46</v>
      </c>
      <c r="BR145" s="197" t="n">
        <v>5</v>
      </c>
      <c r="BS145" s="198" t="n">
        <f aca="false">AL72</f>
        <v>1725348</v>
      </c>
      <c r="BT145" s="198" t="n">
        <f aca="false">D1446</f>
        <v>88</v>
      </c>
      <c r="BU145" s="199" t="n">
        <f aca="false">BT145/BS145</f>
        <v>5.10042032100191E-005</v>
      </c>
      <c r="BV145" s="200" t="n">
        <f aca="false">2*BR145*BU145/(2+BR145*BU145)</f>
        <v>0.000254988502336622</v>
      </c>
      <c r="BW145" s="201" t="n">
        <f aca="false">BW144*(1-BV144)</f>
        <v>99472.3407038733</v>
      </c>
      <c r="BX145" s="201" t="n">
        <f aca="false">((BW145+BW146)/2)*BR145</f>
        <v>497298.292761416</v>
      </c>
      <c r="BY145" s="201" t="n">
        <f aca="false">BY146+BX145</f>
        <v>7935661.90015994</v>
      </c>
      <c r="BZ145" s="202" t="n">
        <f aca="false">BY145/BW145</f>
        <v>79.7775727806005</v>
      </c>
    </row>
    <row r="146" customFormat="false" ht="15" hidden="false" customHeight="false" outlineLevel="0" collapsed="false">
      <c r="A146" s="219" t="s">
        <v>223</v>
      </c>
      <c r="B146" s="132" t="n">
        <v>29100</v>
      </c>
      <c r="C146" s="132" t="n">
        <v>19277</v>
      </c>
      <c r="D146" s="132" t="n">
        <v>9823</v>
      </c>
      <c r="E146" s="217" t="n">
        <v>9.5</v>
      </c>
      <c r="F146" s="217" t="n">
        <v>12</v>
      </c>
      <c r="G146" s="217" t="n">
        <v>6.8</v>
      </c>
      <c r="H146" s="217" t="n">
        <v>196.2</v>
      </c>
      <c r="I146" s="127"/>
      <c r="J146" s="229" t="n">
        <v>48</v>
      </c>
      <c r="K146" s="228" t="n">
        <f aca="false">K145</f>
        <v>442427.4</v>
      </c>
      <c r="L146" s="228" t="n">
        <f aca="false">L145</f>
        <v>445446.8</v>
      </c>
      <c r="M146" s="228" t="n">
        <f aca="false">M145</f>
        <v>448316.6</v>
      </c>
      <c r="N146" s="228" t="n">
        <f aca="false">N145</f>
        <v>451803</v>
      </c>
      <c r="O146" s="228" t="n">
        <f aca="false">O145</f>
        <v>456828.4</v>
      </c>
      <c r="P146" s="228" t="n">
        <f aca="false">P145</f>
        <v>464075.6</v>
      </c>
      <c r="Q146" s="228" t="n">
        <f aca="false">Q145</f>
        <v>473842.6</v>
      </c>
      <c r="R146" s="228" t="n">
        <f aca="false">R145</f>
        <v>485997.8</v>
      </c>
      <c r="S146" s="228" t="n">
        <f aca="false">S145</f>
        <v>500172.4</v>
      </c>
      <c r="T146" s="228" t="n">
        <f aca="false">T145</f>
        <v>515892.2</v>
      </c>
      <c r="U146" s="228" t="n">
        <f aca="false">U145</f>
        <v>532710.4</v>
      </c>
      <c r="V146" s="228" t="n">
        <f aca="false">V145</f>
        <v>550389.4</v>
      </c>
      <c r="W146" s="228" t="n">
        <f aca="false">W145</f>
        <v>568262.8</v>
      </c>
      <c r="X146" s="228" t="n">
        <f aca="false">X145</f>
        <v>585084.4</v>
      </c>
      <c r="Y146" s="228" t="n">
        <f aca="false">Y145</f>
        <v>599318.2</v>
      </c>
      <c r="Z146" s="228" t="n">
        <f aca="false">Z145</f>
        <v>609835.2</v>
      </c>
      <c r="AA146" s="228" t="n">
        <f aca="false">AA145</f>
        <v>616017.8</v>
      </c>
      <c r="AB146" s="228" t="n">
        <f aca="false">AB145</f>
        <v>618449.2</v>
      </c>
      <c r="AC146" s="228" t="n">
        <f aca="false">AC145</f>
        <v>618666.2</v>
      </c>
      <c r="AD146" s="228" t="n">
        <f aca="false">AD145</f>
        <v>618700.2</v>
      </c>
      <c r="AE146" s="228" t="n">
        <f aca="false">AE145</f>
        <v>620070.6</v>
      </c>
      <c r="AF146" s="228" t="n">
        <f aca="false">AF145</f>
        <v>623666.8</v>
      </c>
      <c r="AG146" s="228" t="n">
        <f aca="false">AG145</f>
        <v>629483</v>
      </c>
      <c r="AH146" s="228" t="n">
        <f aca="false">AH145</f>
        <v>637092</v>
      </c>
      <c r="AI146" s="228" t="n">
        <f aca="false">AI145</f>
        <v>645804.4</v>
      </c>
      <c r="AJ146" s="228" t="n">
        <f aca="false">AJ145</f>
        <v>655160.4</v>
      </c>
      <c r="AK146" s="228" t="n">
        <f aca="false">AK145</f>
        <v>664854.2</v>
      </c>
      <c r="AL146" s="228" t="n">
        <f aca="false">AL145</f>
        <v>674513</v>
      </c>
      <c r="AM146" s="228" t="n">
        <f aca="false">AM145</f>
        <v>683453.8</v>
      </c>
      <c r="AN146" s="228" t="n">
        <f aca="false">AN145</f>
        <v>690921.8</v>
      </c>
      <c r="AO146" s="228" t="n">
        <f aca="false">AO145</f>
        <v>696288</v>
      </c>
      <c r="AR146" s="203" t="s">
        <v>200</v>
      </c>
      <c r="AS146" s="204" t="s">
        <v>33</v>
      </c>
      <c r="AT146" s="204" t="n">
        <v>5</v>
      </c>
      <c r="AU146" s="205" t="n">
        <f aca="false">L73</f>
        <v>1732199</v>
      </c>
      <c r="AV146" s="205" t="n">
        <f aca="false">D68</f>
        <v>369</v>
      </c>
      <c r="AW146" s="206" t="n">
        <f aca="false">AV146/AU146</f>
        <v>0.00021302402322135</v>
      </c>
      <c r="AX146" s="207" t="n">
        <f aca="false">2*AT146*AW146/(2+AT146*AW146)</f>
        <v>0.00106455317760469</v>
      </c>
      <c r="AY146" s="208" t="n">
        <f aca="false">AY145*(1-AX145)</f>
        <v>98743.5563944357</v>
      </c>
      <c r="AZ146" s="208" t="n">
        <f aca="false">((AY146+AY147)/2)*AT146</f>
        <v>493454.987555359</v>
      </c>
      <c r="BA146" s="208" t="n">
        <f aca="false">BA147+AZ146</f>
        <v>6947278.79782504</v>
      </c>
      <c r="BB146" s="209" t="n">
        <f aca="false">BA146/AY146</f>
        <v>70.3567812574403</v>
      </c>
      <c r="BD146" s="203" t="s">
        <v>200</v>
      </c>
      <c r="BE146" s="204" t="s">
        <v>33</v>
      </c>
      <c r="BF146" s="204" t="n">
        <v>5</v>
      </c>
      <c r="BG146" s="205" t="n">
        <f aca="false">X73</f>
        <v>1801321</v>
      </c>
      <c r="BH146" s="205" t="n">
        <f aca="false">D758</f>
        <v>192</v>
      </c>
      <c r="BI146" s="206" t="n">
        <f aca="false">BH146/BG146</f>
        <v>0.000106588442592964</v>
      </c>
      <c r="BJ146" s="207" t="n">
        <f aca="false">2*BF146*BI146/(2+BF146*BI146)</f>
        <v>0.000532800237096106</v>
      </c>
      <c r="BK146" s="208" t="n">
        <f aca="false">BK145*(1-BJ145)</f>
        <v>99210.355466122</v>
      </c>
      <c r="BL146" s="208" t="n">
        <f aca="false">((BK146+BK147)/2)*BF146</f>
        <v>495919.629078323</v>
      </c>
      <c r="BM146" s="208" t="n">
        <f aca="false">BM147+BL146</f>
        <v>7208048.96412496</v>
      </c>
      <c r="BN146" s="209" t="n">
        <f aca="false">BM146/BK146</f>
        <v>72.6541995566817</v>
      </c>
      <c r="BP146" s="203" t="s">
        <v>200</v>
      </c>
      <c r="BQ146" s="204" t="s">
        <v>33</v>
      </c>
      <c r="BR146" s="204" t="n">
        <v>5</v>
      </c>
      <c r="BS146" s="205" t="n">
        <f aca="false">AL73</f>
        <v>1751250</v>
      </c>
      <c r="BT146" s="205" t="n">
        <f aca="false">D1447</f>
        <v>101</v>
      </c>
      <c r="BU146" s="206" t="n">
        <f aca="false">BT146/BS146</f>
        <v>5.7673090649536E-005</v>
      </c>
      <c r="BV146" s="207" t="n">
        <f aca="false">2*BR146*BU146/(2+BR146*BU146)</f>
        <v>0.000288323881924234</v>
      </c>
      <c r="BW146" s="208" t="n">
        <f aca="false">BW145*(1-BV145)</f>
        <v>99446.9764006933</v>
      </c>
      <c r="BX146" s="208" t="n">
        <f aca="false">((BW146+BW147)/2)*BR146</f>
        <v>497163.199657763</v>
      </c>
      <c r="BY146" s="208" t="n">
        <f aca="false">BY147+BX146</f>
        <v>7438363.60739852</v>
      </c>
      <c r="BZ146" s="209" t="n">
        <f aca="false">BY146/BW146</f>
        <v>74.7972826989506</v>
      </c>
    </row>
    <row r="147" customFormat="false" ht="15" hidden="false" customHeight="false" outlineLevel="0" collapsed="false">
      <c r="A147" s="219" t="s">
        <v>224</v>
      </c>
      <c r="B147" s="132" t="n">
        <v>79015</v>
      </c>
      <c r="C147" s="132" t="n">
        <v>51172</v>
      </c>
      <c r="D147" s="132" t="n">
        <v>27843</v>
      </c>
      <c r="E147" s="217" t="n">
        <v>25.8</v>
      </c>
      <c r="F147" s="217" t="n">
        <v>31.9</v>
      </c>
      <c r="G147" s="217" t="n">
        <v>19.2</v>
      </c>
      <c r="H147" s="217" t="n">
        <v>183.8</v>
      </c>
      <c r="I147" s="127"/>
      <c r="J147" s="229" t="n">
        <v>49</v>
      </c>
      <c r="K147" s="228" t="n">
        <f aca="false">K146</f>
        <v>442427.4</v>
      </c>
      <c r="L147" s="228" t="n">
        <f aca="false">L146</f>
        <v>445446.8</v>
      </c>
      <c r="M147" s="228" t="n">
        <f aca="false">M146</f>
        <v>448316.6</v>
      </c>
      <c r="N147" s="228" t="n">
        <f aca="false">N146</f>
        <v>451803</v>
      </c>
      <c r="O147" s="228" t="n">
        <f aca="false">O146</f>
        <v>456828.4</v>
      </c>
      <c r="P147" s="228" t="n">
        <f aca="false">P146</f>
        <v>464075.6</v>
      </c>
      <c r="Q147" s="228" t="n">
        <f aca="false">Q146</f>
        <v>473842.6</v>
      </c>
      <c r="R147" s="228" t="n">
        <f aca="false">R146</f>
        <v>485997.8</v>
      </c>
      <c r="S147" s="228" t="n">
        <f aca="false">S146</f>
        <v>500172.4</v>
      </c>
      <c r="T147" s="228" t="n">
        <f aca="false">T146</f>
        <v>515892.2</v>
      </c>
      <c r="U147" s="228" t="n">
        <f aca="false">U146</f>
        <v>532710.4</v>
      </c>
      <c r="V147" s="228" t="n">
        <f aca="false">V146</f>
        <v>550389.4</v>
      </c>
      <c r="W147" s="228" t="n">
        <f aca="false">W146</f>
        <v>568262.8</v>
      </c>
      <c r="X147" s="228" t="n">
        <f aca="false">X146</f>
        <v>585084.4</v>
      </c>
      <c r="Y147" s="228" t="n">
        <f aca="false">Y146</f>
        <v>599318.2</v>
      </c>
      <c r="Z147" s="228" t="n">
        <f aca="false">Z146</f>
        <v>609835.2</v>
      </c>
      <c r="AA147" s="228" t="n">
        <f aca="false">AA146</f>
        <v>616017.8</v>
      </c>
      <c r="AB147" s="228" t="n">
        <f aca="false">AB146</f>
        <v>618449.2</v>
      </c>
      <c r="AC147" s="228" t="n">
        <f aca="false">AC146</f>
        <v>618666.2</v>
      </c>
      <c r="AD147" s="228" t="n">
        <f aca="false">AD146</f>
        <v>618700.2</v>
      </c>
      <c r="AE147" s="228" t="n">
        <f aca="false">AE146</f>
        <v>620070.6</v>
      </c>
      <c r="AF147" s="228" t="n">
        <f aca="false">AF146</f>
        <v>623666.8</v>
      </c>
      <c r="AG147" s="228" t="n">
        <f aca="false">AG146</f>
        <v>629483</v>
      </c>
      <c r="AH147" s="228" t="n">
        <f aca="false">AH146</f>
        <v>637092</v>
      </c>
      <c r="AI147" s="228" t="n">
        <f aca="false">AI146</f>
        <v>645804.4</v>
      </c>
      <c r="AJ147" s="228" t="n">
        <f aca="false">AJ146</f>
        <v>655160.4</v>
      </c>
      <c r="AK147" s="228" t="n">
        <f aca="false">AK146</f>
        <v>664854.2</v>
      </c>
      <c r="AL147" s="228" t="n">
        <f aca="false">AL146</f>
        <v>674513</v>
      </c>
      <c r="AM147" s="228" t="n">
        <f aca="false">AM146</f>
        <v>683453.8</v>
      </c>
      <c r="AN147" s="228" t="n">
        <f aca="false">AN146</f>
        <v>690921.8</v>
      </c>
      <c r="AO147" s="228" t="n">
        <f aca="false">AO146</f>
        <v>696288</v>
      </c>
      <c r="AR147" s="196" t="s">
        <v>202</v>
      </c>
      <c r="AS147" s="197" t="s">
        <v>34</v>
      </c>
      <c r="AT147" s="197" t="n">
        <v>5</v>
      </c>
      <c r="AU147" s="198" t="n">
        <f aca="false">L74</f>
        <v>1766990</v>
      </c>
      <c r="AV147" s="198" t="n">
        <f aca="false">D69</f>
        <v>718</v>
      </c>
      <c r="AW147" s="199" t="n">
        <f aca="false">AV147/AU147</f>
        <v>0.0004063407263199</v>
      </c>
      <c r="AX147" s="200" t="n">
        <f aca="false">2*AT147*AW147/(2+AT147*AW147)</f>
        <v>0.00202964181627501</v>
      </c>
      <c r="AY147" s="201" t="n">
        <f aca="false">AY146*(1-AX146)</f>
        <v>98638.438627708</v>
      </c>
      <c r="AZ147" s="201" t="n">
        <f aca="false">((AY147+AY148)/2)*AT147</f>
        <v>492691.691389213</v>
      </c>
      <c r="BA147" s="201" t="n">
        <f aca="false">BA148+AZ147</f>
        <v>6453823.81026968</v>
      </c>
      <c r="BB147" s="202" t="n">
        <f aca="false">BA147/AY147</f>
        <v>65.4290953917915</v>
      </c>
      <c r="BD147" s="196" t="s">
        <v>202</v>
      </c>
      <c r="BE147" s="197" t="s">
        <v>34</v>
      </c>
      <c r="BF147" s="197" t="n">
        <v>5</v>
      </c>
      <c r="BG147" s="198" t="n">
        <f aca="false">X74</f>
        <v>1714977</v>
      </c>
      <c r="BH147" s="198" t="n">
        <f aca="false">D759</f>
        <v>436</v>
      </c>
      <c r="BI147" s="199" t="n">
        <f aca="false">BH147/BG147</f>
        <v>0.000254230814757282</v>
      </c>
      <c r="BJ147" s="200" t="n">
        <f aca="false">2*BF147*BI147/(2+BF147*BI147)</f>
        <v>0.00127034667061368</v>
      </c>
      <c r="BK147" s="201" t="n">
        <f aca="false">BK146*(1-BJ146)</f>
        <v>99157.4961652072</v>
      </c>
      <c r="BL147" s="201" t="n">
        <f aca="false">((BK147+BK148)/2)*BF147</f>
        <v>495472.569838237</v>
      </c>
      <c r="BM147" s="201" t="n">
        <f aca="false">BM148+BL147</f>
        <v>6712129.33504663</v>
      </c>
      <c r="BN147" s="202" t="n">
        <f aca="false">BM147/BK147</f>
        <v>67.6915976565553</v>
      </c>
      <c r="BP147" s="196" t="s">
        <v>202</v>
      </c>
      <c r="BQ147" s="197" t="s">
        <v>34</v>
      </c>
      <c r="BR147" s="197" t="n">
        <v>5</v>
      </c>
      <c r="BS147" s="198" t="n">
        <f aca="false">AL74</f>
        <v>1787666</v>
      </c>
      <c r="BT147" s="198" t="n">
        <f aca="false">D1448</f>
        <v>330</v>
      </c>
      <c r="BU147" s="199" t="n">
        <f aca="false">BT147/BS147</f>
        <v>0.000184598241505964</v>
      </c>
      <c r="BV147" s="200" t="n">
        <f aca="false">2*BR147*BU147/(2+BR147*BU147)</f>
        <v>0.000922565447631551</v>
      </c>
      <c r="BW147" s="201" t="n">
        <f aca="false">BW146*(1-BV146)</f>
        <v>99418.3034624118</v>
      </c>
      <c r="BX147" s="201" t="n">
        <f aca="false">((BW147+BW148)/2)*BR147</f>
        <v>496862.217582968</v>
      </c>
      <c r="BY147" s="201" t="n">
        <f aca="false">BY148+BX147</f>
        <v>6941200.40774076</v>
      </c>
      <c r="BZ147" s="202" t="n">
        <f aca="false">BY147/BW147</f>
        <v>69.8181337440052</v>
      </c>
    </row>
    <row r="148" customFormat="false" ht="15" hidden="false" customHeight="false" outlineLevel="0" collapsed="false">
      <c r="A148" s="219" t="s">
        <v>226</v>
      </c>
      <c r="B148" s="132" t="n">
        <v>49915</v>
      </c>
      <c r="C148" s="132" t="n">
        <v>31895</v>
      </c>
      <c r="D148" s="132" t="n">
        <v>18020</v>
      </c>
      <c r="E148" s="217" t="n">
        <v>16.3</v>
      </c>
      <c r="F148" s="217" t="n">
        <v>19.9</v>
      </c>
      <c r="G148" s="217" t="n">
        <v>12.4</v>
      </c>
      <c r="H148" s="217" t="n">
        <v>177</v>
      </c>
      <c r="I148" s="127"/>
      <c r="J148" s="229" t="n">
        <v>50</v>
      </c>
      <c r="K148" s="228" t="n">
        <f aca="false">K21/5</f>
        <v>412484.4</v>
      </c>
      <c r="L148" s="228" t="n">
        <f aca="false">L21/5</f>
        <v>416971.2</v>
      </c>
      <c r="M148" s="228" t="n">
        <f aca="false">M21/5</f>
        <v>421500.6</v>
      </c>
      <c r="N148" s="228" t="n">
        <f aca="false">N21/5</f>
        <v>425914.4</v>
      </c>
      <c r="O148" s="228" t="n">
        <f aca="false">O21/5</f>
        <v>430000</v>
      </c>
      <c r="P148" s="228" t="n">
        <f aca="false">P21/5</f>
        <v>433621</v>
      </c>
      <c r="Q148" s="228" t="n">
        <f aca="false">Q21/5</f>
        <v>436748.2</v>
      </c>
      <c r="R148" s="228" t="n">
        <f aca="false">R21/5</f>
        <v>439723.8</v>
      </c>
      <c r="S148" s="228" t="n">
        <f aca="false">S21/5</f>
        <v>443307</v>
      </c>
      <c r="T148" s="228" t="n">
        <f aca="false">T21/5</f>
        <v>448391.8</v>
      </c>
      <c r="U148" s="228" t="n">
        <f aca="false">U21/5</f>
        <v>455663.6</v>
      </c>
      <c r="V148" s="228" t="n">
        <f aca="false">V21/5</f>
        <v>465407.4</v>
      </c>
      <c r="W148" s="228" t="n">
        <f aca="false">W21/5</f>
        <v>477491.8</v>
      </c>
      <c r="X148" s="228" t="n">
        <f aca="false">X21/5</f>
        <v>491560</v>
      </c>
      <c r="Y148" s="228" t="n">
        <f aca="false">Y21/5</f>
        <v>507146.2</v>
      </c>
      <c r="Z148" s="228" t="n">
        <f aca="false">Z21/5</f>
        <v>523818.6</v>
      </c>
      <c r="AA148" s="228" t="n">
        <f aca="false">AA21/5</f>
        <v>541338.4</v>
      </c>
      <c r="AB148" s="228" t="n">
        <f aca="false">AB21/5</f>
        <v>559046.4</v>
      </c>
      <c r="AC148" s="228" t="n">
        <f aca="false">AC21/5</f>
        <v>575720</v>
      </c>
      <c r="AD148" s="228" t="n">
        <f aca="false">AD21/5</f>
        <v>589847.6</v>
      </c>
      <c r="AE148" s="228" t="n">
        <f aca="false">AE21/5</f>
        <v>600318.6</v>
      </c>
      <c r="AF148" s="228" t="n">
        <f aca="false">AF21/5</f>
        <v>606516.4</v>
      </c>
      <c r="AG148" s="228" t="n">
        <f aca="false">AG21/5</f>
        <v>609029</v>
      </c>
      <c r="AH148" s="228" t="n">
        <f aca="false">AH21/5</f>
        <v>609357</v>
      </c>
      <c r="AI148" s="228" t="n">
        <f aca="false">AI21/5</f>
        <v>609515</v>
      </c>
      <c r="AJ148" s="228" t="n">
        <f aca="false">AJ21/5</f>
        <v>610982.4</v>
      </c>
      <c r="AK148" s="228" t="n">
        <f aca="false">AK21/5</f>
        <v>614642.8</v>
      </c>
      <c r="AL148" s="228" t="n">
        <f aca="false">AL21/5</f>
        <v>620490</v>
      </c>
      <c r="AM148" s="228" t="n">
        <f aca="false">AM21/5</f>
        <v>628094.6</v>
      </c>
      <c r="AN148" s="228" t="n">
        <f aca="false">AN21/5</f>
        <v>636782.2</v>
      </c>
      <c r="AO148" s="228" t="n">
        <f aca="false">AO21/5</f>
        <v>646097.4</v>
      </c>
      <c r="AR148" s="203" t="s">
        <v>203</v>
      </c>
      <c r="AS148" s="204" t="s">
        <v>35</v>
      </c>
      <c r="AT148" s="204" t="n">
        <v>5</v>
      </c>
      <c r="AU148" s="205" t="n">
        <f aca="false">L75</f>
        <v>1694250</v>
      </c>
      <c r="AV148" s="205" t="n">
        <f aca="false">D70</f>
        <v>813</v>
      </c>
      <c r="AW148" s="206" t="n">
        <f aca="false">AV148/AU148</f>
        <v>0.000479858344400177</v>
      </c>
      <c r="AX148" s="207" t="n">
        <f aca="false">2*AT148*AW148/(2+AT148*AW148)</f>
        <v>0.00239641687042105</v>
      </c>
      <c r="AY148" s="208" t="n">
        <f aca="false">AY147*(1-AX147)</f>
        <v>98438.2379279771</v>
      </c>
      <c r="AZ148" s="208" t="n">
        <f aca="false">((AY148+AY149)/2)*AT148</f>
        <v>491601.442004723</v>
      </c>
      <c r="BA148" s="208" t="n">
        <f aca="false">BA149+AZ148</f>
        <v>5961132.11888046</v>
      </c>
      <c r="BB148" s="209" t="n">
        <f aca="false">BA148/AY148</f>
        <v>60.5570786754834</v>
      </c>
      <c r="BD148" s="203" t="s">
        <v>203</v>
      </c>
      <c r="BE148" s="204" t="s">
        <v>35</v>
      </c>
      <c r="BF148" s="204" t="n">
        <v>5</v>
      </c>
      <c r="BG148" s="205" t="n">
        <f aca="false">X75</f>
        <v>1721807</v>
      </c>
      <c r="BH148" s="205" t="n">
        <f aca="false">D760</f>
        <v>533</v>
      </c>
      <c r="BI148" s="206" t="n">
        <f aca="false">BH148/BG148</f>
        <v>0.000309558504524607</v>
      </c>
      <c r="BJ148" s="207" t="n">
        <f aca="false">2*BF148*BI148/(2+BF148*BI148)</f>
        <v>0.00154659561805646</v>
      </c>
      <c r="BK148" s="208" t="n">
        <f aca="false">BK147*(1-BJ147)</f>
        <v>99031.5317700874</v>
      </c>
      <c r="BL148" s="208" t="n">
        <f aca="false">((BK148+BK149)/2)*BF148</f>
        <v>494774.754517724</v>
      </c>
      <c r="BM148" s="208" t="n">
        <f aca="false">BM149+BL148</f>
        <v>6216656.7652084</v>
      </c>
      <c r="BN148" s="209" t="n">
        <f aca="false">BM148/BK148</f>
        <v>62.7745189243467</v>
      </c>
      <c r="BP148" s="203" t="s">
        <v>203</v>
      </c>
      <c r="BQ148" s="204" t="s">
        <v>35</v>
      </c>
      <c r="BR148" s="204" t="n">
        <v>5</v>
      </c>
      <c r="BS148" s="205" t="n">
        <f aca="false">AL75</f>
        <v>1819027</v>
      </c>
      <c r="BT148" s="205" t="n">
        <f aca="false">D1449</f>
        <v>397</v>
      </c>
      <c r="BU148" s="206" t="n">
        <f aca="false">BT148/BS148</f>
        <v>0.000218248547162851</v>
      </c>
      <c r="BV148" s="207" t="n">
        <f aca="false">2*BR148*BU148/(2+BR148*BU148)</f>
        <v>0.00109064765514875</v>
      </c>
      <c r="BW148" s="208" t="n">
        <f aca="false">BW147*(1-BV147)</f>
        <v>99326.5835707752</v>
      </c>
      <c r="BX148" s="208" t="n">
        <f aca="false">((BW148+BW149)/2)*BR148</f>
        <v>496362.092090213</v>
      </c>
      <c r="BY148" s="208" t="n">
        <f aca="false">BY149+BX148</f>
        <v>6444338.19015779</v>
      </c>
      <c r="BZ148" s="209" t="n">
        <f aca="false">BY148/BW148</f>
        <v>64.8802964773864</v>
      </c>
    </row>
    <row r="149" customFormat="false" ht="15" hidden="false" customHeight="false" outlineLevel="0" collapsed="false">
      <c r="A149" s="219" t="s">
        <v>227</v>
      </c>
      <c r="B149" s="132" t="n">
        <v>253978</v>
      </c>
      <c r="C149" s="132" t="n">
        <v>127617</v>
      </c>
      <c r="D149" s="132" t="n">
        <v>126361</v>
      </c>
      <c r="E149" s="217" t="n">
        <v>83</v>
      </c>
      <c r="F149" s="217" t="n">
        <v>79.5</v>
      </c>
      <c r="G149" s="217" t="n">
        <v>87</v>
      </c>
      <c r="H149" s="217" t="n">
        <v>101</v>
      </c>
      <c r="I149" s="127"/>
      <c r="J149" s="229" t="n">
        <v>51</v>
      </c>
      <c r="K149" s="228" t="n">
        <f aca="false">K148</f>
        <v>412484.4</v>
      </c>
      <c r="L149" s="228" t="n">
        <f aca="false">L148</f>
        <v>416971.2</v>
      </c>
      <c r="M149" s="228" t="n">
        <f aca="false">M148</f>
        <v>421500.6</v>
      </c>
      <c r="N149" s="228" t="n">
        <f aca="false">N148</f>
        <v>425914.4</v>
      </c>
      <c r="O149" s="228" t="n">
        <f aca="false">O148</f>
        <v>430000</v>
      </c>
      <c r="P149" s="228" t="n">
        <f aca="false">P148</f>
        <v>433621</v>
      </c>
      <c r="Q149" s="228" t="n">
        <f aca="false">Q148</f>
        <v>436748.2</v>
      </c>
      <c r="R149" s="228" t="n">
        <f aca="false">R148</f>
        <v>439723.8</v>
      </c>
      <c r="S149" s="228" t="n">
        <f aca="false">S148</f>
        <v>443307</v>
      </c>
      <c r="T149" s="228" t="n">
        <f aca="false">T148</f>
        <v>448391.8</v>
      </c>
      <c r="U149" s="228" t="n">
        <f aca="false">U148</f>
        <v>455663.6</v>
      </c>
      <c r="V149" s="228" t="n">
        <f aca="false">V148</f>
        <v>465407.4</v>
      </c>
      <c r="W149" s="228" t="n">
        <f aca="false">W148</f>
        <v>477491.8</v>
      </c>
      <c r="X149" s="228" t="n">
        <f aca="false">X148</f>
        <v>491560</v>
      </c>
      <c r="Y149" s="228" t="n">
        <f aca="false">Y148</f>
        <v>507146.2</v>
      </c>
      <c r="Z149" s="228" t="n">
        <f aca="false">Z148</f>
        <v>523818.6</v>
      </c>
      <c r="AA149" s="228" t="n">
        <f aca="false">AA148</f>
        <v>541338.4</v>
      </c>
      <c r="AB149" s="228" t="n">
        <f aca="false">AB148</f>
        <v>559046.4</v>
      </c>
      <c r="AC149" s="228" t="n">
        <f aca="false">AC148</f>
        <v>575720</v>
      </c>
      <c r="AD149" s="228" t="n">
        <f aca="false">AD148</f>
        <v>589847.6</v>
      </c>
      <c r="AE149" s="228" t="n">
        <f aca="false">AE148</f>
        <v>600318.6</v>
      </c>
      <c r="AF149" s="228" t="n">
        <f aca="false">AF148</f>
        <v>606516.4</v>
      </c>
      <c r="AG149" s="228" t="n">
        <f aca="false">AG148</f>
        <v>609029</v>
      </c>
      <c r="AH149" s="228" t="n">
        <f aca="false">AH148</f>
        <v>609357</v>
      </c>
      <c r="AI149" s="228" t="n">
        <f aca="false">AI148</f>
        <v>609515</v>
      </c>
      <c r="AJ149" s="228" t="n">
        <f aca="false">AJ148</f>
        <v>610982.4</v>
      </c>
      <c r="AK149" s="228" t="n">
        <f aca="false">AK148</f>
        <v>614642.8</v>
      </c>
      <c r="AL149" s="228" t="n">
        <f aca="false">AL148</f>
        <v>620490</v>
      </c>
      <c r="AM149" s="228" t="n">
        <f aca="false">AM148</f>
        <v>628094.6</v>
      </c>
      <c r="AN149" s="228" t="n">
        <f aca="false">AN148</f>
        <v>636782.2</v>
      </c>
      <c r="AO149" s="228" t="n">
        <f aca="false">AO148</f>
        <v>646097.4</v>
      </c>
      <c r="AR149" s="196" t="s">
        <v>204</v>
      </c>
      <c r="AS149" s="197" t="s">
        <v>36</v>
      </c>
      <c r="AT149" s="197" t="n">
        <v>5</v>
      </c>
      <c r="AU149" s="198" t="n">
        <f aca="false">L76</f>
        <v>1598787</v>
      </c>
      <c r="AV149" s="198" t="n">
        <f aca="false">D71</f>
        <v>919</v>
      </c>
      <c r="AW149" s="199" t="n">
        <f aca="false">AV149/AU149</f>
        <v>0.000574810778421391</v>
      </c>
      <c r="AX149" s="200" t="n">
        <f aca="false">2*AT149*AW149/(2+AT149*AW149)</f>
        <v>0.00286992972575776</v>
      </c>
      <c r="AY149" s="201" t="n">
        <f aca="false">AY148*(1-AX148)</f>
        <v>98202.338873912</v>
      </c>
      <c r="AZ149" s="201" t="n">
        <f aca="false">((AY149+AY150)/2)*AT149</f>
        <v>490307.109840877</v>
      </c>
      <c r="BA149" s="201" t="n">
        <f aca="false">BA150+AZ149</f>
        <v>5469530.67687574</v>
      </c>
      <c r="BB149" s="202" t="n">
        <f aca="false">BA149/AY149</f>
        <v>55.6965418501733</v>
      </c>
      <c r="BD149" s="196" t="s">
        <v>204</v>
      </c>
      <c r="BE149" s="197" t="s">
        <v>36</v>
      </c>
      <c r="BF149" s="197" t="n">
        <v>5</v>
      </c>
      <c r="BG149" s="198" t="n">
        <f aca="false">X76</f>
        <v>1760050</v>
      </c>
      <c r="BH149" s="198" t="n">
        <f aca="false">D761</f>
        <v>625</v>
      </c>
      <c r="BI149" s="199" t="n">
        <f aca="false">BH149/BG149</f>
        <v>0.000355103548194654</v>
      </c>
      <c r="BJ149" s="200" t="n">
        <f aca="false">2*BF149*BI149/(2+BF149*BI149)</f>
        <v>0.00177394290742147</v>
      </c>
      <c r="BK149" s="201" t="n">
        <f aca="false">BK148*(1-BJ148)</f>
        <v>98878.3700370023</v>
      </c>
      <c r="BL149" s="201" t="n">
        <f aca="false">((BK149+BK150)/2)*BF149</f>
        <v>493953.33872695</v>
      </c>
      <c r="BM149" s="201" t="n">
        <f aca="false">BM150+BL149</f>
        <v>5721882.01069067</v>
      </c>
      <c r="BN149" s="202" t="n">
        <f aca="false">BM149/BK149</f>
        <v>57.8678836286381</v>
      </c>
      <c r="BP149" s="196" t="s">
        <v>204</v>
      </c>
      <c r="BQ149" s="197" t="s">
        <v>36</v>
      </c>
      <c r="BR149" s="197" t="n">
        <v>5</v>
      </c>
      <c r="BS149" s="198" t="n">
        <f aca="false">AL76</f>
        <v>1779529</v>
      </c>
      <c r="BT149" s="198" t="n">
        <f aca="false">D1450</f>
        <v>427</v>
      </c>
      <c r="BU149" s="199" t="n">
        <f aca="false">BT149/BS149</f>
        <v>0.000239951133136914</v>
      </c>
      <c r="BV149" s="200" t="n">
        <f aca="false">2*BR149*BU149/(2+BR149*BU149)</f>
        <v>0.00119903639033324</v>
      </c>
      <c r="BW149" s="201" t="n">
        <f aca="false">BW148*(1-BV148)</f>
        <v>99218.2532653098</v>
      </c>
      <c r="BX149" s="201" t="n">
        <f aca="false">((BW149+BW150)/2)*BR149</f>
        <v>495793.850585923</v>
      </c>
      <c r="BY149" s="201" t="n">
        <f aca="false">BY150+BX149</f>
        <v>5947976.09806758</v>
      </c>
      <c r="BZ149" s="202" t="n">
        <f aca="false">BY149/BW149</f>
        <v>59.9484056846141</v>
      </c>
    </row>
    <row r="150" customFormat="false" ht="15" hidden="false" customHeight="false" outlineLevel="0" collapsed="false">
      <c r="A150" s="219" t="s">
        <v>228</v>
      </c>
      <c r="B150" s="132" t="n">
        <v>215509</v>
      </c>
      <c r="C150" s="132" t="n">
        <v>102963</v>
      </c>
      <c r="D150" s="132" t="n">
        <v>112546</v>
      </c>
      <c r="E150" s="217" t="n">
        <v>70.5</v>
      </c>
      <c r="F150" s="217" t="n">
        <v>64.1</v>
      </c>
      <c r="G150" s="217" t="n">
        <v>77.5</v>
      </c>
      <c r="H150" s="217" t="n">
        <v>91.5</v>
      </c>
      <c r="I150" s="127"/>
      <c r="J150" s="229" t="n">
        <v>52</v>
      </c>
      <c r="K150" s="228" t="n">
        <f aca="false">K149</f>
        <v>412484.4</v>
      </c>
      <c r="L150" s="228" t="n">
        <f aca="false">L149</f>
        <v>416971.2</v>
      </c>
      <c r="M150" s="228" t="n">
        <f aca="false">M149</f>
        <v>421500.6</v>
      </c>
      <c r="N150" s="228" t="n">
        <f aca="false">N149</f>
        <v>425914.4</v>
      </c>
      <c r="O150" s="228" t="n">
        <f aca="false">O149</f>
        <v>430000</v>
      </c>
      <c r="P150" s="228" t="n">
        <f aca="false">P149</f>
        <v>433621</v>
      </c>
      <c r="Q150" s="228" t="n">
        <f aca="false">Q149</f>
        <v>436748.2</v>
      </c>
      <c r="R150" s="228" t="n">
        <f aca="false">R149</f>
        <v>439723.8</v>
      </c>
      <c r="S150" s="228" t="n">
        <f aca="false">S149</f>
        <v>443307</v>
      </c>
      <c r="T150" s="228" t="n">
        <f aca="false">T149</f>
        <v>448391.8</v>
      </c>
      <c r="U150" s="228" t="n">
        <f aca="false">U149</f>
        <v>455663.6</v>
      </c>
      <c r="V150" s="228" t="n">
        <f aca="false">V149</f>
        <v>465407.4</v>
      </c>
      <c r="W150" s="228" t="n">
        <f aca="false">W149</f>
        <v>477491.8</v>
      </c>
      <c r="X150" s="228" t="n">
        <f aca="false">X149</f>
        <v>491560</v>
      </c>
      <c r="Y150" s="228" t="n">
        <f aca="false">Y149</f>
        <v>507146.2</v>
      </c>
      <c r="Z150" s="228" t="n">
        <f aca="false">Z149</f>
        <v>523818.6</v>
      </c>
      <c r="AA150" s="228" t="n">
        <f aca="false">AA149</f>
        <v>541338.4</v>
      </c>
      <c r="AB150" s="228" t="n">
        <f aca="false">AB149</f>
        <v>559046.4</v>
      </c>
      <c r="AC150" s="228" t="n">
        <f aca="false">AC149</f>
        <v>575720</v>
      </c>
      <c r="AD150" s="228" t="n">
        <f aca="false">AD149</f>
        <v>589847.6</v>
      </c>
      <c r="AE150" s="228" t="n">
        <f aca="false">AE149</f>
        <v>600318.6</v>
      </c>
      <c r="AF150" s="228" t="n">
        <f aca="false">AF149</f>
        <v>606516.4</v>
      </c>
      <c r="AG150" s="228" t="n">
        <f aca="false">AG149</f>
        <v>609029</v>
      </c>
      <c r="AH150" s="228" t="n">
        <f aca="false">AH149</f>
        <v>609357</v>
      </c>
      <c r="AI150" s="228" t="n">
        <f aca="false">AI149</f>
        <v>609515</v>
      </c>
      <c r="AJ150" s="228" t="n">
        <f aca="false">AJ149</f>
        <v>610982.4</v>
      </c>
      <c r="AK150" s="228" t="n">
        <f aca="false">AK149</f>
        <v>614642.8</v>
      </c>
      <c r="AL150" s="228" t="n">
        <f aca="false">AL149</f>
        <v>620490</v>
      </c>
      <c r="AM150" s="228" t="n">
        <f aca="false">AM149</f>
        <v>628094.6</v>
      </c>
      <c r="AN150" s="228" t="n">
        <f aca="false">AN149</f>
        <v>636782.2</v>
      </c>
      <c r="AO150" s="228" t="n">
        <f aca="false">AO149</f>
        <v>646097.4</v>
      </c>
      <c r="AR150" s="203" t="s">
        <v>205</v>
      </c>
      <c r="AS150" s="204" t="s">
        <v>37</v>
      </c>
      <c r="AT150" s="204" t="n">
        <v>5</v>
      </c>
      <c r="AU150" s="205" t="n">
        <f aca="false">L77</f>
        <v>1586319</v>
      </c>
      <c r="AV150" s="205" t="n">
        <f aca="false">D72</f>
        <v>1170</v>
      </c>
      <c r="AW150" s="206" t="n">
        <f aca="false">AV150/AU150</f>
        <v>0.000737556569643306</v>
      </c>
      <c r="AX150" s="207" t="n">
        <f aca="false">2*AT150*AW150/(2+AT150*AW150)</f>
        <v>0.00368099549219629</v>
      </c>
      <c r="AY150" s="208" t="n">
        <f aca="false">AY149*(1-AX149)</f>
        <v>97920.5050624388</v>
      </c>
      <c r="AZ150" s="208" t="n">
        <f aca="false">((AY150+AY151)/2)*AT150</f>
        <v>488701.412967873</v>
      </c>
      <c r="BA150" s="208" t="n">
        <f aca="false">BA151+AZ150</f>
        <v>4979223.56703486</v>
      </c>
      <c r="BB150" s="209" t="n">
        <f aca="false">BA150/AY150</f>
        <v>50.8496516011623</v>
      </c>
      <c r="BD150" s="203" t="s">
        <v>205</v>
      </c>
      <c r="BE150" s="204" t="s">
        <v>37</v>
      </c>
      <c r="BF150" s="204" t="n">
        <v>5</v>
      </c>
      <c r="BG150" s="205" t="n">
        <f aca="false">X77</f>
        <v>1737087</v>
      </c>
      <c r="BH150" s="205" t="n">
        <f aca="false">D762</f>
        <v>822</v>
      </c>
      <c r="BI150" s="206" t="n">
        <f aca="false">BH150/BG150</f>
        <v>0.00047320600522599</v>
      </c>
      <c r="BJ150" s="207" t="n">
        <f aca="false">2*BF150*BI150/(2+BF150*BI150)</f>
        <v>0.00236323428449201</v>
      </c>
      <c r="BK150" s="208" t="n">
        <f aca="false">BK149*(1-BJ149)</f>
        <v>98702.9654537778</v>
      </c>
      <c r="BL150" s="208" t="n">
        <f aca="false">((BK150+BK151)/2)*BF150</f>
        <v>492931.681689036</v>
      </c>
      <c r="BM150" s="208" t="n">
        <f aca="false">BM151+BL150</f>
        <v>5227928.67196372</v>
      </c>
      <c r="BN150" s="209" t="n">
        <f aca="false">BM150/BK150</f>
        <v>52.9662776384559</v>
      </c>
      <c r="BP150" s="203" t="s">
        <v>205</v>
      </c>
      <c r="BQ150" s="204" t="s">
        <v>37</v>
      </c>
      <c r="BR150" s="204" t="n">
        <v>5</v>
      </c>
      <c r="BS150" s="205" t="n">
        <f aca="false">AL77</f>
        <v>1710365</v>
      </c>
      <c r="BT150" s="205" t="n">
        <f aca="false">D1451</f>
        <v>570</v>
      </c>
      <c r="BU150" s="206" t="n">
        <f aca="false">BT150/BS150</f>
        <v>0.000333262198419636</v>
      </c>
      <c r="BV150" s="207" t="n">
        <f aca="false">2*BR150*BU150/(2+BR150*BU150)</f>
        <v>0.00166492385164068</v>
      </c>
      <c r="BW150" s="208" t="n">
        <f aca="false">BW149*(1-BV149)</f>
        <v>99099.2869690594</v>
      </c>
      <c r="BX150" s="208" t="n">
        <f aca="false">((BW150+BW151)/2)*BR150</f>
        <v>495083.952928909</v>
      </c>
      <c r="BY150" s="208" t="n">
        <f aca="false">BY151+BX150</f>
        <v>5452182.24748166</v>
      </c>
      <c r="BZ150" s="209" t="n">
        <f aca="false">BY150/BW150</f>
        <v>55.0173711056461</v>
      </c>
    </row>
    <row r="151" customFormat="false" ht="15" hidden="false" customHeight="false" outlineLevel="0" collapsed="false">
      <c r="A151" s="219" t="s">
        <v>229</v>
      </c>
      <c r="B151" s="132" t="n">
        <v>156833</v>
      </c>
      <c r="C151" s="132" t="n">
        <v>67140</v>
      </c>
      <c r="D151" s="132" t="n">
        <v>89693</v>
      </c>
      <c r="E151" s="217" t="n">
        <v>51.3</v>
      </c>
      <c r="F151" s="217" t="n">
        <v>41.8</v>
      </c>
      <c r="G151" s="217" t="n">
        <v>61.7</v>
      </c>
      <c r="H151" s="217" t="n">
        <v>74.9</v>
      </c>
      <c r="I151" s="127"/>
      <c r="J151" s="229" t="n">
        <v>53</v>
      </c>
      <c r="K151" s="228" t="n">
        <f aca="false">K150</f>
        <v>412484.4</v>
      </c>
      <c r="L151" s="228" t="n">
        <f aca="false">L150</f>
        <v>416971.2</v>
      </c>
      <c r="M151" s="228" t="n">
        <f aca="false">M150</f>
        <v>421500.6</v>
      </c>
      <c r="N151" s="228" t="n">
        <f aca="false">N150</f>
        <v>425914.4</v>
      </c>
      <c r="O151" s="228" t="n">
        <f aca="false">O150</f>
        <v>430000</v>
      </c>
      <c r="P151" s="228" t="n">
        <f aca="false">P150</f>
        <v>433621</v>
      </c>
      <c r="Q151" s="228" t="n">
        <f aca="false">Q150</f>
        <v>436748.2</v>
      </c>
      <c r="R151" s="228" t="n">
        <f aca="false">R150</f>
        <v>439723.8</v>
      </c>
      <c r="S151" s="228" t="n">
        <f aca="false">S150</f>
        <v>443307</v>
      </c>
      <c r="T151" s="228" t="n">
        <f aca="false">T150</f>
        <v>448391.8</v>
      </c>
      <c r="U151" s="228" t="n">
        <f aca="false">U150</f>
        <v>455663.6</v>
      </c>
      <c r="V151" s="228" t="n">
        <f aca="false">V150</f>
        <v>465407.4</v>
      </c>
      <c r="W151" s="228" t="n">
        <f aca="false">W150</f>
        <v>477491.8</v>
      </c>
      <c r="X151" s="228" t="n">
        <f aca="false">X150</f>
        <v>491560</v>
      </c>
      <c r="Y151" s="228" t="n">
        <f aca="false">Y150</f>
        <v>507146.2</v>
      </c>
      <c r="Z151" s="228" t="n">
        <f aca="false">Z150</f>
        <v>523818.6</v>
      </c>
      <c r="AA151" s="228" t="n">
        <f aca="false">AA150</f>
        <v>541338.4</v>
      </c>
      <c r="AB151" s="228" t="n">
        <f aca="false">AB150</f>
        <v>559046.4</v>
      </c>
      <c r="AC151" s="228" t="n">
        <f aca="false">AC150</f>
        <v>575720</v>
      </c>
      <c r="AD151" s="228" t="n">
        <f aca="false">AD150</f>
        <v>589847.6</v>
      </c>
      <c r="AE151" s="228" t="n">
        <f aca="false">AE150</f>
        <v>600318.6</v>
      </c>
      <c r="AF151" s="228" t="n">
        <f aca="false">AF150</f>
        <v>606516.4</v>
      </c>
      <c r="AG151" s="228" t="n">
        <f aca="false">AG150</f>
        <v>609029</v>
      </c>
      <c r="AH151" s="228" t="n">
        <f aca="false">AH150</f>
        <v>609357</v>
      </c>
      <c r="AI151" s="228" t="n">
        <f aca="false">AI150</f>
        <v>609515</v>
      </c>
      <c r="AJ151" s="228" t="n">
        <f aca="false">AJ150</f>
        <v>610982.4</v>
      </c>
      <c r="AK151" s="228" t="n">
        <f aca="false">AK150</f>
        <v>614642.8</v>
      </c>
      <c r="AL151" s="228" t="n">
        <f aca="false">AL150</f>
        <v>620490</v>
      </c>
      <c r="AM151" s="228" t="n">
        <f aca="false">AM150</f>
        <v>628094.6</v>
      </c>
      <c r="AN151" s="228" t="n">
        <f aca="false">AN150</f>
        <v>636782.2</v>
      </c>
      <c r="AO151" s="228" t="n">
        <f aca="false">AO150</f>
        <v>646097.4</v>
      </c>
      <c r="AR151" s="196" t="s">
        <v>206</v>
      </c>
      <c r="AS151" s="197" t="s">
        <v>38</v>
      </c>
      <c r="AT151" s="197" t="n">
        <v>5</v>
      </c>
      <c r="AU151" s="198" t="n">
        <f aca="false">L78</f>
        <v>1420822</v>
      </c>
      <c r="AV151" s="198" t="n">
        <f aca="false">D73</f>
        <v>1508</v>
      </c>
      <c r="AW151" s="199" t="n">
        <f aca="false">AV151/AU151</f>
        <v>0.00106135743956667</v>
      </c>
      <c r="AX151" s="200" t="n">
        <f aca="false">2*AT151*AW151/(2+AT151*AW151)</f>
        <v>0.00529274346619945</v>
      </c>
      <c r="AY151" s="201" t="n">
        <f aca="false">AY150*(1-AX150)</f>
        <v>97560.0601247104</v>
      </c>
      <c r="AZ151" s="201" t="n">
        <f aca="false">((AY151+AY152)/2)*AT151</f>
        <v>486509.399696584</v>
      </c>
      <c r="BA151" s="201" t="n">
        <f aca="false">BA152+AZ151</f>
        <v>4490522.15406699</v>
      </c>
      <c r="BB151" s="202" t="n">
        <f aca="false">BA151/AY151</f>
        <v>46.0282839957948</v>
      </c>
      <c r="BD151" s="196" t="s">
        <v>206</v>
      </c>
      <c r="BE151" s="197" t="s">
        <v>38</v>
      </c>
      <c r="BF151" s="197" t="n">
        <v>5</v>
      </c>
      <c r="BG151" s="198" t="n">
        <f aca="false">X78</f>
        <v>1627091</v>
      </c>
      <c r="BH151" s="198" t="n">
        <f aca="false">D763</f>
        <v>1192</v>
      </c>
      <c r="BI151" s="199" t="n">
        <f aca="false">BH151/BG151</f>
        <v>0.000732595779830384</v>
      </c>
      <c r="BJ151" s="200" t="n">
        <f aca="false">2*BF151*BI151/(2+BF151*BI151)</f>
        <v>0.00365628245640834</v>
      </c>
      <c r="BK151" s="201" t="n">
        <f aca="false">BK150*(1-BJ150)</f>
        <v>98469.7072218364</v>
      </c>
      <c r="BL151" s="201" t="n">
        <f aca="false">((BK151+BK152)/2)*BF151</f>
        <v>491448.453451675</v>
      </c>
      <c r="BM151" s="201" t="n">
        <f aca="false">BM152+BL151</f>
        <v>4734996.99027468</v>
      </c>
      <c r="BN151" s="202" t="n">
        <f aca="false">BM151/BK151</f>
        <v>48.0858237915494</v>
      </c>
      <c r="BP151" s="196" t="s">
        <v>206</v>
      </c>
      <c r="BQ151" s="197" t="s">
        <v>38</v>
      </c>
      <c r="BR151" s="197" t="n">
        <v>5</v>
      </c>
      <c r="BS151" s="198" t="n">
        <f aca="false">AL78</f>
        <v>1722892</v>
      </c>
      <c r="BT151" s="198" t="n">
        <f aca="false">D1452</f>
        <v>931</v>
      </c>
      <c r="BU151" s="199" t="n">
        <f aca="false">BT151/BS151</f>
        <v>0.000540370493333302</v>
      </c>
      <c r="BV151" s="200" t="n">
        <f aca="false">2*BR151*BU151/(2+BR151*BU151)</f>
        <v>0.00269820738752373</v>
      </c>
      <c r="BW151" s="201" t="n">
        <f aca="false">BW150*(1-BV150)</f>
        <v>98934.294202504</v>
      </c>
      <c r="BX151" s="201" t="n">
        <f aca="false">((BW151+BW152)/2)*BR151</f>
        <v>494004.107903779</v>
      </c>
      <c r="BY151" s="201" t="n">
        <f aca="false">BY152+BX151</f>
        <v>4957098.29455275</v>
      </c>
      <c r="BZ151" s="202" t="n">
        <f aca="false">BY151/BW151</f>
        <v>50.104954348856</v>
      </c>
    </row>
    <row r="152" customFormat="false" ht="15" hidden="false" customHeight="false" outlineLevel="0" collapsed="false">
      <c r="B152" s="132"/>
      <c r="C152" s="132"/>
      <c r="D152" s="132"/>
      <c r="E152" s="217"/>
      <c r="F152" s="217"/>
      <c r="G152" s="217"/>
      <c r="H152" s="217"/>
      <c r="I152" s="127"/>
      <c r="J152" s="229" t="n">
        <v>54</v>
      </c>
      <c r="K152" s="228" t="n">
        <f aca="false">K151</f>
        <v>412484.4</v>
      </c>
      <c r="L152" s="228" t="n">
        <f aca="false">L151</f>
        <v>416971.2</v>
      </c>
      <c r="M152" s="228" t="n">
        <f aca="false">M151</f>
        <v>421500.6</v>
      </c>
      <c r="N152" s="228" t="n">
        <f aca="false">N151</f>
        <v>425914.4</v>
      </c>
      <c r="O152" s="228" t="n">
        <f aca="false">O151</f>
        <v>430000</v>
      </c>
      <c r="P152" s="228" t="n">
        <f aca="false">P151</f>
        <v>433621</v>
      </c>
      <c r="Q152" s="228" t="n">
        <f aca="false">Q151</f>
        <v>436748.2</v>
      </c>
      <c r="R152" s="228" t="n">
        <f aca="false">R151</f>
        <v>439723.8</v>
      </c>
      <c r="S152" s="228" t="n">
        <f aca="false">S151</f>
        <v>443307</v>
      </c>
      <c r="T152" s="228" t="n">
        <f aca="false">T151</f>
        <v>448391.8</v>
      </c>
      <c r="U152" s="228" t="n">
        <f aca="false">U151</f>
        <v>455663.6</v>
      </c>
      <c r="V152" s="228" t="n">
        <f aca="false">V151</f>
        <v>465407.4</v>
      </c>
      <c r="W152" s="228" t="n">
        <f aca="false">W151</f>
        <v>477491.8</v>
      </c>
      <c r="X152" s="228" t="n">
        <f aca="false">X151</f>
        <v>491560</v>
      </c>
      <c r="Y152" s="228" t="n">
        <f aca="false">Y151</f>
        <v>507146.2</v>
      </c>
      <c r="Z152" s="228" t="n">
        <f aca="false">Z151</f>
        <v>523818.6</v>
      </c>
      <c r="AA152" s="228" t="n">
        <f aca="false">AA151</f>
        <v>541338.4</v>
      </c>
      <c r="AB152" s="228" t="n">
        <f aca="false">AB151</f>
        <v>559046.4</v>
      </c>
      <c r="AC152" s="228" t="n">
        <f aca="false">AC151</f>
        <v>575720</v>
      </c>
      <c r="AD152" s="228" t="n">
        <f aca="false">AD151</f>
        <v>589847.6</v>
      </c>
      <c r="AE152" s="228" t="n">
        <f aca="false">AE151</f>
        <v>600318.6</v>
      </c>
      <c r="AF152" s="228" t="n">
        <f aca="false">AF151</f>
        <v>606516.4</v>
      </c>
      <c r="AG152" s="228" t="n">
        <f aca="false">AG151</f>
        <v>609029</v>
      </c>
      <c r="AH152" s="228" t="n">
        <f aca="false">AH151</f>
        <v>609357</v>
      </c>
      <c r="AI152" s="228" t="n">
        <f aca="false">AI151</f>
        <v>609515</v>
      </c>
      <c r="AJ152" s="228" t="n">
        <f aca="false">AJ151</f>
        <v>610982.4</v>
      </c>
      <c r="AK152" s="228" t="n">
        <f aca="false">AK151</f>
        <v>614642.8</v>
      </c>
      <c r="AL152" s="228" t="n">
        <f aca="false">AL151</f>
        <v>620490</v>
      </c>
      <c r="AM152" s="228" t="n">
        <f aca="false">AM151</f>
        <v>628094.6</v>
      </c>
      <c r="AN152" s="228" t="n">
        <f aca="false">AN151</f>
        <v>636782.2</v>
      </c>
      <c r="AO152" s="228" t="n">
        <f aca="false">AO151</f>
        <v>646097.4</v>
      </c>
      <c r="AR152" s="203" t="s">
        <v>207</v>
      </c>
      <c r="AS152" s="204" t="s">
        <v>39</v>
      </c>
      <c r="AT152" s="204" t="n">
        <v>5</v>
      </c>
      <c r="AU152" s="205" t="n">
        <f aca="false">L79</f>
        <v>1222566</v>
      </c>
      <c r="AV152" s="205" t="n">
        <f aca="false">D74</f>
        <v>1948</v>
      </c>
      <c r="AW152" s="206" t="n">
        <f aca="false">AV152/AU152</f>
        <v>0.00159337001028983</v>
      </c>
      <c r="AX152" s="207" t="n">
        <f aca="false">2*AT152*AW152/(2+AT152*AW152)</f>
        <v>0.00793524061539665</v>
      </c>
      <c r="AY152" s="208" t="n">
        <f aca="false">AY151*(1-AX151)</f>
        <v>97043.6997539233</v>
      </c>
      <c r="AZ152" s="208" t="n">
        <f aca="false">((AY152+AY153)/2)*AT152</f>
        <v>483293.336000227</v>
      </c>
      <c r="BA152" s="208" t="n">
        <f aca="false">BA153+AZ152</f>
        <v>4004012.75437041</v>
      </c>
      <c r="BB152" s="209" t="n">
        <f aca="false">BA152/AY152</f>
        <v>41.2598938882535</v>
      </c>
      <c r="BD152" s="203" t="s">
        <v>207</v>
      </c>
      <c r="BE152" s="204" t="s">
        <v>39</v>
      </c>
      <c r="BF152" s="204" t="n">
        <v>5</v>
      </c>
      <c r="BG152" s="205" t="n">
        <f aca="false">X79</f>
        <v>1580461</v>
      </c>
      <c r="BH152" s="205" t="n">
        <f aca="false">D764</f>
        <v>1881</v>
      </c>
      <c r="BI152" s="206" t="n">
        <f aca="false">BH152/BG152</f>
        <v>0.00119015907383985</v>
      </c>
      <c r="BJ152" s="207" t="n">
        <f aca="false">2*BF152*BI152/(2+BF152*BI152)</f>
        <v>0.00593314191249042</v>
      </c>
      <c r="BK152" s="208" t="n">
        <f aca="false">BK151*(1-BJ151)</f>
        <v>98109.6741588335</v>
      </c>
      <c r="BL152" s="208" t="n">
        <f aca="false">((BK152+BK153)/2)*BF152</f>
        <v>489093.124244736</v>
      </c>
      <c r="BM152" s="208" t="n">
        <f aca="false">BM153+BL152</f>
        <v>4243548.53682301</v>
      </c>
      <c r="BN152" s="209" t="n">
        <f aca="false">BM152/BK152</f>
        <v>43.2531100852803</v>
      </c>
      <c r="BP152" s="203" t="s">
        <v>207</v>
      </c>
      <c r="BQ152" s="204" t="s">
        <v>39</v>
      </c>
      <c r="BR152" s="204" t="n">
        <v>5</v>
      </c>
      <c r="BS152" s="205" t="n">
        <f aca="false">AL79</f>
        <v>1756348</v>
      </c>
      <c r="BT152" s="205" t="n">
        <f aca="false">D1453</f>
        <v>1667</v>
      </c>
      <c r="BU152" s="206" t="n">
        <f aca="false">BT152/BS152</f>
        <v>0.000949128532614266</v>
      </c>
      <c r="BV152" s="207" t="n">
        <f aca="false">2*BR152*BU152/(2+BR152*BU152)</f>
        <v>0.00473440875698055</v>
      </c>
      <c r="BW152" s="208" t="n">
        <f aca="false">BW151*(1-BV151)</f>
        <v>98667.3489590074</v>
      </c>
      <c r="BX152" s="208" t="n">
        <f aca="false">((BW152+BW153)/2)*BR152</f>
        <v>492168.915892688</v>
      </c>
      <c r="BY152" s="208" t="n">
        <f aca="false">BY153+BX152</f>
        <v>4463094.18664897</v>
      </c>
      <c r="BZ152" s="209" t="n">
        <f aca="false">BY152/BW152</f>
        <v>45.2337499054852</v>
      </c>
    </row>
    <row r="153" customFormat="false" ht="15" hidden="false" customHeight="false" outlineLevel="0" collapsed="false">
      <c r="A153" s="219" t="s">
        <v>230</v>
      </c>
      <c r="B153" s="132" t="n">
        <v>294524</v>
      </c>
      <c r="C153" s="132" t="n">
        <v>154135</v>
      </c>
      <c r="D153" s="132" t="n">
        <v>140389</v>
      </c>
      <c r="E153" s="217" t="n">
        <v>96.3</v>
      </c>
      <c r="F153" s="217" t="n">
        <v>96</v>
      </c>
      <c r="G153" s="217" t="n">
        <v>96.6</v>
      </c>
      <c r="H153" s="217" t="n">
        <v>109.8</v>
      </c>
      <c r="I153" s="127"/>
      <c r="J153" s="229" t="n">
        <v>55</v>
      </c>
      <c r="K153" s="228" t="n">
        <f aca="false">K22/5</f>
        <v>375414.2</v>
      </c>
      <c r="L153" s="228" t="n">
        <f aca="false">L22/5</f>
        <v>380437.4</v>
      </c>
      <c r="M153" s="228" t="n">
        <f aca="false">M22/5</f>
        <v>385246</v>
      </c>
      <c r="N153" s="228" t="n">
        <f aca="false">N22/5</f>
        <v>389899.4</v>
      </c>
      <c r="O153" s="228" t="n">
        <f aca="false">O22/5</f>
        <v>394454.8</v>
      </c>
      <c r="P153" s="228" t="n">
        <f aca="false">P22/5</f>
        <v>399001.6</v>
      </c>
      <c r="Q153" s="228" t="n">
        <f aca="false">Q22/5</f>
        <v>403601.4</v>
      </c>
      <c r="R153" s="228" t="n">
        <f aca="false">R22/5</f>
        <v>408247.2</v>
      </c>
      <c r="S153" s="228" t="n">
        <f aca="false">S22/5</f>
        <v>412769</v>
      </c>
      <c r="T153" s="228" t="n">
        <f aca="false">T22/5</f>
        <v>416972.8</v>
      </c>
      <c r="U153" s="228" t="n">
        <f aca="false">U22/5</f>
        <v>420715.8</v>
      </c>
      <c r="V153" s="228" t="n">
        <f aca="false">V22/5</f>
        <v>423976.8</v>
      </c>
      <c r="W153" s="228" t="n">
        <f aca="false">W22/5</f>
        <v>427089.8</v>
      </c>
      <c r="X153" s="228" t="n">
        <f aca="false">X22/5</f>
        <v>430788.4</v>
      </c>
      <c r="Y153" s="228" t="n">
        <f aca="false">Y22/5</f>
        <v>435952.4</v>
      </c>
      <c r="Z153" s="228" t="n">
        <f aca="false">Z22/5</f>
        <v>443243.6</v>
      </c>
      <c r="AA153" s="228" t="n">
        <f aca="false">AA22/5</f>
        <v>452930.2</v>
      </c>
      <c r="AB153" s="228" t="n">
        <f aca="false">AB22/5</f>
        <v>464904.4</v>
      </c>
      <c r="AC153" s="228" t="n">
        <f aca="false">AC22/5</f>
        <v>478804.6</v>
      </c>
      <c r="AD153" s="228" t="n">
        <f aca="false">AD22/5</f>
        <v>494179</v>
      </c>
      <c r="AE153" s="228" t="n">
        <f aca="false">AE22/5</f>
        <v>510622.6</v>
      </c>
      <c r="AF153" s="228" t="n">
        <f aca="false">AF22/5</f>
        <v>527893.6</v>
      </c>
      <c r="AG153" s="228" t="n">
        <f aca="false">AG22/5</f>
        <v>545348.6</v>
      </c>
      <c r="AH153" s="228" t="n">
        <f aca="false">AH22/5</f>
        <v>561795.6</v>
      </c>
      <c r="AI153" s="228" t="n">
        <f aca="false">AI22/5</f>
        <v>575751</v>
      </c>
      <c r="AJ153" s="228" t="n">
        <f aca="false">AJ22/5</f>
        <v>586138</v>
      </c>
      <c r="AK153" s="228" t="n">
        <f aca="false">AK22/5</f>
        <v>592348</v>
      </c>
      <c r="AL153" s="228" t="n">
        <f aca="false">AL22/5</f>
        <v>594961.4</v>
      </c>
      <c r="AM153" s="228" t="n">
        <f aca="false">AM22/5</f>
        <v>595440.2</v>
      </c>
      <c r="AN153" s="228" t="n">
        <f aca="false">AN22/5</f>
        <v>595767.2</v>
      </c>
      <c r="AO153" s="228" t="n">
        <f aca="false">AO22/5</f>
        <v>597372.4</v>
      </c>
      <c r="AR153" s="196" t="s">
        <v>208</v>
      </c>
      <c r="AS153" s="197" t="s">
        <v>40</v>
      </c>
      <c r="AT153" s="197" t="n">
        <v>5</v>
      </c>
      <c r="AU153" s="198" t="n">
        <f aca="false">L80</f>
        <v>1142539</v>
      </c>
      <c r="AV153" s="198" t="n">
        <f aca="false">D75</f>
        <v>2909</v>
      </c>
      <c r="AW153" s="199" t="n">
        <f aca="false">AV153/AU153</f>
        <v>0.00254608376606838</v>
      </c>
      <c r="AX153" s="200" t="n">
        <f aca="false">2*AT153*AW153/(2+AT153*AW153)</f>
        <v>0.0126498995704948</v>
      </c>
      <c r="AY153" s="201" t="n">
        <f aca="false">AY152*(1-AX152)</f>
        <v>96273.6346461676</v>
      </c>
      <c r="AZ153" s="201" t="n">
        <f aca="false">((AY153+AY154)/2)*AT153</f>
        <v>478323.543706937</v>
      </c>
      <c r="BA153" s="201" t="n">
        <f aca="false">BA154+AZ153</f>
        <v>3520719.41837018</v>
      </c>
      <c r="BB153" s="202" t="n">
        <f aca="false">BA153/AY153</f>
        <v>36.569923129108</v>
      </c>
      <c r="BD153" s="196" t="s">
        <v>208</v>
      </c>
      <c r="BE153" s="197" t="s">
        <v>40</v>
      </c>
      <c r="BF153" s="197" t="n">
        <v>5</v>
      </c>
      <c r="BG153" s="198" t="n">
        <f aca="false">X80</f>
        <v>1489841</v>
      </c>
      <c r="BH153" s="198" t="n">
        <f aca="false">D765</f>
        <v>2979</v>
      </c>
      <c r="BI153" s="199" t="n">
        <f aca="false">BH153/BG153</f>
        <v>0.00199954223303024</v>
      </c>
      <c r="BJ153" s="200" t="n">
        <f aca="false">2*BF153*BI153/(2+BF153*BI153)</f>
        <v>0.00994798263661278</v>
      </c>
      <c r="BK153" s="201" t="n">
        <f aca="false">BK152*(1-BJ152)</f>
        <v>97527.575539061</v>
      </c>
      <c r="BL153" s="201" t="n">
        <f aca="false">((BK153+BK154)/2)*BF153</f>
        <v>485212.371125171</v>
      </c>
      <c r="BM153" s="201" t="n">
        <f aca="false">BM154+BL153</f>
        <v>3754455.41257827</v>
      </c>
      <c r="BN153" s="202" t="n">
        <f aca="false">BM153/BK153</f>
        <v>38.4963472312973</v>
      </c>
      <c r="BP153" s="196" t="s">
        <v>208</v>
      </c>
      <c r="BQ153" s="197" t="s">
        <v>40</v>
      </c>
      <c r="BR153" s="197" t="n">
        <v>5</v>
      </c>
      <c r="BS153" s="198" t="n">
        <f aca="false">AL80</f>
        <v>1697160</v>
      </c>
      <c r="BT153" s="198" t="n">
        <f aca="false">D1454</f>
        <v>2716</v>
      </c>
      <c r="BU153" s="199" t="n">
        <f aca="false">BT153/BS153</f>
        <v>0.00160032053548281</v>
      </c>
      <c r="BV153" s="200" t="n">
        <f aca="false">2*BR153*BU153/(2+BR153*BU153)</f>
        <v>0.00796971742128584</v>
      </c>
      <c r="BW153" s="201" t="n">
        <f aca="false">BW152*(1-BV152)</f>
        <v>98200.2173980678</v>
      </c>
      <c r="BX153" s="201" t="n">
        <f aca="false">((BW153+BW154)/2)*BR153</f>
        <v>489044.51703191</v>
      </c>
      <c r="BY153" s="201" t="n">
        <f aca="false">BY154+BX153</f>
        <v>3970925.27075628</v>
      </c>
      <c r="BZ153" s="202" t="n">
        <f aca="false">BY153/BW153</f>
        <v>40.4370313627678</v>
      </c>
    </row>
    <row r="154" customFormat="false" ht="15" hidden="false" customHeight="false" outlineLevel="0" collapsed="false">
      <c r="A154" s="219" t="s">
        <v>231</v>
      </c>
      <c r="B154" s="132" t="n">
        <v>154</v>
      </c>
      <c r="C154" s="132" t="n">
        <v>89</v>
      </c>
      <c r="D154" s="132" t="n">
        <v>65</v>
      </c>
      <c r="E154" s="217" t="n">
        <v>0.1</v>
      </c>
      <c r="F154" s="217" t="n">
        <v>0.1</v>
      </c>
      <c r="G154" s="217" t="n">
        <v>0</v>
      </c>
      <c r="H154" s="217" t="n">
        <v>136.9</v>
      </c>
      <c r="I154" s="127"/>
      <c r="J154" s="229" t="n">
        <v>56</v>
      </c>
      <c r="K154" s="228" t="n">
        <f aca="false">K153</f>
        <v>375414.2</v>
      </c>
      <c r="L154" s="228" t="n">
        <f aca="false">L153</f>
        <v>380437.4</v>
      </c>
      <c r="M154" s="228" t="n">
        <f aca="false">M153</f>
        <v>385246</v>
      </c>
      <c r="N154" s="228" t="n">
        <f aca="false">N153</f>
        <v>389899.4</v>
      </c>
      <c r="O154" s="228" t="n">
        <f aca="false">O153</f>
        <v>394454.8</v>
      </c>
      <c r="P154" s="228" t="n">
        <f aca="false">P153</f>
        <v>399001.6</v>
      </c>
      <c r="Q154" s="228" t="n">
        <f aca="false">Q153</f>
        <v>403601.4</v>
      </c>
      <c r="R154" s="228" t="n">
        <f aca="false">R153</f>
        <v>408247.2</v>
      </c>
      <c r="S154" s="228" t="n">
        <f aca="false">S153</f>
        <v>412769</v>
      </c>
      <c r="T154" s="228" t="n">
        <f aca="false">T153</f>
        <v>416972.8</v>
      </c>
      <c r="U154" s="228" t="n">
        <f aca="false">U153</f>
        <v>420715.8</v>
      </c>
      <c r="V154" s="228" t="n">
        <f aca="false">V153</f>
        <v>423976.8</v>
      </c>
      <c r="W154" s="228" t="n">
        <f aca="false">W153</f>
        <v>427089.8</v>
      </c>
      <c r="X154" s="228" t="n">
        <f aca="false">X153</f>
        <v>430788.4</v>
      </c>
      <c r="Y154" s="228" t="n">
        <f aca="false">Y153</f>
        <v>435952.4</v>
      </c>
      <c r="Z154" s="228" t="n">
        <f aca="false">Z153</f>
        <v>443243.6</v>
      </c>
      <c r="AA154" s="228" t="n">
        <f aca="false">AA153</f>
        <v>452930.2</v>
      </c>
      <c r="AB154" s="228" t="n">
        <f aca="false">AB153</f>
        <v>464904.4</v>
      </c>
      <c r="AC154" s="228" t="n">
        <f aca="false">AC153</f>
        <v>478804.6</v>
      </c>
      <c r="AD154" s="228" t="n">
        <f aca="false">AD153</f>
        <v>494179</v>
      </c>
      <c r="AE154" s="228" t="n">
        <f aca="false">AE153</f>
        <v>510622.6</v>
      </c>
      <c r="AF154" s="228" t="n">
        <f aca="false">AF153</f>
        <v>527893.6</v>
      </c>
      <c r="AG154" s="228" t="n">
        <f aca="false">AG153</f>
        <v>545348.6</v>
      </c>
      <c r="AH154" s="228" t="n">
        <f aca="false">AH153</f>
        <v>561795.6</v>
      </c>
      <c r="AI154" s="228" t="n">
        <f aca="false">AI153</f>
        <v>575751</v>
      </c>
      <c r="AJ154" s="228" t="n">
        <f aca="false">AJ153</f>
        <v>586138</v>
      </c>
      <c r="AK154" s="228" t="n">
        <f aca="false">AK153</f>
        <v>592348</v>
      </c>
      <c r="AL154" s="228" t="n">
        <f aca="false">AL153</f>
        <v>594961.4</v>
      </c>
      <c r="AM154" s="228" t="n">
        <f aca="false">AM153</f>
        <v>595440.2</v>
      </c>
      <c r="AN154" s="228" t="n">
        <f aca="false">AN153</f>
        <v>595767.2</v>
      </c>
      <c r="AO154" s="228" t="n">
        <f aca="false">AO153</f>
        <v>597372.4</v>
      </c>
      <c r="AR154" s="203" t="s">
        <v>209</v>
      </c>
      <c r="AS154" s="204" t="s">
        <v>52</v>
      </c>
      <c r="AT154" s="204" t="n">
        <v>5</v>
      </c>
      <c r="AU154" s="205" t="n">
        <f aca="false">L81</f>
        <v>1076575</v>
      </c>
      <c r="AV154" s="205" t="n">
        <f aca="false">D76</f>
        <v>4246</v>
      </c>
      <c r="AW154" s="206" t="n">
        <f aca="false">AV154/AU154</f>
        <v>0.00394398903931449</v>
      </c>
      <c r="AX154" s="207" t="n">
        <f aca="false">2*AT154*AW154/(2+AT154*AW154)</f>
        <v>0.0195274055132957</v>
      </c>
      <c r="AY154" s="208" t="n">
        <f aca="false">AY153*(1-AX153)</f>
        <v>95055.7828366071</v>
      </c>
      <c r="AZ154" s="208" t="n">
        <f aca="false">((AY154+AY155)/2)*AT154</f>
        <v>470638.43213845</v>
      </c>
      <c r="BA154" s="208" t="n">
        <f aca="false">BA155+AZ154</f>
        <v>3042395.87466324</v>
      </c>
      <c r="BB154" s="209" t="n">
        <f aca="false">BA154/AY154</f>
        <v>32.0064259519367</v>
      </c>
      <c r="BD154" s="203" t="s">
        <v>209</v>
      </c>
      <c r="BE154" s="204" t="s">
        <v>52</v>
      </c>
      <c r="BF154" s="204" t="n">
        <v>5</v>
      </c>
      <c r="BG154" s="205" t="n">
        <f aca="false">X81</f>
        <v>1262490</v>
      </c>
      <c r="BH154" s="205" t="n">
        <f aca="false">D766</f>
        <v>3993</v>
      </c>
      <c r="BI154" s="206" t="n">
        <f aca="false">BH154/BG154</f>
        <v>0.00316279732908776</v>
      </c>
      <c r="BJ154" s="207" t="n">
        <f aca="false">2*BF154*BI154/(2+BF154*BI154)</f>
        <v>0.0156899265013586</v>
      </c>
      <c r="BK154" s="208" t="n">
        <f aca="false">BK153*(1-BJ153)</f>
        <v>96557.3729110075</v>
      </c>
      <c r="BL154" s="208" t="n">
        <f aca="false">((BK154+BK155)/2)*BF154</f>
        <v>478999.419344692</v>
      </c>
      <c r="BM154" s="208" t="n">
        <f aca="false">BM155+BL154</f>
        <v>3269243.0414531</v>
      </c>
      <c r="BN154" s="209" t="n">
        <f aca="false">BM154/BK154</f>
        <v>33.8580363455644</v>
      </c>
      <c r="BP154" s="203" t="s">
        <v>209</v>
      </c>
      <c r="BQ154" s="204" t="s">
        <v>52</v>
      </c>
      <c r="BR154" s="204" t="n">
        <v>5</v>
      </c>
      <c r="BS154" s="205" t="n">
        <f aca="false">AL81</f>
        <v>1575889</v>
      </c>
      <c r="BT154" s="205" t="n">
        <f aca="false">D1455</f>
        <v>4013</v>
      </c>
      <c r="BU154" s="206" t="n">
        <f aca="false">BT154/BS154</f>
        <v>0.00254649915063815</v>
      </c>
      <c r="BV154" s="207" t="n">
        <f aca="false">2*BR154*BU154/(2+BR154*BU154)</f>
        <v>0.0126519503014493</v>
      </c>
      <c r="BW154" s="208" t="n">
        <f aca="false">BW153*(1-BV153)</f>
        <v>97417.5894146964</v>
      </c>
      <c r="BX154" s="208" t="n">
        <f aca="false">((BW154+BW155)/2)*BR154</f>
        <v>484006.640824078</v>
      </c>
      <c r="BY154" s="208" t="n">
        <f aca="false">BY155+BX154</f>
        <v>3481880.75372437</v>
      </c>
      <c r="BZ154" s="209" t="n">
        <f aca="false">BY154/BW154</f>
        <v>35.7418077643286</v>
      </c>
    </row>
    <row r="155" customFormat="false" ht="15" hidden="false" customHeight="false" outlineLevel="0" collapsed="false">
      <c r="A155" s="219" t="s">
        <v>232</v>
      </c>
      <c r="B155" s="132" t="n">
        <v>140</v>
      </c>
      <c r="C155" s="132" t="n">
        <v>84</v>
      </c>
      <c r="D155" s="132" t="n">
        <v>56</v>
      </c>
      <c r="E155" s="217" t="n">
        <v>0</v>
      </c>
      <c r="F155" s="217" t="n">
        <v>0.1</v>
      </c>
      <c r="G155" s="217" t="n">
        <v>0</v>
      </c>
      <c r="H155" s="217" t="n">
        <v>150</v>
      </c>
      <c r="I155" s="127"/>
      <c r="J155" s="229" t="n">
        <v>57</v>
      </c>
      <c r="K155" s="228" t="n">
        <f aca="false">K154</f>
        <v>375414.2</v>
      </c>
      <c r="L155" s="228" t="n">
        <f aca="false">L154</f>
        <v>380437.4</v>
      </c>
      <c r="M155" s="228" t="n">
        <f aca="false">M154</f>
        <v>385246</v>
      </c>
      <c r="N155" s="228" t="n">
        <f aca="false">N154</f>
        <v>389899.4</v>
      </c>
      <c r="O155" s="228" t="n">
        <f aca="false">O154</f>
        <v>394454.8</v>
      </c>
      <c r="P155" s="228" t="n">
        <f aca="false">P154</f>
        <v>399001.6</v>
      </c>
      <c r="Q155" s="228" t="n">
        <f aca="false">Q154</f>
        <v>403601.4</v>
      </c>
      <c r="R155" s="228" t="n">
        <f aca="false">R154</f>
        <v>408247.2</v>
      </c>
      <c r="S155" s="228" t="n">
        <f aca="false">S154</f>
        <v>412769</v>
      </c>
      <c r="T155" s="228" t="n">
        <f aca="false">T154</f>
        <v>416972.8</v>
      </c>
      <c r="U155" s="228" t="n">
        <f aca="false">U154</f>
        <v>420715.8</v>
      </c>
      <c r="V155" s="228" t="n">
        <f aca="false">V154</f>
        <v>423976.8</v>
      </c>
      <c r="W155" s="228" t="n">
        <f aca="false">W154</f>
        <v>427089.8</v>
      </c>
      <c r="X155" s="228" t="n">
        <f aca="false">X154</f>
        <v>430788.4</v>
      </c>
      <c r="Y155" s="228" t="n">
        <f aca="false">Y154</f>
        <v>435952.4</v>
      </c>
      <c r="Z155" s="228" t="n">
        <f aca="false">Z154</f>
        <v>443243.6</v>
      </c>
      <c r="AA155" s="228" t="n">
        <f aca="false">AA154</f>
        <v>452930.2</v>
      </c>
      <c r="AB155" s="228" t="n">
        <f aca="false">AB154</f>
        <v>464904.4</v>
      </c>
      <c r="AC155" s="228" t="n">
        <f aca="false">AC154</f>
        <v>478804.6</v>
      </c>
      <c r="AD155" s="228" t="n">
        <f aca="false">AD154</f>
        <v>494179</v>
      </c>
      <c r="AE155" s="228" t="n">
        <f aca="false">AE154</f>
        <v>510622.6</v>
      </c>
      <c r="AF155" s="228" t="n">
        <f aca="false">AF154</f>
        <v>527893.6</v>
      </c>
      <c r="AG155" s="228" t="n">
        <f aca="false">AG154</f>
        <v>545348.6</v>
      </c>
      <c r="AH155" s="228" t="n">
        <f aca="false">AH154</f>
        <v>561795.6</v>
      </c>
      <c r="AI155" s="228" t="n">
        <f aca="false">AI154</f>
        <v>575751</v>
      </c>
      <c r="AJ155" s="228" t="n">
        <f aca="false">AJ154</f>
        <v>586138</v>
      </c>
      <c r="AK155" s="228" t="n">
        <f aca="false">AK154</f>
        <v>592348</v>
      </c>
      <c r="AL155" s="228" t="n">
        <f aca="false">AL154</f>
        <v>594961.4</v>
      </c>
      <c r="AM155" s="228" t="n">
        <f aca="false">AM154</f>
        <v>595440.2</v>
      </c>
      <c r="AN155" s="228" t="n">
        <f aca="false">AN154</f>
        <v>595767.2</v>
      </c>
      <c r="AO155" s="228" t="n">
        <f aca="false">AO154</f>
        <v>597372.4</v>
      </c>
      <c r="AR155" s="196" t="s">
        <v>210</v>
      </c>
      <c r="AS155" s="197" t="s">
        <v>53</v>
      </c>
      <c r="AT155" s="197" t="n">
        <v>5</v>
      </c>
      <c r="AU155" s="198" t="n">
        <f aca="false">L82</f>
        <v>991791</v>
      </c>
      <c r="AV155" s="198" t="n">
        <f aca="false">D77</f>
        <v>5972</v>
      </c>
      <c r="AW155" s="199" t="n">
        <f aca="false">AV155/AU155</f>
        <v>0.00602142991819849</v>
      </c>
      <c r="AX155" s="200" t="n">
        <f aca="false">2*AT155*AW155/(2+AT155*AW155)</f>
        <v>0.0296606507662004</v>
      </c>
      <c r="AY155" s="201" t="n">
        <f aca="false">AY154*(1-AX154)</f>
        <v>93199.5900187729</v>
      </c>
      <c r="AZ155" s="201" t="n">
        <f aca="false">((AY155+AY156)/2)*AT155</f>
        <v>459087.048866115</v>
      </c>
      <c r="BA155" s="201" t="n">
        <f aca="false">BA156+AZ155</f>
        <v>2571757.44252479</v>
      </c>
      <c r="BB155" s="202" t="n">
        <f aca="false">BA155/AY155</f>
        <v>27.5940853603194</v>
      </c>
      <c r="BD155" s="196" t="s">
        <v>210</v>
      </c>
      <c r="BE155" s="197" t="s">
        <v>53</v>
      </c>
      <c r="BF155" s="197" t="n">
        <v>5</v>
      </c>
      <c r="BG155" s="198" t="n">
        <f aca="false">X82</f>
        <v>1119802</v>
      </c>
      <c r="BH155" s="198" t="n">
        <f aca="false">D767</f>
        <v>5337</v>
      </c>
      <c r="BI155" s="199" t="n">
        <f aca="false">BH155/BG155</f>
        <v>0.00476602113587938</v>
      </c>
      <c r="BJ155" s="200" t="n">
        <f aca="false">2*BF155*BI155/(2+BF155*BI155)</f>
        <v>0.0235495119995729</v>
      </c>
      <c r="BK155" s="201" t="n">
        <f aca="false">BK154*(1-BJ154)</f>
        <v>95042.3948268695</v>
      </c>
      <c r="BL155" s="201" t="n">
        <f aca="false">((BK155+BK156)/2)*BF155</f>
        <v>469616.469090739</v>
      </c>
      <c r="BM155" s="201" t="n">
        <f aca="false">BM156+BL155</f>
        <v>2790243.62210841</v>
      </c>
      <c r="BN155" s="202" t="n">
        <f aca="false">BM155/BK155</f>
        <v>29.3578842072651</v>
      </c>
      <c r="BP155" s="196" t="s">
        <v>210</v>
      </c>
      <c r="BQ155" s="197" t="s">
        <v>53</v>
      </c>
      <c r="BR155" s="197" t="n">
        <v>5</v>
      </c>
      <c r="BS155" s="198" t="n">
        <f aca="false">AL82</f>
        <v>1527754</v>
      </c>
      <c r="BT155" s="198" t="n">
        <f aca="false">D1456</f>
        <v>5973</v>
      </c>
      <c r="BU155" s="199" t="n">
        <f aca="false">BT155/BS155</f>
        <v>0.00390966084853975</v>
      </c>
      <c r="BV155" s="200" t="n">
        <f aca="false">2*BR155*BU155/(2+BR155*BU155)</f>
        <v>0.0193590855951614</v>
      </c>
      <c r="BW155" s="201" t="n">
        <f aca="false">BW154*(1-BV154)</f>
        <v>96185.0669149346</v>
      </c>
      <c r="BX155" s="201" t="n">
        <f aca="false">((BW155+BW156)/2)*BR155</f>
        <v>476270.197216217</v>
      </c>
      <c r="BY155" s="201" t="n">
        <f aca="false">BY156+BX155</f>
        <v>2997874.1129003</v>
      </c>
      <c r="BZ155" s="202" t="n">
        <f aca="false">BY155/BW155</f>
        <v>31.1677707263186</v>
      </c>
    </row>
    <row r="156" customFormat="false" ht="15" hidden="false" customHeight="false" outlineLevel="0" collapsed="false">
      <c r="A156" s="219" t="s">
        <v>233</v>
      </c>
      <c r="B156" s="132" t="n">
        <v>2331</v>
      </c>
      <c r="C156" s="132" t="n">
        <v>1632</v>
      </c>
      <c r="D156" s="132" t="n">
        <v>699</v>
      </c>
      <c r="E156" s="217" t="n">
        <v>0.8</v>
      </c>
      <c r="F156" s="217" t="n">
        <v>1</v>
      </c>
      <c r="G156" s="217" t="n">
        <v>0.5</v>
      </c>
      <c r="H156" s="217" t="n">
        <v>233.5</v>
      </c>
      <c r="I156" s="127"/>
      <c r="J156" s="229" t="n">
        <v>58</v>
      </c>
      <c r="K156" s="228" t="n">
        <f aca="false">K155</f>
        <v>375414.2</v>
      </c>
      <c r="L156" s="228" t="n">
        <f aca="false">L155</f>
        <v>380437.4</v>
      </c>
      <c r="M156" s="228" t="n">
        <f aca="false">M155</f>
        <v>385246</v>
      </c>
      <c r="N156" s="228" t="n">
        <f aca="false">N155</f>
        <v>389899.4</v>
      </c>
      <c r="O156" s="228" t="n">
        <f aca="false">O155</f>
        <v>394454.8</v>
      </c>
      <c r="P156" s="228" t="n">
        <f aca="false">P155</f>
        <v>399001.6</v>
      </c>
      <c r="Q156" s="228" t="n">
        <f aca="false">Q155</f>
        <v>403601.4</v>
      </c>
      <c r="R156" s="228" t="n">
        <f aca="false">R155</f>
        <v>408247.2</v>
      </c>
      <c r="S156" s="228" t="n">
        <f aca="false">S155</f>
        <v>412769</v>
      </c>
      <c r="T156" s="228" t="n">
        <f aca="false">T155</f>
        <v>416972.8</v>
      </c>
      <c r="U156" s="228" t="n">
        <f aca="false">U155</f>
        <v>420715.8</v>
      </c>
      <c r="V156" s="228" t="n">
        <f aca="false">V155</f>
        <v>423976.8</v>
      </c>
      <c r="W156" s="228" t="n">
        <f aca="false">W155</f>
        <v>427089.8</v>
      </c>
      <c r="X156" s="228" t="n">
        <f aca="false">X155</f>
        <v>430788.4</v>
      </c>
      <c r="Y156" s="228" t="n">
        <f aca="false">Y155</f>
        <v>435952.4</v>
      </c>
      <c r="Z156" s="228" t="n">
        <f aca="false">Z155</f>
        <v>443243.6</v>
      </c>
      <c r="AA156" s="228" t="n">
        <f aca="false">AA155</f>
        <v>452930.2</v>
      </c>
      <c r="AB156" s="228" t="n">
        <f aca="false">AB155</f>
        <v>464904.4</v>
      </c>
      <c r="AC156" s="228" t="n">
        <f aca="false">AC155</f>
        <v>478804.6</v>
      </c>
      <c r="AD156" s="228" t="n">
        <f aca="false">AD155</f>
        <v>494179</v>
      </c>
      <c r="AE156" s="228" t="n">
        <f aca="false">AE155</f>
        <v>510622.6</v>
      </c>
      <c r="AF156" s="228" t="n">
        <f aca="false">AF155</f>
        <v>527893.6</v>
      </c>
      <c r="AG156" s="228" t="n">
        <f aca="false">AG155</f>
        <v>545348.6</v>
      </c>
      <c r="AH156" s="228" t="n">
        <f aca="false">AH155</f>
        <v>561795.6</v>
      </c>
      <c r="AI156" s="228" t="n">
        <f aca="false">AI155</f>
        <v>575751</v>
      </c>
      <c r="AJ156" s="228" t="n">
        <f aca="false">AJ155</f>
        <v>586138</v>
      </c>
      <c r="AK156" s="228" t="n">
        <f aca="false">AK155</f>
        <v>592348</v>
      </c>
      <c r="AL156" s="228" t="n">
        <f aca="false">AL155</f>
        <v>594961.4</v>
      </c>
      <c r="AM156" s="228" t="n">
        <f aca="false">AM155</f>
        <v>595440.2</v>
      </c>
      <c r="AN156" s="228" t="n">
        <f aca="false">AN155</f>
        <v>595767.2</v>
      </c>
      <c r="AO156" s="228" t="n">
        <f aca="false">AO155</f>
        <v>597372.4</v>
      </c>
      <c r="AR156" s="203" t="s">
        <v>211</v>
      </c>
      <c r="AS156" s="204" t="s">
        <v>57</v>
      </c>
      <c r="AT156" s="204" t="n">
        <v>5</v>
      </c>
      <c r="AU156" s="205" t="n">
        <f aca="false">L83</f>
        <v>882230</v>
      </c>
      <c r="AV156" s="205" t="n">
        <f aca="false">D78</f>
        <v>7873</v>
      </c>
      <c r="AW156" s="206" t="n">
        <f aca="false">AV156/AU156</f>
        <v>0.00892397674075921</v>
      </c>
      <c r="AX156" s="207" t="n">
        <f aca="false">2*AT156*AW156/(2+AT156*AW156)</f>
        <v>0.0436461408396047</v>
      </c>
      <c r="AY156" s="208" t="n">
        <f aca="false">AY155*(1-AX155)</f>
        <v>90435.229527673</v>
      </c>
      <c r="AZ156" s="208" t="n">
        <f aca="false">((AY156+AY157)/2)*AT156</f>
        <v>442308.275726298</v>
      </c>
      <c r="BA156" s="208" t="n">
        <f aca="false">BA157+AZ156</f>
        <v>2112670.39365868</v>
      </c>
      <c r="BB156" s="209" t="n">
        <f aca="false">BA156/AY156</f>
        <v>23.361143712387</v>
      </c>
      <c r="BD156" s="203" t="s">
        <v>211</v>
      </c>
      <c r="BE156" s="204" t="s">
        <v>57</v>
      </c>
      <c r="BF156" s="204" t="n">
        <v>5</v>
      </c>
      <c r="BG156" s="205" t="n">
        <f aca="false">X83</f>
        <v>1043663</v>
      </c>
      <c r="BH156" s="205" t="n">
        <f aca="false">D768</f>
        <v>7562</v>
      </c>
      <c r="BI156" s="206" t="n">
        <f aca="false">BH156/BG156</f>
        <v>0.00724563388756716</v>
      </c>
      <c r="BJ156" s="207" t="n">
        <f aca="false">2*BF156*BI156/(2+BF156*BI156)</f>
        <v>0.035583605002221</v>
      </c>
      <c r="BK156" s="208" t="n">
        <f aca="false">BK155*(1-BJ155)</f>
        <v>92804.192809426</v>
      </c>
      <c r="BL156" s="208" t="n">
        <f aca="false">((BK156+BK157)/2)*BF156</f>
        <v>455765.194698428</v>
      </c>
      <c r="BM156" s="208" t="n">
        <f aca="false">BM157+BL156</f>
        <v>2320627.15301767</v>
      </c>
      <c r="BN156" s="209" t="n">
        <f aca="false">BM156/BK156</f>
        <v>25.0056283317187</v>
      </c>
      <c r="BP156" s="203" t="s">
        <v>211</v>
      </c>
      <c r="BQ156" s="204" t="s">
        <v>57</v>
      </c>
      <c r="BR156" s="204" t="n">
        <v>5</v>
      </c>
      <c r="BS156" s="205" t="n">
        <f aca="false">AL83</f>
        <v>1371987</v>
      </c>
      <c r="BT156" s="205" t="n">
        <f aca="false">D1457</f>
        <v>8243</v>
      </c>
      <c r="BU156" s="206" t="n">
        <f aca="false">BT156/BS156</f>
        <v>0.00600807442053022</v>
      </c>
      <c r="BV156" s="207" t="n">
        <f aca="false">2*BR156*BU156/(2+BR156*BU156)</f>
        <v>0.0295958371227231</v>
      </c>
      <c r="BW156" s="208" t="n">
        <f aca="false">BW155*(1-BV155)</f>
        <v>94323.0119715521</v>
      </c>
      <c r="BX156" s="208" t="n">
        <f aca="false">((BW156+BW157)/2)*BR156</f>
        <v>464636.138609674</v>
      </c>
      <c r="BY156" s="208" t="n">
        <f aca="false">BY157+BX156</f>
        <v>2521603.91568408</v>
      </c>
      <c r="BZ156" s="209" t="n">
        <f aca="false">BY156/BW156</f>
        <v>26.7337085932391</v>
      </c>
    </row>
    <row r="157" customFormat="false" ht="15" hidden="false" customHeight="false" outlineLevel="0" collapsed="false">
      <c r="A157" s="219" t="s">
        <v>234</v>
      </c>
      <c r="B157" s="132" t="n">
        <v>13194</v>
      </c>
      <c r="C157" s="132" t="n">
        <v>7746</v>
      </c>
      <c r="D157" s="132" t="n">
        <v>5448</v>
      </c>
      <c r="E157" s="217" t="n">
        <v>4.3</v>
      </c>
      <c r="F157" s="217" t="n">
        <v>4.8</v>
      </c>
      <c r="G157" s="217" t="n">
        <v>3.7</v>
      </c>
      <c r="H157" s="217" t="n">
        <v>142.2</v>
      </c>
      <c r="I157" s="127"/>
      <c r="J157" s="229" t="n">
        <v>59</v>
      </c>
      <c r="K157" s="228" t="n">
        <f aca="false">K156</f>
        <v>375414.2</v>
      </c>
      <c r="L157" s="228" t="n">
        <f aca="false">L156</f>
        <v>380437.4</v>
      </c>
      <c r="M157" s="228" t="n">
        <f aca="false">M156</f>
        <v>385246</v>
      </c>
      <c r="N157" s="228" t="n">
        <f aca="false">N156</f>
        <v>389899.4</v>
      </c>
      <c r="O157" s="228" t="n">
        <f aca="false">O156</f>
        <v>394454.8</v>
      </c>
      <c r="P157" s="228" t="n">
        <f aca="false">P156</f>
        <v>399001.6</v>
      </c>
      <c r="Q157" s="228" t="n">
        <f aca="false">Q156</f>
        <v>403601.4</v>
      </c>
      <c r="R157" s="228" t="n">
        <f aca="false">R156</f>
        <v>408247.2</v>
      </c>
      <c r="S157" s="228" t="n">
        <f aca="false">S156</f>
        <v>412769</v>
      </c>
      <c r="T157" s="228" t="n">
        <f aca="false">T156</f>
        <v>416972.8</v>
      </c>
      <c r="U157" s="228" t="n">
        <f aca="false">U156</f>
        <v>420715.8</v>
      </c>
      <c r="V157" s="228" t="n">
        <f aca="false">V156</f>
        <v>423976.8</v>
      </c>
      <c r="W157" s="228" t="n">
        <f aca="false">W156</f>
        <v>427089.8</v>
      </c>
      <c r="X157" s="228" t="n">
        <f aca="false">X156</f>
        <v>430788.4</v>
      </c>
      <c r="Y157" s="228" t="n">
        <f aca="false">Y156</f>
        <v>435952.4</v>
      </c>
      <c r="Z157" s="228" t="n">
        <f aca="false">Z156</f>
        <v>443243.6</v>
      </c>
      <c r="AA157" s="228" t="n">
        <f aca="false">AA156</f>
        <v>452930.2</v>
      </c>
      <c r="AB157" s="228" t="n">
        <f aca="false">AB156</f>
        <v>464904.4</v>
      </c>
      <c r="AC157" s="228" t="n">
        <f aca="false">AC156</f>
        <v>478804.6</v>
      </c>
      <c r="AD157" s="228" t="n">
        <f aca="false">AD156</f>
        <v>494179</v>
      </c>
      <c r="AE157" s="228" t="n">
        <f aca="false">AE156</f>
        <v>510622.6</v>
      </c>
      <c r="AF157" s="228" t="n">
        <f aca="false">AF156</f>
        <v>527893.6</v>
      </c>
      <c r="AG157" s="228" t="n">
        <f aca="false">AG156</f>
        <v>545348.6</v>
      </c>
      <c r="AH157" s="228" t="n">
        <f aca="false">AH156</f>
        <v>561795.6</v>
      </c>
      <c r="AI157" s="228" t="n">
        <f aca="false">AI156</f>
        <v>575751</v>
      </c>
      <c r="AJ157" s="228" t="n">
        <f aca="false">AJ156</f>
        <v>586138</v>
      </c>
      <c r="AK157" s="228" t="n">
        <f aca="false">AK156</f>
        <v>592348</v>
      </c>
      <c r="AL157" s="228" t="n">
        <f aca="false">AL156</f>
        <v>594961.4</v>
      </c>
      <c r="AM157" s="228" t="n">
        <f aca="false">AM156</f>
        <v>595440.2</v>
      </c>
      <c r="AN157" s="228" t="n">
        <f aca="false">AN156</f>
        <v>595767.2</v>
      </c>
      <c r="AO157" s="228" t="n">
        <f aca="false">AO156</f>
        <v>597372.4</v>
      </c>
      <c r="AR157" s="196" t="s">
        <v>212</v>
      </c>
      <c r="AS157" s="197" t="s">
        <v>62</v>
      </c>
      <c r="AT157" s="197" t="n">
        <v>5</v>
      </c>
      <c r="AU157" s="198" t="n">
        <f aca="false">L84</f>
        <v>730331</v>
      </c>
      <c r="AV157" s="198" t="n">
        <f aca="false">D79</f>
        <v>9900</v>
      </c>
      <c r="AW157" s="199" t="n">
        <f aca="false">AV157/AU157</f>
        <v>0.0135554974388325</v>
      </c>
      <c r="AX157" s="200" t="n">
        <f aca="false">2*AT157*AW157/(2+AT157*AW157)</f>
        <v>0.0655558807598125</v>
      </c>
      <c r="AY157" s="201" t="n">
        <f aca="false">AY156*(1-AX156)</f>
        <v>86488.0807628462</v>
      </c>
      <c r="AZ157" s="201" t="n">
        <f aca="false">((AY157+AY158)/2)*AT157</f>
        <v>418265.898040146</v>
      </c>
      <c r="BA157" s="201" t="n">
        <f aca="false">BA158+AZ157</f>
        <v>1670362.11793238</v>
      </c>
      <c r="BB157" s="202" t="n">
        <f aca="false">BA157/AY157</f>
        <v>19.3132059724227</v>
      </c>
      <c r="BD157" s="196" t="s">
        <v>212</v>
      </c>
      <c r="BE157" s="197" t="s">
        <v>62</v>
      </c>
      <c r="BF157" s="197" t="n">
        <v>5</v>
      </c>
      <c r="BG157" s="198" t="n">
        <f aca="false">X84</f>
        <v>938435</v>
      </c>
      <c r="BH157" s="198" t="n">
        <f aca="false">D769</f>
        <v>10593</v>
      </c>
      <c r="BI157" s="199" t="n">
        <f aca="false">BH157/BG157</f>
        <v>0.0112879421590201</v>
      </c>
      <c r="BJ157" s="200" t="n">
        <f aca="false">2*BF157*BI157/(2+BF157*BI157)</f>
        <v>0.0548907030911969</v>
      </c>
      <c r="BK157" s="201" t="n">
        <f aca="false">BK156*(1-BJ156)</f>
        <v>89501.8850699454</v>
      </c>
      <c r="BL157" s="201" t="n">
        <f aca="false">((BK157+BK158)/2)*BF157</f>
        <v>435227.371851035</v>
      </c>
      <c r="BM157" s="201" t="n">
        <f aca="false">BM158+BL157</f>
        <v>1864861.95831924</v>
      </c>
      <c r="BN157" s="202" t="n">
        <f aca="false">BM157/BK157</f>
        <v>20.8360076087991</v>
      </c>
      <c r="BP157" s="196" t="s">
        <v>212</v>
      </c>
      <c r="BQ157" s="197" t="s">
        <v>62</v>
      </c>
      <c r="BR157" s="197" t="n">
        <v>5</v>
      </c>
      <c r="BS157" s="198" t="n">
        <f aca="false">AL84</f>
        <v>1128185</v>
      </c>
      <c r="BT157" s="198" t="n">
        <f aca="false">D1458</f>
        <v>10719</v>
      </c>
      <c r="BU157" s="199" t="n">
        <f aca="false">BT157/BS157</f>
        <v>0.00950110132646685</v>
      </c>
      <c r="BV157" s="200" t="n">
        <f aca="false">2*BR157*BU157/(2+BR157*BU157)</f>
        <v>0.0464033004829077</v>
      </c>
      <c r="BW157" s="201" t="n">
        <f aca="false">BW156*(1-BV156)</f>
        <v>91531.4434723174</v>
      </c>
      <c r="BX157" s="201" t="n">
        <f aca="false">((BW157+BW158)/2)*BR157</f>
        <v>447038.814673886</v>
      </c>
      <c r="BY157" s="201" t="n">
        <f aca="false">BY158+BX157</f>
        <v>2056967.77707441</v>
      </c>
      <c r="BZ157" s="202" t="n">
        <f aca="false">BY157/BW157</f>
        <v>22.4727994997316</v>
      </c>
    </row>
    <row r="158" customFormat="false" ht="15" hidden="false" customHeight="false" outlineLevel="0" collapsed="false">
      <c r="A158" s="219" t="s">
        <v>218</v>
      </c>
      <c r="B158" s="132" t="n">
        <v>1770</v>
      </c>
      <c r="C158" s="132" t="n">
        <v>385</v>
      </c>
      <c r="D158" s="132" t="n">
        <v>1385</v>
      </c>
      <c r="E158" s="217" t="n">
        <v>0.6</v>
      </c>
      <c r="F158" s="217" t="n">
        <v>0.2</v>
      </c>
      <c r="G158" s="217" t="n">
        <v>1</v>
      </c>
      <c r="H158" s="217" t="n">
        <v>27.8</v>
      </c>
      <c r="I158" s="127"/>
      <c r="J158" s="229" t="n">
        <v>60</v>
      </c>
      <c r="K158" s="228" t="n">
        <f aca="false">K23/5</f>
        <v>325713.8</v>
      </c>
      <c r="L158" s="228" t="n">
        <f aca="false">L23/5</f>
        <v>332964.6</v>
      </c>
      <c r="M158" s="228" t="n">
        <f aca="false">M23/5</f>
        <v>339528.8</v>
      </c>
      <c r="N158" s="228" t="n">
        <f aca="false">N23/5</f>
        <v>345520.8</v>
      </c>
      <c r="O158" s="228" t="n">
        <f aca="false">O23/5</f>
        <v>351124.6</v>
      </c>
      <c r="P158" s="228" t="n">
        <f aca="false">P23/5</f>
        <v>356453.2</v>
      </c>
      <c r="Q158" s="228" t="n">
        <f aca="false">Q23/5</f>
        <v>361565.6</v>
      </c>
      <c r="R158" s="228" t="n">
        <f aca="false">R23/5</f>
        <v>366465.6</v>
      </c>
      <c r="S158" s="228" t="n">
        <f aca="false">S23/5</f>
        <v>371221.6</v>
      </c>
      <c r="T158" s="228" t="n">
        <f aca="false">T23/5</f>
        <v>375881.8</v>
      </c>
      <c r="U158" s="228" t="n">
        <f aca="false">U23/5</f>
        <v>380532</v>
      </c>
      <c r="V158" s="228" t="n">
        <f aca="false">V23/5</f>
        <v>385224.4</v>
      </c>
      <c r="W158" s="228" t="n">
        <f aca="false">W23/5</f>
        <v>389957.8</v>
      </c>
      <c r="X158" s="228" t="n">
        <f aca="false">X23/5</f>
        <v>394566.8</v>
      </c>
      <c r="Y158" s="228" t="n">
        <f aca="false">Y23/5</f>
        <v>398863.6</v>
      </c>
      <c r="Z158" s="228" t="n">
        <f aca="false">Z23/5</f>
        <v>402714.6</v>
      </c>
      <c r="AA158" s="228" t="n">
        <f aca="false">AA23/5</f>
        <v>406106.2</v>
      </c>
      <c r="AB158" s="228" t="n">
        <f aca="false">AB23/5</f>
        <v>409345</v>
      </c>
      <c r="AC158" s="228" t="n">
        <f aca="false">AC23/5</f>
        <v>413148</v>
      </c>
      <c r="AD158" s="228" t="n">
        <f aca="false">AD23/5</f>
        <v>418367.2</v>
      </c>
      <c r="AE158" s="228" t="n">
        <f aca="false">AE23/5</f>
        <v>425623.2</v>
      </c>
      <c r="AF158" s="228" t="n">
        <f aca="false">AF23/5</f>
        <v>435186.2</v>
      </c>
      <c r="AG158" s="228" t="n">
        <f aca="false">AG23/5</f>
        <v>446939</v>
      </c>
      <c r="AH158" s="228" t="n">
        <f aca="false">AH23/5</f>
        <v>460545.8</v>
      </c>
      <c r="AI158" s="228" t="n">
        <f aca="false">AI23/5</f>
        <v>475571.6</v>
      </c>
      <c r="AJ158" s="228" t="n">
        <f aca="false">AJ23/5</f>
        <v>491631.4</v>
      </c>
      <c r="AK158" s="228" t="n">
        <f aca="false">AK23/5</f>
        <v>508491.2</v>
      </c>
      <c r="AL158" s="228" t="n">
        <f aca="false">AL23/5</f>
        <v>525528</v>
      </c>
      <c r="AM158" s="228" t="n">
        <f aca="false">AM23/5</f>
        <v>541595.6</v>
      </c>
      <c r="AN158" s="228" t="n">
        <f aca="false">AN23/5</f>
        <v>555248</v>
      </c>
      <c r="AO158" s="228" t="n">
        <f aca="false">AO23/5</f>
        <v>565454.4</v>
      </c>
      <c r="AR158" s="203" t="s">
        <v>213</v>
      </c>
      <c r="AS158" s="204" t="s">
        <v>64</v>
      </c>
      <c r="AT158" s="204" t="n">
        <v>5</v>
      </c>
      <c r="AU158" s="205" t="n">
        <f aca="false">L85</f>
        <v>594038</v>
      </c>
      <c r="AV158" s="205" t="n">
        <f aca="false">D80</f>
        <v>12779</v>
      </c>
      <c r="AW158" s="206" t="n">
        <f aca="false">AV158/AU158</f>
        <v>0.0215120918190419</v>
      </c>
      <c r="AX158" s="207" t="n">
        <f aca="false">2*AT158*AW158/(2+AT158*AW158)</f>
        <v>0.102071054361483</v>
      </c>
      <c r="AY158" s="208" t="n">
        <f aca="false">AY157*(1-AX157)</f>
        <v>80818.278453212</v>
      </c>
      <c r="AZ158" s="208" t="n">
        <f aca="false">((AY158+AY159)/2)*AT158</f>
        <v>383468.375032562</v>
      </c>
      <c r="BA158" s="208" t="n">
        <f aca="false">BA159+AZ158</f>
        <v>1252096.21989223</v>
      </c>
      <c r="BB158" s="209" t="n">
        <f aca="false">BA158/AY158</f>
        <v>15.4927356020966</v>
      </c>
      <c r="BD158" s="203" t="s">
        <v>213</v>
      </c>
      <c r="BE158" s="204" t="s">
        <v>64</v>
      </c>
      <c r="BF158" s="204" t="n">
        <v>5</v>
      </c>
      <c r="BG158" s="205" t="n">
        <f aca="false">X85</f>
        <v>808178</v>
      </c>
      <c r="BH158" s="205" t="n">
        <f aca="false">D770</f>
        <v>14749</v>
      </c>
      <c r="BI158" s="206" t="n">
        <f aca="false">BH158/BG158</f>
        <v>0.0182496925182324</v>
      </c>
      <c r="BJ158" s="207" t="n">
        <f aca="false">2*BF158*BI158/(2+BF158*BI158)</f>
        <v>0.0872669739855784</v>
      </c>
      <c r="BK158" s="208" t="n">
        <f aca="false">BK157*(1-BJ157)</f>
        <v>84589.0636704686</v>
      </c>
      <c r="BL158" s="208" t="n">
        <f aca="false">((BK158+BK159)/2)*BF158</f>
        <v>404490.739305355</v>
      </c>
      <c r="BM158" s="208" t="n">
        <f aca="false">BM159+BL158</f>
        <v>1429634.58646821</v>
      </c>
      <c r="BN158" s="209" t="n">
        <f aca="false">BM158/BK158</f>
        <v>16.9009387790081</v>
      </c>
      <c r="BP158" s="203" t="s">
        <v>213</v>
      </c>
      <c r="BQ158" s="204" t="s">
        <v>64</v>
      </c>
      <c r="BR158" s="204" t="n">
        <v>5</v>
      </c>
      <c r="BS158" s="205" t="n">
        <f aca="false">AL85</f>
        <v>972429</v>
      </c>
      <c r="BT158" s="205" t="n">
        <f aca="false">D1459</f>
        <v>15158</v>
      </c>
      <c r="BU158" s="206" t="n">
        <f aca="false">BT158/BS158</f>
        <v>0.0155877704182002</v>
      </c>
      <c r="BV158" s="207" t="n">
        <f aca="false">2*BR158*BU158/(2+BR158*BU158)</f>
        <v>0.0750155395694847</v>
      </c>
      <c r="BW158" s="208" t="n">
        <f aca="false">BW157*(1-BV157)</f>
        <v>87284.0823972371</v>
      </c>
      <c r="BX158" s="208" t="n">
        <f aca="false">((BW158+BW159)/2)*BR158</f>
        <v>420051.255644045</v>
      </c>
      <c r="BY158" s="208" t="n">
        <f aca="false">BY159+BX158</f>
        <v>1609928.96240052</v>
      </c>
      <c r="BZ158" s="209" t="n">
        <f aca="false">BY158/BW158</f>
        <v>18.4447028390996</v>
      </c>
    </row>
    <row r="159" customFormat="false" ht="15" hidden="false" customHeight="false" outlineLevel="0" collapsed="false">
      <c r="B159" s="132"/>
      <c r="C159" s="132"/>
      <c r="D159" s="132"/>
      <c r="E159" s="217"/>
      <c r="F159" s="217"/>
      <c r="G159" s="217"/>
      <c r="H159" s="217"/>
      <c r="I159" s="127"/>
      <c r="J159" s="229" t="n">
        <v>61</v>
      </c>
      <c r="K159" s="228" t="n">
        <f aca="false">K158</f>
        <v>325713.8</v>
      </c>
      <c r="L159" s="228" t="n">
        <f aca="false">L158</f>
        <v>332964.6</v>
      </c>
      <c r="M159" s="228" t="n">
        <f aca="false">M158</f>
        <v>339528.8</v>
      </c>
      <c r="N159" s="228" t="n">
        <f aca="false">N158</f>
        <v>345520.8</v>
      </c>
      <c r="O159" s="228" t="n">
        <f aca="false">O158</f>
        <v>351124.6</v>
      </c>
      <c r="P159" s="228" t="n">
        <f aca="false">P158</f>
        <v>356453.2</v>
      </c>
      <c r="Q159" s="228" t="n">
        <f aca="false">Q158</f>
        <v>361565.6</v>
      </c>
      <c r="R159" s="228" t="n">
        <f aca="false">R158</f>
        <v>366465.6</v>
      </c>
      <c r="S159" s="228" t="n">
        <f aca="false">S158</f>
        <v>371221.6</v>
      </c>
      <c r="T159" s="228" t="n">
        <f aca="false">T158</f>
        <v>375881.8</v>
      </c>
      <c r="U159" s="228" t="n">
        <f aca="false">U158</f>
        <v>380532</v>
      </c>
      <c r="V159" s="228" t="n">
        <f aca="false">V158</f>
        <v>385224.4</v>
      </c>
      <c r="W159" s="228" t="n">
        <f aca="false">W158</f>
        <v>389957.8</v>
      </c>
      <c r="X159" s="228" t="n">
        <f aca="false">X158</f>
        <v>394566.8</v>
      </c>
      <c r="Y159" s="228" t="n">
        <f aca="false">Y158</f>
        <v>398863.6</v>
      </c>
      <c r="Z159" s="228" t="n">
        <f aca="false">Z158</f>
        <v>402714.6</v>
      </c>
      <c r="AA159" s="228" t="n">
        <f aca="false">AA158</f>
        <v>406106.2</v>
      </c>
      <c r="AB159" s="228" t="n">
        <f aca="false">AB158</f>
        <v>409345</v>
      </c>
      <c r="AC159" s="228" t="n">
        <f aca="false">AC158</f>
        <v>413148</v>
      </c>
      <c r="AD159" s="228" t="n">
        <f aca="false">AD158</f>
        <v>418367.2</v>
      </c>
      <c r="AE159" s="228" t="n">
        <f aca="false">AE158</f>
        <v>425623.2</v>
      </c>
      <c r="AF159" s="228" t="n">
        <f aca="false">AF158</f>
        <v>435186.2</v>
      </c>
      <c r="AG159" s="228" t="n">
        <f aca="false">AG158</f>
        <v>446939</v>
      </c>
      <c r="AH159" s="228" t="n">
        <f aca="false">AH158</f>
        <v>460545.8</v>
      </c>
      <c r="AI159" s="228" t="n">
        <f aca="false">AI158</f>
        <v>475571.6</v>
      </c>
      <c r="AJ159" s="228" t="n">
        <f aca="false">AJ158</f>
        <v>491631.4</v>
      </c>
      <c r="AK159" s="228" t="n">
        <f aca="false">AK158</f>
        <v>508491.2</v>
      </c>
      <c r="AL159" s="228" t="n">
        <f aca="false">AL158</f>
        <v>525528</v>
      </c>
      <c r="AM159" s="228" t="n">
        <f aca="false">AM158</f>
        <v>541595.6</v>
      </c>
      <c r="AN159" s="228" t="n">
        <f aca="false">AN158</f>
        <v>555248</v>
      </c>
      <c r="AO159" s="228" t="n">
        <f aca="false">AO158</f>
        <v>565454.4</v>
      </c>
      <c r="AR159" s="196" t="s">
        <v>214</v>
      </c>
      <c r="AS159" s="197" t="s">
        <v>69</v>
      </c>
      <c r="AT159" s="197" t="n">
        <v>5</v>
      </c>
      <c r="AU159" s="198" t="n">
        <f aca="false">L86</f>
        <v>486376</v>
      </c>
      <c r="AV159" s="198" t="n">
        <f aca="false">D81</f>
        <v>17885</v>
      </c>
      <c r="AW159" s="199" t="n">
        <f aca="false">AV159/AU159</f>
        <v>0.0367719624323569</v>
      </c>
      <c r="AX159" s="200" t="n">
        <f aca="false">2*AT159*AW159/(2+AT159*AW159)</f>
        <v>0.168380599466944</v>
      </c>
      <c r="AY159" s="201" t="n">
        <f aca="false">AY158*(1-AX158)</f>
        <v>72569.0715598128</v>
      </c>
      <c r="AZ159" s="201" t="n">
        <f aca="false">((AY159+AY160)/2)*AT159</f>
        <v>332297.298369062</v>
      </c>
      <c r="BA159" s="201" t="n">
        <f aca="false">BA160+AZ159</f>
        <v>868627.844859671</v>
      </c>
      <c r="BB159" s="202" t="n">
        <f aca="false">BA159/AY159</f>
        <v>11.9696700838143</v>
      </c>
      <c r="BD159" s="196" t="s">
        <v>214</v>
      </c>
      <c r="BE159" s="197" t="s">
        <v>69</v>
      </c>
      <c r="BF159" s="197" t="n">
        <v>5</v>
      </c>
      <c r="BG159" s="198" t="n">
        <f aca="false">X86</f>
        <v>634556</v>
      </c>
      <c r="BH159" s="198" t="n">
        <f aca="false">D771</f>
        <v>19615</v>
      </c>
      <c r="BI159" s="199" t="n">
        <f aca="false">BH159/BG159</f>
        <v>0.0309113774040431</v>
      </c>
      <c r="BJ159" s="200" t="n">
        <f aca="false">2*BF159*BI159/(2+BF159*BI159)</f>
        <v>0.143469766754658</v>
      </c>
      <c r="BK159" s="201" t="n">
        <f aca="false">BK158*(1-BJ158)</f>
        <v>77207.2320516734</v>
      </c>
      <c r="BL159" s="201" t="n">
        <f aca="false">((BK159+BK160)/2)*BF159</f>
        <v>358343.901322801</v>
      </c>
      <c r="BM159" s="201" t="n">
        <f aca="false">BM160+BL159</f>
        <v>1025143.84716285</v>
      </c>
      <c r="BN159" s="202" t="n">
        <f aca="false">BM159/BK159</f>
        <v>13.2778215190611</v>
      </c>
      <c r="BP159" s="196" t="s">
        <v>214</v>
      </c>
      <c r="BQ159" s="197" t="s">
        <v>69</v>
      </c>
      <c r="BR159" s="197" t="n">
        <v>5</v>
      </c>
      <c r="BS159" s="198" t="n">
        <f aca="false">AL86</f>
        <v>833551</v>
      </c>
      <c r="BT159" s="198" t="n">
        <f aca="false">D1460</f>
        <v>21533</v>
      </c>
      <c r="BU159" s="199" t="n">
        <f aca="false">BT159/BS159</f>
        <v>0.0258328524589377</v>
      </c>
      <c r="BV159" s="200" t="n">
        <f aca="false">2*BR159*BU159/(2+BR159*BU159)</f>
        <v>0.121328602571493</v>
      </c>
      <c r="BW159" s="201" t="n">
        <f aca="false">BW158*(1-BV158)</f>
        <v>80736.419860381</v>
      </c>
      <c r="BX159" s="201" t="n">
        <f aca="false">((BW159+BW160)/2)*BR159</f>
        <v>379193.006806192</v>
      </c>
      <c r="BY159" s="201" t="n">
        <f aca="false">BY160+BX159</f>
        <v>1189877.70675647</v>
      </c>
      <c r="BZ159" s="202" t="n">
        <f aca="false">BY159/BW159</f>
        <v>14.7378061699311</v>
      </c>
    </row>
    <row r="160" customFormat="false" ht="15" hidden="false" customHeight="false" outlineLevel="0" collapsed="false">
      <c r="A160" s="124" t="s">
        <v>235</v>
      </c>
      <c r="B160" s="227" t="n">
        <v>75.5510175240249</v>
      </c>
      <c r="C160" s="227" t="n">
        <v>71.568576860402</v>
      </c>
      <c r="D160" s="227" t="n">
        <v>79.8363918017159</v>
      </c>
      <c r="E160" s="124"/>
      <c r="F160" s="124"/>
      <c r="G160" s="124"/>
      <c r="H160" s="124"/>
      <c r="I160" s="127"/>
      <c r="J160" s="229" t="n">
        <v>62</v>
      </c>
      <c r="K160" s="228" t="n">
        <f aca="false">K159</f>
        <v>325713.8</v>
      </c>
      <c r="L160" s="228" t="n">
        <f aca="false">L159</f>
        <v>332964.6</v>
      </c>
      <c r="M160" s="228" t="n">
        <f aca="false">M159</f>
        <v>339528.8</v>
      </c>
      <c r="N160" s="228" t="n">
        <f aca="false">N159</f>
        <v>345520.8</v>
      </c>
      <c r="O160" s="228" t="n">
        <f aca="false">O159</f>
        <v>351124.6</v>
      </c>
      <c r="P160" s="228" t="n">
        <f aca="false">P159</f>
        <v>356453.2</v>
      </c>
      <c r="Q160" s="228" t="n">
        <f aca="false">Q159</f>
        <v>361565.6</v>
      </c>
      <c r="R160" s="228" t="n">
        <f aca="false">R159</f>
        <v>366465.6</v>
      </c>
      <c r="S160" s="228" t="n">
        <f aca="false">S159</f>
        <v>371221.6</v>
      </c>
      <c r="T160" s="228" t="n">
        <f aca="false">T159</f>
        <v>375881.8</v>
      </c>
      <c r="U160" s="228" t="n">
        <f aca="false">U159</f>
        <v>380532</v>
      </c>
      <c r="V160" s="228" t="n">
        <f aca="false">V159</f>
        <v>385224.4</v>
      </c>
      <c r="W160" s="228" t="n">
        <f aca="false">W159</f>
        <v>389957.8</v>
      </c>
      <c r="X160" s="228" t="n">
        <f aca="false">X159</f>
        <v>394566.8</v>
      </c>
      <c r="Y160" s="228" t="n">
        <f aca="false">Y159</f>
        <v>398863.6</v>
      </c>
      <c r="Z160" s="228" t="n">
        <f aca="false">Z159</f>
        <v>402714.6</v>
      </c>
      <c r="AA160" s="228" t="n">
        <f aca="false">AA159</f>
        <v>406106.2</v>
      </c>
      <c r="AB160" s="228" t="n">
        <f aca="false">AB159</f>
        <v>409345</v>
      </c>
      <c r="AC160" s="228" t="n">
        <f aca="false">AC159</f>
        <v>413148</v>
      </c>
      <c r="AD160" s="228" t="n">
        <f aca="false">AD159</f>
        <v>418367.2</v>
      </c>
      <c r="AE160" s="228" t="n">
        <f aca="false">AE159</f>
        <v>425623.2</v>
      </c>
      <c r="AF160" s="228" t="n">
        <f aca="false">AF159</f>
        <v>435186.2</v>
      </c>
      <c r="AG160" s="228" t="n">
        <f aca="false">AG159</f>
        <v>446939</v>
      </c>
      <c r="AH160" s="228" t="n">
        <f aca="false">AH159</f>
        <v>460545.8</v>
      </c>
      <c r="AI160" s="228" t="n">
        <f aca="false">AI159</f>
        <v>475571.6</v>
      </c>
      <c r="AJ160" s="228" t="n">
        <f aca="false">AJ159</f>
        <v>491631.4</v>
      </c>
      <c r="AK160" s="228" t="n">
        <f aca="false">AK159</f>
        <v>508491.2</v>
      </c>
      <c r="AL160" s="228" t="n">
        <f aca="false">AL159</f>
        <v>525528</v>
      </c>
      <c r="AM160" s="228" t="n">
        <f aca="false">AM159</f>
        <v>541595.6</v>
      </c>
      <c r="AN160" s="228" t="n">
        <f aca="false">AN159</f>
        <v>555248</v>
      </c>
      <c r="AO160" s="228" t="n">
        <f aca="false">AO159</f>
        <v>565454.4</v>
      </c>
      <c r="AR160" s="203" t="s">
        <v>215</v>
      </c>
      <c r="AS160" s="204" t="s">
        <v>70</v>
      </c>
      <c r="AT160" s="204" t="n">
        <v>5</v>
      </c>
      <c r="AU160" s="205" t="n">
        <f aca="false">L87</f>
        <v>367253</v>
      </c>
      <c r="AV160" s="205" t="n">
        <f aca="false">D82</f>
        <v>25728</v>
      </c>
      <c r="AW160" s="206" t="n">
        <f aca="false">AV160/AU160</f>
        <v>0.0700552480170346</v>
      </c>
      <c r="AX160" s="207" t="n">
        <f aca="false">2*AT160*AW160/(2+AT160*AW160)</f>
        <v>0.298072400266004</v>
      </c>
      <c r="AY160" s="208" t="n">
        <f aca="false">AY159*(1-AX159)</f>
        <v>60349.847787812</v>
      </c>
      <c r="AZ160" s="208" t="n">
        <f aca="false">((AY160+AY161)/2)*AT160</f>
        <v>256777.678974557</v>
      </c>
      <c r="BA160" s="208" t="n">
        <f aca="false">BA161+AZ160</f>
        <v>536330.546490609</v>
      </c>
      <c r="BB160" s="209" t="n">
        <f aca="false">BA160/AY160</f>
        <v>8.88702401332194</v>
      </c>
      <c r="BD160" s="203" t="s">
        <v>215</v>
      </c>
      <c r="BE160" s="204" t="s">
        <v>70</v>
      </c>
      <c r="BF160" s="204" t="n">
        <v>5</v>
      </c>
      <c r="BG160" s="205" t="n">
        <f aca="false">X87</f>
        <v>437492</v>
      </c>
      <c r="BH160" s="205" t="n">
        <f aca="false">D772</f>
        <v>24927</v>
      </c>
      <c r="BI160" s="206" t="n">
        <f aca="false">BH160/BG160</f>
        <v>0.0569770418659084</v>
      </c>
      <c r="BJ160" s="207" t="n">
        <f aca="false">2*BF160*BI160/(2+BF160*BI160)</f>
        <v>0.249365008068074</v>
      </c>
      <c r="BK160" s="208" t="n">
        <f aca="false">BK159*(1-BJ159)</f>
        <v>66130.3284774471</v>
      </c>
      <c r="BL160" s="208" t="n">
        <f aca="false">((BK160+BK161)/2)*BF160</f>
        <v>289425.167651428</v>
      </c>
      <c r="BM160" s="208" t="n">
        <f aca="false">BM161+BL160</f>
        <v>666799.945840052</v>
      </c>
      <c r="BN160" s="209" t="n">
        <f aca="false">BM160/BK160</f>
        <v>10.0831186112656</v>
      </c>
      <c r="BP160" s="203" t="s">
        <v>215</v>
      </c>
      <c r="BQ160" s="204" t="s">
        <v>70</v>
      </c>
      <c r="BR160" s="204" t="n">
        <v>5</v>
      </c>
      <c r="BS160" s="205" t="n">
        <f aca="false">AL87</f>
        <v>645998</v>
      </c>
      <c r="BT160" s="205" t="n">
        <f aca="false">D1461</f>
        <v>30004</v>
      </c>
      <c r="BU160" s="206" t="n">
        <f aca="false">BT160/BS160</f>
        <v>0.0464459642289914</v>
      </c>
      <c r="BV160" s="207" t="n">
        <f aca="false">2*BR160*BU160/(2+BR160*BU160)</f>
        <v>0.20806981337239</v>
      </c>
      <c r="BW160" s="208" t="n">
        <f aca="false">BW159*(1-BV159)</f>
        <v>70940.7828620957</v>
      </c>
      <c r="BX160" s="208" t="n">
        <f aca="false">((BW160+BW161)/2)*BR160</f>
        <v>317802.32568396</v>
      </c>
      <c r="BY160" s="208" t="n">
        <f aca="false">BY161+BX160</f>
        <v>810684.699950283</v>
      </c>
      <c r="BZ160" s="209" t="n">
        <f aca="false">BY160/BW160</f>
        <v>11.4276255102259</v>
      </c>
    </row>
    <row r="161" customFormat="false" ht="15" hidden="false" customHeight="false" outlineLevel="0" collapsed="false">
      <c r="A161" s="127"/>
      <c r="B161" s="127"/>
      <c r="C161" s="127"/>
      <c r="D161" s="127"/>
      <c r="E161" s="127"/>
      <c r="F161" s="127"/>
      <c r="G161" s="127"/>
      <c r="H161" s="127"/>
      <c r="I161" s="127"/>
      <c r="J161" s="229" t="n">
        <v>63</v>
      </c>
      <c r="K161" s="228" t="n">
        <f aca="false">K160</f>
        <v>325713.8</v>
      </c>
      <c r="L161" s="228" t="n">
        <f aca="false">L160</f>
        <v>332964.6</v>
      </c>
      <c r="M161" s="228" t="n">
        <f aca="false">M160</f>
        <v>339528.8</v>
      </c>
      <c r="N161" s="228" t="n">
        <f aca="false">N160</f>
        <v>345520.8</v>
      </c>
      <c r="O161" s="228" t="n">
        <f aca="false">O160</f>
        <v>351124.6</v>
      </c>
      <c r="P161" s="228" t="n">
        <f aca="false">P160</f>
        <v>356453.2</v>
      </c>
      <c r="Q161" s="228" t="n">
        <f aca="false">Q160</f>
        <v>361565.6</v>
      </c>
      <c r="R161" s="228" t="n">
        <f aca="false">R160</f>
        <v>366465.6</v>
      </c>
      <c r="S161" s="228" t="n">
        <f aca="false">S160</f>
        <v>371221.6</v>
      </c>
      <c r="T161" s="228" t="n">
        <f aca="false">T160</f>
        <v>375881.8</v>
      </c>
      <c r="U161" s="228" t="n">
        <f aca="false">U160</f>
        <v>380532</v>
      </c>
      <c r="V161" s="228" t="n">
        <f aca="false">V160</f>
        <v>385224.4</v>
      </c>
      <c r="W161" s="228" t="n">
        <f aca="false">W160</f>
        <v>389957.8</v>
      </c>
      <c r="X161" s="228" t="n">
        <f aca="false">X160</f>
        <v>394566.8</v>
      </c>
      <c r="Y161" s="228" t="n">
        <f aca="false">Y160</f>
        <v>398863.6</v>
      </c>
      <c r="Z161" s="228" t="n">
        <f aca="false">Z160</f>
        <v>402714.6</v>
      </c>
      <c r="AA161" s="228" t="n">
        <f aca="false">AA160</f>
        <v>406106.2</v>
      </c>
      <c r="AB161" s="228" t="n">
        <f aca="false">AB160</f>
        <v>409345</v>
      </c>
      <c r="AC161" s="228" t="n">
        <f aca="false">AC160</f>
        <v>413148</v>
      </c>
      <c r="AD161" s="228" t="n">
        <f aca="false">AD160</f>
        <v>418367.2</v>
      </c>
      <c r="AE161" s="228" t="n">
        <f aca="false">AE160</f>
        <v>425623.2</v>
      </c>
      <c r="AF161" s="228" t="n">
        <f aca="false">AF160</f>
        <v>435186.2</v>
      </c>
      <c r="AG161" s="228" t="n">
        <f aca="false">AG160</f>
        <v>446939</v>
      </c>
      <c r="AH161" s="228" t="n">
        <f aca="false">AH160</f>
        <v>460545.8</v>
      </c>
      <c r="AI161" s="228" t="n">
        <f aca="false">AI160</f>
        <v>475571.6</v>
      </c>
      <c r="AJ161" s="228" t="n">
        <f aca="false">AJ160</f>
        <v>491631.4</v>
      </c>
      <c r="AK161" s="228" t="n">
        <f aca="false">AK160</f>
        <v>508491.2</v>
      </c>
      <c r="AL161" s="228" t="n">
        <f aca="false">AL160</f>
        <v>525528</v>
      </c>
      <c r="AM161" s="228" t="n">
        <f aca="false">AM160</f>
        <v>541595.6</v>
      </c>
      <c r="AN161" s="228" t="n">
        <f aca="false">AN160</f>
        <v>555248</v>
      </c>
      <c r="AO161" s="228" t="n">
        <f aca="false">AO160</f>
        <v>565454.4</v>
      </c>
      <c r="AR161" s="196" t="s">
        <v>216</v>
      </c>
      <c r="AS161" s="197" t="s">
        <v>71</v>
      </c>
      <c r="AT161" s="197" t="n">
        <v>5</v>
      </c>
      <c r="AU161" s="198" t="n">
        <f aca="false">L88</f>
        <v>213207</v>
      </c>
      <c r="AV161" s="198" t="n">
        <f aca="false">D83</f>
        <v>24530</v>
      </c>
      <c r="AW161" s="199" t="n">
        <f aca="false">AV161/AU161</f>
        <v>0.115052507656878</v>
      </c>
      <c r="AX161" s="200" t="n">
        <f aca="false">2*AT161*AW161/(2+AT161*AW161)</f>
        <v>0.44676030480964</v>
      </c>
      <c r="AY161" s="201" t="n">
        <f aca="false">AY160*(1-AX160)</f>
        <v>42361.2238020109</v>
      </c>
      <c r="AZ161" s="201" t="n">
        <f aca="false">((AY161+AY162)/2)*AT161</f>
        <v>164492.835865315</v>
      </c>
      <c r="BA161" s="201" t="n">
        <f aca="false">BA162+AZ161</f>
        <v>279552.867516052</v>
      </c>
      <c r="BB161" s="202" t="n">
        <f aca="false">BA161/AY161</f>
        <v>6.59926325128457</v>
      </c>
      <c r="BD161" s="196" t="s">
        <v>216</v>
      </c>
      <c r="BE161" s="197" t="s">
        <v>71</v>
      </c>
      <c r="BF161" s="197" t="n">
        <v>5</v>
      </c>
      <c r="BG161" s="198" t="n">
        <f aca="false">X88</f>
        <v>266788</v>
      </c>
      <c r="BH161" s="198" t="n">
        <f aca="false">D773</f>
        <v>24714</v>
      </c>
      <c r="BI161" s="199" t="n">
        <f aca="false">BH161/BG161</f>
        <v>0.0926353509153335</v>
      </c>
      <c r="BJ161" s="200" t="n">
        <f aca="false">2*BF161*BI161/(2+BF161*BI161)</f>
        <v>0.3760808100483</v>
      </c>
      <c r="BK161" s="201" t="n">
        <f aca="false">BK160*(1-BJ160)</f>
        <v>49639.7385831241</v>
      </c>
      <c r="BL161" s="201" t="n">
        <f aca="false">((BK161+BK162)/2)*BF161</f>
        <v>201527.310173303</v>
      </c>
      <c r="BM161" s="201" t="n">
        <f aca="false">BM162+BL161</f>
        <v>377374.778188624</v>
      </c>
      <c r="BN161" s="202" t="n">
        <f aca="false">BM161/BK161</f>
        <v>7.60227166701718</v>
      </c>
      <c r="BP161" s="196" t="s">
        <v>216</v>
      </c>
      <c r="BQ161" s="197" t="s">
        <v>71</v>
      </c>
      <c r="BR161" s="197" t="n">
        <v>5</v>
      </c>
      <c r="BS161" s="198" t="n">
        <f aca="false">AL88</f>
        <v>428278</v>
      </c>
      <c r="BT161" s="198" t="n">
        <f aca="false">D1462</f>
        <v>32189</v>
      </c>
      <c r="BU161" s="199" t="n">
        <f aca="false">BT161/BS161</f>
        <v>0.0751591256146708</v>
      </c>
      <c r="BV161" s="200" t="n">
        <f aca="false">2*BR161*BU161/(2+BR161*BU161)</f>
        <v>0.31635349744128</v>
      </c>
      <c r="BW161" s="201" t="n">
        <f aca="false">BW160*(1-BV160)</f>
        <v>56180.1474114882</v>
      </c>
      <c r="BX161" s="201" t="n">
        <f aca="false">((BW161+BW162)/2)*BR161</f>
        <v>236468.771756464</v>
      </c>
      <c r="BY161" s="201" t="n">
        <f aca="false">BY162+BX161</f>
        <v>492882.374266323</v>
      </c>
      <c r="BZ161" s="202" t="n">
        <f aca="false">BY161/BW161</f>
        <v>8.77324814860727</v>
      </c>
    </row>
    <row r="162" customFormat="false" ht="15" hidden="false" customHeight="false" outlineLevel="0" collapsed="false">
      <c r="A162" s="127"/>
      <c r="B162" s="127"/>
      <c r="C162" s="127"/>
      <c r="D162" s="127"/>
      <c r="E162" s="127"/>
      <c r="F162" s="127"/>
      <c r="G162" s="127"/>
      <c r="H162" s="127"/>
      <c r="I162" s="127"/>
      <c r="J162" s="229" t="n">
        <v>64</v>
      </c>
      <c r="K162" s="228" t="n">
        <f aca="false">K161</f>
        <v>325713.8</v>
      </c>
      <c r="L162" s="228" t="n">
        <f aca="false">L161</f>
        <v>332964.6</v>
      </c>
      <c r="M162" s="228" t="n">
        <f aca="false">M161</f>
        <v>339528.8</v>
      </c>
      <c r="N162" s="228" t="n">
        <f aca="false">N161</f>
        <v>345520.8</v>
      </c>
      <c r="O162" s="228" t="n">
        <f aca="false">O161</f>
        <v>351124.6</v>
      </c>
      <c r="P162" s="228" t="n">
        <f aca="false">P161</f>
        <v>356453.2</v>
      </c>
      <c r="Q162" s="228" t="n">
        <f aca="false">Q161</f>
        <v>361565.6</v>
      </c>
      <c r="R162" s="228" t="n">
        <f aca="false">R161</f>
        <v>366465.6</v>
      </c>
      <c r="S162" s="228" t="n">
        <f aca="false">S161</f>
        <v>371221.6</v>
      </c>
      <c r="T162" s="228" t="n">
        <f aca="false">T161</f>
        <v>375881.8</v>
      </c>
      <c r="U162" s="228" t="n">
        <f aca="false">U161</f>
        <v>380532</v>
      </c>
      <c r="V162" s="228" t="n">
        <f aca="false">V161</f>
        <v>385224.4</v>
      </c>
      <c r="W162" s="228" t="n">
        <f aca="false">W161</f>
        <v>389957.8</v>
      </c>
      <c r="X162" s="228" t="n">
        <f aca="false">X161</f>
        <v>394566.8</v>
      </c>
      <c r="Y162" s="228" t="n">
        <f aca="false">Y161</f>
        <v>398863.6</v>
      </c>
      <c r="Z162" s="228" t="n">
        <f aca="false">Z161</f>
        <v>402714.6</v>
      </c>
      <c r="AA162" s="228" t="n">
        <f aca="false">AA161</f>
        <v>406106.2</v>
      </c>
      <c r="AB162" s="228" t="n">
        <f aca="false">AB161</f>
        <v>409345</v>
      </c>
      <c r="AC162" s="228" t="n">
        <f aca="false">AC161</f>
        <v>413148</v>
      </c>
      <c r="AD162" s="228" t="n">
        <f aca="false">AD161</f>
        <v>418367.2</v>
      </c>
      <c r="AE162" s="228" t="n">
        <f aca="false">AE161</f>
        <v>425623.2</v>
      </c>
      <c r="AF162" s="228" t="n">
        <f aca="false">AF161</f>
        <v>435186.2</v>
      </c>
      <c r="AG162" s="228" t="n">
        <f aca="false">AG161</f>
        <v>446939</v>
      </c>
      <c r="AH162" s="228" t="n">
        <f aca="false">AH161</f>
        <v>460545.8</v>
      </c>
      <c r="AI162" s="228" t="n">
        <f aca="false">AI161</f>
        <v>475571.6</v>
      </c>
      <c r="AJ162" s="228" t="n">
        <f aca="false">AJ161</f>
        <v>491631.4</v>
      </c>
      <c r="AK162" s="228" t="n">
        <f aca="false">AK161</f>
        <v>508491.2</v>
      </c>
      <c r="AL162" s="228" t="n">
        <f aca="false">AL161</f>
        <v>525528</v>
      </c>
      <c r="AM162" s="228" t="n">
        <f aca="false">AM161</f>
        <v>541595.6</v>
      </c>
      <c r="AN162" s="228" t="n">
        <f aca="false">AN161</f>
        <v>555248</v>
      </c>
      <c r="AO162" s="228" t="n">
        <f aca="false">AO161</f>
        <v>565454.4</v>
      </c>
      <c r="AR162" s="203" t="n">
        <v>90</v>
      </c>
      <c r="AS162" s="204" t="s">
        <v>72</v>
      </c>
      <c r="AT162" s="204" t="n">
        <v>5</v>
      </c>
      <c r="AU162" s="205" t="n">
        <f aca="false">L89</f>
        <v>83589</v>
      </c>
      <c r="AV162" s="205" t="n">
        <f aca="false">D84</f>
        <v>14534</v>
      </c>
      <c r="AW162" s="206" t="n">
        <f aca="false">AV162/AU162</f>
        <v>0.173874552871789</v>
      </c>
      <c r="AX162" s="207" t="n">
        <f aca="false">2*AT162*AW162/(2+AT162*AW162)</f>
        <v>0.605967112504586</v>
      </c>
      <c r="AY162" s="208" t="n">
        <f aca="false">AY161*(1-AX161)</f>
        <v>23435.9105441151</v>
      </c>
      <c r="AZ162" s="208" t="n">
        <f aca="false">((AY162+AY163)/2)*AT162</f>
        <v>81676.0751172426</v>
      </c>
      <c r="BA162" s="208" t="n">
        <f aca="false">BA163+AZ162</f>
        <v>115060.031650737</v>
      </c>
      <c r="BB162" s="209" t="n">
        <f aca="false">BA162/AY162</f>
        <v>4.90956096773585</v>
      </c>
      <c r="BD162" s="203" t="n">
        <v>90</v>
      </c>
      <c r="BE162" s="204" t="s">
        <v>72</v>
      </c>
      <c r="BF162" s="204" t="n">
        <v>5</v>
      </c>
      <c r="BG162" s="205" t="n">
        <f aca="false">X89</f>
        <v>134418</v>
      </c>
      <c r="BH162" s="205" t="n">
        <f aca="false">D774</f>
        <v>18997</v>
      </c>
      <c r="BI162" s="206" t="n">
        <f aca="false">BH162/BG162</f>
        <v>0.141327798360339</v>
      </c>
      <c r="BJ162" s="207" t="n">
        <f aca="false">2*BF162*BI162/(2+BF162*BI162)</f>
        <v>0.522152377130512</v>
      </c>
      <c r="BK162" s="208" t="n">
        <f aca="false">BK161*(1-BJ161)</f>
        <v>30971.185486197</v>
      </c>
      <c r="BL162" s="208" t="n">
        <f aca="false">((BK162+BK163)/2)*BF162</f>
        <v>114426.732120565</v>
      </c>
      <c r="BM162" s="208" t="n">
        <f aca="false">BM163+BL162</f>
        <v>175847.468015321</v>
      </c>
      <c r="BN162" s="209" t="n">
        <f aca="false">BM162/BK162</f>
        <v>5.67777646398753</v>
      </c>
      <c r="BP162" s="203" t="n">
        <v>90</v>
      </c>
      <c r="BQ162" s="204" t="s">
        <v>72</v>
      </c>
      <c r="BR162" s="204" t="n">
        <v>5</v>
      </c>
      <c r="BS162" s="205" t="n">
        <f aca="false">AL89</f>
        <v>222644</v>
      </c>
      <c r="BT162" s="205" t="n">
        <f aca="false">D1463</f>
        <v>25438</v>
      </c>
      <c r="BU162" s="206" t="n">
        <f aca="false">BT162/BS162</f>
        <v>0.114254145631591</v>
      </c>
      <c r="BV162" s="207" t="n">
        <f aca="false">2*BR162*BU162/(2+BR162*BU162)</f>
        <v>0.444348953147544</v>
      </c>
      <c r="BW162" s="208" t="n">
        <f aca="false">BW161*(1-BV161)</f>
        <v>38407.3612910973</v>
      </c>
      <c r="BX162" s="208" t="n">
        <f aca="false">((BW162+BW163)/2)*BR162</f>
        <v>149371.12949834</v>
      </c>
      <c r="BY162" s="208" t="n">
        <f aca="false">BY163+BX162</f>
        <v>256413.602509859</v>
      </c>
      <c r="BZ162" s="209" t="n">
        <f aca="false">BY162/BW162</f>
        <v>6.67615774399204</v>
      </c>
    </row>
    <row r="163" customFormat="false" ht="15" hidden="false" customHeight="false" outlineLevel="0" collapsed="false">
      <c r="A163" s="127" t="s">
        <v>250</v>
      </c>
      <c r="B163" s="127"/>
      <c r="C163" s="127"/>
      <c r="D163" s="127"/>
      <c r="E163" s="127"/>
      <c r="F163" s="127"/>
      <c r="G163" s="127"/>
      <c r="H163" s="127"/>
      <c r="I163" s="127"/>
      <c r="J163" s="229" t="n">
        <v>65</v>
      </c>
      <c r="K163" s="228" t="n">
        <f aca="false">K24/5</f>
        <v>260913.2</v>
      </c>
      <c r="L163" s="228" t="n">
        <f aca="false">L24/5</f>
        <v>268523.4</v>
      </c>
      <c r="M163" s="228" t="n">
        <f aca="false">M24/5</f>
        <v>276708.4</v>
      </c>
      <c r="N163" s="228" t="n">
        <f aca="false">N24/5</f>
        <v>285119.6</v>
      </c>
      <c r="O163" s="228" t="n">
        <f aca="false">O24/5</f>
        <v>293350.6</v>
      </c>
      <c r="P163" s="228" t="n">
        <f aca="false">P24/5</f>
        <v>301100.8</v>
      </c>
      <c r="Q163" s="228" t="n">
        <f aca="false">Q24/5</f>
        <v>308208</v>
      </c>
      <c r="R163" s="228" t="n">
        <f aca="false">R24/5</f>
        <v>314689.8</v>
      </c>
      <c r="S163" s="228" t="n">
        <f aca="false">S24/5</f>
        <v>320640.6</v>
      </c>
      <c r="T163" s="228" t="n">
        <f aca="false">T24/5</f>
        <v>326234</v>
      </c>
      <c r="U163" s="228" t="n">
        <f aca="false">U24/5</f>
        <v>331575.6</v>
      </c>
      <c r="V163" s="228" t="n">
        <f aca="false">V24/5</f>
        <v>336716.6</v>
      </c>
      <c r="W163" s="228" t="n">
        <f aca="false">W24/5</f>
        <v>341650.8</v>
      </c>
      <c r="X163" s="228" t="n">
        <f aca="false">X24/5</f>
        <v>346461.6</v>
      </c>
      <c r="Y163" s="228" t="n">
        <f aca="false">Y24/5</f>
        <v>351175.8</v>
      </c>
      <c r="Z163" s="228" t="n">
        <f aca="false">Z24/5</f>
        <v>355878</v>
      </c>
      <c r="AA163" s="228" t="n">
        <f aca="false">AA24/5</f>
        <v>360616</v>
      </c>
      <c r="AB163" s="228" t="n">
        <f aca="false">AB24/5</f>
        <v>365388.6</v>
      </c>
      <c r="AC163" s="228" t="n">
        <f aca="false">AC24/5</f>
        <v>370041</v>
      </c>
      <c r="AD163" s="228" t="n">
        <f aca="false">AD24/5</f>
        <v>374392.4</v>
      </c>
      <c r="AE163" s="228" t="n">
        <f aca="false">AE24/5</f>
        <v>378321.2</v>
      </c>
      <c r="AF163" s="228" t="n">
        <f aca="false">AF24/5</f>
        <v>381808</v>
      </c>
      <c r="AG163" s="228" t="n">
        <f aca="false">AG24/5</f>
        <v>385154.2</v>
      </c>
      <c r="AH163" s="228" t="n">
        <f aca="false">AH24/5</f>
        <v>389036</v>
      </c>
      <c r="AI163" s="228" t="n">
        <f aca="false">AI24/5</f>
        <v>394255</v>
      </c>
      <c r="AJ163" s="228" t="n">
        <f aca="false">AJ24/5</f>
        <v>401399.2</v>
      </c>
      <c r="AK163" s="228" t="n">
        <f aca="false">AK24/5</f>
        <v>410719.2</v>
      </c>
      <c r="AL163" s="228" t="n">
        <f aca="false">AL24/5</f>
        <v>422108</v>
      </c>
      <c r="AM163" s="228" t="n">
        <f aca="false">AM24/5</f>
        <v>435244</v>
      </c>
      <c r="AN163" s="228" t="n">
        <f aca="false">AN24/5</f>
        <v>449719.8</v>
      </c>
      <c r="AO163" s="228" t="n">
        <f aca="false">AO24/5</f>
        <v>465184</v>
      </c>
      <c r="AR163" s="196" t="n">
        <v>95</v>
      </c>
      <c r="AS163" s="197" t="s">
        <v>74</v>
      </c>
      <c r="AT163" s="197" t="n">
        <v>5</v>
      </c>
      <c r="AU163" s="198" t="n">
        <f aca="false">L90</f>
        <v>19415</v>
      </c>
      <c r="AV163" s="198" t="n">
        <f aca="false">D85</f>
        <v>5129</v>
      </c>
      <c r="AW163" s="199" t="n">
        <f aca="false">AV163/AU163</f>
        <v>0.26417718259078</v>
      </c>
      <c r="AX163" s="200" t="n">
        <f aca="false">2*AT163*AW163/(2+AT163*AW163)</f>
        <v>0.795502132609539</v>
      </c>
      <c r="AY163" s="201" t="n">
        <f aca="false">AY162*(1-AX162)</f>
        <v>9234.5195027819</v>
      </c>
      <c r="AZ163" s="201" t="n">
        <f aca="false">((AY163+AY164)/2)*AT163</f>
        <v>27807.3976186911</v>
      </c>
      <c r="BA163" s="201" t="n">
        <f aca="false">BA164+AZ163</f>
        <v>33383.956533494</v>
      </c>
      <c r="BB163" s="202" t="n">
        <f aca="false">BA163/AY163</f>
        <v>3.61512653944118</v>
      </c>
      <c r="BD163" s="196" t="n">
        <v>95</v>
      </c>
      <c r="BE163" s="197" t="s">
        <v>74</v>
      </c>
      <c r="BF163" s="197" t="n">
        <v>5</v>
      </c>
      <c r="BG163" s="198" t="n">
        <f aca="false">X90</f>
        <v>47338</v>
      </c>
      <c r="BH163" s="198" t="n">
        <f aca="false">D775</f>
        <v>10478</v>
      </c>
      <c r="BI163" s="199" t="n">
        <f aca="false">BH163/BG163</f>
        <v>0.221344374498289</v>
      </c>
      <c r="BJ163" s="200" t="n">
        <f aca="false">2*BF163*BI163/(2+BF163*BI163)</f>
        <v>0.712469231501503</v>
      </c>
      <c r="BK163" s="201" t="n">
        <f aca="false">BK162*(1-BJ162)</f>
        <v>14799.5073620292</v>
      </c>
      <c r="BL163" s="201" t="n">
        <f aca="false">((BK163+BK164)/2)*BF163</f>
        <v>47637.0527180816</v>
      </c>
      <c r="BM163" s="201" t="n">
        <f aca="false">BM164+BL163</f>
        <v>61420.7358947558</v>
      </c>
      <c r="BN163" s="202" t="n">
        <f aca="false">BM163/BK163</f>
        <v>4.15018786722197</v>
      </c>
      <c r="BP163" s="196" t="n">
        <v>95</v>
      </c>
      <c r="BQ163" s="197" t="s">
        <v>74</v>
      </c>
      <c r="BR163" s="197" t="n">
        <v>5</v>
      </c>
      <c r="BS163" s="198" t="n">
        <f aca="false">AL90</f>
        <v>85005</v>
      </c>
      <c r="BT163" s="198" t="n">
        <f aca="false">D1464</f>
        <v>15191</v>
      </c>
      <c r="BU163" s="199" t="n">
        <f aca="false">BT163/BS163</f>
        <v>0.178707134874419</v>
      </c>
      <c r="BV163" s="200" t="n">
        <f aca="false">2*BR163*BU163/(2+BR163*BU163)</f>
        <v>0.61760819628809</v>
      </c>
      <c r="BW163" s="201" t="n">
        <f aca="false">BW162*(1-BV162)</f>
        <v>21341.0905082387</v>
      </c>
      <c r="BX163" s="201" t="n">
        <f aca="false">((BW163+BW164)/2)*BR163</f>
        <v>73754.3715021579</v>
      </c>
      <c r="BY163" s="201" t="n">
        <f aca="false">BY164+BX163</f>
        <v>107042.473011519</v>
      </c>
      <c r="BZ163" s="202" t="n">
        <f aca="false">BY163/BW163</f>
        <v>5.01579209226426</v>
      </c>
    </row>
    <row r="164" customFormat="false" ht="15" hidden="false" customHeight="false" outlineLevel="0" collapsed="false">
      <c r="A164" s="127"/>
      <c r="B164" s="127"/>
      <c r="C164" s="127"/>
      <c r="D164" s="127"/>
      <c r="E164" s="127"/>
      <c r="F164" s="127"/>
      <c r="G164" s="127"/>
      <c r="H164" s="127"/>
      <c r="I164" s="127"/>
      <c r="J164" s="229" t="n">
        <v>66</v>
      </c>
      <c r="K164" s="228" t="n">
        <f aca="false">K163</f>
        <v>260913.2</v>
      </c>
      <c r="L164" s="228" t="n">
        <f aca="false">L163</f>
        <v>268523.4</v>
      </c>
      <c r="M164" s="228" t="n">
        <f aca="false">M163</f>
        <v>276708.4</v>
      </c>
      <c r="N164" s="228" t="n">
        <f aca="false">N163</f>
        <v>285119.6</v>
      </c>
      <c r="O164" s="228" t="n">
        <f aca="false">O163</f>
        <v>293350.6</v>
      </c>
      <c r="P164" s="228" t="n">
        <f aca="false">P163</f>
        <v>301100.8</v>
      </c>
      <c r="Q164" s="228" t="n">
        <f aca="false">Q163</f>
        <v>308208</v>
      </c>
      <c r="R164" s="228" t="n">
        <f aca="false">R163</f>
        <v>314689.8</v>
      </c>
      <c r="S164" s="228" t="n">
        <f aca="false">S163</f>
        <v>320640.6</v>
      </c>
      <c r="T164" s="228" t="n">
        <f aca="false">T163</f>
        <v>326234</v>
      </c>
      <c r="U164" s="228" t="n">
        <f aca="false">U163</f>
        <v>331575.6</v>
      </c>
      <c r="V164" s="228" t="n">
        <f aca="false">V163</f>
        <v>336716.6</v>
      </c>
      <c r="W164" s="228" t="n">
        <f aca="false">W163</f>
        <v>341650.8</v>
      </c>
      <c r="X164" s="228" t="n">
        <f aca="false">X163</f>
        <v>346461.6</v>
      </c>
      <c r="Y164" s="228" t="n">
        <f aca="false">Y163</f>
        <v>351175.8</v>
      </c>
      <c r="Z164" s="228" t="n">
        <f aca="false">Z163</f>
        <v>355878</v>
      </c>
      <c r="AA164" s="228" t="n">
        <f aca="false">AA163</f>
        <v>360616</v>
      </c>
      <c r="AB164" s="228" t="n">
        <f aca="false">AB163</f>
        <v>365388.6</v>
      </c>
      <c r="AC164" s="228" t="n">
        <f aca="false">AC163</f>
        <v>370041</v>
      </c>
      <c r="AD164" s="228" t="n">
        <f aca="false">AD163</f>
        <v>374392.4</v>
      </c>
      <c r="AE164" s="228" t="n">
        <f aca="false">AE163</f>
        <v>378321.2</v>
      </c>
      <c r="AF164" s="228" t="n">
        <f aca="false">AF163</f>
        <v>381808</v>
      </c>
      <c r="AG164" s="228" t="n">
        <f aca="false">AG163</f>
        <v>385154.2</v>
      </c>
      <c r="AH164" s="228" t="n">
        <f aca="false">AH163</f>
        <v>389036</v>
      </c>
      <c r="AI164" s="228" t="n">
        <f aca="false">AI163</f>
        <v>394255</v>
      </c>
      <c r="AJ164" s="228" t="n">
        <f aca="false">AJ163</f>
        <v>401399.2</v>
      </c>
      <c r="AK164" s="228" t="n">
        <f aca="false">AK163</f>
        <v>410719.2</v>
      </c>
      <c r="AL164" s="228" t="n">
        <f aca="false">AL163</f>
        <v>422108</v>
      </c>
      <c r="AM164" s="228" t="n">
        <f aca="false">AM163</f>
        <v>435244</v>
      </c>
      <c r="AN164" s="228" t="n">
        <f aca="false">AN163</f>
        <v>449719.8</v>
      </c>
      <c r="AO164" s="228" t="n">
        <f aca="false">AO163</f>
        <v>465184</v>
      </c>
      <c r="AR164" s="220" t="s">
        <v>217</v>
      </c>
      <c r="AS164" s="221" t="s">
        <v>218</v>
      </c>
      <c r="AT164" s="221" t="n">
        <f aca="false">2/AW164</f>
        <v>5.90599675850891</v>
      </c>
      <c r="AU164" s="222" t="n">
        <f aca="false">L91</f>
        <v>3644</v>
      </c>
      <c r="AV164" s="222" t="n">
        <f aca="false">D86</f>
        <v>1234</v>
      </c>
      <c r="AW164" s="223" t="n">
        <f aca="false">AV164/AU164</f>
        <v>0.338638858397365</v>
      </c>
      <c r="AX164" s="224" t="n">
        <f aca="false">2*AT164*AW164/(2+AT164*AW164)</f>
        <v>1</v>
      </c>
      <c r="AY164" s="225" t="n">
        <f aca="false">AY163*(1-AX163)</f>
        <v>1888.43954469452</v>
      </c>
      <c r="AZ164" s="225" t="n">
        <f aca="false">AY164/AW164</f>
        <v>5576.55891480295</v>
      </c>
      <c r="BA164" s="225" t="n">
        <f aca="false">BA165+AZ164</f>
        <v>5576.55891480295</v>
      </c>
      <c r="BB164" s="226" t="n">
        <f aca="false">BA164/AY164</f>
        <v>2.95299837925446</v>
      </c>
      <c r="BD164" s="220" t="s">
        <v>217</v>
      </c>
      <c r="BE164" s="221" t="s">
        <v>218</v>
      </c>
      <c r="BF164" s="221" t="n">
        <f aca="false">2/BI164</f>
        <v>6.47833935018051</v>
      </c>
      <c r="BG164" s="222" t="n">
        <f aca="false">X91</f>
        <v>10767</v>
      </c>
      <c r="BH164" s="222" t="n">
        <f aca="false">D776</f>
        <v>3324</v>
      </c>
      <c r="BI164" s="223" t="n">
        <f aca="false">BH164/BG164</f>
        <v>0.308721092226247</v>
      </c>
      <c r="BJ164" s="224" t="n">
        <f aca="false">2*BF164*BI164/(2+BF164*BI164)</f>
        <v>1</v>
      </c>
      <c r="BK164" s="225" t="n">
        <f aca="false">BK163*(1-BJ163)</f>
        <v>4255.31372520343</v>
      </c>
      <c r="BL164" s="225" t="n">
        <f aca="false">BK164/BI164</f>
        <v>13783.6831766743</v>
      </c>
      <c r="BM164" s="225" t="n">
        <f aca="false">BM165+BL164</f>
        <v>13783.6831766743</v>
      </c>
      <c r="BN164" s="226" t="n">
        <f aca="false">BM164/BK164</f>
        <v>3.23916967509025</v>
      </c>
      <c r="BP164" s="220" t="s">
        <v>217</v>
      </c>
      <c r="BQ164" s="221" t="s">
        <v>218</v>
      </c>
      <c r="BR164" s="221" t="n">
        <f aca="false">2/BU164</f>
        <v>8.15819046246939</v>
      </c>
      <c r="BS164" s="222" t="n">
        <f aca="false">AL91</f>
        <v>28313</v>
      </c>
      <c r="BT164" s="222" t="n">
        <f aca="false">D1465</f>
        <v>6941</v>
      </c>
      <c r="BU164" s="223" t="n">
        <f aca="false">BT164/BS164</f>
        <v>0.245152403489563</v>
      </c>
      <c r="BV164" s="224" t="n">
        <f aca="false">2*BR164*BU164/(2+BR164*BU164)</f>
        <v>1</v>
      </c>
      <c r="BW164" s="225" t="n">
        <f aca="false">BW163*(1-BV163)</f>
        <v>8160.65809262451</v>
      </c>
      <c r="BX164" s="225" t="n">
        <f aca="false">BW164/BU164</f>
        <v>33288.1015093614</v>
      </c>
      <c r="BY164" s="225" t="n">
        <f aca="false">BY165+BX164</f>
        <v>33288.1015093614</v>
      </c>
      <c r="BZ164" s="226" t="n">
        <f aca="false">BY164/BW164</f>
        <v>4.07909523123469</v>
      </c>
    </row>
    <row r="165" customFormat="false" ht="15" hidden="false" customHeight="false" outlineLevel="0" collapsed="false">
      <c r="A165" s="127" t="s">
        <v>174</v>
      </c>
      <c r="B165" s="127"/>
      <c r="C165" s="127"/>
      <c r="D165" s="127"/>
      <c r="E165" s="127"/>
      <c r="F165" s="127"/>
      <c r="G165" s="127"/>
      <c r="H165" s="127"/>
      <c r="I165" s="127"/>
      <c r="J165" s="229" t="n">
        <v>67</v>
      </c>
      <c r="K165" s="228" t="n">
        <f aca="false">K164</f>
        <v>260913.2</v>
      </c>
      <c r="L165" s="228" t="n">
        <f aca="false">L164</f>
        <v>268523.4</v>
      </c>
      <c r="M165" s="228" t="n">
        <f aca="false">M164</f>
        <v>276708.4</v>
      </c>
      <c r="N165" s="228" t="n">
        <f aca="false">N164</f>
        <v>285119.6</v>
      </c>
      <c r="O165" s="228" t="n">
        <f aca="false">O164</f>
        <v>293350.6</v>
      </c>
      <c r="P165" s="228" t="n">
        <f aca="false">P164</f>
        <v>301100.8</v>
      </c>
      <c r="Q165" s="228" t="n">
        <f aca="false">Q164</f>
        <v>308208</v>
      </c>
      <c r="R165" s="228" t="n">
        <f aca="false">R164</f>
        <v>314689.8</v>
      </c>
      <c r="S165" s="228" t="n">
        <f aca="false">S164</f>
        <v>320640.6</v>
      </c>
      <c r="T165" s="228" t="n">
        <f aca="false">T164</f>
        <v>326234</v>
      </c>
      <c r="U165" s="228" t="n">
        <f aca="false">U164</f>
        <v>331575.6</v>
      </c>
      <c r="V165" s="228" t="n">
        <f aca="false">V164</f>
        <v>336716.6</v>
      </c>
      <c r="W165" s="228" t="n">
        <f aca="false">W164</f>
        <v>341650.8</v>
      </c>
      <c r="X165" s="228" t="n">
        <f aca="false">X164</f>
        <v>346461.6</v>
      </c>
      <c r="Y165" s="228" t="n">
        <f aca="false">Y164</f>
        <v>351175.8</v>
      </c>
      <c r="Z165" s="228" t="n">
        <f aca="false">Z164</f>
        <v>355878</v>
      </c>
      <c r="AA165" s="228" t="n">
        <f aca="false">AA164</f>
        <v>360616</v>
      </c>
      <c r="AB165" s="228" t="n">
        <f aca="false">AB164</f>
        <v>365388.6</v>
      </c>
      <c r="AC165" s="228" t="n">
        <f aca="false">AC164</f>
        <v>370041</v>
      </c>
      <c r="AD165" s="228" t="n">
        <f aca="false">AD164</f>
        <v>374392.4</v>
      </c>
      <c r="AE165" s="228" t="n">
        <f aca="false">AE164</f>
        <v>378321.2</v>
      </c>
      <c r="AF165" s="228" t="n">
        <f aca="false">AF164</f>
        <v>381808</v>
      </c>
      <c r="AG165" s="228" t="n">
        <f aca="false">AG164</f>
        <v>385154.2</v>
      </c>
      <c r="AH165" s="228" t="n">
        <f aca="false">AH164</f>
        <v>389036</v>
      </c>
      <c r="AI165" s="228" t="n">
        <f aca="false">AI164</f>
        <v>394255</v>
      </c>
      <c r="AJ165" s="228" t="n">
        <f aca="false">AJ164</f>
        <v>401399.2</v>
      </c>
      <c r="AK165" s="228" t="n">
        <f aca="false">AK164</f>
        <v>410719.2</v>
      </c>
      <c r="AL165" s="228" t="n">
        <f aca="false">AL164</f>
        <v>422108</v>
      </c>
      <c r="AM165" s="228" t="n">
        <f aca="false">AM164</f>
        <v>435244</v>
      </c>
      <c r="AN165" s="228" t="n">
        <f aca="false">AN164</f>
        <v>449719.8</v>
      </c>
      <c r="AO165" s="228" t="n">
        <f aca="false">AO164</f>
        <v>465184</v>
      </c>
    </row>
    <row r="166" customFormat="false" ht="15" hidden="false" customHeight="false" outlineLevel="0" collapsed="false">
      <c r="A166" s="127"/>
      <c r="B166" s="127"/>
      <c r="C166" s="127"/>
      <c r="D166" s="127"/>
      <c r="E166" s="127"/>
      <c r="F166" s="127"/>
      <c r="G166" s="127"/>
      <c r="H166" s="127"/>
      <c r="I166" s="127"/>
      <c r="J166" s="229" t="n">
        <v>68</v>
      </c>
      <c r="K166" s="228" t="n">
        <f aca="false">K165</f>
        <v>260913.2</v>
      </c>
      <c r="L166" s="228" t="n">
        <f aca="false">L165</f>
        <v>268523.4</v>
      </c>
      <c r="M166" s="228" t="n">
        <f aca="false">M165</f>
        <v>276708.4</v>
      </c>
      <c r="N166" s="228" t="n">
        <f aca="false">N165</f>
        <v>285119.6</v>
      </c>
      <c r="O166" s="228" t="n">
        <f aca="false">O165</f>
        <v>293350.6</v>
      </c>
      <c r="P166" s="228" t="n">
        <f aca="false">P165</f>
        <v>301100.8</v>
      </c>
      <c r="Q166" s="228" t="n">
        <f aca="false">Q165</f>
        <v>308208</v>
      </c>
      <c r="R166" s="228" t="n">
        <f aca="false">R165</f>
        <v>314689.8</v>
      </c>
      <c r="S166" s="228" t="n">
        <f aca="false">S165</f>
        <v>320640.6</v>
      </c>
      <c r="T166" s="228" t="n">
        <f aca="false">T165</f>
        <v>326234</v>
      </c>
      <c r="U166" s="228" t="n">
        <f aca="false">U165</f>
        <v>331575.6</v>
      </c>
      <c r="V166" s="228" t="n">
        <f aca="false">V165</f>
        <v>336716.6</v>
      </c>
      <c r="W166" s="228" t="n">
        <f aca="false">W165</f>
        <v>341650.8</v>
      </c>
      <c r="X166" s="228" t="n">
        <f aca="false">X165</f>
        <v>346461.6</v>
      </c>
      <c r="Y166" s="228" t="n">
        <f aca="false">Y165</f>
        <v>351175.8</v>
      </c>
      <c r="Z166" s="228" t="n">
        <f aca="false">Z165</f>
        <v>355878</v>
      </c>
      <c r="AA166" s="228" t="n">
        <f aca="false">AA165</f>
        <v>360616</v>
      </c>
      <c r="AB166" s="228" t="n">
        <f aca="false">AB165</f>
        <v>365388.6</v>
      </c>
      <c r="AC166" s="228" t="n">
        <f aca="false">AC165</f>
        <v>370041</v>
      </c>
      <c r="AD166" s="228" t="n">
        <f aca="false">AD165</f>
        <v>374392.4</v>
      </c>
      <c r="AE166" s="228" t="n">
        <f aca="false">AE165</f>
        <v>378321.2</v>
      </c>
      <c r="AF166" s="228" t="n">
        <f aca="false">AF165</f>
        <v>381808</v>
      </c>
      <c r="AG166" s="228" t="n">
        <f aca="false">AG165</f>
        <v>385154.2</v>
      </c>
      <c r="AH166" s="228" t="n">
        <f aca="false">AH165</f>
        <v>389036</v>
      </c>
      <c r="AI166" s="228" t="n">
        <f aca="false">AI165</f>
        <v>394255</v>
      </c>
      <c r="AJ166" s="228" t="n">
        <f aca="false">AJ165</f>
        <v>401399.2</v>
      </c>
      <c r="AK166" s="228" t="n">
        <f aca="false">AK165</f>
        <v>410719.2</v>
      </c>
      <c r="AL166" s="228" t="n">
        <f aca="false">AL165</f>
        <v>422108</v>
      </c>
      <c r="AM166" s="228" t="n">
        <f aca="false">AM165</f>
        <v>435244</v>
      </c>
      <c r="AN166" s="228" t="n">
        <f aca="false">AN165</f>
        <v>449719.8</v>
      </c>
      <c r="AO166" s="228" t="n">
        <f aca="false">AO165</f>
        <v>465184</v>
      </c>
      <c r="AW166" s="179" t="n">
        <v>2012</v>
      </c>
      <c r="BI166" s="179" t="n">
        <v>2025</v>
      </c>
      <c r="BU166" s="179" t="n">
        <v>2038</v>
      </c>
    </row>
    <row r="167" customFormat="false" ht="15" hidden="false" customHeight="false" outlineLevel="0" collapsed="false">
      <c r="A167" s="127" t="s">
        <v>187</v>
      </c>
      <c r="B167" s="127"/>
      <c r="C167" s="127"/>
      <c r="D167" s="127"/>
      <c r="E167" s="127"/>
      <c r="F167" s="127"/>
      <c r="G167" s="127"/>
      <c r="H167" s="127"/>
      <c r="I167" s="127"/>
      <c r="J167" s="229" t="n">
        <v>69</v>
      </c>
      <c r="K167" s="228" t="n">
        <f aca="false">K166</f>
        <v>260913.2</v>
      </c>
      <c r="L167" s="228" t="n">
        <f aca="false">L166</f>
        <v>268523.4</v>
      </c>
      <c r="M167" s="228" t="n">
        <f aca="false">M166</f>
        <v>276708.4</v>
      </c>
      <c r="N167" s="228" t="n">
        <f aca="false">N166</f>
        <v>285119.6</v>
      </c>
      <c r="O167" s="228" t="n">
        <f aca="false">O166</f>
        <v>293350.6</v>
      </c>
      <c r="P167" s="228" t="n">
        <f aca="false">P166</f>
        <v>301100.8</v>
      </c>
      <c r="Q167" s="228" t="n">
        <f aca="false">Q166</f>
        <v>308208</v>
      </c>
      <c r="R167" s="228" t="n">
        <f aca="false">R166</f>
        <v>314689.8</v>
      </c>
      <c r="S167" s="228" t="n">
        <f aca="false">S166</f>
        <v>320640.6</v>
      </c>
      <c r="T167" s="228" t="n">
        <f aca="false">T166</f>
        <v>326234</v>
      </c>
      <c r="U167" s="228" t="n">
        <f aca="false">U166</f>
        <v>331575.6</v>
      </c>
      <c r="V167" s="228" t="n">
        <f aca="false">V166</f>
        <v>336716.6</v>
      </c>
      <c r="W167" s="228" t="n">
        <f aca="false">W166</f>
        <v>341650.8</v>
      </c>
      <c r="X167" s="228" t="n">
        <f aca="false">X166</f>
        <v>346461.6</v>
      </c>
      <c r="Y167" s="228" t="n">
        <f aca="false">Y166</f>
        <v>351175.8</v>
      </c>
      <c r="Z167" s="228" t="n">
        <f aca="false">Z166</f>
        <v>355878</v>
      </c>
      <c r="AA167" s="228" t="n">
        <f aca="false">AA166</f>
        <v>360616</v>
      </c>
      <c r="AB167" s="228" t="n">
        <f aca="false">AB166</f>
        <v>365388.6</v>
      </c>
      <c r="AC167" s="228" t="n">
        <f aca="false">AC166</f>
        <v>370041</v>
      </c>
      <c r="AD167" s="228" t="n">
        <f aca="false">AD166</f>
        <v>374392.4</v>
      </c>
      <c r="AE167" s="228" t="n">
        <f aca="false">AE166</f>
        <v>378321.2</v>
      </c>
      <c r="AF167" s="228" t="n">
        <f aca="false">AF166</f>
        <v>381808</v>
      </c>
      <c r="AG167" s="228" t="n">
        <f aca="false">AG166</f>
        <v>385154.2</v>
      </c>
      <c r="AH167" s="228" t="n">
        <f aca="false">AH166</f>
        <v>389036</v>
      </c>
      <c r="AI167" s="228" t="n">
        <f aca="false">AI166</f>
        <v>394255</v>
      </c>
      <c r="AJ167" s="228" t="n">
        <f aca="false">AJ166</f>
        <v>401399.2</v>
      </c>
      <c r="AK167" s="228" t="n">
        <f aca="false">AK166</f>
        <v>410719.2</v>
      </c>
      <c r="AL167" s="228" t="n">
        <f aca="false">AL166</f>
        <v>422108</v>
      </c>
      <c r="AM167" s="228" t="n">
        <f aca="false">AM166</f>
        <v>435244</v>
      </c>
      <c r="AN167" s="228" t="n">
        <f aca="false">AN166</f>
        <v>449719.8</v>
      </c>
      <c r="AO167" s="228" t="n">
        <f aca="false">AO166</f>
        <v>465184</v>
      </c>
      <c r="AR167" s="180"/>
      <c r="AS167" s="181"/>
      <c r="AT167" s="181"/>
      <c r="AU167" s="181"/>
      <c r="AV167" s="182"/>
      <c r="AW167" s="182" t="s">
        <v>251</v>
      </c>
      <c r="AX167" s="181"/>
      <c r="AY167" s="181"/>
      <c r="AZ167" s="181"/>
      <c r="BA167" s="181"/>
      <c r="BB167" s="183"/>
      <c r="BD167" s="180"/>
      <c r="BE167" s="181"/>
      <c r="BF167" s="181"/>
      <c r="BG167" s="181"/>
      <c r="BH167" s="182"/>
      <c r="BI167" s="182" t="s">
        <v>252</v>
      </c>
      <c r="BJ167" s="181"/>
      <c r="BK167" s="181"/>
      <c r="BL167" s="181"/>
      <c r="BM167" s="181"/>
      <c r="BN167" s="183"/>
      <c r="BP167" s="180"/>
      <c r="BQ167" s="181"/>
      <c r="BR167" s="181"/>
      <c r="BS167" s="181"/>
      <c r="BT167" s="182"/>
      <c r="BU167" s="182" t="s">
        <v>253</v>
      </c>
      <c r="BV167" s="181"/>
      <c r="BW167" s="181"/>
      <c r="BX167" s="181"/>
      <c r="BY167" s="181"/>
      <c r="BZ167" s="183"/>
    </row>
    <row r="168" customFormat="false" ht="15" hidden="false" customHeight="false" outlineLevel="0" collapsed="false">
      <c r="A168" s="210" t="s">
        <v>190</v>
      </c>
      <c r="B168" s="211" t="s">
        <v>191</v>
      </c>
      <c r="C168" s="211"/>
      <c r="D168" s="211"/>
      <c r="E168" s="211" t="s">
        <v>192</v>
      </c>
      <c r="F168" s="211"/>
      <c r="G168" s="211"/>
      <c r="H168" s="212" t="s">
        <v>193</v>
      </c>
      <c r="I168" s="127"/>
      <c r="J168" s="229" t="n">
        <v>70</v>
      </c>
      <c r="K168" s="228" t="n">
        <f aca="false">K25/5</f>
        <v>205806</v>
      </c>
      <c r="L168" s="228" t="n">
        <f aca="false">L25/5</f>
        <v>209523.6</v>
      </c>
      <c r="M168" s="228" t="n">
        <f aca="false">M25/5</f>
        <v>213987.2</v>
      </c>
      <c r="N168" s="228" t="n">
        <f aca="false">N25/5</f>
        <v>219174</v>
      </c>
      <c r="O168" s="228" t="n">
        <f aca="false">O25/5</f>
        <v>225063.8</v>
      </c>
      <c r="P168" s="228" t="n">
        <f aca="false">P25/5</f>
        <v>231626.2</v>
      </c>
      <c r="Q168" s="228" t="n">
        <f aca="false">Q25/5</f>
        <v>238842.6</v>
      </c>
      <c r="R168" s="228" t="n">
        <f aca="false">R25/5</f>
        <v>246575.6</v>
      </c>
      <c r="S168" s="228" t="n">
        <f aca="false">S25/5</f>
        <v>254515.4</v>
      </c>
      <c r="T168" s="228" t="n">
        <f aca="false">T25/5</f>
        <v>262299</v>
      </c>
      <c r="U168" s="228" t="n">
        <f aca="false">U25/5</f>
        <v>269655.8</v>
      </c>
      <c r="V168" s="228" t="n">
        <f aca="false">V25/5</f>
        <v>276444</v>
      </c>
      <c r="W168" s="228" t="n">
        <f aca="false">W25/5</f>
        <v>282683</v>
      </c>
      <c r="X168" s="228" t="n">
        <f aca="false">X25/5</f>
        <v>288441</v>
      </c>
      <c r="Y168" s="228" t="n">
        <f aca="false">Y25/5</f>
        <v>293889.6</v>
      </c>
      <c r="Z168" s="228" t="n">
        <f aca="false">Z25/5</f>
        <v>299115.2</v>
      </c>
      <c r="AA168" s="228" t="n">
        <f aca="false">AA25/5</f>
        <v>304159.4</v>
      </c>
      <c r="AB168" s="228" t="n">
        <f aca="false">AB25/5</f>
        <v>309016.2</v>
      </c>
      <c r="AC168" s="228" t="n">
        <f aca="false">AC25/5</f>
        <v>313765.2</v>
      </c>
      <c r="AD168" s="228" t="n">
        <f aca="false">AD25/5</f>
        <v>318427</v>
      </c>
      <c r="AE168" s="228" t="n">
        <f aca="false">AE25/5</f>
        <v>323078</v>
      </c>
      <c r="AF168" s="228" t="n">
        <f aca="false">AF25/5</f>
        <v>327758.2</v>
      </c>
      <c r="AG168" s="228" t="n">
        <f aca="false">AG25/5</f>
        <v>332466.4</v>
      </c>
      <c r="AH168" s="228" t="n">
        <f aca="false">AH25/5</f>
        <v>337053.6</v>
      </c>
      <c r="AI168" s="228" t="n">
        <f aca="false">AI25/5</f>
        <v>341364.8</v>
      </c>
      <c r="AJ168" s="228" t="n">
        <f aca="false">AJ25/5</f>
        <v>345276</v>
      </c>
      <c r="AK168" s="228" t="n">
        <f aca="false">AK25/5</f>
        <v>348792.2</v>
      </c>
      <c r="AL168" s="228" t="n">
        <f aca="false">AL25/5</f>
        <v>352171.4</v>
      </c>
      <c r="AM168" s="228" t="n">
        <f aca="false">AM25/5</f>
        <v>356051.2</v>
      </c>
      <c r="AN168" s="228" t="n">
        <f aca="false">AN25/5</f>
        <v>361165.6</v>
      </c>
      <c r="AO168" s="228" t="n">
        <f aca="false">AO25/5</f>
        <v>368054.8</v>
      </c>
      <c r="AR168" s="184"/>
      <c r="AS168" s="185"/>
      <c r="AT168" s="186"/>
      <c r="AU168" s="187"/>
      <c r="AV168" s="187"/>
      <c r="AW168" s="187"/>
      <c r="AX168" s="187"/>
      <c r="AY168" s="187"/>
      <c r="AZ168" s="188"/>
      <c r="BA168" s="187"/>
      <c r="BB168" s="189"/>
      <c r="BD168" s="184"/>
      <c r="BE168" s="185"/>
      <c r="BF168" s="186"/>
      <c r="BG168" s="187"/>
      <c r="BH168" s="187"/>
      <c r="BI168" s="187"/>
      <c r="BJ168" s="187"/>
      <c r="BK168" s="187"/>
      <c r="BL168" s="188"/>
      <c r="BM168" s="187"/>
      <c r="BN168" s="189"/>
      <c r="BP168" s="184"/>
      <c r="BQ168" s="185"/>
      <c r="BR168" s="186"/>
      <c r="BS168" s="187"/>
      <c r="BT168" s="187"/>
      <c r="BU168" s="187"/>
      <c r="BV168" s="187"/>
      <c r="BW168" s="187"/>
      <c r="BX168" s="188"/>
      <c r="BY168" s="187"/>
      <c r="BZ168" s="189"/>
    </row>
    <row r="169" customFormat="false" ht="73" hidden="false" customHeight="false" outlineLevel="0" collapsed="false">
      <c r="A169" s="210"/>
      <c r="B169" s="213" t="s">
        <v>195</v>
      </c>
      <c r="C169" s="213" t="s">
        <v>196</v>
      </c>
      <c r="D169" s="213" t="s">
        <v>197</v>
      </c>
      <c r="E169" s="213" t="s">
        <v>195</v>
      </c>
      <c r="F169" s="213" t="s">
        <v>196</v>
      </c>
      <c r="G169" s="214" t="s">
        <v>197</v>
      </c>
      <c r="H169" s="215" t="s">
        <v>198</v>
      </c>
      <c r="I169" s="127"/>
      <c r="J169" s="229" t="n">
        <v>71</v>
      </c>
      <c r="K169" s="228" t="n">
        <f aca="false">K168</f>
        <v>205806</v>
      </c>
      <c r="L169" s="228" t="n">
        <f aca="false">L168</f>
        <v>209523.6</v>
      </c>
      <c r="M169" s="228" t="n">
        <f aca="false">M168</f>
        <v>213987.2</v>
      </c>
      <c r="N169" s="228" t="n">
        <f aca="false">N168</f>
        <v>219174</v>
      </c>
      <c r="O169" s="228" t="n">
        <f aca="false">O168</f>
        <v>225063.8</v>
      </c>
      <c r="P169" s="228" t="n">
        <f aca="false">P168</f>
        <v>231626.2</v>
      </c>
      <c r="Q169" s="228" t="n">
        <f aca="false">Q168</f>
        <v>238842.6</v>
      </c>
      <c r="R169" s="228" t="n">
        <f aca="false">R168</f>
        <v>246575.6</v>
      </c>
      <c r="S169" s="228" t="n">
        <f aca="false">S168</f>
        <v>254515.4</v>
      </c>
      <c r="T169" s="228" t="n">
        <f aca="false">T168</f>
        <v>262299</v>
      </c>
      <c r="U169" s="228" t="n">
        <f aca="false">U168</f>
        <v>269655.8</v>
      </c>
      <c r="V169" s="228" t="n">
        <f aca="false">V168</f>
        <v>276444</v>
      </c>
      <c r="W169" s="228" t="n">
        <f aca="false">W168</f>
        <v>282683</v>
      </c>
      <c r="X169" s="228" t="n">
        <f aca="false">X168</f>
        <v>288441</v>
      </c>
      <c r="Y169" s="228" t="n">
        <f aca="false">Y168</f>
        <v>293889.6</v>
      </c>
      <c r="Z169" s="228" t="n">
        <f aca="false">Z168</f>
        <v>299115.2</v>
      </c>
      <c r="AA169" s="228" t="n">
        <f aca="false">AA168</f>
        <v>304159.4</v>
      </c>
      <c r="AB169" s="228" t="n">
        <f aca="false">AB168</f>
        <v>309016.2</v>
      </c>
      <c r="AC169" s="228" t="n">
        <f aca="false">AC168</f>
        <v>313765.2</v>
      </c>
      <c r="AD169" s="228" t="n">
        <f aca="false">AD168</f>
        <v>318427</v>
      </c>
      <c r="AE169" s="228" t="n">
        <f aca="false">AE168</f>
        <v>323078</v>
      </c>
      <c r="AF169" s="228" t="n">
        <f aca="false">AF168</f>
        <v>327758.2</v>
      </c>
      <c r="AG169" s="228" t="n">
        <f aca="false">AG168</f>
        <v>332466.4</v>
      </c>
      <c r="AH169" s="228" t="n">
        <f aca="false">AH168</f>
        <v>337053.6</v>
      </c>
      <c r="AI169" s="228" t="n">
        <f aca="false">AI168</f>
        <v>341364.8</v>
      </c>
      <c r="AJ169" s="228" t="n">
        <f aca="false">AJ168</f>
        <v>345276</v>
      </c>
      <c r="AK169" s="228" t="n">
        <f aca="false">AK168</f>
        <v>348792.2</v>
      </c>
      <c r="AL169" s="228" t="n">
        <f aca="false">AL168</f>
        <v>352171.4</v>
      </c>
      <c r="AM169" s="228" t="n">
        <f aca="false">AM168</f>
        <v>356051.2</v>
      </c>
      <c r="AN169" s="228" t="n">
        <f aca="false">AN168</f>
        <v>361165.6</v>
      </c>
      <c r="AO169" s="228" t="n">
        <f aca="false">AO168</f>
        <v>368054.8</v>
      </c>
      <c r="AR169" s="184" t="s">
        <v>163</v>
      </c>
      <c r="AS169" s="187" t="s">
        <v>164</v>
      </c>
      <c r="AT169" s="186" t="s">
        <v>165</v>
      </c>
      <c r="AU169" s="187" t="s">
        <v>166</v>
      </c>
      <c r="AV169" s="187" t="s">
        <v>167</v>
      </c>
      <c r="AW169" s="187" t="s">
        <v>168</v>
      </c>
      <c r="AX169" s="187" t="s">
        <v>169</v>
      </c>
      <c r="AY169" s="187" t="s">
        <v>170</v>
      </c>
      <c r="AZ169" s="188" t="s">
        <v>171</v>
      </c>
      <c r="BA169" s="187" t="s">
        <v>172</v>
      </c>
      <c r="BB169" s="189" t="s">
        <v>173</v>
      </c>
      <c r="BD169" s="184" t="s">
        <v>163</v>
      </c>
      <c r="BE169" s="187" t="s">
        <v>164</v>
      </c>
      <c r="BF169" s="186" t="s">
        <v>165</v>
      </c>
      <c r="BG169" s="187" t="s">
        <v>166</v>
      </c>
      <c r="BH169" s="187" t="s">
        <v>167</v>
      </c>
      <c r="BI169" s="187" t="s">
        <v>168</v>
      </c>
      <c r="BJ169" s="187" t="s">
        <v>169</v>
      </c>
      <c r="BK169" s="187" t="s">
        <v>170</v>
      </c>
      <c r="BL169" s="188" t="s">
        <v>171</v>
      </c>
      <c r="BM169" s="187" t="s">
        <v>172</v>
      </c>
      <c r="BN169" s="189" t="s">
        <v>173</v>
      </c>
      <c r="BP169" s="184" t="s">
        <v>163</v>
      </c>
      <c r="BQ169" s="187" t="s">
        <v>164</v>
      </c>
      <c r="BR169" s="186" t="s">
        <v>165</v>
      </c>
      <c r="BS169" s="187" t="s">
        <v>166</v>
      </c>
      <c r="BT169" s="187" t="s">
        <v>167</v>
      </c>
      <c r="BU169" s="187" t="s">
        <v>168</v>
      </c>
      <c r="BV169" s="187" t="s">
        <v>169</v>
      </c>
      <c r="BW169" s="187" t="s">
        <v>170</v>
      </c>
      <c r="BX169" s="188" t="s">
        <v>171</v>
      </c>
      <c r="BY169" s="187" t="s">
        <v>172</v>
      </c>
      <c r="BZ169" s="189" t="s">
        <v>173</v>
      </c>
    </row>
    <row r="170" customFormat="false" ht="15" hidden="false" customHeight="false" outlineLevel="0" collapsed="false">
      <c r="A170" s="0" t="s">
        <v>201</v>
      </c>
      <c r="B170" s="132" t="n">
        <v>306489</v>
      </c>
      <c r="C170" s="132" t="n">
        <v>160770</v>
      </c>
      <c r="D170" s="132" t="n">
        <v>145719</v>
      </c>
      <c r="E170" s="217" t="n">
        <v>100</v>
      </c>
      <c r="F170" s="217" t="n">
        <v>100</v>
      </c>
      <c r="G170" s="217" t="n">
        <v>100</v>
      </c>
      <c r="H170" s="217" t="n">
        <v>110.3</v>
      </c>
      <c r="I170" s="127"/>
      <c r="J170" s="229" t="n">
        <v>72</v>
      </c>
      <c r="K170" s="228" t="n">
        <f aca="false">K169</f>
        <v>205806</v>
      </c>
      <c r="L170" s="228" t="n">
        <f aca="false">L169</f>
        <v>209523.6</v>
      </c>
      <c r="M170" s="228" t="n">
        <f aca="false">M169</f>
        <v>213987.2</v>
      </c>
      <c r="N170" s="228" t="n">
        <f aca="false">N169</f>
        <v>219174</v>
      </c>
      <c r="O170" s="228" t="n">
        <f aca="false">O169</f>
        <v>225063.8</v>
      </c>
      <c r="P170" s="228" t="n">
        <f aca="false">P169</f>
        <v>231626.2</v>
      </c>
      <c r="Q170" s="228" t="n">
        <f aca="false">Q169</f>
        <v>238842.6</v>
      </c>
      <c r="R170" s="228" t="n">
        <f aca="false">R169</f>
        <v>246575.6</v>
      </c>
      <c r="S170" s="228" t="n">
        <f aca="false">S169</f>
        <v>254515.4</v>
      </c>
      <c r="T170" s="228" t="n">
        <f aca="false">T169</f>
        <v>262299</v>
      </c>
      <c r="U170" s="228" t="n">
        <f aca="false">U169</f>
        <v>269655.8</v>
      </c>
      <c r="V170" s="228" t="n">
        <f aca="false">V169</f>
        <v>276444</v>
      </c>
      <c r="W170" s="228" t="n">
        <f aca="false">W169</f>
        <v>282683</v>
      </c>
      <c r="X170" s="228" t="n">
        <f aca="false">X169</f>
        <v>288441</v>
      </c>
      <c r="Y170" s="228" t="n">
        <f aca="false">Y169</f>
        <v>293889.6</v>
      </c>
      <c r="Z170" s="228" t="n">
        <f aca="false">Z169</f>
        <v>299115.2</v>
      </c>
      <c r="AA170" s="228" t="n">
        <f aca="false">AA169</f>
        <v>304159.4</v>
      </c>
      <c r="AB170" s="228" t="n">
        <f aca="false">AB169</f>
        <v>309016.2</v>
      </c>
      <c r="AC170" s="228" t="n">
        <f aca="false">AC169</f>
        <v>313765.2</v>
      </c>
      <c r="AD170" s="228" t="n">
        <f aca="false">AD169</f>
        <v>318427</v>
      </c>
      <c r="AE170" s="228" t="n">
        <f aca="false">AE169</f>
        <v>323078</v>
      </c>
      <c r="AF170" s="228" t="n">
        <f aca="false">AF169</f>
        <v>327758.2</v>
      </c>
      <c r="AG170" s="228" t="n">
        <f aca="false">AG169</f>
        <v>332466.4</v>
      </c>
      <c r="AH170" s="228" t="n">
        <f aca="false">AH169</f>
        <v>337053.6</v>
      </c>
      <c r="AI170" s="228" t="n">
        <f aca="false">AI169</f>
        <v>341364.8</v>
      </c>
      <c r="AJ170" s="228" t="n">
        <f aca="false">AJ169</f>
        <v>345276</v>
      </c>
      <c r="AK170" s="228" t="n">
        <f aca="false">AK169</f>
        <v>348792.2</v>
      </c>
      <c r="AL170" s="228" t="n">
        <f aca="false">AL169</f>
        <v>352171.4</v>
      </c>
      <c r="AM170" s="228" t="n">
        <f aca="false">AM169</f>
        <v>356051.2</v>
      </c>
      <c r="AN170" s="228" t="n">
        <f aca="false">AN169</f>
        <v>361165.6</v>
      </c>
      <c r="AO170" s="228" t="n">
        <f aca="false">AO169</f>
        <v>368054.8</v>
      </c>
      <c r="AR170" s="191" t="s">
        <v>175</v>
      </c>
      <c r="AS170" s="192" t="s">
        <v>176</v>
      </c>
      <c r="AT170" s="193" t="s">
        <v>177</v>
      </c>
      <c r="AU170" s="192" t="s">
        <v>178</v>
      </c>
      <c r="AV170" s="192" t="s">
        <v>179</v>
      </c>
      <c r="AW170" s="192" t="s">
        <v>180</v>
      </c>
      <c r="AX170" s="192" t="s">
        <v>181</v>
      </c>
      <c r="AY170" s="192" t="s">
        <v>182</v>
      </c>
      <c r="AZ170" s="194" t="s">
        <v>183</v>
      </c>
      <c r="BA170" s="192" t="s">
        <v>184</v>
      </c>
      <c r="BB170" s="195" t="s">
        <v>185</v>
      </c>
      <c r="BD170" s="191" t="s">
        <v>175</v>
      </c>
      <c r="BE170" s="192" t="s">
        <v>176</v>
      </c>
      <c r="BF170" s="193" t="s">
        <v>177</v>
      </c>
      <c r="BG170" s="192" t="s">
        <v>178</v>
      </c>
      <c r="BH170" s="192" t="s">
        <v>179</v>
      </c>
      <c r="BI170" s="192" t="s">
        <v>180</v>
      </c>
      <c r="BJ170" s="192" t="s">
        <v>181</v>
      </c>
      <c r="BK170" s="192" t="s">
        <v>182</v>
      </c>
      <c r="BL170" s="194" t="s">
        <v>183</v>
      </c>
      <c r="BM170" s="192" t="s">
        <v>184</v>
      </c>
      <c r="BN170" s="195" t="s">
        <v>185</v>
      </c>
      <c r="BP170" s="191" t="s">
        <v>175</v>
      </c>
      <c r="BQ170" s="192" t="s">
        <v>176</v>
      </c>
      <c r="BR170" s="193" t="s">
        <v>177</v>
      </c>
      <c r="BS170" s="192" t="s">
        <v>178</v>
      </c>
      <c r="BT170" s="192" t="s">
        <v>179</v>
      </c>
      <c r="BU170" s="192" t="s">
        <v>180</v>
      </c>
      <c r="BV170" s="192" t="s">
        <v>181</v>
      </c>
      <c r="BW170" s="192" t="s">
        <v>182</v>
      </c>
      <c r="BX170" s="194" t="s">
        <v>183</v>
      </c>
      <c r="BY170" s="192" t="s">
        <v>184</v>
      </c>
      <c r="BZ170" s="195" t="s">
        <v>185</v>
      </c>
    </row>
    <row r="171" customFormat="false" ht="15" hidden="false" customHeight="false" outlineLevel="0" collapsed="false">
      <c r="A171" s="219" t="s">
        <v>186</v>
      </c>
      <c r="B171" s="132" t="n">
        <v>8092</v>
      </c>
      <c r="C171" s="132" t="n">
        <v>4565</v>
      </c>
      <c r="D171" s="132" t="n">
        <v>3527</v>
      </c>
      <c r="E171" s="217" t="n">
        <v>2.6</v>
      </c>
      <c r="F171" s="217" t="n">
        <v>2.8</v>
      </c>
      <c r="G171" s="217" t="n">
        <v>2.4</v>
      </c>
      <c r="H171" s="217" t="n">
        <v>129.4</v>
      </c>
      <c r="I171" s="127"/>
      <c r="J171" s="229" t="n">
        <v>73</v>
      </c>
      <c r="K171" s="228" t="n">
        <f aca="false">K170</f>
        <v>205806</v>
      </c>
      <c r="L171" s="228" t="n">
        <f aca="false">L170</f>
        <v>209523.6</v>
      </c>
      <c r="M171" s="228" t="n">
        <f aca="false">M170</f>
        <v>213987.2</v>
      </c>
      <c r="N171" s="228" t="n">
        <f aca="false">N170</f>
        <v>219174</v>
      </c>
      <c r="O171" s="228" t="n">
        <f aca="false">O170</f>
        <v>225063.8</v>
      </c>
      <c r="P171" s="228" t="n">
        <f aca="false">P170</f>
        <v>231626.2</v>
      </c>
      <c r="Q171" s="228" t="n">
        <f aca="false">Q170</f>
        <v>238842.6</v>
      </c>
      <c r="R171" s="228" t="n">
        <f aca="false">R170</f>
        <v>246575.6</v>
      </c>
      <c r="S171" s="228" t="n">
        <f aca="false">S170</f>
        <v>254515.4</v>
      </c>
      <c r="T171" s="228" t="n">
        <f aca="false">T170</f>
        <v>262299</v>
      </c>
      <c r="U171" s="228" t="n">
        <f aca="false">U170</f>
        <v>269655.8</v>
      </c>
      <c r="V171" s="228" t="n">
        <f aca="false">V170</f>
        <v>276444</v>
      </c>
      <c r="W171" s="228" t="n">
        <f aca="false">W170</f>
        <v>282683</v>
      </c>
      <c r="X171" s="228" t="n">
        <f aca="false">X170</f>
        <v>288441</v>
      </c>
      <c r="Y171" s="228" t="n">
        <f aca="false">Y170</f>
        <v>293889.6</v>
      </c>
      <c r="Z171" s="228" t="n">
        <f aca="false">Z170</f>
        <v>299115.2</v>
      </c>
      <c r="AA171" s="228" t="n">
        <f aca="false">AA170</f>
        <v>304159.4</v>
      </c>
      <c r="AB171" s="228" t="n">
        <f aca="false">AB170</f>
        <v>309016.2</v>
      </c>
      <c r="AC171" s="228" t="n">
        <f aca="false">AC170</f>
        <v>313765.2</v>
      </c>
      <c r="AD171" s="228" t="n">
        <f aca="false">AD170</f>
        <v>318427</v>
      </c>
      <c r="AE171" s="228" t="n">
        <f aca="false">AE170</f>
        <v>323078</v>
      </c>
      <c r="AF171" s="228" t="n">
        <f aca="false">AF170</f>
        <v>327758.2</v>
      </c>
      <c r="AG171" s="228" t="n">
        <f aca="false">AG170</f>
        <v>332466.4</v>
      </c>
      <c r="AH171" s="228" t="n">
        <f aca="false">AH170</f>
        <v>337053.6</v>
      </c>
      <c r="AI171" s="228" t="n">
        <f aca="false">AI170</f>
        <v>341364.8</v>
      </c>
      <c r="AJ171" s="228" t="n">
        <f aca="false">AJ170</f>
        <v>345276</v>
      </c>
      <c r="AK171" s="228" t="n">
        <f aca="false">AK170</f>
        <v>348792.2</v>
      </c>
      <c r="AL171" s="228" t="n">
        <f aca="false">AL170</f>
        <v>352171.4</v>
      </c>
      <c r="AM171" s="228" t="n">
        <f aca="false">AM170</f>
        <v>356051.2</v>
      </c>
      <c r="AN171" s="228" t="n">
        <f aca="false">AN170</f>
        <v>361165.6</v>
      </c>
      <c r="AO171" s="228" t="n">
        <f aca="false">AO170</f>
        <v>368054.8</v>
      </c>
      <c r="AR171" s="196" t="s">
        <v>186</v>
      </c>
      <c r="AS171" s="197" t="s">
        <v>186</v>
      </c>
      <c r="AT171" s="197" t="n">
        <v>1</v>
      </c>
      <c r="AU171" s="198" t="n">
        <f aca="false">M10</f>
        <v>752576.463414</v>
      </c>
      <c r="AV171" s="198" t="n">
        <f aca="false">B118</f>
        <v>8388</v>
      </c>
      <c r="AW171" s="199" t="n">
        <f aca="false">AV171/AU171</f>
        <v>0.0111457113101153</v>
      </c>
      <c r="AX171" s="200" t="n">
        <f aca="false">2*AT171*AW171/(2+AT171*AW171)</f>
        <v>0.0110839421006991</v>
      </c>
      <c r="AY171" s="201" t="n">
        <v>100000</v>
      </c>
      <c r="AZ171" s="201" t="n">
        <f aca="false">(0.1*AY171+0.9*AY172)*AT171</f>
        <v>99002.4452109371</v>
      </c>
      <c r="BA171" s="201" t="n">
        <f aca="false">BA172+AZ171</f>
        <v>7628477.95038733</v>
      </c>
      <c r="BB171" s="202" t="n">
        <f aca="false">BA171/AY171</f>
        <v>76.2847795038733</v>
      </c>
      <c r="BD171" s="196" t="s">
        <v>186</v>
      </c>
      <c r="BE171" s="197" t="s">
        <v>186</v>
      </c>
      <c r="BF171" s="197" t="n">
        <v>1</v>
      </c>
      <c r="BG171" s="198" t="n">
        <f aca="false">Z10</f>
        <v>719676.3152</v>
      </c>
      <c r="BH171" s="198" t="n">
        <f aca="false">B808</f>
        <v>5248</v>
      </c>
      <c r="BI171" s="199" t="n">
        <f aca="false">BH171/BG171</f>
        <v>0.00729216717176745</v>
      </c>
      <c r="BJ171" s="200" t="n">
        <f aca="false">2*BF171*BI171/(2+BF171*BI171)</f>
        <v>0.00726567591009131</v>
      </c>
      <c r="BK171" s="201" t="n">
        <v>100000</v>
      </c>
      <c r="BL171" s="201" t="n">
        <f aca="false">(0.1*BK171+0.9*BK172)*BF171</f>
        <v>99346.0891680918</v>
      </c>
      <c r="BM171" s="201" t="n">
        <f aca="false">BM172+BL171</f>
        <v>7925579.79553401</v>
      </c>
      <c r="BN171" s="202" t="n">
        <f aca="false">BM171/BK171</f>
        <v>79.2557979553401</v>
      </c>
      <c r="BP171" s="196" t="s">
        <v>186</v>
      </c>
      <c r="BQ171" s="197" t="s">
        <v>186</v>
      </c>
      <c r="BR171" s="197" t="n">
        <v>1</v>
      </c>
      <c r="BS171" s="198" t="n">
        <f aca="false">AM10</f>
        <v>701710.04164</v>
      </c>
      <c r="BT171" s="198" t="n">
        <f aca="false">B1497</f>
        <v>3683</v>
      </c>
      <c r="BU171" s="199" t="n">
        <f aca="false">BT171/BS171</f>
        <v>0.00524860666293486</v>
      </c>
      <c r="BV171" s="200" t="n">
        <f aca="false">2*BR171*BU171/(2+BR171*BU171)</f>
        <v>0.00523486877935739</v>
      </c>
      <c r="BW171" s="201" t="n">
        <v>100000</v>
      </c>
      <c r="BX171" s="201" t="n">
        <f aca="false">(0.1*BW171+0.9*BW172)*BR171</f>
        <v>99528.8618098578</v>
      </c>
      <c r="BY171" s="201" t="n">
        <f aca="false">BY172+BX171</f>
        <v>8135995.36555938</v>
      </c>
      <c r="BZ171" s="202" t="n">
        <f aca="false">BY171/BW171</f>
        <v>81.3599536555938</v>
      </c>
    </row>
    <row r="172" customFormat="false" ht="15" hidden="false" customHeight="false" outlineLevel="0" collapsed="false">
      <c r="A172" s="219" t="s">
        <v>189</v>
      </c>
      <c r="B172" s="132" t="n">
        <v>1327</v>
      </c>
      <c r="C172" s="132" t="n">
        <v>734</v>
      </c>
      <c r="D172" s="132" t="n">
        <v>593</v>
      </c>
      <c r="E172" s="217" t="n">
        <v>0.4</v>
      </c>
      <c r="F172" s="217" t="n">
        <v>0.5</v>
      </c>
      <c r="G172" s="217" t="n">
        <v>0.4</v>
      </c>
      <c r="H172" s="217" t="n">
        <v>123.8</v>
      </c>
      <c r="I172" s="127"/>
      <c r="J172" s="229" t="n">
        <v>74</v>
      </c>
      <c r="K172" s="228" t="n">
        <f aca="false">K171</f>
        <v>205806</v>
      </c>
      <c r="L172" s="228" t="n">
        <f aca="false">L171</f>
        <v>209523.6</v>
      </c>
      <c r="M172" s="228" t="n">
        <f aca="false">M171</f>
        <v>213987.2</v>
      </c>
      <c r="N172" s="228" t="n">
        <f aca="false">N171</f>
        <v>219174</v>
      </c>
      <c r="O172" s="228" t="n">
        <f aca="false">O171</f>
        <v>225063.8</v>
      </c>
      <c r="P172" s="228" t="n">
        <f aca="false">P171</f>
        <v>231626.2</v>
      </c>
      <c r="Q172" s="228" t="n">
        <f aca="false">Q171</f>
        <v>238842.6</v>
      </c>
      <c r="R172" s="228" t="n">
        <f aca="false">R171</f>
        <v>246575.6</v>
      </c>
      <c r="S172" s="228" t="n">
        <f aca="false">S171</f>
        <v>254515.4</v>
      </c>
      <c r="T172" s="228" t="n">
        <f aca="false">T171</f>
        <v>262299</v>
      </c>
      <c r="U172" s="228" t="n">
        <f aca="false">U171</f>
        <v>269655.8</v>
      </c>
      <c r="V172" s="228" t="n">
        <f aca="false">V171</f>
        <v>276444</v>
      </c>
      <c r="W172" s="228" t="n">
        <f aca="false">W171</f>
        <v>282683</v>
      </c>
      <c r="X172" s="228" t="n">
        <f aca="false">X171</f>
        <v>288441</v>
      </c>
      <c r="Y172" s="228" t="n">
        <f aca="false">Y171</f>
        <v>293889.6</v>
      </c>
      <c r="Z172" s="228" t="n">
        <f aca="false">Z171</f>
        <v>299115.2</v>
      </c>
      <c r="AA172" s="228" t="n">
        <f aca="false">AA171</f>
        <v>304159.4</v>
      </c>
      <c r="AB172" s="228" t="n">
        <f aca="false">AB171</f>
        <v>309016.2</v>
      </c>
      <c r="AC172" s="228" t="n">
        <f aca="false">AC171</f>
        <v>313765.2</v>
      </c>
      <c r="AD172" s="228" t="n">
        <f aca="false">AD171</f>
        <v>318427</v>
      </c>
      <c r="AE172" s="228" t="n">
        <f aca="false">AE171</f>
        <v>323078</v>
      </c>
      <c r="AF172" s="228" t="n">
        <f aca="false">AF171</f>
        <v>327758.2</v>
      </c>
      <c r="AG172" s="228" t="n">
        <f aca="false">AG171</f>
        <v>332466.4</v>
      </c>
      <c r="AH172" s="228" t="n">
        <f aca="false">AH171</f>
        <v>337053.6</v>
      </c>
      <c r="AI172" s="228" t="n">
        <f aca="false">AI171</f>
        <v>341364.8</v>
      </c>
      <c r="AJ172" s="228" t="n">
        <f aca="false">AJ171</f>
        <v>345276</v>
      </c>
      <c r="AK172" s="228" t="n">
        <f aca="false">AK171</f>
        <v>348792.2</v>
      </c>
      <c r="AL172" s="228" t="n">
        <f aca="false">AL171</f>
        <v>352171.4</v>
      </c>
      <c r="AM172" s="228" t="n">
        <f aca="false">AM171</f>
        <v>356051.2</v>
      </c>
      <c r="AN172" s="228" t="n">
        <f aca="false">AN171</f>
        <v>361165.6</v>
      </c>
      <c r="AO172" s="228" t="n">
        <f aca="false">AO171</f>
        <v>368054.8</v>
      </c>
      <c r="AR172" s="203" t="s">
        <v>188</v>
      </c>
      <c r="AS172" s="204" t="s">
        <v>189</v>
      </c>
      <c r="AT172" s="204" t="n">
        <v>4</v>
      </c>
      <c r="AU172" s="205" t="n">
        <f aca="false">M11</f>
        <v>2918434.536586</v>
      </c>
      <c r="AV172" s="205" t="n">
        <f aca="false">B119</f>
        <v>1373</v>
      </c>
      <c r="AW172" s="206" t="n">
        <f aca="false">AV172/AU172</f>
        <v>0.000470457700108683</v>
      </c>
      <c r="AX172" s="207" t="n">
        <f aca="false">2*AT172*AW172/(2+AT172*AW172)</f>
        <v>0.0018800618213137</v>
      </c>
      <c r="AY172" s="208" t="n">
        <f aca="false">AY171*(1-AX171)</f>
        <v>98891.6057899301</v>
      </c>
      <c r="AZ172" s="208" t="n">
        <f aca="false">((AY172+AY173)/2)*AT172</f>
        <v>395194.578494732</v>
      </c>
      <c r="BA172" s="208" t="n">
        <f aca="false">BA173+AZ172</f>
        <v>7529475.50517639</v>
      </c>
      <c r="BB172" s="209" t="n">
        <f aca="false">BA172/AY172</f>
        <v>76.1386716802924</v>
      </c>
      <c r="BD172" s="203" t="s">
        <v>188</v>
      </c>
      <c r="BE172" s="204" t="s">
        <v>189</v>
      </c>
      <c r="BF172" s="204" t="n">
        <v>4</v>
      </c>
      <c r="BG172" s="205" t="n">
        <f aca="false">Z11</f>
        <v>2917756.6848</v>
      </c>
      <c r="BH172" s="205" t="n">
        <f aca="false">B809</f>
        <v>803</v>
      </c>
      <c r="BI172" s="206" t="n">
        <f aca="false">BH172/BG172</f>
        <v>0.000275211433558944</v>
      </c>
      <c r="BJ172" s="207" t="n">
        <f aca="false">2*BF172*BI172/(2+BF172*BI172)</f>
        <v>0.0011002401369051</v>
      </c>
      <c r="BK172" s="208" t="n">
        <f aca="false">BK171*(1-BJ171)</f>
        <v>99273.4324089909</v>
      </c>
      <c r="BL172" s="208" t="n">
        <f aca="false">((BK172+BK173)/2)*BF172</f>
        <v>396875.280406234</v>
      </c>
      <c r="BM172" s="208" t="n">
        <f aca="false">BM173+BL172</f>
        <v>7826233.70636591</v>
      </c>
      <c r="BN172" s="209" t="n">
        <f aca="false">BM172/BK172</f>
        <v>78.8351275507738</v>
      </c>
      <c r="BP172" s="203" t="s">
        <v>188</v>
      </c>
      <c r="BQ172" s="204" t="s">
        <v>189</v>
      </c>
      <c r="BR172" s="204" t="n">
        <v>4</v>
      </c>
      <c r="BS172" s="205" t="n">
        <f aca="false">AM11</f>
        <v>2817102.95836</v>
      </c>
      <c r="BT172" s="205" t="n">
        <f aca="false">B1498</f>
        <v>510</v>
      </c>
      <c r="BU172" s="206" t="n">
        <f aca="false">BT172/BS172</f>
        <v>0.000181037046759874</v>
      </c>
      <c r="BV172" s="207" t="n">
        <f aca="false">2*BR172*BU172/(2+BR172*BU172)</f>
        <v>0.000723886086640866</v>
      </c>
      <c r="BW172" s="208" t="n">
        <f aca="false">BW171*(1-BV171)</f>
        <v>99476.5131220643</v>
      </c>
      <c r="BX172" s="208" t="n">
        <f aca="false">((BW172+BW173)/2)*BR172</f>
        <v>397762.033160664</v>
      </c>
      <c r="BY172" s="208" t="n">
        <f aca="false">BY173+BX172</f>
        <v>8036466.50374952</v>
      </c>
      <c r="BZ172" s="209" t="n">
        <f aca="false">BY172/BW172</f>
        <v>80.7875774042084</v>
      </c>
    </row>
    <row r="173" customFormat="false" ht="15" hidden="false" customHeight="false" outlineLevel="0" collapsed="false">
      <c r="A173" s="219" t="s">
        <v>46</v>
      </c>
      <c r="B173" s="132" t="n">
        <v>678</v>
      </c>
      <c r="C173" s="132" t="n">
        <v>395</v>
      </c>
      <c r="D173" s="132" t="n">
        <v>283</v>
      </c>
      <c r="E173" s="217" t="n">
        <v>0.2</v>
      </c>
      <c r="F173" s="217" t="n">
        <v>0.2</v>
      </c>
      <c r="G173" s="217" t="n">
        <v>0.2</v>
      </c>
      <c r="H173" s="217" t="n">
        <v>139.6</v>
      </c>
      <c r="I173" s="127"/>
      <c r="J173" s="229" t="n">
        <v>75</v>
      </c>
      <c r="K173" s="228" t="n">
        <f aca="false">K26/5</f>
        <v>161606.2</v>
      </c>
      <c r="L173" s="228" t="n">
        <f aca="false">L26/5</f>
        <v>162703.8</v>
      </c>
      <c r="M173" s="228" t="n">
        <f aca="false">M26/5</f>
        <v>164049</v>
      </c>
      <c r="N173" s="228" t="n">
        <f aca="false">N26/5</f>
        <v>165782</v>
      </c>
      <c r="O173" s="228" t="n">
        <f aca="false">O26/5</f>
        <v>168066.4</v>
      </c>
      <c r="P173" s="228" t="n">
        <f aca="false">P26/5</f>
        <v>170997</v>
      </c>
      <c r="Q173" s="228" t="n">
        <f aca="false">Q26/5</f>
        <v>174589.2</v>
      </c>
      <c r="R173" s="228" t="n">
        <f aca="false">R26/5</f>
        <v>178797.6</v>
      </c>
      <c r="S173" s="228" t="n">
        <f aca="false">S26/5</f>
        <v>183612.6</v>
      </c>
      <c r="T173" s="228" t="n">
        <f aca="false">T26/5</f>
        <v>189025.8</v>
      </c>
      <c r="U173" s="228" t="n">
        <f aca="false">U26/5</f>
        <v>195022.8</v>
      </c>
      <c r="V173" s="228" t="n">
        <f aca="false">V26/5</f>
        <v>201582.8</v>
      </c>
      <c r="W173" s="228" t="n">
        <f aca="false">W26/5</f>
        <v>208589.6</v>
      </c>
      <c r="X173" s="228" t="n">
        <f aca="false">X26/5</f>
        <v>215771.8</v>
      </c>
      <c r="Y173" s="228" t="n">
        <f aca="false">Y26/5</f>
        <v>222824</v>
      </c>
      <c r="Z173" s="228" t="n">
        <f aca="false">Z26/5</f>
        <v>229521</v>
      </c>
      <c r="AA173" s="228" t="n">
        <f aca="false">AA26/5</f>
        <v>235736.4</v>
      </c>
      <c r="AB173" s="228" t="n">
        <f aca="false">AB26/5</f>
        <v>241503.6</v>
      </c>
      <c r="AC173" s="228" t="n">
        <f aca="false">AC26/5</f>
        <v>246865.2</v>
      </c>
      <c r="AD173" s="228" t="n">
        <f aca="false">AD26/5</f>
        <v>251969.6</v>
      </c>
      <c r="AE173" s="228" t="n">
        <f aca="false">AE26/5</f>
        <v>256889.2</v>
      </c>
      <c r="AF173" s="228" t="n">
        <f aca="false">AF26/5</f>
        <v>261657.6</v>
      </c>
      <c r="AG173" s="228" t="n">
        <f aca="false">AG26/5</f>
        <v>266263.6</v>
      </c>
      <c r="AH173" s="228" t="n">
        <f aca="false">AH26/5</f>
        <v>270781.8</v>
      </c>
      <c r="AI173" s="228" t="n">
        <f aca="false">AI26/5</f>
        <v>275226</v>
      </c>
      <c r="AJ173" s="228" t="n">
        <f aca="false">AJ26/5</f>
        <v>279662.2</v>
      </c>
      <c r="AK173" s="228" t="n">
        <f aca="false">AK26/5</f>
        <v>284118</v>
      </c>
      <c r="AL173" s="228" t="n">
        <f aca="false">AL26/5</f>
        <v>288598.6</v>
      </c>
      <c r="AM173" s="228" t="n">
        <f aca="false">AM26/5</f>
        <v>292966.2</v>
      </c>
      <c r="AN173" s="228" t="n">
        <f aca="false">AN26/5</f>
        <v>297088.8</v>
      </c>
      <c r="AO173" s="228" t="n">
        <f aca="false">AO26/5</f>
        <v>300847.4</v>
      </c>
      <c r="AR173" s="196" t="s">
        <v>194</v>
      </c>
      <c r="AS173" s="197" t="s">
        <v>46</v>
      </c>
      <c r="AT173" s="197" t="n">
        <v>5</v>
      </c>
      <c r="AU173" s="198" t="n">
        <f aca="false">M12</f>
        <v>3511823</v>
      </c>
      <c r="AV173" s="198" t="n">
        <f aca="false">B120</f>
        <v>710</v>
      </c>
      <c r="AW173" s="199" t="n">
        <f aca="false">AV173/AU173</f>
        <v>0.000202174198414897</v>
      </c>
      <c r="AX173" s="200" t="n">
        <f aca="false">2*AT173*AW173/(2+AT173*AW173)</f>
        <v>0.00101036032010492</v>
      </c>
      <c r="AY173" s="201" t="n">
        <f aca="false">AY172*(1-AX172)</f>
        <v>98705.6834574361</v>
      </c>
      <c r="AZ173" s="201" t="n">
        <f aca="false">((AY173+AY174)/2)*AT173</f>
        <v>493279.096522345</v>
      </c>
      <c r="BA173" s="201" t="n">
        <f aca="false">BA174+AZ173</f>
        <v>7134280.92668166</v>
      </c>
      <c r="BB173" s="202" t="n">
        <f aca="false">BA173/AY173</f>
        <v>72.27831951296</v>
      </c>
      <c r="BD173" s="196" t="s">
        <v>194</v>
      </c>
      <c r="BE173" s="197" t="s">
        <v>46</v>
      </c>
      <c r="BF173" s="197" t="n">
        <v>5</v>
      </c>
      <c r="BG173" s="198" t="n">
        <f aca="false">Z12</f>
        <v>3711801</v>
      </c>
      <c r="BH173" s="198" t="n">
        <f aca="false">B810</f>
        <v>434</v>
      </c>
      <c r="BI173" s="199" t="n">
        <f aca="false">BH173/BG173</f>
        <v>0.000116924371753766</v>
      </c>
      <c r="BJ173" s="200" t="n">
        <f aca="false">2*BF173*BI173/(2+BF173*BI173)</f>
        <v>0.000584451017348769</v>
      </c>
      <c r="BK173" s="201" t="n">
        <f aca="false">BK172*(1-BJ172)</f>
        <v>99164.2077941262</v>
      </c>
      <c r="BL173" s="201" t="n">
        <f aca="false">((BK173+BK174)/2)*BF173</f>
        <v>495676.147415306</v>
      </c>
      <c r="BM173" s="201" t="n">
        <f aca="false">BM174+BL173</f>
        <v>7429358.42595968</v>
      </c>
      <c r="BN173" s="202" t="n">
        <f aca="false">BM173/BK173</f>
        <v>74.9197577555775</v>
      </c>
      <c r="BP173" s="196" t="s">
        <v>194</v>
      </c>
      <c r="BQ173" s="197" t="s">
        <v>46</v>
      </c>
      <c r="BR173" s="197" t="n">
        <v>5</v>
      </c>
      <c r="BS173" s="198" t="n">
        <f aca="false">AM12</f>
        <v>3546796</v>
      </c>
      <c r="BT173" s="198" t="n">
        <f aca="false">B1499</f>
        <v>274</v>
      </c>
      <c r="BU173" s="199" t="n">
        <f aca="false">BT173/BS173</f>
        <v>7.72528219835592E-005</v>
      </c>
      <c r="BV173" s="200" t="n">
        <f aca="false">2*BR173*BU173/(2+BR173*BU173)</f>
        <v>0.000386189524341357</v>
      </c>
      <c r="BW173" s="201" t="n">
        <f aca="false">BW172*(1-BV172)</f>
        <v>99404.5034582677</v>
      </c>
      <c r="BX173" s="201" t="n">
        <f aca="false">((BW173+BW174)/2)*BR173</f>
        <v>496926.544846568</v>
      </c>
      <c r="BY173" s="201" t="n">
        <f aca="false">BY174+BX173</f>
        <v>7638704.47058885</v>
      </c>
      <c r="BZ173" s="202" t="n">
        <f aca="false">BY173/BW173</f>
        <v>76.8446519507616</v>
      </c>
    </row>
    <row r="174" customFormat="false" ht="15" hidden="false" customHeight="false" outlineLevel="0" collapsed="false">
      <c r="A174" s="219" t="s">
        <v>33</v>
      </c>
      <c r="B174" s="132" t="n">
        <v>830</v>
      </c>
      <c r="C174" s="132" t="n">
        <v>505</v>
      </c>
      <c r="D174" s="132" t="n">
        <v>325</v>
      </c>
      <c r="E174" s="217" t="n">
        <v>0.3</v>
      </c>
      <c r="F174" s="217" t="n">
        <v>0.3</v>
      </c>
      <c r="G174" s="217" t="n">
        <v>0.2</v>
      </c>
      <c r="H174" s="217" t="n">
        <v>155.4</v>
      </c>
      <c r="I174" s="127"/>
      <c r="J174" s="229" t="n">
        <v>76</v>
      </c>
      <c r="K174" s="228" t="n">
        <f aca="false">K173</f>
        <v>161606.2</v>
      </c>
      <c r="L174" s="228" t="n">
        <f aca="false">L173</f>
        <v>162703.8</v>
      </c>
      <c r="M174" s="228" t="n">
        <f aca="false">M173</f>
        <v>164049</v>
      </c>
      <c r="N174" s="228" t="n">
        <f aca="false">N173</f>
        <v>165782</v>
      </c>
      <c r="O174" s="228" t="n">
        <f aca="false">O173</f>
        <v>168066.4</v>
      </c>
      <c r="P174" s="228" t="n">
        <f aca="false">P173</f>
        <v>170997</v>
      </c>
      <c r="Q174" s="228" t="n">
        <f aca="false">Q173</f>
        <v>174589.2</v>
      </c>
      <c r="R174" s="228" t="n">
        <f aca="false">R173</f>
        <v>178797.6</v>
      </c>
      <c r="S174" s="228" t="n">
        <f aca="false">S173</f>
        <v>183612.6</v>
      </c>
      <c r="T174" s="228" t="n">
        <f aca="false">T173</f>
        <v>189025.8</v>
      </c>
      <c r="U174" s="228" t="n">
        <f aca="false">U173</f>
        <v>195022.8</v>
      </c>
      <c r="V174" s="228" t="n">
        <f aca="false">V173</f>
        <v>201582.8</v>
      </c>
      <c r="W174" s="228" t="n">
        <f aca="false">W173</f>
        <v>208589.6</v>
      </c>
      <c r="X174" s="228" t="n">
        <f aca="false">X173</f>
        <v>215771.8</v>
      </c>
      <c r="Y174" s="228" t="n">
        <f aca="false">Y173</f>
        <v>222824</v>
      </c>
      <c r="Z174" s="228" t="n">
        <f aca="false">Z173</f>
        <v>229521</v>
      </c>
      <c r="AA174" s="228" t="n">
        <f aca="false">AA173</f>
        <v>235736.4</v>
      </c>
      <c r="AB174" s="228" t="n">
        <f aca="false">AB173</f>
        <v>241503.6</v>
      </c>
      <c r="AC174" s="228" t="n">
        <f aca="false">AC173</f>
        <v>246865.2</v>
      </c>
      <c r="AD174" s="228" t="n">
        <f aca="false">AD173</f>
        <v>251969.6</v>
      </c>
      <c r="AE174" s="228" t="n">
        <f aca="false">AE173</f>
        <v>256889.2</v>
      </c>
      <c r="AF174" s="228" t="n">
        <f aca="false">AF173</f>
        <v>261657.6</v>
      </c>
      <c r="AG174" s="228" t="n">
        <f aca="false">AG173</f>
        <v>266263.6</v>
      </c>
      <c r="AH174" s="228" t="n">
        <f aca="false">AH173</f>
        <v>270781.8</v>
      </c>
      <c r="AI174" s="228" t="n">
        <f aca="false">AI173</f>
        <v>275226</v>
      </c>
      <c r="AJ174" s="228" t="n">
        <f aca="false">AJ173</f>
        <v>279662.2</v>
      </c>
      <c r="AK174" s="228" t="n">
        <f aca="false">AK173</f>
        <v>284118</v>
      </c>
      <c r="AL174" s="228" t="n">
        <f aca="false">AL173</f>
        <v>288598.6</v>
      </c>
      <c r="AM174" s="228" t="n">
        <f aca="false">AM173</f>
        <v>292966.2</v>
      </c>
      <c r="AN174" s="228" t="n">
        <f aca="false">AN173</f>
        <v>297088.8</v>
      </c>
      <c r="AO174" s="228" t="n">
        <f aca="false">AO173</f>
        <v>300847.4</v>
      </c>
      <c r="AR174" s="203" t="s">
        <v>200</v>
      </c>
      <c r="AS174" s="204" t="s">
        <v>33</v>
      </c>
      <c r="AT174" s="204" t="n">
        <v>5</v>
      </c>
      <c r="AU174" s="205" t="n">
        <f aca="false">M13</f>
        <v>3521389</v>
      </c>
      <c r="AV174" s="205" t="n">
        <f aca="false">B121</f>
        <v>873</v>
      </c>
      <c r="AW174" s="206" t="n">
        <f aca="false">AV174/AU174</f>
        <v>0.000247913536391464</v>
      </c>
      <c r="AX174" s="207" t="n">
        <f aca="false">2*AT174*AW174/(2+AT174*AW174)</f>
        <v>0.00123879989380093</v>
      </c>
      <c r="AY174" s="208" t="n">
        <f aca="false">AY173*(1-AX173)</f>
        <v>98605.9551515018</v>
      </c>
      <c r="AZ174" s="208" t="n">
        <f aca="false">((AY174+AY175)/2)*AT174</f>
        <v>492724.393140585</v>
      </c>
      <c r="BA174" s="208" t="n">
        <f aca="false">BA175+AZ174</f>
        <v>6641001.83015931</v>
      </c>
      <c r="BB174" s="209" t="n">
        <f aca="false">BA174/AY174</f>
        <v>67.3488920619027</v>
      </c>
      <c r="BD174" s="203" t="s">
        <v>200</v>
      </c>
      <c r="BE174" s="204" t="s">
        <v>33</v>
      </c>
      <c r="BF174" s="204" t="n">
        <v>5</v>
      </c>
      <c r="BG174" s="205" t="n">
        <f aca="false">Z13</f>
        <v>3764119</v>
      </c>
      <c r="BH174" s="205" t="n">
        <f aca="false">B811</f>
        <v>537</v>
      </c>
      <c r="BI174" s="206" t="n">
        <f aca="false">BH174/BG174</f>
        <v>0.000142662864803158</v>
      </c>
      <c r="BJ174" s="207" t="n">
        <f aca="false">2*BF174*BI174/(2+BF174*BI174)</f>
        <v>0.00071306000605769</v>
      </c>
      <c r="BK174" s="208" t="n">
        <f aca="false">BK173*(1-BJ173)</f>
        <v>99106.2511719963</v>
      </c>
      <c r="BL174" s="208" t="n">
        <f aca="false">((BK174+BK175)/2)*BF174</f>
        <v>495354.584099829</v>
      </c>
      <c r="BM174" s="208" t="n">
        <f aca="false">BM175+BL174</f>
        <v>6933682.27854437</v>
      </c>
      <c r="BN174" s="209" t="n">
        <f aca="false">BM174/BK174</f>
        <v>69.9621083084976</v>
      </c>
      <c r="BP174" s="203" t="s">
        <v>200</v>
      </c>
      <c r="BQ174" s="204" t="s">
        <v>33</v>
      </c>
      <c r="BR174" s="204" t="n">
        <v>5</v>
      </c>
      <c r="BS174" s="205" t="n">
        <f aca="false">AM13</f>
        <v>3594071</v>
      </c>
      <c r="BT174" s="205" t="n">
        <f aca="false">B1500</f>
        <v>336</v>
      </c>
      <c r="BU174" s="206" t="n">
        <f aca="false">BT174/BS174</f>
        <v>9.34873017255363E-005</v>
      </c>
      <c r="BV174" s="207" t="n">
        <f aca="false">2*BR174*BU174/(2+BR174*BU174)</f>
        <v>0.000467327285710272</v>
      </c>
      <c r="BW174" s="208" t="n">
        <f aca="false">BW173*(1-BV173)</f>
        <v>99366.1144803597</v>
      </c>
      <c r="BX174" s="208" t="n">
        <f aca="false">((BW174+BW175)/2)*BR174</f>
        <v>496714.48116037</v>
      </c>
      <c r="BY174" s="208" t="n">
        <f aca="false">BY175+BX174</f>
        <v>7141777.92574229</v>
      </c>
      <c r="BZ174" s="209" t="n">
        <f aca="false">BY174/BW174</f>
        <v>71.8733741687555</v>
      </c>
    </row>
    <row r="175" customFormat="false" ht="15" hidden="false" customHeight="false" outlineLevel="0" collapsed="false">
      <c r="A175" s="219" t="s">
        <v>34</v>
      </c>
      <c r="B175" s="132" t="n">
        <v>2358</v>
      </c>
      <c r="C175" s="132" t="n">
        <v>1699</v>
      </c>
      <c r="D175" s="132" t="n">
        <v>659</v>
      </c>
      <c r="E175" s="217" t="n">
        <v>0.8</v>
      </c>
      <c r="F175" s="217" t="n">
        <v>1.1</v>
      </c>
      <c r="G175" s="217" t="n">
        <v>0.5</v>
      </c>
      <c r="H175" s="217" t="n">
        <v>257.8</v>
      </c>
      <c r="I175" s="127"/>
      <c r="J175" s="229" t="n">
        <v>77</v>
      </c>
      <c r="K175" s="228" t="n">
        <f aca="false">K174</f>
        <v>161606.2</v>
      </c>
      <c r="L175" s="228" t="n">
        <f aca="false">L174</f>
        <v>162703.8</v>
      </c>
      <c r="M175" s="228" t="n">
        <f aca="false">M174</f>
        <v>164049</v>
      </c>
      <c r="N175" s="228" t="n">
        <f aca="false">N174</f>
        <v>165782</v>
      </c>
      <c r="O175" s="228" t="n">
        <f aca="false">O174</f>
        <v>168066.4</v>
      </c>
      <c r="P175" s="228" t="n">
        <f aca="false">P174</f>
        <v>170997</v>
      </c>
      <c r="Q175" s="228" t="n">
        <f aca="false">Q174</f>
        <v>174589.2</v>
      </c>
      <c r="R175" s="228" t="n">
        <f aca="false">R174</f>
        <v>178797.6</v>
      </c>
      <c r="S175" s="228" t="n">
        <f aca="false">S174</f>
        <v>183612.6</v>
      </c>
      <c r="T175" s="228" t="n">
        <f aca="false">T174</f>
        <v>189025.8</v>
      </c>
      <c r="U175" s="228" t="n">
        <f aca="false">U174</f>
        <v>195022.8</v>
      </c>
      <c r="V175" s="228" t="n">
        <f aca="false">V174</f>
        <v>201582.8</v>
      </c>
      <c r="W175" s="228" t="n">
        <f aca="false">W174</f>
        <v>208589.6</v>
      </c>
      <c r="X175" s="228" t="n">
        <f aca="false">X174</f>
        <v>215771.8</v>
      </c>
      <c r="Y175" s="228" t="n">
        <f aca="false">Y174</f>
        <v>222824</v>
      </c>
      <c r="Z175" s="228" t="n">
        <f aca="false">Z174</f>
        <v>229521</v>
      </c>
      <c r="AA175" s="228" t="n">
        <f aca="false">AA174</f>
        <v>235736.4</v>
      </c>
      <c r="AB175" s="228" t="n">
        <f aca="false">AB174</f>
        <v>241503.6</v>
      </c>
      <c r="AC175" s="228" t="n">
        <f aca="false">AC174</f>
        <v>246865.2</v>
      </c>
      <c r="AD175" s="228" t="n">
        <f aca="false">AD174</f>
        <v>251969.6</v>
      </c>
      <c r="AE175" s="228" t="n">
        <f aca="false">AE174</f>
        <v>256889.2</v>
      </c>
      <c r="AF175" s="228" t="n">
        <f aca="false">AF174</f>
        <v>261657.6</v>
      </c>
      <c r="AG175" s="228" t="n">
        <f aca="false">AG174</f>
        <v>266263.6</v>
      </c>
      <c r="AH175" s="228" t="n">
        <f aca="false">AH174</f>
        <v>270781.8</v>
      </c>
      <c r="AI175" s="228" t="n">
        <f aca="false">AI174</f>
        <v>275226</v>
      </c>
      <c r="AJ175" s="228" t="n">
        <f aca="false">AJ174</f>
        <v>279662.2</v>
      </c>
      <c r="AK175" s="228" t="n">
        <f aca="false">AK174</f>
        <v>284118</v>
      </c>
      <c r="AL175" s="228" t="n">
        <f aca="false">AL174</f>
        <v>288598.6</v>
      </c>
      <c r="AM175" s="228" t="n">
        <f aca="false">AM174</f>
        <v>292966.2</v>
      </c>
      <c r="AN175" s="228" t="n">
        <f aca="false">AN174</f>
        <v>297088.8</v>
      </c>
      <c r="AO175" s="228" t="n">
        <f aca="false">AO174</f>
        <v>300847.4</v>
      </c>
      <c r="AR175" s="196" t="s">
        <v>202</v>
      </c>
      <c r="AS175" s="197" t="s">
        <v>34</v>
      </c>
      <c r="AT175" s="197" t="n">
        <v>5</v>
      </c>
      <c r="AU175" s="198" t="n">
        <f aca="false">M14</f>
        <v>3574520</v>
      </c>
      <c r="AV175" s="198" t="n">
        <f aca="false">B122</f>
        <v>2432</v>
      </c>
      <c r="AW175" s="199" t="n">
        <f aca="false">AV175/AU175</f>
        <v>0.000680371070801115</v>
      </c>
      <c r="AX175" s="200" t="n">
        <f aca="false">2*AT175*AW175/(2+AT175*AW175)</f>
        <v>0.00339607886946322</v>
      </c>
      <c r="AY175" s="201" t="n">
        <f aca="false">AY174*(1-AX174)</f>
        <v>98483.802104732</v>
      </c>
      <c r="AZ175" s="201" t="n">
        <f aca="false">((AY175+AY176)/2)*AT175</f>
        <v>491582.863625379</v>
      </c>
      <c r="BA175" s="201" t="n">
        <f aca="false">BA176+AZ175</f>
        <v>6148277.43701873</v>
      </c>
      <c r="BB175" s="202" t="n">
        <f aca="false">BA175/AY175</f>
        <v>62.4293265046812</v>
      </c>
      <c r="BD175" s="196" t="s">
        <v>202</v>
      </c>
      <c r="BE175" s="197" t="s">
        <v>34</v>
      </c>
      <c r="BF175" s="197" t="n">
        <v>5</v>
      </c>
      <c r="BG175" s="198" t="n">
        <f aca="false">Z14</f>
        <v>3569145</v>
      </c>
      <c r="BH175" s="198" t="n">
        <f aca="false">B812</f>
        <v>1677</v>
      </c>
      <c r="BI175" s="199" t="n">
        <f aca="false">BH175/BG175</f>
        <v>0.000469860428758148</v>
      </c>
      <c r="BJ175" s="200" t="n">
        <f aca="false">2*BF175*BI175/(2+BF175*BI175)</f>
        <v>0.00234654577128525</v>
      </c>
      <c r="BK175" s="201" t="n">
        <f aca="false">BK174*(1-BJ174)</f>
        <v>99035.5824679352</v>
      </c>
      <c r="BL175" s="201" t="n">
        <f aca="false">((BK175+BK176)/2)*BF175</f>
        <v>494596.933521559</v>
      </c>
      <c r="BM175" s="201" t="n">
        <f aca="false">BM176+BL175</f>
        <v>6438327.69444454</v>
      </c>
      <c r="BN175" s="202" t="n">
        <f aca="false">BM175/BK175</f>
        <v>65.0102471657506</v>
      </c>
      <c r="BP175" s="196" t="s">
        <v>202</v>
      </c>
      <c r="BQ175" s="197" t="s">
        <v>34</v>
      </c>
      <c r="BR175" s="197" t="n">
        <v>5</v>
      </c>
      <c r="BS175" s="198" t="n">
        <f aca="false">AM14</f>
        <v>3663732</v>
      </c>
      <c r="BT175" s="198" t="n">
        <f aca="false">B1501</f>
        <v>1318</v>
      </c>
      <c r="BU175" s="199" t="n">
        <f aca="false">BT175/BS175</f>
        <v>0.000359742470246186</v>
      </c>
      <c r="BV175" s="200" t="n">
        <f aca="false">2*BR175*BU175/(2+BR175*BU175)</f>
        <v>0.00179709612173567</v>
      </c>
      <c r="BW175" s="201" t="n">
        <f aca="false">BW174*(1-BV174)</f>
        <v>99319.6779837881</v>
      </c>
      <c r="BX175" s="201" t="n">
        <f aca="false">((BW175+BW176)/2)*BR175</f>
        <v>496152.172398648</v>
      </c>
      <c r="BY175" s="201" t="n">
        <f aca="false">BY176+BX175</f>
        <v>6645063.44458192</v>
      </c>
      <c r="BZ175" s="202" t="n">
        <f aca="false">BY175/BW175</f>
        <v>66.9058093972736</v>
      </c>
    </row>
    <row r="176" customFormat="false" ht="15" hidden="false" customHeight="false" outlineLevel="0" collapsed="false">
      <c r="A176" s="219" t="s">
        <v>35</v>
      </c>
      <c r="B176" s="132" t="n">
        <v>3173</v>
      </c>
      <c r="C176" s="132" t="n">
        <v>2388</v>
      </c>
      <c r="D176" s="132" t="n">
        <v>785</v>
      </c>
      <c r="E176" s="217" t="n">
        <v>1</v>
      </c>
      <c r="F176" s="217" t="n">
        <v>1.5</v>
      </c>
      <c r="G176" s="217" t="n">
        <v>0.5</v>
      </c>
      <c r="H176" s="217" t="n">
        <v>304.2</v>
      </c>
      <c r="I176" s="127"/>
      <c r="J176" s="229" t="n">
        <v>78</v>
      </c>
      <c r="K176" s="228" t="n">
        <f aca="false">K175</f>
        <v>161606.2</v>
      </c>
      <c r="L176" s="228" t="n">
        <f aca="false">L175</f>
        <v>162703.8</v>
      </c>
      <c r="M176" s="228" t="n">
        <f aca="false">M175</f>
        <v>164049</v>
      </c>
      <c r="N176" s="228" t="n">
        <f aca="false">N175</f>
        <v>165782</v>
      </c>
      <c r="O176" s="228" t="n">
        <f aca="false">O175</f>
        <v>168066.4</v>
      </c>
      <c r="P176" s="228" t="n">
        <f aca="false">P175</f>
        <v>170997</v>
      </c>
      <c r="Q176" s="228" t="n">
        <f aca="false">Q175</f>
        <v>174589.2</v>
      </c>
      <c r="R176" s="228" t="n">
        <f aca="false">R175</f>
        <v>178797.6</v>
      </c>
      <c r="S176" s="228" t="n">
        <f aca="false">S175</f>
        <v>183612.6</v>
      </c>
      <c r="T176" s="228" t="n">
        <f aca="false">T175</f>
        <v>189025.8</v>
      </c>
      <c r="U176" s="228" t="n">
        <f aca="false">U175</f>
        <v>195022.8</v>
      </c>
      <c r="V176" s="228" t="n">
        <f aca="false">V175</f>
        <v>201582.8</v>
      </c>
      <c r="W176" s="228" t="n">
        <f aca="false">W175</f>
        <v>208589.6</v>
      </c>
      <c r="X176" s="228" t="n">
        <f aca="false">X175</f>
        <v>215771.8</v>
      </c>
      <c r="Y176" s="228" t="n">
        <f aca="false">Y175</f>
        <v>222824</v>
      </c>
      <c r="Z176" s="228" t="n">
        <f aca="false">Z175</f>
        <v>229521</v>
      </c>
      <c r="AA176" s="228" t="n">
        <f aca="false">AA175</f>
        <v>235736.4</v>
      </c>
      <c r="AB176" s="228" t="n">
        <f aca="false">AB175</f>
        <v>241503.6</v>
      </c>
      <c r="AC176" s="228" t="n">
        <f aca="false">AC175</f>
        <v>246865.2</v>
      </c>
      <c r="AD176" s="228" t="n">
        <f aca="false">AD175</f>
        <v>251969.6</v>
      </c>
      <c r="AE176" s="228" t="n">
        <f aca="false">AE175</f>
        <v>256889.2</v>
      </c>
      <c r="AF176" s="228" t="n">
        <f aca="false">AF175</f>
        <v>261657.6</v>
      </c>
      <c r="AG176" s="228" t="n">
        <f aca="false">AG175</f>
        <v>266263.6</v>
      </c>
      <c r="AH176" s="228" t="n">
        <f aca="false">AH175</f>
        <v>270781.8</v>
      </c>
      <c r="AI176" s="228" t="n">
        <f aca="false">AI175</f>
        <v>275226</v>
      </c>
      <c r="AJ176" s="228" t="n">
        <f aca="false">AJ175</f>
        <v>279662.2</v>
      </c>
      <c r="AK176" s="228" t="n">
        <f aca="false">AK175</f>
        <v>284118</v>
      </c>
      <c r="AL176" s="228" t="n">
        <f aca="false">AL175</f>
        <v>288598.6</v>
      </c>
      <c r="AM176" s="228" t="n">
        <f aca="false">AM175</f>
        <v>292966.2</v>
      </c>
      <c r="AN176" s="228" t="n">
        <f aca="false">AN175</f>
        <v>297088.8</v>
      </c>
      <c r="AO176" s="228" t="n">
        <f aca="false">AO175</f>
        <v>300847.4</v>
      </c>
      <c r="AR176" s="203" t="s">
        <v>203</v>
      </c>
      <c r="AS176" s="204" t="s">
        <v>35</v>
      </c>
      <c r="AT176" s="204" t="n">
        <v>5</v>
      </c>
      <c r="AU176" s="205" t="n">
        <f aca="false">M15</f>
        <v>3444594</v>
      </c>
      <c r="AV176" s="205" t="n">
        <f aca="false">B123</f>
        <v>3215</v>
      </c>
      <c r="AW176" s="206" t="n">
        <f aca="false">AV176/AU176</f>
        <v>0.000933346571468219</v>
      </c>
      <c r="AX176" s="207" t="n">
        <f aca="false">2*AT176*AW176/(2+AT176*AW176)</f>
        <v>0.00465586900889944</v>
      </c>
      <c r="AY176" s="208" t="n">
        <f aca="false">AY175*(1-AX175)</f>
        <v>98149.3433454197</v>
      </c>
      <c r="AZ176" s="208" t="n">
        <f aca="false">((AY176+AY177)/2)*AT176</f>
        <v>489604.290512284</v>
      </c>
      <c r="BA176" s="208" t="n">
        <f aca="false">BA177+AZ176</f>
        <v>5656694.57339335</v>
      </c>
      <c r="BB176" s="209" t="n">
        <f aca="false">BA176/AY176</f>
        <v>57.633544765405</v>
      </c>
      <c r="BD176" s="203" t="s">
        <v>203</v>
      </c>
      <c r="BE176" s="204" t="s">
        <v>35</v>
      </c>
      <c r="BF176" s="204" t="n">
        <v>5</v>
      </c>
      <c r="BG176" s="205" t="n">
        <f aca="false">Z15</f>
        <v>3501523</v>
      </c>
      <c r="BH176" s="205" t="n">
        <f aca="false">B813</f>
        <v>2383</v>
      </c>
      <c r="BI176" s="206" t="n">
        <f aca="false">BH176/BG176</f>
        <v>0.000680561001598447</v>
      </c>
      <c r="BJ176" s="207" t="n">
        <f aca="false">2*BF176*BI176/(2+BF176*BI176)</f>
        <v>0.00339702530063959</v>
      </c>
      <c r="BK176" s="208" t="n">
        <f aca="false">BK175*(1-BJ175)</f>
        <v>98803.1909406883</v>
      </c>
      <c r="BL176" s="208" t="n">
        <f aca="false">((BK176+BK177)/2)*BF176</f>
        <v>493176.862354918</v>
      </c>
      <c r="BM176" s="208" t="n">
        <f aca="false">BM177+BL176</f>
        <v>5943730.76092299</v>
      </c>
      <c r="BN176" s="209" t="n">
        <f aca="false">BM176/BK176</f>
        <v>60.157275330217</v>
      </c>
      <c r="BP176" s="203" t="s">
        <v>203</v>
      </c>
      <c r="BQ176" s="204" t="s">
        <v>35</v>
      </c>
      <c r="BR176" s="204" t="n">
        <v>5</v>
      </c>
      <c r="BS176" s="205" t="n">
        <f aca="false">AM15</f>
        <v>3727145</v>
      </c>
      <c r="BT176" s="205" t="n">
        <f aca="false">B1502</f>
        <v>1987</v>
      </c>
      <c r="BU176" s="206" t="n">
        <f aca="false">BT176/BS176</f>
        <v>0.000533115829944904</v>
      </c>
      <c r="BV176" s="207" t="n">
        <f aca="false">2*BR176*BU176/(2+BR176*BU176)</f>
        <v>0.00266203122226353</v>
      </c>
      <c r="BW176" s="208" t="n">
        <f aca="false">BW175*(1-BV175)</f>
        <v>99141.1909756713</v>
      </c>
      <c r="BX176" s="208" t="n">
        <f aca="false">((BW176+BW177)/2)*BR176</f>
        <v>495046.162513883</v>
      </c>
      <c r="BY176" s="208" t="n">
        <f aca="false">BY177+BX176</f>
        <v>6148911.27218327</v>
      </c>
      <c r="BZ176" s="209" t="n">
        <f aca="false">BY176/BW176</f>
        <v>62.0217612041011</v>
      </c>
    </row>
    <row r="177" customFormat="false" ht="15" hidden="false" customHeight="false" outlineLevel="0" collapsed="false">
      <c r="A177" s="219" t="s">
        <v>36</v>
      </c>
      <c r="B177" s="132" t="n">
        <v>3132</v>
      </c>
      <c r="C177" s="132" t="n">
        <v>2272</v>
      </c>
      <c r="D177" s="132" t="n">
        <v>860</v>
      </c>
      <c r="E177" s="217" t="n">
        <v>1</v>
      </c>
      <c r="F177" s="217" t="n">
        <v>1.4</v>
      </c>
      <c r="G177" s="217" t="n">
        <v>0.6</v>
      </c>
      <c r="H177" s="217" t="n">
        <v>264.2</v>
      </c>
      <c r="I177" s="127"/>
      <c r="J177" s="229" t="n">
        <v>79</v>
      </c>
      <c r="K177" s="228" t="n">
        <f aca="false">K176</f>
        <v>161606.2</v>
      </c>
      <c r="L177" s="228" t="n">
        <f aca="false">L176</f>
        <v>162703.8</v>
      </c>
      <c r="M177" s="228" t="n">
        <f aca="false">M176</f>
        <v>164049</v>
      </c>
      <c r="N177" s="228" t="n">
        <f aca="false">N176</f>
        <v>165782</v>
      </c>
      <c r="O177" s="228" t="n">
        <f aca="false">O176</f>
        <v>168066.4</v>
      </c>
      <c r="P177" s="228" t="n">
        <f aca="false">P176</f>
        <v>170997</v>
      </c>
      <c r="Q177" s="228" t="n">
        <f aca="false">Q176</f>
        <v>174589.2</v>
      </c>
      <c r="R177" s="228" t="n">
        <f aca="false">R176</f>
        <v>178797.6</v>
      </c>
      <c r="S177" s="228" t="n">
        <f aca="false">S176</f>
        <v>183612.6</v>
      </c>
      <c r="T177" s="228" t="n">
        <f aca="false">T176</f>
        <v>189025.8</v>
      </c>
      <c r="U177" s="228" t="n">
        <f aca="false">U176</f>
        <v>195022.8</v>
      </c>
      <c r="V177" s="228" t="n">
        <f aca="false">V176</f>
        <v>201582.8</v>
      </c>
      <c r="W177" s="228" t="n">
        <f aca="false">W176</f>
        <v>208589.6</v>
      </c>
      <c r="X177" s="228" t="n">
        <f aca="false">X176</f>
        <v>215771.8</v>
      </c>
      <c r="Y177" s="228" t="n">
        <f aca="false">Y176</f>
        <v>222824</v>
      </c>
      <c r="Z177" s="228" t="n">
        <f aca="false">Z176</f>
        <v>229521</v>
      </c>
      <c r="AA177" s="228" t="n">
        <f aca="false">AA176</f>
        <v>235736.4</v>
      </c>
      <c r="AB177" s="228" t="n">
        <f aca="false">AB176</f>
        <v>241503.6</v>
      </c>
      <c r="AC177" s="228" t="n">
        <f aca="false">AC176</f>
        <v>246865.2</v>
      </c>
      <c r="AD177" s="228" t="n">
        <f aca="false">AD176</f>
        <v>251969.6</v>
      </c>
      <c r="AE177" s="228" t="n">
        <f aca="false">AE176</f>
        <v>256889.2</v>
      </c>
      <c r="AF177" s="228" t="n">
        <f aca="false">AF176</f>
        <v>261657.6</v>
      </c>
      <c r="AG177" s="228" t="n">
        <f aca="false">AG176</f>
        <v>266263.6</v>
      </c>
      <c r="AH177" s="228" t="n">
        <f aca="false">AH176</f>
        <v>270781.8</v>
      </c>
      <c r="AI177" s="228" t="n">
        <f aca="false">AI176</f>
        <v>275226</v>
      </c>
      <c r="AJ177" s="228" t="n">
        <f aca="false">AJ176</f>
        <v>279662.2</v>
      </c>
      <c r="AK177" s="228" t="n">
        <f aca="false">AK176</f>
        <v>284118</v>
      </c>
      <c r="AL177" s="228" t="n">
        <f aca="false">AL176</f>
        <v>288598.6</v>
      </c>
      <c r="AM177" s="228" t="n">
        <f aca="false">AM176</f>
        <v>292966.2</v>
      </c>
      <c r="AN177" s="228" t="n">
        <f aca="false">AN176</f>
        <v>297088.8</v>
      </c>
      <c r="AO177" s="228" t="n">
        <f aca="false">AO176</f>
        <v>300847.4</v>
      </c>
      <c r="AR177" s="196" t="s">
        <v>204</v>
      </c>
      <c r="AS177" s="197" t="s">
        <v>36</v>
      </c>
      <c r="AT177" s="197" t="n">
        <v>5</v>
      </c>
      <c r="AU177" s="198" t="n">
        <f aca="false">M16</f>
        <v>3212958</v>
      </c>
      <c r="AV177" s="198" t="n">
        <f aca="false">B124</f>
        <v>3198</v>
      </c>
      <c r="AW177" s="199" t="n">
        <f aca="false">AV177/AU177</f>
        <v>0.000995344476958616</v>
      </c>
      <c r="AX177" s="200" t="n">
        <f aca="false">2*AT177*AW177/(2+AT177*AW177)</f>
        <v>0.00496436924102897</v>
      </c>
      <c r="AY177" s="201" t="n">
        <f aca="false">AY176*(1-AX176)</f>
        <v>97692.3728594939</v>
      </c>
      <c r="AZ177" s="201" t="n">
        <f aca="false">((AY177+AY178)/2)*AT177</f>
        <v>487249.411770203</v>
      </c>
      <c r="BA177" s="201" t="n">
        <f aca="false">BA178+AZ177</f>
        <v>5167090.28288106</v>
      </c>
      <c r="BB177" s="202" t="n">
        <f aca="false">BA177/AY177</f>
        <v>52.8914400545131</v>
      </c>
      <c r="BD177" s="196" t="s">
        <v>204</v>
      </c>
      <c r="BE177" s="197" t="s">
        <v>36</v>
      </c>
      <c r="BF177" s="197" t="n">
        <v>5</v>
      </c>
      <c r="BG177" s="198" t="n">
        <f aca="false">Z16</f>
        <v>3528996</v>
      </c>
      <c r="BH177" s="198" t="n">
        <f aca="false">B814</f>
        <v>2431</v>
      </c>
      <c r="BI177" s="199" t="n">
        <f aca="false">BH177/BG177</f>
        <v>0.000688864481569262</v>
      </c>
      <c r="BJ177" s="200" t="n">
        <f aca="false">2*BF177*BI177/(2+BF177*BI177)</f>
        <v>0.00343840092716601</v>
      </c>
      <c r="BK177" s="201" t="n">
        <f aca="false">BK176*(1-BJ176)</f>
        <v>98467.5540012789</v>
      </c>
      <c r="BL177" s="201" t="n">
        <f aca="false">((BK177+BK178)/2)*BF177</f>
        <v>491491.34268396</v>
      </c>
      <c r="BM177" s="201" t="n">
        <f aca="false">BM178+BL177</f>
        <v>5450553.89856807</v>
      </c>
      <c r="BN177" s="202" t="n">
        <f aca="false">BM177/BK177</f>
        <v>55.3538061735267</v>
      </c>
      <c r="BP177" s="196" t="s">
        <v>204</v>
      </c>
      <c r="BQ177" s="197" t="s">
        <v>36</v>
      </c>
      <c r="BR177" s="197" t="n">
        <v>5</v>
      </c>
      <c r="BS177" s="198" t="n">
        <f aca="false">AM16</f>
        <v>3694819</v>
      </c>
      <c r="BT177" s="198" t="n">
        <f aca="false">B1503</f>
        <v>1904</v>
      </c>
      <c r="BU177" s="199" t="n">
        <f aca="false">BT177/BS177</f>
        <v>0.00051531617651636</v>
      </c>
      <c r="BV177" s="200" t="n">
        <f aca="false">2*BR177*BU177/(2+BR177*BU177)</f>
        <v>0.00257326576888884</v>
      </c>
      <c r="BW177" s="201" t="n">
        <f aca="false">BW176*(1-BV176)</f>
        <v>98877.2740298817</v>
      </c>
      <c r="BX177" s="201" t="n">
        <f aca="false">((BW177+BW178)/2)*BR177</f>
        <v>493750.276387953</v>
      </c>
      <c r="BY177" s="201" t="n">
        <f aca="false">BY178+BX177</f>
        <v>5653865.10966938</v>
      </c>
      <c r="BZ177" s="202" t="n">
        <f aca="false">BY177/BW177</f>
        <v>57.180632912278</v>
      </c>
    </row>
    <row r="178" customFormat="false" ht="15" hidden="false" customHeight="false" outlineLevel="0" collapsed="false">
      <c r="A178" s="219" t="s">
        <v>37</v>
      </c>
      <c r="B178" s="132" t="n">
        <v>3350</v>
      </c>
      <c r="C178" s="132" t="n">
        <v>2266</v>
      </c>
      <c r="D178" s="132" t="n">
        <v>1084</v>
      </c>
      <c r="E178" s="217" t="n">
        <v>1.1</v>
      </c>
      <c r="F178" s="217" t="n">
        <v>1.4</v>
      </c>
      <c r="G178" s="217" t="n">
        <v>0.7</v>
      </c>
      <c r="H178" s="217" t="n">
        <v>209</v>
      </c>
      <c r="I178" s="127"/>
      <c r="J178" s="229" t="n">
        <v>80</v>
      </c>
      <c r="K178" s="228" t="n">
        <f aca="false">K27/5</f>
        <v>113487.2</v>
      </c>
      <c r="L178" s="228" t="n">
        <f aca="false">L27/5</f>
        <v>114336.4</v>
      </c>
      <c r="M178" s="228" t="n">
        <f aca="false">M27/5</f>
        <v>115129.2</v>
      </c>
      <c r="N178" s="228" t="n">
        <f aca="false">N27/5</f>
        <v>115996.4</v>
      </c>
      <c r="O178" s="228" t="n">
        <f aca="false">O27/5</f>
        <v>117036.8</v>
      </c>
      <c r="P178" s="228" t="n">
        <f aca="false">P27/5</f>
        <v>118291</v>
      </c>
      <c r="Q178" s="228" t="n">
        <f aca="false">Q27/5</f>
        <v>119718</v>
      </c>
      <c r="R178" s="228" t="n">
        <f aca="false">R27/5</f>
        <v>121326.6</v>
      </c>
      <c r="S178" s="228" t="n">
        <f aca="false">S27/5</f>
        <v>123228.6</v>
      </c>
      <c r="T178" s="228" t="n">
        <f aca="false">T27/5</f>
        <v>125541.6</v>
      </c>
      <c r="U178" s="228" t="n">
        <f aca="false">U27/5</f>
        <v>128338.6</v>
      </c>
      <c r="V178" s="228" t="n">
        <f aca="false">V27/5</f>
        <v>131631.2</v>
      </c>
      <c r="W178" s="228" t="n">
        <f aca="false">W27/5</f>
        <v>135380.2</v>
      </c>
      <c r="X178" s="228" t="n">
        <f aca="false">X27/5</f>
        <v>139596.4</v>
      </c>
      <c r="Y178" s="228" t="n">
        <f aca="false">Y27/5</f>
        <v>144283.6</v>
      </c>
      <c r="Z178" s="228" t="n">
        <f aca="false">Z27/5</f>
        <v>149438</v>
      </c>
      <c r="AA178" s="228" t="n">
        <f aca="false">AA27/5</f>
        <v>155044.8</v>
      </c>
      <c r="AB178" s="228" t="n">
        <f aca="false">AB27/5</f>
        <v>161000.4</v>
      </c>
      <c r="AC178" s="228" t="n">
        <f aca="false">AC27/5</f>
        <v>167098.2</v>
      </c>
      <c r="AD178" s="228" t="n">
        <f aca="false">AD27/5</f>
        <v>173104.8</v>
      </c>
      <c r="AE178" s="228" t="n">
        <f aca="false">AE27/5</f>
        <v>178838.8</v>
      </c>
      <c r="AF178" s="228" t="n">
        <f aca="false">AF27/5</f>
        <v>184214.4</v>
      </c>
      <c r="AG178" s="228" t="n">
        <f aca="false">AG27/5</f>
        <v>189254.2</v>
      </c>
      <c r="AH178" s="228" t="n">
        <f aca="false">AH27/5</f>
        <v>193994.4</v>
      </c>
      <c r="AI178" s="228" t="n">
        <f aca="false">AI27/5</f>
        <v>198537.8</v>
      </c>
      <c r="AJ178" s="228" t="n">
        <f aca="false">AJ27/5</f>
        <v>202948.8</v>
      </c>
      <c r="AK178" s="228" t="n">
        <f aca="false">AK27/5</f>
        <v>207237.4</v>
      </c>
      <c r="AL178" s="228" t="n">
        <f aca="false">AL27/5</f>
        <v>211404.8</v>
      </c>
      <c r="AM178" s="228" t="n">
        <f aca="false">AM27/5</f>
        <v>215497.8</v>
      </c>
      <c r="AN178" s="228" t="n">
        <f aca="false">AN27/5</f>
        <v>219539.2</v>
      </c>
      <c r="AO178" s="228" t="n">
        <f aca="false">AO27/5</f>
        <v>223580.2</v>
      </c>
      <c r="AR178" s="203" t="s">
        <v>205</v>
      </c>
      <c r="AS178" s="204" t="s">
        <v>37</v>
      </c>
      <c r="AT178" s="204" t="n">
        <v>5</v>
      </c>
      <c r="AU178" s="205" t="n">
        <f aca="false">M17</f>
        <v>3154334</v>
      </c>
      <c r="AV178" s="205" t="n">
        <f aca="false">B125</f>
        <v>3461</v>
      </c>
      <c r="AW178" s="206" t="n">
        <f aca="false">AV178/AU178</f>
        <v>0.00109722052262062</v>
      </c>
      <c r="AX178" s="207" t="n">
        <f aca="false">2*AT178*AW178/(2+AT178*AW178)</f>
        <v>0.00547109511849007</v>
      </c>
      <c r="AY178" s="208" t="n">
        <f aca="false">AY177*(1-AX177)</f>
        <v>97207.3918485871</v>
      </c>
      <c r="AZ178" s="208" t="n">
        <f aca="false">((AY178+AY179)/2)*AT178</f>
        <v>484707.382025376</v>
      </c>
      <c r="BA178" s="208" t="n">
        <f aca="false">BA179+AZ178</f>
        <v>4679840.87111086</v>
      </c>
      <c r="BB178" s="209" t="n">
        <f aca="false">BA178/AY178</f>
        <v>48.1428498606393</v>
      </c>
      <c r="BD178" s="203" t="s">
        <v>205</v>
      </c>
      <c r="BE178" s="204" t="s">
        <v>37</v>
      </c>
      <c r="BF178" s="204" t="n">
        <v>5</v>
      </c>
      <c r="BG178" s="205" t="n">
        <f aca="false">Z17</f>
        <v>3541373</v>
      </c>
      <c r="BH178" s="205" t="n">
        <f aca="false">B815</f>
        <v>2702</v>
      </c>
      <c r="BI178" s="206" t="n">
        <f aca="false">BH178/BG178</f>
        <v>0.000762980911640768</v>
      </c>
      <c r="BJ178" s="207" t="n">
        <f aca="false">2*BF178*BI178/(2+BF178*BI178)</f>
        <v>0.00380764166343492</v>
      </c>
      <c r="BK178" s="208" t="n">
        <f aca="false">BK177*(1-BJ177)</f>
        <v>98128.9830723051</v>
      </c>
      <c r="BL178" s="208" t="n">
        <f aca="false">((BK178+BK179)/2)*BF178</f>
        <v>489710.815350684</v>
      </c>
      <c r="BM178" s="208" t="n">
        <f aca="false">BM179+BL178</f>
        <v>4959062.55588411</v>
      </c>
      <c r="BN178" s="209" t="n">
        <f aca="false">BM178/BK178</f>
        <v>50.5361657751012</v>
      </c>
      <c r="BP178" s="203" t="s">
        <v>205</v>
      </c>
      <c r="BQ178" s="204" t="s">
        <v>37</v>
      </c>
      <c r="BR178" s="204" t="n">
        <v>5</v>
      </c>
      <c r="BS178" s="205" t="n">
        <f aca="false">AM17</f>
        <v>3501553</v>
      </c>
      <c r="BT178" s="205" t="n">
        <f aca="false">B1504</f>
        <v>2018</v>
      </c>
      <c r="BU178" s="206" t="n">
        <f aca="false">BT178/BS178</f>
        <v>0.000576315709058238</v>
      </c>
      <c r="BV178" s="207" t="n">
        <f aca="false">2*BR178*BU178/(2+BR178*BU178)</f>
        <v>0.00287743277102194</v>
      </c>
      <c r="BW178" s="208" t="n">
        <f aca="false">BW177*(1-BV177)</f>
        <v>98622.8365252996</v>
      </c>
      <c r="BX178" s="208" t="n">
        <f aca="false">((BW178+BW179)/2)*BR178</f>
        <v>492404.731172025</v>
      </c>
      <c r="BY178" s="208" t="n">
        <f aca="false">BY179+BX178</f>
        <v>5160114.83328143</v>
      </c>
      <c r="BZ178" s="209" t="n">
        <f aca="false">BY178/BW178</f>
        <v>52.3217037258679</v>
      </c>
    </row>
    <row r="179" customFormat="false" ht="15" hidden="false" customHeight="false" outlineLevel="0" collapsed="false">
      <c r="A179" s="219" t="s">
        <v>38</v>
      </c>
      <c r="B179" s="132" t="n">
        <v>4152</v>
      </c>
      <c r="C179" s="132" t="n">
        <v>2643</v>
      </c>
      <c r="D179" s="132" t="n">
        <v>1509</v>
      </c>
      <c r="E179" s="217" t="n">
        <v>1.4</v>
      </c>
      <c r="F179" s="217" t="n">
        <v>1.6</v>
      </c>
      <c r="G179" s="217" t="n">
        <v>1</v>
      </c>
      <c r="H179" s="217" t="n">
        <v>175.1</v>
      </c>
      <c r="I179" s="127"/>
      <c r="J179" s="229" t="n">
        <v>81</v>
      </c>
      <c r="K179" s="228" t="n">
        <f aca="false">K178</f>
        <v>113487.2</v>
      </c>
      <c r="L179" s="228" t="n">
        <f aca="false">L178</f>
        <v>114336.4</v>
      </c>
      <c r="M179" s="228" t="n">
        <f aca="false">M178</f>
        <v>115129.2</v>
      </c>
      <c r="N179" s="228" t="n">
        <f aca="false">N178</f>
        <v>115996.4</v>
      </c>
      <c r="O179" s="228" t="n">
        <f aca="false">O178</f>
        <v>117036.8</v>
      </c>
      <c r="P179" s="228" t="n">
        <f aca="false">P178</f>
        <v>118291</v>
      </c>
      <c r="Q179" s="228" t="n">
        <f aca="false">Q178</f>
        <v>119718</v>
      </c>
      <c r="R179" s="228" t="n">
        <f aca="false">R178</f>
        <v>121326.6</v>
      </c>
      <c r="S179" s="228" t="n">
        <f aca="false">S178</f>
        <v>123228.6</v>
      </c>
      <c r="T179" s="228" t="n">
        <f aca="false">T178</f>
        <v>125541.6</v>
      </c>
      <c r="U179" s="228" t="n">
        <f aca="false">U178</f>
        <v>128338.6</v>
      </c>
      <c r="V179" s="228" t="n">
        <f aca="false">V178</f>
        <v>131631.2</v>
      </c>
      <c r="W179" s="228" t="n">
        <f aca="false">W178</f>
        <v>135380.2</v>
      </c>
      <c r="X179" s="228" t="n">
        <f aca="false">X178</f>
        <v>139596.4</v>
      </c>
      <c r="Y179" s="228" t="n">
        <f aca="false">Y178</f>
        <v>144283.6</v>
      </c>
      <c r="Z179" s="228" t="n">
        <f aca="false">Z178</f>
        <v>149438</v>
      </c>
      <c r="AA179" s="228" t="n">
        <f aca="false">AA178</f>
        <v>155044.8</v>
      </c>
      <c r="AB179" s="228" t="n">
        <f aca="false">AB178</f>
        <v>161000.4</v>
      </c>
      <c r="AC179" s="228" t="n">
        <f aca="false">AC178</f>
        <v>167098.2</v>
      </c>
      <c r="AD179" s="228" t="n">
        <f aca="false">AD178</f>
        <v>173104.8</v>
      </c>
      <c r="AE179" s="228" t="n">
        <f aca="false">AE178</f>
        <v>178838.8</v>
      </c>
      <c r="AF179" s="228" t="n">
        <f aca="false">AF178</f>
        <v>184214.4</v>
      </c>
      <c r="AG179" s="228" t="n">
        <f aca="false">AG178</f>
        <v>189254.2</v>
      </c>
      <c r="AH179" s="228" t="n">
        <f aca="false">AH178</f>
        <v>193994.4</v>
      </c>
      <c r="AI179" s="228" t="n">
        <f aca="false">AI178</f>
        <v>198537.8</v>
      </c>
      <c r="AJ179" s="228" t="n">
        <f aca="false">AJ178</f>
        <v>202948.8</v>
      </c>
      <c r="AK179" s="228" t="n">
        <f aca="false">AK178</f>
        <v>207237.4</v>
      </c>
      <c r="AL179" s="228" t="n">
        <f aca="false">AL178</f>
        <v>211404.8</v>
      </c>
      <c r="AM179" s="228" t="n">
        <f aca="false">AM178</f>
        <v>215497.8</v>
      </c>
      <c r="AN179" s="228" t="n">
        <f aca="false">AN178</f>
        <v>219539.2</v>
      </c>
      <c r="AO179" s="228" t="n">
        <f aca="false">AO178</f>
        <v>223580.2</v>
      </c>
      <c r="AR179" s="196" t="s">
        <v>206</v>
      </c>
      <c r="AS179" s="197" t="s">
        <v>38</v>
      </c>
      <c r="AT179" s="197" t="n">
        <v>5</v>
      </c>
      <c r="AU179" s="198" t="n">
        <f aca="false">M18</f>
        <v>2890574</v>
      </c>
      <c r="AV179" s="198" t="n">
        <f aca="false">B126</f>
        <v>4134</v>
      </c>
      <c r="AW179" s="199" t="n">
        <f aca="false">AV179/AU179</f>
        <v>0.00143016577330316</v>
      </c>
      <c r="AX179" s="200" t="n">
        <f aca="false">2*AT179*AW179/(2+AT179*AW179)</f>
        <v>0.00712535277735358</v>
      </c>
      <c r="AY179" s="201" t="n">
        <f aca="false">AY178*(1-AX178)</f>
        <v>96675.5609615632</v>
      </c>
      <c r="AZ179" s="201" t="n">
        <f aca="false">((AY179+AY180)/2)*AT179</f>
        <v>481655.686115817</v>
      </c>
      <c r="BA179" s="201" t="n">
        <f aca="false">BA180+AZ179</f>
        <v>4195133.48908549</v>
      </c>
      <c r="BB179" s="202" t="n">
        <f aca="false">BA179/AY179</f>
        <v>43.3939399715861</v>
      </c>
      <c r="BD179" s="196" t="s">
        <v>206</v>
      </c>
      <c r="BE179" s="197" t="s">
        <v>38</v>
      </c>
      <c r="BF179" s="197" t="n">
        <v>5</v>
      </c>
      <c r="BG179" s="198" t="n">
        <f aca="false">Z18</f>
        <v>3323145</v>
      </c>
      <c r="BH179" s="198" t="n">
        <f aca="false">B816</f>
        <v>3432</v>
      </c>
      <c r="BI179" s="199" t="n">
        <f aca="false">BH179/BG179</f>
        <v>0.0010327566206109</v>
      </c>
      <c r="BJ179" s="200" t="n">
        <f aca="false">2*BF179*BI179/(2+BF179*BI179)</f>
        <v>0.00515048510906512</v>
      </c>
      <c r="BK179" s="201" t="n">
        <f aca="false">BK178*(1-BJ178)</f>
        <v>97755.3430679685</v>
      </c>
      <c r="BL179" s="201" t="n">
        <f aca="false">((BK179+BK180)/2)*BF179</f>
        <v>487517.996742835</v>
      </c>
      <c r="BM179" s="201" t="n">
        <f aca="false">BM180+BL179</f>
        <v>4469351.74053342</v>
      </c>
      <c r="BN179" s="202" t="n">
        <f aca="false">BM179/BK179</f>
        <v>45.719769377986</v>
      </c>
      <c r="BP179" s="196" t="s">
        <v>206</v>
      </c>
      <c r="BQ179" s="197" t="s">
        <v>38</v>
      </c>
      <c r="BR179" s="197" t="n">
        <v>5</v>
      </c>
      <c r="BS179" s="198" t="n">
        <f aca="false">AM18</f>
        <v>3483236</v>
      </c>
      <c r="BT179" s="198" t="n">
        <f aca="false">B1505</f>
        <v>2815</v>
      </c>
      <c r="BU179" s="199" t="n">
        <f aca="false">BT179/BS179</f>
        <v>0.000808156553274024</v>
      </c>
      <c r="BV179" s="200" t="n">
        <f aca="false">2*BR179*BU179/(2+BR179*BU179)</f>
        <v>0.00403263526482953</v>
      </c>
      <c r="BW179" s="201" t="n">
        <f aca="false">BW178*(1-BV178)</f>
        <v>98339.0559435106</v>
      </c>
      <c r="BX179" s="201" t="n">
        <f aca="false">((BW179+BW180)/2)*BR179</f>
        <v>490703.865855283</v>
      </c>
      <c r="BY179" s="201" t="n">
        <f aca="false">BY180+BX179</f>
        <v>4667710.10210941</v>
      </c>
      <c r="BZ179" s="202" t="n">
        <f aca="false">BY179/BW179</f>
        <v>47.4654760239991</v>
      </c>
    </row>
    <row r="180" customFormat="false" ht="15" hidden="false" customHeight="false" outlineLevel="0" collapsed="false">
      <c r="A180" s="219" t="s">
        <v>39</v>
      </c>
      <c r="B180" s="132" t="n">
        <v>5226</v>
      </c>
      <c r="C180" s="132" t="n">
        <v>3282</v>
      </c>
      <c r="D180" s="132" t="n">
        <v>1944</v>
      </c>
      <c r="E180" s="217" t="n">
        <v>1.7</v>
      </c>
      <c r="F180" s="217" t="n">
        <v>2</v>
      </c>
      <c r="G180" s="217" t="n">
        <v>1.3</v>
      </c>
      <c r="H180" s="217" t="n">
        <v>168.8</v>
      </c>
      <c r="I180" s="127"/>
      <c r="J180" s="229" t="n">
        <v>82</v>
      </c>
      <c r="K180" s="228" t="n">
        <f aca="false">K179</f>
        <v>113487.2</v>
      </c>
      <c r="L180" s="228" t="n">
        <f aca="false">L179</f>
        <v>114336.4</v>
      </c>
      <c r="M180" s="228" t="n">
        <f aca="false">M179</f>
        <v>115129.2</v>
      </c>
      <c r="N180" s="228" t="n">
        <f aca="false">N179</f>
        <v>115996.4</v>
      </c>
      <c r="O180" s="228" t="n">
        <f aca="false">O179</f>
        <v>117036.8</v>
      </c>
      <c r="P180" s="228" t="n">
        <f aca="false">P179</f>
        <v>118291</v>
      </c>
      <c r="Q180" s="228" t="n">
        <f aca="false">Q179</f>
        <v>119718</v>
      </c>
      <c r="R180" s="228" t="n">
        <f aca="false">R179</f>
        <v>121326.6</v>
      </c>
      <c r="S180" s="228" t="n">
        <f aca="false">S179</f>
        <v>123228.6</v>
      </c>
      <c r="T180" s="228" t="n">
        <f aca="false">T179</f>
        <v>125541.6</v>
      </c>
      <c r="U180" s="228" t="n">
        <f aca="false">U179</f>
        <v>128338.6</v>
      </c>
      <c r="V180" s="228" t="n">
        <f aca="false">V179</f>
        <v>131631.2</v>
      </c>
      <c r="W180" s="228" t="n">
        <f aca="false">W179</f>
        <v>135380.2</v>
      </c>
      <c r="X180" s="228" t="n">
        <f aca="false">X179</f>
        <v>139596.4</v>
      </c>
      <c r="Y180" s="228" t="n">
        <f aca="false">Y179</f>
        <v>144283.6</v>
      </c>
      <c r="Z180" s="228" t="n">
        <f aca="false">Z179</f>
        <v>149438</v>
      </c>
      <c r="AA180" s="228" t="n">
        <f aca="false">AA179</f>
        <v>155044.8</v>
      </c>
      <c r="AB180" s="228" t="n">
        <f aca="false">AB179</f>
        <v>161000.4</v>
      </c>
      <c r="AC180" s="228" t="n">
        <f aca="false">AC179</f>
        <v>167098.2</v>
      </c>
      <c r="AD180" s="228" t="n">
        <f aca="false">AD179</f>
        <v>173104.8</v>
      </c>
      <c r="AE180" s="228" t="n">
        <f aca="false">AE179</f>
        <v>178838.8</v>
      </c>
      <c r="AF180" s="228" t="n">
        <f aca="false">AF179</f>
        <v>184214.4</v>
      </c>
      <c r="AG180" s="228" t="n">
        <f aca="false">AG179</f>
        <v>189254.2</v>
      </c>
      <c r="AH180" s="228" t="n">
        <f aca="false">AH179</f>
        <v>193994.4</v>
      </c>
      <c r="AI180" s="228" t="n">
        <f aca="false">AI179</f>
        <v>198537.8</v>
      </c>
      <c r="AJ180" s="228" t="n">
        <f aca="false">AJ179</f>
        <v>202948.8</v>
      </c>
      <c r="AK180" s="228" t="n">
        <f aca="false">AK179</f>
        <v>207237.4</v>
      </c>
      <c r="AL180" s="228" t="n">
        <f aca="false">AL179</f>
        <v>211404.8</v>
      </c>
      <c r="AM180" s="228" t="n">
        <f aca="false">AM179</f>
        <v>215497.8</v>
      </c>
      <c r="AN180" s="228" t="n">
        <f aca="false">AN179</f>
        <v>219539.2</v>
      </c>
      <c r="AO180" s="228" t="n">
        <f aca="false">AO179</f>
        <v>223580.2</v>
      </c>
      <c r="AR180" s="203" t="s">
        <v>207</v>
      </c>
      <c r="AS180" s="204" t="s">
        <v>39</v>
      </c>
      <c r="AT180" s="204" t="n">
        <v>5</v>
      </c>
      <c r="AU180" s="205" t="n">
        <f aca="false">M19</f>
        <v>2457684</v>
      </c>
      <c r="AV180" s="205" t="n">
        <f aca="false">B127</f>
        <v>5216</v>
      </c>
      <c r="AW180" s="206" t="n">
        <f aca="false">AV180/AU180</f>
        <v>0.0021223232929864</v>
      </c>
      <c r="AX180" s="207" t="n">
        <f aca="false">2*AT180*AW180/(2+AT180*AW180)</f>
        <v>0.0105556104202655</v>
      </c>
      <c r="AY180" s="208" t="n">
        <f aca="false">AY179*(1-AX179)</f>
        <v>95986.7134847635</v>
      </c>
      <c r="AZ180" s="208" t="n">
        <f aca="false">((AY180+AY181)/2)*AT180</f>
        <v>477400.57154115</v>
      </c>
      <c r="BA180" s="208" t="n">
        <f aca="false">BA181+AZ180</f>
        <v>3713477.80296967</v>
      </c>
      <c r="BB180" s="209" t="n">
        <f aca="false">BA180/AY180</f>
        <v>38.6874148322531</v>
      </c>
      <c r="BD180" s="203" t="s">
        <v>207</v>
      </c>
      <c r="BE180" s="204" t="s">
        <v>39</v>
      </c>
      <c r="BF180" s="204" t="n">
        <v>5</v>
      </c>
      <c r="BG180" s="205" t="n">
        <f aca="false">Z19</f>
        <v>3129669</v>
      </c>
      <c r="BH180" s="205" t="n">
        <f aca="false">B817</f>
        <v>5024</v>
      </c>
      <c r="BI180" s="206" t="n">
        <f aca="false">BH180/BG180</f>
        <v>0.00160528158089562</v>
      </c>
      <c r="BJ180" s="207" t="n">
        <f aca="false">2*BF180*BI180/(2+BF180*BI180)</f>
        <v>0.00799432504760156</v>
      </c>
      <c r="BK180" s="208" t="n">
        <f aca="false">BK179*(1-BJ179)</f>
        <v>97251.8556291654</v>
      </c>
      <c r="BL180" s="208" t="n">
        <f aca="false">((BK180+BK181)/2)*BF180</f>
        <v>484315.620782372</v>
      </c>
      <c r="BM180" s="208" t="n">
        <f aca="false">BM181+BL180</f>
        <v>3981833.74379059</v>
      </c>
      <c r="BN180" s="209" t="n">
        <f aca="false">BM180/BK180</f>
        <v>40.943524604547</v>
      </c>
      <c r="BP180" s="203" t="s">
        <v>207</v>
      </c>
      <c r="BQ180" s="204" t="s">
        <v>39</v>
      </c>
      <c r="BR180" s="204" t="n">
        <v>5</v>
      </c>
      <c r="BS180" s="205" t="n">
        <f aca="false">AM19</f>
        <v>3517865</v>
      </c>
      <c r="BT180" s="205" t="n">
        <f aca="false">B1506</f>
        <v>4596</v>
      </c>
      <c r="BU180" s="206" t="n">
        <f aca="false">BT180/BS180</f>
        <v>0.00130647423934688</v>
      </c>
      <c r="BV180" s="207" t="n">
        <f aca="false">2*BR180*BU180/(2+BR180*BU180)</f>
        <v>0.00651110472026759</v>
      </c>
      <c r="BW180" s="208" t="n">
        <f aca="false">BW179*(1-BV179)</f>
        <v>97942.4903986027</v>
      </c>
      <c r="BX180" s="208" t="n">
        <f aca="false">((BW180+BW181)/2)*BR180</f>
        <v>488118.167464141</v>
      </c>
      <c r="BY180" s="208" t="n">
        <f aca="false">BY181+BX180</f>
        <v>4177006.23625412</v>
      </c>
      <c r="BZ180" s="209" t="n">
        <f aca="false">BY180/BW180</f>
        <v>42.6475395842468</v>
      </c>
    </row>
    <row r="181" customFormat="false" ht="15" hidden="false" customHeight="false" outlineLevel="0" collapsed="false">
      <c r="A181" s="219" t="s">
        <v>40</v>
      </c>
      <c r="B181" s="132" t="n">
        <v>7353</v>
      </c>
      <c r="C181" s="132" t="n">
        <v>4530</v>
      </c>
      <c r="D181" s="132" t="n">
        <v>2823</v>
      </c>
      <c r="E181" s="217" t="n">
        <v>2.4</v>
      </c>
      <c r="F181" s="217" t="n">
        <v>2.8</v>
      </c>
      <c r="G181" s="217" t="n">
        <v>1.9</v>
      </c>
      <c r="H181" s="217" t="n">
        <v>160.5</v>
      </c>
      <c r="I181" s="127"/>
      <c r="J181" s="229" t="n">
        <v>83</v>
      </c>
      <c r="K181" s="228" t="n">
        <f aca="false">K180</f>
        <v>113487.2</v>
      </c>
      <c r="L181" s="228" t="n">
        <f aca="false">L180</f>
        <v>114336.4</v>
      </c>
      <c r="M181" s="228" t="n">
        <f aca="false">M180</f>
        <v>115129.2</v>
      </c>
      <c r="N181" s="228" t="n">
        <f aca="false">N180</f>
        <v>115996.4</v>
      </c>
      <c r="O181" s="228" t="n">
        <f aca="false">O180</f>
        <v>117036.8</v>
      </c>
      <c r="P181" s="228" t="n">
        <f aca="false">P180</f>
        <v>118291</v>
      </c>
      <c r="Q181" s="228" t="n">
        <f aca="false">Q180</f>
        <v>119718</v>
      </c>
      <c r="R181" s="228" t="n">
        <f aca="false">R180</f>
        <v>121326.6</v>
      </c>
      <c r="S181" s="228" t="n">
        <f aca="false">S180</f>
        <v>123228.6</v>
      </c>
      <c r="T181" s="228" t="n">
        <f aca="false">T180</f>
        <v>125541.6</v>
      </c>
      <c r="U181" s="228" t="n">
        <f aca="false">U180</f>
        <v>128338.6</v>
      </c>
      <c r="V181" s="228" t="n">
        <f aca="false">V180</f>
        <v>131631.2</v>
      </c>
      <c r="W181" s="228" t="n">
        <f aca="false">W180</f>
        <v>135380.2</v>
      </c>
      <c r="X181" s="228" t="n">
        <f aca="false">X180</f>
        <v>139596.4</v>
      </c>
      <c r="Y181" s="228" t="n">
        <f aca="false">Y180</f>
        <v>144283.6</v>
      </c>
      <c r="Z181" s="228" t="n">
        <f aca="false">Z180</f>
        <v>149438</v>
      </c>
      <c r="AA181" s="228" t="n">
        <f aca="false">AA180</f>
        <v>155044.8</v>
      </c>
      <c r="AB181" s="228" t="n">
        <f aca="false">AB180</f>
        <v>161000.4</v>
      </c>
      <c r="AC181" s="228" t="n">
        <f aca="false">AC180</f>
        <v>167098.2</v>
      </c>
      <c r="AD181" s="228" t="n">
        <f aca="false">AD180</f>
        <v>173104.8</v>
      </c>
      <c r="AE181" s="228" t="n">
        <f aca="false">AE180</f>
        <v>178838.8</v>
      </c>
      <c r="AF181" s="228" t="n">
        <f aca="false">AF180</f>
        <v>184214.4</v>
      </c>
      <c r="AG181" s="228" t="n">
        <f aca="false">AG180</f>
        <v>189254.2</v>
      </c>
      <c r="AH181" s="228" t="n">
        <f aca="false">AH180</f>
        <v>193994.4</v>
      </c>
      <c r="AI181" s="228" t="n">
        <f aca="false">AI180</f>
        <v>198537.8</v>
      </c>
      <c r="AJ181" s="228" t="n">
        <f aca="false">AJ180</f>
        <v>202948.8</v>
      </c>
      <c r="AK181" s="228" t="n">
        <f aca="false">AK180</f>
        <v>207237.4</v>
      </c>
      <c r="AL181" s="228" t="n">
        <f aca="false">AL180</f>
        <v>211404.8</v>
      </c>
      <c r="AM181" s="228" t="n">
        <f aca="false">AM180</f>
        <v>215497.8</v>
      </c>
      <c r="AN181" s="228" t="n">
        <f aca="false">AN180</f>
        <v>219539.2</v>
      </c>
      <c r="AO181" s="228" t="n">
        <f aca="false">AO180</f>
        <v>223580.2</v>
      </c>
      <c r="AR181" s="196" t="s">
        <v>208</v>
      </c>
      <c r="AS181" s="197" t="s">
        <v>40</v>
      </c>
      <c r="AT181" s="197" t="n">
        <v>5</v>
      </c>
      <c r="AU181" s="198" t="n">
        <f aca="false">M20</f>
        <v>2241583</v>
      </c>
      <c r="AV181" s="198" t="n">
        <f aca="false">B128</f>
        <v>7444</v>
      </c>
      <c r="AW181" s="199" t="n">
        <f aca="false">AV181/AU181</f>
        <v>0.00332086744055429</v>
      </c>
      <c r="AX181" s="200" t="n">
        <f aca="false">2*AT181*AW181/(2+AT181*AW181)</f>
        <v>0.01646762024305</v>
      </c>
      <c r="AY181" s="201" t="n">
        <f aca="false">AY180*(1-AX180)</f>
        <v>94973.5151316967</v>
      </c>
      <c r="AZ181" s="201" t="n">
        <f aca="false">((AY181+AY182)/2)*AT181</f>
        <v>470957.606207643</v>
      </c>
      <c r="BA181" s="201" t="n">
        <f aca="false">BA182+AZ181</f>
        <v>3236077.23142852</v>
      </c>
      <c r="BB181" s="202" t="n">
        <f aca="false">BA181/AY181</f>
        <v>34.0734701347124</v>
      </c>
      <c r="BD181" s="196" t="s">
        <v>208</v>
      </c>
      <c r="BE181" s="197" t="s">
        <v>40</v>
      </c>
      <c r="BF181" s="197" t="n">
        <v>5</v>
      </c>
      <c r="BG181" s="198" t="n">
        <f aca="false">Z20</f>
        <v>3049176</v>
      </c>
      <c r="BH181" s="198" t="n">
        <f aca="false">B818</f>
        <v>7935</v>
      </c>
      <c r="BI181" s="199" t="n">
        <f aca="false">BH181/BG181</f>
        <v>0.0026023424033247</v>
      </c>
      <c r="BJ181" s="200" t="n">
        <f aca="false">2*BF181*BI181/(2+BF181*BI181)</f>
        <v>0.0129276068678095</v>
      </c>
      <c r="BK181" s="201" t="n">
        <f aca="false">BK180*(1-BJ180)</f>
        <v>96474.3926837834</v>
      </c>
      <c r="BL181" s="201" t="n">
        <f aca="false">((BK181+BK182)/2)*BF181</f>
        <v>479254.005865351</v>
      </c>
      <c r="BM181" s="201" t="n">
        <f aca="false">BM182+BL181</f>
        <v>3497518.12300822</v>
      </c>
      <c r="BN181" s="202" t="n">
        <f aca="false">BM181/BK181</f>
        <v>36.2533313318916</v>
      </c>
      <c r="BP181" s="196" t="s">
        <v>208</v>
      </c>
      <c r="BQ181" s="197" t="s">
        <v>40</v>
      </c>
      <c r="BR181" s="197" t="n">
        <v>5</v>
      </c>
      <c r="BS181" s="198" t="n">
        <f aca="false">AM20</f>
        <v>3417269</v>
      </c>
      <c r="BT181" s="198" t="n">
        <f aca="false">B1507</f>
        <v>7414</v>
      </c>
      <c r="BU181" s="199" t="n">
        <f aca="false">BT181/BS181</f>
        <v>0.00216956874041815</v>
      </c>
      <c r="BV181" s="200" t="n">
        <f aca="false">2*BR181*BU181/(2+BR181*BU181)</f>
        <v>0.010789323255925</v>
      </c>
      <c r="BW181" s="201" t="n">
        <f aca="false">BW180*(1-BV180)</f>
        <v>97304.7765870536</v>
      </c>
      <c r="BX181" s="201" t="n">
        <f aca="false">((BW181+BW182)/2)*BR181</f>
        <v>483899.25121291</v>
      </c>
      <c r="BY181" s="201" t="n">
        <f aca="false">BY182+BX181</f>
        <v>3688888.06878998</v>
      </c>
      <c r="BZ181" s="202" t="n">
        <f aca="false">BY181/BW181</f>
        <v>37.9106576077457</v>
      </c>
    </row>
    <row r="182" customFormat="false" ht="15" hidden="false" customHeight="false" outlineLevel="0" collapsed="false">
      <c r="A182" s="219" t="s">
        <v>52</v>
      </c>
      <c r="B182" s="132" t="n">
        <v>11324</v>
      </c>
      <c r="C182" s="132" t="n">
        <v>7162</v>
      </c>
      <c r="D182" s="132" t="n">
        <v>4162</v>
      </c>
      <c r="E182" s="217" t="n">
        <v>3.7</v>
      </c>
      <c r="F182" s="217" t="n">
        <v>4.5</v>
      </c>
      <c r="G182" s="217" t="n">
        <v>2.9</v>
      </c>
      <c r="H182" s="217" t="n">
        <v>172.1</v>
      </c>
      <c r="I182" s="127"/>
      <c r="J182" s="229" t="n">
        <v>84</v>
      </c>
      <c r="K182" s="228" t="n">
        <f aca="false">K181</f>
        <v>113487.2</v>
      </c>
      <c r="L182" s="228" t="n">
        <f aca="false">L181</f>
        <v>114336.4</v>
      </c>
      <c r="M182" s="228" t="n">
        <f aca="false">M181</f>
        <v>115129.2</v>
      </c>
      <c r="N182" s="228" t="n">
        <f aca="false">N181</f>
        <v>115996.4</v>
      </c>
      <c r="O182" s="228" t="n">
        <f aca="false">O181</f>
        <v>117036.8</v>
      </c>
      <c r="P182" s="228" t="n">
        <f aca="false">P181</f>
        <v>118291</v>
      </c>
      <c r="Q182" s="228" t="n">
        <f aca="false">Q181</f>
        <v>119718</v>
      </c>
      <c r="R182" s="228" t="n">
        <f aca="false">R181</f>
        <v>121326.6</v>
      </c>
      <c r="S182" s="228" t="n">
        <f aca="false">S181</f>
        <v>123228.6</v>
      </c>
      <c r="T182" s="228" t="n">
        <f aca="false">T181</f>
        <v>125541.6</v>
      </c>
      <c r="U182" s="228" t="n">
        <f aca="false">U181</f>
        <v>128338.6</v>
      </c>
      <c r="V182" s="228" t="n">
        <f aca="false">V181</f>
        <v>131631.2</v>
      </c>
      <c r="W182" s="228" t="n">
        <f aca="false">W181</f>
        <v>135380.2</v>
      </c>
      <c r="X182" s="228" t="n">
        <f aca="false">X181</f>
        <v>139596.4</v>
      </c>
      <c r="Y182" s="228" t="n">
        <f aca="false">Y181</f>
        <v>144283.6</v>
      </c>
      <c r="Z182" s="228" t="n">
        <f aca="false">Z181</f>
        <v>149438</v>
      </c>
      <c r="AA182" s="228" t="n">
        <f aca="false">AA181</f>
        <v>155044.8</v>
      </c>
      <c r="AB182" s="228" t="n">
        <f aca="false">AB181</f>
        <v>161000.4</v>
      </c>
      <c r="AC182" s="228" t="n">
        <f aca="false">AC181</f>
        <v>167098.2</v>
      </c>
      <c r="AD182" s="228" t="n">
        <f aca="false">AD181</f>
        <v>173104.8</v>
      </c>
      <c r="AE182" s="228" t="n">
        <f aca="false">AE181</f>
        <v>178838.8</v>
      </c>
      <c r="AF182" s="228" t="n">
        <f aca="false">AF181</f>
        <v>184214.4</v>
      </c>
      <c r="AG182" s="228" t="n">
        <f aca="false">AG181</f>
        <v>189254.2</v>
      </c>
      <c r="AH182" s="228" t="n">
        <f aca="false">AH181</f>
        <v>193994.4</v>
      </c>
      <c r="AI182" s="228" t="n">
        <f aca="false">AI181</f>
        <v>198537.8</v>
      </c>
      <c r="AJ182" s="228" t="n">
        <f aca="false">AJ181</f>
        <v>202948.8</v>
      </c>
      <c r="AK182" s="228" t="n">
        <f aca="false">AK181</f>
        <v>207237.4</v>
      </c>
      <c r="AL182" s="228" t="n">
        <f aca="false">AL181</f>
        <v>211404.8</v>
      </c>
      <c r="AM182" s="228" t="n">
        <f aca="false">AM181</f>
        <v>215497.8</v>
      </c>
      <c r="AN182" s="228" t="n">
        <f aca="false">AN181</f>
        <v>219539.2</v>
      </c>
      <c r="AO182" s="228" t="n">
        <f aca="false">AO181</f>
        <v>223580.2</v>
      </c>
      <c r="AR182" s="203" t="s">
        <v>209</v>
      </c>
      <c r="AS182" s="204" t="s">
        <v>52</v>
      </c>
      <c r="AT182" s="204" t="n">
        <v>5</v>
      </c>
      <c r="AU182" s="205" t="n">
        <f aca="false">M21</f>
        <v>2107503</v>
      </c>
      <c r="AV182" s="205" t="n">
        <f aca="false">B129</f>
        <v>11446</v>
      </c>
      <c r="AW182" s="206" t="n">
        <f aca="false">AV182/AU182</f>
        <v>0.00543107174699158</v>
      </c>
      <c r="AX182" s="207" t="n">
        <f aca="false">2*AT182*AW182/(2+AT182*AW182)</f>
        <v>0.0267915911012407</v>
      </c>
      <c r="AY182" s="208" t="n">
        <f aca="false">AY181*(1-AX181)</f>
        <v>93409.5273513603</v>
      </c>
      <c r="AZ182" s="208" t="n">
        <f aca="false">((AY182+AY183)/2)*AT182</f>
        <v>460791.162102407</v>
      </c>
      <c r="BA182" s="208" t="n">
        <f aca="false">BA183+AZ182</f>
        <v>2765119.62522088</v>
      </c>
      <c r="BB182" s="209" t="n">
        <f aca="false">BA182/AY182</f>
        <v>29.6021155831339</v>
      </c>
      <c r="BD182" s="203" t="s">
        <v>209</v>
      </c>
      <c r="BE182" s="204" t="s">
        <v>52</v>
      </c>
      <c r="BF182" s="204" t="n">
        <v>5</v>
      </c>
      <c r="BG182" s="205" t="n">
        <f aca="false">Z21</f>
        <v>2619093</v>
      </c>
      <c r="BH182" s="205" t="n">
        <f aca="false">B819</f>
        <v>11044</v>
      </c>
      <c r="BI182" s="206" t="n">
        <f aca="false">BH182/BG182</f>
        <v>0.00421672693562237</v>
      </c>
      <c r="BJ182" s="207" t="n">
        <f aca="false">2*BF182*BI182/(2+BF182*BI182)</f>
        <v>0.0208636934329239</v>
      </c>
      <c r="BK182" s="208" t="n">
        <f aca="false">BK181*(1-BJ181)</f>
        <v>95227.2096623568</v>
      </c>
      <c r="BL182" s="208" t="n">
        <f aca="false">((BK182+BK183)/2)*BF182</f>
        <v>471169.070039614</v>
      </c>
      <c r="BM182" s="208" t="n">
        <f aca="false">BM183+BL182</f>
        <v>3018264.11714287</v>
      </c>
      <c r="BN182" s="209" t="n">
        <f aca="false">BM182/BK182</f>
        <v>31.6953959676504</v>
      </c>
      <c r="BP182" s="203" t="s">
        <v>209</v>
      </c>
      <c r="BQ182" s="204" t="s">
        <v>52</v>
      </c>
      <c r="BR182" s="204" t="n">
        <v>5</v>
      </c>
      <c r="BS182" s="205" t="n">
        <f aca="false">AM21</f>
        <v>3140473</v>
      </c>
      <c r="BT182" s="205" t="n">
        <f aca="false">B1508</f>
        <v>11017</v>
      </c>
      <c r="BU182" s="206" t="n">
        <f aca="false">BT182/BS182</f>
        <v>0.00350807028113281</v>
      </c>
      <c r="BV182" s="207" t="n">
        <f aca="false">2*BR182*BU182/(2+BR182*BU182)</f>
        <v>0.0173878568460287</v>
      </c>
      <c r="BW182" s="208" t="n">
        <f aca="false">BW181*(1-BV181)</f>
        <v>96254.9238981103</v>
      </c>
      <c r="BX182" s="208" t="n">
        <f aca="false">((BW182+BW183)/2)*BR182</f>
        <v>477090.452396887</v>
      </c>
      <c r="BY182" s="208" t="n">
        <f aca="false">BY183+BX182</f>
        <v>3204988.81757707</v>
      </c>
      <c r="BZ182" s="209" t="n">
        <f aca="false">BY182/BW182</f>
        <v>33.2968817363534</v>
      </c>
    </row>
    <row r="183" customFormat="false" ht="15" hidden="false" customHeight="false" outlineLevel="0" collapsed="false">
      <c r="A183" s="219" t="s">
        <v>53</v>
      </c>
      <c r="B183" s="132" t="n">
        <v>16372</v>
      </c>
      <c r="C183" s="132" t="n">
        <v>10495</v>
      </c>
      <c r="D183" s="132" t="n">
        <v>5877</v>
      </c>
      <c r="E183" s="217" t="n">
        <v>5.3</v>
      </c>
      <c r="F183" s="217" t="n">
        <v>6.5</v>
      </c>
      <c r="G183" s="217" t="n">
        <v>4</v>
      </c>
      <c r="H183" s="217" t="n">
        <v>178.6</v>
      </c>
      <c r="I183" s="127"/>
      <c r="J183" s="229" t="n">
        <v>85</v>
      </c>
      <c r="K183" s="228" t="n">
        <f aca="false">K28/5</f>
        <v>60191</v>
      </c>
      <c r="L183" s="228" t="n">
        <f aca="false">L28/5</f>
        <v>62073.4</v>
      </c>
      <c r="M183" s="228" t="n">
        <f aca="false">M28/5</f>
        <v>63903.6</v>
      </c>
      <c r="N183" s="228" t="n">
        <f aca="false">N28/5</f>
        <v>65606</v>
      </c>
      <c r="O183" s="228" t="n">
        <f aca="false">O28/5</f>
        <v>67089.8</v>
      </c>
      <c r="P183" s="228" t="n">
        <f aca="false">P28/5</f>
        <v>68361.2</v>
      </c>
      <c r="Q183" s="228" t="n">
        <f aca="false">Q28/5</f>
        <v>69483.2</v>
      </c>
      <c r="R183" s="228" t="n">
        <f aca="false">R28/5</f>
        <v>70572.2</v>
      </c>
      <c r="S183" s="228" t="n">
        <f aca="false">S28/5</f>
        <v>71705.4</v>
      </c>
      <c r="T183" s="228" t="n">
        <f aca="false">T28/5</f>
        <v>72945.6</v>
      </c>
      <c r="U183" s="228" t="n">
        <f aca="false">U28/5</f>
        <v>74316.6</v>
      </c>
      <c r="V183" s="228" t="n">
        <f aca="false">V28/5</f>
        <v>75798</v>
      </c>
      <c r="W183" s="228" t="n">
        <f aca="false">W28/5</f>
        <v>77401.8</v>
      </c>
      <c r="X183" s="228" t="n">
        <f aca="false">X28/5</f>
        <v>79200.2</v>
      </c>
      <c r="Y183" s="228" t="n">
        <f aca="false">Y28/5</f>
        <v>81267.4</v>
      </c>
      <c r="Z183" s="228" t="n">
        <f aca="false">Z28/5</f>
        <v>83653.6</v>
      </c>
      <c r="AA183" s="228" t="n">
        <f aca="false">AA28/5</f>
        <v>86366.2</v>
      </c>
      <c r="AB183" s="228" t="n">
        <f aca="false">AB28/5</f>
        <v>89382.2</v>
      </c>
      <c r="AC183" s="228" t="n">
        <f aca="false">AC28/5</f>
        <v>92720.4</v>
      </c>
      <c r="AD183" s="228" t="n">
        <f aca="false">AD28/5</f>
        <v>96387.6</v>
      </c>
      <c r="AE183" s="228" t="n">
        <f aca="false">AE28/5</f>
        <v>100396.8</v>
      </c>
      <c r="AF183" s="228" t="n">
        <f aca="false">AF28/5</f>
        <v>104732</v>
      </c>
      <c r="AG183" s="228" t="n">
        <f aca="false">AG28/5</f>
        <v>109320.6</v>
      </c>
      <c r="AH183" s="228" t="n">
        <f aca="false">AH28/5</f>
        <v>114007.6</v>
      </c>
      <c r="AI183" s="228" t="n">
        <f aca="false">AI28/5</f>
        <v>118648</v>
      </c>
      <c r="AJ183" s="228" t="n">
        <f aca="false">AJ28/5</f>
        <v>123117.6</v>
      </c>
      <c r="AK183" s="228" t="n">
        <f aca="false">AK28/5</f>
        <v>127361.6</v>
      </c>
      <c r="AL183" s="228" t="n">
        <f aca="false">AL28/5</f>
        <v>131384.8</v>
      </c>
      <c r="AM183" s="228" t="n">
        <f aca="false">AM28/5</f>
        <v>135221.8</v>
      </c>
      <c r="AN183" s="228" t="n">
        <f aca="false">AN28/5</f>
        <v>138926.2</v>
      </c>
      <c r="AO183" s="228" t="n">
        <f aca="false">AO28/5</f>
        <v>142553.6</v>
      </c>
      <c r="AR183" s="196" t="s">
        <v>210</v>
      </c>
      <c r="AS183" s="197" t="s">
        <v>53</v>
      </c>
      <c r="AT183" s="197" t="n">
        <v>5</v>
      </c>
      <c r="AU183" s="198" t="n">
        <f aca="false">M22</f>
        <v>1926230</v>
      </c>
      <c r="AV183" s="198" t="n">
        <f aca="false">B130</f>
        <v>16512</v>
      </c>
      <c r="AW183" s="199" t="n">
        <f aca="false">AV183/AU183</f>
        <v>0.00857218504539956</v>
      </c>
      <c r="AX183" s="200" t="n">
        <f aca="false">2*AT183*AW183/(2+AT183*AW183)</f>
        <v>0.0419616672850456</v>
      </c>
      <c r="AY183" s="201" t="n">
        <f aca="false">AY182*(1-AX182)</f>
        <v>90906.9374896025</v>
      </c>
      <c r="AZ183" s="201" t="n">
        <f aca="false">((AY183+AY184)/2)*AT183</f>
        <v>444998.17078591</v>
      </c>
      <c r="BA183" s="201" t="n">
        <f aca="false">BA184+AZ183</f>
        <v>2304328.46311847</v>
      </c>
      <c r="BB183" s="202" t="n">
        <f aca="false">BA183/AY183</f>
        <v>25.3482135330103</v>
      </c>
      <c r="BD183" s="196" t="s">
        <v>210</v>
      </c>
      <c r="BE183" s="197" t="s">
        <v>53</v>
      </c>
      <c r="BF183" s="197" t="n">
        <v>5</v>
      </c>
      <c r="BG183" s="198" t="n">
        <f aca="false">Z22</f>
        <v>2216218</v>
      </c>
      <c r="BH183" s="198" t="n">
        <f aca="false">B820</f>
        <v>14935</v>
      </c>
      <c r="BI183" s="199" t="n">
        <f aca="false">BH183/BG183</f>
        <v>0.00673895799059479</v>
      </c>
      <c r="BJ183" s="200" t="n">
        <f aca="false">2*BF183*BI183/(2+BF183*BI183)</f>
        <v>0.0331365258144297</v>
      </c>
      <c r="BK183" s="201" t="n">
        <f aca="false">BK182*(1-BJ182)</f>
        <v>93240.4183534886</v>
      </c>
      <c r="BL183" s="201" t="n">
        <f aca="false">((BK183+BK184)/2)*BF183</f>
        <v>458477.932943147</v>
      </c>
      <c r="BM183" s="201" t="n">
        <f aca="false">BM184+BL183</f>
        <v>2547095.04710325</v>
      </c>
      <c r="BN183" s="202" t="n">
        <f aca="false">BM183/BK183</f>
        <v>27.3174991284019</v>
      </c>
      <c r="BP183" s="196" t="s">
        <v>210</v>
      </c>
      <c r="BQ183" s="197" t="s">
        <v>53</v>
      </c>
      <c r="BR183" s="197" t="n">
        <v>5</v>
      </c>
      <c r="BS183" s="198" t="n">
        <f aca="false">AM22</f>
        <v>2977201</v>
      </c>
      <c r="BT183" s="198" t="n">
        <f aca="false">B1509</f>
        <v>16806</v>
      </c>
      <c r="BU183" s="199" t="n">
        <f aca="false">BT183/BS183</f>
        <v>0.00564489935345313</v>
      </c>
      <c r="BV183" s="200" t="n">
        <f aca="false">2*BR183*BU183/(2+BR183*BU183)</f>
        <v>0.0278317285017037</v>
      </c>
      <c r="BW183" s="201" t="n">
        <f aca="false">BW182*(1-BV182)</f>
        <v>94581.2570606446</v>
      </c>
      <c r="BX183" s="201" t="n">
        <f aca="false">((BW183+BW184)/2)*BR183</f>
        <v>466325.385633569</v>
      </c>
      <c r="BY183" s="201" t="n">
        <f aca="false">BY184+BX183</f>
        <v>2727898.36518018</v>
      </c>
      <c r="BZ183" s="202" t="n">
        <f aca="false">BY183/BW183</f>
        <v>28.8418493257188</v>
      </c>
    </row>
    <row r="184" customFormat="false" ht="15" hidden="false" customHeight="false" outlineLevel="0" collapsed="false">
      <c r="A184" s="219" t="s">
        <v>57</v>
      </c>
      <c r="B184" s="132" t="n">
        <v>21954</v>
      </c>
      <c r="C184" s="132" t="n">
        <v>14067</v>
      </c>
      <c r="D184" s="132" t="n">
        <v>7887</v>
      </c>
      <c r="E184" s="217" t="n">
        <v>7.2</v>
      </c>
      <c r="F184" s="217" t="n">
        <v>8.7</v>
      </c>
      <c r="G184" s="217" t="n">
        <v>5.4</v>
      </c>
      <c r="H184" s="217" t="n">
        <v>178.4</v>
      </c>
      <c r="I184" s="127"/>
      <c r="J184" s="229" t="n">
        <v>86</v>
      </c>
      <c r="K184" s="228" t="n">
        <f aca="false">K183</f>
        <v>60191</v>
      </c>
      <c r="L184" s="228" t="n">
        <f aca="false">L183</f>
        <v>62073.4</v>
      </c>
      <c r="M184" s="228" t="n">
        <f aca="false">M183</f>
        <v>63903.6</v>
      </c>
      <c r="N184" s="228" t="n">
        <f aca="false">N183</f>
        <v>65606</v>
      </c>
      <c r="O184" s="228" t="n">
        <f aca="false">O183</f>
        <v>67089.8</v>
      </c>
      <c r="P184" s="228" t="n">
        <f aca="false">P183</f>
        <v>68361.2</v>
      </c>
      <c r="Q184" s="228" t="n">
        <f aca="false">Q183</f>
        <v>69483.2</v>
      </c>
      <c r="R184" s="228" t="n">
        <f aca="false">R183</f>
        <v>70572.2</v>
      </c>
      <c r="S184" s="228" t="n">
        <f aca="false">S183</f>
        <v>71705.4</v>
      </c>
      <c r="T184" s="228" t="n">
        <f aca="false">T183</f>
        <v>72945.6</v>
      </c>
      <c r="U184" s="228" t="n">
        <f aca="false">U183</f>
        <v>74316.6</v>
      </c>
      <c r="V184" s="228" t="n">
        <f aca="false">V183</f>
        <v>75798</v>
      </c>
      <c r="W184" s="228" t="n">
        <f aca="false">W183</f>
        <v>77401.8</v>
      </c>
      <c r="X184" s="228" t="n">
        <f aca="false">X183</f>
        <v>79200.2</v>
      </c>
      <c r="Y184" s="228" t="n">
        <f aca="false">Y183</f>
        <v>81267.4</v>
      </c>
      <c r="Z184" s="228" t="n">
        <f aca="false">Z183</f>
        <v>83653.6</v>
      </c>
      <c r="AA184" s="228" t="n">
        <f aca="false">AA183</f>
        <v>86366.2</v>
      </c>
      <c r="AB184" s="228" t="n">
        <f aca="false">AB183</f>
        <v>89382.2</v>
      </c>
      <c r="AC184" s="228" t="n">
        <f aca="false">AC183</f>
        <v>92720.4</v>
      </c>
      <c r="AD184" s="228" t="n">
        <f aca="false">AD183</f>
        <v>96387.6</v>
      </c>
      <c r="AE184" s="228" t="n">
        <f aca="false">AE183</f>
        <v>100396.8</v>
      </c>
      <c r="AF184" s="228" t="n">
        <f aca="false">AF183</f>
        <v>104732</v>
      </c>
      <c r="AG184" s="228" t="n">
        <f aca="false">AG183</f>
        <v>109320.6</v>
      </c>
      <c r="AH184" s="228" t="n">
        <f aca="false">AH183</f>
        <v>114007.6</v>
      </c>
      <c r="AI184" s="228" t="n">
        <f aca="false">AI183</f>
        <v>118648</v>
      </c>
      <c r="AJ184" s="228" t="n">
        <f aca="false">AJ183</f>
        <v>123117.6</v>
      </c>
      <c r="AK184" s="228" t="n">
        <f aca="false">AK183</f>
        <v>127361.6</v>
      </c>
      <c r="AL184" s="228" t="n">
        <f aca="false">AL183</f>
        <v>131384.8</v>
      </c>
      <c r="AM184" s="228" t="n">
        <f aca="false">AM183</f>
        <v>135221.8</v>
      </c>
      <c r="AN184" s="228" t="n">
        <f aca="false">AN183</f>
        <v>138926.2</v>
      </c>
      <c r="AO184" s="228" t="n">
        <f aca="false">AO183</f>
        <v>142553.6</v>
      </c>
      <c r="AR184" s="203" t="s">
        <v>211</v>
      </c>
      <c r="AS184" s="204" t="s">
        <v>57</v>
      </c>
      <c r="AT184" s="204" t="n">
        <v>5</v>
      </c>
      <c r="AU184" s="205" t="n">
        <f aca="false">M23</f>
        <v>1697644</v>
      </c>
      <c r="AV184" s="205" t="n">
        <f aca="false">B131</f>
        <v>21957</v>
      </c>
      <c r="AW184" s="206" t="n">
        <f aca="false">AV184/AU184</f>
        <v>0.0129338070879407</v>
      </c>
      <c r="AX184" s="207" t="n">
        <f aca="false">2*AT184*AW184/(2+AT184*AW184)</f>
        <v>0.062643488452309</v>
      </c>
      <c r="AY184" s="208" t="n">
        <f aca="false">AY183*(1-AX183)</f>
        <v>87092.3308247614</v>
      </c>
      <c r="AZ184" s="208" t="n">
        <f aca="false">((AY184+AY185)/2)*AT184</f>
        <v>421822.235573043</v>
      </c>
      <c r="BA184" s="208" t="n">
        <f aca="false">BA185+AZ184</f>
        <v>1859330.29233256</v>
      </c>
      <c r="BB184" s="209" t="n">
        <f aca="false">BA184/AY184</f>
        <v>21.3489554674305</v>
      </c>
      <c r="BD184" s="203" t="s">
        <v>211</v>
      </c>
      <c r="BE184" s="204" t="s">
        <v>57</v>
      </c>
      <c r="BF184" s="204" t="n">
        <v>5</v>
      </c>
      <c r="BG184" s="205" t="n">
        <f aca="false">Z23</f>
        <v>2013573</v>
      </c>
      <c r="BH184" s="205" t="n">
        <f aca="false">B821</f>
        <v>21065</v>
      </c>
      <c r="BI184" s="206" t="n">
        <f aca="false">BH184/BG184</f>
        <v>0.0104615030098238</v>
      </c>
      <c r="BJ184" s="207" t="n">
        <f aca="false">2*BF184*BI184/(2+BF184*BI184)</f>
        <v>0.0509743444055627</v>
      </c>
      <c r="BK184" s="208" t="n">
        <f aca="false">BK183*(1-BJ183)</f>
        <v>90150.75482377</v>
      </c>
      <c r="BL184" s="208" t="n">
        <f aca="false">((BK184+BK185)/2)*BF184</f>
        <v>439265.335056829</v>
      </c>
      <c r="BM184" s="208" t="n">
        <f aca="false">BM185+BL184</f>
        <v>2088617.11416011</v>
      </c>
      <c r="BN184" s="209" t="n">
        <f aca="false">BM184/BK184</f>
        <v>23.1680491000104</v>
      </c>
      <c r="BP184" s="203" t="s">
        <v>211</v>
      </c>
      <c r="BQ184" s="204" t="s">
        <v>57</v>
      </c>
      <c r="BR184" s="204" t="n">
        <v>5</v>
      </c>
      <c r="BS184" s="205" t="n">
        <f aca="false">AM23</f>
        <v>2707978</v>
      </c>
      <c r="BT184" s="205" t="n">
        <f aca="false">B1510</f>
        <v>24011</v>
      </c>
      <c r="BU184" s="206" t="n">
        <f aca="false">BT184/BS184</f>
        <v>0.0088667633193475</v>
      </c>
      <c r="BV184" s="207" t="n">
        <f aca="false">2*BR184*BU184/(2+BR184*BU184)</f>
        <v>0.0433723849175878</v>
      </c>
      <c r="BW184" s="208" t="n">
        <f aca="false">BW183*(1-BV183)</f>
        <v>91948.8971927829</v>
      </c>
      <c r="BX184" s="208" t="n">
        <f aca="false">((BW184+BW185)/2)*BR184</f>
        <v>449774.378559432</v>
      </c>
      <c r="BY184" s="208" t="n">
        <f aca="false">BY185+BX184</f>
        <v>2261572.97954662</v>
      </c>
      <c r="BZ184" s="209" t="n">
        <f aca="false">BY184/BW184</f>
        <v>24.5959772068275</v>
      </c>
    </row>
    <row r="185" customFormat="false" ht="15" hidden="false" customHeight="false" outlineLevel="0" collapsed="false">
      <c r="A185" s="219" t="s">
        <v>62</v>
      </c>
      <c r="B185" s="132" t="n">
        <v>27332</v>
      </c>
      <c r="C185" s="132" t="n">
        <v>17178</v>
      </c>
      <c r="D185" s="132" t="n">
        <v>10154</v>
      </c>
      <c r="E185" s="217" t="n">
        <v>8.9</v>
      </c>
      <c r="F185" s="217" t="n">
        <v>10.7</v>
      </c>
      <c r="G185" s="217" t="n">
        <v>7</v>
      </c>
      <c r="H185" s="217" t="n">
        <v>169.2</v>
      </c>
      <c r="I185" s="127"/>
      <c r="J185" s="229" t="n">
        <v>87</v>
      </c>
      <c r="K185" s="228" t="n">
        <f aca="false">K184</f>
        <v>60191</v>
      </c>
      <c r="L185" s="228" t="n">
        <f aca="false">L184</f>
        <v>62073.4</v>
      </c>
      <c r="M185" s="228" t="n">
        <f aca="false">M184</f>
        <v>63903.6</v>
      </c>
      <c r="N185" s="228" t="n">
        <f aca="false">N184</f>
        <v>65606</v>
      </c>
      <c r="O185" s="228" t="n">
        <f aca="false">O184</f>
        <v>67089.8</v>
      </c>
      <c r="P185" s="228" t="n">
        <f aca="false">P184</f>
        <v>68361.2</v>
      </c>
      <c r="Q185" s="228" t="n">
        <f aca="false">Q184</f>
        <v>69483.2</v>
      </c>
      <c r="R185" s="228" t="n">
        <f aca="false">R184</f>
        <v>70572.2</v>
      </c>
      <c r="S185" s="228" t="n">
        <f aca="false">S184</f>
        <v>71705.4</v>
      </c>
      <c r="T185" s="228" t="n">
        <f aca="false">T184</f>
        <v>72945.6</v>
      </c>
      <c r="U185" s="228" t="n">
        <f aca="false">U184</f>
        <v>74316.6</v>
      </c>
      <c r="V185" s="228" t="n">
        <f aca="false">V184</f>
        <v>75798</v>
      </c>
      <c r="W185" s="228" t="n">
        <f aca="false">W184</f>
        <v>77401.8</v>
      </c>
      <c r="X185" s="228" t="n">
        <f aca="false">X184</f>
        <v>79200.2</v>
      </c>
      <c r="Y185" s="228" t="n">
        <f aca="false">Y184</f>
        <v>81267.4</v>
      </c>
      <c r="Z185" s="228" t="n">
        <f aca="false">Z184</f>
        <v>83653.6</v>
      </c>
      <c r="AA185" s="228" t="n">
        <f aca="false">AA184</f>
        <v>86366.2</v>
      </c>
      <c r="AB185" s="228" t="n">
        <f aca="false">AB184</f>
        <v>89382.2</v>
      </c>
      <c r="AC185" s="228" t="n">
        <f aca="false">AC184</f>
        <v>92720.4</v>
      </c>
      <c r="AD185" s="228" t="n">
        <f aca="false">AD184</f>
        <v>96387.6</v>
      </c>
      <c r="AE185" s="228" t="n">
        <f aca="false">AE184</f>
        <v>100396.8</v>
      </c>
      <c r="AF185" s="228" t="n">
        <f aca="false">AF184</f>
        <v>104732</v>
      </c>
      <c r="AG185" s="228" t="n">
        <f aca="false">AG184</f>
        <v>109320.6</v>
      </c>
      <c r="AH185" s="228" t="n">
        <f aca="false">AH184</f>
        <v>114007.6</v>
      </c>
      <c r="AI185" s="228" t="n">
        <f aca="false">AI184</f>
        <v>118648</v>
      </c>
      <c r="AJ185" s="228" t="n">
        <f aca="false">AJ184</f>
        <v>123117.6</v>
      </c>
      <c r="AK185" s="228" t="n">
        <f aca="false">AK184</f>
        <v>127361.6</v>
      </c>
      <c r="AL185" s="228" t="n">
        <f aca="false">AL184</f>
        <v>131384.8</v>
      </c>
      <c r="AM185" s="228" t="n">
        <f aca="false">AM184</f>
        <v>135221.8</v>
      </c>
      <c r="AN185" s="228" t="n">
        <f aca="false">AN184</f>
        <v>138926.2</v>
      </c>
      <c r="AO185" s="228" t="n">
        <f aca="false">AO184</f>
        <v>142553.6</v>
      </c>
      <c r="AR185" s="196" t="s">
        <v>212</v>
      </c>
      <c r="AS185" s="197" t="s">
        <v>62</v>
      </c>
      <c r="AT185" s="197" t="n">
        <v>5</v>
      </c>
      <c r="AU185" s="198" t="n">
        <f aca="false">M24</f>
        <v>1383542</v>
      </c>
      <c r="AV185" s="198" t="n">
        <f aca="false">B132</f>
        <v>26997</v>
      </c>
      <c r="AW185" s="199" t="n">
        <f aca="false">AV185/AU185</f>
        <v>0.0195129602137123</v>
      </c>
      <c r="AX185" s="200" t="n">
        <f aca="false">2*AT185*AW185/(2+AT185*AW185)</f>
        <v>0.0930267336855188</v>
      </c>
      <c r="AY185" s="201" t="n">
        <f aca="false">AY184*(1-AX184)</f>
        <v>81636.5634044558</v>
      </c>
      <c r="AZ185" s="201" t="n">
        <f aca="false">((AY185+AY186)/2)*AT185</f>
        <v>389196.859915211</v>
      </c>
      <c r="BA185" s="201" t="n">
        <f aca="false">BA186+AZ185</f>
        <v>1437508.05675952</v>
      </c>
      <c r="BB185" s="202" t="n">
        <f aca="false">BA185/AY185</f>
        <v>17.6086302119015</v>
      </c>
      <c r="BD185" s="196" t="s">
        <v>212</v>
      </c>
      <c r="BE185" s="197" t="s">
        <v>62</v>
      </c>
      <c r="BF185" s="197" t="n">
        <v>5</v>
      </c>
      <c r="BG185" s="198" t="n">
        <f aca="false">Z24</f>
        <v>1779390</v>
      </c>
      <c r="BH185" s="198" t="n">
        <f aca="false">B822</f>
        <v>28336</v>
      </c>
      <c r="BI185" s="199" t="n">
        <f aca="false">BH185/BG185</f>
        <v>0.0159245584160864</v>
      </c>
      <c r="BJ185" s="200" t="n">
        <f aca="false">2*BF185*BI185/(2+BF185*BI185)</f>
        <v>0.0765742637401836</v>
      </c>
      <c r="BK185" s="201" t="n">
        <f aca="false">BK184*(1-BJ184)</f>
        <v>85555.3791989617</v>
      </c>
      <c r="BL185" s="201" t="n">
        <f aca="false">((BK185+BK186)/2)*BF185</f>
        <v>411398.545566877</v>
      </c>
      <c r="BM185" s="201" t="n">
        <f aca="false">BM186+BL185</f>
        <v>1649351.77910328</v>
      </c>
      <c r="BN185" s="202" t="n">
        <f aca="false">BM185/BK185</f>
        <v>19.2781774161465</v>
      </c>
      <c r="BP185" s="196" t="s">
        <v>212</v>
      </c>
      <c r="BQ185" s="197" t="s">
        <v>62</v>
      </c>
      <c r="BR185" s="197" t="n">
        <v>5</v>
      </c>
      <c r="BS185" s="198" t="n">
        <f aca="false">AM24</f>
        <v>2176220</v>
      </c>
      <c r="BT185" s="198" t="n">
        <f aca="false">B1511</f>
        <v>29528</v>
      </c>
      <c r="BU185" s="199" t="n">
        <f aca="false">BT185/BS185</f>
        <v>0.0135684811278272</v>
      </c>
      <c r="BV185" s="200" t="n">
        <f aca="false">2*BR185*BU185/(2+BR185*BU185)</f>
        <v>0.0656166112602443</v>
      </c>
      <c r="BW185" s="201" t="n">
        <f aca="false">BW184*(1-BV184)</f>
        <v>87960.8542309898</v>
      </c>
      <c r="BX185" s="201" t="n">
        <f aca="false">((BW185+BW186)/2)*BR185</f>
        <v>425375.038209464</v>
      </c>
      <c r="BY185" s="201" t="n">
        <f aca="false">BY186+BX185</f>
        <v>1811798.60098718</v>
      </c>
      <c r="BZ185" s="202" t="n">
        <f aca="false">BY185/BW185</f>
        <v>20.5977831482776</v>
      </c>
    </row>
    <row r="186" customFormat="false" ht="15" hidden="false" customHeight="false" outlineLevel="0" collapsed="false">
      <c r="A186" s="219" t="s">
        <v>64</v>
      </c>
      <c r="B186" s="132" t="n">
        <v>31944</v>
      </c>
      <c r="C186" s="132" t="n">
        <v>19031</v>
      </c>
      <c r="D186" s="132" t="n">
        <v>12913</v>
      </c>
      <c r="E186" s="217" t="n">
        <v>10.4</v>
      </c>
      <c r="F186" s="217" t="n">
        <v>11.8</v>
      </c>
      <c r="G186" s="217" t="n">
        <v>8.9</v>
      </c>
      <c r="H186" s="217" t="n">
        <v>147.4</v>
      </c>
      <c r="I186" s="127"/>
      <c r="J186" s="229" t="n">
        <v>88</v>
      </c>
      <c r="K186" s="228" t="n">
        <f aca="false">K185</f>
        <v>60191</v>
      </c>
      <c r="L186" s="228" t="n">
        <f aca="false">L185</f>
        <v>62073.4</v>
      </c>
      <c r="M186" s="228" t="n">
        <f aca="false">M185</f>
        <v>63903.6</v>
      </c>
      <c r="N186" s="228" t="n">
        <f aca="false">N185</f>
        <v>65606</v>
      </c>
      <c r="O186" s="228" t="n">
        <f aca="false">O185</f>
        <v>67089.8</v>
      </c>
      <c r="P186" s="228" t="n">
        <f aca="false">P185</f>
        <v>68361.2</v>
      </c>
      <c r="Q186" s="228" t="n">
        <f aca="false">Q185</f>
        <v>69483.2</v>
      </c>
      <c r="R186" s="228" t="n">
        <f aca="false">R185</f>
        <v>70572.2</v>
      </c>
      <c r="S186" s="228" t="n">
        <f aca="false">S185</f>
        <v>71705.4</v>
      </c>
      <c r="T186" s="228" t="n">
        <f aca="false">T185</f>
        <v>72945.6</v>
      </c>
      <c r="U186" s="228" t="n">
        <f aca="false">U185</f>
        <v>74316.6</v>
      </c>
      <c r="V186" s="228" t="n">
        <f aca="false">V185</f>
        <v>75798</v>
      </c>
      <c r="W186" s="228" t="n">
        <f aca="false">W185</f>
        <v>77401.8</v>
      </c>
      <c r="X186" s="228" t="n">
        <f aca="false">X185</f>
        <v>79200.2</v>
      </c>
      <c r="Y186" s="228" t="n">
        <f aca="false">Y185</f>
        <v>81267.4</v>
      </c>
      <c r="Z186" s="228" t="n">
        <f aca="false">Z185</f>
        <v>83653.6</v>
      </c>
      <c r="AA186" s="228" t="n">
        <f aca="false">AA185</f>
        <v>86366.2</v>
      </c>
      <c r="AB186" s="228" t="n">
        <f aca="false">AB185</f>
        <v>89382.2</v>
      </c>
      <c r="AC186" s="228" t="n">
        <f aca="false">AC185</f>
        <v>92720.4</v>
      </c>
      <c r="AD186" s="228" t="n">
        <f aca="false">AD185</f>
        <v>96387.6</v>
      </c>
      <c r="AE186" s="228" t="n">
        <f aca="false">AE185</f>
        <v>100396.8</v>
      </c>
      <c r="AF186" s="228" t="n">
        <f aca="false">AF185</f>
        <v>104732</v>
      </c>
      <c r="AG186" s="228" t="n">
        <f aca="false">AG185</f>
        <v>109320.6</v>
      </c>
      <c r="AH186" s="228" t="n">
        <f aca="false">AH185</f>
        <v>114007.6</v>
      </c>
      <c r="AI186" s="228" t="n">
        <f aca="false">AI185</f>
        <v>118648</v>
      </c>
      <c r="AJ186" s="228" t="n">
        <f aca="false">AJ185</f>
        <v>123117.6</v>
      </c>
      <c r="AK186" s="228" t="n">
        <f aca="false">AK185</f>
        <v>127361.6</v>
      </c>
      <c r="AL186" s="228" t="n">
        <f aca="false">AL185</f>
        <v>131384.8</v>
      </c>
      <c r="AM186" s="228" t="n">
        <f aca="false">AM185</f>
        <v>135221.8</v>
      </c>
      <c r="AN186" s="228" t="n">
        <f aca="false">AN185</f>
        <v>138926.2</v>
      </c>
      <c r="AO186" s="228" t="n">
        <f aca="false">AO185</f>
        <v>142553.6</v>
      </c>
      <c r="AR186" s="203" t="s">
        <v>213</v>
      </c>
      <c r="AS186" s="204" t="s">
        <v>64</v>
      </c>
      <c r="AT186" s="204" t="n">
        <v>5</v>
      </c>
      <c r="AU186" s="205" t="n">
        <f aca="false">M25</f>
        <v>1069936</v>
      </c>
      <c r="AV186" s="205" t="n">
        <f aca="false">B133</f>
        <v>31679</v>
      </c>
      <c r="AW186" s="206" t="n">
        <f aca="false">AV186/AU186</f>
        <v>0.0296083130205919</v>
      </c>
      <c r="AX186" s="207" t="n">
        <f aca="false">2*AT186*AW186/(2+AT186*AW186)</f>
        <v>0.137838641028218</v>
      </c>
      <c r="AY186" s="208" t="n">
        <f aca="false">AY185*(1-AX185)</f>
        <v>74042.1805616285</v>
      </c>
      <c r="AZ186" s="208" t="n">
        <f aca="false">((AY186+AY187)/2)*AT186</f>
        <v>344696.21893969</v>
      </c>
      <c r="BA186" s="208" t="n">
        <f aca="false">BA187+AZ186</f>
        <v>1048311.19684431</v>
      </c>
      <c r="BB186" s="209" t="n">
        <f aca="false">BA186/AY186</f>
        <v>14.1582971880704</v>
      </c>
      <c r="BD186" s="203" t="s">
        <v>213</v>
      </c>
      <c r="BE186" s="204" t="s">
        <v>64</v>
      </c>
      <c r="BF186" s="204" t="n">
        <v>5</v>
      </c>
      <c r="BG186" s="205" t="n">
        <f aca="false">Z25</f>
        <v>1495576</v>
      </c>
      <c r="BH186" s="205" t="n">
        <f aca="false">B823</f>
        <v>37058</v>
      </c>
      <c r="BI186" s="206" t="n">
        <f aca="false">BH186/BG186</f>
        <v>0.024778413133134</v>
      </c>
      <c r="BJ186" s="207" t="n">
        <f aca="false">2*BF186*BI186/(2+BF186*BI186)</f>
        <v>0.116665124060191</v>
      </c>
      <c r="BK186" s="208" t="n">
        <f aca="false">BK185*(1-BJ185)</f>
        <v>79004.039027789</v>
      </c>
      <c r="BL186" s="208" t="n">
        <f aca="false">((BK186+BK187)/2)*BF186</f>
        <v>371977.655102862</v>
      </c>
      <c r="BM186" s="208" t="n">
        <f aca="false">BM187+BL186</f>
        <v>1237953.2335364</v>
      </c>
      <c r="BN186" s="209" t="n">
        <f aca="false">BM186/BK186</f>
        <v>15.6694929622644</v>
      </c>
      <c r="BP186" s="203" t="s">
        <v>213</v>
      </c>
      <c r="BQ186" s="204" t="s">
        <v>64</v>
      </c>
      <c r="BR186" s="204" t="n">
        <v>5</v>
      </c>
      <c r="BS186" s="205" t="n">
        <f aca="false">AM25</f>
        <v>1780256</v>
      </c>
      <c r="BT186" s="205" t="n">
        <f aca="false">B1512</f>
        <v>38547</v>
      </c>
      <c r="BU186" s="206" t="n">
        <f aca="false">BT186/BS186</f>
        <v>0.0216525039095501</v>
      </c>
      <c r="BV186" s="207" t="n">
        <f aca="false">2*BR186*BU186/(2+BR186*BU186)</f>
        <v>0.10270307283267</v>
      </c>
      <c r="BW186" s="208" t="n">
        <f aca="false">BW185*(1-BV185)</f>
        <v>82189.1610527959</v>
      </c>
      <c r="BX186" s="208" t="n">
        <f aca="false">((BW186+BW187)/2)*BR186</f>
        <v>389843.106779826</v>
      </c>
      <c r="BY186" s="208" t="n">
        <f aca="false">BY187+BX186</f>
        <v>1386423.56277772</v>
      </c>
      <c r="BZ186" s="209" t="n">
        <f aca="false">BY186/BW186</f>
        <v>16.8686910173852</v>
      </c>
    </row>
    <row r="187" customFormat="false" ht="15" hidden="false" customHeight="false" outlineLevel="0" collapsed="false">
      <c r="A187" s="219" t="s">
        <v>69</v>
      </c>
      <c r="B187" s="132" t="n">
        <v>38700</v>
      </c>
      <c r="C187" s="132" t="n">
        <v>21099</v>
      </c>
      <c r="D187" s="132" t="n">
        <v>17601</v>
      </c>
      <c r="E187" s="217" t="n">
        <v>12.6</v>
      </c>
      <c r="F187" s="217" t="n">
        <v>13.1</v>
      </c>
      <c r="G187" s="217" t="n">
        <v>12.1</v>
      </c>
      <c r="H187" s="217" t="n">
        <v>119.9</v>
      </c>
      <c r="I187" s="127"/>
      <c r="J187" s="229" t="n">
        <v>89</v>
      </c>
      <c r="K187" s="228" t="n">
        <f aca="false">K186</f>
        <v>60191</v>
      </c>
      <c r="L187" s="228" t="n">
        <f aca="false">L186</f>
        <v>62073.4</v>
      </c>
      <c r="M187" s="228" t="n">
        <f aca="false">M186</f>
        <v>63903.6</v>
      </c>
      <c r="N187" s="228" t="n">
        <f aca="false">N186</f>
        <v>65606</v>
      </c>
      <c r="O187" s="228" t="n">
        <f aca="false">O186</f>
        <v>67089.8</v>
      </c>
      <c r="P187" s="228" t="n">
        <f aca="false">P186</f>
        <v>68361.2</v>
      </c>
      <c r="Q187" s="228" t="n">
        <f aca="false">Q186</f>
        <v>69483.2</v>
      </c>
      <c r="R187" s="228" t="n">
        <f aca="false">R186</f>
        <v>70572.2</v>
      </c>
      <c r="S187" s="228" t="n">
        <f aca="false">S186</f>
        <v>71705.4</v>
      </c>
      <c r="T187" s="228" t="n">
        <f aca="false">T186</f>
        <v>72945.6</v>
      </c>
      <c r="U187" s="228" t="n">
        <f aca="false">U186</f>
        <v>74316.6</v>
      </c>
      <c r="V187" s="228" t="n">
        <f aca="false">V186</f>
        <v>75798</v>
      </c>
      <c r="W187" s="228" t="n">
        <f aca="false">W186</f>
        <v>77401.8</v>
      </c>
      <c r="X187" s="228" t="n">
        <f aca="false">X186</f>
        <v>79200.2</v>
      </c>
      <c r="Y187" s="228" t="n">
        <f aca="false">Y186</f>
        <v>81267.4</v>
      </c>
      <c r="Z187" s="228" t="n">
        <f aca="false">Z186</f>
        <v>83653.6</v>
      </c>
      <c r="AA187" s="228" t="n">
        <f aca="false">AA186</f>
        <v>86366.2</v>
      </c>
      <c r="AB187" s="228" t="n">
        <f aca="false">AB186</f>
        <v>89382.2</v>
      </c>
      <c r="AC187" s="228" t="n">
        <f aca="false">AC186</f>
        <v>92720.4</v>
      </c>
      <c r="AD187" s="228" t="n">
        <f aca="false">AD186</f>
        <v>96387.6</v>
      </c>
      <c r="AE187" s="228" t="n">
        <f aca="false">AE186</f>
        <v>100396.8</v>
      </c>
      <c r="AF187" s="228" t="n">
        <f aca="false">AF186</f>
        <v>104732</v>
      </c>
      <c r="AG187" s="228" t="n">
        <f aca="false">AG186</f>
        <v>109320.6</v>
      </c>
      <c r="AH187" s="228" t="n">
        <f aca="false">AH186</f>
        <v>114007.6</v>
      </c>
      <c r="AI187" s="228" t="n">
        <f aca="false">AI186</f>
        <v>118648</v>
      </c>
      <c r="AJ187" s="228" t="n">
        <f aca="false">AJ186</f>
        <v>123117.6</v>
      </c>
      <c r="AK187" s="228" t="n">
        <f aca="false">AK186</f>
        <v>127361.6</v>
      </c>
      <c r="AL187" s="228" t="n">
        <f aca="false">AL186</f>
        <v>131384.8</v>
      </c>
      <c r="AM187" s="228" t="n">
        <f aca="false">AM186</f>
        <v>135221.8</v>
      </c>
      <c r="AN187" s="228" t="n">
        <f aca="false">AN186</f>
        <v>138926.2</v>
      </c>
      <c r="AO187" s="228" t="n">
        <f aca="false">AO186</f>
        <v>142553.6</v>
      </c>
      <c r="AR187" s="196" t="s">
        <v>214</v>
      </c>
      <c r="AS187" s="197" t="s">
        <v>69</v>
      </c>
      <c r="AT187" s="197" t="n">
        <v>5</v>
      </c>
      <c r="AU187" s="198" t="n">
        <f aca="false">M26</f>
        <v>820245</v>
      </c>
      <c r="AV187" s="198" t="n">
        <f aca="false">B134</f>
        <v>38937</v>
      </c>
      <c r="AW187" s="199" t="n">
        <f aca="false">AV187/AU187</f>
        <v>0.0474699632426897</v>
      </c>
      <c r="AX187" s="200" t="n">
        <f aca="false">2*AT187*AW187/(2+AT187*AW187)</f>
        <v>0.212170501450815</v>
      </c>
      <c r="AY187" s="201" t="n">
        <f aca="false">AY186*(1-AX186)</f>
        <v>63836.3070142477</v>
      </c>
      <c r="AZ187" s="201" t="n">
        <f aca="false">((AY187+AY188)/2)*AT187</f>
        <v>285321.081896285</v>
      </c>
      <c r="BA187" s="201" t="n">
        <f aca="false">BA188+AZ187</f>
        <v>703614.977904615</v>
      </c>
      <c r="BB187" s="202" t="n">
        <f aca="false">BA187/AY187</f>
        <v>11.0221754799753</v>
      </c>
      <c r="BD187" s="196" t="s">
        <v>214</v>
      </c>
      <c r="BE187" s="197" t="s">
        <v>69</v>
      </c>
      <c r="BF187" s="197" t="n">
        <v>5</v>
      </c>
      <c r="BG187" s="198" t="n">
        <f aca="false">Z26</f>
        <v>1147605</v>
      </c>
      <c r="BH187" s="198" t="n">
        <f aca="false">B824</f>
        <v>45183</v>
      </c>
      <c r="BI187" s="199" t="n">
        <f aca="false">BH187/BG187</f>
        <v>0.0393715607722169</v>
      </c>
      <c r="BJ187" s="200" t="n">
        <f aca="false">2*BF187*BI187/(2+BF187*BI187)</f>
        <v>0.179217611185483</v>
      </c>
      <c r="BK187" s="201" t="n">
        <f aca="false">BK186*(1-BJ186)</f>
        <v>69787.0230133559</v>
      </c>
      <c r="BL187" s="201" t="n">
        <f aca="false">((BK187+BK188)/2)*BF187</f>
        <v>317667.456176279</v>
      </c>
      <c r="BM187" s="201" t="n">
        <f aca="false">BM188+BL187</f>
        <v>865975.578433537</v>
      </c>
      <c r="BN187" s="202" t="n">
        <f aca="false">BM187/BK187</f>
        <v>12.4088339212837</v>
      </c>
      <c r="BP187" s="196" t="s">
        <v>214</v>
      </c>
      <c r="BQ187" s="197" t="s">
        <v>69</v>
      </c>
      <c r="BR187" s="197" t="n">
        <v>5</v>
      </c>
      <c r="BS187" s="198" t="n">
        <f aca="false">AM26</f>
        <v>1464831</v>
      </c>
      <c r="BT187" s="198" t="n">
        <f aca="false">B1513</f>
        <v>50402</v>
      </c>
      <c r="BU187" s="199" t="n">
        <f aca="false">BT187/BS187</f>
        <v>0.0344080648211295</v>
      </c>
      <c r="BV187" s="200" t="n">
        <f aca="false">2*BR187*BU187/(2+BR187*BU187)</f>
        <v>0.158413563686012</v>
      </c>
      <c r="BW187" s="201" t="n">
        <f aca="false">BW186*(1-BV186)</f>
        <v>73748.0816591346</v>
      </c>
      <c r="BX187" s="201" t="n">
        <f aca="false">((BW187+BW188)/2)*BR187</f>
        <v>339533.667219097</v>
      </c>
      <c r="BY187" s="201" t="n">
        <f aca="false">BY188+BX187</f>
        <v>996580.455997894</v>
      </c>
      <c r="BZ187" s="202" t="n">
        <f aca="false">BY187/BW187</f>
        <v>13.5133068356152</v>
      </c>
    </row>
    <row r="188" customFormat="false" ht="15" hidden="false" customHeight="false" outlineLevel="0" collapsed="false">
      <c r="A188" s="219" t="s">
        <v>70</v>
      </c>
      <c r="B188" s="132" t="n">
        <v>46518</v>
      </c>
      <c r="C188" s="132" t="n">
        <v>21559</v>
      </c>
      <c r="D188" s="132" t="n">
        <v>24959</v>
      </c>
      <c r="E188" s="217" t="n">
        <v>15.2</v>
      </c>
      <c r="F188" s="217" t="n">
        <v>13.4</v>
      </c>
      <c r="G188" s="217" t="n">
        <v>17.1</v>
      </c>
      <c r="H188" s="217" t="n">
        <v>86.4</v>
      </c>
      <c r="I188" s="127"/>
      <c r="J188" s="229" t="n">
        <v>90</v>
      </c>
      <c r="K188" s="228" t="n">
        <f aca="false">K29/5</f>
        <v>20996.4</v>
      </c>
      <c r="L188" s="228" t="n">
        <f aca="false">L29/5</f>
        <v>22766.8</v>
      </c>
      <c r="M188" s="228" t="n">
        <f aca="false">M29/5</f>
        <v>24331.8</v>
      </c>
      <c r="N188" s="228" t="n">
        <f aca="false">N29/5</f>
        <v>25735</v>
      </c>
      <c r="O188" s="228" t="n">
        <f aca="false">O29/5</f>
        <v>27054.8</v>
      </c>
      <c r="P188" s="228" t="n">
        <f aca="false">P29/5</f>
        <v>28349.2</v>
      </c>
      <c r="Q188" s="228" t="n">
        <f aca="false">Q29/5</f>
        <v>29654.6</v>
      </c>
      <c r="R188" s="228" t="n">
        <f aca="false">R29/5</f>
        <v>30947.6</v>
      </c>
      <c r="S188" s="228" t="n">
        <f aca="false">S29/5</f>
        <v>32182.4</v>
      </c>
      <c r="T188" s="228" t="n">
        <f aca="false">T29/5</f>
        <v>33312.2</v>
      </c>
      <c r="U188" s="228" t="n">
        <f aca="false">U29/5</f>
        <v>34339.6</v>
      </c>
      <c r="V188" s="228" t="n">
        <f aca="false">V29/5</f>
        <v>35295.4</v>
      </c>
      <c r="W188" s="228" t="n">
        <f aca="false">W29/5</f>
        <v>36241.6</v>
      </c>
      <c r="X188" s="228" t="n">
        <f aca="false">X29/5</f>
        <v>37215.8</v>
      </c>
      <c r="Y188" s="228" t="n">
        <f aca="false">Y29/5</f>
        <v>38253.8</v>
      </c>
      <c r="Z188" s="228" t="n">
        <f aca="false">Z29/5</f>
        <v>39365.4</v>
      </c>
      <c r="AA188" s="228" t="n">
        <f aca="false">AA29/5</f>
        <v>40544.6</v>
      </c>
      <c r="AB188" s="228" t="n">
        <f aca="false">AB29/5</f>
        <v>41795.8</v>
      </c>
      <c r="AC188" s="228" t="n">
        <f aca="false">AC29/5</f>
        <v>43164</v>
      </c>
      <c r="AD188" s="228" t="n">
        <f aca="false">AD29/5</f>
        <v>44690.2</v>
      </c>
      <c r="AE188" s="228" t="n">
        <f aca="false">AE29/5</f>
        <v>46400.2</v>
      </c>
      <c r="AF188" s="228" t="n">
        <f aca="false">AF29/5</f>
        <v>48297.8</v>
      </c>
      <c r="AG188" s="228" t="n">
        <f aca="false">AG29/5</f>
        <v>50374.2</v>
      </c>
      <c r="AH188" s="228" t="n">
        <f aca="false">AH29/5</f>
        <v>52649.2</v>
      </c>
      <c r="AI188" s="228" t="n">
        <f aca="false">AI29/5</f>
        <v>55131.8</v>
      </c>
      <c r="AJ188" s="228" t="n">
        <f aca="false">AJ29/5</f>
        <v>57828.8</v>
      </c>
      <c r="AK188" s="228" t="n">
        <f aca="false">AK29/5</f>
        <v>60732.6</v>
      </c>
      <c r="AL188" s="228" t="n">
        <f aca="false">AL29/5</f>
        <v>63799.4</v>
      </c>
      <c r="AM188" s="228" t="n">
        <f aca="false">AM29/5</f>
        <v>66940.6</v>
      </c>
      <c r="AN188" s="228" t="n">
        <f aca="false">AN29/5</f>
        <v>70064.2</v>
      </c>
      <c r="AO188" s="228" t="n">
        <f aca="false">AO29/5</f>
        <v>73100</v>
      </c>
      <c r="AR188" s="203" t="s">
        <v>215</v>
      </c>
      <c r="AS188" s="204" t="s">
        <v>70</v>
      </c>
      <c r="AT188" s="204" t="n">
        <v>5</v>
      </c>
      <c r="AU188" s="205" t="n">
        <f aca="false">M27</f>
        <v>575646</v>
      </c>
      <c r="AV188" s="205" t="n">
        <f aca="false">B135</f>
        <v>46991</v>
      </c>
      <c r="AW188" s="206" t="n">
        <f aca="false">AV188/AU188</f>
        <v>0.0816317667455346</v>
      </c>
      <c r="AX188" s="207" t="n">
        <f aca="false">2*AT188*AW188/(2+AT188*AW188)</f>
        <v>0.33897999418574</v>
      </c>
      <c r="AY188" s="208" t="n">
        <f aca="false">AY187*(1-AX187)</f>
        <v>50292.1257442665</v>
      </c>
      <c r="AZ188" s="208" t="n">
        <f aca="false">((AY188+AY189)/2)*AT188</f>
        <v>208840.567490383</v>
      </c>
      <c r="BA188" s="208" t="n">
        <f aca="false">BA189+AZ188</f>
        <v>418293.89600833</v>
      </c>
      <c r="BB188" s="209" t="n">
        <f aca="false">BA188/AY188</f>
        <v>8.31728406421589</v>
      </c>
      <c r="BD188" s="203" t="s">
        <v>215</v>
      </c>
      <c r="BE188" s="204" t="s">
        <v>70</v>
      </c>
      <c r="BF188" s="204" t="n">
        <v>5</v>
      </c>
      <c r="BG188" s="205" t="n">
        <f aca="false">Z27</f>
        <v>747190</v>
      </c>
      <c r="BH188" s="205" t="n">
        <f aca="false">B825</f>
        <v>49220</v>
      </c>
      <c r="BI188" s="206" t="n">
        <f aca="false">BH188/BG188</f>
        <v>0.0658734726107148</v>
      </c>
      <c r="BJ188" s="207" t="n">
        <f aca="false">2*BF188*BI188/(2+BF188*BI188)</f>
        <v>0.282795550652693</v>
      </c>
      <c r="BK188" s="208" t="n">
        <f aca="false">BK187*(1-BJ187)</f>
        <v>57279.9594571559</v>
      </c>
      <c r="BL188" s="208" t="n">
        <f aca="false">((BK188+BK189)/2)*BF188</f>
        <v>245903.503095654</v>
      </c>
      <c r="BM188" s="208" t="n">
        <f aca="false">BM189+BL188</f>
        <v>548308.122257258</v>
      </c>
      <c r="BN188" s="209" t="n">
        <f aca="false">BM188/BK188</f>
        <v>9.57242511086935</v>
      </c>
      <c r="BP188" s="203" t="s">
        <v>215</v>
      </c>
      <c r="BQ188" s="204" t="s">
        <v>70</v>
      </c>
      <c r="BR188" s="204" t="n">
        <v>5</v>
      </c>
      <c r="BS188" s="205" t="n">
        <f aca="false">AM27</f>
        <v>1077489</v>
      </c>
      <c r="BT188" s="205" t="n">
        <f aca="false">B1514</f>
        <v>60800</v>
      </c>
      <c r="BU188" s="206" t="n">
        <f aca="false">BT188/BS188</f>
        <v>0.056427490211037</v>
      </c>
      <c r="BV188" s="207" t="n">
        <f aca="false">2*BR188*BU188/(2+BR188*BU188)</f>
        <v>0.24725719384232</v>
      </c>
      <c r="BW188" s="208" t="n">
        <f aca="false">BW187*(1-BV187)</f>
        <v>62065.3852285041</v>
      </c>
      <c r="BX188" s="208" t="n">
        <f aca="false">((BW188+BW189)/2)*BR188</f>
        <v>271961.643676664</v>
      </c>
      <c r="BY188" s="208" t="n">
        <f aca="false">BY189+BX188</f>
        <v>657046.788778798</v>
      </c>
      <c r="BZ188" s="209" t="n">
        <f aca="false">BY188/BW188</f>
        <v>10.5863644664376</v>
      </c>
    </row>
    <row r="189" customFormat="false" ht="15" hidden="false" customHeight="false" outlineLevel="0" collapsed="false">
      <c r="A189" s="219" t="s">
        <v>71</v>
      </c>
      <c r="B189" s="132" t="n">
        <v>40483</v>
      </c>
      <c r="C189" s="132" t="n">
        <v>15537</v>
      </c>
      <c r="D189" s="132" t="n">
        <v>24946</v>
      </c>
      <c r="E189" s="217" t="n">
        <v>13.2</v>
      </c>
      <c r="F189" s="217" t="n">
        <v>9.7</v>
      </c>
      <c r="G189" s="217" t="n">
        <v>17.1</v>
      </c>
      <c r="H189" s="217" t="n">
        <v>62.3</v>
      </c>
      <c r="I189" s="127"/>
      <c r="J189" s="229" t="n">
        <v>91</v>
      </c>
      <c r="K189" s="228" t="n">
        <f aca="false">K188</f>
        <v>20996.4</v>
      </c>
      <c r="L189" s="228" t="n">
        <f aca="false">L188</f>
        <v>22766.8</v>
      </c>
      <c r="M189" s="228" t="n">
        <f aca="false">M188</f>
        <v>24331.8</v>
      </c>
      <c r="N189" s="228" t="n">
        <f aca="false">N188</f>
        <v>25735</v>
      </c>
      <c r="O189" s="228" t="n">
        <f aca="false">O188</f>
        <v>27054.8</v>
      </c>
      <c r="P189" s="228" t="n">
        <f aca="false">P188</f>
        <v>28349.2</v>
      </c>
      <c r="Q189" s="228" t="n">
        <f aca="false">Q188</f>
        <v>29654.6</v>
      </c>
      <c r="R189" s="228" t="n">
        <f aca="false">R188</f>
        <v>30947.6</v>
      </c>
      <c r="S189" s="228" t="n">
        <f aca="false">S188</f>
        <v>32182.4</v>
      </c>
      <c r="T189" s="228" t="n">
        <f aca="false">T188</f>
        <v>33312.2</v>
      </c>
      <c r="U189" s="228" t="n">
        <f aca="false">U188</f>
        <v>34339.6</v>
      </c>
      <c r="V189" s="228" t="n">
        <f aca="false">V188</f>
        <v>35295.4</v>
      </c>
      <c r="W189" s="228" t="n">
        <f aca="false">W188</f>
        <v>36241.6</v>
      </c>
      <c r="X189" s="228" t="n">
        <f aca="false">X188</f>
        <v>37215.8</v>
      </c>
      <c r="Y189" s="228" t="n">
        <f aca="false">Y188</f>
        <v>38253.8</v>
      </c>
      <c r="Z189" s="228" t="n">
        <f aca="false">Z188</f>
        <v>39365.4</v>
      </c>
      <c r="AA189" s="228" t="n">
        <f aca="false">AA188</f>
        <v>40544.6</v>
      </c>
      <c r="AB189" s="228" t="n">
        <f aca="false">AB188</f>
        <v>41795.8</v>
      </c>
      <c r="AC189" s="228" t="n">
        <f aca="false">AC188</f>
        <v>43164</v>
      </c>
      <c r="AD189" s="228" t="n">
        <f aca="false">AD188</f>
        <v>44690.2</v>
      </c>
      <c r="AE189" s="228" t="n">
        <f aca="false">AE188</f>
        <v>46400.2</v>
      </c>
      <c r="AF189" s="228" t="n">
        <f aca="false">AF188</f>
        <v>48297.8</v>
      </c>
      <c r="AG189" s="228" t="n">
        <f aca="false">AG188</f>
        <v>50374.2</v>
      </c>
      <c r="AH189" s="228" t="n">
        <f aca="false">AH188</f>
        <v>52649.2</v>
      </c>
      <c r="AI189" s="228" t="n">
        <f aca="false">AI188</f>
        <v>55131.8</v>
      </c>
      <c r="AJ189" s="228" t="n">
        <f aca="false">AJ188</f>
        <v>57828.8</v>
      </c>
      <c r="AK189" s="228" t="n">
        <f aca="false">AK188</f>
        <v>60732.6</v>
      </c>
      <c r="AL189" s="228" t="n">
        <f aca="false">AL188</f>
        <v>63799.4</v>
      </c>
      <c r="AM189" s="228" t="n">
        <f aca="false">AM188</f>
        <v>66940.6</v>
      </c>
      <c r="AN189" s="228" t="n">
        <f aca="false">AN188</f>
        <v>70064.2</v>
      </c>
      <c r="AO189" s="228" t="n">
        <f aca="false">AO188</f>
        <v>73100</v>
      </c>
      <c r="AR189" s="196" t="s">
        <v>216</v>
      </c>
      <c r="AS189" s="197" t="s">
        <v>71</v>
      </c>
      <c r="AT189" s="197" t="n">
        <v>5</v>
      </c>
      <c r="AU189" s="198" t="n">
        <f aca="false">M28</f>
        <v>319518</v>
      </c>
      <c r="AV189" s="198" t="n">
        <f aca="false">B136</f>
        <v>40174</v>
      </c>
      <c r="AW189" s="199" t="n">
        <f aca="false">AV189/AU189</f>
        <v>0.1257331355354</v>
      </c>
      <c r="AX189" s="200" t="n">
        <f aca="false">2*AT189*AW189/(2+AT189*AW189)</f>
        <v>0.478315430536274</v>
      </c>
      <c r="AY189" s="201" t="n">
        <f aca="false">AY188*(1-AX188)</f>
        <v>33244.1012518866</v>
      </c>
      <c r="AZ189" s="201" t="n">
        <f aca="false">((AY189+AY190)/2)*AT189</f>
        <v>126467.589751714</v>
      </c>
      <c r="BA189" s="201" t="n">
        <f aca="false">BA190+AZ189</f>
        <v>209453.328517947</v>
      </c>
      <c r="BB189" s="202" t="n">
        <f aca="false">BA189/AY189</f>
        <v>6.30046596630615</v>
      </c>
      <c r="BD189" s="196" t="s">
        <v>216</v>
      </c>
      <c r="BE189" s="197" t="s">
        <v>71</v>
      </c>
      <c r="BF189" s="197" t="n">
        <v>5</v>
      </c>
      <c r="BG189" s="198" t="n">
        <f aca="false">Z28</f>
        <v>418268</v>
      </c>
      <c r="BH189" s="198" t="n">
        <f aca="false">B826</f>
        <v>42233</v>
      </c>
      <c r="BI189" s="199" t="n">
        <f aca="false">BH189/BG189</f>
        <v>0.100971147685216</v>
      </c>
      <c r="BJ189" s="200" t="n">
        <f aca="false">2*BF189*BI189/(2+BF189*BI189)</f>
        <v>0.403101648275605</v>
      </c>
      <c r="BK189" s="201" t="n">
        <f aca="false">BK188*(1-BJ188)</f>
        <v>41081.4417811056</v>
      </c>
      <c r="BL189" s="201" t="n">
        <f aca="false">((BK189+BK190)/2)*BF189</f>
        <v>164007.216666773</v>
      </c>
      <c r="BM189" s="201" t="n">
        <f aca="false">BM190+BL189</f>
        <v>302404.619161604</v>
      </c>
      <c r="BN189" s="202" t="n">
        <f aca="false">BM189/BK189</f>
        <v>7.36110043977785</v>
      </c>
      <c r="BP189" s="196" t="s">
        <v>216</v>
      </c>
      <c r="BQ189" s="197" t="s">
        <v>71</v>
      </c>
      <c r="BR189" s="197" t="n">
        <v>5</v>
      </c>
      <c r="BS189" s="198" t="n">
        <f aca="false">AM28</f>
        <v>676109</v>
      </c>
      <c r="BT189" s="198" t="n">
        <f aca="false">B1515</f>
        <v>58012</v>
      </c>
      <c r="BU189" s="199" t="n">
        <f aca="false">BT189/BS189</f>
        <v>0.085802732991278</v>
      </c>
      <c r="BV189" s="200" t="n">
        <f aca="false">2*BR189*BU189/(2+BR189*BU189)</f>
        <v>0.353241046887311</v>
      </c>
      <c r="BW189" s="201" t="n">
        <f aca="false">BW188*(1-BV188)</f>
        <v>46719.2722421616</v>
      </c>
      <c r="BX189" s="201" t="n">
        <f aca="false">((BW189+BW190)/2)*BR189</f>
        <v>192338.449619222</v>
      </c>
      <c r="BY189" s="201" t="n">
        <f aca="false">BY190+BX189</f>
        <v>385085.145102134</v>
      </c>
      <c r="BZ189" s="202" t="n">
        <f aca="false">BY189/BW189</f>
        <v>8.24253304088533</v>
      </c>
    </row>
    <row r="190" customFormat="false" ht="15" hidden="false" customHeight="false" outlineLevel="0" collapsed="false">
      <c r="A190" s="219" t="s">
        <v>72</v>
      </c>
      <c r="B190" s="132" t="n">
        <v>23026</v>
      </c>
      <c r="C190" s="132" t="n">
        <v>7253</v>
      </c>
      <c r="D190" s="132" t="n">
        <v>15773</v>
      </c>
      <c r="E190" s="217" t="n">
        <v>7.5</v>
      </c>
      <c r="F190" s="217" t="n">
        <v>4.5</v>
      </c>
      <c r="G190" s="217" t="n">
        <v>10.8</v>
      </c>
      <c r="H190" s="217" t="n">
        <v>46</v>
      </c>
      <c r="I190" s="127"/>
      <c r="J190" s="229" t="n">
        <v>92</v>
      </c>
      <c r="K190" s="228" t="n">
        <f aca="false">K189</f>
        <v>20996.4</v>
      </c>
      <c r="L190" s="228" t="n">
        <f aca="false">L189</f>
        <v>22766.8</v>
      </c>
      <c r="M190" s="228" t="n">
        <f aca="false">M189</f>
        <v>24331.8</v>
      </c>
      <c r="N190" s="228" t="n">
        <f aca="false">N189</f>
        <v>25735</v>
      </c>
      <c r="O190" s="228" t="n">
        <f aca="false">O189</f>
        <v>27054.8</v>
      </c>
      <c r="P190" s="228" t="n">
        <f aca="false">P189</f>
        <v>28349.2</v>
      </c>
      <c r="Q190" s="228" t="n">
        <f aca="false">Q189</f>
        <v>29654.6</v>
      </c>
      <c r="R190" s="228" t="n">
        <f aca="false">R189</f>
        <v>30947.6</v>
      </c>
      <c r="S190" s="228" t="n">
        <f aca="false">S189</f>
        <v>32182.4</v>
      </c>
      <c r="T190" s="228" t="n">
        <f aca="false">T189</f>
        <v>33312.2</v>
      </c>
      <c r="U190" s="228" t="n">
        <f aca="false">U189</f>
        <v>34339.6</v>
      </c>
      <c r="V190" s="228" t="n">
        <f aca="false">V189</f>
        <v>35295.4</v>
      </c>
      <c r="W190" s="228" t="n">
        <f aca="false">W189</f>
        <v>36241.6</v>
      </c>
      <c r="X190" s="228" t="n">
        <f aca="false">X189</f>
        <v>37215.8</v>
      </c>
      <c r="Y190" s="228" t="n">
        <f aca="false">Y189</f>
        <v>38253.8</v>
      </c>
      <c r="Z190" s="228" t="n">
        <f aca="false">Z189</f>
        <v>39365.4</v>
      </c>
      <c r="AA190" s="228" t="n">
        <f aca="false">AA189</f>
        <v>40544.6</v>
      </c>
      <c r="AB190" s="228" t="n">
        <f aca="false">AB189</f>
        <v>41795.8</v>
      </c>
      <c r="AC190" s="228" t="n">
        <f aca="false">AC189</f>
        <v>43164</v>
      </c>
      <c r="AD190" s="228" t="n">
        <f aca="false">AD189</f>
        <v>44690.2</v>
      </c>
      <c r="AE190" s="228" t="n">
        <f aca="false">AE189</f>
        <v>46400.2</v>
      </c>
      <c r="AF190" s="228" t="n">
        <f aca="false">AF189</f>
        <v>48297.8</v>
      </c>
      <c r="AG190" s="228" t="n">
        <f aca="false">AG189</f>
        <v>50374.2</v>
      </c>
      <c r="AH190" s="228" t="n">
        <f aca="false">AH189</f>
        <v>52649.2</v>
      </c>
      <c r="AI190" s="228" t="n">
        <f aca="false">AI189</f>
        <v>55131.8</v>
      </c>
      <c r="AJ190" s="228" t="n">
        <f aca="false">AJ189</f>
        <v>57828.8</v>
      </c>
      <c r="AK190" s="228" t="n">
        <f aca="false">AK189</f>
        <v>60732.6</v>
      </c>
      <c r="AL190" s="228" t="n">
        <f aca="false">AL189</f>
        <v>63799.4</v>
      </c>
      <c r="AM190" s="228" t="n">
        <f aca="false">AM189</f>
        <v>66940.6</v>
      </c>
      <c r="AN190" s="228" t="n">
        <f aca="false">AN189</f>
        <v>70064.2</v>
      </c>
      <c r="AO190" s="228" t="n">
        <f aca="false">AO189</f>
        <v>73100</v>
      </c>
      <c r="AR190" s="203" t="n">
        <v>90</v>
      </c>
      <c r="AS190" s="204" t="s">
        <v>72</v>
      </c>
      <c r="AT190" s="204" t="n">
        <v>5</v>
      </c>
      <c r="AU190" s="205" t="n">
        <f aca="false">M29</f>
        <v>121659</v>
      </c>
      <c r="AV190" s="205" t="n">
        <f aca="false">B137</f>
        <v>22164</v>
      </c>
      <c r="AW190" s="206" t="n">
        <f aca="false">AV190/AU190</f>
        <v>0.182181342933938</v>
      </c>
      <c r="AX190" s="207" t="n">
        <f aca="false">2*AT190*AW190/(2+AT190*AW190)</f>
        <v>0.625857716483405</v>
      </c>
      <c r="AY190" s="208" t="n">
        <f aca="false">AY189*(1-AX189)</f>
        <v>17342.9346487989</v>
      </c>
      <c r="AZ190" s="208" t="n">
        <f aca="false">((AY190+AY191)/2)*AT190</f>
        <v>59579.1495529492</v>
      </c>
      <c r="BA190" s="208" t="n">
        <f aca="false">BA191+AZ190</f>
        <v>82985.7387662331</v>
      </c>
      <c r="BB190" s="209" t="n">
        <f aca="false">BA190/AY190</f>
        <v>4.78498826448499</v>
      </c>
      <c r="BD190" s="203" t="n">
        <v>90</v>
      </c>
      <c r="BE190" s="204" t="s">
        <v>72</v>
      </c>
      <c r="BF190" s="204" t="n">
        <v>5</v>
      </c>
      <c r="BG190" s="205" t="n">
        <f aca="false">Z29</f>
        <v>196827</v>
      </c>
      <c r="BH190" s="205" t="n">
        <f aca="false">B827</f>
        <v>28880</v>
      </c>
      <c r="BI190" s="206" t="n">
        <f aca="false">BH190/BG190</f>
        <v>0.146727837136165</v>
      </c>
      <c r="BJ190" s="207" t="n">
        <f aca="false">2*BF190*BI190/(2+BF190*BI190)</f>
        <v>0.536749099532761</v>
      </c>
      <c r="BK190" s="208" t="n">
        <f aca="false">BK189*(1-BJ189)</f>
        <v>24521.4448856036</v>
      </c>
      <c r="BL190" s="208" t="n">
        <f aca="false">((BK190+BK191)/2)*BF190</f>
        <v>89702.5657740431</v>
      </c>
      <c r="BM190" s="208" t="n">
        <f aca="false">BM191+BL190</f>
        <v>138397.402494831</v>
      </c>
      <c r="BN190" s="209" t="n">
        <f aca="false">BM190/BK190</f>
        <v>5.64393342808619</v>
      </c>
      <c r="BP190" s="203" t="n">
        <v>90</v>
      </c>
      <c r="BQ190" s="204" t="s">
        <v>72</v>
      </c>
      <c r="BR190" s="204" t="n">
        <v>5</v>
      </c>
      <c r="BS190" s="205" t="n">
        <f aca="false">AM29</f>
        <v>334703</v>
      </c>
      <c r="BT190" s="205" t="n">
        <f aca="false">B1516</f>
        <v>41566</v>
      </c>
      <c r="BU190" s="206" t="n">
        <f aca="false">BT190/BS190</f>
        <v>0.124187712688563</v>
      </c>
      <c r="BV190" s="207" t="n">
        <f aca="false">2*BR190*BU190/(2+BR190*BU190)</f>
        <v>0.473829163417826</v>
      </c>
      <c r="BW190" s="208" t="n">
        <f aca="false">BW189*(1-BV189)</f>
        <v>30216.1076055271</v>
      </c>
      <c r="BX190" s="208" t="n">
        <f aca="false">((BW190+BW191)/2)*BR190</f>
        <v>115287.355556461</v>
      </c>
      <c r="BY190" s="208" t="n">
        <f aca="false">BY191+BX190</f>
        <v>192746.695482912</v>
      </c>
      <c r="BZ190" s="209" t="n">
        <f aca="false">BY190/BW190</f>
        <v>6.37893861112855</v>
      </c>
    </row>
    <row r="191" customFormat="false" ht="15" hidden="false" customHeight="false" outlineLevel="0" collapsed="false">
      <c r="A191" s="219" t="s">
        <v>74</v>
      </c>
      <c r="B191" s="132" t="n">
        <v>7330</v>
      </c>
      <c r="C191" s="132" t="n">
        <v>1729</v>
      </c>
      <c r="D191" s="132" t="n">
        <v>5601</v>
      </c>
      <c r="E191" s="217" t="n">
        <v>2.4</v>
      </c>
      <c r="F191" s="217" t="n">
        <v>1.1</v>
      </c>
      <c r="G191" s="217" t="n">
        <v>3.8</v>
      </c>
      <c r="H191" s="217" t="n">
        <v>30.9</v>
      </c>
      <c r="I191" s="127"/>
      <c r="J191" s="229" t="n">
        <v>93</v>
      </c>
      <c r="K191" s="228" t="n">
        <f aca="false">K190</f>
        <v>20996.4</v>
      </c>
      <c r="L191" s="228" t="n">
        <f aca="false">L190</f>
        <v>22766.8</v>
      </c>
      <c r="M191" s="228" t="n">
        <f aca="false">M190</f>
        <v>24331.8</v>
      </c>
      <c r="N191" s="228" t="n">
        <f aca="false">N190</f>
        <v>25735</v>
      </c>
      <c r="O191" s="228" t="n">
        <f aca="false">O190</f>
        <v>27054.8</v>
      </c>
      <c r="P191" s="228" t="n">
        <f aca="false">P190</f>
        <v>28349.2</v>
      </c>
      <c r="Q191" s="228" t="n">
        <f aca="false">Q190</f>
        <v>29654.6</v>
      </c>
      <c r="R191" s="228" t="n">
        <f aca="false">R190</f>
        <v>30947.6</v>
      </c>
      <c r="S191" s="228" t="n">
        <f aca="false">S190</f>
        <v>32182.4</v>
      </c>
      <c r="T191" s="228" t="n">
        <f aca="false">T190</f>
        <v>33312.2</v>
      </c>
      <c r="U191" s="228" t="n">
        <f aca="false">U190</f>
        <v>34339.6</v>
      </c>
      <c r="V191" s="228" t="n">
        <f aca="false">V190</f>
        <v>35295.4</v>
      </c>
      <c r="W191" s="228" t="n">
        <f aca="false">W190</f>
        <v>36241.6</v>
      </c>
      <c r="X191" s="228" t="n">
        <f aca="false">X190</f>
        <v>37215.8</v>
      </c>
      <c r="Y191" s="228" t="n">
        <f aca="false">Y190</f>
        <v>38253.8</v>
      </c>
      <c r="Z191" s="228" t="n">
        <f aca="false">Z190</f>
        <v>39365.4</v>
      </c>
      <c r="AA191" s="228" t="n">
        <f aca="false">AA190</f>
        <v>40544.6</v>
      </c>
      <c r="AB191" s="228" t="n">
        <f aca="false">AB190</f>
        <v>41795.8</v>
      </c>
      <c r="AC191" s="228" t="n">
        <f aca="false">AC190</f>
        <v>43164</v>
      </c>
      <c r="AD191" s="228" t="n">
        <f aca="false">AD190</f>
        <v>44690.2</v>
      </c>
      <c r="AE191" s="228" t="n">
        <f aca="false">AE190</f>
        <v>46400.2</v>
      </c>
      <c r="AF191" s="228" t="n">
        <f aca="false">AF190</f>
        <v>48297.8</v>
      </c>
      <c r="AG191" s="228" t="n">
        <f aca="false">AG190</f>
        <v>50374.2</v>
      </c>
      <c r="AH191" s="228" t="n">
        <f aca="false">AH190</f>
        <v>52649.2</v>
      </c>
      <c r="AI191" s="228" t="n">
        <f aca="false">AI190</f>
        <v>55131.8</v>
      </c>
      <c r="AJ191" s="228" t="n">
        <f aca="false">AJ190</f>
        <v>57828.8</v>
      </c>
      <c r="AK191" s="228" t="n">
        <f aca="false">AK190</f>
        <v>60732.6</v>
      </c>
      <c r="AL191" s="228" t="n">
        <f aca="false">AL190</f>
        <v>63799.4</v>
      </c>
      <c r="AM191" s="228" t="n">
        <f aca="false">AM190</f>
        <v>66940.6</v>
      </c>
      <c r="AN191" s="228" t="n">
        <f aca="false">AN190</f>
        <v>70064.2</v>
      </c>
      <c r="AO191" s="228" t="n">
        <f aca="false">AO190</f>
        <v>73100</v>
      </c>
      <c r="AR191" s="196" t="n">
        <v>95</v>
      </c>
      <c r="AS191" s="197" t="s">
        <v>74</v>
      </c>
      <c r="AT191" s="197" t="n">
        <v>5</v>
      </c>
      <c r="AU191" s="198" t="n">
        <f aca="false">M30</f>
        <v>25647</v>
      </c>
      <c r="AV191" s="198" t="n">
        <f aca="false">B138</f>
        <v>6797</v>
      </c>
      <c r="AW191" s="199" t="n">
        <f aca="false">AV191/AU191</f>
        <v>0.265021250048739</v>
      </c>
      <c r="AX191" s="200" t="n">
        <f aca="false">2*AT191*AW191/(2+AT191*AW191)</f>
        <v>0.797030922032388</v>
      </c>
      <c r="AY191" s="201" t="n">
        <f aca="false">AY190*(1-AX190)</f>
        <v>6488.72517238072</v>
      </c>
      <c r="AZ191" s="201" t="n">
        <f aca="false">((AY191+AY192)/2)*AT191</f>
        <v>19514.3393445102</v>
      </c>
      <c r="BA191" s="201" t="n">
        <f aca="false">BA192+AZ191</f>
        <v>23406.5892132839</v>
      </c>
      <c r="BB191" s="202" t="n">
        <f aca="false">BA191/AY191</f>
        <v>3.60727085698037</v>
      </c>
      <c r="BD191" s="196" t="n">
        <v>95</v>
      </c>
      <c r="BE191" s="197" t="s">
        <v>74</v>
      </c>
      <c r="BF191" s="197" t="n">
        <v>5</v>
      </c>
      <c r="BG191" s="198" t="n">
        <f aca="false">Z30</f>
        <v>67570</v>
      </c>
      <c r="BH191" s="198" t="n">
        <f aca="false">B828</f>
        <v>14663</v>
      </c>
      <c r="BI191" s="199" t="n">
        <f aca="false">BH191/BG191</f>
        <v>0.217004587834838</v>
      </c>
      <c r="BJ191" s="200" t="n">
        <f aca="false">2*BF191*BI191/(2+BF191*BI191)</f>
        <v>0.703413206687295</v>
      </c>
      <c r="BK191" s="201" t="n">
        <f aca="false">BK190*(1-BJ190)</f>
        <v>11359.5814240136</v>
      </c>
      <c r="BL191" s="201" t="n">
        <f aca="false">((BK191+BK192)/2)*BF191</f>
        <v>36821.7081298411</v>
      </c>
      <c r="BM191" s="201" t="n">
        <f aca="false">BM192+BL191</f>
        <v>48694.8367207882</v>
      </c>
      <c r="BN191" s="202" t="n">
        <f aca="false">BM191/BK191</f>
        <v>4.28667526585527</v>
      </c>
      <c r="BP191" s="196" t="n">
        <v>95</v>
      </c>
      <c r="BQ191" s="197" t="s">
        <v>74</v>
      </c>
      <c r="BR191" s="197" t="n">
        <v>5</v>
      </c>
      <c r="BS191" s="198" t="n">
        <f aca="false">AM30</f>
        <v>120199</v>
      </c>
      <c r="BT191" s="198" t="n">
        <f aca="false">B1517</f>
        <v>22400</v>
      </c>
      <c r="BU191" s="199" t="n">
        <f aca="false">BT191/BS191</f>
        <v>0.186357623607518</v>
      </c>
      <c r="BV191" s="200" t="n">
        <f aca="false">2*BR191*BU191/(2+BR191*BU191)</f>
        <v>0.635644924205018</v>
      </c>
      <c r="BW191" s="201" t="n">
        <f aca="false">BW190*(1-BV190)</f>
        <v>15898.8346170572</v>
      </c>
      <c r="BX191" s="201" t="n">
        <f aca="false">((BW191+BW192)/2)*BR191</f>
        <v>54229.1392725174</v>
      </c>
      <c r="BY191" s="201" t="n">
        <f aca="false">BY192+BX191</f>
        <v>77459.3399264513</v>
      </c>
      <c r="BZ191" s="202" t="n">
        <f aca="false">BY191/BW191</f>
        <v>4.87201369107572</v>
      </c>
    </row>
    <row r="192" customFormat="false" ht="15" hidden="false" customHeight="false" outlineLevel="0" collapsed="false">
      <c r="A192" s="219" t="s">
        <v>218</v>
      </c>
      <c r="B192" s="132" t="n">
        <v>1835</v>
      </c>
      <c r="C192" s="132" t="n">
        <v>381</v>
      </c>
      <c r="D192" s="132" t="n">
        <v>1454</v>
      </c>
      <c r="E192" s="217" t="n">
        <v>0.6</v>
      </c>
      <c r="F192" s="217" t="n">
        <v>0.2</v>
      </c>
      <c r="G192" s="217" t="n">
        <v>1</v>
      </c>
      <c r="H192" s="217" t="n">
        <v>26.2</v>
      </c>
      <c r="I192" s="127"/>
      <c r="J192" s="229" t="n">
        <v>94</v>
      </c>
      <c r="K192" s="228" t="n">
        <f aca="false">K191</f>
        <v>20996.4</v>
      </c>
      <c r="L192" s="228" t="n">
        <f aca="false">L191</f>
        <v>22766.8</v>
      </c>
      <c r="M192" s="228" t="n">
        <f aca="false">M191</f>
        <v>24331.8</v>
      </c>
      <c r="N192" s="228" t="n">
        <f aca="false">N191</f>
        <v>25735</v>
      </c>
      <c r="O192" s="228" t="n">
        <f aca="false">O191</f>
        <v>27054.8</v>
      </c>
      <c r="P192" s="228" t="n">
        <f aca="false">P191</f>
        <v>28349.2</v>
      </c>
      <c r="Q192" s="228" t="n">
        <f aca="false">Q191</f>
        <v>29654.6</v>
      </c>
      <c r="R192" s="228" t="n">
        <f aca="false">R191</f>
        <v>30947.6</v>
      </c>
      <c r="S192" s="228" t="n">
        <f aca="false">S191</f>
        <v>32182.4</v>
      </c>
      <c r="T192" s="228" t="n">
        <f aca="false">T191</f>
        <v>33312.2</v>
      </c>
      <c r="U192" s="228" t="n">
        <f aca="false">U191</f>
        <v>34339.6</v>
      </c>
      <c r="V192" s="228" t="n">
        <f aca="false">V191</f>
        <v>35295.4</v>
      </c>
      <c r="W192" s="228" t="n">
        <f aca="false">W191</f>
        <v>36241.6</v>
      </c>
      <c r="X192" s="228" t="n">
        <f aca="false">X191</f>
        <v>37215.8</v>
      </c>
      <c r="Y192" s="228" t="n">
        <f aca="false">Y191</f>
        <v>38253.8</v>
      </c>
      <c r="Z192" s="228" t="n">
        <f aca="false">Z191</f>
        <v>39365.4</v>
      </c>
      <c r="AA192" s="228" t="n">
        <f aca="false">AA191</f>
        <v>40544.6</v>
      </c>
      <c r="AB192" s="228" t="n">
        <f aca="false">AB191</f>
        <v>41795.8</v>
      </c>
      <c r="AC192" s="228" t="n">
        <f aca="false">AC191</f>
        <v>43164</v>
      </c>
      <c r="AD192" s="228" t="n">
        <f aca="false">AD191</f>
        <v>44690.2</v>
      </c>
      <c r="AE192" s="228" t="n">
        <f aca="false">AE191</f>
        <v>46400.2</v>
      </c>
      <c r="AF192" s="228" t="n">
        <f aca="false">AF191</f>
        <v>48297.8</v>
      </c>
      <c r="AG192" s="228" t="n">
        <f aca="false">AG191</f>
        <v>50374.2</v>
      </c>
      <c r="AH192" s="228" t="n">
        <f aca="false">AH191</f>
        <v>52649.2</v>
      </c>
      <c r="AI192" s="228" t="n">
        <f aca="false">AI191</f>
        <v>55131.8</v>
      </c>
      <c r="AJ192" s="228" t="n">
        <f aca="false">AJ191</f>
        <v>57828.8</v>
      </c>
      <c r="AK192" s="228" t="n">
        <f aca="false">AK191</f>
        <v>60732.6</v>
      </c>
      <c r="AL192" s="228" t="n">
        <f aca="false">AL191</f>
        <v>63799.4</v>
      </c>
      <c r="AM192" s="228" t="n">
        <f aca="false">AM191</f>
        <v>66940.6</v>
      </c>
      <c r="AN192" s="228" t="n">
        <f aca="false">AN191</f>
        <v>70064.2</v>
      </c>
      <c r="AO192" s="228" t="n">
        <f aca="false">AO191</f>
        <v>73100</v>
      </c>
      <c r="AR192" s="220" t="s">
        <v>217</v>
      </c>
      <c r="AS192" s="221" t="s">
        <v>218</v>
      </c>
      <c r="AT192" s="221" t="n">
        <f aca="false">2/AW192</f>
        <v>5.91073446327684</v>
      </c>
      <c r="AU192" s="222" t="n">
        <f aca="false">M31</f>
        <v>5231</v>
      </c>
      <c r="AV192" s="222" t="n">
        <f aca="false">B139</f>
        <v>1770</v>
      </c>
      <c r="AW192" s="223" t="n">
        <f aca="false">AV192/AU192</f>
        <v>0.338367424966546</v>
      </c>
      <c r="AX192" s="224" t="n">
        <f aca="false">2*AT192*AW192/(2+AT192*AW192)</f>
        <v>1</v>
      </c>
      <c r="AY192" s="225" t="n">
        <f aca="false">AY191*(1-AX191)</f>
        <v>1317.01056542335</v>
      </c>
      <c r="AZ192" s="225" t="n">
        <f aca="false">AY192/AW192</f>
        <v>3892.24986877375</v>
      </c>
      <c r="BA192" s="225" t="n">
        <f aca="false">BA193+AZ192</f>
        <v>3892.24986877375</v>
      </c>
      <c r="BB192" s="226" t="n">
        <f aca="false">BA192/AY192</f>
        <v>2.95536723163842</v>
      </c>
      <c r="BD192" s="220" t="s">
        <v>217</v>
      </c>
      <c r="BE192" s="221" t="s">
        <v>218</v>
      </c>
      <c r="BF192" s="221" t="n">
        <f aca="false">2/BI192</f>
        <v>7.04824561403509</v>
      </c>
      <c r="BG192" s="222" t="n">
        <f aca="false">Z31</f>
        <v>16070</v>
      </c>
      <c r="BH192" s="222" t="n">
        <f aca="false">B829</f>
        <v>4560</v>
      </c>
      <c r="BI192" s="223" t="n">
        <f aca="false">BH192/BG192</f>
        <v>0.283758556316117</v>
      </c>
      <c r="BJ192" s="224" t="n">
        <f aca="false">2*BF192*BI192/(2+BF192*BI192)</f>
        <v>1</v>
      </c>
      <c r="BK192" s="225" t="n">
        <f aca="false">BK191*(1-BJ191)</f>
        <v>3369.10182792278</v>
      </c>
      <c r="BL192" s="225" t="n">
        <f aca="false">BK192/BI192</f>
        <v>11873.1285909472</v>
      </c>
      <c r="BM192" s="225" t="n">
        <f aca="false">BM193+BL192</f>
        <v>11873.1285909472</v>
      </c>
      <c r="BN192" s="226" t="n">
        <f aca="false">BM192/BK192</f>
        <v>3.52412280701754</v>
      </c>
      <c r="BP192" s="220" t="s">
        <v>217</v>
      </c>
      <c r="BQ192" s="221" t="s">
        <v>218</v>
      </c>
      <c r="BR192" s="221" t="n">
        <f aca="false">2/BU192</f>
        <v>8.0203411378324</v>
      </c>
      <c r="BS192" s="222" t="n">
        <f aca="false">AM31</f>
        <v>37852</v>
      </c>
      <c r="BT192" s="222" t="n">
        <f aca="false">B1518</f>
        <v>9439</v>
      </c>
      <c r="BU192" s="223" t="n">
        <f aca="false">BT192/BS192</f>
        <v>0.249365951600972</v>
      </c>
      <c r="BV192" s="224" t="n">
        <f aca="false">2*BR192*BU192/(2+BR192*BU192)</f>
        <v>1</v>
      </c>
      <c r="BW192" s="225" t="n">
        <f aca="false">BW191*(1-BV191)</f>
        <v>5792.82109194975</v>
      </c>
      <c r="BX192" s="225" t="n">
        <f aca="false">BW192/BU192</f>
        <v>23230.2006539339</v>
      </c>
      <c r="BY192" s="225" t="n">
        <f aca="false">BY193+BX192</f>
        <v>23230.2006539339</v>
      </c>
      <c r="BZ192" s="226" t="n">
        <f aca="false">BY192/BW192</f>
        <v>4.0101705689162</v>
      </c>
    </row>
    <row r="193" customFormat="false" ht="15" hidden="false" customHeight="false" outlineLevel="0" collapsed="false">
      <c r="B193" s="132"/>
      <c r="C193" s="132"/>
      <c r="D193" s="132"/>
      <c r="E193" s="217"/>
      <c r="F193" s="217"/>
      <c r="G193" s="217"/>
      <c r="H193" s="217"/>
      <c r="I193" s="127"/>
      <c r="J193" s="229" t="n">
        <v>95</v>
      </c>
      <c r="K193" s="228" t="n">
        <f aca="false">K30/5</f>
        <v>4926.2</v>
      </c>
      <c r="L193" s="228" t="n">
        <f aca="false">L30/5</f>
        <v>4853.2</v>
      </c>
      <c r="M193" s="228" t="n">
        <f aca="false">M30/5</f>
        <v>5129.4</v>
      </c>
      <c r="N193" s="228" t="n">
        <f aca="false">N30/5</f>
        <v>5649</v>
      </c>
      <c r="O193" s="228" t="n">
        <f aca="false">O30/5</f>
        <v>6302.4</v>
      </c>
      <c r="P193" s="228" t="n">
        <f aca="false">P30/5</f>
        <v>7018.8</v>
      </c>
      <c r="Q193" s="228" t="n">
        <f aca="false">Q30/5</f>
        <v>7738.2</v>
      </c>
      <c r="R193" s="228" t="n">
        <f aca="false">R30/5</f>
        <v>8411.4</v>
      </c>
      <c r="S193" s="228" t="n">
        <f aca="false">S30/5</f>
        <v>9054.8</v>
      </c>
      <c r="T193" s="228" t="n">
        <f aca="false">T30/5</f>
        <v>9688</v>
      </c>
      <c r="U193" s="228" t="n">
        <f aca="false">U30/5</f>
        <v>10328.8</v>
      </c>
      <c r="V193" s="228" t="n">
        <f aca="false">V30/5</f>
        <v>10991.2</v>
      </c>
      <c r="W193" s="228" t="n">
        <f aca="false">W30/5</f>
        <v>11658</v>
      </c>
      <c r="X193" s="228" t="n">
        <f aca="false">X30/5</f>
        <v>12310.8</v>
      </c>
      <c r="Y193" s="228" t="n">
        <f aca="false">Y30/5</f>
        <v>12929</v>
      </c>
      <c r="Z193" s="228" t="n">
        <f aca="false">Z30/5</f>
        <v>13514</v>
      </c>
      <c r="AA193" s="228" t="n">
        <f aca="false">AA30/5</f>
        <v>14076.2</v>
      </c>
      <c r="AB193" s="228" t="n">
        <f aca="false">AB30/5</f>
        <v>14649.4</v>
      </c>
      <c r="AC193" s="228" t="n">
        <f aca="false">AC30/5</f>
        <v>15238.4</v>
      </c>
      <c r="AD193" s="228" t="n">
        <f aca="false">AD30/5</f>
        <v>15861</v>
      </c>
      <c r="AE193" s="228" t="n">
        <f aca="false">AE30/5</f>
        <v>16522.6</v>
      </c>
      <c r="AF193" s="228" t="n">
        <f aca="false">AF30/5</f>
        <v>17222</v>
      </c>
      <c r="AG193" s="228" t="n">
        <f aca="false">AG30/5</f>
        <v>17957.4</v>
      </c>
      <c r="AH193" s="228" t="n">
        <f aca="false">AH30/5</f>
        <v>18755.4</v>
      </c>
      <c r="AI193" s="228" t="n">
        <f aca="false">AI30/5</f>
        <v>19627.8</v>
      </c>
      <c r="AJ193" s="228" t="n">
        <f aca="false">AJ30/5</f>
        <v>20592.8</v>
      </c>
      <c r="AK193" s="228" t="n">
        <f aca="false">AK30/5</f>
        <v>21649.8</v>
      </c>
      <c r="AL193" s="228" t="n">
        <f aca="false">AL30/5</f>
        <v>22794</v>
      </c>
      <c r="AM193" s="228" t="n">
        <f aca="false">AM30/5</f>
        <v>24039.8</v>
      </c>
      <c r="AN193" s="228" t="n">
        <f aca="false">AN30/5</f>
        <v>25397.6</v>
      </c>
      <c r="AO193" s="228" t="n">
        <f aca="false">AO30/5</f>
        <v>26865</v>
      </c>
    </row>
    <row r="194" customFormat="false" ht="15" hidden="false" customHeight="false" outlineLevel="0" collapsed="false">
      <c r="A194" s="219" t="s">
        <v>186</v>
      </c>
      <c r="B194" s="132" t="n">
        <v>8092</v>
      </c>
      <c r="C194" s="132" t="n">
        <v>4565</v>
      </c>
      <c r="D194" s="132" t="n">
        <v>3527</v>
      </c>
      <c r="E194" s="217" t="n">
        <v>2.6</v>
      </c>
      <c r="F194" s="217" t="n">
        <v>2.8</v>
      </c>
      <c r="G194" s="217" t="n">
        <v>2.4</v>
      </c>
      <c r="H194" s="217" t="n">
        <v>129.4</v>
      </c>
      <c r="I194" s="127"/>
      <c r="J194" s="229" t="n">
        <v>96</v>
      </c>
      <c r="K194" s="228" t="n">
        <f aca="false">K193</f>
        <v>4926.2</v>
      </c>
      <c r="L194" s="228" t="n">
        <f aca="false">L193</f>
        <v>4853.2</v>
      </c>
      <c r="M194" s="228" t="n">
        <f aca="false">M193</f>
        <v>5129.4</v>
      </c>
      <c r="N194" s="228" t="n">
        <f aca="false">N193</f>
        <v>5649</v>
      </c>
      <c r="O194" s="228" t="n">
        <f aca="false">O193</f>
        <v>6302.4</v>
      </c>
      <c r="P194" s="228" t="n">
        <f aca="false">P193</f>
        <v>7018.8</v>
      </c>
      <c r="Q194" s="228" t="n">
        <f aca="false">Q193</f>
        <v>7738.2</v>
      </c>
      <c r="R194" s="228" t="n">
        <f aca="false">R193</f>
        <v>8411.4</v>
      </c>
      <c r="S194" s="228" t="n">
        <f aca="false">S193</f>
        <v>9054.8</v>
      </c>
      <c r="T194" s="228" t="n">
        <f aca="false">T193</f>
        <v>9688</v>
      </c>
      <c r="U194" s="228" t="n">
        <f aca="false">U193</f>
        <v>10328.8</v>
      </c>
      <c r="V194" s="228" t="n">
        <f aca="false">V193</f>
        <v>10991.2</v>
      </c>
      <c r="W194" s="228" t="n">
        <f aca="false">W193</f>
        <v>11658</v>
      </c>
      <c r="X194" s="228" t="n">
        <f aca="false">X193</f>
        <v>12310.8</v>
      </c>
      <c r="Y194" s="228" t="n">
        <f aca="false">Y193</f>
        <v>12929</v>
      </c>
      <c r="Z194" s="228" t="n">
        <f aca="false">Z193</f>
        <v>13514</v>
      </c>
      <c r="AA194" s="228" t="n">
        <f aca="false">AA193</f>
        <v>14076.2</v>
      </c>
      <c r="AB194" s="228" t="n">
        <f aca="false">AB193</f>
        <v>14649.4</v>
      </c>
      <c r="AC194" s="228" t="n">
        <f aca="false">AC193</f>
        <v>15238.4</v>
      </c>
      <c r="AD194" s="228" t="n">
        <f aca="false">AD193</f>
        <v>15861</v>
      </c>
      <c r="AE194" s="228" t="n">
        <f aca="false">AE193</f>
        <v>16522.6</v>
      </c>
      <c r="AF194" s="228" t="n">
        <f aca="false">AF193</f>
        <v>17222</v>
      </c>
      <c r="AG194" s="228" t="n">
        <f aca="false">AG193</f>
        <v>17957.4</v>
      </c>
      <c r="AH194" s="228" t="n">
        <f aca="false">AH193</f>
        <v>18755.4</v>
      </c>
      <c r="AI194" s="228" t="n">
        <f aca="false">AI193</f>
        <v>19627.8</v>
      </c>
      <c r="AJ194" s="228" t="n">
        <f aca="false">AJ193</f>
        <v>20592.8</v>
      </c>
      <c r="AK194" s="228" t="n">
        <f aca="false">AK193</f>
        <v>21649.8</v>
      </c>
      <c r="AL194" s="228" t="n">
        <f aca="false">AL193</f>
        <v>22794</v>
      </c>
      <c r="AM194" s="228" t="n">
        <f aca="false">AM193</f>
        <v>24039.8</v>
      </c>
      <c r="AN194" s="228" t="n">
        <f aca="false">AN193</f>
        <v>25397.6</v>
      </c>
      <c r="AO194" s="228" t="n">
        <f aca="false">AO193</f>
        <v>26865</v>
      </c>
      <c r="AR194" s="180"/>
      <c r="AS194" s="181"/>
      <c r="AT194" s="181"/>
      <c r="AU194" s="181"/>
      <c r="AV194" s="182"/>
      <c r="AW194" s="182" t="s">
        <v>254</v>
      </c>
      <c r="AX194" s="181"/>
      <c r="AY194" s="181"/>
      <c r="AZ194" s="181"/>
      <c r="BA194" s="181"/>
      <c r="BB194" s="183"/>
      <c r="BD194" s="180"/>
      <c r="BE194" s="181"/>
      <c r="BF194" s="181"/>
      <c r="BG194" s="181"/>
      <c r="BH194" s="182"/>
      <c r="BI194" s="182" t="s">
        <v>255</v>
      </c>
      <c r="BJ194" s="181"/>
      <c r="BK194" s="181"/>
      <c r="BL194" s="181"/>
      <c r="BM194" s="181"/>
      <c r="BN194" s="183"/>
      <c r="BP194" s="180"/>
      <c r="BQ194" s="181"/>
      <c r="BR194" s="181"/>
      <c r="BS194" s="181"/>
      <c r="BT194" s="182"/>
      <c r="BU194" s="182" t="s">
        <v>256</v>
      </c>
      <c r="BV194" s="181"/>
      <c r="BW194" s="181"/>
      <c r="BX194" s="181"/>
      <c r="BY194" s="181"/>
      <c r="BZ194" s="183"/>
    </row>
    <row r="195" customFormat="false" ht="15" hidden="false" customHeight="false" outlineLevel="0" collapsed="false">
      <c r="A195" s="219" t="s">
        <v>189</v>
      </c>
      <c r="B195" s="132" t="n">
        <v>1327</v>
      </c>
      <c r="C195" s="132" t="n">
        <v>734</v>
      </c>
      <c r="D195" s="132" t="n">
        <v>593</v>
      </c>
      <c r="E195" s="217" t="n">
        <v>0.4</v>
      </c>
      <c r="F195" s="217" t="n">
        <v>0.5</v>
      </c>
      <c r="G195" s="217" t="n">
        <v>0.4</v>
      </c>
      <c r="H195" s="217" t="n">
        <v>123.8</v>
      </c>
      <c r="I195" s="127"/>
      <c r="J195" s="229" t="n">
        <v>97</v>
      </c>
      <c r="K195" s="228" t="n">
        <f aca="false">K194</f>
        <v>4926.2</v>
      </c>
      <c r="L195" s="228" t="n">
        <f aca="false">L194</f>
        <v>4853.2</v>
      </c>
      <c r="M195" s="228" t="n">
        <f aca="false">M194</f>
        <v>5129.4</v>
      </c>
      <c r="N195" s="228" t="n">
        <f aca="false">N194</f>
        <v>5649</v>
      </c>
      <c r="O195" s="228" t="n">
        <f aca="false">O194</f>
        <v>6302.4</v>
      </c>
      <c r="P195" s="228" t="n">
        <f aca="false">P194</f>
        <v>7018.8</v>
      </c>
      <c r="Q195" s="228" t="n">
        <f aca="false">Q194</f>
        <v>7738.2</v>
      </c>
      <c r="R195" s="228" t="n">
        <f aca="false">R194</f>
        <v>8411.4</v>
      </c>
      <c r="S195" s="228" t="n">
        <f aca="false">S194</f>
        <v>9054.8</v>
      </c>
      <c r="T195" s="228" t="n">
        <f aca="false">T194</f>
        <v>9688</v>
      </c>
      <c r="U195" s="228" t="n">
        <f aca="false">U194</f>
        <v>10328.8</v>
      </c>
      <c r="V195" s="228" t="n">
        <f aca="false">V194</f>
        <v>10991.2</v>
      </c>
      <c r="W195" s="228" t="n">
        <f aca="false">W194</f>
        <v>11658</v>
      </c>
      <c r="X195" s="228" t="n">
        <f aca="false">X194</f>
        <v>12310.8</v>
      </c>
      <c r="Y195" s="228" t="n">
        <f aca="false">Y194</f>
        <v>12929</v>
      </c>
      <c r="Z195" s="228" t="n">
        <f aca="false">Z194</f>
        <v>13514</v>
      </c>
      <c r="AA195" s="228" t="n">
        <f aca="false">AA194</f>
        <v>14076.2</v>
      </c>
      <c r="AB195" s="228" t="n">
        <f aca="false">AB194</f>
        <v>14649.4</v>
      </c>
      <c r="AC195" s="228" t="n">
        <f aca="false">AC194</f>
        <v>15238.4</v>
      </c>
      <c r="AD195" s="228" t="n">
        <f aca="false">AD194</f>
        <v>15861</v>
      </c>
      <c r="AE195" s="228" t="n">
        <f aca="false">AE194</f>
        <v>16522.6</v>
      </c>
      <c r="AF195" s="228" t="n">
        <f aca="false">AF194</f>
        <v>17222</v>
      </c>
      <c r="AG195" s="228" t="n">
        <f aca="false">AG194</f>
        <v>17957.4</v>
      </c>
      <c r="AH195" s="228" t="n">
        <f aca="false">AH194</f>
        <v>18755.4</v>
      </c>
      <c r="AI195" s="228" t="n">
        <f aca="false">AI194</f>
        <v>19627.8</v>
      </c>
      <c r="AJ195" s="228" t="n">
        <f aca="false">AJ194</f>
        <v>20592.8</v>
      </c>
      <c r="AK195" s="228" t="n">
        <f aca="false">AK194</f>
        <v>21649.8</v>
      </c>
      <c r="AL195" s="228" t="n">
        <f aca="false">AL194</f>
        <v>22794</v>
      </c>
      <c r="AM195" s="228" t="n">
        <f aca="false">AM194</f>
        <v>24039.8</v>
      </c>
      <c r="AN195" s="228" t="n">
        <f aca="false">AN194</f>
        <v>25397.6</v>
      </c>
      <c r="AO195" s="228" t="n">
        <f aca="false">AO194</f>
        <v>26865</v>
      </c>
      <c r="AR195" s="184"/>
      <c r="AS195" s="185"/>
      <c r="AT195" s="186"/>
      <c r="AU195" s="187"/>
      <c r="AV195" s="187"/>
      <c r="AW195" s="187"/>
      <c r="AX195" s="187"/>
      <c r="AY195" s="187"/>
      <c r="AZ195" s="188"/>
      <c r="BA195" s="187"/>
      <c r="BB195" s="189"/>
      <c r="BD195" s="184"/>
      <c r="BE195" s="185"/>
      <c r="BF195" s="186"/>
      <c r="BG195" s="187"/>
      <c r="BH195" s="187"/>
      <c r="BI195" s="187"/>
      <c r="BJ195" s="187"/>
      <c r="BK195" s="187"/>
      <c r="BL195" s="188"/>
      <c r="BM195" s="187"/>
      <c r="BN195" s="189"/>
      <c r="BP195" s="184"/>
      <c r="BQ195" s="185"/>
      <c r="BR195" s="186"/>
      <c r="BS195" s="187"/>
      <c r="BT195" s="187"/>
      <c r="BU195" s="187"/>
      <c r="BV195" s="187"/>
      <c r="BW195" s="187"/>
      <c r="BX195" s="188"/>
      <c r="BY195" s="187"/>
      <c r="BZ195" s="189"/>
    </row>
    <row r="196" customFormat="false" ht="73" hidden="false" customHeight="false" outlineLevel="0" collapsed="false">
      <c r="A196" s="219" t="s">
        <v>24</v>
      </c>
      <c r="B196" s="132" t="n">
        <v>10927</v>
      </c>
      <c r="C196" s="132" t="n">
        <v>6199</v>
      </c>
      <c r="D196" s="132" t="n">
        <v>4728</v>
      </c>
      <c r="E196" s="217" t="n">
        <v>3.6</v>
      </c>
      <c r="F196" s="217" t="n">
        <v>3.9</v>
      </c>
      <c r="G196" s="217" t="n">
        <v>3.2</v>
      </c>
      <c r="H196" s="217" t="n">
        <v>131.1</v>
      </c>
      <c r="I196" s="127"/>
      <c r="J196" s="229" t="n">
        <v>98</v>
      </c>
      <c r="K196" s="228" t="n">
        <f aca="false">K195</f>
        <v>4926.2</v>
      </c>
      <c r="L196" s="228" t="n">
        <f aca="false">L195</f>
        <v>4853.2</v>
      </c>
      <c r="M196" s="228" t="n">
        <f aca="false">M195</f>
        <v>5129.4</v>
      </c>
      <c r="N196" s="228" t="n">
        <f aca="false">N195</f>
        <v>5649</v>
      </c>
      <c r="O196" s="228" t="n">
        <f aca="false">O195</f>
        <v>6302.4</v>
      </c>
      <c r="P196" s="228" t="n">
        <f aca="false">P195</f>
        <v>7018.8</v>
      </c>
      <c r="Q196" s="228" t="n">
        <f aca="false">Q195</f>
        <v>7738.2</v>
      </c>
      <c r="R196" s="228" t="n">
        <f aca="false">R195</f>
        <v>8411.4</v>
      </c>
      <c r="S196" s="228" t="n">
        <f aca="false">S195</f>
        <v>9054.8</v>
      </c>
      <c r="T196" s="228" t="n">
        <f aca="false">T195</f>
        <v>9688</v>
      </c>
      <c r="U196" s="228" t="n">
        <f aca="false">U195</f>
        <v>10328.8</v>
      </c>
      <c r="V196" s="228" t="n">
        <f aca="false">V195</f>
        <v>10991.2</v>
      </c>
      <c r="W196" s="228" t="n">
        <f aca="false">W195</f>
        <v>11658</v>
      </c>
      <c r="X196" s="228" t="n">
        <f aca="false">X195</f>
        <v>12310.8</v>
      </c>
      <c r="Y196" s="228" t="n">
        <f aca="false">Y195</f>
        <v>12929</v>
      </c>
      <c r="Z196" s="228" t="n">
        <f aca="false">Z195</f>
        <v>13514</v>
      </c>
      <c r="AA196" s="228" t="n">
        <f aca="false">AA195</f>
        <v>14076.2</v>
      </c>
      <c r="AB196" s="228" t="n">
        <f aca="false">AB195</f>
        <v>14649.4</v>
      </c>
      <c r="AC196" s="228" t="n">
        <f aca="false">AC195</f>
        <v>15238.4</v>
      </c>
      <c r="AD196" s="228" t="n">
        <f aca="false">AD195</f>
        <v>15861</v>
      </c>
      <c r="AE196" s="228" t="n">
        <f aca="false">AE195</f>
        <v>16522.6</v>
      </c>
      <c r="AF196" s="228" t="n">
        <f aca="false">AF195</f>
        <v>17222</v>
      </c>
      <c r="AG196" s="228" t="n">
        <f aca="false">AG195</f>
        <v>17957.4</v>
      </c>
      <c r="AH196" s="228" t="n">
        <f aca="false">AH195</f>
        <v>18755.4</v>
      </c>
      <c r="AI196" s="228" t="n">
        <f aca="false">AI195</f>
        <v>19627.8</v>
      </c>
      <c r="AJ196" s="228" t="n">
        <f aca="false">AJ195</f>
        <v>20592.8</v>
      </c>
      <c r="AK196" s="228" t="n">
        <f aca="false">AK195</f>
        <v>21649.8</v>
      </c>
      <c r="AL196" s="228" t="n">
        <f aca="false">AL195</f>
        <v>22794</v>
      </c>
      <c r="AM196" s="228" t="n">
        <f aca="false">AM195</f>
        <v>24039.8</v>
      </c>
      <c r="AN196" s="228" t="n">
        <f aca="false">AN195</f>
        <v>25397.6</v>
      </c>
      <c r="AO196" s="228" t="n">
        <f aca="false">AO195</f>
        <v>26865</v>
      </c>
      <c r="AR196" s="184" t="s">
        <v>163</v>
      </c>
      <c r="AS196" s="187" t="s">
        <v>164</v>
      </c>
      <c r="AT196" s="186" t="s">
        <v>165</v>
      </c>
      <c r="AU196" s="187" t="s">
        <v>166</v>
      </c>
      <c r="AV196" s="187" t="s">
        <v>167</v>
      </c>
      <c r="AW196" s="187" t="s">
        <v>168</v>
      </c>
      <c r="AX196" s="187" t="s">
        <v>169</v>
      </c>
      <c r="AY196" s="187" t="s">
        <v>170</v>
      </c>
      <c r="AZ196" s="188" t="s">
        <v>171</v>
      </c>
      <c r="BA196" s="187" t="s">
        <v>172</v>
      </c>
      <c r="BB196" s="189" t="s">
        <v>173</v>
      </c>
      <c r="BD196" s="184" t="s">
        <v>163</v>
      </c>
      <c r="BE196" s="187" t="s">
        <v>164</v>
      </c>
      <c r="BF196" s="186" t="s">
        <v>165</v>
      </c>
      <c r="BG196" s="187" t="s">
        <v>166</v>
      </c>
      <c r="BH196" s="187" t="s">
        <v>167</v>
      </c>
      <c r="BI196" s="187" t="s">
        <v>168</v>
      </c>
      <c r="BJ196" s="187" t="s">
        <v>169</v>
      </c>
      <c r="BK196" s="187" t="s">
        <v>170</v>
      </c>
      <c r="BL196" s="188" t="s">
        <v>171</v>
      </c>
      <c r="BM196" s="187" t="s">
        <v>172</v>
      </c>
      <c r="BN196" s="189" t="s">
        <v>173</v>
      </c>
      <c r="BP196" s="184" t="s">
        <v>163</v>
      </c>
      <c r="BQ196" s="187" t="s">
        <v>164</v>
      </c>
      <c r="BR196" s="186" t="s">
        <v>165</v>
      </c>
      <c r="BS196" s="187" t="s">
        <v>166</v>
      </c>
      <c r="BT196" s="187" t="s">
        <v>167</v>
      </c>
      <c r="BU196" s="187" t="s">
        <v>168</v>
      </c>
      <c r="BV196" s="187" t="s">
        <v>169</v>
      </c>
      <c r="BW196" s="187" t="s">
        <v>170</v>
      </c>
      <c r="BX196" s="188" t="s">
        <v>171</v>
      </c>
      <c r="BY196" s="187" t="s">
        <v>172</v>
      </c>
      <c r="BZ196" s="189" t="s">
        <v>173</v>
      </c>
    </row>
    <row r="197" customFormat="false" ht="15" hidden="false" customHeight="false" outlineLevel="0" collapsed="false">
      <c r="A197" s="219" t="s">
        <v>25</v>
      </c>
      <c r="B197" s="132" t="n">
        <v>5531</v>
      </c>
      <c r="C197" s="132" t="n">
        <v>4087</v>
      </c>
      <c r="D197" s="132" t="n">
        <v>1444</v>
      </c>
      <c r="E197" s="217" t="n">
        <v>1.8</v>
      </c>
      <c r="F197" s="217" t="n">
        <v>2.5</v>
      </c>
      <c r="G197" s="217" t="n">
        <v>1</v>
      </c>
      <c r="H197" s="217" t="n">
        <v>283</v>
      </c>
      <c r="I197" s="127"/>
      <c r="J197" s="229" t="n">
        <v>99</v>
      </c>
      <c r="K197" s="228" t="n">
        <f aca="false">K196</f>
        <v>4926.2</v>
      </c>
      <c r="L197" s="228" t="n">
        <f aca="false">L196</f>
        <v>4853.2</v>
      </c>
      <c r="M197" s="228" t="n">
        <f aca="false">M196</f>
        <v>5129.4</v>
      </c>
      <c r="N197" s="228" t="n">
        <f aca="false">N196</f>
        <v>5649</v>
      </c>
      <c r="O197" s="228" t="n">
        <f aca="false">O196</f>
        <v>6302.4</v>
      </c>
      <c r="P197" s="228" t="n">
        <f aca="false">P196</f>
        <v>7018.8</v>
      </c>
      <c r="Q197" s="228" t="n">
        <f aca="false">Q196</f>
        <v>7738.2</v>
      </c>
      <c r="R197" s="228" t="n">
        <f aca="false">R196</f>
        <v>8411.4</v>
      </c>
      <c r="S197" s="228" t="n">
        <f aca="false">S196</f>
        <v>9054.8</v>
      </c>
      <c r="T197" s="228" t="n">
        <f aca="false">T196</f>
        <v>9688</v>
      </c>
      <c r="U197" s="228" t="n">
        <f aca="false">U196</f>
        <v>10328.8</v>
      </c>
      <c r="V197" s="228" t="n">
        <f aca="false">V196</f>
        <v>10991.2</v>
      </c>
      <c r="W197" s="228" t="n">
        <f aca="false">W196</f>
        <v>11658</v>
      </c>
      <c r="X197" s="228" t="n">
        <f aca="false">X196</f>
        <v>12310.8</v>
      </c>
      <c r="Y197" s="228" t="n">
        <f aca="false">Y196</f>
        <v>12929</v>
      </c>
      <c r="Z197" s="228" t="n">
        <f aca="false">Z196</f>
        <v>13514</v>
      </c>
      <c r="AA197" s="228" t="n">
        <f aca="false">AA196</f>
        <v>14076.2</v>
      </c>
      <c r="AB197" s="228" t="n">
        <f aca="false">AB196</f>
        <v>14649.4</v>
      </c>
      <c r="AC197" s="228" t="n">
        <f aca="false">AC196</f>
        <v>15238.4</v>
      </c>
      <c r="AD197" s="228" t="n">
        <f aca="false">AD196</f>
        <v>15861</v>
      </c>
      <c r="AE197" s="228" t="n">
        <f aca="false">AE196</f>
        <v>16522.6</v>
      </c>
      <c r="AF197" s="228" t="n">
        <f aca="false">AF196</f>
        <v>17222</v>
      </c>
      <c r="AG197" s="228" t="n">
        <f aca="false">AG196</f>
        <v>17957.4</v>
      </c>
      <c r="AH197" s="228" t="n">
        <f aca="false">AH196</f>
        <v>18755.4</v>
      </c>
      <c r="AI197" s="228" t="n">
        <f aca="false">AI196</f>
        <v>19627.8</v>
      </c>
      <c r="AJ197" s="228" t="n">
        <f aca="false">AJ196</f>
        <v>20592.8</v>
      </c>
      <c r="AK197" s="228" t="n">
        <f aca="false">AK196</f>
        <v>21649.8</v>
      </c>
      <c r="AL197" s="228" t="n">
        <f aca="false">AL196</f>
        <v>22794</v>
      </c>
      <c r="AM197" s="228" t="n">
        <f aca="false">AM196</f>
        <v>24039.8</v>
      </c>
      <c r="AN197" s="228" t="n">
        <f aca="false">AN196</f>
        <v>25397.6</v>
      </c>
      <c r="AO197" s="228" t="n">
        <f aca="false">AO196</f>
        <v>26865</v>
      </c>
      <c r="AR197" s="191" t="s">
        <v>175</v>
      </c>
      <c r="AS197" s="192" t="s">
        <v>176</v>
      </c>
      <c r="AT197" s="193" t="s">
        <v>177</v>
      </c>
      <c r="AU197" s="192" t="s">
        <v>178</v>
      </c>
      <c r="AV197" s="192" t="s">
        <v>179</v>
      </c>
      <c r="AW197" s="192" t="s">
        <v>180</v>
      </c>
      <c r="AX197" s="192" t="s">
        <v>181</v>
      </c>
      <c r="AY197" s="192" t="s">
        <v>182</v>
      </c>
      <c r="AZ197" s="194" t="s">
        <v>183</v>
      </c>
      <c r="BA197" s="192" t="s">
        <v>184</v>
      </c>
      <c r="BB197" s="195" t="s">
        <v>185</v>
      </c>
      <c r="BD197" s="191" t="s">
        <v>175</v>
      </c>
      <c r="BE197" s="192" t="s">
        <v>176</v>
      </c>
      <c r="BF197" s="193" t="s">
        <v>177</v>
      </c>
      <c r="BG197" s="192" t="s">
        <v>178</v>
      </c>
      <c r="BH197" s="192" t="s">
        <v>179</v>
      </c>
      <c r="BI197" s="192" t="s">
        <v>180</v>
      </c>
      <c r="BJ197" s="192" t="s">
        <v>181</v>
      </c>
      <c r="BK197" s="192" t="s">
        <v>182</v>
      </c>
      <c r="BL197" s="194" t="s">
        <v>183</v>
      </c>
      <c r="BM197" s="192" t="s">
        <v>184</v>
      </c>
      <c r="BN197" s="195" t="s">
        <v>185</v>
      </c>
      <c r="BP197" s="191" t="s">
        <v>175</v>
      </c>
      <c r="BQ197" s="192" t="s">
        <v>176</v>
      </c>
      <c r="BR197" s="193" t="s">
        <v>177</v>
      </c>
      <c r="BS197" s="192" t="s">
        <v>178</v>
      </c>
      <c r="BT197" s="192" t="s">
        <v>179</v>
      </c>
      <c r="BU197" s="192" t="s">
        <v>180</v>
      </c>
      <c r="BV197" s="192" t="s">
        <v>181</v>
      </c>
      <c r="BW197" s="192" t="s">
        <v>182</v>
      </c>
      <c r="BX197" s="194" t="s">
        <v>183</v>
      </c>
      <c r="BY197" s="192" t="s">
        <v>184</v>
      </c>
      <c r="BZ197" s="195" t="s">
        <v>185</v>
      </c>
    </row>
    <row r="198" customFormat="false" ht="15" hidden="false" customHeight="false" outlineLevel="0" collapsed="false">
      <c r="A198" s="219" t="s">
        <v>222</v>
      </c>
      <c r="B198" s="132" t="n">
        <v>21391</v>
      </c>
      <c r="C198" s="132" t="n">
        <v>14550</v>
      </c>
      <c r="D198" s="132" t="n">
        <v>6841</v>
      </c>
      <c r="E198" s="217" t="n">
        <v>7</v>
      </c>
      <c r="F198" s="217" t="n">
        <v>9.1</v>
      </c>
      <c r="G198" s="217" t="n">
        <v>4.7</v>
      </c>
      <c r="H198" s="217" t="n">
        <v>212.7</v>
      </c>
      <c r="I198" s="127"/>
      <c r="J198" s="229" t="n">
        <v>100</v>
      </c>
      <c r="K198" s="228" t="n">
        <f aca="false">K31/6</f>
        <v>582.666666666667</v>
      </c>
      <c r="L198" s="228" t="n">
        <f aca="false">L31/6</f>
        <v>774.166666666667</v>
      </c>
      <c r="M198" s="228" t="n">
        <f aca="false">M31/6</f>
        <v>871.833333333333</v>
      </c>
      <c r="N198" s="228" t="n">
        <f aca="false">N31/6</f>
        <v>919.166666666667</v>
      </c>
      <c r="O198" s="228" t="n">
        <f aca="false">O31/6</f>
        <v>955</v>
      </c>
      <c r="P198" s="228" t="n">
        <f aca="false">P31/6</f>
        <v>988.833333333333</v>
      </c>
      <c r="Q198" s="228" t="n">
        <f aca="false">Q31/6</f>
        <v>1043.83333333333</v>
      </c>
      <c r="R198" s="228" t="n">
        <f aca="false">R31/6</f>
        <v>1145.83333333333</v>
      </c>
      <c r="S198" s="228" t="n">
        <f aca="false">S31/6</f>
        <v>1287.66666666667</v>
      </c>
      <c r="T198" s="228" t="n">
        <f aca="false">T31/6</f>
        <v>1456.16666666667</v>
      </c>
      <c r="U198" s="228" t="n">
        <f aca="false">U31/6</f>
        <v>1638.83333333333</v>
      </c>
      <c r="V198" s="228" t="n">
        <f aca="false">V31/6</f>
        <v>1829.33333333333</v>
      </c>
      <c r="W198" s="228" t="n">
        <f aca="false">W31/6</f>
        <v>2026.33333333333</v>
      </c>
      <c r="X198" s="228" t="n">
        <f aca="false">X31/6</f>
        <v>2235.66666666667</v>
      </c>
      <c r="Y198" s="228" t="n">
        <f aca="false">Y31/6</f>
        <v>2450.33333333333</v>
      </c>
      <c r="Z198" s="228" t="n">
        <f aca="false">Z31/6</f>
        <v>2678.33333333333</v>
      </c>
      <c r="AA198" s="228" t="n">
        <f aca="false">AA31/6</f>
        <v>2921.5</v>
      </c>
      <c r="AB198" s="228" t="n">
        <f aca="false">AB31/6</f>
        <v>3168.5</v>
      </c>
      <c r="AC198" s="228" t="n">
        <f aca="false">AC31/6</f>
        <v>3422.33333333333</v>
      </c>
      <c r="AD198" s="228" t="n">
        <f aca="false">AD31/6</f>
        <v>3671.83333333333</v>
      </c>
      <c r="AE198" s="228" t="n">
        <f aca="false">AE31/6</f>
        <v>3924</v>
      </c>
      <c r="AF198" s="228" t="n">
        <f aca="false">AF31/6</f>
        <v>4179</v>
      </c>
      <c r="AG198" s="228" t="n">
        <f aca="false">AG31/6</f>
        <v>4442.33333333333</v>
      </c>
      <c r="AH198" s="228" t="n">
        <f aca="false">AH31/6</f>
        <v>4716.33333333333</v>
      </c>
      <c r="AI198" s="228" t="n">
        <f aca="false">AI31/6</f>
        <v>5002.5</v>
      </c>
      <c r="AJ198" s="228" t="n">
        <f aca="false">AJ31/6</f>
        <v>5303.33333333333</v>
      </c>
      <c r="AK198" s="228" t="n">
        <f aca="false">AK31/6</f>
        <v>5619.16666666667</v>
      </c>
      <c r="AL198" s="228" t="n">
        <f aca="false">AL31/6</f>
        <v>5953.16666666667</v>
      </c>
      <c r="AM198" s="228" t="n">
        <f aca="false">AM31/6</f>
        <v>6308.66666666667</v>
      </c>
      <c r="AN198" s="228" t="n">
        <f aca="false">AN31/6</f>
        <v>6693.33333333333</v>
      </c>
      <c r="AO198" s="228" t="n">
        <f aca="false">AO31/6</f>
        <v>7114.16666666667</v>
      </c>
      <c r="AR198" s="196" t="s">
        <v>186</v>
      </c>
      <c r="AS198" s="197" t="s">
        <v>186</v>
      </c>
      <c r="AT198" s="197" t="n">
        <v>1</v>
      </c>
      <c r="AU198" s="198" t="n">
        <f aca="false">M40</f>
        <v>385031.286138878</v>
      </c>
      <c r="AV198" s="198" t="n">
        <f aca="false">C118</f>
        <v>4731</v>
      </c>
      <c r="AW198" s="199" t="n">
        <f aca="false">AV198/AU198</f>
        <v>0.0122873131880861</v>
      </c>
      <c r="AX198" s="200" t="n">
        <f aca="false">2*AT198*AW198/(2+AT198*AW198)</f>
        <v>0.0122122851021897</v>
      </c>
      <c r="AY198" s="201" t="n">
        <v>100000</v>
      </c>
      <c r="AZ198" s="201" t="n">
        <f aca="false">(0.1*AY198+0.9*AY199)*AT198</f>
        <v>98900.8943408029</v>
      </c>
      <c r="BA198" s="201" t="n">
        <f aca="false">BA199+AZ198</f>
        <v>7294253.95608305</v>
      </c>
      <c r="BB198" s="202" t="n">
        <f aca="false">BA198/AY198</f>
        <v>72.9425395608305</v>
      </c>
      <c r="BD198" s="196" t="s">
        <v>186</v>
      </c>
      <c r="BE198" s="197" t="s">
        <v>186</v>
      </c>
      <c r="BF198" s="197" t="n">
        <v>1</v>
      </c>
      <c r="BG198" s="198" t="n">
        <f aca="false">Z40</f>
        <v>368328.698029268</v>
      </c>
      <c r="BH198" s="198" t="n">
        <f aca="false">C808</f>
        <v>2974</v>
      </c>
      <c r="BI198" s="199" t="n">
        <f aca="false">BH198/BG198</f>
        <v>0.00807430975623757</v>
      </c>
      <c r="BJ198" s="200" t="n">
        <f aca="false">2*BF198*BI198/(2+BF198*BI198)</f>
        <v>0.00804184358816653</v>
      </c>
      <c r="BK198" s="201" t="n">
        <v>100000</v>
      </c>
      <c r="BL198" s="201" t="n">
        <f aca="false">(0.1*BK198+0.9*BK199)*BF198</f>
        <v>99276.234077065</v>
      </c>
      <c r="BM198" s="201" t="n">
        <f aca="false">BM199+BL198</f>
        <v>7598054.75778436</v>
      </c>
      <c r="BN198" s="202" t="n">
        <f aca="false">BM198/BK198</f>
        <v>75.9805475778436</v>
      </c>
      <c r="BP198" s="196" t="s">
        <v>186</v>
      </c>
      <c r="BQ198" s="197" t="s">
        <v>186</v>
      </c>
      <c r="BR198" s="197" t="n">
        <v>1</v>
      </c>
      <c r="BS198" s="198" t="n">
        <f aca="false">AM40</f>
        <v>359214.874986341</v>
      </c>
      <c r="BT198" s="198" t="n">
        <f aca="false">C1497</f>
        <v>2084</v>
      </c>
      <c r="BU198" s="199" t="n">
        <f aca="false">BT198/BS198</f>
        <v>0.00580154148705352</v>
      </c>
      <c r="BV198" s="200" t="n">
        <f aca="false">2*BR198*BU198/(2+BR198*BU198)</f>
        <v>0.00578476122094551</v>
      </c>
      <c r="BW198" s="201" t="n">
        <v>100000</v>
      </c>
      <c r="BX198" s="201" t="n">
        <f aca="false">(0.1*BW198+0.9*BW199)*BR198</f>
        <v>99479.3714901149</v>
      </c>
      <c r="BY198" s="201" t="n">
        <f aca="false">BY199+BX198</f>
        <v>7816428.78486591</v>
      </c>
      <c r="BZ198" s="202" t="n">
        <f aca="false">BY198/BW198</f>
        <v>78.1642878486591</v>
      </c>
    </row>
    <row r="199" customFormat="false" ht="15" hidden="false" customHeight="false" outlineLevel="0" collapsed="false">
      <c r="A199" s="219" t="s">
        <v>223</v>
      </c>
      <c r="B199" s="132" t="n">
        <v>28744</v>
      </c>
      <c r="C199" s="132" t="n">
        <v>19080</v>
      </c>
      <c r="D199" s="132" t="n">
        <v>9664</v>
      </c>
      <c r="E199" s="217" t="n">
        <v>9.4</v>
      </c>
      <c r="F199" s="217" t="n">
        <v>11.9</v>
      </c>
      <c r="G199" s="217" t="n">
        <v>6.6</v>
      </c>
      <c r="H199" s="217" t="n">
        <v>197.4</v>
      </c>
      <c r="I199" s="127"/>
      <c r="J199" s="229" t="n">
        <v>101</v>
      </c>
      <c r="K199" s="228" t="n">
        <f aca="false">K31/6</f>
        <v>582.666666666667</v>
      </c>
      <c r="L199" s="228" t="n">
        <f aca="false">L31/6</f>
        <v>774.166666666667</v>
      </c>
      <c r="M199" s="228" t="n">
        <f aca="false">M31/6</f>
        <v>871.833333333333</v>
      </c>
      <c r="N199" s="228" t="n">
        <f aca="false">N31/6</f>
        <v>919.166666666667</v>
      </c>
      <c r="O199" s="228" t="n">
        <f aca="false">O31/6</f>
        <v>955</v>
      </c>
      <c r="P199" s="228" t="n">
        <f aca="false">P31/6</f>
        <v>988.833333333333</v>
      </c>
      <c r="Q199" s="228" t="n">
        <f aca="false">Q31/6</f>
        <v>1043.83333333333</v>
      </c>
      <c r="R199" s="228" t="n">
        <f aca="false">R31/6</f>
        <v>1145.83333333333</v>
      </c>
      <c r="S199" s="228" t="n">
        <f aca="false">S31/6</f>
        <v>1287.66666666667</v>
      </c>
      <c r="T199" s="228" t="n">
        <f aca="false">T31/6</f>
        <v>1456.16666666667</v>
      </c>
      <c r="U199" s="228" t="n">
        <f aca="false">U31/6</f>
        <v>1638.83333333333</v>
      </c>
      <c r="V199" s="228" t="n">
        <f aca="false">V31/6</f>
        <v>1829.33333333333</v>
      </c>
      <c r="W199" s="228" t="n">
        <f aca="false">W31/6</f>
        <v>2026.33333333333</v>
      </c>
      <c r="X199" s="228" t="n">
        <f aca="false">X31/6</f>
        <v>2235.66666666667</v>
      </c>
      <c r="Y199" s="228" t="n">
        <f aca="false">Y31/6</f>
        <v>2450.33333333333</v>
      </c>
      <c r="Z199" s="228" t="n">
        <f aca="false">Z31/6</f>
        <v>2678.33333333333</v>
      </c>
      <c r="AA199" s="228" t="n">
        <f aca="false">AA31/6</f>
        <v>2921.5</v>
      </c>
      <c r="AB199" s="228" t="n">
        <f aca="false">AB31/6</f>
        <v>3168.5</v>
      </c>
      <c r="AC199" s="228" t="n">
        <f aca="false">AC31/6</f>
        <v>3422.33333333333</v>
      </c>
      <c r="AD199" s="228" t="n">
        <f aca="false">AD31/6</f>
        <v>3671.83333333333</v>
      </c>
      <c r="AE199" s="228" t="n">
        <f aca="false">AE31/6</f>
        <v>3924</v>
      </c>
      <c r="AF199" s="228" t="n">
        <f aca="false">AF31/6</f>
        <v>4179</v>
      </c>
      <c r="AG199" s="228" t="n">
        <f aca="false">AG31/6</f>
        <v>4442.33333333333</v>
      </c>
      <c r="AH199" s="228" t="n">
        <f aca="false">AH31/6</f>
        <v>4716.33333333333</v>
      </c>
      <c r="AI199" s="228" t="n">
        <f aca="false">AI31/6</f>
        <v>5002.5</v>
      </c>
      <c r="AJ199" s="228" t="n">
        <f aca="false">AJ31/6</f>
        <v>5303.33333333333</v>
      </c>
      <c r="AK199" s="228" t="n">
        <f aca="false">AK31/6</f>
        <v>5619.16666666667</v>
      </c>
      <c r="AL199" s="228" t="n">
        <f aca="false">AL31/6</f>
        <v>5953.16666666667</v>
      </c>
      <c r="AM199" s="228" t="n">
        <f aca="false">AM31/6</f>
        <v>6308.66666666667</v>
      </c>
      <c r="AN199" s="228" t="n">
        <f aca="false">AN31/6</f>
        <v>6693.33333333333</v>
      </c>
      <c r="AO199" s="228" t="n">
        <f aca="false">AO31/6</f>
        <v>7114.16666666667</v>
      </c>
      <c r="AR199" s="203" t="s">
        <v>188</v>
      </c>
      <c r="AS199" s="204" t="s">
        <v>189</v>
      </c>
      <c r="AT199" s="204" t="n">
        <v>4</v>
      </c>
      <c r="AU199" s="205" t="n">
        <f aca="false">M41</f>
        <v>1890649</v>
      </c>
      <c r="AV199" s="205" t="n">
        <f aca="false">C119</f>
        <v>760</v>
      </c>
      <c r="AW199" s="206" t="n">
        <f aca="false">AV199/AU199</f>
        <v>0.000401978368274598</v>
      </c>
      <c r="AX199" s="207" t="n">
        <f aca="false">2*AT199*AW199/(2+AT199*AW199)</f>
        <v>0.00160662181866419</v>
      </c>
      <c r="AY199" s="208" t="n">
        <f aca="false">AY198*(1-AX198)</f>
        <v>98778.771489781</v>
      </c>
      <c r="AZ199" s="208" t="n">
        <f aca="false">((AY199+AY200)/2)*AT199</f>
        <v>394797.685700131</v>
      </c>
      <c r="BA199" s="208" t="n">
        <f aca="false">BA200+AZ199</f>
        <v>7195353.06174225</v>
      </c>
      <c r="BB199" s="209" t="n">
        <f aca="false">BA199/AY199</f>
        <v>72.8431114623311</v>
      </c>
      <c r="BD199" s="203" t="s">
        <v>188</v>
      </c>
      <c r="BE199" s="204" t="s">
        <v>189</v>
      </c>
      <c r="BF199" s="204" t="n">
        <v>4</v>
      </c>
      <c r="BG199" s="205" t="n">
        <f aca="false">Z41</f>
        <v>1871911</v>
      </c>
      <c r="BH199" s="205" t="n">
        <f aca="false">C809</f>
        <v>452</v>
      </c>
      <c r="BI199" s="206" t="n">
        <f aca="false">BH199/BG199</f>
        <v>0.000241464471334374</v>
      </c>
      <c r="BJ199" s="207" t="n">
        <f aca="false">2*BF199*BI199/(2+BF199*BI199)</f>
        <v>0.000965391669759159</v>
      </c>
      <c r="BK199" s="208" t="n">
        <f aca="false">BK198*(1-BJ198)</f>
        <v>99195.8156411834</v>
      </c>
      <c r="BL199" s="208" t="n">
        <f aca="false">((BK199+BK200)/2)*BF199</f>
        <v>396591.736936543</v>
      </c>
      <c r="BM199" s="208" t="n">
        <f aca="false">BM200+BL199</f>
        <v>7498778.52370729</v>
      </c>
      <c r="BN199" s="209" t="n">
        <f aca="false">BM199/BK199</f>
        <v>75.5957141461722</v>
      </c>
      <c r="BP199" s="203" t="s">
        <v>188</v>
      </c>
      <c r="BQ199" s="204" t="s">
        <v>189</v>
      </c>
      <c r="BR199" s="204" t="n">
        <v>4</v>
      </c>
      <c r="BS199" s="205" t="n">
        <f aca="false">AM41</f>
        <v>1811288</v>
      </c>
      <c r="BT199" s="205" t="n">
        <f aca="false">C1498</f>
        <v>294</v>
      </c>
      <c r="BU199" s="206" t="n">
        <f aca="false">BT199/BS199</f>
        <v>0.00016231543520412</v>
      </c>
      <c r="BV199" s="207" t="n">
        <f aca="false">2*BR199*BU199/(2+BR199*BU199)</f>
        <v>0.00064905103881281</v>
      </c>
      <c r="BW199" s="208" t="n">
        <f aca="false">BW198*(1-BV198)</f>
        <v>99421.5238779054</v>
      </c>
      <c r="BX199" s="208" t="n">
        <f aca="false">((BW199+BW200)/2)*BR199</f>
        <v>397557.036224915</v>
      </c>
      <c r="BY199" s="208" t="n">
        <f aca="false">BY200+BX199</f>
        <v>7716949.41337579</v>
      </c>
      <c r="BZ199" s="209" t="n">
        <f aca="false">BY199/BW199</f>
        <v>77.6184986145715</v>
      </c>
    </row>
    <row r="200" customFormat="false" ht="15" hidden="false" customHeight="false" outlineLevel="0" collapsed="false">
      <c r="A200" s="219" t="s">
        <v>224</v>
      </c>
      <c r="B200" s="132" t="n">
        <v>78394</v>
      </c>
      <c r="C200" s="132" t="n">
        <v>50804</v>
      </c>
      <c r="D200" s="132" t="n">
        <v>27590</v>
      </c>
      <c r="E200" s="217" t="n">
        <v>25.6</v>
      </c>
      <c r="F200" s="217" t="n">
        <v>31.6</v>
      </c>
      <c r="G200" s="217" t="n">
        <v>18.9</v>
      </c>
      <c r="H200" s="217" t="n">
        <v>184.1</v>
      </c>
      <c r="I200" s="127"/>
      <c r="J200" s="229" t="n">
        <v>102</v>
      </c>
      <c r="K200" s="228" t="n">
        <f aca="false">K199</f>
        <v>582.666666666667</v>
      </c>
      <c r="L200" s="228" t="n">
        <f aca="false">L199</f>
        <v>774.166666666667</v>
      </c>
      <c r="M200" s="228" t="n">
        <f aca="false">M199</f>
        <v>871.833333333333</v>
      </c>
      <c r="N200" s="228" t="n">
        <f aca="false">N199</f>
        <v>919.166666666667</v>
      </c>
      <c r="O200" s="228" t="n">
        <f aca="false">O199</f>
        <v>955</v>
      </c>
      <c r="P200" s="228" t="n">
        <f aca="false">P199</f>
        <v>988.833333333333</v>
      </c>
      <c r="Q200" s="228" t="n">
        <f aca="false">Q199</f>
        <v>1043.83333333333</v>
      </c>
      <c r="R200" s="228" t="n">
        <f aca="false">R199</f>
        <v>1145.83333333333</v>
      </c>
      <c r="S200" s="228" t="n">
        <f aca="false">S199</f>
        <v>1287.66666666667</v>
      </c>
      <c r="T200" s="228" t="n">
        <f aca="false">T199</f>
        <v>1456.16666666667</v>
      </c>
      <c r="U200" s="228" t="n">
        <f aca="false">U199</f>
        <v>1638.83333333333</v>
      </c>
      <c r="V200" s="228" t="n">
        <f aca="false">V199</f>
        <v>1829.33333333333</v>
      </c>
      <c r="W200" s="228" t="n">
        <f aca="false">W199</f>
        <v>2026.33333333333</v>
      </c>
      <c r="X200" s="228" t="n">
        <f aca="false">X199</f>
        <v>2235.66666666667</v>
      </c>
      <c r="Y200" s="228" t="n">
        <f aca="false">Y199</f>
        <v>2450.33333333333</v>
      </c>
      <c r="Z200" s="228" t="n">
        <f aca="false">Z199</f>
        <v>2678.33333333333</v>
      </c>
      <c r="AA200" s="228" t="n">
        <f aca="false">AA199</f>
        <v>2921.5</v>
      </c>
      <c r="AB200" s="228" t="n">
        <f aca="false">AB199</f>
        <v>3168.5</v>
      </c>
      <c r="AC200" s="228" t="n">
        <f aca="false">AC199</f>
        <v>3422.33333333333</v>
      </c>
      <c r="AD200" s="228" t="n">
        <f aca="false">AD199</f>
        <v>3671.83333333333</v>
      </c>
      <c r="AE200" s="228" t="n">
        <f aca="false">AE199</f>
        <v>3924</v>
      </c>
      <c r="AF200" s="228" t="n">
        <f aca="false">AF199</f>
        <v>4179</v>
      </c>
      <c r="AG200" s="228" t="n">
        <f aca="false">AG199</f>
        <v>4442.33333333333</v>
      </c>
      <c r="AH200" s="228" t="n">
        <f aca="false">AH199</f>
        <v>4716.33333333333</v>
      </c>
      <c r="AI200" s="228" t="n">
        <f aca="false">AI199</f>
        <v>5002.5</v>
      </c>
      <c r="AJ200" s="228" t="n">
        <f aca="false">AJ199</f>
        <v>5303.33333333333</v>
      </c>
      <c r="AK200" s="228" t="n">
        <f aca="false">AK199</f>
        <v>5619.16666666667</v>
      </c>
      <c r="AL200" s="228" t="n">
        <f aca="false">AL199</f>
        <v>5953.16666666667</v>
      </c>
      <c r="AM200" s="228" t="n">
        <f aca="false">AM199</f>
        <v>6308.66666666667</v>
      </c>
      <c r="AN200" s="228" t="n">
        <f aca="false">AN199</f>
        <v>6693.33333333333</v>
      </c>
      <c r="AO200" s="228" t="n">
        <f aca="false">AO199</f>
        <v>7114.16666666667</v>
      </c>
      <c r="AR200" s="196" t="s">
        <v>194</v>
      </c>
      <c r="AS200" s="197" t="s">
        <v>46</v>
      </c>
      <c r="AT200" s="197" t="n">
        <v>5</v>
      </c>
      <c r="AU200" s="198" t="n">
        <f aca="false">M42</f>
        <v>1801192</v>
      </c>
      <c r="AV200" s="198" t="n">
        <f aca="false">C120</f>
        <v>407</v>
      </c>
      <c r="AW200" s="199" t="n">
        <f aca="false">AV200/AU200</f>
        <v>0.000225961474401396</v>
      </c>
      <c r="AX200" s="200" t="n">
        <f aca="false">2*AT200*AW200/(2+AT200*AW200)</f>
        <v>0.00112916949999431</v>
      </c>
      <c r="AY200" s="201" t="n">
        <f aca="false">AY199*(1-AX199)</f>
        <v>98620.0713602847</v>
      </c>
      <c r="AZ200" s="201" t="n">
        <f aca="false">((AY200+AY201)/2)*AT200</f>
        <v>492821.959859755</v>
      </c>
      <c r="BA200" s="201" t="n">
        <f aca="false">BA201+AZ200</f>
        <v>6800555.37604212</v>
      </c>
      <c r="BB200" s="202" t="n">
        <f aca="false">BA200/AY200</f>
        <v>68.9571127077968</v>
      </c>
      <c r="BD200" s="196" t="s">
        <v>194</v>
      </c>
      <c r="BE200" s="197" t="s">
        <v>46</v>
      </c>
      <c r="BF200" s="197" t="n">
        <v>5</v>
      </c>
      <c r="BG200" s="198" t="n">
        <f aca="false">Z42</f>
        <v>1909590</v>
      </c>
      <c r="BH200" s="198" t="n">
        <f aca="false">C810</f>
        <v>279</v>
      </c>
      <c r="BI200" s="199" t="n">
        <f aca="false">BH200/BG200</f>
        <v>0.000146104661209998</v>
      </c>
      <c r="BJ200" s="200" t="n">
        <f aca="false">2*BF200*BI200/(2+BF200*BI200)</f>
        <v>0.000730256571327614</v>
      </c>
      <c r="BK200" s="201" t="n">
        <f aca="false">BK199*(1-BJ199)</f>
        <v>99100.0528270884</v>
      </c>
      <c r="BL200" s="201" t="n">
        <f aca="false">((BK200+BK201)/2)*BF200</f>
        <v>495319.342973452</v>
      </c>
      <c r="BM200" s="201" t="n">
        <f aca="false">BM201+BL200</f>
        <v>7102186.78677075</v>
      </c>
      <c r="BN200" s="202" t="n">
        <f aca="false">BM200/BK200</f>
        <v>71.6668314916318</v>
      </c>
      <c r="BP200" s="196" t="s">
        <v>194</v>
      </c>
      <c r="BQ200" s="197" t="s">
        <v>46</v>
      </c>
      <c r="BR200" s="197" t="n">
        <v>5</v>
      </c>
      <c r="BS200" s="198" t="n">
        <f aca="false">AM42</f>
        <v>1825307</v>
      </c>
      <c r="BT200" s="198" t="n">
        <f aca="false">C1499</f>
        <v>187</v>
      </c>
      <c r="BU200" s="199" t="n">
        <f aca="false">BT200/BS200</f>
        <v>0.000102448519618892</v>
      </c>
      <c r="BV200" s="200" t="n">
        <f aca="false">2*BR200*BU200/(2+BR200*BU200)</f>
        <v>0.000512111435448353</v>
      </c>
      <c r="BW200" s="201" t="n">
        <f aca="false">BW199*(1-BV199)</f>
        <v>99356.9942345521</v>
      </c>
      <c r="BX200" s="201" t="n">
        <f aca="false">((BW200+BW201)/2)*BR200</f>
        <v>496657.766540413</v>
      </c>
      <c r="BY200" s="201" t="n">
        <f aca="false">BY201+BX200</f>
        <v>7319392.37715088</v>
      </c>
      <c r="BZ200" s="202" t="n">
        <f aca="false">BY200/BW200</f>
        <v>73.6676107559372</v>
      </c>
    </row>
    <row r="201" customFormat="false" ht="15" hidden="false" customHeight="false" outlineLevel="0" collapsed="false">
      <c r="A201" s="219" t="s">
        <v>226</v>
      </c>
      <c r="B201" s="132" t="n">
        <v>49650</v>
      </c>
      <c r="C201" s="132" t="n">
        <v>31724</v>
      </c>
      <c r="D201" s="132" t="n">
        <v>17926</v>
      </c>
      <c r="E201" s="217" t="n">
        <v>16.2</v>
      </c>
      <c r="F201" s="217" t="n">
        <v>19.7</v>
      </c>
      <c r="G201" s="217" t="n">
        <v>12.3</v>
      </c>
      <c r="H201" s="217" t="n">
        <v>177</v>
      </c>
      <c r="I201" s="127"/>
      <c r="J201" s="229" t="n">
        <v>103</v>
      </c>
      <c r="K201" s="228" t="n">
        <f aca="false">K200</f>
        <v>582.666666666667</v>
      </c>
      <c r="L201" s="228" t="n">
        <f aca="false">L200</f>
        <v>774.166666666667</v>
      </c>
      <c r="M201" s="228" t="n">
        <f aca="false">M200</f>
        <v>871.833333333333</v>
      </c>
      <c r="N201" s="228" t="n">
        <f aca="false">N200</f>
        <v>919.166666666667</v>
      </c>
      <c r="O201" s="228" t="n">
        <f aca="false">O200</f>
        <v>955</v>
      </c>
      <c r="P201" s="228" t="n">
        <f aca="false">P200</f>
        <v>988.833333333333</v>
      </c>
      <c r="Q201" s="228" t="n">
        <f aca="false">Q200</f>
        <v>1043.83333333333</v>
      </c>
      <c r="R201" s="228" t="n">
        <f aca="false">R200</f>
        <v>1145.83333333333</v>
      </c>
      <c r="S201" s="228" t="n">
        <f aca="false">S200</f>
        <v>1287.66666666667</v>
      </c>
      <c r="T201" s="228" t="n">
        <f aca="false">T200</f>
        <v>1456.16666666667</v>
      </c>
      <c r="U201" s="228" t="n">
        <f aca="false">U200</f>
        <v>1638.83333333333</v>
      </c>
      <c r="V201" s="228" t="n">
        <f aca="false">V200</f>
        <v>1829.33333333333</v>
      </c>
      <c r="W201" s="228" t="n">
        <f aca="false">W200</f>
        <v>2026.33333333333</v>
      </c>
      <c r="X201" s="228" t="n">
        <f aca="false">X200</f>
        <v>2235.66666666667</v>
      </c>
      <c r="Y201" s="228" t="n">
        <f aca="false">Y200</f>
        <v>2450.33333333333</v>
      </c>
      <c r="Z201" s="228" t="n">
        <f aca="false">Z200</f>
        <v>2678.33333333333</v>
      </c>
      <c r="AA201" s="228" t="n">
        <f aca="false">AA200</f>
        <v>2921.5</v>
      </c>
      <c r="AB201" s="228" t="n">
        <f aca="false">AB200</f>
        <v>3168.5</v>
      </c>
      <c r="AC201" s="228" t="n">
        <f aca="false">AC200</f>
        <v>3422.33333333333</v>
      </c>
      <c r="AD201" s="228" t="n">
        <f aca="false">AD200</f>
        <v>3671.83333333333</v>
      </c>
      <c r="AE201" s="228" t="n">
        <f aca="false">AE200</f>
        <v>3924</v>
      </c>
      <c r="AF201" s="228" t="n">
        <f aca="false">AF200</f>
        <v>4179</v>
      </c>
      <c r="AG201" s="228" t="n">
        <f aca="false">AG200</f>
        <v>4442.33333333333</v>
      </c>
      <c r="AH201" s="228" t="n">
        <f aca="false">AH200</f>
        <v>4716.33333333333</v>
      </c>
      <c r="AI201" s="228" t="n">
        <f aca="false">AI200</f>
        <v>5002.5</v>
      </c>
      <c r="AJ201" s="228" t="n">
        <f aca="false">AJ200</f>
        <v>5303.33333333333</v>
      </c>
      <c r="AK201" s="228" t="n">
        <f aca="false">AK200</f>
        <v>5619.16666666667</v>
      </c>
      <c r="AL201" s="228" t="n">
        <f aca="false">AL200</f>
        <v>5953.16666666667</v>
      </c>
      <c r="AM201" s="228" t="n">
        <f aca="false">AM200</f>
        <v>6308.66666666667</v>
      </c>
      <c r="AN201" s="228" t="n">
        <f aca="false">AN200</f>
        <v>6693.33333333333</v>
      </c>
      <c r="AO201" s="228" t="n">
        <f aca="false">AO200</f>
        <v>7114.16666666667</v>
      </c>
      <c r="AR201" s="203" t="s">
        <v>200</v>
      </c>
      <c r="AS201" s="204" t="s">
        <v>33</v>
      </c>
      <c r="AT201" s="204" t="n">
        <v>5</v>
      </c>
      <c r="AU201" s="205" t="n">
        <f aca="false">M43</f>
        <v>1795551</v>
      </c>
      <c r="AV201" s="205" t="n">
        <f aca="false">C121</f>
        <v>532</v>
      </c>
      <c r="AW201" s="206" t="n">
        <f aca="false">AV201/AU201</f>
        <v>0.00029628788043336</v>
      </c>
      <c r="AX201" s="207" t="n">
        <f aca="false">2*AT201*AW201/(2+AT201*AW201)</f>
        <v>0.00148034288302898</v>
      </c>
      <c r="AY201" s="208" t="n">
        <f aca="false">AY200*(1-AX200)</f>
        <v>98508.7125836174</v>
      </c>
      <c r="AZ201" s="208" t="n">
        <f aca="false">((AY201+AY202)/2)*AT201</f>
        <v>492178.996239113</v>
      </c>
      <c r="BA201" s="208" t="n">
        <f aca="false">BA202+AZ201</f>
        <v>6307733.41618236</v>
      </c>
      <c r="BB201" s="209" t="n">
        <f aca="false">BA201/AY201</f>
        <v>64.0322388827095</v>
      </c>
      <c r="BD201" s="203" t="s">
        <v>200</v>
      </c>
      <c r="BE201" s="204" t="s">
        <v>33</v>
      </c>
      <c r="BF201" s="204" t="n">
        <v>5</v>
      </c>
      <c r="BG201" s="205" t="n">
        <f aca="false">Z43</f>
        <v>1935874</v>
      </c>
      <c r="BH201" s="205" t="n">
        <f aca="false">C811</f>
        <v>353</v>
      </c>
      <c r="BI201" s="206" t="n">
        <f aca="false">BH201/BG201</f>
        <v>0.000182346578341359</v>
      </c>
      <c r="BJ201" s="207" t="n">
        <f aca="false">2*BF201*BI201/(2+BF201*BI201)</f>
        <v>0.000911317452658607</v>
      </c>
      <c r="BK201" s="208" t="n">
        <f aca="false">BK200*(1-BJ200)</f>
        <v>99027.6843622925</v>
      </c>
      <c r="BL201" s="208" t="n">
        <f aca="false">((BK201+BK202)/2)*BF201</f>
        <v>494912.807668823</v>
      </c>
      <c r="BM201" s="208" t="n">
        <f aca="false">BM202+BL201</f>
        <v>6606867.4437973</v>
      </c>
      <c r="BN201" s="209" t="n">
        <f aca="false">BM201/BK201</f>
        <v>66.7173779367201</v>
      </c>
      <c r="BP201" s="203" t="s">
        <v>200</v>
      </c>
      <c r="BQ201" s="204" t="s">
        <v>33</v>
      </c>
      <c r="BR201" s="204" t="n">
        <v>5</v>
      </c>
      <c r="BS201" s="205" t="n">
        <f aca="false">AM43</f>
        <v>1849190</v>
      </c>
      <c r="BT201" s="205" t="n">
        <f aca="false">C1500</f>
        <v>234</v>
      </c>
      <c r="BU201" s="206" t="n">
        <f aca="false">BT201/BS201</f>
        <v>0.000126541891314576</v>
      </c>
      <c r="BV201" s="207" t="n">
        <f aca="false">2*BR201*BU201/(2+BR201*BU201)</f>
        <v>0.000632509359246395</v>
      </c>
      <c r="BW201" s="208" t="n">
        <f aca="false">BW200*(1-BV200)</f>
        <v>99306.1123816129</v>
      </c>
      <c r="BX201" s="208" t="n">
        <f aca="false">((BW201+BW202)/2)*BR201</f>
        <v>496373.531794285</v>
      </c>
      <c r="BY201" s="208" t="n">
        <f aca="false">BY202+BX201</f>
        <v>6822734.61061047</v>
      </c>
      <c r="BZ201" s="209" t="n">
        <f aca="false">BY201/BW201</f>
        <v>68.7040751770859</v>
      </c>
    </row>
    <row r="202" customFormat="false" ht="15" hidden="false" customHeight="false" outlineLevel="0" collapsed="false">
      <c r="A202" s="219" t="s">
        <v>227</v>
      </c>
      <c r="B202" s="132" t="n">
        <v>255494</v>
      </c>
      <c r="C202" s="132" t="n">
        <v>128329</v>
      </c>
      <c r="D202" s="132" t="n">
        <v>127165</v>
      </c>
      <c r="E202" s="217" t="n">
        <v>83.4</v>
      </c>
      <c r="F202" s="217" t="n">
        <v>79.8</v>
      </c>
      <c r="G202" s="217" t="n">
        <v>87.3</v>
      </c>
      <c r="H202" s="217" t="n">
        <v>100.9</v>
      </c>
      <c r="I202" s="127"/>
      <c r="J202" s="229" t="n">
        <v>104</v>
      </c>
      <c r="K202" s="228" t="n">
        <f aca="false">K201</f>
        <v>582.666666666667</v>
      </c>
      <c r="L202" s="228" t="n">
        <f aca="false">L201</f>
        <v>774.166666666667</v>
      </c>
      <c r="M202" s="228" t="n">
        <f aca="false">M201</f>
        <v>871.833333333333</v>
      </c>
      <c r="N202" s="228" t="n">
        <f aca="false">N201</f>
        <v>919.166666666667</v>
      </c>
      <c r="O202" s="228" t="n">
        <f aca="false">O201</f>
        <v>955</v>
      </c>
      <c r="P202" s="228" t="n">
        <f aca="false">P201</f>
        <v>988.833333333333</v>
      </c>
      <c r="Q202" s="228" t="n">
        <f aca="false">Q201</f>
        <v>1043.83333333333</v>
      </c>
      <c r="R202" s="228" t="n">
        <f aca="false">R201</f>
        <v>1145.83333333333</v>
      </c>
      <c r="S202" s="228" t="n">
        <f aca="false">S201</f>
        <v>1287.66666666667</v>
      </c>
      <c r="T202" s="228" t="n">
        <f aca="false">T201</f>
        <v>1456.16666666667</v>
      </c>
      <c r="U202" s="228" t="n">
        <f aca="false">U201</f>
        <v>1638.83333333333</v>
      </c>
      <c r="V202" s="228" t="n">
        <f aca="false">V201</f>
        <v>1829.33333333333</v>
      </c>
      <c r="W202" s="228" t="n">
        <f aca="false">W201</f>
        <v>2026.33333333333</v>
      </c>
      <c r="X202" s="228" t="n">
        <f aca="false">X201</f>
        <v>2235.66666666667</v>
      </c>
      <c r="Y202" s="228" t="n">
        <f aca="false">Y201</f>
        <v>2450.33333333333</v>
      </c>
      <c r="Z202" s="228" t="n">
        <f aca="false">Z201</f>
        <v>2678.33333333333</v>
      </c>
      <c r="AA202" s="228" t="n">
        <f aca="false">AA201</f>
        <v>2921.5</v>
      </c>
      <c r="AB202" s="228" t="n">
        <f aca="false">AB201</f>
        <v>3168.5</v>
      </c>
      <c r="AC202" s="228" t="n">
        <f aca="false">AC201</f>
        <v>3422.33333333333</v>
      </c>
      <c r="AD202" s="228" t="n">
        <f aca="false">AD201</f>
        <v>3671.83333333333</v>
      </c>
      <c r="AE202" s="228" t="n">
        <f aca="false">AE201</f>
        <v>3924</v>
      </c>
      <c r="AF202" s="228" t="n">
        <f aca="false">AF201</f>
        <v>4179</v>
      </c>
      <c r="AG202" s="228" t="n">
        <f aca="false">AG201</f>
        <v>4442.33333333333</v>
      </c>
      <c r="AH202" s="228" t="n">
        <f aca="false">AH201</f>
        <v>4716.33333333333</v>
      </c>
      <c r="AI202" s="228" t="n">
        <f aca="false">AI201</f>
        <v>5002.5</v>
      </c>
      <c r="AJ202" s="228" t="n">
        <f aca="false">AJ201</f>
        <v>5303.33333333333</v>
      </c>
      <c r="AK202" s="228" t="n">
        <f aca="false">AK201</f>
        <v>5619.16666666667</v>
      </c>
      <c r="AL202" s="228" t="n">
        <f aca="false">AL201</f>
        <v>5953.16666666667</v>
      </c>
      <c r="AM202" s="228" t="n">
        <f aca="false">AM201</f>
        <v>6308.66666666667</v>
      </c>
      <c r="AN202" s="228" t="n">
        <f aca="false">AN201</f>
        <v>6693.33333333333</v>
      </c>
      <c r="AO202" s="228" t="n">
        <f aca="false">AO201</f>
        <v>7114.16666666667</v>
      </c>
      <c r="AR202" s="196" t="s">
        <v>202</v>
      </c>
      <c r="AS202" s="197" t="s">
        <v>34</v>
      </c>
      <c r="AT202" s="197" t="n">
        <v>5</v>
      </c>
      <c r="AU202" s="198" t="n">
        <f aca="false">M44</f>
        <v>1809575</v>
      </c>
      <c r="AV202" s="198" t="n">
        <f aca="false">C122</f>
        <v>1742</v>
      </c>
      <c r="AW202" s="199" t="n">
        <f aca="false">AV202/AU202</f>
        <v>0.000962656977467085</v>
      </c>
      <c r="AX202" s="200" t="n">
        <f aca="false">2*AT202*AW202/(2+AT202*AW202)</f>
        <v>0.00480172884289912</v>
      </c>
      <c r="AY202" s="201" t="n">
        <f aca="false">AY201*(1-AX201)</f>
        <v>98362.8859120279</v>
      </c>
      <c r="AZ202" s="201" t="n">
        <f aca="false">((AY202+AY203)/2)*AT202</f>
        <v>490633.649794253</v>
      </c>
      <c r="BA202" s="201" t="n">
        <f aca="false">BA203+AZ202</f>
        <v>5815554.41994325</v>
      </c>
      <c r="BB202" s="202" t="n">
        <f aca="false">BA202/AY202</f>
        <v>59.1234627372001</v>
      </c>
      <c r="BD202" s="196" t="s">
        <v>202</v>
      </c>
      <c r="BE202" s="197" t="s">
        <v>34</v>
      </c>
      <c r="BF202" s="197" t="n">
        <v>5</v>
      </c>
      <c r="BG202" s="198" t="n">
        <f aca="false">Z44</f>
        <v>1835598</v>
      </c>
      <c r="BH202" s="198" t="n">
        <f aca="false">C812</f>
        <v>1253</v>
      </c>
      <c r="BI202" s="199" t="n">
        <f aca="false">BH202/BG202</f>
        <v>0.00068261133428997</v>
      </c>
      <c r="BJ202" s="200" t="n">
        <f aca="false">2*BF202*BI202/(2+BF202*BI202)</f>
        <v>0.00340724211623182</v>
      </c>
      <c r="BK202" s="201" t="n">
        <f aca="false">BK201*(1-BJ201)</f>
        <v>98937.4387052368</v>
      </c>
      <c r="BL202" s="201" t="n">
        <f aca="false">((BK202+BK203)/2)*BF202</f>
        <v>493844.434006112</v>
      </c>
      <c r="BM202" s="201" t="n">
        <f aca="false">BM203+BL202</f>
        <v>6111954.63612848</v>
      </c>
      <c r="BN202" s="202" t="n">
        <f aca="false">BM202/BK202</f>
        <v>61.7759537351453</v>
      </c>
      <c r="BP202" s="196" t="s">
        <v>202</v>
      </c>
      <c r="BQ202" s="197" t="s">
        <v>34</v>
      </c>
      <c r="BR202" s="197" t="n">
        <v>5</v>
      </c>
      <c r="BS202" s="198" t="n">
        <f aca="false">AM44</f>
        <v>1883797</v>
      </c>
      <c r="BT202" s="198" t="n">
        <f aca="false">C1501</f>
        <v>1005</v>
      </c>
      <c r="BU202" s="199" t="n">
        <f aca="false">BT202/BS202</f>
        <v>0.000533496974461686</v>
      </c>
      <c r="BV202" s="200" t="n">
        <f aca="false">2*BR202*BU202/(2+BR202*BU202)</f>
        <v>0.00266393187332195</v>
      </c>
      <c r="BW202" s="201" t="n">
        <f aca="false">BW201*(1-BV201)</f>
        <v>99243.3003361011</v>
      </c>
      <c r="BX202" s="201" t="n">
        <f aca="false">((BW202+BW203)/2)*BR202</f>
        <v>495555.558203058</v>
      </c>
      <c r="BY202" s="201" t="n">
        <f aca="false">BY203+BX202</f>
        <v>6326361.07881618</v>
      </c>
      <c r="BZ202" s="202" t="n">
        <f aca="false">BY202/BW202</f>
        <v>63.7459763771568</v>
      </c>
    </row>
    <row r="203" customFormat="false" ht="15" hidden="false" customHeight="false" outlineLevel="0" collapsed="false">
      <c r="A203" s="219" t="s">
        <v>228</v>
      </c>
      <c r="B203" s="132" t="n">
        <v>217168</v>
      </c>
      <c r="C203" s="132" t="n">
        <v>103767</v>
      </c>
      <c r="D203" s="132" t="n">
        <v>113401</v>
      </c>
      <c r="E203" s="217" t="n">
        <v>70.9</v>
      </c>
      <c r="F203" s="217" t="n">
        <v>64.5</v>
      </c>
      <c r="G203" s="217" t="n">
        <v>77.8</v>
      </c>
      <c r="H203" s="217" t="n">
        <v>91.5</v>
      </c>
      <c r="I203" s="127"/>
      <c r="J203" s="229" t="n">
        <v>105</v>
      </c>
      <c r="K203" s="228" t="n">
        <f aca="false">K202</f>
        <v>582.666666666667</v>
      </c>
      <c r="L203" s="228" t="n">
        <f aca="false">L202</f>
        <v>774.166666666667</v>
      </c>
      <c r="M203" s="228" t="n">
        <f aca="false">M202</f>
        <v>871.833333333333</v>
      </c>
      <c r="N203" s="228" t="n">
        <f aca="false">N202</f>
        <v>919.166666666667</v>
      </c>
      <c r="O203" s="228" t="n">
        <f aca="false">O202</f>
        <v>955</v>
      </c>
      <c r="P203" s="228" t="n">
        <f aca="false">P202</f>
        <v>988.833333333333</v>
      </c>
      <c r="Q203" s="228" t="n">
        <f aca="false">Q202</f>
        <v>1043.83333333333</v>
      </c>
      <c r="R203" s="228" t="n">
        <f aca="false">R202</f>
        <v>1145.83333333333</v>
      </c>
      <c r="S203" s="228" t="n">
        <f aca="false">S202</f>
        <v>1287.66666666667</v>
      </c>
      <c r="T203" s="228" t="n">
        <f aca="false">T202</f>
        <v>1456.16666666667</v>
      </c>
      <c r="U203" s="228" t="n">
        <f aca="false">U202</f>
        <v>1638.83333333333</v>
      </c>
      <c r="V203" s="228" t="n">
        <f aca="false">V202</f>
        <v>1829.33333333333</v>
      </c>
      <c r="W203" s="228" t="n">
        <f aca="false">W202</f>
        <v>2026.33333333333</v>
      </c>
      <c r="X203" s="228" t="n">
        <f aca="false">X202</f>
        <v>2235.66666666667</v>
      </c>
      <c r="Y203" s="228" t="n">
        <f aca="false">Y202</f>
        <v>2450.33333333333</v>
      </c>
      <c r="Z203" s="228" t="n">
        <f aca="false">Z202</f>
        <v>2678.33333333333</v>
      </c>
      <c r="AA203" s="228" t="n">
        <f aca="false">AA202</f>
        <v>2921.5</v>
      </c>
      <c r="AB203" s="228" t="n">
        <f aca="false">AB202</f>
        <v>3168.5</v>
      </c>
      <c r="AC203" s="228" t="n">
        <f aca="false">AC202</f>
        <v>3422.33333333333</v>
      </c>
      <c r="AD203" s="228" t="n">
        <f aca="false">AD202</f>
        <v>3671.83333333333</v>
      </c>
      <c r="AE203" s="228" t="n">
        <f aca="false">AE202</f>
        <v>3924</v>
      </c>
      <c r="AF203" s="228" t="n">
        <f aca="false">AF202</f>
        <v>4179</v>
      </c>
      <c r="AG203" s="228" t="n">
        <f aca="false">AG202</f>
        <v>4442.33333333333</v>
      </c>
      <c r="AH203" s="228" t="n">
        <f aca="false">AH202</f>
        <v>4716.33333333333</v>
      </c>
      <c r="AI203" s="228" t="n">
        <f aca="false">AI202</f>
        <v>5002.5</v>
      </c>
      <c r="AJ203" s="228" t="n">
        <f aca="false">AJ202</f>
        <v>5303.33333333333</v>
      </c>
      <c r="AK203" s="228" t="n">
        <f aca="false">AK202</f>
        <v>5619.16666666667</v>
      </c>
      <c r="AL203" s="228" t="n">
        <f aca="false">AL202</f>
        <v>5953.16666666667</v>
      </c>
      <c r="AM203" s="228" t="n">
        <f aca="false">AM202</f>
        <v>6308.66666666667</v>
      </c>
      <c r="AN203" s="228" t="n">
        <f aca="false">AN202</f>
        <v>6693.33333333333</v>
      </c>
      <c r="AO203" s="228" t="n">
        <f aca="false">AO202</f>
        <v>7114.16666666667</v>
      </c>
      <c r="AR203" s="203" t="s">
        <v>203</v>
      </c>
      <c r="AS203" s="204" t="s">
        <v>35</v>
      </c>
      <c r="AT203" s="204" t="n">
        <v>5</v>
      </c>
      <c r="AU203" s="205" t="n">
        <f aca="false">M45</f>
        <v>1728135</v>
      </c>
      <c r="AV203" s="205" t="n">
        <f aca="false">C123</f>
        <v>2412</v>
      </c>
      <c r="AW203" s="206" t="n">
        <f aca="false">AV203/AU203</f>
        <v>0.00139572429237299</v>
      </c>
      <c r="AX203" s="207" t="n">
        <f aca="false">2*AT203*AW203/(2+AT203*AW203)</f>
        <v>0.00695435555440226</v>
      </c>
      <c r="AY203" s="208" t="n">
        <f aca="false">AY202*(1-AX202)</f>
        <v>97890.5740056733</v>
      </c>
      <c r="AZ203" s="208" t="n">
        <f aca="false">((AY203+AY204)/2)*AT203</f>
        <v>487750.955385717</v>
      </c>
      <c r="BA203" s="208" t="n">
        <f aca="false">BA204+AZ203</f>
        <v>5324920.770149</v>
      </c>
      <c r="BB203" s="209" t="n">
        <f aca="false">BA203/AY203</f>
        <v>54.3966650950518</v>
      </c>
      <c r="BD203" s="203" t="s">
        <v>203</v>
      </c>
      <c r="BE203" s="204" t="s">
        <v>35</v>
      </c>
      <c r="BF203" s="204" t="n">
        <v>5</v>
      </c>
      <c r="BG203" s="205" t="n">
        <f aca="false">Z45</f>
        <v>1787171</v>
      </c>
      <c r="BH203" s="205" t="n">
        <f aca="false">C813</f>
        <v>1865</v>
      </c>
      <c r="BI203" s="206" t="n">
        <f aca="false">BH203/BG203</f>
        <v>0.0010435487147005</v>
      </c>
      <c r="BJ203" s="207" t="n">
        <f aca="false">2*BF203*BI203/(2+BF203*BI203)</f>
        <v>0.00520416657016403</v>
      </c>
      <c r="BK203" s="208" t="n">
        <f aca="false">BK202*(1-BJ202)</f>
        <v>98600.3348972082</v>
      </c>
      <c r="BL203" s="208" t="n">
        <f aca="false">((BK203+BK204)/2)*BF203</f>
        <v>491718.843069343</v>
      </c>
      <c r="BM203" s="208" t="n">
        <f aca="false">BM204+BL203</f>
        <v>5618110.20212236</v>
      </c>
      <c r="BN203" s="209" t="n">
        <f aca="false">BM203/BK203</f>
        <v>56.9786117661699</v>
      </c>
      <c r="BP203" s="203" t="s">
        <v>203</v>
      </c>
      <c r="BQ203" s="204" t="s">
        <v>35</v>
      </c>
      <c r="BR203" s="204" t="n">
        <v>5</v>
      </c>
      <c r="BS203" s="205" t="n">
        <f aca="false">AM45</f>
        <v>1913546</v>
      </c>
      <c r="BT203" s="205" t="n">
        <f aca="false">C1502</f>
        <v>1592</v>
      </c>
      <c r="BU203" s="206" t="n">
        <f aca="false">BT203/BS203</f>
        <v>0.000831963276555672</v>
      </c>
      <c r="BV203" s="207" t="n">
        <f aca="false">2*BR203*BU203/(2+BR203*BU203)</f>
        <v>0.00415118230469887</v>
      </c>
      <c r="BW203" s="208" t="n">
        <f aca="false">BW202*(1-BV202)</f>
        <v>98978.9229451221</v>
      </c>
      <c r="BX203" s="208" t="n">
        <f aca="false">((BW203+BW204)/2)*BR203</f>
        <v>493867.415841941</v>
      </c>
      <c r="BY203" s="208" t="n">
        <f aca="false">BY204+BX203</f>
        <v>5830805.52061312</v>
      </c>
      <c r="BZ203" s="209" t="n">
        <f aca="false">BY203/BW203</f>
        <v>58.909567280763</v>
      </c>
    </row>
    <row r="204" customFormat="false" ht="15" hidden="false" customHeight="false" outlineLevel="0" collapsed="false">
      <c r="A204" s="219" t="s">
        <v>229</v>
      </c>
      <c r="B204" s="132" t="n">
        <v>157892</v>
      </c>
      <c r="C204" s="132" t="n">
        <v>67558</v>
      </c>
      <c r="D204" s="132" t="n">
        <v>90334</v>
      </c>
      <c r="E204" s="217" t="n">
        <v>51.5</v>
      </c>
      <c r="F204" s="217" t="n">
        <v>42</v>
      </c>
      <c r="G204" s="217" t="n">
        <v>62</v>
      </c>
      <c r="H204" s="217" t="n">
        <v>74.8</v>
      </c>
      <c r="I204" s="127"/>
      <c r="J204" s="229" t="n">
        <v>106</v>
      </c>
      <c r="AR204" s="196" t="s">
        <v>204</v>
      </c>
      <c r="AS204" s="197" t="s">
        <v>36</v>
      </c>
      <c r="AT204" s="197" t="n">
        <v>5</v>
      </c>
      <c r="AU204" s="198" t="n">
        <f aca="false">M46</f>
        <v>1600602</v>
      </c>
      <c r="AV204" s="198" t="n">
        <f aca="false">C124</f>
        <v>2311</v>
      </c>
      <c r="AW204" s="199" t="n">
        <f aca="false">AV204/AU204</f>
        <v>0.00144383175830094</v>
      </c>
      <c r="AX204" s="200" t="n">
        <f aca="false">2*AT204*AW204/(2+AT204*AW204)</f>
        <v>0.00719319438526201</v>
      </c>
      <c r="AY204" s="201" t="n">
        <f aca="false">AY203*(1-AX203)</f>
        <v>97209.8081486133</v>
      </c>
      <c r="AZ204" s="201" t="n">
        <f aca="false">((AY204+AY205)/2)*AT204</f>
        <v>484300.918127649</v>
      </c>
      <c r="BA204" s="201" t="n">
        <f aca="false">BA205+AZ204</f>
        <v>4837169.81476328</v>
      </c>
      <c r="BB204" s="202" t="n">
        <f aca="false">BA204/AY204</f>
        <v>49.760100414644</v>
      </c>
      <c r="BD204" s="196" t="s">
        <v>204</v>
      </c>
      <c r="BE204" s="197" t="s">
        <v>36</v>
      </c>
      <c r="BF204" s="197" t="n">
        <v>5</v>
      </c>
      <c r="BG204" s="198" t="n">
        <f aca="false">Z46</f>
        <v>1787061</v>
      </c>
      <c r="BH204" s="198" t="n">
        <f aca="false">C814</f>
        <v>1832</v>
      </c>
      <c r="BI204" s="199" t="n">
        <f aca="false">BH204/BG204</f>
        <v>0.00102514687523257</v>
      </c>
      <c r="BJ204" s="200" t="n">
        <f aca="false">2*BF204*BI204/(2+BF204*BI204)</f>
        <v>0.00511263138095188</v>
      </c>
      <c r="BK204" s="201" t="n">
        <f aca="false">BK203*(1-BJ203)</f>
        <v>98087.2023305292</v>
      </c>
      <c r="BL204" s="201" t="n">
        <f aca="false">((BK204+BK205)/2)*BF204</f>
        <v>489182.302380884</v>
      </c>
      <c r="BM204" s="201" t="n">
        <f aca="false">BM205+BL204</f>
        <v>5126391.35905302</v>
      </c>
      <c r="BN204" s="202" t="n">
        <f aca="false">BM204/BK204</f>
        <v>52.2636107183318</v>
      </c>
      <c r="BP204" s="196" t="s">
        <v>204</v>
      </c>
      <c r="BQ204" s="197" t="s">
        <v>36</v>
      </c>
      <c r="BR204" s="197" t="n">
        <v>5</v>
      </c>
      <c r="BS204" s="198" t="n">
        <f aca="false">AM46</f>
        <v>1895204</v>
      </c>
      <c r="BT204" s="198" t="n">
        <f aca="false">C1503</f>
        <v>1482</v>
      </c>
      <c r="BU204" s="199" t="n">
        <f aca="false">BT204/BS204</f>
        <v>0.000781973866665541</v>
      </c>
      <c r="BV204" s="200" t="n">
        <f aca="false">2*BR204*BU204/(2+BR204*BU204)</f>
        <v>0.00390224070769057</v>
      </c>
      <c r="BW204" s="201" t="n">
        <f aca="false">BW203*(1-BV203)</f>
        <v>98568.0433916541</v>
      </c>
      <c r="BX204" s="201" t="n">
        <f aca="false">((BW204+BW205)/2)*BR204</f>
        <v>491878.62637977</v>
      </c>
      <c r="BY204" s="201" t="n">
        <f aca="false">BY205+BX204</f>
        <v>5336938.10477118</v>
      </c>
      <c r="BZ204" s="202" t="n">
        <f aca="false">BY204/BW204</f>
        <v>54.1447097977301</v>
      </c>
    </row>
    <row r="205" customFormat="false" ht="15" hidden="false" customHeight="false" outlineLevel="0" collapsed="false">
      <c r="B205" s="132"/>
      <c r="C205" s="132"/>
      <c r="D205" s="132"/>
      <c r="E205" s="217"/>
      <c r="F205" s="217"/>
      <c r="G205" s="217"/>
      <c r="H205" s="217"/>
      <c r="I205" s="127"/>
      <c r="J205" s="229" t="n">
        <v>107</v>
      </c>
      <c r="AR205" s="203" t="s">
        <v>205</v>
      </c>
      <c r="AS205" s="204" t="s">
        <v>37</v>
      </c>
      <c r="AT205" s="204" t="n">
        <v>5</v>
      </c>
      <c r="AU205" s="205" t="n">
        <f aca="false">M47</f>
        <v>1563298</v>
      </c>
      <c r="AV205" s="205" t="n">
        <f aca="false">C125</f>
        <v>2328</v>
      </c>
      <c r="AW205" s="206" t="n">
        <f aca="false">AV205/AU205</f>
        <v>0.00148915945648239</v>
      </c>
      <c r="AX205" s="207" t="n">
        <f aca="false">2*AT205*AW205/(2+AT205*AW205)</f>
        <v>0.00741818014961271</v>
      </c>
      <c r="AY205" s="208" t="n">
        <f aca="false">AY204*(1-AX204)</f>
        <v>96510.5591024463</v>
      </c>
      <c r="AZ205" s="208" t="n">
        <f aca="false">((AY205+AY206)/2)*AT205</f>
        <v>480762.963727827</v>
      </c>
      <c r="BA205" s="208" t="n">
        <f aca="false">BA206+AZ205</f>
        <v>4352868.89663563</v>
      </c>
      <c r="BB205" s="209" t="n">
        <f aca="false">BA205/AY205</f>
        <v>45.1025145550659</v>
      </c>
      <c r="BD205" s="203" t="s">
        <v>205</v>
      </c>
      <c r="BE205" s="204" t="s">
        <v>37</v>
      </c>
      <c r="BF205" s="204" t="n">
        <v>5</v>
      </c>
      <c r="BG205" s="205" t="n">
        <f aca="false">Z47</f>
        <v>1777507</v>
      </c>
      <c r="BH205" s="205" t="n">
        <f aca="false">C815</f>
        <v>1900</v>
      </c>
      <c r="BI205" s="206" t="n">
        <f aca="false">BH205/BG205</f>
        <v>0.00106891280878219</v>
      </c>
      <c r="BJ205" s="207" t="n">
        <f aca="false">2*BF205*BI205/(2+BF205*BI205)</f>
        <v>0.00533031992580195</v>
      </c>
      <c r="BK205" s="208" t="n">
        <f aca="false">BK204*(1-BJ204)</f>
        <v>97585.7186218243</v>
      </c>
      <c r="BL205" s="208" t="n">
        <f aca="false">((BK205+BK206)/2)*BF205</f>
        <v>486628.185358013</v>
      </c>
      <c r="BM205" s="208" t="n">
        <f aca="false">BM206+BL205</f>
        <v>4637209.05667214</v>
      </c>
      <c r="BN205" s="209" t="n">
        <f aca="false">BM205/BK205</f>
        <v>47.5193411716605</v>
      </c>
      <c r="BP205" s="203" t="s">
        <v>205</v>
      </c>
      <c r="BQ205" s="204" t="s">
        <v>37</v>
      </c>
      <c r="BR205" s="204" t="n">
        <v>5</v>
      </c>
      <c r="BS205" s="205" t="n">
        <f aca="false">AM47</f>
        <v>1788463</v>
      </c>
      <c r="BT205" s="205" t="n">
        <f aca="false">C1504</f>
        <v>1468</v>
      </c>
      <c r="BU205" s="206" t="n">
        <f aca="false">BT205/BS205</f>
        <v>0.000820816533526274</v>
      </c>
      <c r="BV205" s="207" t="n">
        <f aca="false">2*BR205*BU205/(2+BR205*BU205)</f>
        <v>0.0040956781667432</v>
      </c>
      <c r="BW205" s="208" t="n">
        <f aca="false">BW204*(1-BV204)</f>
        <v>98183.4071602538</v>
      </c>
      <c r="BX205" s="208" t="n">
        <f aca="false">((BW205+BW206)/2)*BR205</f>
        <v>489911.716708662</v>
      </c>
      <c r="BY205" s="208" t="n">
        <f aca="false">BY206+BX205</f>
        <v>4845059.47839141</v>
      </c>
      <c r="BZ205" s="209" t="n">
        <f aca="false">BY205/BW205</f>
        <v>49.3470293863745</v>
      </c>
    </row>
    <row r="206" customFormat="false" ht="15" hidden="false" customHeight="false" outlineLevel="0" collapsed="false">
      <c r="A206" s="219" t="s">
        <v>230</v>
      </c>
      <c r="B206" s="132" t="n">
        <v>295562</v>
      </c>
      <c r="C206" s="132" t="n">
        <v>154571</v>
      </c>
      <c r="D206" s="132" t="n">
        <v>140991</v>
      </c>
      <c r="E206" s="217" t="n">
        <v>96.4</v>
      </c>
      <c r="F206" s="217" t="n">
        <v>96.1</v>
      </c>
      <c r="G206" s="217" t="n">
        <v>96.8</v>
      </c>
      <c r="H206" s="217" t="n">
        <v>109.6</v>
      </c>
      <c r="I206" s="127"/>
      <c r="J206" s="229" t="n">
        <v>108</v>
      </c>
      <c r="AR206" s="196" t="s">
        <v>206</v>
      </c>
      <c r="AS206" s="197" t="s">
        <v>38</v>
      </c>
      <c r="AT206" s="197" t="n">
        <v>5</v>
      </c>
      <c r="AU206" s="198" t="n">
        <f aca="false">M48</f>
        <v>1424979</v>
      </c>
      <c r="AV206" s="198" t="n">
        <f aca="false">C126</f>
        <v>2632</v>
      </c>
      <c r="AW206" s="199" t="n">
        <f aca="false">AV206/AU206</f>
        <v>0.00184704476346669</v>
      </c>
      <c r="AX206" s="200" t="n">
        <f aca="false">2*AT206*AW206/(2+AT206*AW206)</f>
        <v>0.0091927751493302</v>
      </c>
      <c r="AY206" s="201" t="n">
        <f aca="false">AY205*(1-AX205)</f>
        <v>95794.6263886845</v>
      </c>
      <c r="AZ206" s="201" t="n">
        <f aca="false">((AY206+AY207)/2)*AT206</f>
        <v>476771.58579116</v>
      </c>
      <c r="BA206" s="201" t="n">
        <f aca="false">BA207+AZ206</f>
        <v>3872105.9329078</v>
      </c>
      <c r="BB206" s="202" t="n">
        <f aca="false">BA206/AY206</f>
        <v>40.420909594624</v>
      </c>
      <c r="BD206" s="196" t="s">
        <v>206</v>
      </c>
      <c r="BE206" s="197" t="s">
        <v>38</v>
      </c>
      <c r="BF206" s="197" t="n">
        <v>5</v>
      </c>
      <c r="BG206" s="198" t="n">
        <f aca="false">Z48</f>
        <v>1653466</v>
      </c>
      <c r="BH206" s="198" t="n">
        <f aca="false">C816</f>
        <v>2255</v>
      </c>
      <c r="BI206" s="199" t="n">
        <f aca="false">BH206/BG206</f>
        <v>0.00136380185622202</v>
      </c>
      <c r="BJ206" s="200" t="n">
        <f aca="false">2*BF206*BI206/(2+BF206*BI206)</f>
        <v>0.00679583883705869</v>
      </c>
      <c r="BK206" s="201" t="n">
        <f aca="false">BK205*(1-BJ205)</f>
        <v>97065.5555213807</v>
      </c>
      <c r="BL206" s="201" t="n">
        <f aca="false">((BK206+BK207)/2)*BF206</f>
        <v>483678.672927021</v>
      </c>
      <c r="BM206" s="201" t="n">
        <f aca="false">BM207+BL206</f>
        <v>4150580.87131412</v>
      </c>
      <c r="BN206" s="202" t="n">
        <f aca="false">BM206/BK206</f>
        <v>42.7605946210226</v>
      </c>
      <c r="BP206" s="196" t="s">
        <v>206</v>
      </c>
      <c r="BQ206" s="197" t="s">
        <v>38</v>
      </c>
      <c r="BR206" s="197" t="n">
        <v>5</v>
      </c>
      <c r="BS206" s="198" t="n">
        <f aca="false">AM48</f>
        <v>1765615</v>
      </c>
      <c r="BT206" s="198" t="n">
        <f aca="false">C1505</f>
        <v>1905</v>
      </c>
      <c r="BU206" s="199" t="n">
        <f aca="false">BT206/BS206</f>
        <v>0.00107894416393155</v>
      </c>
      <c r="BV206" s="200" t="n">
        <f aca="false">2*BR206*BU206/(2+BR206*BU206)</f>
        <v>0.00538020845836552</v>
      </c>
      <c r="BW206" s="201" t="n">
        <f aca="false">BW205*(1-BV205)</f>
        <v>97781.2795232111</v>
      </c>
      <c r="BX206" s="201" t="n">
        <f aca="false">((BW206+BW207)/2)*BR206</f>
        <v>487591.188448154</v>
      </c>
      <c r="BY206" s="201" t="n">
        <f aca="false">BY207+BX206</f>
        <v>4355147.76168275</v>
      </c>
      <c r="BZ206" s="202" t="n">
        <f aca="false">BY206/BW206</f>
        <v>44.5396888128155</v>
      </c>
    </row>
    <row r="207" customFormat="false" ht="15" hidden="false" customHeight="false" outlineLevel="0" collapsed="false">
      <c r="A207" s="219" t="s">
        <v>231</v>
      </c>
      <c r="B207" s="132" t="n">
        <v>149</v>
      </c>
      <c r="C207" s="132" t="n">
        <v>85</v>
      </c>
      <c r="D207" s="132" t="n">
        <v>64</v>
      </c>
      <c r="E207" s="217" t="n">
        <v>0</v>
      </c>
      <c r="F207" s="217" t="n">
        <v>0.1</v>
      </c>
      <c r="G207" s="217" t="n">
        <v>0</v>
      </c>
      <c r="H207" s="217" t="n">
        <v>132.8</v>
      </c>
      <c r="I207" s="127"/>
      <c r="J207" s="229" t="n">
        <v>109</v>
      </c>
      <c r="AR207" s="203" t="s">
        <v>207</v>
      </c>
      <c r="AS207" s="204" t="s">
        <v>39</v>
      </c>
      <c r="AT207" s="204" t="n">
        <v>5</v>
      </c>
      <c r="AU207" s="205" t="n">
        <f aca="false">M49</f>
        <v>1204662</v>
      </c>
      <c r="AV207" s="205" t="n">
        <f aca="false">C127</f>
        <v>3270</v>
      </c>
      <c r="AW207" s="206" t="n">
        <f aca="false">AV207/AU207</f>
        <v>0.00271445434487018</v>
      </c>
      <c r="AX207" s="207" t="n">
        <f aca="false">2*AT207*AW207/(2+AT207*AW207)</f>
        <v>0.0134807892569241</v>
      </c>
      <c r="AY207" s="208" t="n">
        <f aca="false">AY206*(1-AX206)</f>
        <v>94914.0079277793</v>
      </c>
      <c r="AZ207" s="208" t="n">
        <f aca="false">((AY207+AY208)/2)*AT207</f>
        <v>471371.250292885</v>
      </c>
      <c r="BA207" s="208" t="n">
        <f aca="false">BA208+AZ207</f>
        <v>3395334.34711664</v>
      </c>
      <c r="BB207" s="209" t="n">
        <f aca="false">BA207/AY207</f>
        <v>35.7727423090191</v>
      </c>
      <c r="BD207" s="203" t="s">
        <v>207</v>
      </c>
      <c r="BE207" s="204" t="s">
        <v>39</v>
      </c>
      <c r="BF207" s="204" t="n">
        <v>5</v>
      </c>
      <c r="BG207" s="205" t="n">
        <f aca="false">Z49</f>
        <v>1548254</v>
      </c>
      <c r="BH207" s="205" t="n">
        <f aca="false">C817</f>
        <v>3181</v>
      </c>
      <c r="BI207" s="206" t="n">
        <f aca="false">BH207/BG207</f>
        <v>0.00205457244095607</v>
      </c>
      <c r="BJ207" s="207" t="n">
        <f aca="false">2*BF207*BI207/(2+BF207*BI207)</f>
        <v>0.0102203659989854</v>
      </c>
      <c r="BK207" s="208" t="n">
        <f aca="false">BK206*(1-BJ206)</f>
        <v>96405.9136494278</v>
      </c>
      <c r="BL207" s="208" t="n">
        <f aca="false">((BK207+BK208)/2)*BF207</f>
        <v>479566.30894223</v>
      </c>
      <c r="BM207" s="208" t="n">
        <f aca="false">BM208+BL207</f>
        <v>3666902.1983871</v>
      </c>
      <c r="BN207" s="209" t="n">
        <f aca="false">BM207/BK207</f>
        <v>38.0360712281768</v>
      </c>
      <c r="BP207" s="203" t="s">
        <v>207</v>
      </c>
      <c r="BQ207" s="204" t="s">
        <v>39</v>
      </c>
      <c r="BR207" s="204" t="n">
        <v>5</v>
      </c>
      <c r="BS207" s="205" t="n">
        <f aca="false">AM49</f>
        <v>1768197</v>
      </c>
      <c r="BT207" s="205" t="n">
        <f aca="false">C1506</f>
        <v>2957</v>
      </c>
      <c r="BU207" s="206" t="n">
        <f aca="false">BT207/BS207</f>
        <v>0.00167232497283956</v>
      </c>
      <c r="BV207" s="207" t="n">
        <f aca="false">2*BR207*BU207/(2+BR207*BU207)</f>
        <v>0.0083268120249641</v>
      </c>
      <c r="BW207" s="208" t="n">
        <f aca="false">BW206*(1-BV206)</f>
        <v>97255.1958560505</v>
      </c>
      <c r="BX207" s="208" t="n">
        <f aca="false">((BW207+BW208)/2)*BR207</f>
        <v>484251.414944392</v>
      </c>
      <c r="BY207" s="208" t="n">
        <f aca="false">BY208+BX207</f>
        <v>3867556.5732346</v>
      </c>
      <c r="BZ207" s="209" t="n">
        <f aca="false">BY207/BW207</f>
        <v>39.7670945926534</v>
      </c>
    </row>
    <row r="208" customFormat="false" ht="15" hidden="false" customHeight="false" outlineLevel="0" collapsed="false">
      <c r="A208" s="219" t="s">
        <v>232</v>
      </c>
      <c r="B208" s="132" t="n">
        <v>137</v>
      </c>
      <c r="C208" s="132" t="n">
        <v>81</v>
      </c>
      <c r="D208" s="132" t="n">
        <v>56</v>
      </c>
      <c r="E208" s="217" t="n">
        <v>0</v>
      </c>
      <c r="F208" s="217" t="n">
        <v>0.1</v>
      </c>
      <c r="G208" s="217" t="n">
        <v>0</v>
      </c>
      <c r="H208" s="217" t="n">
        <v>144.6</v>
      </c>
      <c r="I208" s="127"/>
      <c r="J208" s="229" t="n">
        <v>110</v>
      </c>
      <c r="AR208" s="196" t="s">
        <v>208</v>
      </c>
      <c r="AS208" s="197" t="s">
        <v>40</v>
      </c>
      <c r="AT208" s="197" t="n">
        <v>5</v>
      </c>
      <c r="AU208" s="198" t="n">
        <f aca="false">M50</f>
        <v>1092116</v>
      </c>
      <c r="AV208" s="198" t="n">
        <f aca="false">C128</f>
        <v>4582</v>
      </c>
      <c r="AW208" s="199" t="n">
        <f aca="false">AV208/AU208</f>
        <v>0.00419552501748898</v>
      </c>
      <c r="AX208" s="200" t="n">
        <f aca="false">2*AT208*AW208/(2+AT208*AW208)</f>
        <v>0.0207598786122506</v>
      </c>
      <c r="AY208" s="201" t="n">
        <f aca="false">AY207*(1-AX207)</f>
        <v>93634.4921893749</v>
      </c>
      <c r="AZ208" s="201" t="n">
        <f aca="false">((AY208+AY209)/2)*AT208</f>
        <v>463312.859217446</v>
      </c>
      <c r="BA208" s="201" t="n">
        <f aca="false">BA209+AZ208</f>
        <v>2923963.09682376</v>
      </c>
      <c r="BB208" s="202" t="n">
        <f aca="false">BA208/AY208</f>
        <v>31.2274144757476</v>
      </c>
      <c r="BD208" s="196" t="s">
        <v>208</v>
      </c>
      <c r="BE208" s="197" t="s">
        <v>40</v>
      </c>
      <c r="BF208" s="197" t="n">
        <v>5</v>
      </c>
      <c r="BG208" s="198" t="n">
        <f aca="false">Z50</f>
        <v>1498635</v>
      </c>
      <c r="BH208" s="198" t="n">
        <f aca="false">C818</f>
        <v>4954</v>
      </c>
      <c r="BI208" s="199" t="n">
        <f aca="false">BH208/BG208</f>
        <v>0.00330567483076266</v>
      </c>
      <c r="BJ208" s="200" t="n">
        <f aca="false">2*BF208*BI208/(2+BF208*BI208)</f>
        <v>0.0163929001601567</v>
      </c>
      <c r="BK208" s="201" t="n">
        <f aca="false">BK207*(1-BJ207)</f>
        <v>95420.6099274641</v>
      </c>
      <c r="BL208" s="201" t="n">
        <f aca="false">((BK208+BK209)/2)*BF208</f>
        <v>473192.498307915</v>
      </c>
      <c r="BM208" s="201" t="n">
        <f aca="false">BM209+BL208</f>
        <v>3187335.88944487</v>
      </c>
      <c r="BN208" s="202" t="n">
        <f aca="false">BM208/BK208</f>
        <v>33.4030131631708</v>
      </c>
      <c r="BP208" s="196" t="s">
        <v>208</v>
      </c>
      <c r="BQ208" s="197" t="s">
        <v>40</v>
      </c>
      <c r="BR208" s="197" t="n">
        <v>5</v>
      </c>
      <c r="BS208" s="198" t="n">
        <f aca="false">AM50</f>
        <v>1700291</v>
      </c>
      <c r="BT208" s="198" t="n">
        <f aca="false">C1507</f>
        <v>4701</v>
      </c>
      <c r="BU208" s="199" t="n">
        <f aca="false">BT208/BS208</f>
        <v>0.00276482084537294</v>
      </c>
      <c r="BV208" s="200" t="n">
        <f aca="false">2*BR208*BU208/(2+BR208*BU208)</f>
        <v>0.0137292072310079</v>
      </c>
      <c r="BW208" s="201" t="n">
        <f aca="false">BW207*(1-BV207)</f>
        <v>96445.3701217061</v>
      </c>
      <c r="BX208" s="201" t="n">
        <f aca="false">((BW208+BW209)/2)*BR208</f>
        <v>478916.55442635</v>
      </c>
      <c r="BY208" s="201" t="n">
        <f aca="false">BY209+BX208</f>
        <v>3383305.1582902</v>
      </c>
      <c r="BZ208" s="202" t="n">
        <f aca="false">BY208/BW208</f>
        <v>35.0800163244825</v>
      </c>
    </row>
    <row r="209" customFormat="false" ht="15" hidden="false" customHeight="false" outlineLevel="0" collapsed="false">
      <c r="A209" s="219" t="s">
        <v>233</v>
      </c>
      <c r="B209" s="132" t="n">
        <v>2252</v>
      </c>
      <c r="C209" s="132" t="n">
        <v>1577</v>
      </c>
      <c r="D209" s="132" t="n">
        <v>675</v>
      </c>
      <c r="E209" s="217" t="n">
        <v>0.7</v>
      </c>
      <c r="F209" s="217" t="n">
        <v>1</v>
      </c>
      <c r="G209" s="217" t="n">
        <v>0.5</v>
      </c>
      <c r="H209" s="217" t="n">
        <v>233.6</v>
      </c>
      <c r="I209" s="127"/>
      <c r="K209" s="160" t="n">
        <f aca="false">SUM(K98:K203)</f>
        <v>40788453.04437</v>
      </c>
      <c r="AR209" s="203" t="s">
        <v>209</v>
      </c>
      <c r="AS209" s="204" t="s">
        <v>52</v>
      </c>
      <c r="AT209" s="204" t="n">
        <v>5</v>
      </c>
      <c r="AU209" s="205" t="n">
        <f aca="false">M51</f>
        <v>1019205</v>
      </c>
      <c r="AV209" s="205" t="n">
        <f aca="false">C129</f>
        <v>7241</v>
      </c>
      <c r="AW209" s="206" t="n">
        <f aca="false">AV209/AU209</f>
        <v>0.00710455698313882</v>
      </c>
      <c r="AX209" s="207" t="n">
        <f aca="false">2*AT209*AW209/(2+AT209*AW209)</f>
        <v>0.0349028614947834</v>
      </c>
      <c r="AY209" s="208" t="n">
        <f aca="false">AY208*(1-AX208)</f>
        <v>91690.6514976037</v>
      </c>
      <c r="AZ209" s="208" t="n">
        <f aca="false">((AY209+AY210)/2)*AT209</f>
        <v>450452.59221405</v>
      </c>
      <c r="BA209" s="208" t="n">
        <f aca="false">BA210+AZ209</f>
        <v>2460650.23760631</v>
      </c>
      <c r="BB209" s="209" t="n">
        <f aca="false">BA209/AY209</f>
        <v>26.8364353117353</v>
      </c>
      <c r="BD209" s="203" t="s">
        <v>209</v>
      </c>
      <c r="BE209" s="204" t="s">
        <v>52</v>
      </c>
      <c r="BF209" s="204" t="n">
        <v>5</v>
      </c>
      <c r="BG209" s="205" t="n">
        <f aca="false">Z51</f>
        <v>1275832</v>
      </c>
      <c r="BH209" s="205" t="n">
        <f aca="false">C819</f>
        <v>6996</v>
      </c>
      <c r="BI209" s="206" t="n">
        <f aca="false">BH209/BG209</f>
        <v>0.00548348058365051</v>
      </c>
      <c r="BJ209" s="207" t="n">
        <f aca="false">2*BF209*BI209/(2+BF209*BI209)</f>
        <v>0.027046628759118</v>
      </c>
      <c r="BK209" s="208" t="n">
        <f aca="false">BK208*(1-BJ208)</f>
        <v>93856.3893957019</v>
      </c>
      <c r="BL209" s="208" t="n">
        <f aca="false">((BK209+BK210)/2)*BF209</f>
        <v>462935.699676868</v>
      </c>
      <c r="BM209" s="208" t="n">
        <f aca="false">BM210+BL209</f>
        <v>2714143.39113696</v>
      </c>
      <c r="BN209" s="209" t="n">
        <f aca="false">BM209/BK209</f>
        <v>28.9180460553839</v>
      </c>
      <c r="BP209" s="203" t="s">
        <v>209</v>
      </c>
      <c r="BQ209" s="204" t="s">
        <v>52</v>
      </c>
      <c r="BR209" s="204" t="n">
        <v>5</v>
      </c>
      <c r="BS209" s="205" t="n">
        <f aca="false">AM51</f>
        <v>1546507</v>
      </c>
      <c r="BT209" s="205" t="n">
        <f aca="false">C1508</f>
        <v>7006</v>
      </c>
      <c r="BU209" s="206" t="n">
        <f aca="false">BT209/BS209</f>
        <v>0.00453020904528722</v>
      </c>
      <c r="BV209" s="207" t="n">
        <f aca="false">2*BR209*BU209/(2+BR209*BU209)</f>
        <v>0.0223973831570144</v>
      </c>
      <c r="BW209" s="208" t="n">
        <f aca="false">BW208*(1-BV208)</f>
        <v>95121.251648834</v>
      </c>
      <c r="BX209" s="208" t="n">
        <f aca="false">((BW209+BW210)/2)*BR209</f>
        <v>470280.090445286</v>
      </c>
      <c r="BY209" s="208" t="n">
        <f aca="false">BY210+BX209</f>
        <v>2904388.60386385</v>
      </c>
      <c r="BZ209" s="209" t="n">
        <f aca="false">BY209/BW209</f>
        <v>30.5335406496352</v>
      </c>
    </row>
    <row r="210" customFormat="false" ht="15" hidden="false" customHeight="false" outlineLevel="0" collapsed="false">
      <c r="A210" s="219" t="s">
        <v>234</v>
      </c>
      <c r="B210" s="132" t="n">
        <v>12714</v>
      </c>
      <c r="C210" s="132" t="n">
        <v>7475</v>
      </c>
      <c r="D210" s="132" t="n">
        <v>5239</v>
      </c>
      <c r="E210" s="217" t="n">
        <v>4.1</v>
      </c>
      <c r="F210" s="217" t="n">
        <v>4.6</v>
      </c>
      <c r="G210" s="217" t="n">
        <v>3.6</v>
      </c>
      <c r="H210" s="217" t="n">
        <v>142.7</v>
      </c>
      <c r="I210" s="127"/>
      <c r="K210" s="160" t="n">
        <f aca="false">K209-K97</f>
        <v>0.044370025396347</v>
      </c>
      <c r="AR210" s="196" t="s">
        <v>210</v>
      </c>
      <c r="AS210" s="197" t="s">
        <v>53</v>
      </c>
      <c r="AT210" s="197" t="n">
        <v>5</v>
      </c>
      <c r="AU210" s="198" t="n">
        <f aca="false">M52</f>
        <v>921679</v>
      </c>
      <c r="AV210" s="198" t="n">
        <f aca="false">C130</f>
        <v>10583</v>
      </c>
      <c r="AW210" s="199" t="n">
        <f aca="false">AV210/AU210</f>
        <v>0.0114823056617326</v>
      </c>
      <c r="AX210" s="200" t="n">
        <f aca="false">2*AT210*AW210/(2+AT210*AW210)</f>
        <v>0.0558094746906168</v>
      </c>
      <c r="AY210" s="201" t="n">
        <f aca="false">AY209*(1-AX209)</f>
        <v>88490.3853880164</v>
      </c>
      <c r="AZ210" s="201" t="n">
        <f aca="false">((AY210+AY211)/2)*AT210</f>
        <v>430105.422130893</v>
      </c>
      <c r="BA210" s="201" t="n">
        <f aca="false">BA211+AZ210</f>
        <v>2010197.64539226</v>
      </c>
      <c r="BB210" s="202" t="n">
        <f aca="false">BA210/AY210</f>
        <v>22.7165656085445</v>
      </c>
      <c r="BD210" s="196" t="s">
        <v>210</v>
      </c>
      <c r="BE210" s="197" t="s">
        <v>53</v>
      </c>
      <c r="BF210" s="197" t="n">
        <v>5</v>
      </c>
      <c r="BG210" s="198" t="n">
        <f aca="false">Z52</f>
        <v>1065823</v>
      </c>
      <c r="BH210" s="198" t="n">
        <f aca="false">C820</f>
        <v>9614</v>
      </c>
      <c r="BI210" s="199" t="n">
        <f aca="false">BH210/BG210</f>
        <v>0.0090202594614678</v>
      </c>
      <c r="BJ210" s="200" t="n">
        <f aca="false">2*BF210*BI210/(2+BF210*BI210)</f>
        <v>0.0441066634368881</v>
      </c>
      <c r="BK210" s="201" t="n">
        <f aca="false">BK209*(1-BJ209)</f>
        <v>91317.8904750452</v>
      </c>
      <c r="BL210" s="201" t="n">
        <f aca="false">((BK210+BK211)/2)*BF210</f>
        <v>446520.133722852</v>
      </c>
      <c r="BM210" s="201" t="n">
        <f aca="false">BM211+BL210</f>
        <v>2251207.69146009</v>
      </c>
      <c r="BN210" s="202" t="n">
        <f aca="false">BM210/BK210</f>
        <v>24.6524276869414</v>
      </c>
      <c r="BP210" s="196" t="s">
        <v>210</v>
      </c>
      <c r="BQ210" s="197" t="s">
        <v>53</v>
      </c>
      <c r="BR210" s="197" t="n">
        <v>5</v>
      </c>
      <c r="BS210" s="198" t="n">
        <f aca="false">AM52</f>
        <v>1449599</v>
      </c>
      <c r="BT210" s="198" t="n">
        <f aca="false">C1509</f>
        <v>10915</v>
      </c>
      <c r="BU210" s="199" t="n">
        <f aca="false">BT210/BS210</f>
        <v>0.00752966854971616</v>
      </c>
      <c r="BV210" s="200" t="n">
        <f aca="false">2*BR210*BU210/(2+BR210*BU210)</f>
        <v>0.0369527380743205</v>
      </c>
      <c r="BW210" s="201" t="n">
        <f aca="false">BW209*(1-BV209)</f>
        <v>92990.7845292803</v>
      </c>
      <c r="BX210" s="201" t="n">
        <f aca="false">((BW210+BW211)/2)*BR210</f>
        <v>456363.262386311</v>
      </c>
      <c r="BY210" s="201" t="n">
        <f aca="false">BY211+BX210</f>
        <v>2434108.51341857</v>
      </c>
      <c r="BZ210" s="202" t="n">
        <f aca="false">BY210/BW210</f>
        <v>26.1758036104334</v>
      </c>
    </row>
    <row r="211" customFormat="false" ht="15" hidden="false" customHeight="false" outlineLevel="0" collapsed="false">
      <c r="A211" s="219" t="s">
        <v>218</v>
      </c>
      <c r="B211" s="132" t="n">
        <v>1835</v>
      </c>
      <c r="C211" s="132" t="n">
        <v>381</v>
      </c>
      <c r="D211" s="132" t="n">
        <v>1454</v>
      </c>
      <c r="E211" s="217" t="n">
        <v>0.6</v>
      </c>
      <c r="F211" s="217" t="n">
        <v>0.2</v>
      </c>
      <c r="G211" s="217" t="n">
        <v>1</v>
      </c>
      <c r="H211" s="217" t="n">
        <v>26.2</v>
      </c>
      <c r="I211" s="127"/>
      <c r="AR211" s="203" t="s">
        <v>211</v>
      </c>
      <c r="AS211" s="204" t="s">
        <v>57</v>
      </c>
      <c r="AT211" s="204" t="n">
        <v>5</v>
      </c>
      <c r="AU211" s="205" t="n">
        <f aca="false">M53</f>
        <v>797936</v>
      </c>
      <c r="AV211" s="205" t="n">
        <f aca="false">C131</f>
        <v>14071</v>
      </c>
      <c r="AW211" s="206" t="n">
        <f aca="false">AV211/AU211</f>
        <v>0.0176342463555974</v>
      </c>
      <c r="AX211" s="207" t="n">
        <f aca="false">2*AT211*AW211/(2+AT211*AW211)</f>
        <v>0.0844482774555928</v>
      </c>
      <c r="AY211" s="208" t="n">
        <f aca="false">AY210*(1-AX210)</f>
        <v>83551.783464341</v>
      </c>
      <c r="AZ211" s="208" t="n">
        <f aca="false">((AY211+AY212)/2)*AT211</f>
        <v>400119.406841939</v>
      </c>
      <c r="BA211" s="208" t="n">
        <f aca="false">BA212+AZ211</f>
        <v>1580092.22326137</v>
      </c>
      <c r="BB211" s="209" t="n">
        <f aca="false">BA211/AY211</f>
        <v>18.9115319595271</v>
      </c>
      <c r="BD211" s="203" t="s">
        <v>211</v>
      </c>
      <c r="BE211" s="204" t="s">
        <v>57</v>
      </c>
      <c r="BF211" s="204" t="n">
        <v>5</v>
      </c>
      <c r="BG211" s="205" t="n">
        <f aca="false">Z53</f>
        <v>949753</v>
      </c>
      <c r="BH211" s="205" t="n">
        <f aca="false">C821</f>
        <v>13549</v>
      </c>
      <c r="BI211" s="206" t="n">
        <f aca="false">BH211/BG211</f>
        <v>0.0142658143748954</v>
      </c>
      <c r="BJ211" s="207" t="n">
        <f aca="false">2*BF211*BI211/(2+BF211*BI211)</f>
        <v>0.0688727569588222</v>
      </c>
      <c r="BK211" s="208" t="n">
        <f aca="false">BK210*(1-BJ210)</f>
        <v>87290.1630140957</v>
      </c>
      <c r="BL211" s="208" t="n">
        <f aca="false">((BK211+BK212)/2)*BF211</f>
        <v>421421.029615064</v>
      </c>
      <c r="BM211" s="208" t="n">
        <f aca="false">BM212+BL211</f>
        <v>1804687.55773724</v>
      </c>
      <c r="BN211" s="209" t="n">
        <f aca="false">BM211/BK211</f>
        <v>20.6745811374623</v>
      </c>
      <c r="BP211" s="203" t="s">
        <v>211</v>
      </c>
      <c r="BQ211" s="204" t="s">
        <v>57</v>
      </c>
      <c r="BR211" s="204" t="n">
        <v>5</v>
      </c>
      <c r="BS211" s="205" t="n">
        <f aca="false">AM53</f>
        <v>1295566</v>
      </c>
      <c r="BT211" s="205" t="n">
        <f aca="false">C1510</f>
        <v>15607</v>
      </c>
      <c r="BU211" s="206" t="n">
        <f aca="false">BT211/BS211</f>
        <v>0.0120464723526243</v>
      </c>
      <c r="BV211" s="207" t="n">
        <f aca="false">2*BR211*BU211/(2+BR211*BU211)</f>
        <v>0.0584714257294504</v>
      </c>
      <c r="BW211" s="208" t="n">
        <f aca="false">BW210*(1-BV210)</f>
        <v>89554.5204252442</v>
      </c>
      <c r="BX211" s="208" t="n">
        <f aca="false">((BW211+BW212)/2)*BR211</f>
        <v>434681.650901768</v>
      </c>
      <c r="BY211" s="208" t="n">
        <f aca="false">BY212+BX211</f>
        <v>1977745.25103226</v>
      </c>
      <c r="BZ211" s="209" t="n">
        <f aca="false">BY211/BW211</f>
        <v>22.0842593052931</v>
      </c>
    </row>
    <row r="212" customFormat="false" ht="15" hidden="false" customHeight="false" outlineLevel="0" collapsed="false">
      <c r="B212" s="132"/>
      <c r="C212" s="132"/>
      <c r="D212" s="132"/>
      <c r="E212" s="217"/>
      <c r="F212" s="217"/>
      <c r="G212" s="217"/>
      <c r="H212" s="217"/>
      <c r="I212" s="127"/>
      <c r="AR212" s="196" t="s">
        <v>212</v>
      </c>
      <c r="AS212" s="197" t="s">
        <v>62</v>
      </c>
      <c r="AT212" s="197" t="n">
        <v>5</v>
      </c>
      <c r="AU212" s="198" t="n">
        <f aca="false">M54</f>
        <v>631151</v>
      </c>
      <c r="AV212" s="198" t="n">
        <f aca="false">C132</f>
        <v>16970</v>
      </c>
      <c r="AW212" s="199" t="n">
        <f aca="false">AV212/AU212</f>
        <v>0.0268873851106946</v>
      </c>
      <c r="AX212" s="200" t="n">
        <f aca="false">2*AT212*AW212/(2+AT212*AW212)</f>
        <v>0.125969452593323</v>
      </c>
      <c r="AY212" s="201" t="n">
        <f aca="false">AY211*(1-AX211)</f>
        <v>76495.9792724347</v>
      </c>
      <c r="AZ212" s="201" t="n">
        <f aca="false">((AY212+AY213)/2)*AT212</f>
        <v>358389.504775826</v>
      </c>
      <c r="BA212" s="201" t="n">
        <f aca="false">BA213+AZ212</f>
        <v>1179972.81641943</v>
      </c>
      <c r="BB212" s="202" t="n">
        <f aca="false">BA212/AY212</f>
        <v>15.4252919910607</v>
      </c>
      <c r="BD212" s="196" t="s">
        <v>212</v>
      </c>
      <c r="BE212" s="197" t="s">
        <v>62</v>
      </c>
      <c r="BF212" s="197" t="n">
        <v>5</v>
      </c>
      <c r="BG212" s="198" t="n">
        <f aca="false">Z54</f>
        <v>816528</v>
      </c>
      <c r="BH212" s="198" t="n">
        <f aca="false">C822</f>
        <v>17759</v>
      </c>
      <c r="BI212" s="199" t="n">
        <f aca="false">BH212/BG212</f>
        <v>0.0217494072462916</v>
      </c>
      <c r="BJ212" s="200" t="n">
        <f aca="false">2*BF212*BI212/(2+BF212*BI212)</f>
        <v>0.103139005639861</v>
      </c>
      <c r="BK212" s="201" t="n">
        <f aca="false">BK211*(1-BJ211)</f>
        <v>81278.24883193</v>
      </c>
      <c r="BL212" s="201" t="n">
        <f aca="false">((BK212+BK213)/2)*BF212</f>
        <v>385433.849747964</v>
      </c>
      <c r="BM212" s="201" t="n">
        <f aca="false">BM213+BL212</f>
        <v>1383266.52812217</v>
      </c>
      <c r="BN212" s="202" t="n">
        <f aca="false">BM212/BK212</f>
        <v>17.0189017111151</v>
      </c>
      <c r="BP212" s="196" t="s">
        <v>212</v>
      </c>
      <c r="BQ212" s="197" t="s">
        <v>62</v>
      </c>
      <c r="BR212" s="197" t="n">
        <v>5</v>
      </c>
      <c r="BS212" s="198" t="n">
        <f aca="false">AM54</f>
        <v>1014322</v>
      </c>
      <c r="BT212" s="198" t="n">
        <f aca="false">C1511</f>
        <v>18605</v>
      </c>
      <c r="BU212" s="199" t="n">
        <f aca="false">BT212/BS212</f>
        <v>0.0183423015570992</v>
      </c>
      <c r="BV212" s="200" t="n">
        <f aca="false">2*BR212*BU212/(2+BR212*BU212)</f>
        <v>0.0876903984551785</v>
      </c>
      <c r="BW212" s="201" t="n">
        <f aca="false">BW211*(1-BV211)</f>
        <v>84318.139935463</v>
      </c>
      <c r="BX212" s="201" t="n">
        <f aca="false">((BW212+BW213)/2)*BR212</f>
        <v>403105.971457464</v>
      </c>
      <c r="BY212" s="201" t="n">
        <f aca="false">BY213+BX212</f>
        <v>1543063.60013049</v>
      </c>
      <c r="BZ212" s="202" t="n">
        <f aca="false">BY212/BW212</f>
        <v>18.3004938357458</v>
      </c>
    </row>
    <row r="213" customFormat="false" ht="15" hidden="false" customHeight="false" outlineLevel="0" collapsed="false">
      <c r="A213" s="124" t="s">
        <v>235</v>
      </c>
      <c r="B213" s="227" t="n">
        <v>75.6570762052877</v>
      </c>
      <c r="C213" s="227" t="n">
        <v>71.6831364124597</v>
      </c>
      <c r="D213" s="227" t="n">
        <v>79.9695547533093</v>
      </c>
      <c r="E213" s="124"/>
      <c r="F213" s="124"/>
      <c r="G213" s="124"/>
      <c r="H213" s="124"/>
      <c r="I213" s="127"/>
      <c r="AR213" s="203" t="s">
        <v>213</v>
      </c>
      <c r="AS213" s="204" t="s">
        <v>64</v>
      </c>
      <c r="AT213" s="204" t="n">
        <v>5</v>
      </c>
      <c r="AU213" s="205" t="n">
        <f aca="false">M55</f>
        <v>464039</v>
      </c>
      <c r="AV213" s="205" t="n">
        <f aca="false">C133</f>
        <v>18853</v>
      </c>
      <c r="AW213" s="206" t="n">
        <f aca="false">AV213/AU213</f>
        <v>0.0406280506595351</v>
      </c>
      <c r="AX213" s="207" t="n">
        <f aca="false">2*AT213*AW213/(2+AT213*AW213)</f>
        <v>0.184409733328247</v>
      </c>
      <c r="AY213" s="208" t="n">
        <f aca="false">AY212*(1-AX212)</f>
        <v>66859.8226378959</v>
      </c>
      <c r="AZ213" s="208" t="n">
        <f aca="false">((AY213+AY214)/2)*AT213</f>
        <v>303475.108031909</v>
      </c>
      <c r="BA213" s="208" t="n">
        <f aca="false">BA214+AZ213</f>
        <v>821583.311643602</v>
      </c>
      <c r="BB213" s="209" t="n">
        <f aca="false">BA213/AY213</f>
        <v>12.2881467408789</v>
      </c>
      <c r="BD213" s="203" t="s">
        <v>213</v>
      </c>
      <c r="BE213" s="204" t="s">
        <v>64</v>
      </c>
      <c r="BF213" s="204" t="n">
        <v>5</v>
      </c>
      <c r="BG213" s="205" t="n">
        <f aca="false">Z55</f>
        <v>658920</v>
      </c>
      <c r="BH213" s="205" t="n">
        <f aca="false">C823</f>
        <v>22244</v>
      </c>
      <c r="BI213" s="206" t="n">
        <f aca="false">BH213/BG213</f>
        <v>0.0337582711103017</v>
      </c>
      <c r="BJ213" s="207" t="n">
        <f aca="false">2*BF213*BI213/(2+BF213*BI213)</f>
        <v>0.155654766070004</v>
      </c>
      <c r="BK213" s="208" t="n">
        <f aca="false">BK212*(1-BJ212)</f>
        <v>72895.2910672555</v>
      </c>
      <c r="BL213" s="208" t="n">
        <f aca="false">((BK213+BK214)/2)*BF213</f>
        <v>336110.206639581</v>
      </c>
      <c r="BM213" s="208" t="n">
        <f aca="false">BM214+BL213</f>
        <v>997832.678374209</v>
      </c>
      <c r="BN213" s="209" t="n">
        <f aca="false">BM213/BK213</f>
        <v>13.6885752668657</v>
      </c>
      <c r="BP213" s="203" t="s">
        <v>213</v>
      </c>
      <c r="BQ213" s="204" t="s">
        <v>64</v>
      </c>
      <c r="BR213" s="204" t="n">
        <v>5</v>
      </c>
      <c r="BS213" s="205" t="n">
        <f aca="false">AM55</f>
        <v>798540</v>
      </c>
      <c r="BT213" s="205" t="n">
        <f aca="false">C1512</f>
        <v>23387</v>
      </c>
      <c r="BU213" s="206" t="n">
        <f aca="false">BT213/BS213</f>
        <v>0.0292871991384276</v>
      </c>
      <c r="BV213" s="207" t="n">
        <f aca="false">2*BR213*BU213/(2+BR213*BU213)</f>
        <v>0.136445713718958</v>
      </c>
      <c r="BW213" s="208" t="n">
        <f aca="false">BW212*(1-BV212)</f>
        <v>76924.2486475227</v>
      </c>
      <c r="BX213" s="208" t="n">
        <f aca="false">((BW213+BW214)/2)*BR213</f>
        <v>358381.283215099</v>
      </c>
      <c r="BY213" s="208" t="n">
        <f aca="false">BY214+BX213</f>
        <v>1139957.62867303</v>
      </c>
      <c r="BZ213" s="209" t="n">
        <f aca="false">BY213/BW213</f>
        <v>14.8192234401465</v>
      </c>
    </row>
    <row r="214" customFormat="false" ht="15" hidden="false" customHeight="false" outlineLevel="0" collapsed="false">
      <c r="A214" s="127"/>
      <c r="B214" s="127"/>
      <c r="C214" s="127"/>
      <c r="D214" s="127"/>
      <c r="E214" s="127"/>
      <c r="F214" s="127"/>
      <c r="G214" s="127"/>
      <c r="H214" s="127"/>
      <c r="I214" s="127"/>
      <c r="AR214" s="196" t="s">
        <v>214</v>
      </c>
      <c r="AS214" s="197" t="s">
        <v>69</v>
      </c>
      <c r="AT214" s="197" t="n">
        <v>5</v>
      </c>
      <c r="AU214" s="198" t="n">
        <f aca="false">M56</f>
        <v>330001</v>
      </c>
      <c r="AV214" s="198" t="n">
        <f aca="false">C134</f>
        <v>21209</v>
      </c>
      <c r="AW214" s="199" t="n">
        <f aca="false">AV214/AU214</f>
        <v>0.0642695022136297</v>
      </c>
      <c r="AX214" s="200" t="n">
        <f aca="false">2*AT214*AW214/(2+AT214*AW214)</f>
        <v>0.276862907889464</v>
      </c>
      <c r="AY214" s="201" t="n">
        <f aca="false">AY213*(1-AX213)</f>
        <v>54530.2205748676</v>
      </c>
      <c r="AZ214" s="201" t="n">
        <f aca="false">((AY214+AY215)/2)*AT214</f>
        <v>234907.614283809</v>
      </c>
      <c r="BA214" s="201" t="n">
        <f aca="false">BA215+AZ214</f>
        <v>518108.203611693</v>
      </c>
      <c r="BB214" s="202" t="n">
        <f aca="false">BA214/AY214</f>
        <v>9.50130401362219</v>
      </c>
      <c r="BD214" s="196" t="s">
        <v>214</v>
      </c>
      <c r="BE214" s="197" t="s">
        <v>69</v>
      </c>
      <c r="BF214" s="197" t="n">
        <v>5</v>
      </c>
      <c r="BG214" s="198" t="n">
        <f aca="false">Z56</f>
        <v>474305</v>
      </c>
      <c r="BH214" s="198" t="n">
        <f aca="false">C824</f>
        <v>25269</v>
      </c>
      <c r="BI214" s="199" t="n">
        <f aca="false">BH214/BG214</f>
        <v>0.0532758457110931</v>
      </c>
      <c r="BJ214" s="200" t="n">
        <f aca="false">2*BF214*BI214/(2+BF214*BI214)</f>
        <v>0.235070305268593</v>
      </c>
      <c r="BK214" s="201" t="n">
        <f aca="false">BK213*(1-BJ213)</f>
        <v>61548.791588577</v>
      </c>
      <c r="BL214" s="201" t="n">
        <f aca="false">((BK214+BK215)/2)*BF214</f>
        <v>271573.224873786</v>
      </c>
      <c r="BM214" s="201" t="n">
        <f aca="false">BM215+BL214</f>
        <v>661722.471734628</v>
      </c>
      <c r="BN214" s="202" t="n">
        <f aca="false">BM214/BK214</f>
        <v>10.7511854360669</v>
      </c>
      <c r="BP214" s="196" t="s">
        <v>214</v>
      </c>
      <c r="BQ214" s="197" t="s">
        <v>69</v>
      </c>
      <c r="BR214" s="197" t="n">
        <v>5</v>
      </c>
      <c r="BS214" s="198" t="n">
        <f aca="false">AM56</f>
        <v>619873</v>
      </c>
      <c r="BT214" s="198" t="n">
        <f aca="false">C1513</f>
        <v>28792</v>
      </c>
      <c r="BU214" s="199" t="n">
        <f aca="false">BT214/BS214</f>
        <v>0.046448224071705</v>
      </c>
      <c r="BV214" s="200" t="n">
        <f aca="false">2*BR214*BU214/(2+BR214*BU214)</f>
        <v>0.208078883809133</v>
      </c>
      <c r="BW214" s="201" t="n">
        <f aca="false">BW213*(1-BV213)</f>
        <v>66428.2646385169</v>
      </c>
      <c r="BX214" s="201" t="n">
        <f aca="false">((BW214+BW215)/2)*BR214</f>
        <v>297585.525294184</v>
      </c>
      <c r="BY214" s="201" t="n">
        <f aca="false">BY215+BX214</f>
        <v>781576.345457927</v>
      </c>
      <c r="BZ214" s="202" t="n">
        <f aca="false">BY214/BW214</f>
        <v>11.7657197536476</v>
      </c>
    </row>
    <row r="215" customFormat="false" ht="15" hidden="false" customHeight="false" outlineLevel="0" collapsed="false">
      <c r="A215" s="127"/>
      <c r="B215" s="127"/>
      <c r="C215" s="127"/>
      <c r="D215" s="127"/>
      <c r="E215" s="127"/>
      <c r="F215" s="127"/>
      <c r="G215" s="127"/>
      <c r="H215" s="127"/>
      <c r="I215" s="127"/>
      <c r="AR215" s="203" t="s">
        <v>215</v>
      </c>
      <c r="AS215" s="204" t="s">
        <v>70</v>
      </c>
      <c r="AT215" s="204" t="n">
        <v>5</v>
      </c>
      <c r="AU215" s="205" t="n">
        <f aca="false">M57</f>
        <v>206862</v>
      </c>
      <c r="AV215" s="205" t="n">
        <f aca="false">C135</f>
        <v>21648</v>
      </c>
      <c r="AW215" s="206" t="n">
        <f aca="false">AV215/AU215</f>
        <v>0.104649476462569</v>
      </c>
      <c r="AX215" s="207" t="n">
        <f aca="false">2*AT215*AW215/(2+AT215*AW215)</f>
        <v>0.414741246522749</v>
      </c>
      <c r="AY215" s="208" t="n">
        <f aca="false">AY214*(1-AX214)</f>
        <v>39432.8251386559</v>
      </c>
      <c r="AZ215" s="208" t="n">
        <f aca="false">((AY215+AY216)/2)*AT215</f>
        <v>156278.07806348</v>
      </c>
      <c r="BA215" s="208" t="n">
        <f aca="false">BA216+AZ215</f>
        <v>283200.589327884</v>
      </c>
      <c r="BB215" s="209" t="n">
        <f aca="false">BA215/AY215</f>
        <v>7.18184883614295</v>
      </c>
      <c r="BD215" s="203" t="s">
        <v>215</v>
      </c>
      <c r="BE215" s="204" t="s">
        <v>70</v>
      </c>
      <c r="BF215" s="204" t="n">
        <v>5</v>
      </c>
      <c r="BG215" s="205" t="n">
        <f aca="false">Z57</f>
        <v>280985</v>
      </c>
      <c r="BH215" s="205" t="n">
        <f aca="false">C825</f>
        <v>23880</v>
      </c>
      <c r="BI215" s="206" t="n">
        <f aca="false">BH215/BG215</f>
        <v>0.0849867430645764</v>
      </c>
      <c r="BJ215" s="207" t="n">
        <f aca="false">2*BF215*BI215/(2+BF215*BI215)</f>
        <v>0.350470375860399</v>
      </c>
      <c r="BK215" s="208" t="n">
        <f aca="false">BK214*(1-BJ214)</f>
        <v>47080.4983609372</v>
      </c>
      <c r="BL215" s="208" t="n">
        <f aca="false">((BK215+BK216)/2)*BF215</f>
        <v>194151.691914055</v>
      </c>
      <c r="BM215" s="208" t="n">
        <f aca="false">BM216+BL215</f>
        <v>390149.246860843</v>
      </c>
      <c r="BN215" s="209" t="n">
        <f aca="false">BM215/BK215</f>
        <v>8.28685465200067</v>
      </c>
      <c r="BP215" s="203" t="s">
        <v>215</v>
      </c>
      <c r="BQ215" s="204" t="s">
        <v>70</v>
      </c>
      <c r="BR215" s="204" t="n">
        <v>5</v>
      </c>
      <c r="BS215" s="205" t="n">
        <f aca="false">AM57</f>
        <v>420048</v>
      </c>
      <c r="BT215" s="205" t="n">
        <f aca="false">C1514</f>
        <v>30611</v>
      </c>
      <c r="BU215" s="206" t="n">
        <f aca="false">BT215/BS215</f>
        <v>0.0728750047613606</v>
      </c>
      <c r="BV215" s="207" t="n">
        <f aca="false">2*BR215*BU215/(2+BR215*BU215)</f>
        <v>0.308221005667819</v>
      </c>
      <c r="BW215" s="208" t="n">
        <f aca="false">BW214*(1-BV214)</f>
        <v>52605.9454791566</v>
      </c>
      <c r="BX215" s="208" t="n">
        <f aca="false">((BW215+BW216)/2)*BR215</f>
        <v>222494.083846553</v>
      </c>
      <c r="BY215" s="208" t="n">
        <f aca="false">BY216+BX215</f>
        <v>483990.820163744</v>
      </c>
      <c r="BZ215" s="209" t="n">
        <f aca="false">BY215/BW215</f>
        <v>9.20030646261285</v>
      </c>
    </row>
    <row r="216" customFormat="false" ht="15" hidden="false" customHeight="false" outlineLevel="0" collapsed="false">
      <c r="A216" s="127" t="s">
        <v>257</v>
      </c>
      <c r="B216" s="127"/>
      <c r="C216" s="127"/>
      <c r="D216" s="127"/>
      <c r="E216" s="127"/>
      <c r="F216" s="127"/>
      <c r="G216" s="127"/>
      <c r="H216" s="127"/>
      <c r="I216" s="127"/>
      <c r="AR216" s="196" t="s">
        <v>216</v>
      </c>
      <c r="AS216" s="197" t="s">
        <v>71</v>
      </c>
      <c r="AT216" s="197" t="n">
        <v>5</v>
      </c>
      <c r="AU216" s="198" t="n">
        <f aca="false">M58</f>
        <v>99878</v>
      </c>
      <c r="AV216" s="198" t="n">
        <f aca="false">C136</f>
        <v>15406</v>
      </c>
      <c r="AW216" s="199" t="n">
        <f aca="false">AV216/AU216</f>
        <v>0.154248182782995</v>
      </c>
      <c r="AX216" s="200" t="n">
        <f aca="false">2*AT216*AW216/(2+AT216*AW216)</f>
        <v>0.5566032964095</v>
      </c>
      <c r="AY216" s="201" t="n">
        <f aca="false">AY215*(1-AX215)</f>
        <v>23078.4060867362</v>
      </c>
      <c r="AZ216" s="201" t="n">
        <f aca="false">((AY216+AY217)/2)*AT216</f>
        <v>83278.2381742948</v>
      </c>
      <c r="BA216" s="201" t="n">
        <f aca="false">BA217+AZ216</f>
        <v>126922.511264404</v>
      </c>
      <c r="BB216" s="202" t="n">
        <f aca="false">BA216/AY216</f>
        <v>5.49962206173979</v>
      </c>
      <c r="BD216" s="196" t="s">
        <v>216</v>
      </c>
      <c r="BE216" s="197" t="s">
        <v>71</v>
      </c>
      <c r="BF216" s="197" t="n">
        <v>5</v>
      </c>
      <c r="BG216" s="198" t="n">
        <f aca="false">Z58</f>
        <v>137737</v>
      </c>
      <c r="BH216" s="198" t="n">
        <f aca="false">C826</f>
        <v>17293</v>
      </c>
      <c r="BI216" s="199" t="n">
        <f aca="false">BH216/BG216</f>
        <v>0.125550868684522</v>
      </c>
      <c r="BJ216" s="200" t="n">
        <f aca="false">2*BF216*BI216/(2+BF216*BI216)</f>
        <v>0.477787693506364</v>
      </c>
      <c r="BK216" s="201" t="n">
        <f aca="false">BK215*(1-BJ215)</f>
        <v>30580.1784046847</v>
      </c>
      <c r="BL216" s="201" t="n">
        <f aca="false">((BK216+BK217)/2)*BF216</f>
        <v>116373.809755955</v>
      </c>
      <c r="BM216" s="201" t="n">
        <f aca="false">BM217+BL216</f>
        <v>195997.554946788</v>
      </c>
      <c r="BN216" s="202" t="n">
        <f aca="false">BM216/BK216</f>
        <v>6.40930057218902</v>
      </c>
      <c r="BP216" s="196" t="s">
        <v>216</v>
      </c>
      <c r="BQ216" s="197" t="s">
        <v>71</v>
      </c>
      <c r="BR216" s="197" t="n">
        <v>5</v>
      </c>
      <c r="BS216" s="198" t="n">
        <f aca="false">AM58</f>
        <v>236202</v>
      </c>
      <c r="BT216" s="198" t="n">
        <f aca="false">C1515</f>
        <v>25330</v>
      </c>
      <c r="BU216" s="199" t="n">
        <f aca="false">BT216/BS216</f>
        <v>0.107238719401191</v>
      </c>
      <c r="BV216" s="200" t="n">
        <f aca="false">2*BR216*BU216/(2+BR216*BU216)</f>
        <v>0.422833333889766</v>
      </c>
      <c r="BW216" s="201" t="n">
        <f aca="false">BW215*(1-BV215)</f>
        <v>36391.6880594645</v>
      </c>
      <c r="BX216" s="201" t="n">
        <f aca="false">((BW216+BW217)/2)*BR216</f>
        <v>143489.393327173</v>
      </c>
      <c r="BY216" s="201" t="n">
        <f aca="false">BY217+BX216</f>
        <v>261496.736317191</v>
      </c>
      <c r="BZ216" s="202" t="n">
        <f aca="false">BY216/BW216</f>
        <v>7.18561710822267</v>
      </c>
    </row>
    <row r="217" customFormat="false" ht="15" hidden="false" customHeight="false" outlineLevel="0" collapsed="false">
      <c r="A217" s="127"/>
      <c r="B217" s="127"/>
      <c r="C217" s="127"/>
      <c r="D217" s="127"/>
      <c r="E217" s="127"/>
      <c r="F217" s="127"/>
      <c r="G217" s="127"/>
      <c r="H217" s="127"/>
      <c r="I217" s="127"/>
      <c r="AR217" s="203" t="n">
        <v>90</v>
      </c>
      <c r="AS217" s="204" t="s">
        <v>72</v>
      </c>
      <c r="AT217" s="204" t="n">
        <v>5</v>
      </c>
      <c r="AU217" s="205" t="n">
        <f aca="false">M59</f>
        <v>32570</v>
      </c>
      <c r="AV217" s="205" t="n">
        <f aca="false">C137</f>
        <v>6944</v>
      </c>
      <c r="AW217" s="206" t="n">
        <f aca="false">AV217/AU217</f>
        <v>0.213202333435677</v>
      </c>
      <c r="AX217" s="207" t="n">
        <f aca="false">2*AT217*AW217/(2+AT217*AW217)</f>
        <v>0.695373522932105</v>
      </c>
      <c r="AY217" s="208" t="n">
        <f aca="false">AY216*(1-AX216)</f>
        <v>10232.8891829817</v>
      </c>
      <c r="AZ217" s="208" t="n">
        <f aca="false">((AY217+AY218)/2)*AT217</f>
        <v>33375.2454125491</v>
      </c>
      <c r="BA217" s="208" t="n">
        <f aca="false">BA218+AZ217</f>
        <v>43644.2730901094</v>
      </c>
      <c r="BB217" s="209" t="n">
        <f aca="false">BA217/AY217</f>
        <v>4.26509779493107</v>
      </c>
      <c r="BD217" s="203" t="n">
        <v>90</v>
      </c>
      <c r="BE217" s="204" t="s">
        <v>72</v>
      </c>
      <c r="BF217" s="204" t="n">
        <v>5</v>
      </c>
      <c r="BG217" s="205" t="n">
        <f aca="false">Z59</f>
        <v>55369</v>
      </c>
      <c r="BH217" s="205" t="n">
        <f aca="false">C827</f>
        <v>9707</v>
      </c>
      <c r="BI217" s="206" t="n">
        <f aca="false">BH217/BG217</f>
        <v>0.175314706785385</v>
      </c>
      <c r="BJ217" s="207" t="n">
        <f aca="false">2*BF217*BI217/(2+BF217*BI217)</f>
        <v>0.609456718966805</v>
      </c>
      <c r="BK217" s="208" t="n">
        <f aca="false">BK216*(1-BJ216)</f>
        <v>15969.3454976972</v>
      </c>
      <c r="BL217" s="208" t="n">
        <f aca="false">((BK217+BK218)/2)*BF217</f>
        <v>55515.1652108015</v>
      </c>
      <c r="BM217" s="208" t="n">
        <f aca="false">BM218+BL217</f>
        <v>79623.745190833</v>
      </c>
      <c r="BN217" s="209" t="n">
        <f aca="false">BM217/BK217</f>
        <v>4.98603685431658</v>
      </c>
      <c r="BP217" s="203" t="n">
        <v>90</v>
      </c>
      <c r="BQ217" s="204" t="s">
        <v>72</v>
      </c>
      <c r="BR217" s="204" t="n">
        <v>5</v>
      </c>
      <c r="BS217" s="205" t="n">
        <f aca="false">AM59</f>
        <v>101614</v>
      </c>
      <c r="BT217" s="205" t="n">
        <f aca="false">C1516</f>
        <v>15242</v>
      </c>
      <c r="BU217" s="206" t="n">
        <f aca="false">BT217/BS217</f>
        <v>0.149999015883638</v>
      </c>
      <c r="BV217" s="207" t="n">
        <f aca="false">2*BR217*BU217/(2+BR217*BU217)</f>
        <v>0.545451942828105</v>
      </c>
      <c r="BW217" s="208" t="n">
        <f aca="false">BW216*(1-BV216)</f>
        <v>21004.0692714047</v>
      </c>
      <c r="BX217" s="208" t="n">
        <f aca="false">((BW217+BW218)/2)*BR217</f>
        <v>76378.5703785641</v>
      </c>
      <c r="BY217" s="208" t="n">
        <f aca="false">BY218+BX217</f>
        <v>118007.342990018</v>
      </c>
      <c r="BZ217" s="209" t="n">
        <f aca="false">BY217/BW217</f>
        <v>5.61830859845214</v>
      </c>
    </row>
    <row r="218" customFormat="false" ht="15" hidden="false" customHeight="false" outlineLevel="0" collapsed="false">
      <c r="A218" s="127" t="s">
        <v>174</v>
      </c>
      <c r="B218" s="127"/>
      <c r="C218" s="127"/>
      <c r="D218" s="127"/>
      <c r="E218" s="127"/>
      <c r="F218" s="127"/>
      <c r="G218" s="127"/>
      <c r="H218" s="127"/>
      <c r="I218" s="127"/>
      <c r="AR218" s="196" t="n">
        <v>95</v>
      </c>
      <c r="AS218" s="197" t="s">
        <v>74</v>
      </c>
      <c r="AT218" s="197" t="n">
        <v>5</v>
      </c>
      <c r="AU218" s="198" t="n">
        <f aca="false">M60</f>
        <v>5240</v>
      </c>
      <c r="AV218" s="198" t="n">
        <f aca="false">C138</f>
        <v>1548</v>
      </c>
      <c r="AW218" s="199" t="n">
        <f aca="false">AV218/AU218</f>
        <v>0.295419847328244</v>
      </c>
      <c r="AX218" s="200" t="n">
        <f aca="false">2*AT218*AW218/(2+AT218*AW218)</f>
        <v>0.849615806805708</v>
      </c>
      <c r="AY218" s="201" t="n">
        <f aca="false">AY217*(1-AX217)</f>
        <v>3117.2089820379</v>
      </c>
      <c r="AZ218" s="201" t="n">
        <f aca="false">((AY218+AY219)/2)*AT218</f>
        <v>8964.96984954917</v>
      </c>
      <c r="BA218" s="201" t="n">
        <f aca="false">BA219+AZ218</f>
        <v>10269.0276775603</v>
      </c>
      <c r="BB218" s="202" t="n">
        <f aca="false">BA218/AY218</f>
        <v>3.29430196587167</v>
      </c>
      <c r="BD218" s="196" t="n">
        <v>95</v>
      </c>
      <c r="BE218" s="197" t="s">
        <v>74</v>
      </c>
      <c r="BF218" s="197" t="n">
        <v>5</v>
      </c>
      <c r="BG218" s="198" t="n">
        <f aca="false">Z60</f>
        <v>15741</v>
      </c>
      <c r="BH218" s="198" t="n">
        <f aca="false">C828</f>
        <v>3882</v>
      </c>
      <c r="BI218" s="199" t="n">
        <f aca="false">BH218/BG218</f>
        <v>0.246617114541643</v>
      </c>
      <c r="BJ218" s="200" t="n">
        <f aca="false">2*BF218*BI218/(2+BF218*BI218)</f>
        <v>0.762791794388116</v>
      </c>
      <c r="BK218" s="201" t="n">
        <f aca="false">BK217*(1-BJ217)</f>
        <v>6236.72058662336</v>
      </c>
      <c r="BL218" s="201" t="n">
        <f aca="false">((BK218+BK219)/2)*BF218</f>
        <v>19290.3047146975</v>
      </c>
      <c r="BM218" s="201" t="n">
        <f aca="false">BM219+BL218</f>
        <v>24108.5799800315</v>
      </c>
      <c r="BN218" s="202" t="n">
        <f aca="false">BM218/BK218</f>
        <v>3.86558603118121</v>
      </c>
      <c r="BP218" s="196" t="n">
        <v>95</v>
      </c>
      <c r="BQ218" s="197" t="s">
        <v>74</v>
      </c>
      <c r="BR218" s="197" t="n">
        <v>5</v>
      </c>
      <c r="BS218" s="198" t="n">
        <f aca="false">AM60</f>
        <v>30791</v>
      </c>
      <c r="BT218" s="198" t="n">
        <f aca="false">C1517</f>
        <v>6595</v>
      </c>
      <c r="BU218" s="199" t="n">
        <f aca="false">BT218/BS218</f>
        <v>0.214185963430873</v>
      </c>
      <c r="BV218" s="200" t="n">
        <f aca="false">2*BR218*BU218/(2+BR218*BU218)</f>
        <v>0.697462905972059</v>
      </c>
      <c r="BW218" s="201" t="n">
        <f aca="false">BW217*(1-BV217)</f>
        <v>9547.35888002092</v>
      </c>
      <c r="BX218" s="201" t="n">
        <f aca="false">((BW218+BW219)/2)*BR218</f>
        <v>31089.4727280608</v>
      </c>
      <c r="BY218" s="201" t="n">
        <f aca="false">BY219+BX218</f>
        <v>41628.7726114535</v>
      </c>
      <c r="BZ218" s="202" t="n">
        <f aca="false">BY218/BW218</f>
        <v>4.36023963638437</v>
      </c>
    </row>
    <row r="219" customFormat="false" ht="15" hidden="false" customHeight="false" outlineLevel="0" collapsed="false">
      <c r="A219" s="127"/>
      <c r="B219" s="127"/>
      <c r="C219" s="127"/>
      <c r="D219" s="127"/>
      <c r="E219" s="127"/>
      <c r="F219" s="127"/>
      <c r="G219" s="127"/>
      <c r="H219" s="127"/>
      <c r="I219" s="127"/>
      <c r="AR219" s="220" t="s">
        <v>217</v>
      </c>
      <c r="AS219" s="221" t="s">
        <v>218</v>
      </c>
      <c r="AT219" s="221" t="n">
        <f aca="false">2/AW219</f>
        <v>5.56363636363636</v>
      </c>
      <c r="AU219" s="222" t="n">
        <f aca="false">M61</f>
        <v>1071</v>
      </c>
      <c r="AV219" s="222" t="n">
        <f aca="false">C139</f>
        <v>385</v>
      </c>
      <c r="AW219" s="223" t="n">
        <f aca="false">AV219/AU219</f>
        <v>0.359477124183006</v>
      </c>
      <c r="AX219" s="224" t="n">
        <f aca="false">2*AT219*AW219/(2+AT219*AW219)</f>
        <v>1</v>
      </c>
      <c r="AY219" s="225" t="n">
        <f aca="false">AY218*(1-AX218)</f>
        <v>468.778957781769</v>
      </c>
      <c r="AZ219" s="225" t="n">
        <f aca="false">AY219/AW219</f>
        <v>1304.0578280111</v>
      </c>
      <c r="BA219" s="225" t="n">
        <f aca="false">BA220+AZ219</f>
        <v>1304.0578280111</v>
      </c>
      <c r="BB219" s="226" t="n">
        <f aca="false">BA219/AY219</f>
        <v>2.78181818181818</v>
      </c>
      <c r="BD219" s="220" t="s">
        <v>217</v>
      </c>
      <c r="BE219" s="221" t="s">
        <v>218</v>
      </c>
      <c r="BF219" s="221" t="n">
        <f aca="false">2/BI219</f>
        <v>6.51381780962129</v>
      </c>
      <c r="BG219" s="222" t="n">
        <f aca="false">Z61</f>
        <v>3182</v>
      </c>
      <c r="BH219" s="222" t="n">
        <f aca="false">C829</f>
        <v>977</v>
      </c>
      <c r="BI219" s="223" t="n">
        <f aca="false">BH219/BG219</f>
        <v>0.307039597737272</v>
      </c>
      <c r="BJ219" s="224" t="n">
        <f aca="false">2*BF219*BI219/(2+BF219*BI219)</f>
        <v>1</v>
      </c>
      <c r="BK219" s="225" t="n">
        <f aca="false">BK218*(1-BJ218)</f>
        <v>1479.40129925562</v>
      </c>
      <c r="BL219" s="225" t="n">
        <f aca="false">BK219/BI219</f>
        <v>4818.27526533408</v>
      </c>
      <c r="BM219" s="225" t="n">
        <f aca="false">BM220+BL219</f>
        <v>4818.27526533408</v>
      </c>
      <c r="BN219" s="226" t="n">
        <f aca="false">BM219/BK219</f>
        <v>3.25690890481065</v>
      </c>
      <c r="BP219" s="220" t="s">
        <v>217</v>
      </c>
      <c r="BQ219" s="221" t="s">
        <v>218</v>
      </c>
      <c r="BR219" s="221" t="n">
        <f aca="false">2/BU219</f>
        <v>7.29759704251386</v>
      </c>
      <c r="BS219" s="222" t="n">
        <f aca="false">AM61</f>
        <v>7896</v>
      </c>
      <c r="BT219" s="222" t="n">
        <f aca="false">C1518</f>
        <v>2164</v>
      </c>
      <c r="BU219" s="223" t="n">
        <f aca="false">BT219/BS219</f>
        <v>0.274062816616008</v>
      </c>
      <c r="BV219" s="224" t="n">
        <f aca="false">2*BR219*BU219/(2+BR219*BU219)</f>
        <v>1</v>
      </c>
      <c r="BW219" s="225" t="n">
        <f aca="false">BW218*(1-BV218)</f>
        <v>2888.43021120338</v>
      </c>
      <c r="BX219" s="225" t="n">
        <f aca="false">BW219/BU219</f>
        <v>10539.2998833928</v>
      </c>
      <c r="BY219" s="225" t="n">
        <f aca="false">BY220+BX219</f>
        <v>10539.2998833928</v>
      </c>
      <c r="BZ219" s="226" t="n">
        <f aca="false">BY219/BW219</f>
        <v>3.64879852125693</v>
      </c>
    </row>
    <row r="220" customFormat="false" ht="15" hidden="false" customHeight="false" outlineLevel="0" collapsed="false">
      <c r="A220" s="127" t="s">
        <v>187</v>
      </c>
      <c r="B220" s="127"/>
      <c r="C220" s="127"/>
      <c r="D220" s="127"/>
      <c r="E220" s="127"/>
      <c r="F220" s="127"/>
      <c r="G220" s="127"/>
      <c r="H220" s="127"/>
      <c r="I220" s="127"/>
    </row>
    <row r="221" customFormat="false" ht="15" hidden="false" customHeight="false" outlineLevel="0" collapsed="false">
      <c r="A221" s="210" t="s">
        <v>190</v>
      </c>
      <c r="B221" s="211" t="s">
        <v>191</v>
      </c>
      <c r="C221" s="211"/>
      <c r="D221" s="211"/>
      <c r="E221" s="211" t="s">
        <v>192</v>
      </c>
      <c r="F221" s="211"/>
      <c r="G221" s="211"/>
      <c r="H221" s="212" t="s">
        <v>193</v>
      </c>
      <c r="I221" s="127"/>
      <c r="AR221" s="180"/>
      <c r="AS221" s="181"/>
      <c r="AT221" s="181"/>
      <c r="AU221" s="181"/>
      <c r="AV221" s="182"/>
      <c r="AW221" s="182" t="s">
        <v>258</v>
      </c>
      <c r="AX221" s="181"/>
      <c r="AY221" s="181"/>
      <c r="AZ221" s="181"/>
      <c r="BA221" s="181"/>
      <c r="BB221" s="183"/>
      <c r="BD221" s="180"/>
      <c r="BE221" s="181"/>
      <c r="BF221" s="181"/>
      <c r="BG221" s="181"/>
      <c r="BH221" s="182"/>
      <c r="BI221" s="182" t="s">
        <v>259</v>
      </c>
      <c r="BJ221" s="181"/>
      <c r="BK221" s="181"/>
      <c r="BL221" s="181"/>
      <c r="BM221" s="181"/>
      <c r="BN221" s="183"/>
      <c r="BP221" s="180"/>
      <c r="BQ221" s="181"/>
      <c r="BR221" s="181"/>
      <c r="BS221" s="181"/>
      <c r="BT221" s="182"/>
      <c r="BU221" s="182" t="s">
        <v>260</v>
      </c>
      <c r="BV221" s="181"/>
      <c r="BW221" s="181"/>
      <c r="BX221" s="181"/>
      <c r="BY221" s="181"/>
      <c r="BZ221" s="183"/>
    </row>
    <row r="222" customFormat="false" ht="15" hidden="false" customHeight="false" outlineLevel="0" collapsed="false">
      <c r="A222" s="210"/>
      <c r="B222" s="213" t="s">
        <v>195</v>
      </c>
      <c r="C222" s="213" t="s">
        <v>196</v>
      </c>
      <c r="D222" s="213" t="s">
        <v>197</v>
      </c>
      <c r="E222" s="213" t="s">
        <v>195</v>
      </c>
      <c r="F222" s="213" t="s">
        <v>196</v>
      </c>
      <c r="G222" s="214" t="s">
        <v>197</v>
      </c>
      <c r="H222" s="215" t="s">
        <v>198</v>
      </c>
      <c r="I222" s="127"/>
      <c r="AR222" s="184"/>
      <c r="AS222" s="185"/>
      <c r="AT222" s="186"/>
      <c r="AU222" s="187"/>
      <c r="AV222" s="187"/>
      <c r="AW222" s="187"/>
      <c r="AX222" s="187"/>
      <c r="AY222" s="187"/>
      <c r="AZ222" s="188"/>
      <c r="BA222" s="187"/>
      <c r="BB222" s="189"/>
      <c r="BD222" s="184"/>
      <c r="BE222" s="185"/>
      <c r="BF222" s="186"/>
      <c r="BG222" s="187"/>
      <c r="BH222" s="187"/>
      <c r="BI222" s="187"/>
      <c r="BJ222" s="187"/>
      <c r="BK222" s="187"/>
      <c r="BL222" s="188"/>
      <c r="BM222" s="187"/>
      <c r="BN222" s="189"/>
      <c r="BP222" s="184"/>
      <c r="BQ222" s="185"/>
      <c r="BR222" s="186"/>
      <c r="BS222" s="187"/>
      <c r="BT222" s="187"/>
      <c r="BU222" s="187"/>
      <c r="BV222" s="187"/>
      <c r="BW222" s="187"/>
      <c r="BX222" s="188"/>
      <c r="BY222" s="187"/>
      <c r="BZ222" s="189"/>
    </row>
    <row r="223" customFormat="false" ht="73" hidden="false" customHeight="false" outlineLevel="0" collapsed="false">
      <c r="A223" s="0" t="s">
        <v>201</v>
      </c>
      <c r="B223" s="132" t="n">
        <v>307202</v>
      </c>
      <c r="C223" s="132" t="n">
        <v>161049</v>
      </c>
      <c r="D223" s="132" t="n">
        <v>146153</v>
      </c>
      <c r="E223" s="217" t="n">
        <v>100</v>
      </c>
      <c r="F223" s="217" t="n">
        <v>100</v>
      </c>
      <c r="G223" s="217" t="n">
        <v>100</v>
      </c>
      <c r="H223" s="217" t="n">
        <v>110.2</v>
      </c>
      <c r="I223" s="127"/>
      <c r="AR223" s="184" t="s">
        <v>163</v>
      </c>
      <c r="AS223" s="187" t="s">
        <v>164</v>
      </c>
      <c r="AT223" s="186" t="s">
        <v>165</v>
      </c>
      <c r="AU223" s="187" t="s">
        <v>166</v>
      </c>
      <c r="AV223" s="187" t="s">
        <v>167</v>
      </c>
      <c r="AW223" s="187" t="s">
        <v>168</v>
      </c>
      <c r="AX223" s="187" t="s">
        <v>169</v>
      </c>
      <c r="AY223" s="187" t="s">
        <v>170</v>
      </c>
      <c r="AZ223" s="188" t="s">
        <v>171</v>
      </c>
      <c r="BA223" s="187" t="s">
        <v>172</v>
      </c>
      <c r="BB223" s="189" t="s">
        <v>173</v>
      </c>
      <c r="BD223" s="184" t="s">
        <v>163</v>
      </c>
      <c r="BE223" s="187" t="s">
        <v>164</v>
      </c>
      <c r="BF223" s="186" t="s">
        <v>165</v>
      </c>
      <c r="BG223" s="187" t="s">
        <v>166</v>
      </c>
      <c r="BH223" s="187" t="s">
        <v>167</v>
      </c>
      <c r="BI223" s="187" t="s">
        <v>168</v>
      </c>
      <c r="BJ223" s="187" t="s">
        <v>169</v>
      </c>
      <c r="BK223" s="187" t="s">
        <v>170</v>
      </c>
      <c r="BL223" s="188" t="s">
        <v>171</v>
      </c>
      <c r="BM223" s="187" t="s">
        <v>172</v>
      </c>
      <c r="BN223" s="189" t="s">
        <v>173</v>
      </c>
      <c r="BP223" s="184" t="s">
        <v>163</v>
      </c>
      <c r="BQ223" s="187" t="s">
        <v>164</v>
      </c>
      <c r="BR223" s="186" t="s">
        <v>165</v>
      </c>
      <c r="BS223" s="187" t="s">
        <v>166</v>
      </c>
      <c r="BT223" s="187" t="s">
        <v>167</v>
      </c>
      <c r="BU223" s="187" t="s">
        <v>168</v>
      </c>
      <c r="BV223" s="187" t="s">
        <v>169</v>
      </c>
      <c r="BW223" s="187" t="s">
        <v>170</v>
      </c>
      <c r="BX223" s="188" t="s">
        <v>171</v>
      </c>
      <c r="BY223" s="187" t="s">
        <v>172</v>
      </c>
      <c r="BZ223" s="189" t="s">
        <v>173</v>
      </c>
    </row>
    <row r="224" customFormat="false" ht="15" hidden="false" customHeight="false" outlineLevel="0" collapsed="false">
      <c r="A224" s="219" t="s">
        <v>186</v>
      </c>
      <c r="B224" s="132" t="n">
        <v>7789</v>
      </c>
      <c r="C224" s="132" t="n">
        <v>4397</v>
      </c>
      <c r="D224" s="132" t="n">
        <v>3392</v>
      </c>
      <c r="E224" s="217" t="n">
        <v>2.5</v>
      </c>
      <c r="F224" s="217" t="n">
        <v>2.7</v>
      </c>
      <c r="G224" s="217" t="n">
        <v>2.3</v>
      </c>
      <c r="H224" s="217" t="n">
        <v>129.6</v>
      </c>
      <c r="I224" s="127"/>
      <c r="AR224" s="191" t="s">
        <v>175</v>
      </c>
      <c r="AS224" s="192" t="s">
        <v>176</v>
      </c>
      <c r="AT224" s="193" t="s">
        <v>177</v>
      </c>
      <c r="AU224" s="192" t="s">
        <v>178</v>
      </c>
      <c r="AV224" s="192" t="s">
        <v>179</v>
      </c>
      <c r="AW224" s="192" t="s">
        <v>180</v>
      </c>
      <c r="AX224" s="192" t="s">
        <v>181</v>
      </c>
      <c r="AY224" s="192" t="s">
        <v>182</v>
      </c>
      <c r="AZ224" s="194" t="s">
        <v>183</v>
      </c>
      <c r="BA224" s="192" t="s">
        <v>184</v>
      </c>
      <c r="BB224" s="195" t="s">
        <v>185</v>
      </c>
      <c r="BD224" s="191" t="s">
        <v>175</v>
      </c>
      <c r="BE224" s="192" t="s">
        <v>176</v>
      </c>
      <c r="BF224" s="193" t="s">
        <v>177</v>
      </c>
      <c r="BG224" s="192" t="s">
        <v>178</v>
      </c>
      <c r="BH224" s="192" t="s">
        <v>179</v>
      </c>
      <c r="BI224" s="192" t="s">
        <v>180</v>
      </c>
      <c r="BJ224" s="192" t="s">
        <v>181</v>
      </c>
      <c r="BK224" s="192" t="s">
        <v>182</v>
      </c>
      <c r="BL224" s="194" t="s">
        <v>183</v>
      </c>
      <c r="BM224" s="192" t="s">
        <v>184</v>
      </c>
      <c r="BN224" s="195" t="s">
        <v>185</v>
      </c>
      <c r="BP224" s="191" t="s">
        <v>175</v>
      </c>
      <c r="BQ224" s="192" t="s">
        <v>176</v>
      </c>
      <c r="BR224" s="193" t="s">
        <v>177</v>
      </c>
      <c r="BS224" s="192" t="s">
        <v>178</v>
      </c>
      <c r="BT224" s="192" t="s">
        <v>179</v>
      </c>
      <c r="BU224" s="192" t="s">
        <v>180</v>
      </c>
      <c r="BV224" s="192" t="s">
        <v>181</v>
      </c>
      <c r="BW224" s="192" t="s">
        <v>182</v>
      </c>
      <c r="BX224" s="194" t="s">
        <v>183</v>
      </c>
      <c r="BY224" s="192" t="s">
        <v>184</v>
      </c>
      <c r="BZ224" s="195" t="s">
        <v>185</v>
      </c>
    </row>
    <row r="225" customFormat="false" ht="15" hidden="false" customHeight="false" outlineLevel="0" collapsed="false">
      <c r="A225" s="219" t="s">
        <v>189</v>
      </c>
      <c r="B225" s="132" t="n">
        <v>1281</v>
      </c>
      <c r="C225" s="132" t="n">
        <v>710</v>
      </c>
      <c r="D225" s="132" t="n">
        <v>571</v>
      </c>
      <c r="E225" s="217" t="n">
        <v>0.4</v>
      </c>
      <c r="F225" s="217" t="n">
        <v>0.4</v>
      </c>
      <c r="G225" s="217" t="n">
        <v>0.4</v>
      </c>
      <c r="H225" s="217" t="n">
        <v>124.3</v>
      </c>
      <c r="I225" s="127"/>
      <c r="AR225" s="196" t="s">
        <v>186</v>
      </c>
      <c r="AS225" s="197" t="s">
        <v>186</v>
      </c>
      <c r="AT225" s="197" t="n">
        <v>1</v>
      </c>
      <c r="AU225" s="198" t="n">
        <f aca="false">M70</f>
        <v>367545.177275122</v>
      </c>
      <c r="AV225" s="198" t="n">
        <f aca="false">D118</f>
        <v>3657</v>
      </c>
      <c r="AW225" s="199" t="n">
        <f aca="false">AV225/AU225</f>
        <v>0.00994979726604491</v>
      </c>
      <c r="AX225" s="200" t="n">
        <f aca="false">2*AT225*AW225/(2+AT225*AW225)</f>
        <v>0.00990054306787038</v>
      </c>
      <c r="AY225" s="201" t="n">
        <v>100000</v>
      </c>
      <c r="AZ225" s="201" t="n">
        <f aca="false">(0.1*AY225+0.9*AY226)*AT225</f>
        <v>99108.9511238917</v>
      </c>
      <c r="BA225" s="201" t="n">
        <f aca="false">BA226+AZ225</f>
        <v>7960765.40432925</v>
      </c>
      <c r="BB225" s="202" t="n">
        <f aca="false">BA225/AY225</f>
        <v>79.6076540432925</v>
      </c>
      <c r="BD225" s="196" t="s">
        <v>186</v>
      </c>
      <c r="BE225" s="197" t="s">
        <v>186</v>
      </c>
      <c r="BF225" s="197" t="n">
        <v>1</v>
      </c>
      <c r="BG225" s="198" t="n">
        <f aca="false">Z70</f>
        <v>351347.617170732</v>
      </c>
      <c r="BH225" s="198" t="n">
        <f aca="false">D808</f>
        <v>2274</v>
      </c>
      <c r="BI225" s="199" t="n">
        <f aca="false">BH225/BG225</f>
        <v>0.00647222263327599</v>
      </c>
      <c r="BJ225" s="200" t="n">
        <f aca="false">2*BF225*BI225/(2+BF225*BI225)</f>
        <v>0.00645134536154396</v>
      </c>
      <c r="BK225" s="201" t="n">
        <v>100000</v>
      </c>
      <c r="BL225" s="201" t="n">
        <f aca="false">(0.1*BK225+0.9*BK226)*BF225</f>
        <v>99419.378917461</v>
      </c>
      <c r="BM225" s="201" t="n">
        <f aca="false">BM226+BL225</f>
        <v>8243965.92179912</v>
      </c>
      <c r="BN225" s="202" t="n">
        <f aca="false">BM225/BK225</f>
        <v>82.4396592179912</v>
      </c>
      <c r="BP225" s="196" t="s">
        <v>186</v>
      </c>
      <c r="BQ225" s="197" t="s">
        <v>186</v>
      </c>
      <c r="BR225" s="197" t="n">
        <v>1</v>
      </c>
      <c r="BS225" s="198" t="n">
        <f aca="false">AM70</f>
        <v>342495.166653659</v>
      </c>
      <c r="BT225" s="198" t="n">
        <f aca="false">D1497</f>
        <v>1599</v>
      </c>
      <c r="BU225" s="199" t="n">
        <f aca="false">BT225/BS225</f>
        <v>0.00466867902289831</v>
      </c>
      <c r="BV225" s="200" t="n">
        <f aca="false">2*BR225*BU225/(2+BR225*BU225)</f>
        <v>0.00465780612203099</v>
      </c>
      <c r="BW225" s="201" t="n">
        <v>100000</v>
      </c>
      <c r="BX225" s="201" t="n">
        <f aca="false">(0.1*BW225+0.9*BW226)*BR225</f>
        <v>99580.7974490172</v>
      </c>
      <c r="BY225" s="201" t="n">
        <f aca="false">BY226+BX225</f>
        <v>8446405.09370093</v>
      </c>
      <c r="BZ225" s="202" t="n">
        <f aca="false">BY225/BW225</f>
        <v>84.4640509370093</v>
      </c>
    </row>
    <row r="226" customFormat="false" ht="15" hidden="false" customHeight="false" outlineLevel="0" collapsed="false">
      <c r="A226" s="219" t="s">
        <v>46</v>
      </c>
      <c r="B226" s="132" t="n">
        <v>655</v>
      </c>
      <c r="C226" s="132" t="n">
        <v>387</v>
      </c>
      <c r="D226" s="132" t="n">
        <v>268</v>
      </c>
      <c r="E226" s="217" t="n">
        <v>0.2</v>
      </c>
      <c r="F226" s="217" t="n">
        <v>0.2</v>
      </c>
      <c r="G226" s="217" t="n">
        <v>0.2</v>
      </c>
      <c r="H226" s="217" t="n">
        <v>144.4</v>
      </c>
      <c r="I226" s="127"/>
      <c r="AR226" s="203" t="s">
        <v>188</v>
      </c>
      <c r="AS226" s="204" t="s">
        <v>189</v>
      </c>
      <c r="AT226" s="204" t="n">
        <v>4</v>
      </c>
      <c r="AU226" s="205" t="n">
        <f aca="false">M71</f>
        <v>1780362</v>
      </c>
      <c r="AV226" s="205" t="n">
        <f aca="false">D119</f>
        <v>613</v>
      </c>
      <c r="AW226" s="206" t="n">
        <f aca="false">AV226/AU226</f>
        <v>0.000344311999469771</v>
      </c>
      <c r="AX226" s="207" t="n">
        <f aca="false">2*AT226*AW226/(2+AT226*AW226)</f>
        <v>0.00137630024450097</v>
      </c>
      <c r="AY226" s="208" t="n">
        <f aca="false">AY225*(1-AX225)</f>
        <v>99009.945693213</v>
      </c>
      <c r="AZ226" s="208" t="n">
        <f aca="false">((AY226+AY227)/2)*AT226</f>
        <v>395767.247947921</v>
      </c>
      <c r="BA226" s="208" t="n">
        <f aca="false">BA227+AZ226</f>
        <v>7861656.45320536</v>
      </c>
      <c r="BB226" s="209" t="n">
        <f aca="false">BA226/AY226</f>
        <v>79.4026943269424</v>
      </c>
      <c r="BD226" s="203" t="s">
        <v>188</v>
      </c>
      <c r="BE226" s="204" t="s">
        <v>189</v>
      </c>
      <c r="BF226" s="204" t="n">
        <v>4</v>
      </c>
      <c r="BG226" s="205" t="n">
        <f aca="false">Z71</f>
        <v>1765522</v>
      </c>
      <c r="BH226" s="205" t="n">
        <f aca="false">D809</f>
        <v>351</v>
      </c>
      <c r="BI226" s="206" t="n">
        <f aca="false">BH226/BG226</f>
        <v>0.000198808057900156</v>
      </c>
      <c r="BJ226" s="207" t="n">
        <f aca="false">2*BF226*BI226/(2+BF226*BI226)</f>
        <v>0.00079491616012465</v>
      </c>
      <c r="BK226" s="208" t="n">
        <f aca="false">BK225*(1-BJ225)</f>
        <v>99354.8654638456</v>
      </c>
      <c r="BL226" s="208" t="n">
        <f aca="false">((BK226+BK227)/2)*BF226</f>
        <v>397261.504279094</v>
      </c>
      <c r="BM226" s="208" t="n">
        <f aca="false">BM227+BL226</f>
        <v>8144546.54288166</v>
      </c>
      <c r="BN226" s="209" t="n">
        <f aca="false">BM226/BK226</f>
        <v>81.9743100134879</v>
      </c>
      <c r="BP226" s="203" t="s">
        <v>188</v>
      </c>
      <c r="BQ226" s="204" t="s">
        <v>189</v>
      </c>
      <c r="BR226" s="204" t="n">
        <v>4</v>
      </c>
      <c r="BS226" s="205" t="n">
        <f aca="false">AM71</f>
        <v>1707525</v>
      </c>
      <c r="BT226" s="205" t="n">
        <f aca="false">D1498</f>
        <v>216</v>
      </c>
      <c r="BU226" s="206" t="n">
        <f aca="false">BT226/BS226</f>
        <v>0.000126498879957834</v>
      </c>
      <c r="BV226" s="207" t="n">
        <f aca="false">2*BR226*BU226/(2+BR226*BU226)</f>
        <v>0.000505867536477792</v>
      </c>
      <c r="BW226" s="208" t="n">
        <f aca="false">BW225*(1-BV225)</f>
        <v>99534.2193877969</v>
      </c>
      <c r="BX226" s="208" t="n">
        <f aca="false">((BW226+BW227)/2)*BR226</f>
        <v>398036.175290474</v>
      </c>
      <c r="BY226" s="208" t="n">
        <f aca="false">BY227+BX226</f>
        <v>8346824.29625191</v>
      </c>
      <c r="BZ226" s="209" t="n">
        <f aca="false">BY226/BW226</f>
        <v>83.8588411863835</v>
      </c>
    </row>
    <row r="227" customFormat="false" ht="15" hidden="false" customHeight="false" outlineLevel="0" collapsed="false">
      <c r="A227" s="219" t="s">
        <v>33</v>
      </c>
      <c r="B227" s="132" t="n">
        <v>788</v>
      </c>
      <c r="C227" s="132" t="n">
        <v>485</v>
      </c>
      <c r="D227" s="132" t="n">
        <v>303</v>
      </c>
      <c r="E227" s="217" t="n">
        <v>0.3</v>
      </c>
      <c r="F227" s="217" t="n">
        <v>0.3</v>
      </c>
      <c r="G227" s="217" t="n">
        <v>0.2</v>
      </c>
      <c r="H227" s="217" t="n">
        <v>160.1</v>
      </c>
      <c r="I227" s="127"/>
      <c r="AR227" s="196" t="s">
        <v>194</v>
      </c>
      <c r="AS227" s="197" t="s">
        <v>46</v>
      </c>
      <c r="AT227" s="197" t="n">
        <v>5</v>
      </c>
      <c r="AU227" s="198" t="n">
        <f aca="false">M72</f>
        <v>1710631</v>
      </c>
      <c r="AV227" s="198" t="n">
        <f aca="false">D120</f>
        <v>303</v>
      </c>
      <c r="AW227" s="199" t="n">
        <f aca="false">AV227/AU227</f>
        <v>0.000177127621328036</v>
      </c>
      <c r="AX227" s="200" t="n">
        <f aca="false">2*AT227*AW227/(2+AT227*AW227)</f>
        <v>0.000885246102798985</v>
      </c>
      <c r="AY227" s="201" t="n">
        <f aca="false">AY226*(1-AX226)</f>
        <v>98873.6782807474</v>
      </c>
      <c r="AZ227" s="201" t="n">
        <f aca="false">((AY227+AY228)/2)*AT227</f>
        <v>494149.572557818</v>
      </c>
      <c r="BA227" s="201" t="n">
        <f aca="false">BA228+AZ227</f>
        <v>7465889.20525744</v>
      </c>
      <c r="BB227" s="202" t="n">
        <f aca="false">BA227/AY227</f>
        <v>75.5093704925024</v>
      </c>
      <c r="BD227" s="196" t="s">
        <v>194</v>
      </c>
      <c r="BE227" s="197" t="s">
        <v>46</v>
      </c>
      <c r="BF227" s="197" t="n">
        <v>5</v>
      </c>
      <c r="BG227" s="198" t="n">
        <f aca="false">Z72</f>
        <v>1802211</v>
      </c>
      <c r="BH227" s="198" t="n">
        <f aca="false">D810</f>
        <v>155</v>
      </c>
      <c r="BI227" s="199" t="n">
        <f aca="false">BH227/BG227</f>
        <v>8.60054677282516E-005</v>
      </c>
      <c r="BJ227" s="200" t="n">
        <f aca="false">2*BF227*BI227/(2+BF227*BI227)</f>
        <v>0.000429934896761536</v>
      </c>
      <c r="BK227" s="201" t="n">
        <f aca="false">BK226*(1-BJ226)</f>
        <v>99275.8866757014</v>
      </c>
      <c r="BL227" s="201" t="n">
        <f aca="false">((BK227+BK228)/2)*BF227</f>
        <v>496272.727958285</v>
      </c>
      <c r="BM227" s="201" t="n">
        <f aca="false">BM228+BL227</f>
        <v>7747285.03860256</v>
      </c>
      <c r="BN227" s="202" t="n">
        <f aca="false">BM227/BK227</f>
        <v>78.0379334602184</v>
      </c>
      <c r="BP227" s="196" t="s">
        <v>194</v>
      </c>
      <c r="BQ227" s="197" t="s">
        <v>46</v>
      </c>
      <c r="BR227" s="197" t="n">
        <v>5</v>
      </c>
      <c r="BS227" s="198" t="n">
        <f aca="false">AM72</f>
        <v>1721489</v>
      </c>
      <c r="BT227" s="198" t="n">
        <f aca="false">D1499</f>
        <v>87</v>
      </c>
      <c r="BU227" s="199" t="n">
        <f aca="false">BT227/BS227</f>
        <v>5.05376450270667E-005</v>
      </c>
      <c r="BV227" s="200" t="n">
        <f aca="false">2*BR227*BU227/(2+BR227*BU227)</f>
        <v>0.000252656303498883</v>
      </c>
      <c r="BW227" s="201" t="n">
        <f aca="false">BW226*(1-BV226)</f>
        <v>99483.86825744</v>
      </c>
      <c r="BX227" s="201" t="n">
        <f aca="false">((BW227+BW228)/2)*BR227</f>
        <v>497356.503221171</v>
      </c>
      <c r="BY227" s="201" t="n">
        <f aca="false">BY228+BX227</f>
        <v>7948788.12096144</v>
      </c>
      <c r="BZ227" s="202" t="n">
        <f aca="false">BY227/BW227</f>
        <v>79.9002718751539</v>
      </c>
    </row>
    <row r="228" customFormat="false" ht="15" hidden="false" customHeight="false" outlineLevel="0" collapsed="false">
      <c r="A228" s="219" t="s">
        <v>34</v>
      </c>
      <c r="B228" s="132" t="n">
        <v>2283</v>
      </c>
      <c r="C228" s="132" t="n">
        <v>1648</v>
      </c>
      <c r="D228" s="132" t="n">
        <v>635</v>
      </c>
      <c r="E228" s="217" t="n">
        <v>0.7</v>
      </c>
      <c r="F228" s="217" t="n">
        <v>1</v>
      </c>
      <c r="G228" s="217" t="n">
        <v>0.4</v>
      </c>
      <c r="H228" s="217" t="n">
        <v>259.5</v>
      </c>
      <c r="I228" s="127"/>
      <c r="AR228" s="203" t="s">
        <v>200</v>
      </c>
      <c r="AS228" s="204" t="s">
        <v>33</v>
      </c>
      <c r="AT228" s="204" t="n">
        <v>5</v>
      </c>
      <c r="AU228" s="205" t="n">
        <f aca="false">M73</f>
        <v>1725838</v>
      </c>
      <c r="AV228" s="205" t="n">
        <f aca="false">D121</f>
        <v>341</v>
      </c>
      <c r="AW228" s="206" t="n">
        <f aca="false">AV228/AU228</f>
        <v>0.000197585173115901</v>
      </c>
      <c r="AX228" s="207" t="n">
        <f aca="false">2*AT228*AW228/(2+AT228*AW228)</f>
        <v>0.000987438107755848</v>
      </c>
      <c r="AY228" s="208" t="n">
        <f aca="false">AY227*(1-AX227)</f>
        <v>98786.1507423799</v>
      </c>
      <c r="AZ228" s="208" t="n">
        <f aca="false">((AY228+AY229)/2)*AT228</f>
        <v>493686.890687496</v>
      </c>
      <c r="BA228" s="208" t="n">
        <f aca="false">BA229+AZ228</f>
        <v>6971739.63269962</v>
      </c>
      <c r="BB228" s="209" t="n">
        <f aca="false">BA228/AY228</f>
        <v>70.5740590184642</v>
      </c>
      <c r="BD228" s="203" t="s">
        <v>200</v>
      </c>
      <c r="BE228" s="204" t="s">
        <v>33</v>
      </c>
      <c r="BF228" s="204" t="n">
        <v>5</v>
      </c>
      <c r="BG228" s="205" t="n">
        <f aca="false">Z73</f>
        <v>1828245</v>
      </c>
      <c r="BH228" s="205" t="n">
        <f aca="false">D811</f>
        <v>184</v>
      </c>
      <c r="BI228" s="206" t="n">
        <f aca="false">BH228/BG228</f>
        <v>0.000100642966342038</v>
      </c>
      <c r="BJ228" s="207" t="n">
        <f aca="false">2*BF228*BI228/(2+BF228*BI228)</f>
        <v>0.000503088250975417</v>
      </c>
      <c r="BK228" s="208" t="n">
        <f aca="false">BK227*(1-BJ227)</f>
        <v>99233.2045076125</v>
      </c>
      <c r="BL228" s="208" t="n">
        <f aca="false">((BK228+BK229)/2)*BF228</f>
        <v>496041.214889827</v>
      </c>
      <c r="BM228" s="208" t="n">
        <f aca="false">BM229+BL228</f>
        <v>7251012.31064428</v>
      </c>
      <c r="BN228" s="209" t="n">
        <f aca="false">BM228/BK228</f>
        <v>73.0704238225827</v>
      </c>
      <c r="BP228" s="203" t="s">
        <v>200</v>
      </c>
      <c r="BQ228" s="204" t="s">
        <v>33</v>
      </c>
      <c r="BR228" s="204" t="n">
        <v>5</v>
      </c>
      <c r="BS228" s="205" t="n">
        <f aca="false">AM73</f>
        <v>1744881</v>
      </c>
      <c r="BT228" s="205" t="n">
        <f aca="false">D1500</f>
        <v>102</v>
      </c>
      <c r="BU228" s="206" t="n">
        <f aca="false">BT228/BS228</f>
        <v>5.84567085090616E-005</v>
      </c>
      <c r="BV228" s="207" t="n">
        <f aca="false">2*BR228*BU228/(2+BR228*BU228)</f>
        <v>0.000292240833952196</v>
      </c>
      <c r="BW228" s="208" t="n">
        <f aca="false">BW227*(1-BV227)</f>
        <v>99458.7330310283</v>
      </c>
      <c r="BX228" s="208" t="n">
        <f aca="false">((BW228+BW229)/2)*BR228</f>
        <v>497221.000397429</v>
      </c>
      <c r="BY228" s="208" t="n">
        <f aca="false">BY229+BX228</f>
        <v>7451431.61774027</v>
      </c>
      <c r="BZ228" s="209" t="n">
        <f aca="false">BY228/BW228</f>
        <v>74.9198324838467</v>
      </c>
    </row>
    <row r="229" customFormat="false" ht="15" hidden="false" customHeight="false" outlineLevel="0" collapsed="false">
      <c r="A229" s="219" t="s">
        <v>35</v>
      </c>
      <c r="B229" s="132" t="n">
        <v>3130</v>
      </c>
      <c r="C229" s="132" t="n">
        <v>2366</v>
      </c>
      <c r="D229" s="132" t="n">
        <v>764</v>
      </c>
      <c r="E229" s="217" t="n">
        <v>1</v>
      </c>
      <c r="F229" s="217" t="n">
        <v>1.5</v>
      </c>
      <c r="G229" s="217" t="n">
        <v>0.5</v>
      </c>
      <c r="H229" s="217" t="n">
        <v>309.7</v>
      </c>
      <c r="I229" s="127"/>
      <c r="AR229" s="196" t="s">
        <v>202</v>
      </c>
      <c r="AS229" s="197" t="s">
        <v>34</v>
      </c>
      <c r="AT229" s="197" t="n">
        <v>5</v>
      </c>
      <c r="AU229" s="198" t="n">
        <f aca="false">M74</f>
        <v>1764945</v>
      </c>
      <c r="AV229" s="198" t="n">
        <f aca="false">D122</f>
        <v>690</v>
      </c>
      <c r="AW229" s="199" t="n">
        <f aca="false">AV229/AU229</f>
        <v>0.000390947026677885</v>
      </c>
      <c r="AX229" s="200" t="n">
        <f aca="false">2*AT229*AW229/(2+AT229*AW229)</f>
        <v>0.00195282650410094</v>
      </c>
      <c r="AY229" s="201" t="n">
        <f aca="false">AY228*(1-AX228)</f>
        <v>98688.6055326184</v>
      </c>
      <c r="AZ229" s="201" t="n">
        <f aca="false">((AY229+AY230)/2)*AT229</f>
        <v>492961.22335175</v>
      </c>
      <c r="BA229" s="201" t="n">
        <f aca="false">BA230+AZ229</f>
        <v>6478052.74201212</v>
      </c>
      <c r="BB229" s="202" t="n">
        <f aca="false">BA229/AY229</f>
        <v>65.6413443786173</v>
      </c>
      <c r="BD229" s="196" t="s">
        <v>202</v>
      </c>
      <c r="BE229" s="197" t="s">
        <v>34</v>
      </c>
      <c r="BF229" s="197" t="n">
        <v>5</v>
      </c>
      <c r="BG229" s="198" t="n">
        <f aca="false">Z74</f>
        <v>1733547</v>
      </c>
      <c r="BH229" s="198" t="n">
        <f aca="false">D812</f>
        <v>424</v>
      </c>
      <c r="BI229" s="199" t="n">
        <f aca="false">BH229/BG229</f>
        <v>0.000244585234781636</v>
      </c>
      <c r="BJ229" s="200" t="n">
        <f aca="false">2*BF229*BI229/(2+BF229*BI229)</f>
        <v>0.00122217885665168</v>
      </c>
      <c r="BK229" s="201" t="n">
        <f aca="false">BK228*(1-BJ228)</f>
        <v>99183.2814483181</v>
      </c>
      <c r="BL229" s="201" t="n">
        <f aca="false">((BK229+BK230)/2)*BF229</f>
        <v>495613.357967792</v>
      </c>
      <c r="BM229" s="201" t="n">
        <f aca="false">BM230+BL229</f>
        <v>6754971.09575445</v>
      </c>
      <c r="BN229" s="202" t="n">
        <f aca="false">BM229/BK229</f>
        <v>68.1059448438827</v>
      </c>
      <c r="BP229" s="196" t="s">
        <v>202</v>
      </c>
      <c r="BQ229" s="197" t="s">
        <v>34</v>
      </c>
      <c r="BR229" s="197" t="n">
        <v>5</v>
      </c>
      <c r="BS229" s="198" t="n">
        <f aca="false">AM74</f>
        <v>1779935</v>
      </c>
      <c r="BT229" s="198" t="n">
        <f aca="false">D1501</f>
        <v>313</v>
      </c>
      <c r="BU229" s="199" t="n">
        <f aca="false">BT229/BS229</f>
        <v>0.000175849118085773</v>
      </c>
      <c r="BV229" s="200" t="n">
        <f aca="false">2*BR229*BU229/(2+BR229*BU229)</f>
        <v>0.000878859223880262</v>
      </c>
      <c r="BW229" s="201" t="n">
        <f aca="false">BW228*(1-BV228)</f>
        <v>99429.6671279434</v>
      </c>
      <c r="BX229" s="201" t="n">
        <f aca="false">((BW229+BW230)/2)*BR229</f>
        <v>496929.87393951</v>
      </c>
      <c r="BY229" s="201" t="n">
        <f aca="false">BY230+BX229</f>
        <v>6954210.61734284</v>
      </c>
      <c r="BZ229" s="202" t="n">
        <f aca="false">BY229/BW229</f>
        <v>69.9410027028889</v>
      </c>
    </row>
    <row r="230" customFormat="false" ht="15" hidden="false" customHeight="false" outlineLevel="0" collapsed="false">
      <c r="A230" s="219" t="s">
        <v>36</v>
      </c>
      <c r="B230" s="132" t="n">
        <v>3072</v>
      </c>
      <c r="C230" s="132" t="n">
        <v>2235</v>
      </c>
      <c r="D230" s="132" t="n">
        <v>837</v>
      </c>
      <c r="E230" s="217" t="n">
        <v>1</v>
      </c>
      <c r="F230" s="217" t="n">
        <v>1.4</v>
      </c>
      <c r="G230" s="217" t="n">
        <v>0.6</v>
      </c>
      <c r="H230" s="217" t="n">
        <v>267</v>
      </c>
      <c r="I230" s="127"/>
      <c r="AR230" s="203" t="s">
        <v>203</v>
      </c>
      <c r="AS230" s="204" t="s">
        <v>35</v>
      </c>
      <c r="AT230" s="204" t="n">
        <v>5</v>
      </c>
      <c r="AU230" s="205" t="n">
        <f aca="false">M75</f>
        <v>1716459</v>
      </c>
      <c r="AV230" s="205" t="n">
        <f aca="false">D123</f>
        <v>803</v>
      </c>
      <c r="AW230" s="206" t="n">
        <f aca="false">AV230/AU230</f>
        <v>0.000467823583318914</v>
      </c>
      <c r="AX230" s="207" t="n">
        <f aca="false">2*AT230*AW230/(2+AT230*AW230)</f>
        <v>0.00233638537614786</v>
      </c>
      <c r="AY230" s="208" t="n">
        <f aca="false">AY229*(1-AX229)</f>
        <v>98495.8838080816</v>
      </c>
      <c r="AZ230" s="208" t="n">
        <f aca="false">((AY230+AY231)/2)*AT230</f>
        <v>491904.108184058</v>
      </c>
      <c r="BA230" s="208" t="n">
        <f aca="false">BA231+AZ230</f>
        <v>5985091.51866038</v>
      </c>
      <c r="BB230" s="209" t="n">
        <f aca="false">BA230/AY230</f>
        <v>60.7648897320651</v>
      </c>
      <c r="BD230" s="203" t="s">
        <v>203</v>
      </c>
      <c r="BE230" s="204" t="s">
        <v>35</v>
      </c>
      <c r="BF230" s="204" t="n">
        <v>5</v>
      </c>
      <c r="BG230" s="205" t="n">
        <f aca="false">Z75</f>
        <v>1714352</v>
      </c>
      <c r="BH230" s="205" t="n">
        <f aca="false">D813</f>
        <v>518</v>
      </c>
      <c r="BI230" s="206" t="n">
        <f aca="false">BH230/BG230</f>
        <v>0.000302154983340644</v>
      </c>
      <c r="BJ230" s="207" t="n">
        <f aca="false">2*BF230*BI230/(2+BF230*BI230)</f>
        <v>0.00150963455769165</v>
      </c>
      <c r="BK230" s="208" t="n">
        <f aca="false">BK229*(1-BJ229)</f>
        <v>99062.0617387987</v>
      </c>
      <c r="BL230" s="208" t="n">
        <f aca="false">((BK230+BK231)/2)*BF230</f>
        <v>494936.439914601</v>
      </c>
      <c r="BM230" s="208" t="n">
        <f aca="false">BM231+BL230</f>
        <v>6259357.73778666</v>
      </c>
      <c r="BN230" s="209" t="n">
        <f aca="false">BM230/BK230</f>
        <v>63.1862251594459</v>
      </c>
      <c r="BP230" s="203" t="s">
        <v>203</v>
      </c>
      <c r="BQ230" s="204" t="s">
        <v>35</v>
      </c>
      <c r="BR230" s="204" t="n">
        <v>5</v>
      </c>
      <c r="BS230" s="205" t="n">
        <f aca="false">AM75</f>
        <v>1813599</v>
      </c>
      <c r="BT230" s="205" t="n">
        <f aca="false">D1502</f>
        <v>395</v>
      </c>
      <c r="BU230" s="206" t="n">
        <f aca="false">BT230/BS230</f>
        <v>0.000217798973201904</v>
      </c>
      <c r="BV230" s="207" t="n">
        <f aca="false">2*BR230*BU230/(2+BR230*BU230)</f>
        <v>0.00108840223378715</v>
      </c>
      <c r="BW230" s="208" t="n">
        <f aca="false">BW229*(1-BV229)</f>
        <v>99342.2824478607</v>
      </c>
      <c r="BX230" s="208" t="n">
        <f aca="false">((BW230+BW231)/2)*BR230</f>
        <v>496441.101333989</v>
      </c>
      <c r="BY230" s="208" t="n">
        <f aca="false">BY231+BX230</f>
        <v>6457280.74340333</v>
      </c>
      <c r="BZ230" s="209" t="n">
        <f aca="false">BY230/BW230</f>
        <v>65.0003259869976</v>
      </c>
    </row>
    <row r="231" customFormat="false" ht="15" hidden="false" customHeight="false" outlineLevel="0" collapsed="false">
      <c r="A231" s="219" t="s">
        <v>37</v>
      </c>
      <c r="B231" s="132" t="n">
        <v>3248</v>
      </c>
      <c r="C231" s="132" t="n">
        <v>2203</v>
      </c>
      <c r="D231" s="132" t="n">
        <v>1045</v>
      </c>
      <c r="E231" s="217" t="n">
        <v>1.1</v>
      </c>
      <c r="F231" s="217" t="n">
        <v>1.4</v>
      </c>
      <c r="G231" s="217" t="n">
        <v>0.7</v>
      </c>
      <c r="H231" s="217" t="n">
        <v>210.8</v>
      </c>
      <c r="I231" s="127"/>
      <c r="AR231" s="196" t="s">
        <v>204</v>
      </c>
      <c r="AS231" s="197" t="s">
        <v>36</v>
      </c>
      <c r="AT231" s="197" t="n">
        <v>5</v>
      </c>
      <c r="AU231" s="198" t="n">
        <f aca="false">M76</f>
        <v>1612356</v>
      </c>
      <c r="AV231" s="198" t="n">
        <f aca="false">D124</f>
        <v>887</v>
      </c>
      <c r="AW231" s="199" t="n">
        <f aca="false">AV231/AU231</f>
        <v>0.000550126646968783</v>
      </c>
      <c r="AX231" s="200" t="n">
        <f aca="false">2*AT231*AW231/(2+AT231*AW231)</f>
        <v>0.00274685543891312</v>
      </c>
      <c r="AY231" s="201" t="n">
        <f aca="false">AY230*(1-AX230)</f>
        <v>98265.7594655416</v>
      </c>
      <c r="AZ231" s="201" t="n">
        <f aca="false">((AY231+AY232)/2)*AT231</f>
        <v>490653.992738091</v>
      </c>
      <c r="BA231" s="201" t="n">
        <f aca="false">BA232+AZ231</f>
        <v>5493187.41047632</v>
      </c>
      <c r="BB231" s="202" t="n">
        <f aca="false">BA231/AY231</f>
        <v>55.9013377635634</v>
      </c>
      <c r="BD231" s="196" t="s">
        <v>204</v>
      </c>
      <c r="BE231" s="197" t="s">
        <v>36</v>
      </c>
      <c r="BF231" s="197" t="n">
        <v>5</v>
      </c>
      <c r="BG231" s="198" t="n">
        <f aca="false">Z76</f>
        <v>1741935</v>
      </c>
      <c r="BH231" s="198" t="n">
        <f aca="false">D814</f>
        <v>599</v>
      </c>
      <c r="BI231" s="199" t="n">
        <f aca="false">BH231/BG231</f>
        <v>0.000343870465889944</v>
      </c>
      <c r="BJ231" s="200" t="n">
        <f aca="false">2*BF231*BI231/(2+BF231*BI231)</f>
        <v>0.00171787551281739</v>
      </c>
      <c r="BK231" s="201" t="n">
        <f aca="false">BK230*(1-BJ230)</f>
        <v>98912.5142270416</v>
      </c>
      <c r="BL231" s="201" t="n">
        <f aca="false">((BK231+BK232)/2)*BF231</f>
        <v>494137.772669953</v>
      </c>
      <c r="BM231" s="201" t="n">
        <f aca="false">BM232+BL231</f>
        <v>5764421.29787206</v>
      </c>
      <c r="BN231" s="202" t="n">
        <f aca="false">BM231/BK231</f>
        <v>58.2779776949207</v>
      </c>
      <c r="BP231" s="196" t="s">
        <v>204</v>
      </c>
      <c r="BQ231" s="197" t="s">
        <v>36</v>
      </c>
      <c r="BR231" s="197" t="n">
        <v>5</v>
      </c>
      <c r="BS231" s="198" t="n">
        <f aca="false">AM76</f>
        <v>1799615</v>
      </c>
      <c r="BT231" s="198" t="n">
        <f aca="false">D1503</f>
        <v>422</v>
      </c>
      <c r="BU231" s="199" t="n">
        <f aca="false">BT231/BS231</f>
        <v>0.000234494600233939</v>
      </c>
      <c r="BV231" s="200" t="n">
        <f aca="false">2*BR231*BU231/(2+BR231*BU231)</f>
        <v>0.00117178605741196</v>
      </c>
      <c r="BW231" s="201" t="n">
        <f aca="false">BW230*(1-BV230)</f>
        <v>99234.1580857349</v>
      </c>
      <c r="BX231" s="201" t="n">
        <f aca="false">((BW231+BW232)/2)*BR231</f>
        <v>495880.087421515</v>
      </c>
      <c r="BY231" s="201" t="n">
        <f aca="false">BY232+BX231</f>
        <v>5960839.64206934</v>
      </c>
      <c r="BZ231" s="202" t="n">
        <f aca="false">BY231/BW231</f>
        <v>60.0684256011864</v>
      </c>
    </row>
    <row r="232" customFormat="false" ht="15" hidden="false" customHeight="false" outlineLevel="0" collapsed="false">
      <c r="A232" s="219" t="s">
        <v>38</v>
      </c>
      <c r="B232" s="132" t="n">
        <v>4136</v>
      </c>
      <c r="C232" s="132" t="n">
        <v>2645</v>
      </c>
      <c r="D232" s="132" t="n">
        <v>1491</v>
      </c>
      <c r="E232" s="217" t="n">
        <v>1.3</v>
      </c>
      <c r="F232" s="217" t="n">
        <v>1.6</v>
      </c>
      <c r="G232" s="217" t="n">
        <v>1</v>
      </c>
      <c r="H232" s="217" t="n">
        <v>177.4</v>
      </c>
      <c r="I232" s="127"/>
      <c r="AR232" s="203" t="s">
        <v>205</v>
      </c>
      <c r="AS232" s="204" t="s">
        <v>37</v>
      </c>
      <c r="AT232" s="204" t="n">
        <v>5</v>
      </c>
      <c r="AU232" s="205" t="n">
        <f aca="false">M77</f>
        <v>1591036</v>
      </c>
      <c r="AV232" s="205" t="n">
        <f aca="false">D125</f>
        <v>1133</v>
      </c>
      <c r="AW232" s="206" t="n">
        <f aca="false">AV232/AU232</f>
        <v>0.000712114622170711</v>
      </c>
      <c r="AX232" s="207" t="n">
        <f aca="false">2*AT232*AW232/(2+AT232*AW232)</f>
        <v>0.00355424553531235</v>
      </c>
      <c r="AY232" s="208" t="n">
        <f aca="false">AY231*(1-AX231)</f>
        <v>97995.8376296947</v>
      </c>
      <c r="AZ232" s="208" t="n">
        <f aca="false">((AY232+AY233)/2)*AT232</f>
        <v>489108.434977537</v>
      </c>
      <c r="BA232" s="208" t="n">
        <f aca="false">BA233+AZ232</f>
        <v>5002533.41773823</v>
      </c>
      <c r="BB232" s="209" t="n">
        <f aca="false">BA232/AY232</f>
        <v>51.0484275530327</v>
      </c>
      <c r="BD232" s="203" t="s">
        <v>205</v>
      </c>
      <c r="BE232" s="204" t="s">
        <v>37</v>
      </c>
      <c r="BF232" s="204" t="n">
        <v>5</v>
      </c>
      <c r="BG232" s="205" t="n">
        <f aca="false">Z77</f>
        <v>1763866</v>
      </c>
      <c r="BH232" s="205" t="n">
        <f aca="false">D815</f>
        <v>802</v>
      </c>
      <c r="BI232" s="206" t="n">
        <f aca="false">BH232/BG232</f>
        <v>0.000454683065493637</v>
      </c>
      <c r="BJ232" s="207" t="n">
        <f aca="false">2*BF232*BI232/(2+BF232*BI232)</f>
        <v>0.00227083405299708</v>
      </c>
      <c r="BK232" s="208" t="n">
        <f aca="false">BK231*(1-BJ231)</f>
        <v>98742.5948409397</v>
      </c>
      <c r="BL232" s="208" t="n">
        <f aca="false">((BK232+BK233)/2)*BF232</f>
        <v>493152.404087583</v>
      </c>
      <c r="BM232" s="208" t="n">
        <f aca="false">BM233+BL232</f>
        <v>5270283.52520211</v>
      </c>
      <c r="BN232" s="209" t="n">
        <f aca="false">BM232/BK232</f>
        <v>53.3739622063992</v>
      </c>
      <c r="BP232" s="203" t="s">
        <v>205</v>
      </c>
      <c r="BQ232" s="204" t="s">
        <v>37</v>
      </c>
      <c r="BR232" s="204" t="n">
        <v>5</v>
      </c>
      <c r="BS232" s="205" t="n">
        <f aca="false">AM77</f>
        <v>1713090</v>
      </c>
      <c r="BT232" s="205" t="n">
        <f aca="false">D1504</f>
        <v>550</v>
      </c>
      <c r="BU232" s="206" t="n">
        <f aca="false">BT232/BS232</f>
        <v>0.000321057270779702</v>
      </c>
      <c r="BV232" s="207" t="n">
        <f aca="false">2*BR232*BU232/(2+BR232*BU232)</f>
        <v>0.00160399891511346</v>
      </c>
      <c r="BW232" s="208" t="n">
        <f aca="false">BW231*(1-BV231)</f>
        <v>99117.8768828711</v>
      </c>
      <c r="BX232" s="208" t="n">
        <f aca="false">((BW232+BW233)/2)*BR232</f>
        <v>495191.921996884</v>
      </c>
      <c r="BY232" s="208" t="n">
        <f aca="false">BY233+BX232</f>
        <v>5464959.55464783</v>
      </c>
      <c r="BZ232" s="209" t="n">
        <f aca="false">BY232/BW232</f>
        <v>55.1359626185884</v>
      </c>
    </row>
    <row r="233" customFormat="false" ht="15" hidden="false" customHeight="false" outlineLevel="0" collapsed="false">
      <c r="A233" s="219" t="s">
        <v>39</v>
      </c>
      <c r="B233" s="132" t="n">
        <v>5256</v>
      </c>
      <c r="C233" s="132" t="n">
        <v>3298</v>
      </c>
      <c r="D233" s="132" t="n">
        <v>1958</v>
      </c>
      <c r="E233" s="217" t="n">
        <v>1.7</v>
      </c>
      <c r="F233" s="217" t="n">
        <v>2</v>
      </c>
      <c r="G233" s="217" t="n">
        <v>1.3</v>
      </c>
      <c r="H233" s="217" t="n">
        <v>168.4</v>
      </c>
      <c r="I233" s="127"/>
      <c r="AR233" s="196" t="s">
        <v>206</v>
      </c>
      <c r="AS233" s="197" t="s">
        <v>38</v>
      </c>
      <c r="AT233" s="197" t="n">
        <v>5</v>
      </c>
      <c r="AU233" s="198" t="n">
        <f aca="false">M78</f>
        <v>1465595</v>
      </c>
      <c r="AV233" s="198" t="n">
        <f aca="false">D126</f>
        <v>1502</v>
      </c>
      <c r="AW233" s="199" t="n">
        <f aca="false">AV233/AU233</f>
        <v>0.0010248397408561</v>
      </c>
      <c r="AX233" s="200" t="n">
        <f aca="false">2*AT233*AW233/(2+AT233*AW233)</f>
        <v>0.00511110354918842</v>
      </c>
      <c r="AY233" s="201" t="n">
        <f aca="false">AY232*(1-AX232)</f>
        <v>97647.5363613202</v>
      </c>
      <c r="AZ233" s="201" t="n">
        <f aca="false">((AY233+AY234)/2)*AT233</f>
        <v>486989.965132436</v>
      </c>
      <c r="BA233" s="201" t="n">
        <f aca="false">BA234+AZ233</f>
        <v>4513424.98276069</v>
      </c>
      <c r="BB233" s="202" t="n">
        <f aca="false">BA233/AY233</f>
        <v>46.2215960683318</v>
      </c>
      <c r="BD233" s="196" t="s">
        <v>206</v>
      </c>
      <c r="BE233" s="197" t="s">
        <v>38</v>
      </c>
      <c r="BF233" s="197" t="n">
        <v>5</v>
      </c>
      <c r="BG233" s="198" t="n">
        <f aca="false">Z78</f>
        <v>1669679</v>
      </c>
      <c r="BH233" s="198" t="n">
        <f aca="false">D816</f>
        <v>1177</v>
      </c>
      <c r="BI233" s="199" t="n">
        <f aca="false">BH233/BG233</f>
        <v>0.000704925916897799</v>
      </c>
      <c r="BJ233" s="200" t="n">
        <f aca="false">2*BF233*BI233/(2+BF233*BI233)</f>
        <v>0.00351842900500801</v>
      </c>
      <c r="BK233" s="201" t="n">
        <f aca="false">BK232*(1-BJ232)</f>
        <v>98518.3667940937</v>
      </c>
      <c r="BL233" s="201" t="n">
        <f aca="false">((BK233+BK234)/2)*BF233</f>
        <v>491725.259272332</v>
      </c>
      <c r="BM233" s="201" t="n">
        <f aca="false">BM234+BL233</f>
        <v>4777131.12111452</v>
      </c>
      <c r="BN233" s="202" t="n">
        <f aca="false">BM233/BK233</f>
        <v>48.489751470392</v>
      </c>
      <c r="BP233" s="196" t="s">
        <v>206</v>
      </c>
      <c r="BQ233" s="197" t="s">
        <v>38</v>
      </c>
      <c r="BR233" s="197" t="n">
        <v>5</v>
      </c>
      <c r="BS233" s="198" t="n">
        <f aca="false">AM78</f>
        <v>1717621</v>
      </c>
      <c r="BT233" s="198" t="n">
        <f aca="false">D1505</f>
        <v>910</v>
      </c>
      <c r="BU233" s="199" t="n">
        <f aca="false">BT233/BS233</f>
        <v>0.000529802558305936</v>
      </c>
      <c r="BV233" s="200" t="n">
        <f aca="false">2*BR233*BU233/(2+BR233*BU233)</f>
        <v>0.0026455087982064</v>
      </c>
      <c r="BW233" s="201" t="n">
        <f aca="false">BW232*(1-BV232)</f>
        <v>98958.8919158826</v>
      </c>
      <c r="BX233" s="201" t="n">
        <f aca="false">((BW233+BW234)/2)*BR233</f>
        <v>494139.968031352</v>
      </c>
      <c r="BY233" s="201" t="n">
        <f aca="false">BY234+BX233</f>
        <v>4969767.63265094</v>
      </c>
      <c r="BZ233" s="202" t="n">
        <f aca="false">BY233/BW233</f>
        <v>50.2205262855546</v>
      </c>
    </row>
    <row r="234" customFormat="false" ht="15" hidden="false" customHeight="false" outlineLevel="0" collapsed="false">
      <c r="A234" s="219" t="s">
        <v>40</v>
      </c>
      <c r="B234" s="132" t="n">
        <v>7278</v>
      </c>
      <c r="C234" s="132" t="n">
        <v>4492</v>
      </c>
      <c r="D234" s="132" t="n">
        <v>2786</v>
      </c>
      <c r="E234" s="217" t="n">
        <v>2.4</v>
      </c>
      <c r="F234" s="217" t="n">
        <v>2.8</v>
      </c>
      <c r="G234" s="217" t="n">
        <v>1.9</v>
      </c>
      <c r="H234" s="217" t="n">
        <v>161.2</v>
      </c>
      <c r="I234" s="127"/>
      <c r="AR234" s="203" t="s">
        <v>207</v>
      </c>
      <c r="AS234" s="204" t="s">
        <v>39</v>
      </c>
      <c r="AT234" s="204" t="n">
        <v>5</v>
      </c>
      <c r="AU234" s="205" t="n">
        <f aca="false">M79</f>
        <v>1253022</v>
      </c>
      <c r="AV234" s="205" t="n">
        <f aca="false">D127</f>
        <v>1946</v>
      </c>
      <c r="AW234" s="206" t="n">
        <f aca="false">AV234/AU234</f>
        <v>0.0015530453575436</v>
      </c>
      <c r="AX234" s="207" t="n">
        <f aca="false">2*AT234*AW234/(2+AT234*AW234)</f>
        <v>0.00773519401981259</v>
      </c>
      <c r="AY234" s="208" t="n">
        <f aca="false">AY233*(1-AX233)</f>
        <v>97148.4496916544</v>
      </c>
      <c r="AZ234" s="208" t="n">
        <f aca="false">((AY234+AY235)/2)*AT234</f>
        <v>483863.593190549</v>
      </c>
      <c r="BA234" s="208" t="n">
        <f aca="false">BA235+AZ234</f>
        <v>4026435.01762825</v>
      </c>
      <c r="BB234" s="209" t="n">
        <f aca="false">BA234/AY234</f>
        <v>41.446209696686</v>
      </c>
      <c r="BD234" s="203" t="s">
        <v>207</v>
      </c>
      <c r="BE234" s="204" t="s">
        <v>39</v>
      </c>
      <c r="BF234" s="204" t="n">
        <v>5</v>
      </c>
      <c r="BG234" s="205" t="n">
        <f aca="false">Z79</f>
        <v>1581415</v>
      </c>
      <c r="BH234" s="205" t="n">
        <f aca="false">D817</f>
        <v>1843</v>
      </c>
      <c r="BI234" s="206" t="n">
        <f aca="false">BH234/BG234</f>
        <v>0.00116541198863044</v>
      </c>
      <c r="BJ234" s="207" t="n">
        <f aca="false">2*BF234*BI234/(2+BF234*BI234)</f>
        <v>0.00581013194957827</v>
      </c>
      <c r="BK234" s="208" t="n">
        <f aca="false">BK233*(1-BJ233)</f>
        <v>98171.7369148393</v>
      </c>
      <c r="BL234" s="208" t="n">
        <f aca="false">((BK234+BK235)/2)*BF234</f>
        <v>489432.70771121</v>
      </c>
      <c r="BM234" s="208" t="n">
        <f aca="false">BM235+BL234</f>
        <v>4285405.86184219</v>
      </c>
      <c r="BN234" s="209" t="n">
        <f aca="false">BM234/BK234</f>
        <v>43.6521344789859</v>
      </c>
      <c r="BP234" s="203" t="s">
        <v>207</v>
      </c>
      <c r="BQ234" s="204" t="s">
        <v>39</v>
      </c>
      <c r="BR234" s="204" t="n">
        <v>5</v>
      </c>
      <c r="BS234" s="205" t="n">
        <f aca="false">AM79</f>
        <v>1749668</v>
      </c>
      <c r="BT234" s="205" t="n">
        <f aca="false">D1506</f>
        <v>1639</v>
      </c>
      <c r="BU234" s="206" t="n">
        <f aca="false">BT234/BS234</f>
        <v>0.000936749143266037</v>
      </c>
      <c r="BV234" s="207" t="n">
        <f aca="false">2*BR234*BU234/(2+BR234*BU234)</f>
        <v>0.00467280260673391</v>
      </c>
      <c r="BW234" s="208" t="n">
        <f aca="false">BW233*(1-BV233)</f>
        <v>98697.0952966584</v>
      </c>
      <c r="BX234" s="208" t="n">
        <f aca="false">((BW234+BW235)/2)*BR234</f>
        <v>492332.496372844</v>
      </c>
      <c r="BY234" s="208" t="n">
        <f aca="false">BY235+BX234</f>
        <v>4475627.66461959</v>
      </c>
      <c r="BZ234" s="209" t="n">
        <f aca="false">BY234/BW234</f>
        <v>45.3471062260443</v>
      </c>
    </row>
    <row r="235" customFormat="false" ht="15" hidden="false" customHeight="false" outlineLevel="0" collapsed="false">
      <c r="A235" s="219" t="s">
        <v>52</v>
      </c>
      <c r="B235" s="132" t="n">
        <v>11199</v>
      </c>
      <c r="C235" s="132" t="n">
        <v>7080</v>
      </c>
      <c r="D235" s="132" t="n">
        <v>4119</v>
      </c>
      <c r="E235" s="217" t="n">
        <v>3.6</v>
      </c>
      <c r="F235" s="217" t="n">
        <v>4.4</v>
      </c>
      <c r="G235" s="217" t="n">
        <v>2.8</v>
      </c>
      <c r="H235" s="217" t="n">
        <v>171.9</v>
      </c>
      <c r="I235" s="127"/>
      <c r="AR235" s="196" t="s">
        <v>208</v>
      </c>
      <c r="AS235" s="197" t="s">
        <v>40</v>
      </c>
      <c r="AT235" s="197" t="n">
        <v>5</v>
      </c>
      <c r="AU235" s="198" t="n">
        <f aca="false">M80</f>
        <v>1149467</v>
      </c>
      <c r="AV235" s="198" t="n">
        <f aca="false">D128</f>
        <v>2862</v>
      </c>
      <c r="AW235" s="199" t="n">
        <f aca="false">AV235/AU235</f>
        <v>0.00248984964335644</v>
      </c>
      <c r="AX235" s="200" t="n">
        <f aca="false">2*AT235*AW235/(2+AT235*AW235)</f>
        <v>0.0123722357001682</v>
      </c>
      <c r="AY235" s="201" t="n">
        <f aca="false">AY234*(1-AX234)</f>
        <v>96396.9875845654</v>
      </c>
      <c r="AZ235" s="201" t="n">
        <f aca="false">((AY235+AY236)/2)*AT235</f>
        <v>479003.322294871</v>
      </c>
      <c r="BA235" s="201" t="n">
        <f aca="false">BA236+AZ235</f>
        <v>3542571.4244377</v>
      </c>
      <c r="BB235" s="202" t="n">
        <f aca="false">BA235/AY235</f>
        <v>36.7498146280758</v>
      </c>
      <c r="BD235" s="196" t="s">
        <v>208</v>
      </c>
      <c r="BE235" s="197" t="s">
        <v>40</v>
      </c>
      <c r="BF235" s="197" t="n">
        <v>5</v>
      </c>
      <c r="BG235" s="198" t="n">
        <f aca="false">Z80</f>
        <v>1550541</v>
      </c>
      <c r="BH235" s="198" t="n">
        <f aca="false">D818</f>
        <v>2981</v>
      </c>
      <c r="BI235" s="199" t="n">
        <f aca="false">BH235/BG235</f>
        <v>0.001922554772818</v>
      </c>
      <c r="BJ235" s="200" t="n">
        <f aca="false">2*BF235*BI235/(2+BF235*BI235)</f>
        <v>0.00956679215927409</v>
      </c>
      <c r="BK235" s="201" t="n">
        <f aca="false">BK234*(1-BJ234)</f>
        <v>97601.3461696448</v>
      </c>
      <c r="BL235" s="201" t="n">
        <f aca="false">((BK235+BK236)/2)*BF235</f>
        <v>485672.401365048</v>
      </c>
      <c r="BM235" s="201" t="n">
        <f aca="false">BM236+BL235</f>
        <v>3795973.15413098</v>
      </c>
      <c r="BN235" s="202" t="n">
        <f aca="false">BM235/BK235</f>
        <v>38.8926311275773</v>
      </c>
      <c r="BP235" s="196" t="s">
        <v>208</v>
      </c>
      <c r="BQ235" s="197" t="s">
        <v>40</v>
      </c>
      <c r="BR235" s="197" t="n">
        <v>5</v>
      </c>
      <c r="BS235" s="198" t="n">
        <f aca="false">AM80</f>
        <v>1716978</v>
      </c>
      <c r="BT235" s="198" t="n">
        <f aca="false">D1507</f>
        <v>2713</v>
      </c>
      <c r="BU235" s="199" t="n">
        <f aca="false">BT235/BS235</f>
        <v>0.00158010178348237</v>
      </c>
      <c r="BV235" s="200" t="n">
        <f aca="false">2*BR235*BU235/(2+BR235*BU235)</f>
        <v>0.00786942269532223</v>
      </c>
      <c r="BW235" s="201" t="n">
        <f aca="false">BW234*(1-BV234)</f>
        <v>98235.9032524791</v>
      </c>
      <c r="BX235" s="201" t="n">
        <f aca="false">((BW235+BW236)/2)*BR235</f>
        <v>489246.866646019</v>
      </c>
      <c r="BY235" s="201" t="n">
        <f aca="false">BY236+BX235</f>
        <v>3983295.16824675</v>
      </c>
      <c r="BZ235" s="202" t="n">
        <f aca="false">BY235/BW235</f>
        <v>40.5482622581396</v>
      </c>
    </row>
    <row r="236" customFormat="false" ht="15" hidden="false" customHeight="false" outlineLevel="0" collapsed="false">
      <c r="A236" s="219" t="s">
        <v>53</v>
      </c>
      <c r="B236" s="132" t="n">
        <v>16230</v>
      </c>
      <c r="C236" s="132" t="n">
        <v>10406</v>
      </c>
      <c r="D236" s="132" t="n">
        <v>5824</v>
      </c>
      <c r="E236" s="217" t="n">
        <v>5.3</v>
      </c>
      <c r="F236" s="217" t="n">
        <v>6.5</v>
      </c>
      <c r="G236" s="217" t="n">
        <v>4</v>
      </c>
      <c r="H236" s="217" t="n">
        <v>178.7</v>
      </c>
      <c r="I236" s="127"/>
      <c r="AR236" s="203" t="s">
        <v>209</v>
      </c>
      <c r="AS236" s="204" t="s">
        <v>52</v>
      </c>
      <c r="AT236" s="204" t="n">
        <v>5</v>
      </c>
      <c r="AU236" s="205" t="n">
        <f aca="false">M81</f>
        <v>1088298</v>
      </c>
      <c r="AV236" s="205" t="n">
        <f aca="false">D129</f>
        <v>4205</v>
      </c>
      <c r="AW236" s="206" t="n">
        <f aca="false">AV236/AU236</f>
        <v>0.00386383141382232</v>
      </c>
      <c r="AX236" s="207" t="n">
        <f aca="false">2*AT236*AW236/(2+AT236*AW236)</f>
        <v>0.0191343275296332</v>
      </c>
      <c r="AY236" s="208" t="n">
        <f aca="false">AY235*(1-AX235)</f>
        <v>95204.341333383</v>
      </c>
      <c r="AZ236" s="208" t="n">
        <f aca="false">((AY236+AY237)/2)*AT236</f>
        <v>471467.529043625</v>
      </c>
      <c r="BA236" s="208" t="n">
        <f aca="false">BA237+AZ236</f>
        <v>3063568.10214283</v>
      </c>
      <c r="BB236" s="209" t="n">
        <f aca="false">BA236/AY236</f>
        <v>32.1788697787945</v>
      </c>
      <c r="BD236" s="203" t="s">
        <v>209</v>
      </c>
      <c r="BE236" s="204" t="s">
        <v>52</v>
      </c>
      <c r="BF236" s="204" t="n">
        <v>5</v>
      </c>
      <c r="BG236" s="205" t="n">
        <f aca="false">Z81</f>
        <v>1343261</v>
      </c>
      <c r="BH236" s="205" t="n">
        <f aca="false">D819</f>
        <v>4048</v>
      </c>
      <c r="BI236" s="206" t="n">
        <f aca="false">BH236/BG236</f>
        <v>0.00301356177243291</v>
      </c>
      <c r="BJ236" s="207" t="n">
        <f aca="false">2*BF236*BI236/(2+BF236*BI236)</f>
        <v>0.0149551382796123</v>
      </c>
      <c r="BK236" s="208" t="n">
        <f aca="false">BK235*(1-BJ235)</f>
        <v>96667.6143763744</v>
      </c>
      <c r="BL236" s="208" t="n">
        <f aca="false">((BK236+BK237)/2)*BF236</f>
        <v>479723.878031475</v>
      </c>
      <c r="BM236" s="208" t="n">
        <f aca="false">BM237+BL236</f>
        <v>3310300.75276593</v>
      </c>
      <c r="BN236" s="209" t="n">
        <f aca="false">BM236/BK236</f>
        <v>34.2441548198066</v>
      </c>
      <c r="BP236" s="203" t="s">
        <v>209</v>
      </c>
      <c r="BQ236" s="204" t="s">
        <v>52</v>
      </c>
      <c r="BR236" s="204" t="n">
        <v>5</v>
      </c>
      <c r="BS236" s="205" t="n">
        <f aca="false">AM81</f>
        <v>1593966</v>
      </c>
      <c r="BT236" s="205" t="n">
        <f aca="false">D1508</f>
        <v>4011</v>
      </c>
      <c r="BU236" s="206" t="n">
        <f aca="false">BT236/BS236</f>
        <v>0.00251636484090627</v>
      </c>
      <c r="BV236" s="207" t="n">
        <f aca="false">2*BR236*BU236/(2+BR236*BU236)</f>
        <v>0.0125031678744334</v>
      </c>
      <c r="BW236" s="208" t="n">
        <f aca="false">BW235*(1-BV235)</f>
        <v>97462.8434059285</v>
      </c>
      <c r="BX236" s="208" t="n">
        <f aca="false">((BW236+BW237)/2)*BR236</f>
        <v>484267.731298083</v>
      </c>
      <c r="BY236" s="208" t="n">
        <f aca="false">BY237+BX236</f>
        <v>3494048.30160073</v>
      </c>
      <c r="BZ236" s="209" t="n">
        <f aca="false">BY236/BW236</f>
        <v>35.8500550517305</v>
      </c>
    </row>
    <row r="237" customFormat="false" ht="15" hidden="false" customHeight="false" outlineLevel="0" collapsed="false">
      <c r="A237" s="219" t="s">
        <v>57</v>
      </c>
      <c r="B237" s="132" t="n">
        <v>21915</v>
      </c>
      <c r="C237" s="132" t="n">
        <v>14041</v>
      </c>
      <c r="D237" s="132" t="n">
        <v>7874</v>
      </c>
      <c r="E237" s="217" t="n">
        <v>7.1</v>
      </c>
      <c r="F237" s="217" t="n">
        <v>8.7</v>
      </c>
      <c r="G237" s="217" t="n">
        <v>5.4</v>
      </c>
      <c r="H237" s="217" t="n">
        <v>178.3</v>
      </c>
      <c r="I237" s="127"/>
      <c r="AR237" s="196" t="s">
        <v>210</v>
      </c>
      <c r="AS237" s="197" t="s">
        <v>53</v>
      </c>
      <c r="AT237" s="197" t="n">
        <v>5</v>
      </c>
      <c r="AU237" s="198" t="n">
        <f aca="false">M82</f>
        <v>1004551</v>
      </c>
      <c r="AV237" s="198" t="n">
        <f aca="false">D130</f>
        <v>5929</v>
      </c>
      <c r="AW237" s="199" t="n">
        <f aca="false">AV237/AU237</f>
        <v>0.00590213936375555</v>
      </c>
      <c r="AX237" s="200" t="n">
        <f aca="false">2*AT237*AW237/(2+AT237*AW237)</f>
        <v>0.02908158785764</v>
      </c>
      <c r="AY237" s="201" t="n">
        <f aca="false">AY236*(1-AX236)</f>
        <v>93382.670284067</v>
      </c>
      <c r="AZ237" s="201" t="n">
        <f aca="false">((AY237+AY238)/2)*AT237</f>
        <v>460124.060594717</v>
      </c>
      <c r="BA237" s="201" t="n">
        <f aca="false">BA238+AZ237</f>
        <v>2592100.57309921</v>
      </c>
      <c r="BB237" s="202" t="n">
        <f aca="false">BA237/AY237</f>
        <v>27.7578330670361</v>
      </c>
      <c r="BD237" s="196" t="s">
        <v>210</v>
      </c>
      <c r="BE237" s="197" t="s">
        <v>53</v>
      </c>
      <c r="BF237" s="197" t="n">
        <v>5</v>
      </c>
      <c r="BG237" s="198" t="n">
        <f aca="false">Z82</f>
        <v>1150395</v>
      </c>
      <c r="BH237" s="198" t="n">
        <f aca="false">D820</f>
        <v>5321</v>
      </c>
      <c r="BI237" s="199" t="n">
        <f aca="false">BH237/BG237</f>
        <v>0.0046253678084484</v>
      </c>
      <c r="BJ237" s="200" t="n">
        <f aca="false">2*BF237*BI237/(2+BF237*BI237)</f>
        <v>0.0228624707022229</v>
      </c>
      <c r="BK237" s="201" t="n">
        <f aca="false">BK236*(1-BJ236)</f>
        <v>95221.9368362155</v>
      </c>
      <c r="BL237" s="201" t="n">
        <f aca="false">((BK237+BK238)/2)*BF237</f>
        <v>470667.16232826</v>
      </c>
      <c r="BM237" s="201" t="n">
        <f aca="false">BM238+BL237</f>
        <v>2830576.87473446</v>
      </c>
      <c r="BN237" s="202" t="n">
        <f aca="false">BM237/BK237</f>
        <v>29.7261006106516</v>
      </c>
      <c r="BP237" s="196" t="s">
        <v>210</v>
      </c>
      <c r="BQ237" s="197" t="s">
        <v>53</v>
      </c>
      <c r="BR237" s="197" t="n">
        <v>5</v>
      </c>
      <c r="BS237" s="198" t="n">
        <f aca="false">AM82</f>
        <v>1527602</v>
      </c>
      <c r="BT237" s="198" t="n">
        <f aca="false">D1509</f>
        <v>5891</v>
      </c>
      <c r="BU237" s="199" t="n">
        <f aca="false">BT237/BS237</f>
        <v>0.00385637096573584</v>
      </c>
      <c r="BV237" s="200" t="n">
        <f aca="false">2*BR237*BU237/(2+BR237*BU237)</f>
        <v>0.0190977349522265</v>
      </c>
      <c r="BW237" s="201" t="n">
        <f aca="false">BW236*(1-BV236)</f>
        <v>96244.2491133046</v>
      </c>
      <c r="BX237" s="201" t="n">
        <f aca="false">((BW237+BW238)/2)*BR237</f>
        <v>476626.127665918</v>
      </c>
      <c r="BY237" s="201" t="n">
        <f aca="false">BY238+BX237</f>
        <v>3009780.57030264</v>
      </c>
      <c r="BZ237" s="202" t="n">
        <f aca="false">BY237/BW237</f>
        <v>31.2723159880373</v>
      </c>
    </row>
    <row r="238" customFormat="false" ht="15" hidden="false" customHeight="false" outlineLevel="0" collapsed="false">
      <c r="A238" s="219" t="s">
        <v>62</v>
      </c>
      <c r="B238" s="132" t="n">
        <v>27648</v>
      </c>
      <c r="C238" s="132" t="n">
        <v>17368</v>
      </c>
      <c r="D238" s="132" t="n">
        <v>10280</v>
      </c>
      <c r="E238" s="217" t="n">
        <v>9</v>
      </c>
      <c r="F238" s="217" t="n">
        <v>10.8</v>
      </c>
      <c r="G238" s="217" t="n">
        <v>7</v>
      </c>
      <c r="H238" s="217" t="n">
        <v>168.9</v>
      </c>
      <c r="I238" s="127"/>
      <c r="AR238" s="203" t="s">
        <v>211</v>
      </c>
      <c r="AS238" s="204" t="s">
        <v>57</v>
      </c>
      <c r="AT238" s="204" t="n">
        <v>5</v>
      </c>
      <c r="AU238" s="205" t="n">
        <f aca="false">M83</f>
        <v>899708</v>
      </c>
      <c r="AV238" s="205" t="n">
        <f aca="false">D131</f>
        <v>7886</v>
      </c>
      <c r="AW238" s="206" t="n">
        <f aca="false">AV238/AU238</f>
        <v>0.00876506599919085</v>
      </c>
      <c r="AX238" s="207" t="n">
        <f aca="false">2*AT238*AW238/(2+AT238*AW238)</f>
        <v>0.0428855923769582</v>
      </c>
      <c r="AY238" s="208" t="n">
        <f aca="false">AY237*(1-AX237)</f>
        <v>90666.9539538199</v>
      </c>
      <c r="AZ238" s="208" t="n">
        <f aca="false">((AY238+AY239)/2)*AT238</f>
        <v>443614.00469579</v>
      </c>
      <c r="BA238" s="208" t="n">
        <f aca="false">BA239+AZ238</f>
        <v>2131976.51250449</v>
      </c>
      <c r="BB238" s="209" t="n">
        <f aca="false">BA238/AY238</f>
        <v>23.5143723212582</v>
      </c>
      <c r="BD238" s="203" t="s">
        <v>211</v>
      </c>
      <c r="BE238" s="204" t="s">
        <v>57</v>
      </c>
      <c r="BF238" s="204" t="n">
        <v>5</v>
      </c>
      <c r="BG238" s="205" t="n">
        <f aca="false">Z83</f>
        <v>1063820</v>
      </c>
      <c r="BH238" s="205" t="n">
        <f aca="false">D821</f>
        <v>7516</v>
      </c>
      <c r="BI238" s="206" t="n">
        <f aca="false">BH238/BG238</f>
        <v>0.00706510499896599</v>
      </c>
      <c r="BJ238" s="207" t="n">
        <f aca="false">2*BF238*BI238/(2+BF238*BI238)</f>
        <v>0.0347124079770185</v>
      </c>
      <c r="BK238" s="208" t="n">
        <f aca="false">BK237*(1-BJ237)</f>
        <v>93044.9280950886</v>
      </c>
      <c r="BL238" s="208" t="n">
        <f aca="false">((BK238+BK239)/2)*BF238</f>
        <v>457150.10671487</v>
      </c>
      <c r="BM238" s="208" t="n">
        <f aca="false">BM239+BL238</f>
        <v>2359909.71240619</v>
      </c>
      <c r="BN238" s="209" t="n">
        <f aca="false">BM238/BK238</f>
        <v>25.3631203841057</v>
      </c>
      <c r="BP238" s="203" t="s">
        <v>211</v>
      </c>
      <c r="BQ238" s="204" t="s">
        <v>57</v>
      </c>
      <c r="BR238" s="204" t="n">
        <v>5</v>
      </c>
      <c r="BS238" s="205" t="n">
        <f aca="false">AM83</f>
        <v>1412412</v>
      </c>
      <c r="BT238" s="205" t="n">
        <f aca="false">D1510</f>
        <v>8404</v>
      </c>
      <c r="BU238" s="206" t="n">
        <f aca="false">BT238/BS238</f>
        <v>0.00595010521009451</v>
      </c>
      <c r="BV238" s="207" t="n">
        <f aca="false">2*BR238*BU238/(2+BR238*BU238)</f>
        <v>0.0293144656632869</v>
      </c>
      <c r="BW238" s="208" t="n">
        <f aca="false">BW237*(1-BV237)</f>
        <v>94406.2019530627</v>
      </c>
      <c r="BX238" s="208" t="n">
        <f aca="false">((BW238+BW239)/2)*BR238</f>
        <v>465112.341351427</v>
      </c>
      <c r="BY238" s="208" t="n">
        <f aca="false">BY239+BX238</f>
        <v>2533154.44263673</v>
      </c>
      <c r="BZ238" s="209" t="n">
        <f aca="false">BY238/BW238</f>
        <v>26.8325003043356</v>
      </c>
    </row>
    <row r="239" customFormat="false" ht="15" hidden="false" customHeight="false" outlineLevel="0" collapsed="false">
      <c r="A239" s="219" t="s">
        <v>64</v>
      </c>
      <c r="B239" s="132" t="n">
        <v>32287</v>
      </c>
      <c r="C239" s="132" t="n">
        <v>19257</v>
      </c>
      <c r="D239" s="132" t="n">
        <v>13030</v>
      </c>
      <c r="E239" s="217" t="n">
        <v>10.5</v>
      </c>
      <c r="F239" s="217" t="n">
        <v>12</v>
      </c>
      <c r="G239" s="217" t="n">
        <v>8.9</v>
      </c>
      <c r="H239" s="217" t="n">
        <v>147.8</v>
      </c>
      <c r="I239" s="127"/>
      <c r="AR239" s="196" t="s">
        <v>212</v>
      </c>
      <c r="AS239" s="197" t="s">
        <v>62</v>
      </c>
      <c r="AT239" s="197" t="n">
        <v>5</v>
      </c>
      <c r="AU239" s="198" t="n">
        <f aca="false">M84</f>
        <v>752391</v>
      </c>
      <c r="AV239" s="198" t="n">
        <f aca="false">D132</f>
        <v>10027</v>
      </c>
      <c r="AW239" s="199" t="n">
        <f aca="false">AV239/AU239</f>
        <v>0.0133268473440007</v>
      </c>
      <c r="AX239" s="200" t="n">
        <f aca="false">2*AT239*AW239/(2+AT239*AW239)</f>
        <v>0.0644857571175825</v>
      </c>
      <c r="AY239" s="201" t="n">
        <f aca="false">AY238*(1-AX238)</f>
        <v>86778.6479244959</v>
      </c>
      <c r="AZ239" s="201" t="n">
        <f aca="false">((AY239+AY240)/2)*AT239</f>
        <v>419903.272589852</v>
      </c>
      <c r="BA239" s="201" t="n">
        <f aca="false">BA240+AZ239</f>
        <v>1688362.5078087</v>
      </c>
      <c r="BB239" s="202" t="n">
        <f aca="false">BA239/AY239</f>
        <v>19.4559669710192</v>
      </c>
      <c r="BD239" s="196" t="s">
        <v>212</v>
      </c>
      <c r="BE239" s="197" t="s">
        <v>62</v>
      </c>
      <c r="BF239" s="197" t="n">
        <v>5</v>
      </c>
      <c r="BG239" s="198" t="n">
        <f aca="false">Z84</f>
        <v>962862</v>
      </c>
      <c r="BH239" s="198" t="n">
        <f aca="false">D822</f>
        <v>10577</v>
      </c>
      <c r="BI239" s="199" t="n">
        <f aca="false">BH239/BG239</f>
        <v>0.0109849594230534</v>
      </c>
      <c r="BJ239" s="200" t="n">
        <f aca="false">2*BF239*BI239/(2+BF239*BI239)</f>
        <v>0.0534567466336199</v>
      </c>
      <c r="BK239" s="201" t="n">
        <f aca="false">BK238*(1-BJ238)</f>
        <v>89815.1145908595</v>
      </c>
      <c r="BL239" s="201" t="n">
        <f aca="false">((BK239+BK240)/2)*BF239</f>
        <v>437072.513392915</v>
      </c>
      <c r="BM239" s="201" t="n">
        <f aca="false">BM240+BL239</f>
        <v>1902759.60569132</v>
      </c>
      <c r="BN239" s="202" t="n">
        <f aca="false">BM239/BK239</f>
        <v>21.1852939715001</v>
      </c>
      <c r="BP239" s="196" t="s">
        <v>212</v>
      </c>
      <c r="BQ239" s="197" t="s">
        <v>62</v>
      </c>
      <c r="BR239" s="197" t="n">
        <v>5</v>
      </c>
      <c r="BS239" s="198" t="n">
        <f aca="false">AM84</f>
        <v>1161898</v>
      </c>
      <c r="BT239" s="198" t="n">
        <f aca="false">D1511</f>
        <v>10923</v>
      </c>
      <c r="BU239" s="199" t="n">
        <f aca="false">BT239/BS239</f>
        <v>0.00940099733367301</v>
      </c>
      <c r="BV239" s="200" t="n">
        <f aca="false">2*BR239*BU239/(2+BR239*BU239)</f>
        <v>0.0459256200883699</v>
      </c>
      <c r="BW239" s="201" t="n">
        <f aca="false">BW238*(1-BV238)</f>
        <v>91638.7345875083</v>
      </c>
      <c r="BX239" s="201" t="n">
        <f aca="false">((BW239+BW240)/2)*BR239</f>
        <v>447672.258662429</v>
      </c>
      <c r="BY239" s="201" t="n">
        <f aca="false">BY240+BX239</f>
        <v>2068042.1012853</v>
      </c>
      <c r="BZ239" s="202" t="n">
        <f aca="false">BY239/BW239</f>
        <v>22.567335860694</v>
      </c>
    </row>
    <row r="240" customFormat="false" ht="15" hidden="false" customHeight="false" outlineLevel="0" collapsed="false">
      <c r="A240" s="219" t="s">
        <v>69</v>
      </c>
      <c r="B240" s="132" t="n">
        <v>38591</v>
      </c>
      <c r="C240" s="132" t="n">
        <v>21074</v>
      </c>
      <c r="D240" s="132" t="n">
        <v>17517</v>
      </c>
      <c r="E240" s="217" t="n">
        <v>12.6</v>
      </c>
      <c r="F240" s="217" t="n">
        <v>13.1</v>
      </c>
      <c r="G240" s="217" t="n">
        <v>12</v>
      </c>
      <c r="H240" s="217" t="n">
        <v>120.3</v>
      </c>
      <c r="I240" s="127"/>
      <c r="AR240" s="203" t="s">
        <v>213</v>
      </c>
      <c r="AS240" s="204" t="s">
        <v>64</v>
      </c>
      <c r="AT240" s="204" t="n">
        <v>5</v>
      </c>
      <c r="AU240" s="205" t="n">
        <f aca="false">M85</f>
        <v>605897</v>
      </c>
      <c r="AV240" s="205" t="n">
        <f aca="false">D133</f>
        <v>12826</v>
      </c>
      <c r="AW240" s="206" t="n">
        <f aca="false">AV240/AU240</f>
        <v>0.0211686144674755</v>
      </c>
      <c r="AX240" s="207" t="n">
        <f aca="false">2*AT240*AW240/(2+AT240*AW240)</f>
        <v>0.100523228656252</v>
      </c>
      <c r="AY240" s="208" t="n">
        <f aca="false">AY239*(1-AX239)</f>
        <v>81182.6611114447</v>
      </c>
      <c r="AZ240" s="208" t="n">
        <f aca="false">((AY240+AY241)/2)*AT240</f>
        <v>385511.447542651</v>
      </c>
      <c r="BA240" s="208" t="n">
        <f aca="false">BA241+AZ240</f>
        <v>1268459.23521885</v>
      </c>
      <c r="BB240" s="209" t="n">
        <f aca="false">BA240/AY240</f>
        <v>15.6247555555927</v>
      </c>
      <c r="BD240" s="203" t="s">
        <v>213</v>
      </c>
      <c r="BE240" s="204" t="s">
        <v>64</v>
      </c>
      <c r="BF240" s="204" t="n">
        <v>5</v>
      </c>
      <c r="BG240" s="205" t="n">
        <f aca="false">Z85</f>
        <v>836656</v>
      </c>
      <c r="BH240" s="205" t="n">
        <f aca="false">D823</f>
        <v>14814</v>
      </c>
      <c r="BI240" s="206" t="n">
        <f aca="false">BH240/BG240</f>
        <v>0.0177062018320552</v>
      </c>
      <c r="BJ240" s="207" t="n">
        <f aca="false">2*BF240*BI240/(2+BF240*BI240)</f>
        <v>0.0847782568436667</v>
      </c>
      <c r="BK240" s="208" t="n">
        <f aca="false">BK239*(1-BJ239)</f>
        <v>85013.8907663064</v>
      </c>
      <c r="BL240" s="208" t="n">
        <f aca="false">((BK240+BK241)/2)*BF240</f>
        <v>407051.130164869</v>
      </c>
      <c r="BM240" s="208" t="n">
        <f aca="false">BM241+BL240</f>
        <v>1465687.09229841</v>
      </c>
      <c r="BN240" s="209" t="n">
        <f aca="false">BM240/BK240</f>
        <v>17.2405600906729</v>
      </c>
      <c r="BP240" s="203" t="s">
        <v>213</v>
      </c>
      <c r="BQ240" s="204" t="s">
        <v>64</v>
      </c>
      <c r="BR240" s="204" t="n">
        <v>5</v>
      </c>
      <c r="BS240" s="205" t="n">
        <f aca="false">AM85</f>
        <v>981716</v>
      </c>
      <c r="BT240" s="205" t="n">
        <f aca="false">D1512</f>
        <v>15160</v>
      </c>
      <c r="BU240" s="206" t="n">
        <f aca="false">BT240/BS240</f>
        <v>0.0154423478887988</v>
      </c>
      <c r="BV240" s="207" t="n">
        <f aca="false">2*BR240*BU240/(2+BR240*BU240)</f>
        <v>0.074341712958604</v>
      </c>
      <c r="BW240" s="208" t="n">
        <f aca="false">BW239*(1-BV239)</f>
        <v>87430.1688774634</v>
      </c>
      <c r="BX240" s="208" t="n">
        <f aca="false">((BW240+BW241)/2)*BR240</f>
        <v>420901.57309079</v>
      </c>
      <c r="BY240" s="208" t="n">
        <f aca="false">BY241+BX240</f>
        <v>1620369.84262287</v>
      </c>
      <c r="BZ240" s="209" t="n">
        <f aca="false">BY240/BW240</f>
        <v>18.5333033600093</v>
      </c>
    </row>
    <row r="241" customFormat="false" ht="15" hidden="false" customHeight="false" outlineLevel="0" collapsed="false">
      <c r="A241" s="219" t="s">
        <v>70</v>
      </c>
      <c r="B241" s="132" t="n">
        <v>46110</v>
      </c>
      <c r="C241" s="132" t="n">
        <v>21485</v>
      </c>
      <c r="D241" s="132" t="n">
        <v>24625</v>
      </c>
      <c r="E241" s="217" t="n">
        <v>15</v>
      </c>
      <c r="F241" s="217" t="n">
        <v>13.3</v>
      </c>
      <c r="G241" s="217" t="n">
        <v>16.8</v>
      </c>
      <c r="H241" s="217" t="n">
        <v>87.2</v>
      </c>
      <c r="I241" s="127"/>
      <c r="AR241" s="196" t="s">
        <v>214</v>
      </c>
      <c r="AS241" s="197" t="s">
        <v>69</v>
      </c>
      <c r="AT241" s="197" t="n">
        <v>5</v>
      </c>
      <c r="AU241" s="198" t="n">
        <f aca="false">M86</f>
        <v>490244</v>
      </c>
      <c r="AV241" s="198" t="n">
        <f aca="false">D134</f>
        <v>17728</v>
      </c>
      <c r="AW241" s="199" t="n">
        <f aca="false">AV241/AU241</f>
        <v>0.0361615848434657</v>
      </c>
      <c r="AX241" s="200" t="n">
        <f aca="false">2*AT241*AW241/(2+AT241*AW241)</f>
        <v>0.165817376403948</v>
      </c>
      <c r="AY241" s="201" t="n">
        <f aca="false">AY240*(1-AX240)</f>
        <v>73021.9179056159</v>
      </c>
      <c r="AZ241" s="201" t="n">
        <f aca="false">((AY241+AY242)/2)*AT241</f>
        <v>334838.832410345</v>
      </c>
      <c r="BA241" s="201" t="n">
        <f aca="false">BA242+AZ241</f>
        <v>882947.787676197</v>
      </c>
      <c r="BB241" s="202" t="n">
        <f aca="false">BA241/AY241</f>
        <v>12.09154474438</v>
      </c>
      <c r="BD241" s="196" t="s">
        <v>214</v>
      </c>
      <c r="BE241" s="197" t="s">
        <v>69</v>
      </c>
      <c r="BF241" s="197" t="n">
        <v>5</v>
      </c>
      <c r="BG241" s="198" t="n">
        <f aca="false">Z86</f>
        <v>673300</v>
      </c>
      <c r="BH241" s="198" t="n">
        <f aca="false">D824</f>
        <v>19914</v>
      </c>
      <c r="BI241" s="199" t="n">
        <f aca="false">BH241/BG241</f>
        <v>0.0295767117184019</v>
      </c>
      <c r="BJ241" s="200" t="n">
        <f aca="false">2*BF241*BI241/(2+BF241*BI241)</f>
        <v>0.137701653332596</v>
      </c>
      <c r="BK241" s="201" t="n">
        <f aca="false">BK240*(1-BJ240)</f>
        <v>77806.5612996411</v>
      </c>
      <c r="BL241" s="201" t="n">
        <f aca="false">((BK241+BK242)/2)*BF241</f>
        <v>362247.576170494</v>
      </c>
      <c r="BM241" s="201" t="n">
        <f aca="false">BM242+BL241</f>
        <v>1058635.96213354</v>
      </c>
      <c r="BN241" s="202" t="n">
        <f aca="false">BM241/BK241</f>
        <v>13.6059985745498</v>
      </c>
      <c r="BP241" s="196" t="s">
        <v>214</v>
      </c>
      <c r="BQ241" s="197" t="s">
        <v>69</v>
      </c>
      <c r="BR241" s="197" t="n">
        <v>5</v>
      </c>
      <c r="BS241" s="198" t="n">
        <f aca="false">AM86</f>
        <v>844958</v>
      </c>
      <c r="BT241" s="198" t="n">
        <f aca="false">D1513</f>
        <v>21610</v>
      </c>
      <c r="BU241" s="199" t="n">
        <f aca="false">BT241/BS241</f>
        <v>0.0255752356921882</v>
      </c>
      <c r="BV241" s="200" t="n">
        <f aca="false">2*BR241*BU241/(2+BR241*BU241)</f>
        <v>0.120191371805696</v>
      </c>
      <c r="BW241" s="201" t="n">
        <f aca="false">BW240*(1-BV240)</f>
        <v>80930.4603588527</v>
      </c>
      <c r="BX241" s="201" t="n">
        <f aca="false">((BW241+BW242)/2)*BR241</f>
        <v>380334.444165771</v>
      </c>
      <c r="BY241" s="201" t="n">
        <f aca="false">BY242+BX241</f>
        <v>1199468.26953208</v>
      </c>
      <c r="BZ241" s="202" t="n">
        <f aca="false">BY241/BW241</f>
        <v>14.8209742563372</v>
      </c>
    </row>
    <row r="242" customFormat="false" ht="15" hidden="false" customHeight="false" outlineLevel="0" collapsed="false">
      <c r="A242" s="219" t="s">
        <v>71</v>
      </c>
      <c r="B242" s="132" t="n">
        <v>40646</v>
      </c>
      <c r="C242" s="132" t="n">
        <v>15629</v>
      </c>
      <c r="D242" s="132" t="n">
        <v>25017</v>
      </c>
      <c r="E242" s="217" t="n">
        <v>13.2</v>
      </c>
      <c r="F242" s="217" t="n">
        <v>9.7</v>
      </c>
      <c r="G242" s="217" t="n">
        <v>17.1</v>
      </c>
      <c r="H242" s="217" t="n">
        <v>62.5</v>
      </c>
      <c r="I242" s="127"/>
      <c r="AR242" s="203" t="s">
        <v>215</v>
      </c>
      <c r="AS242" s="204" t="s">
        <v>70</v>
      </c>
      <c r="AT242" s="204" t="n">
        <v>5</v>
      </c>
      <c r="AU242" s="205" t="n">
        <f aca="false">M87</f>
        <v>368784</v>
      </c>
      <c r="AV242" s="205" t="n">
        <f aca="false">D135</f>
        <v>25343</v>
      </c>
      <c r="AW242" s="206" t="n">
        <f aca="false">AV242/AU242</f>
        <v>0.0687204434031845</v>
      </c>
      <c r="AX242" s="207" t="n">
        <f aca="false">2*AT242*AW242/(2+AT242*AW242)</f>
        <v>0.293225714262574</v>
      </c>
      <c r="AY242" s="208" t="n">
        <f aca="false">AY241*(1-AX241)</f>
        <v>60913.6150585222</v>
      </c>
      <c r="AZ242" s="208" t="n">
        <f aca="false">((AY242+AY243)/2)*AT242</f>
        <v>259914.479582984</v>
      </c>
      <c r="BA242" s="208" t="n">
        <f aca="false">BA243+AZ242</f>
        <v>548108.955265852</v>
      </c>
      <c r="BB242" s="209" t="n">
        <f aca="false">BA242/AY242</f>
        <v>8.99813538794671</v>
      </c>
      <c r="BD242" s="203" t="s">
        <v>215</v>
      </c>
      <c r="BE242" s="204" t="s">
        <v>70</v>
      </c>
      <c r="BF242" s="204" t="n">
        <v>5</v>
      </c>
      <c r="BG242" s="205" t="n">
        <f aca="false">Z87</f>
        <v>466205</v>
      </c>
      <c r="BH242" s="205" t="n">
        <f aca="false">D825</f>
        <v>25340</v>
      </c>
      <c r="BI242" s="206" t="n">
        <f aca="false">BH242/BG242</f>
        <v>0.054353771409573</v>
      </c>
      <c r="BJ242" s="207" t="n">
        <f aca="false">2*BF242*BI242/(2+BF242*BI242)</f>
        <v>0.239257489779154</v>
      </c>
      <c r="BK242" s="208" t="n">
        <f aca="false">BK241*(1-BJ241)</f>
        <v>67092.4691685565</v>
      </c>
      <c r="BL242" s="208" t="n">
        <f aca="false">((BK242+BK243)/2)*BF242</f>
        <v>295331.406451897</v>
      </c>
      <c r="BM242" s="208" t="n">
        <f aca="false">BM243+BL242</f>
        <v>696388.385963047</v>
      </c>
      <c r="BN242" s="209" t="n">
        <f aca="false">BM242/BK242</f>
        <v>10.3795313332933</v>
      </c>
      <c r="BP242" s="203" t="s">
        <v>215</v>
      </c>
      <c r="BQ242" s="204" t="s">
        <v>70</v>
      </c>
      <c r="BR242" s="204" t="n">
        <v>5</v>
      </c>
      <c r="BS242" s="205" t="n">
        <f aca="false">AM87</f>
        <v>657441</v>
      </c>
      <c r="BT242" s="205" t="n">
        <f aca="false">D1514</f>
        <v>30189</v>
      </c>
      <c r="BU242" s="206" t="n">
        <f aca="false">BT242/BS242</f>
        <v>0.0459189493810091</v>
      </c>
      <c r="BV242" s="207" t="n">
        <f aca="false">2*BR242*BU242/(2+BR242*BU242)</f>
        <v>0.205951998428191</v>
      </c>
      <c r="BW242" s="208" t="n">
        <f aca="false">BW241*(1-BV241)</f>
        <v>71203.3173074557</v>
      </c>
      <c r="BX242" s="208" t="n">
        <f aca="false">((BW242+BW243)/2)*BR242</f>
        <v>319355.422801811</v>
      </c>
      <c r="BY242" s="208" t="n">
        <f aca="false">BY243+BX242</f>
        <v>819133.825366307</v>
      </c>
      <c r="BZ242" s="209" t="n">
        <f aca="false">BY242/BW242</f>
        <v>11.504152563978</v>
      </c>
    </row>
    <row r="243" customFormat="false" ht="15" hidden="false" customHeight="false" outlineLevel="0" collapsed="false">
      <c r="A243" s="219" t="s">
        <v>72</v>
      </c>
      <c r="B243" s="132" t="n">
        <v>23767</v>
      </c>
      <c r="C243" s="132" t="n">
        <v>7512</v>
      </c>
      <c r="D243" s="132" t="n">
        <v>16255</v>
      </c>
      <c r="E243" s="217" t="n">
        <v>7.7</v>
      </c>
      <c r="F243" s="217" t="n">
        <v>4.7</v>
      </c>
      <c r="G243" s="217" t="n">
        <v>11.1</v>
      </c>
      <c r="H243" s="217" t="n">
        <v>46.2</v>
      </c>
      <c r="I243" s="127"/>
      <c r="AR243" s="196" t="s">
        <v>216</v>
      </c>
      <c r="AS243" s="197" t="s">
        <v>71</v>
      </c>
      <c r="AT243" s="197" t="n">
        <v>5</v>
      </c>
      <c r="AU243" s="198" t="n">
        <f aca="false">M88</f>
        <v>219640</v>
      </c>
      <c r="AV243" s="198" t="n">
        <f aca="false">D136</f>
        <v>24768</v>
      </c>
      <c r="AW243" s="199" t="n">
        <f aca="false">AV243/AU243</f>
        <v>0.112766344928064</v>
      </c>
      <c r="AX243" s="200" t="n">
        <f aca="false">2*AT243*AW243/(2+AT243*AW243)</f>
        <v>0.439835203864185</v>
      </c>
      <c r="AY243" s="201" t="n">
        <f aca="false">AY242*(1-AX242)</f>
        <v>43052.1767746716</v>
      </c>
      <c r="AZ243" s="201" t="n">
        <f aca="false">((AY243+AY244)/2)*AT243</f>
        <v>167921.226502146</v>
      </c>
      <c r="BA243" s="201" t="n">
        <f aca="false">BA244+AZ243</f>
        <v>288194.475682868</v>
      </c>
      <c r="BB243" s="202" t="n">
        <f aca="false">BA243/AY243</f>
        <v>6.69407442952846</v>
      </c>
      <c r="BD243" s="196" t="s">
        <v>216</v>
      </c>
      <c r="BE243" s="197" t="s">
        <v>71</v>
      </c>
      <c r="BF243" s="197" t="n">
        <v>5</v>
      </c>
      <c r="BG243" s="198" t="n">
        <f aca="false">Z88</f>
        <v>280531</v>
      </c>
      <c r="BH243" s="198" t="n">
        <f aca="false">D826</f>
        <v>24940</v>
      </c>
      <c r="BI243" s="199" t="n">
        <f aca="false">BH243/BG243</f>
        <v>0.0889028307032021</v>
      </c>
      <c r="BJ243" s="200" t="n">
        <f aca="false">2*BF243*BI243/(2+BF243*BI243)</f>
        <v>0.363683027056034</v>
      </c>
      <c r="BK243" s="201" t="n">
        <f aca="false">BK242*(1-BJ242)</f>
        <v>51040.0934122024</v>
      </c>
      <c r="BL243" s="201" t="n">
        <f aca="false">((BK243+BK244)/2)*BF243</f>
        <v>208794.427877581</v>
      </c>
      <c r="BM243" s="201" t="n">
        <f aca="false">BM244+BL243</f>
        <v>401056.979511149</v>
      </c>
      <c r="BN243" s="202" t="n">
        <f aca="false">BM243/BK243</f>
        <v>7.85768506088327</v>
      </c>
      <c r="BP243" s="196" t="s">
        <v>216</v>
      </c>
      <c r="BQ243" s="197" t="s">
        <v>71</v>
      </c>
      <c r="BR243" s="197" t="n">
        <v>5</v>
      </c>
      <c r="BS243" s="198" t="n">
        <f aca="false">AM88</f>
        <v>439907</v>
      </c>
      <c r="BT243" s="198" t="n">
        <f aca="false">D1515</f>
        <v>32682</v>
      </c>
      <c r="BU243" s="199" t="n">
        <f aca="false">BT243/BS243</f>
        <v>0.0742929755607435</v>
      </c>
      <c r="BV243" s="200" t="n">
        <f aca="false">2*BR243*BU243/(2+BR243*BU243)</f>
        <v>0.31327883560961</v>
      </c>
      <c r="BW243" s="201" t="n">
        <f aca="false">BW242*(1-BV242)</f>
        <v>56538.8518132686</v>
      </c>
      <c r="BX243" s="201" t="n">
        <f aca="false">((BW243+BW244)/2)*BR243</f>
        <v>238413.19490943</v>
      </c>
      <c r="BY243" s="201" t="n">
        <f aca="false">BY244+BX243</f>
        <v>499778.402564496</v>
      </c>
      <c r="BZ243" s="202" t="n">
        <f aca="false">BY243/BW243</f>
        <v>8.83955698667386</v>
      </c>
    </row>
    <row r="244" customFormat="false" ht="15" hidden="false" customHeight="false" outlineLevel="0" collapsed="false">
      <c r="A244" s="219" t="s">
        <v>74</v>
      </c>
      <c r="B244" s="132" t="n">
        <v>8020</v>
      </c>
      <c r="C244" s="132" t="n">
        <v>1960</v>
      </c>
      <c r="D244" s="132" t="n">
        <v>6060</v>
      </c>
      <c r="E244" s="217" t="n">
        <v>2.6</v>
      </c>
      <c r="F244" s="217" t="n">
        <v>1.2</v>
      </c>
      <c r="G244" s="217" t="n">
        <v>4.1</v>
      </c>
      <c r="H244" s="217" t="n">
        <v>32.3</v>
      </c>
      <c r="I244" s="127"/>
      <c r="AR244" s="203" t="n">
        <v>90</v>
      </c>
      <c r="AS244" s="204" t="s">
        <v>72</v>
      </c>
      <c r="AT244" s="204" t="n">
        <v>5</v>
      </c>
      <c r="AU244" s="205" t="n">
        <f aca="false">M89</f>
        <v>89089</v>
      </c>
      <c r="AV244" s="205" t="n">
        <f aca="false">D137</f>
        <v>15220</v>
      </c>
      <c r="AW244" s="206" t="n">
        <f aca="false">AV244/AU244</f>
        <v>0.170840395559497</v>
      </c>
      <c r="AX244" s="207" t="n">
        <f aca="false">2*AT244*AW244/(2+AT244*AW244)</f>
        <v>0.598557484328176</v>
      </c>
      <c r="AY244" s="208" t="n">
        <f aca="false">AY243*(1-AX243)</f>
        <v>24116.313826187</v>
      </c>
      <c r="AZ244" s="208" t="n">
        <f aca="false">((AY244+AY245)/2)*AT244</f>
        <v>84494.0687932566</v>
      </c>
      <c r="BA244" s="208" t="n">
        <f aca="false">BA245+AZ244</f>
        <v>120273.249180722</v>
      </c>
      <c r="BB244" s="209" t="n">
        <f aca="false">BA244/AY244</f>
        <v>4.98721529532103</v>
      </c>
      <c r="BD244" s="203" t="n">
        <v>90</v>
      </c>
      <c r="BE244" s="204" t="s">
        <v>72</v>
      </c>
      <c r="BF244" s="204" t="n">
        <v>5</v>
      </c>
      <c r="BG244" s="205" t="n">
        <f aca="false">Z89</f>
        <v>141458</v>
      </c>
      <c r="BH244" s="205" t="n">
        <f aca="false">D827</f>
        <v>19173</v>
      </c>
      <c r="BI244" s="206" t="n">
        <f aca="false">BH244/BG244</f>
        <v>0.135538463713611</v>
      </c>
      <c r="BJ244" s="207" t="n">
        <f aca="false">2*BF244*BI244/(2+BF244*BI244)</f>
        <v>0.506176392163282</v>
      </c>
      <c r="BK244" s="208" t="n">
        <f aca="false">BK243*(1-BJ243)</f>
        <v>32477.6777388299</v>
      </c>
      <c r="BL244" s="208" t="n">
        <f aca="false">((BK244+BK245)/2)*BF244</f>
        <v>121289.804334943</v>
      </c>
      <c r="BM244" s="208" t="n">
        <f aca="false">BM245+BL244</f>
        <v>192262.551633569</v>
      </c>
      <c r="BN244" s="209" t="n">
        <f aca="false">BM244/BK244</f>
        <v>5.91983679312459</v>
      </c>
      <c r="BP244" s="203" t="n">
        <v>90</v>
      </c>
      <c r="BQ244" s="204" t="s">
        <v>72</v>
      </c>
      <c r="BR244" s="204" t="n">
        <v>5</v>
      </c>
      <c r="BS244" s="205" t="n">
        <f aca="false">AM89</f>
        <v>233089</v>
      </c>
      <c r="BT244" s="205" t="n">
        <f aca="false">D1516</f>
        <v>26324</v>
      </c>
      <c r="BU244" s="206" t="n">
        <f aca="false">BT244/BS244</f>
        <v>0.11293540235704</v>
      </c>
      <c r="BV244" s="207" t="n">
        <f aca="false">2*BR244*BU244/(2+BR244*BU244)</f>
        <v>0.440349415688912</v>
      </c>
      <c r="BW244" s="208" t="n">
        <f aca="false">BW243*(1-BV243)</f>
        <v>38826.4261505035</v>
      </c>
      <c r="BX244" s="208" t="n">
        <f aca="false">((BW244+BW245)/2)*BR244</f>
        <v>151389.14558086</v>
      </c>
      <c r="BY244" s="208" t="n">
        <f aca="false">BY245+BX244</f>
        <v>261365.207655066</v>
      </c>
      <c r="BZ244" s="209" t="n">
        <f aca="false">BY244/BW244</f>
        <v>6.73163186953988</v>
      </c>
    </row>
    <row r="245" customFormat="false" ht="15" hidden="false" customHeight="false" outlineLevel="0" collapsed="false">
      <c r="A245" s="219" t="s">
        <v>218</v>
      </c>
      <c r="B245" s="132" t="n">
        <v>1873</v>
      </c>
      <c r="C245" s="132" t="n">
        <v>371</v>
      </c>
      <c r="D245" s="132" t="n">
        <v>1502</v>
      </c>
      <c r="E245" s="217" t="n">
        <v>0.6</v>
      </c>
      <c r="F245" s="217" t="n">
        <v>0.2</v>
      </c>
      <c r="G245" s="217" t="n">
        <v>1</v>
      </c>
      <c r="H245" s="217" t="n">
        <v>24.7</v>
      </c>
      <c r="I245" s="127"/>
      <c r="AR245" s="196" t="n">
        <v>95</v>
      </c>
      <c r="AS245" s="197" t="s">
        <v>74</v>
      </c>
      <c r="AT245" s="197" t="n">
        <v>5</v>
      </c>
      <c r="AU245" s="198" t="n">
        <f aca="false">M90</f>
        <v>20407</v>
      </c>
      <c r="AV245" s="198" t="n">
        <f aca="false">D138</f>
        <v>5249</v>
      </c>
      <c r="AW245" s="199" t="n">
        <f aca="false">AV245/AU245</f>
        <v>0.257215661292694</v>
      </c>
      <c r="AX245" s="200" t="n">
        <f aca="false">2*AT245*AW245/(2+AT245*AW245)</f>
        <v>0.782743554183629</v>
      </c>
      <c r="AY245" s="201" t="n">
        <f aca="false">AY244*(1-AX244)</f>
        <v>9681.31369111568</v>
      </c>
      <c r="AZ245" s="201" t="n">
        <f aca="false">((AY245+AY246)/2)*AT245</f>
        <v>29461.6037362021</v>
      </c>
      <c r="BA245" s="201" t="n">
        <f aca="false">BA246+AZ245</f>
        <v>35779.180387465</v>
      </c>
      <c r="BB245" s="202" t="n">
        <f aca="false">BA245/AY245</f>
        <v>3.69569477128901</v>
      </c>
      <c r="BD245" s="196" t="n">
        <v>95</v>
      </c>
      <c r="BE245" s="197" t="s">
        <v>74</v>
      </c>
      <c r="BF245" s="197" t="n">
        <v>5</v>
      </c>
      <c r="BG245" s="198" t="n">
        <f aca="false">Z90</f>
        <v>51829</v>
      </c>
      <c r="BH245" s="198" t="n">
        <f aca="false">D828</f>
        <v>10781</v>
      </c>
      <c r="BI245" s="199" t="n">
        <f aca="false">BH245/BG245</f>
        <v>0.208010959115553</v>
      </c>
      <c r="BJ245" s="200" t="n">
        <f aca="false">2*BF245*BI245/(2+BF245*BI245)</f>
        <v>0.684234242810812</v>
      </c>
      <c r="BK245" s="201" t="n">
        <f aca="false">BK244*(1-BJ244)</f>
        <v>16038.2439951472</v>
      </c>
      <c r="BL245" s="201" t="n">
        <f aca="false">((BK245+BK246)/2)*BF245</f>
        <v>52756.4306356497</v>
      </c>
      <c r="BM245" s="201" t="n">
        <f aca="false">BM246+BL245</f>
        <v>70972.7472986258</v>
      </c>
      <c r="BN245" s="202" t="n">
        <f aca="false">BM245/BK245</f>
        <v>4.42521932700988</v>
      </c>
      <c r="BP245" s="196" t="n">
        <v>95</v>
      </c>
      <c r="BQ245" s="197" t="s">
        <v>74</v>
      </c>
      <c r="BR245" s="197" t="n">
        <v>5</v>
      </c>
      <c r="BS245" s="198" t="n">
        <f aca="false">AM90</f>
        <v>89408</v>
      </c>
      <c r="BT245" s="198" t="n">
        <f aca="false">D1517</f>
        <v>15805</v>
      </c>
      <c r="BU245" s="199" t="n">
        <f aca="false">BT245/BS245</f>
        <v>0.176773890479599</v>
      </c>
      <c r="BV245" s="200" t="n">
        <f aca="false">2*BR245*BU245/(2+BR245*BU245)</f>
        <v>0.612974662679713</v>
      </c>
      <c r="BW245" s="201" t="n">
        <f aca="false">BW244*(1-BV244)</f>
        <v>21729.2320818406</v>
      </c>
      <c r="BX245" s="201" t="n">
        <f aca="false">((BW245+BW246)/2)*BR245</f>
        <v>75347.4886450645</v>
      </c>
      <c r="BY245" s="201" t="n">
        <f aca="false">BY246+BX245</f>
        <v>109976.062074206</v>
      </c>
      <c r="BZ245" s="202" t="n">
        <f aca="false">BY245/BW245</f>
        <v>5.06120334395591</v>
      </c>
    </row>
    <row r="246" customFormat="false" ht="15" hidden="false" customHeight="false" outlineLevel="0" collapsed="false">
      <c r="B246" s="132"/>
      <c r="C246" s="132"/>
      <c r="D246" s="132"/>
      <c r="E246" s="217"/>
      <c r="F246" s="217"/>
      <c r="G246" s="217"/>
      <c r="H246" s="217"/>
      <c r="I246" s="127"/>
      <c r="AR246" s="220" t="s">
        <v>217</v>
      </c>
      <c r="AS246" s="221" t="s">
        <v>218</v>
      </c>
      <c r="AT246" s="221" t="n">
        <f aca="false">2/AW246</f>
        <v>6.0072202166065</v>
      </c>
      <c r="AU246" s="222" t="n">
        <f aca="false">M91</f>
        <v>4160</v>
      </c>
      <c r="AV246" s="222" t="n">
        <f aca="false">D139</f>
        <v>1385</v>
      </c>
      <c r="AW246" s="223" t="n">
        <f aca="false">AV246/AU246</f>
        <v>0.332932692307692</v>
      </c>
      <c r="AX246" s="224" t="n">
        <f aca="false">2*AT246*AW246/(2+AT246*AW246)</f>
        <v>1</v>
      </c>
      <c r="AY246" s="225" t="n">
        <f aca="false">AY245*(1-AX245)</f>
        <v>2103.32780336516</v>
      </c>
      <c r="AZ246" s="225" t="n">
        <f aca="false">AY246/AW246</f>
        <v>6317.57665126287</v>
      </c>
      <c r="BA246" s="225" t="n">
        <f aca="false">BA247+AZ246</f>
        <v>6317.57665126287</v>
      </c>
      <c r="BB246" s="226" t="n">
        <f aca="false">BA246/AY246</f>
        <v>3.00361010830325</v>
      </c>
      <c r="BD246" s="220" t="s">
        <v>217</v>
      </c>
      <c r="BE246" s="221" t="s">
        <v>218</v>
      </c>
      <c r="BF246" s="221" t="n">
        <f aca="false">2/BI246</f>
        <v>7.19397153223556</v>
      </c>
      <c r="BG246" s="222" t="n">
        <f aca="false">Z91</f>
        <v>12888</v>
      </c>
      <c r="BH246" s="222" t="n">
        <f aca="false">D829</f>
        <v>3583</v>
      </c>
      <c r="BI246" s="223" t="n">
        <f aca="false">BH246/BG246</f>
        <v>0.278010552451893</v>
      </c>
      <c r="BJ246" s="224" t="n">
        <f aca="false">2*BF246*BI246/(2+BF246*BI246)</f>
        <v>1</v>
      </c>
      <c r="BK246" s="225" t="n">
        <f aca="false">BK245*(1-BJ245)</f>
        <v>5064.32825911261</v>
      </c>
      <c r="BL246" s="225" t="n">
        <f aca="false">BK246/BI246</f>
        <v>18216.3166629761</v>
      </c>
      <c r="BM246" s="225" t="n">
        <f aca="false">BM247+BL246</f>
        <v>18216.3166629761</v>
      </c>
      <c r="BN246" s="226" t="n">
        <f aca="false">BM246/BK246</f>
        <v>3.59698576611778</v>
      </c>
      <c r="BP246" s="220" t="s">
        <v>217</v>
      </c>
      <c r="BQ246" s="221" t="s">
        <v>218</v>
      </c>
      <c r="BR246" s="221" t="n">
        <f aca="false">2/BU246</f>
        <v>8.2353264604811</v>
      </c>
      <c r="BS246" s="222" t="n">
        <f aca="false">AM91</f>
        <v>29956</v>
      </c>
      <c r="BT246" s="222" t="n">
        <f aca="false">D1518</f>
        <v>7275</v>
      </c>
      <c r="BU246" s="223" t="n">
        <f aca="false">BT246/BS246</f>
        <v>0.242856189077313</v>
      </c>
      <c r="BV246" s="224" t="n">
        <f aca="false">2*BR246*BU246/(2+BR246*BU246)</f>
        <v>1</v>
      </c>
      <c r="BW246" s="225" t="n">
        <f aca="false">BW245*(1-BV245)</f>
        <v>8409.76337618516</v>
      </c>
      <c r="BX246" s="225" t="n">
        <f aca="false">BW246/BU246</f>
        <v>34628.5734291413</v>
      </c>
      <c r="BY246" s="225" t="n">
        <f aca="false">BY247+BX246</f>
        <v>34628.5734291413</v>
      </c>
      <c r="BZ246" s="226" t="n">
        <f aca="false">BY246/BW246</f>
        <v>4.11766323024055</v>
      </c>
    </row>
    <row r="247" customFormat="false" ht="15" hidden="false" customHeight="false" outlineLevel="0" collapsed="false">
      <c r="A247" s="219" t="s">
        <v>186</v>
      </c>
      <c r="B247" s="132" t="n">
        <v>7789</v>
      </c>
      <c r="C247" s="132" t="n">
        <v>4397</v>
      </c>
      <c r="D247" s="132" t="n">
        <v>3392</v>
      </c>
      <c r="E247" s="217" t="n">
        <v>2.5</v>
      </c>
      <c r="F247" s="217" t="n">
        <v>2.7</v>
      </c>
      <c r="G247" s="217" t="n">
        <v>2.3</v>
      </c>
      <c r="H247" s="217" t="n">
        <v>129.6</v>
      </c>
      <c r="I247" s="127"/>
    </row>
    <row r="248" customFormat="false" ht="15" hidden="false" customHeight="false" outlineLevel="0" collapsed="false">
      <c r="A248" s="219" t="s">
        <v>189</v>
      </c>
      <c r="B248" s="132" t="n">
        <v>1281</v>
      </c>
      <c r="C248" s="132" t="n">
        <v>710</v>
      </c>
      <c r="D248" s="132" t="n">
        <v>571</v>
      </c>
      <c r="E248" s="217" t="n">
        <v>0.4</v>
      </c>
      <c r="F248" s="217" t="n">
        <v>0.4</v>
      </c>
      <c r="G248" s="217" t="n">
        <v>0.4</v>
      </c>
      <c r="H248" s="217" t="n">
        <v>124.3</v>
      </c>
      <c r="I248" s="127"/>
      <c r="AW248" s="179" t="n">
        <v>2013</v>
      </c>
      <c r="BI248" s="179" t="n">
        <v>2026</v>
      </c>
      <c r="BR248" s="0" t="n">
        <f aca="false">1497+53</f>
        <v>1550</v>
      </c>
      <c r="BU248" s="179" t="n">
        <v>2039</v>
      </c>
    </row>
    <row r="249" customFormat="false" ht="15" hidden="false" customHeight="false" outlineLevel="0" collapsed="false">
      <c r="A249" s="219" t="s">
        <v>24</v>
      </c>
      <c r="B249" s="132" t="n">
        <v>10513</v>
      </c>
      <c r="C249" s="132" t="n">
        <v>5979</v>
      </c>
      <c r="D249" s="132" t="n">
        <v>4534</v>
      </c>
      <c r="E249" s="217" t="n">
        <v>3.4</v>
      </c>
      <c r="F249" s="217" t="n">
        <v>3.7</v>
      </c>
      <c r="G249" s="217" t="n">
        <v>3.1</v>
      </c>
      <c r="H249" s="217" t="n">
        <v>131.9</v>
      </c>
      <c r="I249" s="127"/>
      <c r="AR249" s="180"/>
      <c r="AS249" s="181"/>
      <c r="AT249" s="181"/>
      <c r="AU249" s="181"/>
      <c r="AV249" s="182"/>
      <c r="AW249" s="182" t="s">
        <v>261</v>
      </c>
      <c r="AX249" s="181"/>
      <c r="AY249" s="181"/>
      <c r="AZ249" s="181"/>
      <c r="BA249" s="181"/>
      <c r="BB249" s="183"/>
      <c r="BD249" s="180"/>
      <c r="BE249" s="181"/>
      <c r="BF249" s="181"/>
      <c r="BG249" s="181"/>
      <c r="BH249" s="182"/>
      <c r="BI249" s="182" t="s">
        <v>262</v>
      </c>
      <c r="BJ249" s="181"/>
      <c r="BK249" s="181"/>
      <c r="BL249" s="181"/>
      <c r="BM249" s="181"/>
      <c r="BN249" s="183"/>
      <c r="BP249" s="180"/>
      <c r="BQ249" s="181"/>
      <c r="BR249" s="181"/>
      <c r="BS249" s="181"/>
      <c r="BT249" s="182"/>
      <c r="BU249" s="182" t="s">
        <v>263</v>
      </c>
      <c r="BV249" s="181"/>
      <c r="BW249" s="181"/>
      <c r="BX249" s="181"/>
      <c r="BY249" s="181"/>
      <c r="BZ249" s="183"/>
    </row>
    <row r="250" customFormat="false" ht="15" hidden="false" customHeight="false" outlineLevel="0" collapsed="false">
      <c r="A250" s="219" t="s">
        <v>25</v>
      </c>
      <c r="B250" s="132" t="n">
        <v>5413</v>
      </c>
      <c r="C250" s="132" t="n">
        <v>4014</v>
      </c>
      <c r="D250" s="132" t="n">
        <v>1399</v>
      </c>
      <c r="E250" s="217" t="n">
        <v>1.8</v>
      </c>
      <c r="F250" s="217" t="n">
        <v>2.5</v>
      </c>
      <c r="G250" s="217" t="n">
        <v>1</v>
      </c>
      <c r="H250" s="217" t="n">
        <v>286.9</v>
      </c>
      <c r="I250" s="127"/>
      <c r="AR250" s="184"/>
      <c r="AS250" s="185"/>
      <c r="AT250" s="186"/>
      <c r="AU250" s="187"/>
      <c r="AV250" s="187"/>
      <c r="AW250" s="187"/>
      <c r="AX250" s="187"/>
      <c r="AY250" s="187"/>
      <c r="AZ250" s="188"/>
      <c r="BA250" s="187"/>
      <c r="BB250" s="189"/>
      <c r="BD250" s="184"/>
      <c r="BE250" s="185"/>
      <c r="BF250" s="186"/>
      <c r="BG250" s="187"/>
      <c r="BH250" s="187"/>
      <c r="BI250" s="187"/>
      <c r="BJ250" s="187"/>
      <c r="BK250" s="187"/>
      <c r="BL250" s="188"/>
      <c r="BM250" s="187"/>
      <c r="BN250" s="189"/>
      <c r="BP250" s="184"/>
      <c r="BQ250" s="185"/>
      <c r="BR250" s="186"/>
      <c r="BS250" s="187"/>
      <c r="BT250" s="187"/>
      <c r="BU250" s="187"/>
      <c r="BV250" s="187"/>
      <c r="BW250" s="187"/>
      <c r="BX250" s="188"/>
      <c r="BY250" s="187"/>
      <c r="BZ250" s="189"/>
    </row>
    <row r="251" customFormat="false" ht="73" hidden="false" customHeight="false" outlineLevel="0" collapsed="false">
      <c r="A251" s="219" t="s">
        <v>222</v>
      </c>
      <c r="B251" s="132" t="n">
        <v>21125</v>
      </c>
      <c r="C251" s="132" t="n">
        <v>14395</v>
      </c>
      <c r="D251" s="132" t="n">
        <v>6730</v>
      </c>
      <c r="E251" s="217" t="n">
        <v>6.9</v>
      </c>
      <c r="F251" s="217" t="n">
        <v>8.9</v>
      </c>
      <c r="G251" s="217" t="n">
        <v>4.6</v>
      </c>
      <c r="H251" s="217" t="n">
        <v>213.9</v>
      </c>
      <c r="I251" s="127"/>
      <c r="AR251" s="184" t="s">
        <v>163</v>
      </c>
      <c r="AS251" s="187" t="s">
        <v>164</v>
      </c>
      <c r="AT251" s="186" t="s">
        <v>165</v>
      </c>
      <c r="AU251" s="187" t="s">
        <v>166</v>
      </c>
      <c r="AV251" s="187" t="s">
        <v>167</v>
      </c>
      <c r="AW251" s="187" t="s">
        <v>168</v>
      </c>
      <c r="AX251" s="187" t="s">
        <v>169</v>
      </c>
      <c r="AY251" s="187" t="s">
        <v>170</v>
      </c>
      <c r="AZ251" s="188" t="s">
        <v>171</v>
      </c>
      <c r="BA251" s="187" t="s">
        <v>172</v>
      </c>
      <c r="BB251" s="189" t="s">
        <v>173</v>
      </c>
      <c r="BD251" s="184" t="s">
        <v>163</v>
      </c>
      <c r="BE251" s="187" t="s">
        <v>164</v>
      </c>
      <c r="BF251" s="186" t="s">
        <v>165</v>
      </c>
      <c r="BG251" s="187" t="s">
        <v>166</v>
      </c>
      <c r="BH251" s="187" t="s">
        <v>167</v>
      </c>
      <c r="BI251" s="187" t="s">
        <v>168</v>
      </c>
      <c r="BJ251" s="187" t="s">
        <v>169</v>
      </c>
      <c r="BK251" s="187" t="s">
        <v>170</v>
      </c>
      <c r="BL251" s="188" t="s">
        <v>171</v>
      </c>
      <c r="BM251" s="187" t="s">
        <v>172</v>
      </c>
      <c r="BN251" s="189" t="s">
        <v>173</v>
      </c>
      <c r="BP251" s="184" t="s">
        <v>163</v>
      </c>
      <c r="BQ251" s="187" t="s">
        <v>164</v>
      </c>
      <c r="BR251" s="186" t="s">
        <v>165</v>
      </c>
      <c r="BS251" s="187" t="s">
        <v>166</v>
      </c>
      <c r="BT251" s="187" t="s">
        <v>167</v>
      </c>
      <c r="BU251" s="187" t="s">
        <v>168</v>
      </c>
      <c r="BV251" s="187" t="s">
        <v>169</v>
      </c>
      <c r="BW251" s="187" t="s">
        <v>170</v>
      </c>
      <c r="BX251" s="188" t="s">
        <v>171</v>
      </c>
      <c r="BY251" s="187" t="s">
        <v>172</v>
      </c>
      <c r="BZ251" s="189" t="s">
        <v>173</v>
      </c>
    </row>
    <row r="252" customFormat="false" ht="15" hidden="false" customHeight="false" outlineLevel="0" collapsed="false">
      <c r="A252" s="219" t="s">
        <v>223</v>
      </c>
      <c r="B252" s="132" t="n">
        <v>28403</v>
      </c>
      <c r="C252" s="132" t="n">
        <v>18887</v>
      </c>
      <c r="D252" s="132" t="n">
        <v>9516</v>
      </c>
      <c r="E252" s="217" t="n">
        <v>9.2</v>
      </c>
      <c r="F252" s="217" t="n">
        <v>11.7</v>
      </c>
      <c r="G252" s="217" t="n">
        <v>6.5</v>
      </c>
      <c r="H252" s="217" t="n">
        <v>198.5</v>
      </c>
      <c r="I252" s="127"/>
      <c r="AR252" s="191" t="s">
        <v>175</v>
      </c>
      <c r="AS252" s="192" t="s">
        <v>176</v>
      </c>
      <c r="AT252" s="193" t="s">
        <v>177</v>
      </c>
      <c r="AU252" s="192" t="s">
        <v>178</v>
      </c>
      <c r="AV252" s="192" t="s">
        <v>179</v>
      </c>
      <c r="AW252" s="192" t="s">
        <v>180</v>
      </c>
      <c r="AX252" s="192" t="s">
        <v>181</v>
      </c>
      <c r="AY252" s="192" t="s">
        <v>182</v>
      </c>
      <c r="AZ252" s="194" t="s">
        <v>183</v>
      </c>
      <c r="BA252" s="192" t="s">
        <v>184</v>
      </c>
      <c r="BB252" s="195" t="s">
        <v>185</v>
      </c>
      <c r="BD252" s="191" t="s">
        <v>175</v>
      </c>
      <c r="BE252" s="192" t="s">
        <v>176</v>
      </c>
      <c r="BF252" s="193" t="s">
        <v>177</v>
      </c>
      <c r="BG252" s="192" t="s">
        <v>178</v>
      </c>
      <c r="BH252" s="192" t="s">
        <v>179</v>
      </c>
      <c r="BI252" s="192" t="s">
        <v>180</v>
      </c>
      <c r="BJ252" s="192" t="s">
        <v>181</v>
      </c>
      <c r="BK252" s="192" t="s">
        <v>182</v>
      </c>
      <c r="BL252" s="194" t="s">
        <v>183</v>
      </c>
      <c r="BM252" s="192" t="s">
        <v>184</v>
      </c>
      <c r="BN252" s="195" t="s">
        <v>185</v>
      </c>
      <c r="BP252" s="191" t="s">
        <v>175</v>
      </c>
      <c r="BQ252" s="192" t="s">
        <v>176</v>
      </c>
      <c r="BR252" s="193" t="s">
        <v>177</v>
      </c>
      <c r="BS252" s="192" t="s">
        <v>178</v>
      </c>
      <c r="BT252" s="192" t="s">
        <v>179</v>
      </c>
      <c r="BU252" s="192" t="s">
        <v>180</v>
      </c>
      <c r="BV252" s="192" t="s">
        <v>181</v>
      </c>
      <c r="BW252" s="192" t="s">
        <v>182</v>
      </c>
      <c r="BX252" s="194" t="s">
        <v>183</v>
      </c>
      <c r="BY252" s="192" t="s">
        <v>184</v>
      </c>
      <c r="BZ252" s="195" t="s">
        <v>185</v>
      </c>
    </row>
    <row r="253" customFormat="false" ht="15" hidden="false" customHeight="false" outlineLevel="0" collapsed="false">
      <c r="A253" s="219" t="s">
        <v>224</v>
      </c>
      <c r="B253" s="132" t="n">
        <v>77747</v>
      </c>
      <c r="C253" s="132" t="n">
        <v>50414</v>
      </c>
      <c r="D253" s="132" t="n">
        <v>27333</v>
      </c>
      <c r="E253" s="217" t="n">
        <v>25.3</v>
      </c>
      <c r="F253" s="217" t="n">
        <v>31.3</v>
      </c>
      <c r="G253" s="217" t="n">
        <v>18.7</v>
      </c>
      <c r="H253" s="217" t="n">
        <v>184.4</v>
      </c>
      <c r="I253" s="127"/>
      <c r="AR253" s="196" t="s">
        <v>186</v>
      </c>
      <c r="AS253" s="197" t="s">
        <v>186</v>
      </c>
      <c r="AT253" s="197" t="n">
        <v>1</v>
      </c>
      <c r="AU253" s="198" t="n">
        <f aca="false">N10</f>
        <v>751392.01826</v>
      </c>
      <c r="AV253" s="198" t="n">
        <f aca="false">B171</f>
        <v>8092</v>
      </c>
      <c r="AW253" s="199" t="n">
        <f aca="false">AV253/AU253</f>
        <v>0.0107693451665066</v>
      </c>
      <c r="AX253" s="200" t="n">
        <f aca="false">2*AT253*AW253/(2+AT253*AW253)</f>
        <v>0.0107116663503887</v>
      </c>
      <c r="AY253" s="201" t="n">
        <v>100000</v>
      </c>
      <c r="AZ253" s="201" t="n">
        <f aca="false">(0.1*AY253+0.9*AY254)*AT253</f>
        <v>99035.950028465</v>
      </c>
      <c r="BA253" s="201" t="n">
        <f aca="false">BA254+AZ253</f>
        <v>7654737.88746998</v>
      </c>
      <c r="BB253" s="202" t="n">
        <f aca="false">BA253/AY253</f>
        <v>76.5473788746998</v>
      </c>
      <c r="BD253" s="196" t="s">
        <v>186</v>
      </c>
      <c r="BE253" s="197" t="s">
        <v>186</v>
      </c>
      <c r="BF253" s="197" t="n">
        <v>1</v>
      </c>
      <c r="BG253" s="198" t="n">
        <f aca="false">AA10</f>
        <v>718182.332944</v>
      </c>
      <c r="BH253" s="198" t="n">
        <f aca="false">B861</f>
        <v>5087</v>
      </c>
      <c r="BI253" s="199" t="n">
        <f aca="false">BH253/BG253</f>
        <v>0.00708315948005457</v>
      </c>
      <c r="BJ253" s="200" t="n">
        <f aca="false">2*BF253*BI253/(2+BF253*BI253)</f>
        <v>0.00705816243497305</v>
      </c>
      <c r="BK253" s="201" t="n">
        <v>100000</v>
      </c>
      <c r="BL253" s="201" t="n">
        <f aca="false">(0.1*BK253+0.9*BK254)*BF253</f>
        <v>99364.7653808524</v>
      </c>
      <c r="BM253" s="201" t="n">
        <f aca="false">BM254+BL253</f>
        <v>7943920.20837483</v>
      </c>
      <c r="BN253" s="202" t="n">
        <f aca="false">BM253/BK253</f>
        <v>79.4392020837483</v>
      </c>
      <c r="BP253" s="196" t="s">
        <v>186</v>
      </c>
      <c r="BQ253" s="197" t="s">
        <v>186</v>
      </c>
      <c r="BR253" s="197" t="n">
        <v>1</v>
      </c>
      <c r="BS253" s="198" t="n">
        <f aca="false">AN10</f>
        <v>700678.908788</v>
      </c>
      <c r="BT253" s="198" t="n">
        <f aca="false">B1550</f>
        <v>3601</v>
      </c>
      <c r="BU253" s="199" t="n">
        <f aca="false">BT253/BS253</f>
        <v>0.00513930126172748</v>
      </c>
      <c r="BV253" s="200" t="n">
        <f aca="false">2*BR253*BU253/(2+BR253*BU253)</f>
        <v>0.0051261289013622</v>
      </c>
      <c r="BW253" s="201" t="n">
        <v>100000</v>
      </c>
      <c r="BX253" s="201" t="n">
        <f aca="false">(0.1*BW253+0.9*BW254)*BR253</f>
        <v>99538.6483988774</v>
      </c>
      <c r="BY253" s="201" t="n">
        <f aca="false">BY254+BX253</f>
        <v>8149620.00807848</v>
      </c>
      <c r="BZ253" s="202" t="n">
        <f aca="false">BY253/BW253</f>
        <v>81.4962000807848</v>
      </c>
    </row>
    <row r="254" customFormat="false" ht="15" hidden="false" customHeight="false" outlineLevel="0" collapsed="false">
      <c r="A254" s="219" t="s">
        <v>226</v>
      </c>
      <c r="B254" s="132" t="n">
        <v>49344</v>
      </c>
      <c r="C254" s="132" t="n">
        <v>31527</v>
      </c>
      <c r="D254" s="132" t="n">
        <v>17817</v>
      </c>
      <c r="E254" s="217" t="n">
        <v>16.1</v>
      </c>
      <c r="F254" s="217" t="n">
        <v>19.6</v>
      </c>
      <c r="G254" s="217" t="n">
        <v>12.2</v>
      </c>
      <c r="H254" s="217" t="n">
        <v>176.9</v>
      </c>
      <c r="I254" s="127"/>
      <c r="AR254" s="203" t="s">
        <v>188</v>
      </c>
      <c r="AS254" s="204" t="s">
        <v>189</v>
      </c>
      <c r="AT254" s="204" t="n">
        <v>4</v>
      </c>
      <c r="AU254" s="205" t="n">
        <f aca="false">N11</f>
        <v>2961218.98174</v>
      </c>
      <c r="AV254" s="205" t="n">
        <f aca="false">B172</f>
        <v>1327</v>
      </c>
      <c r="AW254" s="206" t="n">
        <f aca="false">AV254/AU254</f>
        <v>0.000448126264279267</v>
      </c>
      <c r="AX254" s="207" t="n">
        <f aca="false">2*AT254*AW254/(2+AT254*AW254)</f>
        <v>0.00179089995850086</v>
      </c>
      <c r="AY254" s="208" t="n">
        <f aca="false">AY253*(1-AX253)</f>
        <v>98928.8333649611</v>
      </c>
      <c r="AZ254" s="208" t="n">
        <f aca="false">((AY254+AY255)/2)*AT254</f>
        <v>395360.990172709</v>
      </c>
      <c r="BA254" s="208" t="n">
        <f aca="false">BA255+AZ254</f>
        <v>7555701.93744151</v>
      </c>
      <c r="BB254" s="209" t="n">
        <f aca="false">BA254/AY254</f>
        <v>76.3751242225567</v>
      </c>
      <c r="BD254" s="203" t="s">
        <v>188</v>
      </c>
      <c r="BE254" s="204" t="s">
        <v>189</v>
      </c>
      <c r="BF254" s="204" t="n">
        <v>4</v>
      </c>
      <c r="BG254" s="205" t="n">
        <f aca="false">AA11</f>
        <v>2904607.667056</v>
      </c>
      <c r="BH254" s="205" t="n">
        <f aca="false">B862</f>
        <v>771</v>
      </c>
      <c r="BI254" s="206" t="n">
        <f aca="false">BH254/BG254</f>
        <v>0.000265440323918671</v>
      </c>
      <c r="BJ254" s="207" t="n">
        <f aca="false">2*BF254*BI254/(2+BF254*BI254)</f>
        <v>0.00106119792623212</v>
      </c>
      <c r="BK254" s="208" t="n">
        <f aca="false">BK253*(1-BJ253)</f>
        <v>99294.1837565027</v>
      </c>
      <c r="BL254" s="208" t="n">
        <f aca="false">((BK254+BK255)/2)*BF254</f>
        <v>396965.993462232</v>
      </c>
      <c r="BM254" s="208" t="n">
        <f aca="false">BM255+BL254</f>
        <v>7844555.44299398</v>
      </c>
      <c r="BN254" s="209" t="n">
        <f aca="false">BM254/BK254</f>
        <v>79.0031716483116</v>
      </c>
      <c r="BP254" s="203" t="s">
        <v>188</v>
      </c>
      <c r="BQ254" s="204" t="s">
        <v>189</v>
      </c>
      <c r="BR254" s="204" t="n">
        <v>4</v>
      </c>
      <c r="BS254" s="205" t="n">
        <f aca="false">AN11</f>
        <v>2813184.091212</v>
      </c>
      <c r="BT254" s="205" t="n">
        <f aca="false">B1551</f>
        <v>497</v>
      </c>
      <c r="BU254" s="206" t="n">
        <f aca="false">BT254/BS254</f>
        <v>0.000176668139690026</v>
      </c>
      <c r="BV254" s="207" t="n">
        <f aca="false">2*BR254*BU254/(2+BR254*BU254)</f>
        <v>0.000706422953901903</v>
      </c>
      <c r="BW254" s="208" t="n">
        <f aca="false">BW253*(1-BV253)</f>
        <v>99487.3871098638</v>
      </c>
      <c r="BX254" s="208" t="n">
        <f aca="false">((BW254+BW255)/2)*BR254</f>
        <v>397808.988091699</v>
      </c>
      <c r="BY254" s="208" t="n">
        <f aca="false">BY255+BX254</f>
        <v>8050081.3596796</v>
      </c>
      <c r="BZ254" s="209" t="n">
        <f aca="false">BY254/BW254</f>
        <v>80.915597379092</v>
      </c>
    </row>
    <row r="255" customFormat="false" ht="15" hidden="false" customHeight="false" outlineLevel="0" collapsed="false">
      <c r="A255" s="219" t="s">
        <v>227</v>
      </c>
      <c r="B255" s="132" t="n">
        <v>257087</v>
      </c>
      <c r="C255" s="132" t="n">
        <v>129103</v>
      </c>
      <c r="D255" s="132" t="n">
        <v>127984</v>
      </c>
      <c r="E255" s="217" t="n">
        <v>83.7</v>
      </c>
      <c r="F255" s="217" t="n">
        <v>80.2</v>
      </c>
      <c r="G255" s="217" t="n">
        <v>87.6</v>
      </c>
      <c r="H255" s="217" t="n">
        <v>100.9</v>
      </c>
      <c r="I255" s="127"/>
      <c r="AR255" s="196" t="s">
        <v>194</v>
      </c>
      <c r="AS255" s="197" t="s">
        <v>46</v>
      </c>
      <c r="AT255" s="197" t="n">
        <v>5</v>
      </c>
      <c r="AU255" s="198" t="n">
        <f aca="false">N12</f>
        <v>3522721</v>
      </c>
      <c r="AV255" s="198" t="n">
        <f aca="false">B173</f>
        <v>678</v>
      </c>
      <c r="AW255" s="199" t="n">
        <f aca="false">AV255/AU255</f>
        <v>0.000192464858840652</v>
      </c>
      <c r="AX255" s="200" t="n">
        <f aca="false">2*AT255*AW255/(2+AT255*AW255)</f>
        <v>0.000961861482866949</v>
      </c>
      <c r="AY255" s="201" t="n">
        <f aca="false">AY254*(1-AX254)</f>
        <v>98751.6617213933</v>
      </c>
      <c r="AZ255" s="201" t="n">
        <f aca="false">((AY255+AY256)/2)*AT255</f>
        <v>493520.845057519</v>
      </c>
      <c r="BA255" s="201" t="n">
        <f aca="false">BA256+AZ255</f>
        <v>7160340.9472688</v>
      </c>
      <c r="BB255" s="202" t="n">
        <f aca="false">BA255/AY255</f>
        <v>72.5085616024384</v>
      </c>
      <c r="BD255" s="196" t="s">
        <v>194</v>
      </c>
      <c r="BE255" s="197" t="s">
        <v>46</v>
      </c>
      <c r="BF255" s="197" t="n">
        <v>5</v>
      </c>
      <c r="BG255" s="198" t="n">
        <f aca="false">AA12</f>
        <v>3697630</v>
      </c>
      <c r="BH255" s="198" t="n">
        <f aca="false">B863</f>
        <v>418</v>
      </c>
      <c r="BI255" s="199" t="n">
        <f aca="false">BH255/BG255</f>
        <v>0.000113045383123785</v>
      </c>
      <c r="BJ255" s="200" t="n">
        <f aca="false">2*BF255*BI255/(2+BF255*BI255)</f>
        <v>0.000565067220017979</v>
      </c>
      <c r="BK255" s="201" t="n">
        <f aca="false">BK254*(1-BJ254)</f>
        <v>99188.8129746134</v>
      </c>
      <c r="BL255" s="201" t="n">
        <f aca="false">((BK255+BK256)/2)*BF255</f>
        <v>495803.944006056</v>
      </c>
      <c r="BM255" s="201" t="n">
        <f aca="false">BM256+BL255</f>
        <v>7447589.44953175</v>
      </c>
      <c r="BN255" s="202" t="n">
        <f aca="false">BM255/BK255</f>
        <v>75.0849740629309</v>
      </c>
      <c r="BP255" s="196" t="s">
        <v>194</v>
      </c>
      <c r="BQ255" s="197" t="s">
        <v>46</v>
      </c>
      <c r="BR255" s="197" t="n">
        <v>5</v>
      </c>
      <c r="BS255" s="198" t="n">
        <f aca="false">AN12</f>
        <v>3539661</v>
      </c>
      <c r="BT255" s="198" t="n">
        <f aca="false">B1552</f>
        <v>268</v>
      </c>
      <c r="BU255" s="199" t="n">
        <f aca="false">BT255/BS255</f>
        <v>7.57134652160193E-005</v>
      </c>
      <c r="BV255" s="200" t="n">
        <f aca="false">2*BR255*BU255/(2+BR255*BU255)</f>
        <v>0.000378495683030767</v>
      </c>
      <c r="BW255" s="201" t="n">
        <f aca="false">BW254*(1-BV254)</f>
        <v>99417.1069359856</v>
      </c>
      <c r="BX255" s="201" t="n">
        <f aca="false">((BW255+BW256)/2)*BR255</f>
        <v>496991.462315442</v>
      </c>
      <c r="BY255" s="201" t="n">
        <f aca="false">BY256+BX255</f>
        <v>7652272.3715879</v>
      </c>
      <c r="BZ255" s="202" t="n">
        <f aca="false">BY255/BW255</f>
        <v>76.9713845778592</v>
      </c>
    </row>
    <row r="256" customFormat="false" ht="15" hidden="false" customHeight="false" outlineLevel="0" collapsed="false">
      <c r="A256" s="219" t="s">
        <v>228</v>
      </c>
      <c r="B256" s="132" t="n">
        <v>218942</v>
      </c>
      <c r="C256" s="132" t="n">
        <v>104656</v>
      </c>
      <c r="D256" s="132" t="n">
        <v>114286</v>
      </c>
      <c r="E256" s="217" t="n">
        <v>71.3</v>
      </c>
      <c r="F256" s="217" t="n">
        <v>65</v>
      </c>
      <c r="G256" s="217" t="n">
        <v>78.2</v>
      </c>
      <c r="H256" s="217" t="n">
        <v>91.6</v>
      </c>
      <c r="I256" s="127"/>
      <c r="AR256" s="203" t="s">
        <v>200</v>
      </c>
      <c r="AS256" s="204" t="s">
        <v>33</v>
      </c>
      <c r="AT256" s="204" t="n">
        <v>5</v>
      </c>
      <c r="AU256" s="205" t="n">
        <f aca="false">N13</f>
        <v>3515301</v>
      </c>
      <c r="AV256" s="205" t="n">
        <f aca="false">B174</f>
        <v>830</v>
      </c>
      <c r="AW256" s="206" t="n">
        <f aca="false">AV256/AU256</f>
        <v>0.000236110648846287</v>
      </c>
      <c r="AX256" s="207" t="n">
        <f aca="false">2*AT256*AW256/(2+AT256*AW256)</f>
        <v>0.00117985680234357</v>
      </c>
      <c r="AY256" s="208" t="n">
        <f aca="false">AY255*(1-AX255)</f>
        <v>98656.6763016144</v>
      </c>
      <c r="AZ256" s="208" t="n">
        <f aca="false">((AY256+AY257)/2)*AT256</f>
        <v>492992.379631494</v>
      </c>
      <c r="BA256" s="208" t="n">
        <f aca="false">BA257+AZ256</f>
        <v>6666820.10221128</v>
      </c>
      <c r="BB256" s="209" t="n">
        <f aca="false">BA256/AY256</f>
        <v>67.5759649740217</v>
      </c>
      <c r="BD256" s="203" t="s">
        <v>200</v>
      </c>
      <c r="BE256" s="204" t="s">
        <v>33</v>
      </c>
      <c r="BF256" s="204" t="n">
        <v>5</v>
      </c>
      <c r="BG256" s="205" t="n">
        <f aca="false">AA13</f>
        <v>3757069</v>
      </c>
      <c r="BH256" s="205" t="n">
        <f aca="false">B864</f>
        <v>517</v>
      </c>
      <c r="BI256" s="206" t="n">
        <f aca="false">BH256/BG256</f>
        <v>0.000137607267793059</v>
      </c>
      <c r="BJ256" s="207" t="n">
        <f aca="false">2*BF256*BI256/(2+BF256*BI256)</f>
        <v>0.000687799723363492</v>
      </c>
      <c r="BK256" s="208" t="n">
        <f aca="false">BK255*(1-BJ255)</f>
        <v>99132.7646278089</v>
      </c>
      <c r="BL256" s="208" t="n">
        <f aca="false">((BK256+BK257)/2)*BF256</f>
        <v>495493.364418827</v>
      </c>
      <c r="BM256" s="208" t="n">
        <f aca="false">BM257+BL256</f>
        <v>6951785.50552569</v>
      </c>
      <c r="BN256" s="209" t="n">
        <f aca="false">BM256/BK256</f>
        <v>70.1260126419955</v>
      </c>
      <c r="BP256" s="203" t="s">
        <v>200</v>
      </c>
      <c r="BQ256" s="204" t="s">
        <v>33</v>
      </c>
      <c r="BR256" s="204" t="n">
        <v>5</v>
      </c>
      <c r="BS256" s="205" t="n">
        <f aca="false">AN13</f>
        <v>3582257</v>
      </c>
      <c r="BT256" s="205" t="n">
        <f aca="false">B1553</f>
        <v>325</v>
      </c>
      <c r="BU256" s="206" t="n">
        <f aca="false">BT256/BS256</f>
        <v>9.07249256544128E-005</v>
      </c>
      <c r="BV256" s="207" t="n">
        <f aca="false">2*BR256*BU256/(2+BR256*BU256)</f>
        <v>0.000453521763951271</v>
      </c>
      <c r="BW256" s="208" t="n">
        <f aca="false">BW255*(1-BV255)</f>
        <v>99379.477990191</v>
      </c>
      <c r="BX256" s="208" t="n">
        <f aca="false">((BW256+BW257)/2)*BR256</f>
        <v>496784.713060558</v>
      </c>
      <c r="BY256" s="208" t="n">
        <f aca="false">BY257+BX256</f>
        <v>7155280.90927246</v>
      </c>
      <c r="BZ256" s="209" t="n">
        <f aca="false">BY256/BW256</f>
        <v>71.9995823481656</v>
      </c>
    </row>
    <row r="257" customFormat="false" ht="15" hidden="false" customHeight="false" outlineLevel="0" collapsed="false">
      <c r="A257" s="219" t="s">
        <v>229</v>
      </c>
      <c r="B257" s="132" t="n">
        <v>159007</v>
      </c>
      <c r="C257" s="132" t="n">
        <v>68031</v>
      </c>
      <c r="D257" s="132" t="n">
        <v>90976</v>
      </c>
      <c r="E257" s="217" t="n">
        <v>51.8</v>
      </c>
      <c r="F257" s="217" t="n">
        <v>42.2</v>
      </c>
      <c r="G257" s="217" t="n">
        <v>62.2</v>
      </c>
      <c r="H257" s="217" t="n">
        <v>74.8</v>
      </c>
      <c r="I257" s="127"/>
      <c r="AR257" s="196" t="s">
        <v>202</v>
      </c>
      <c r="AS257" s="197" t="s">
        <v>34</v>
      </c>
      <c r="AT257" s="197" t="n">
        <v>5</v>
      </c>
      <c r="AU257" s="198" t="n">
        <f aca="false">N14</f>
        <v>3566154</v>
      </c>
      <c r="AV257" s="198" t="n">
        <f aca="false">B175</f>
        <v>2358</v>
      </c>
      <c r="AW257" s="199" t="n">
        <f aca="false">AV257/AU257</f>
        <v>0.000661216537479873</v>
      </c>
      <c r="AX257" s="200" t="n">
        <f aca="false">2*AT257*AW257/(2+AT257*AW257)</f>
        <v>0.00330062661514442</v>
      </c>
      <c r="AY257" s="201" t="n">
        <f aca="false">AY256*(1-AX256)</f>
        <v>98540.2755509833</v>
      </c>
      <c r="AZ257" s="201" t="n">
        <f aca="false">((AY257+AY258)/2)*AT257</f>
        <v>491888.266114548</v>
      </c>
      <c r="BA257" s="201" t="n">
        <f aca="false">BA258+AZ257</f>
        <v>6173827.72257979</v>
      </c>
      <c r="BB257" s="202" t="n">
        <f aca="false">BA257/AY257</f>
        <v>62.6528359907573</v>
      </c>
      <c r="BD257" s="196" t="s">
        <v>202</v>
      </c>
      <c r="BE257" s="197" t="s">
        <v>34</v>
      </c>
      <c r="BF257" s="197" t="n">
        <v>5</v>
      </c>
      <c r="BG257" s="198" t="n">
        <f aca="false">AA14</f>
        <v>3620371</v>
      </c>
      <c r="BH257" s="198" t="n">
        <f aca="false">B865</f>
        <v>1666</v>
      </c>
      <c r="BI257" s="199" t="n">
        <f aca="false">BH257/BG257</f>
        <v>0.000460173833013246</v>
      </c>
      <c r="BJ257" s="200" t="n">
        <f aca="false">2*BF257*BI257/(2+BF257*BI257)</f>
        <v>0.00229822520730929</v>
      </c>
      <c r="BK257" s="201" t="n">
        <f aca="false">BK256*(1-BJ256)</f>
        <v>99064.5811397217</v>
      </c>
      <c r="BL257" s="201" t="n">
        <f aca="false">((BK257+BK258)/2)*BF257</f>
        <v>494753.723904791</v>
      </c>
      <c r="BM257" s="201" t="n">
        <f aca="false">BM258+BL257</f>
        <v>6456292.14110687</v>
      </c>
      <c r="BN257" s="202" t="n">
        <f aca="false">BM257/BK257</f>
        <v>65.1725578085355</v>
      </c>
      <c r="BP257" s="196" t="s">
        <v>202</v>
      </c>
      <c r="BQ257" s="197" t="s">
        <v>34</v>
      </c>
      <c r="BR257" s="197" t="n">
        <v>5</v>
      </c>
      <c r="BS257" s="198" t="n">
        <f aca="false">AN14</f>
        <v>3647962</v>
      </c>
      <c r="BT257" s="198" t="n">
        <f aca="false">B1554</f>
        <v>1289</v>
      </c>
      <c r="BU257" s="199" t="n">
        <f aca="false">BT257/BS257</f>
        <v>0.000353347978953728</v>
      </c>
      <c r="BV257" s="200" t="n">
        <f aca="false">2*BR257*BU257/(2+BR257*BU257)</f>
        <v>0.00176518058728613</v>
      </c>
      <c r="BW257" s="201" t="n">
        <f aca="false">BW256*(1-BV256)</f>
        <v>99334.4072340323</v>
      </c>
      <c r="BX257" s="201" t="n">
        <f aca="false">((BW257+BW258)/2)*BR257</f>
        <v>496233.678251914</v>
      </c>
      <c r="BY257" s="201" t="n">
        <f aca="false">BY258+BX257</f>
        <v>6658496.1962119</v>
      </c>
      <c r="BZ257" s="202" t="n">
        <f aca="false">BY257/BW257</f>
        <v>67.0311162226444</v>
      </c>
    </row>
    <row r="258" customFormat="false" ht="15" hidden="false" customHeight="false" outlineLevel="0" collapsed="false">
      <c r="B258" s="132"/>
      <c r="C258" s="132"/>
      <c r="D258" s="132"/>
      <c r="E258" s="217"/>
      <c r="F258" s="217"/>
      <c r="G258" s="217"/>
      <c r="H258" s="217"/>
      <c r="I258" s="127"/>
      <c r="AR258" s="203" t="s">
        <v>203</v>
      </c>
      <c r="AS258" s="204" t="s">
        <v>35</v>
      </c>
      <c r="AT258" s="204" t="n">
        <v>5</v>
      </c>
      <c r="AU258" s="205" t="n">
        <f aca="false">N15</f>
        <v>3489936</v>
      </c>
      <c r="AV258" s="205" t="n">
        <f aca="false">B176</f>
        <v>3173</v>
      </c>
      <c r="AW258" s="206" t="n">
        <f aca="false">AV258/AU258</f>
        <v>0.00090918572718812</v>
      </c>
      <c r="AX258" s="207" t="n">
        <f aca="false">2*AT258*AW258/(2+AT258*AW258)</f>
        <v>0.00453561933503218</v>
      </c>
      <c r="AY258" s="208" t="n">
        <f aca="false">AY257*(1-AX257)</f>
        <v>98215.030894836</v>
      </c>
      <c r="AZ258" s="208" t="n">
        <f aca="false">((AY258+AY259)/2)*AT258</f>
        <v>489961.489491387</v>
      </c>
      <c r="BA258" s="208" t="n">
        <f aca="false">BA259+AZ258</f>
        <v>5681939.45646524</v>
      </c>
      <c r="BB258" s="209" t="n">
        <f aca="false">BA258/AY258</f>
        <v>57.8520355254909</v>
      </c>
      <c r="BD258" s="203" t="s">
        <v>203</v>
      </c>
      <c r="BE258" s="204" t="s">
        <v>35</v>
      </c>
      <c r="BF258" s="204" t="n">
        <v>5</v>
      </c>
      <c r="BG258" s="205" t="n">
        <f aca="false">AA15</f>
        <v>3501652</v>
      </c>
      <c r="BH258" s="205" t="n">
        <f aca="false">B866</f>
        <v>2330</v>
      </c>
      <c r="BI258" s="206" t="n">
        <f aca="false">BH258/BG258</f>
        <v>0.00066540021681195</v>
      </c>
      <c r="BJ258" s="207" t="n">
        <f aca="false">2*BF258*BI258/(2+BF258*BI258)</f>
        <v>0.00332147580725405</v>
      </c>
      <c r="BK258" s="208" t="n">
        <f aca="false">BK257*(1-BJ257)</f>
        <v>98836.9084221948</v>
      </c>
      <c r="BL258" s="208" t="n">
        <f aca="false">((BK258+BK259)/2)*BF258</f>
        <v>493363.831110504</v>
      </c>
      <c r="BM258" s="208" t="n">
        <f aca="false">BM259+BL258</f>
        <v>5961538.41720207</v>
      </c>
      <c r="BN258" s="209" t="n">
        <f aca="false">BM258/BK258</f>
        <v>60.3169252495898</v>
      </c>
      <c r="BP258" s="203" t="s">
        <v>203</v>
      </c>
      <c r="BQ258" s="204" t="s">
        <v>35</v>
      </c>
      <c r="BR258" s="204" t="n">
        <v>5</v>
      </c>
      <c r="BS258" s="205" t="n">
        <f aca="false">AN15</f>
        <v>3714775</v>
      </c>
      <c r="BT258" s="205" t="n">
        <f aca="false">B1555</f>
        <v>1937</v>
      </c>
      <c r="BU258" s="206" t="n">
        <f aca="false">BT258/BS258</f>
        <v>0.000521431311452241</v>
      </c>
      <c r="BV258" s="207" t="n">
        <f aca="false">2*BR258*BU258/(2+BR258*BU258)</f>
        <v>0.00260376234922005</v>
      </c>
      <c r="BW258" s="208" t="n">
        <f aca="false">BW257*(1-BV257)</f>
        <v>99159.0640667332</v>
      </c>
      <c r="BX258" s="208" t="n">
        <f aca="false">((BW258+BW259)/2)*BR258</f>
        <v>495149.853739664</v>
      </c>
      <c r="BY258" s="208" t="n">
        <f aca="false">BY259+BX258</f>
        <v>6162262.51795999</v>
      </c>
      <c r="BZ258" s="209" t="n">
        <f aca="false">BY258/BW258</f>
        <v>62.1452267219146</v>
      </c>
    </row>
    <row r="259" customFormat="false" ht="15" hidden="false" customHeight="false" outlineLevel="0" collapsed="false">
      <c r="A259" s="219" t="s">
        <v>230</v>
      </c>
      <c r="B259" s="132" t="n">
        <v>296689</v>
      </c>
      <c r="C259" s="132" t="n">
        <v>155070</v>
      </c>
      <c r="D259" s="132" t="n">
        <v>141619</v>
      </c>
      <c r="E259" s="217" t="n">
        <v>96.6</v>
      </c>
      <c r="F259" s="217" t="n">
        <v>96.3</v>
      </c>
      <c r="G259" s="217" t="n">
        <v>96.9</v>
      </c>
      <c r="H259" s="217" t="n">
        <v>109.5</v>
      </c>
      <c r="I259" s="127"/>
      <c r="AR259" s="196" t="s">
        <v>204</v>
      </c>
      <c r="AS259" s="197" t="s">
        <v>36</v>
      </c>
      <c r="AT259" s="197" t="n">
        <v>5</v>
      </c>
      <c r="AU259" s="198" t="n">
        <f aca="false">N16</f>
        <v>3250983</v>
      </c>
      <c r="AV259" s="198" t="n">
        <f aca="false">B177</f>
        <v>3132</v>
      </c>
      <c r="AW259" s="199" t="n">
        <f aca="false">AV259/AU259</f>
        <v>0.000963400915969108</v>
      </c>
      <c r="AX259" s="200" t="n">
        <f aca="false">2*AT259*AW259/(2+AT259*AW259)</f>
        <v>0.00480543068902696</v>
      </c>
      <c r="AY259" s="201" t="n">
        <f aca="false">AY258*(1-AX258)</f>
        <v>97769.5649017186</v>
      </c>
      <c r="AZ259" s="201" t="n">
        <f aca="false">((AY259+AY260)/2)*AT259</f>
        <v>487673.262339514</v>
      </c>
      <c r="BA259" s="201" t="n">
        <f aca="false">BA260+AZ259</f>
        <v>5191977.96697386</v>
      </c>
      <c r="BB259" s="202" t="n">
        <f aca="false">BA259/AY259</f>
        <v>53.104235169636</v>
      </c>
      <c r="BD259" s="196" t="s">
        <v>204</v>
      </c>
      <c r="BE259" s="197" t="s">
        <v>36</v>
      </c>
      <c r="BF259" s="197" t="n">
        <v>5</v>
      </c>
      <c r="BG259" s="198" t="n">
        <f aca="false">AA16</f>
        <v>3517248</v>
      </c>
      <c r="BH259" s="198" t="n">
        <f aca="false">B867</f>
        <v>2362</v>
      </c>
      <c r="BI259" s="199" t="n">
        <f aca="false">BH259/BG259</f>
        <v>0.00067154775551795</v>
      </c>
      <c r="BJ259" s="200" t="n">
        <f aca="false">2*BF259*BI259/(2+BF259*BI259)</f>
        <v>0.00335211102100874</v>
      </c>
      <c r="BK259" s="201" t="n">
        <f aca="false">BK258*(1-BJ258)</f>
        <v>98508.6240220067</v>
      </c>
      <c r="BL259" s="201" t="n">
        <f aca="false">((BK259+BK260)/2)*BF259</f>
        <v>491717.590499412</v>
      </c>
      <c r="BM259" s="201" t="n">
        <f aca="false">BM260+BL259</f>
        <v>5468174.58609157</v>
      </c>
      <c r="BN259" s="202" t="n">
        <f aca="false">BM259/BK259</f>
        <v>55.5096027416847</v>
      </c>
      <c r="BP259" s="196" t="s">
        <v>204</v>
      </c>
      <c r="BQ259" s="197" t="s">
        <v>36</v>
      </c>
      <c r="BR259" s="197" t="n">
        <v>5</v>
      </c>
      <c r="BS259" s="198" t="n">
        <f aca="false">AN16</f>
        <v>3726740</v>
      </c>
      <c r="BT259" s="198" t="n">
        <f aca="false">B1556</f>
        <v>1881</v>
      </c>
      <c r="BU259" s="199" t="n">
        <f aca="false">BT259/BS259</f>
        <v>0.000504730676140541</v>
      </c>
      <c r="BV259" s="200" t="n">
        <f aca="false">2*BR259*BU259/(2+BR259*BU259)</f>
        <v>0.00252047298062345</v>
      </c>
      <c r="BW259" s="201" t="n">
        <f aca="false">BW258*(1-BV258)</f>
        <v>98900.8774291324</v>
      </c>
      <c r="BX259" s="201" t="n">
        <f aca="false">((BW259+BW260)/2)*BR259</f>
        <v>493881.194672362</v>
      </c>
      <c r="BY259" s="201" t="n">
        <f aca="false">BY260+BX259</f>
        <v>5667112.66422033</v>
      </c>
      <c r="BZ259" s="202" t="n">
        <f aca="false">BY259/BW259</f>
        <v>57.3009341426835</v>
      </c>
    </row>
    <row r="260" customFormat="false" ht="15" hidden="false" customHeight="false" outlineLevel="0" collapsed="false">
      <c r="A260" s="219" t="s">
        <v>231</v>
      </c>
      <c r="B260" s="132" t="n">
        <v>145</v>
      </c>
      <c r="C260" s="132" t="n">
        <v>89</v>
      </c>
      <c r="D260" s="132" t="n">
        <v>56</v>
      </c>
      <c r="E260" s="217" t="n">
        <v>0</v>
      </c>
      <c r="F260" s="217" t="n">
        <v>0.1</v>
      </c>
      <c r="G260" s="217" t="n">
        <v>0</v>
      </c>
      <c r="H260" s="217" t="n">
        <v>158.9</v>
      </c>
      <c r="I260" s="127"/>
      <c r="AR260" s="203" t="s">
        <v>205</v>
      </c>
      <c r="AS260" s="204" t="s">
        <v>37</v>
      </c>
      <c r="AT260" s="204" t="n">
        <v>5</v>
      </c>
      <c r="AU260" s="205" t="n">
        <f aca="false">N17</f>
        <v>3154430</v>
      </c>
      <c r="AV260" s="205" t="n">
        <f aca="false">B178</f>
        <v>3350</v>
      </c>
      <c r="AW260" s="206" t="n">
        <f aca="false">AV260/AU260</f>
        <v>0.0010619985227125</v>
      </c>
      <c r="AX260" s="207" t="n">
        <f aca="false">2*AT260*AW260/(2+AT260*AW260)</f>
        <v>0.00529593193383721</v>
      </c>
      <c r="AY260" s="208" t="n">
        <f aca="false">AY259*(1-AX259)</f>
        <v>97299.7400340871</v>
      </c>
      <c r="AZ260" s="208" t="n">
        <f aca="false">((AY260+AY261)/2)*AT260</f>
        <v>485210.468169434</v>
      </c>
      <c r="BA260" s="208" t="n">
        <f aca="false">BA261+AZ260</f>
        <v>4704304.70463434</v>
      </c>
      <c r="BB260" s="209" t="n">
        <f aca="false">BA260/AY260</f>
        <v>48.3485845181732</v>
      </c>
      <c r="BD260" s="203" t="s">
        <v>205</v>
      </c>
      <c r="BE260" s="204" t="s">
        <v>37</v>
      </c>
      <c r="BF260" s="204" t="n">
        <v>5</v>
      </c>
      <c r="BG260" s="205" t="n">
        <f aca="false">AA17</f>
        <v>3555048</v>
      </c>
      <c r="BH260" s="205" t="n">
        <f aca="false">B868</f>
        <v>2654</v>
      </c>
      <c r="BI260" s="206" t="n">
        <f aca="false">BH260/BG260</f>
        <v>0.000746544069165873</v>
      </c>
      <c r="BJ260" s="207" t="n">
        <f aca="false">2*BF260*BI260/(2+BF260*BI260)</f>
        <v>0.00372576672320361</v>
      </c>
      <c r="BK260" s="208" t="n">
        <f aca="false">BK259*(1-BJ259)</f>
        <v>98178.4121777581</v>
      </c>
      <c r="BL260" s="208" t="n">
        <f aca="false">((BK260+BK261)/2)*BF260</f>
        <v>489977.586236218</v>
      </c>
      <c r="BM260" s="208" t="n">
        <f aca="false">BM261+BL260</f>
        <v>4976456.99559216</v>
      </c>
      <c r="BN260" s="209" t="n">
        <f aca="false">BM260/BK260</f>
        <v>50.6878944689182</v>
      </c>
      <c r="BP260" s="203" t="s">
        <v>205</v>
      </c>
      <c r="BQ260" s="204" t="s">
        <v>37</v>
      </c>
      <c r="BR260" s="204" t="n">
        <v>5</v>
      </c>
      <c r="BS260" s="205" t="n">
        <f aca="false">AN17</f>
        <v>3519409</v>
      </c>
      <c r="BT260" s="205" t="n">
        <f aca="false">B1557</f>
        <v>1994</v>
      </c>
      <c r="BU260" s="206" t="n">
        <f aca="false">BT260/BS260</f>
        <v>0.000566572398945391</v>
      </c>
      <c r="BV260" s="207" t="n">
        <f aca="false">2*BR260*BU260/(2+BR260*BU260)</f>
        <v>0.00282885511665268</v>
      </c>
      <c r="BW260" s="208" t="n">
        <f aca="false">BW259*(1-BV259)</f>
        <v>98651.6004398123</v>
      </c>
      <c r="BX260" s="208" t="n">
        <f aca="false">((BW260+BW261)/2)*BR260</f>
        <v>492560.324487386</v>
      </c>
      <c r="BY260" s="208" t="n">
        <f aca="false">BY261+BX260</f>
        <v>5173231.46954796</v>
      </c>
      <c r="BZ260" s="209" t="n">
        <f aca="false">BY260/BW260</f>
        <v>52.4394074346941</v>
      </c>
    </row>
    <row r="261" customFormat="false" ht="15" hidden="false" customHeight="false" outlineLevel="0" collapsed="false">
      <c r="A261" s="219" t="s">
        <v>232</v>
      </c>
      <c r="B261" s="132" t="n">
        <v>127</v>
      </c>
      <c r="C261" s="132" t="n">
        <v>73</v>
      </c>
      <c r="D261" s="132" t="n">
        <v>54</v>
      </c>
      <c r="E261" s="217" t="n">
        <v>0</v>
      </c>
      <c r="F261" s="217" t="n">
        <v>0</v>
      </c>
      <c r="G261" s="217" t="n">
        <v>0</v>
      </c>
      <c r="H261" s="217" t="n">
        <v>135.2</v>
      </c>
      <c r="I261" s="127"/>
      <c r="AR261" s="196" t="s">
        <v>206</v>
      </c>
      <c r="AS261" s="197" t="s">
        <v>38</v>
      </c>
      <c r="AT261" s="197" t="n">
        <v>5</v>
      </c>
      <c r="AU261" s="198" t="n">
        <f aca="false">N18</f>
        <v>2975391</v>
      </c>
      <c r="AV261" s="198" t="n">
        <f aca="false">B179</f>
        <v>4152</v>
      </c>
      <c r="AW261" s="199" t="n">
        <f aca="false">AV261/AU261</f>
        <v>0.00139544685051477</v>
      </c>
      <c r="AX261" s="200" t="n">
        <f aca="false">2*AT261*AW261/(2+AT261*AW261)</f>
        <v>0.00695297797453321</v>
      </c>
      <c r="AY261" s="201" t="n">
        <f aca="false">AY260*(1-AX260)</f>
        <v>96784.4472336865</v>
      </c>
      <c r="AZ261" s="201" t="n">
        <f aca="false">((AY261+AY262)/2)*AT261</f>
        <v>482239.8858437</v>
      </c>
      <c r="BA261" s="201" t="n">
        <f aca="false">BA262+AZ261</f>
        <v>4219094.23646491</v>
      </c>
      <c r="BB261" s="202" t="n">
        <f aca="false">BA261/AY261</f>
        <v>43.5926882578343</v>
      </c>
      <c r="BD261" s="196" t="s">
        <v>206</v>
      </c>
      <c r="BE261" s="197" t="s">
        <v>38</v>
      </c>
      <c r="BF261" s="197" t="n">
        <v>5</v>
      </c>
      <c r="BG261" s="198" t="n">
        <f aca="false">AA18</f>
        <v>3371850</v>
      </c>
      <c r="BH261" s="198" t="n">
        <f aca="false">B869</f>
        <v>3406</v>
      </c>
      <c r="BI261" s="199" t="n">
        <f aca="false">BH261/BG261</f>
        <v>0.00101012797129172</v>
      </c>
      <c r="BJ261" s="200" t="n">
        <f aca="false">2*BF261*BI261/(2+BF261*BI261)</f>
        <v>0.00503791750299154</v>
      </c>
      <c r="BK261" s="201" t="n">
        <f aca="false">BK260*(1-BJ260)</f>
        <v>97812.6223167293</v>
      </c>
      <c r="BL261" s="201" t="n">
        <f aca="false">((BK261+BK262)/2)*BF261</f>
        <v>487831.181778689</v>
      </c>
      <c r="BM261" s="201" t="n">
        <f aca="false">BM262+BL261</f>
        <v>4486479.40935594</v>
      </c>
      <c r="BN261" s="202" t="n">
        <f aca="false">BM261/BK261</f>
        <v>45.8681027365586</v>
      </c>
      <c r="BP261" s="196" t="s">
        <v>206</v>
      </c>
      <c r="BQ261" s="197" t="s">
        <v>38</v>
      </c>
      <c r="BR261" s="197" t="n">
        <v>5</v>
      </c>
      <c r="BS261" s="198" t="n">
        <f aca="false">AN18</f>
        <v>3478766</v>
      </c>
      <c r="BT261" s="198" t="n">
        <f aca="false">B1558</f>
        <v>2763</v>
      </c>
      <c r="BU261" s="199" t="n">
        <f aca="false">BT261/BS261</f>
        <v>0.000794247155456849</v>
      </c>
      <c r="BV261" s="200" t="n">
        <f aca="false">2*BR261*BU261/(2+BR261*BU261)</f>
        <v>0.00396336604676255</v>
      </c>
      <c r="BW261" s="201" t="n">
        <f aca="false">BW260*(1-BV260)</f>
        <v>98372.5293551422</v>
      </c>
      <c r="BX261" s="201" t="n">
        <f aca="false">((BW261+BW262)/2)*BR261</f>
        <v>490887.93091876</v>
      </c>
      <c r="BY261" s="201" t="n">
        <f aca="false">BY262+BX261</f>
        <v>4680671.14506058</v>
      </c>
      <c r="BZ261" s="202" t="n">
        <f aca="false">BY261/BW261</f>
        <v>47.5810795528346</v>
      </c>
    </row>
    <row r="262" customFormat="false" ht="15" hidden="false" customHeight="false" outlineLevel="0" collapsed="false">
      <c r="A262" s="219" t="s">
        <v>233</v>
      </c>
      <c r="B262" s="132" t="n">
        <v>2166</v>
      </c>
      <c r="C262" s="132" t="n">
        <v>1524</v>
      </c>
      <c r="D262" s="132" t="n">
        <v>642</v>
      </c>
      <c r="E262" s="217" t="n">
        <v>0.7</v>
      </c>
      <c r="F262" s="217" t="n">
        <v>0.9</v>
      </c>
      <c r="G262" s="217" t="n">
        <v>0.4</v>
      </c>
      <c r="H262" s="217" t="n">
        <v>237.4</v>
      </c>
      <c r="I262" s="127"/>
      <c r="AR262" s="203" t="s">
        <v>207</v>
      </c>
      <c r="AS262" s="204" t="s">
        <v>39</v>
      </c>
      <c r="AT262" s="204" t="n">
        <v>5</v>
      </c>
      <c r="AU262" s="205" t="n">
        <f aca="false">N19</f>
        <v>2528895</v>
      </c>
      <c r="AV262" s="205" t="n">
        <f aca="false">B180</f>
        <v>5226</v>
      </c>
      <c r="AW262" s="206" t="n">
        <f aca="false">AV262/AU262</f>
        <v>0.00206651521712052</v>
      </c>
      <c r="AX262" s="207" t="n">
        <f aca="false">2*AT262*AW262/(2+AT262*AW262)</f>
        <v>0.0102794693858283</v>
      </c>
      <c r="AY262" s="208" t="n">
        <f aca="false">AY261*(1-AX261)</f>
        <v>96111.5071037933</v>
      </c>
      <c r="AZ262" s="208" t="n">
        <f aca="false">((AY262+AY263)/2)*AT262</f>
        <v>478087.597281719</v>
      </c>
      <c r="BA262" s="208" t="n">
        <f aca="false">BA263+AZ262</f>
        <v>3736854.35062121</v>
      </c>
      <c r="BB262" s="209" t="n">
        <f aca="false">BA262/AY262</f>
        <v>38.8804053044937</v>
      </c>
      <c r="BD262" s="203" t="s">
        <v>207</v>
      </c>
      <c r="BE262" s="204" t="s">
        <v>39</v>
      </c>
      <c r="BF262" s="204" t="n">
        <v>5</v>
      </c>
      <c r="BG262" s="205" t="n">
        <f aca="false">AA19</f>
        <v>3147400</v>
      </c>
      <c r="BH262" s="205" t="n">
        <f aca="false">B870</f>
        <v>4964</v>
      </c>
      <c r="BI262" s="206" t="n">
        <f aca="false">BH262/BG262</f>
        <v>0.00157717481095507</v>
      </c>
      <c r="BJ262" s="207" t="n">
        <f aca="false">2*BF262*BI262/(2+BF262*BI262)</f>
        <v>0.00785490266819841</v>
      </c>
      <c r="BK262" s="208" t="n">
        <f aca="false">BK261*(1-BJ261)</f>
        <v>97319.8503947463</v>
      </c>
      <c r="BL262" s="208" t="n">
        <f aca="false">((BK262+BK263)/2)*BF262</f>
        <v>484688.157092396</v>
      </c>
      <c r="BM262" s="208" t="n">
        <f aca="false">BM263+BL262</f>
        <v>3998648.22757725</v>
      </c>
      <c r="BN262" s="209" t="n">
        <f aca="false">BM262/BK262</f>
        <v>41.087693942788</v>
      </c>
      <c r="BP262" s="203" t="s">
        <v>207</v>
      </c>
      <c r="BQ262" s="204" t="s">
        <v>39</v>
      </c>
      <c r="BR262" s="204" t="n">
        <v>5</v>
      </c>
      <c r="BS262" s="205" t="n">
        <f aca="false">AN19</f>
        <v>3505358</v>
      </c>
      <c r="BT262" s="205" t="n">
        <f aca="false">B1559</f>
        <v>4523</v>
      </c>
      <c r="BU262" s="206" t="n">
        <f aca="false">BT262/BS262</f>
        <v>0.00129031043334233</v>
      </c>
      <c r="BV262" s="207" t="n">
        <f aca="false">2*BR262*BU262/(2+BR262*BU262)</f>
        <v>0.00643080782064714</v>
      </c>
      <c r="BW262" s="208" t="n">
        <f aca="false">BW261*(1-BV261)</f>
        <v>97982.6430123618</v>
      </c>
      <c r="BX262" s="208" t="n">
        <f aca="false">((BW262+BW263)/2)*BR262</f>
        <v>488337.94619438</v>
      </c>
      <c r="BY262" s="208" t="n">
        <f aca="false">BY263+BX262</f>
        <v>4189783.21414182</v>
      </c>
      <c r="BZ262" s="209" t="n">
        <f aca="false">BY262/BW262</f>
        <v>42.7604633364832</v>
      </c>
    </row>
    <row r="263" customFormat="false" ht="15" hidden="false" customHeight="false" outlineLevel="0" collapsed="false">
      <c r="A263" s="219" t="s">
        <v>234</v>
      </c>
      <c r="B263" s="132" t="n">
        <v>12236</v>
      </c>
      <c r="C263" s="132" t="n">
        <v>7213</v>
      </c>
      <c r="D263" s="132" t="n">
        <v>5023</v>
      </c>
      <c r="E263" s="217" t="n">
        <v>4</v>
      </c>
      <c r="F263" s="217" t="n">
        <v>4.5</v>
      </c>
      <c r="G263" s="217" t="n">
        <v>3.4</v>
      </c>
      <c r="H263" s="217" t="n">
        <v>143.6</v>
      </c>
      <c r="I263" s="127"/>
      <c r="AR263" s="196" t="s">
        <v>208</v>
      </c>
      <c r="AS263" s="197" t="s">
        <v>40</v>
      </c>
      <c r="AT263" s="197" t="n">
        <v>5</v>
      </c>
      <c r="AU263" s="198" t="n">
        <f aca="false">N20</f>
        <v>2259015</v>
      </c>
      <c r="AV263" s="198" t="n">
        <f aca="false">B181</f>
        <v>7353</v>
      </c>
      <c r="AW263" s="199" t="n">
        <f aca="false">AV263/AU263</f>
        <v>0.00325495846641125</v>
      </c>
      <c r="AX263" s="200" t="n">
        <f aca="false">2*AT263*AW263/(2+AT263*AW263)</f>
        <v>0.0161434268721205</v>
      </c>
      <c r="AY263" s="201" t="n">
        <f aca="false">AY262*(1-AX262)</f>
        <v>95123.5318088941</v>
      </c>
      <c r="AZ263" s="201" t="n">
        <f aca="false">((AY263+AY264)/2)*AT263</f>
        <v>471778.609595534</v>
      </c>
      <c r="BA263" s="201" t="n">
        <f aca="false">BA264+AZ263</f>
        <v>3258766.75333949</v>
      </c>
      <c r="BB263" s="202" t="n">
        <f aca="false">BA263/AY263</f>
        <v>34.2582607202437</v>
      </c>
      <c r="BD263" s="196" t="s">
        <v>208</v>
      </c>
      <c r="BE263" s="197" t="s">
        <v>40</v>
      </c>
      <c r="BF263" s="197" t="n">
        <v>5</v>
      </c>
      <c r="BG263" s="198" t="n">
        <f aca="false">AA20</f>
        <v>3080089</v>
      </c>
      <c r="BH263" s="198" t="n">
        <f aca="false">B871</f>
        <v>7901</v>
      </c>
      <c r="BI263" s="199" t="n">
        <f aca="false">BH263/BG263</f>
        <v>0.00256518561638966</v>
      </c>
      <c r="BJ263" s="200" t="n">
        <f aca="false">2*BF263*BI263/(2+BF263*BI263)</f>
        <v>0.0127441999857089</v>
      </c>
      <c r="BK263" s="201" t="n">
        <f aca="false">BK262*(1-BJ262)</f>
        <v>96555.412442212</v>
      </c>
      <c r="BL263" s="201" t="n">
        <f aca="false">((BK263+BK264)/2)*BF263</f>
        <v>479700.758496394</v>
      </c>
      <c r="BM263" s="201" t="n">
        <f aca="false">BM264+BL263</f>
        <v>3513960.07048485</v>
      </c>
      <c r="BN263" s="202" t="n">
        <f aca="false">BM263/BK263</f>
        <v>36.3931962135002</v>
      </c>
      <c r="BP263" s="196" t="s">
        <v>208</v>
      </c>
      <c r="BQ263" s="197" t="s">
        <v>40</v>
      </c>
      <c r="BR263" s="197" t="n">
        <v>5</v>
      </c>
      <c r="BS263" s="198" t="n">
        <f aca="false">AN20</f>
        <v>3454609</v>
      </c>
      <c r="BT263" s="198" t="n">
        <f aca="false">B1560</f>
        <v>7415</v>
      </c>
      <c r="BU263" s="199" t="n">
        <f aca="false">BT263/BS263</f>
        <v>0.00214640788581284</v>
      </c>
      <c r="BV263" s="200" t="n">
        <f aca="false">2*BR263*BU263/(2+BR263*BU263)</f>
        <v>0.0106747584646948</v>
      </c>
      <c r="BW263" s="201" t="n">
        <f aca="false">BW262*(1-BV262)</f>
        <v>97352.5354653903</v>
      </c>
      <c r="BX263" s="201" t="n">
        <f aca="false">((BW263+BW264)/2)*BR263</f>
        <v>484164.640321905</v>
      </c>
      <c r="BY263" s="201" t="n">
        <f aca="false">BY264+BX263</f>
        <v>3701445.26794744</v>
      </c>
      <c r="BZ263" s="202" t="n">
        <f aca="false">BY263/BW263</f>
        <v>38.0210463985639</v>
      </c>
    </row>
    <row r="264" customFormat="false" ht="15" hidden="false" customHeight="false" outlineLevel="0" collapsed="false">
      <c r="A264" s="219" t="s">
        <v>218</v>
      </c>
      <c r="B264" s="132" t="n">
        <v>1873</v>
      </c>
      <c r="C264" s="132" t="n">
        <v>371</v>
      </c>
      <c r="D264" s="132" t="n">
        <v>1502</v>
      </c>
      <c r="E264" s="217" t="n">
        <v>0.6</v>
      </c>
      <c r="F264" s="217" t="n">
        <v>0.2</v>
      </c>
      <c r="G264" s="217" t="n">
        <v>1</v>
      </c>
      <c r="H264" s="217" t="n">
        <v>24.7</v>
      </c>
      <c r="I264" s="127"/>
      <c r="AR264" s="203" t="s">
        <v>209</v>
      </c>
      <c r="AS264" s="204" t="s">
        <v>52</v>
      </c>
      <c r="AT264" s="204" t="n">
        <v>5</v>
      </c>
      <c r="AU264" s="205" t="n">
        <f aca="false">N21</f>
        <v>2129572</v>
      </c>
      <c r="AV264" s="205" t="n">
        <f aca="false">B182</f>
        <v>11324</v>
      </c>
      <c r="AW264" s="206" t="n">
        <f aca="false">AV264/AU264</f>
        <v>0.00531750041792435</v>
      </c>
      <c r="AX264" s="207" t="n">
        <f aca="false">2*AT264*AW264/(2+AT264*AW264)</f>
        <v>0.0262386914576423</v>
      </c>
      <c r="AY264" s="208" t="n">
        <f aca="false">AY263*(1-AX263)</f>
        <v>93587.9120293194</v>
      </c>
      <c r="AZ264" s="208" t="n">
        <f aca="false">((AY264+AY265)/2)*AT264</f>
        <v>461800.499276841</v>
      </c>
      <c r="BA264" s="208" t="n">
        <f aca="false">BA265+AZ264</f>
        <v>2786988.14374396</v>
      </c>
      <c r="BB264" s="209" t="n">
        <f aca="false">BA264/AY264</f>
        <v>29.7793602112936</v>
      </c>
      <c r="BD264" s="203" t="s">
        <v>209</v>
      </c>
      <c r="BE264" s="204" t="s">
        <v>52</v>
      </c>
      <c r="BF264" s="204" t="n">
        <v>5</v>
      </c>
      <c r="BG264" s="205" t="n">
        <f aca="false">AA21</f>
        <v>2706692</v>
      </c>
      <c r="BH264" s="205" t="n">
        <f aca="false">B872</f>
        <v>11236</v>
      </c>
      <c r="BI264" s="206" t="n">
        <f aca="false">BH264/BG264</f>
        <v>0.00415119267356611</v>
      </c>
      <c r="BJ264" s="207" t="n">
        <f aca="false">2*BF264*BI264/(2+BF264*BI264)</f>
        <v>0.0205427708680253</v>
      </c>
      <c r="BK264" s="208" t="n">
        <f aca="false">BK263*(1-BJ263)</f>
        <v>95324.8909563458</v>
      </c>
      <c r="BL264" s="208" t="n">
        <f aca="false">((BK264+BK265)/2)*BF264</f>
        <v>471728.86129939</v>
      </c>
      <c r="BM264" s="208" t="n">
        <f aca="false">BM265+BL264</f>
        <v>3034259.31198846</v>
      </c>
      <c r="BN264" s="209" t="n">
        <f aca="false">BM264/BK264</f>
        <v>31.8307136944747</v>
      </c>
      <c r="BP264" s="203" t="s">
        <v>209</v>
      </c>
      <c r="BQ264" s="204" t="s">
        <v>52</v>
      </c>
      <c r="BR264" s="204" t="n">
        <v>5</v>
      </c>
      <c r="BS264" s="205" t="n">
        <f aca="false">AN21</f>
        <v>3183911</v>
      </c>
      <c r="BT264" s="205" t="n">
        <f aca="false">B1561</f>
        <v>11029</v>
      </c>
      <c r="BU264" s="206" t="n">
        <f aca="false">BT264/BS264</f>
        <v>0.00346397873558652</v>
      </c>
      <c r="BV264" s="207" t="n">
        <f aca="false">2*BR264*BU264/(2+BR264*BU264)</f>
        <v>0.0171711920674666</v>
      </c>
      <c r="BW264" s="208" t="n">
        <f aca="false">BW263*(1-BV263)</f>
        <v>96313.3206633716</v>
      </c>
      <c r="BX264" s="208" t="n">
        <f aca="false">((BW264+BW265)/2)*BR264</f>
        <v>477432.066997442</v>
      </c>
      <c r="BY264" s="208" t="n">
        <f aca="false">BY265+BX264</f>
        <v>3217280.62762553</v>
      </c>
      <c r="BZ264" s="209" t="n">
        <f aca="false">BY264/BW264</f>
        <v>33.4043163029377</v>
      </c>
    </row>
    <row r="265" customFormat="false" ht="15" hidden="false" customHeight="false" outlineLevel="0" collapsed="false">
      <c r="B265" s="132"/>
      <c r="C265" s="132"/>
      <c r="D265" s="132"/>
      <c r="E265" s="217"/>
      <c r="F265" s="217"/>
      <c r="G265" s="217"/>
      <c r="H265" s="217"/>
      <c r="I265" s="127"/>
      <c r="AR265" s="196" t="s">
        <v>210</v>
      </c>
      <c r="AS265" s="197" t="s">
        <v>53</v>
      </c>
      <c r="AT265" s="197" t="n">
        <v>5</v>
      </c>
      <c r="AU265" s="198" t="n">
        <f aca="false">N22</f>
        <v>1949497</v>
      </c>
      <c r="AV265" s="198" t="n">
        <f aca="false">B183</f>
        <v>16372</v>
      </c>
      <c r="AW265" s="199" t="n">
        <f aca="false">AV265/AU265</f>
        <v>0.00839806370566356</v>
      </c>
      <c r="AX265" s="200" t="n">
        <f aca="false">2*AT265*AW265/(2+AT265*AW265)</f>
        <v>0.041126853685164</v>
      </c>
      <c r="AY265" s="201" t="n">
        <f aca="false">AY264*(1-AX264)</f>
        <v>91132.2876814171</v>
      </c>
      <c r="AZ265" s="201" t="n">
        <f aca="false">((AY265+AY266)/2)*AT265</f>
        <v>446291.477753416</v>
      </c>
      <c r="BA265" s="201" t="n">
        <f aca="false">BA266+AZ265</f>
        <v>2325187.64446711</v>
      </c>
      <c r="BB265" s="202" t="n">
        <f aca="false">BA265/AY265</f>
        <v>25.5144219861524</v>
      </c>
      <c r="BD265" s="196" t="s">
        <v>210</v>
      </c>
      <c r="BE265" s="197" t="s">
        <v>53</v>
      </c>
      <c r="BF265" s="197" t="n">
        <v>5</v>
      </c>
      <c r="BG265" s="198" t="n">
        <f aca="false">AA22</f>
        <v>2264651</v>
      </c>
      <c r="BH265" s="198" t="n">
        <f aca="false">B873</f>
        <v>15008</v>
      </c>
      <c r="BI265" s="199" t="n">
        <f aca="false">BH265/BG265</f>
        <v>0.00662706968976677</v>
      </c>
      <c r="BJ265" s="200" t="n">
        <f aca="false">2*BF265*BI265/(2+BF265*BI265)</f>
        <v>0.0325953198089977</v>
      </c>
      <c r="BK265" s="201" t="n">
        <f aca="false">BK264*(1-BJ264)</f>
        <v>93366.6535634101</v>
      </c>
      <c r="BL265" s="201" t="n">
        <f aca="false">((BK265+BK266)/2)*BF265</f>
        <v>459224.977986062</v>
      </c>
      <c r="BM265" s="201" t="n">
        <f aca="false">BM266+BL265</f>
        <v>2562530.45068907</v>
      </c>
      <c r="BN265" s="202" t="n">
        <f aca="false">BM265/BK265</f>
        <v>27.4458851515839</v>
      </c>
      <c r="BP265" s="196" t="s">
        <v>210</v>
      </c>
      <c r="BQ265" s="197" t="s">
        <v>53</v>
      </c>
      <c r="BR265" s="197" t="n">
        <v>5</v>
      </c>
      <c r="BS265" s="198" t="n">
        <f aca="false">AN22</f>
        <v>2978836</v>
      </c>
      <c r="BT265" s="198" t="n">
        <f aca="false">B1562</f>
        <v>16613</v>
      </c>
      <c r="BU265" s="199" t="n">
        <f aca="false">BT265/BS265</f>
        <v>0.00557701061757008</v>
      </c>
      <c r="BV265" s="200" t="n">
        <f aca="false">2*BR265*BU265/(2+BR265*BU265)</f>
        <v>0.027501611144468</v>
      </c>
      <c r="BW265" s="201" t="n">
        <f aca="false">BW264*(1-BV264)</f>
        <v>94659.5061356053</v>
      </c>
      <c r="BX265" s="201" t="n">
        <f aca="false">((BW265+BW266)/2)*BR265</f>
        <v>466789.308355855</v>
      </c>
      <c r="BY265" s="201" t="n">
        <f aca="false">BY266+BX265</f>
        <v>2739848.56062809</v>
      </c>
      <c r="BZ265" s="202" t="n">
        <f aca="false">BY265/BW265</f>
        <v>28.9442515863446</v>
      </c>
    </row>
    <row r="266" customFormat="false" ht="15" hidden="false" customHeight="false" outlineLevel="0" collapsed="false">
      <c r="A266" s="124" t="s">
        <v>235</v>
      </c>
      <c r="B266" s="227" t="n">
        <v>75.7594830008429</v>
      </c>
      <c r="C266" s="227" t="n">
        <v>71.8089872746554</v>
      </c>
      <c r="D266" s="227" t="n">
        <v>80.0853413654619</v>
      </c>
      <c r="E266" s="124"/>
      <c r="F266" s="124"/>
      <c r="G266" s="124"/>
      <c r="H266" s="124"/>
      <c r="I266" s="127"/>
      <c r="AR266" s="203" t="s">
        <v>211</v>
      </c>
      <c r="AS266" s="204" t="s">
        <v>57</v>
      </c>
      <c r="AT266" s="204" t="n">
        <v>5</v>
      </c>
      <c r="AU266" s="205" t="n">
        <f aca="false">N23</f>
        <v>1727604</v>
      </c>
      <c r="AV266" s="205" t="n">
        <f aca="false">B184</f>
        <v>21954</v>
      </c>
      <c r="AW266" s="206" t="n">
        <f aca="false">AV266/AU266</f>
        <v>0.0127077733091611</v>
      </c>
      <c r="AX266" s="207" t="n">
        <f aca="false">2*AT266*AW266/(2+AT266*AW266)</f>
        <v>0.0615824277176465</v>
      </c>
      <c r="AY266" s="208" t="n">
        <f aca="false">AY265*(1-AX265)</f>
        <v>87384.3034199492</v>
      </c>
      <c r="AZ266" s="208" t="n">
        <f aca="false">((AY266+AY267)/2)*AT266</f>
        <v>423468.173227206</v>
      </c>
      <c r="BA266" s="208" t="n">
        <f aca="false">BA267+AZ266</f>
        <v>1878896.1667137</v>
      </c>
      <c r="BB266" s="209" t="n">
        <f aca="false">BA266/AY266</f>
        <v>21.5015293728915</v>
      </c>
      <c r="BD266" s="203" t="s">
        <v>211</v>
      </c>
      <c r="BE266" s="204" t="s">
        <v>57</v>
      </c>
      <c r="BF266" s="204" t="n">
        <v>5</v>
      </c>
      <c r="BG266" s="205" t="n">
        <f aca="false">AA23</f>
        <v>2030531</v>
      </c>
      <c r="BH266" s="205" t="n">
        <f aca="false">B874</f>
        <v>20962</v>
      </c>
      <c r="BI266" s="206" t="n">
        <f aca="false">BH266/BG266</f>
        <v>0.0103234080149478</v>
      </c>
      <c r="BJ266" s="207" t="n">
        <f aca="false">2*BF266*BI266/(2+BF266*BI266)</f>
        <v>0.0503183967246233</v>
      </c>
      <c r="BK266" s="208" t="n">
        <f aca="false">BK265*(1-BJ265)</f>
        <v>90323.3376310148</v>
      </c>
      <c r="BL266" s="208" t="n">
        <f aca="false">((BK266+BK267)/2)*BF266</f>
        <v>440254.374314051</v>
      </c>
      <c r="BM266" s="208" t="n">
        <f aca="false">BM267+BL266</f>
        <v>2103305.47270301</v>
      </c>
      <c r="BN266" s="209" t="n">
        <f aca="false">BM266/BK266</f>
        <v>23.286401143582</v>
      </c>
      <c r="BP266" s="203" t="s">
        <v>211</v>
      </c>
      <c r="BQ266" s="204" t="s">
        <v>57</v>
      </c>
      <c r="BR266" s="204" t="n">
        <v>5</v>
      </c>
      <c r="BS266" s="205" t="n">
        <f aca="false">AN23</f>
        <v>2776240</v>
      </c>
      <c r="BT266" s="205" t="n">
        <f aca="false">B1563</f>
        <v>24379</v>
      </c>
      <c r="BU266" s="206" t="n">
        <f aca="false">BT266/BS266</f>
        <v>0.00878130132841541</v>
      </c>
      <c r="BV266" s="207" t="n">
        <f aca="false">2*BR266*BU266/(2+BR266*BU266)</f>
        <v>0.0429633219517568</v>
      </c>
      <c r="BW266" s="208" t="n">
        <f aca="false">BW265*(1-BV265)</f>
        <v>92056.2172067366</v>
      </c>
      <c r="BX266" s="208" t="n">
        <f aca="false">((BW266+BW267)/2)*BR266</f>
        <v>450393.483789898</v>
      </c>
      <c r="BY266" s="208" t="n">
        <f aca="false">BY267+BX266</f>
        <v>2273059.25227224</v>
      </c>
      <c r="BZ266" s="209" t="n">
        <f aca="false">BY266/BW266</f>
        <v>24.6920775287505</v>
      </c>
    </row>
    <row r="267" customFormat="false" ht="15" hidden="false" customHeight="false" outlineLevel="0" collapsed="false">
      <c r="A267" s="231"/>
      <c r="B267" s="232"/>
      <c r="C267" s="232"/>
      <c r="D267" s="232"/>
      <c r="E267" s="231"/>
      <c r="F267" s="231"/>
      <c r="G267" s="231"/>
      <c r="H267" s="231"/>
      <c r="I267" s="127"/>
      <c r="AR267" s="196" t="s">
        <v>212</v>
      </c>
      <c r="AS267" s="197" t="s">
        <v>62</v>
      </c>
      <c r="AT267" s="197" t="n">
        <v>5</v>
      </c>
      <c r="AU267" s="198" t="n">
        <f aca="false">N24</f>
        <v>1425598</v>
      </c>
      <c r="AV267" s="198" t="n">
        <f aca="false">B185</f>
        <v>27332</v>
      </c>
      <c r="AW267" s="199" t="n">
        <f aca="false">AV267/AU267</f>
        <v>0.0191723052361185</v>
      </c>
      <c r="AX267" s="200" t="n">
        <f aca="false">2*AT267*AW267/(2+AT267*AW267)</f>
        <v>0.0914769654226977</v>
      </c>
      <c r="AY267" s="201" t="n">
        <f aca="false">AY266*(1-AX266)</f>
        <v>82002.9658709333</v>
      </c>
      <c r="AZ267" s="201" t="n">
        <f aca="false">((AY267+AY268)/2)*AT267</f>
        <v>391261.373170831</v>
      </c>
      <c r="BA267" s="201" t="n">
        <f aca="false">BA268+AZ267</f>
        <v>1455427.99348649</v>
      </c>
      <c r="BB267" s="202" t="n">
        <f aca="false">BA267/AY267</f>
        <v>17.7484799242168</v>
      </c>
      <c r="BD267" s="196" t="s">
        <v>212</v>
      </c>
      <c r="BE267" s="197" t="s">
        <v>62</v>
      </c>
      <c r="BF267" s="197" t="n">
        <v>5</v>
      </c>
      <c r="BG267" s="198" t="n">
        <f aca="false">AA24</f>
        <v>1803080</v>
      </c>
      <c r="BH267" s="198" t="n">
        <f aca="false">B875</f>
        <v>28330</v>
      </c>
      <c r="BI267" s="199" t="n">
        <f aca="false">BH267/BG267</f>
        <v>0.0157120039044302</v>
      </c>
      <c r="BJ267" s="200" t="n">
        <f aca="false">2*BF267*BI267/(2+BF267*BI267)</f>
        <v>0.0755908117006999</v>
      </c>
      <c r="BK267" s="201" t="n">
        <f aca="false">BK266*(1-BJ266)</f>
        <v>85778.4120946053</v>
      </c>
      <c r="BL267" s="201" t="n">
        <f aca="false">((BK267+BK268)/2)*BF267</f>
        <v>412681.910981456</v>
      </c>
      <c r="BM267" s="201" t="n">
        <f aca="false">BM268+BL267</f>
        <v>1663051.09838896</v>
      </c>
      <c r="BN267" s="202" t="n">
        <f aca="false">BM267/BK267</f>
        <v>19.3877580358421</v>
      </c>
      <c r="BP267" s="196" t="s">
        <v>212</v>
      </c>
      <c r="BQ267" s="197" t="s">
        <v>62</v>
      </c>
      <c r="BR267" s="197" t="n">
        <v>5</v>
      </c>
      <c r="BS267" s="198" t="n">
        <f aca="false">AN24</f>
        <v>2248599</v>
      </c>
      <c r="BT267" s="198" t="n">
        <f aca="false">B1564</f>
        <v>30186</v>
      </c>
      <c r="BU267" s="199" t="n">
        <f aca="false">BT267/BS267</f>
        <v>0.0134243589008089</v>
      </c>
      <c r="BV267" s="200" t="n">
        <f aca="false">2*BR267*BU267/(2+BR267*BU267)</f>
        <v>0.0649422735346359</v>
      </c>
      <c r="BW267" s="201" t="n">
        <f aca="false">BW266*(1-BV266)</f>
        <v>88101.1763092227</v>
      </c>
      <c r="BX267" s="201" t="n">
        <f aca="false">((BW267+BW268)/2)*BR267</f>
        <v>426202.154819622</v>
      </c>
      <c r="BY267" s="201" t="n">
        <f aca="false">BY268+BX267</f>
        <v>1822665.76848234</v>
      </c>
      <c r="BZ267" s="202" t="n">
        <f aca="false">BY267/BW267</f>
        <v>20.6883250013035</v>
      </c>
    </row>
    <row r="268" customFormat="false" ht="15" hidden="false" customHeight="false" outlineLevel="0" collapsed="false">
      <c r="A268" s="127"/>
      <c r="B268" s="127"/>
      <c r="C268" s="127"/>
      <c r="D268" s="127"/>
      <c r="E268" s="127"/>
      <c r="F268" s="127"/>
      <c r="G268" s="127"/>
      <c r="H268" s="127"/>
      <c r="I268" s="127"/>
      <c r="AR268" s="203" t="s">
        <v>213</v>
      </c>
      <c r="AS268" s="204" t="s">
        <v>64</v>
      </c>
      <c r="AT268" s="204" t="n">
        <v>5</v>
      </c>
      <c r="AU268" s="205" t="n">
        <f aca="false">N25</f>
        <v>1095870</v>
      </c>
      <c r="AV268" s="205" t="n">
        <f aca="false">B186</f>
        <v>31944</v>
      </c>
      <c r="AW268" s="206" t="n">
        <f aca="false">AV268/AU268</f>
        <v>0.0291494429083742</v>
      </c>
      <c r="AX268" s="207" t="n">
        <f aca="false">2*AT268*AW268/(2+AT268*AW268)</f>
        <v>0.135847516011329</v>
      </c>
      <c r="AY268" s="208" t="n">
        <f aca="false">AY267*(1-AX267)</f>
        <v>74501.5833973992</v>
      </c>
      <c r="AZ268" s="208" t="n">
        <f aca="false">((AY268+AY269)/2)*AT268</f>
        <v>347205.779378377</v>
      </c>
      <c r="BA268" s="208" t="n">
        <f aca="false">BA269+AZ268</f>
        <v>1064166.62031566</v>
      </c>
      <c r="BB268" s="209" t="n">
        <f aca="false">BA268/AY268</f>
        <v>14.2838121257005</v>
      </c>
      <c r="BD268" s="203" t="s">
        <v>213</v>
      </c>
      <c r="BE268" s="204" t="s">
        <v>64</v>
      </c>
      <c r="BF268" s="204" t="n">
        <v>5</v>
      </c>
      <c r="BG268" s="205" t="n">
        <f aca="false">AA25</f>
        <v>1520797</v>
      </c>
      <c r="BH268" s="205" t="n">
        <f aca="false">B876</f>
        <v>37263</v>
      </c>
      <c r="BI268" s="206" t="n">
        <f aca="false">BH268/BG268</f>
        <v>0.0245022839997712</v>
      </c>
      <c r="BJ268" s="207" t="n">
        <f aca="false">2*BF268*BI268/(2+BF268*BI268)</f>
        <v>0.115440057325036</v>
      </c>
      <c r="BK268" s="208" t="n">
        <f aca="false">BK267*(1-BJ267)</f>
        <v>79294.352297977</v>
      </c>
      <c r="BL268" s="208" t="n">
        <f aca="false">((BK268+BK269)/2)*BF268</f>
        <v>373587.40005281</v>
      </c>
      <c r="BM268" s="208" t="n">
        <f aca="false">BM269+BL268</f>
        <v>1250369.1874075</v>
      </c>
      <c r="BN268" s="209" t="n">
        <f aca="false">BM268/BK268</f>
        <v>15.7687042162699</v>
      </c>
      <c r="BP268" s="203" t="s">
        <v>213</v>
      </c>
      <c r="BQ268" s="204" t="s">
        <v>64</v>
      </c>
      <c r="BR268" s="204" t="n">
        <v>5</v>
      </c>
      <c r="BS268" s="205" t="n">
        <f aca="false">AN25</f>
        <v>1805828</v>
      </c>
      <c r="BT268" s="205" t="n">
        <f aca="false">B1565</f>
        <v>38715</v>
      </c>
      <c r="BU268" s="206" t="n">
        <f aca="false">BT268/BS268</f>
        <v>0.0214389188782099</v>
      </c>
      <c r="BV268" s="207" t="n">
        <f aca="false">2*BR268*BU268/(2+BR268*BU268)</f>
        <v>0.101741523707759</v>
      </c>
      <c r="BW268" s="208" t="n">
        <f aca="false">BW267*(1-BV267)</f>
        <v>82379.685618626</v>
      </c>
      <c r="BX268" s="208" t="n">
        <f aca="false">((BW268+BW269)/2)*BR268</f>
        <v>390944.841249617</v>
      </c>
      <c r="BY268" s="208" t="n">
        <f aca="false">BY269+BX268</f>
        <v>1396463.61366272</v>
      </c>
      <c r="BZ268" s="209" t="n">
        <f aca="false">BY268/BW268</f>
        <v>16.9515530822441</v>
      </c>
    </row>
    <row r="269" customFormat="false" ht="15" hidden="false" customHeight="false" outlineLevel="0" collapsed="false">
      <c r="A269" s="127" t="s">
        <v>264</v>
      </c>
      <c r="B269" s="127"/>
      <c r="C269" s="127"/>
      <c r="D269" s="127"/>
      <c r="E269" s="127"/>
      <c r="F269" s="127"/>
      <c r="G269" s="127"/>
      <c r="H269" s="127"/>
      <c r="I269" s="127"/>
      <c r="AR269" s="196" t="s">
        <v>214</v>
      </c>
      <c r="AS269" s="197" t="s">
        <v>69</v>
      </c>
      <c r="AT269" s="197" t="n">
        <v>5</v>
      </c>
      <c r="AU269" s="198" t="n">
        <f aca="false">N26</f>
        <v>828910</v>
      </c>
      <c r="AV269" s="198" t="n">
        <f aca="false">B187</f>
        <v>38700</v>
      </c>
      <c r="AW269" s="199" t="n">
        <f aca="false">AV269/AU269</f>
        <v>0.0466878189429492</v>
      </c>
      <c r="AX269" s="200" t="n">
        <f aca="false">2*AT269*AW269/(2+AT269*AW269)</f>
        <v>0.209040036298425</v>
      </c>
      <c r="AY269" s="201" t="n">
        <f aca="false">AY268*(1-AX268)</f>
        <v>64380.7283539517</v>
      </c>
      <c r="AZ269" s="201" t="n">
        <f aca="false">((AY269+AY270)/2)*AT269</f>
        <v>288258.267289686</v>
      </c>
      <c r="BA269" s="201" t="n">
        <f aca="false">BA270+AZ269</f>
        <v>716960.840937284</v>
      </c>
      <c r="BB269" s="202" t="n">
        <f aca="false">BA269/AY269</f>
        <v>11.1362648306118</v>
      </c>
      <c r="BD269" s="196" t="s">
        <v>214</v>
      </c>
      <c r="BE269" s="197" t="s">
        <v>69</v>
      </c>
      <c r="BF269" s="197" t="n">
        <v>5</v>
      </c>
      <c r="BG269" s="198" t="n">
        <f aca="false">AA26</f>
        <v>1178682</v>
      </c>
      <c r="BH269" s="198" t="n">
        <f aca="false">B877</f>
        <v>45903</v>
      </c>
      <c r="BI269" s="199" t="n">
        <f aca="false">BH269/BG269</f>
        <v>0.0389443463122369</v>
      </c>
      <c r="BJ269" s="200" t="n">
        <f aca="false">2*BF269*BI269/(2+BF269*BI269)</f>
        <v>0.177445485467237</v>
      </c>
      <c r="BK269" s="201" t="n">
        <f aca="false">BK268*(1-BJ268)</f>
        <v>70140.6077231469</v>
      </c>
      <c r="BL269" s="201" t="n">
        <f aca="false">((BK269+BK270)/2)*BF269</f>
        <v>319587.703144733</v>
      </c>
      <c r="BM269" s="201" t="n">
        <f aca="false">BM270+BL269</f>
        <v>876781.787354692</v>
      </c>
      <c r="BN269" s="202" t="n">
        <f aca="false">BM269/BK269</f>
        <v>12.5003448903017</v>
      </c>
      <c r="BP269" s="196" t="s">
        <v>214</v>
      </c>
      <c r="BQ269" s="197" t="s">
        <v>69</v>
      </c>
      <c r="BR269" s="197" t="n">
        <v>5</v>
      </c>
      <c r="BS269" s="198" t="n">
        <f aca="false">AN26</f>
        <v>1485444</v>
      </c>
      <c r="BT269" s="198" t="n">
        <f aca="false">B1566</f>
        <v>50661</v>
      </c>
      <c r="BU269" s="199" t="n">
        <f aca="false">BT269/BS269</f>
        <v>0.034104954478257</v>
      </c>
      <c r="BV269" s="200" t="n">
        <f aca="false">2*BR269*BU269/(2+BR269*BU269)</f>
        <v>0.157127690556986</v>
      </c>
      <c r="BW269" s="201" t="n">
        <f aca="false">BW268*(1-BV268)</f>
        <v>73998.2508812208</v>
      </c>
      <c r="BX269" s="201" t="n">
        <f aca="false">((BW269+BW270)/2)*BR269</f>
        <v>340923.318740547</v>
      </c>
      <c r="BY269" s="201" t="n">
        <f aca="false">BY270+BX269</f>
        <v>1005518.7724131</v>
      </c>
      <c r="BZ269" s="202" t="n">
        <f aca="false">BY269/BW269</f>
        <v>13.5884127048776</v>
      </c>
    </row>
    <row r="270" customFormat="false" ht="15" hidden="false" customHeight="false" outlineLevel="0" collapsed="false">
      <c r="A270" s="127"/>
      <c r="B270" s="127"/>
      <c r="C270" s="127"/>
      <c r="D270" s="127"/>
      <c r="E270" s="127"/>
      <c r="F270" s="127"/>
      <c r="G270" s="127"/>
      <c r="H270" s="127"/>
      <c r="I270" s="127"/>
      <c r="AR270" s="203" t="s">
        <v>215</v>
      </c>
      <c r="AS270" s="204" t="s">
        <v>70</v>
      </c>
      <c r="AT270" s="204" t="n">
        <v>5</v>
      </c>
      <c r="AU270" s="205" t="n">
        <f aca="false">N27</f>
        <v>579982</v>
      </c>
      <c r="AV270" s="205" t="n">
        <f aca="false">B188</f>
        <v>46518</v>
      </c>
      <c r="AW270" s="206" t="n">
        <f aca="false">AV270/AU270</f>
        <v>0.0802059374256442</v>
      </c>
      <c r="AX270" s="207" t="n">
        <f aca="false">2*AT270*AW270/(2+AT270*AW270)</f>
        <v>0.334048087183693</v>
      </c>
      <c r="AY270" s="208" t="n">
        <f aca="false">AY269*(1-AX269)</f>
        <v>50922.5785619226</v>
      </c>
      <c r="AZ270" s="208" t="n">
        <f aca="false">((AY270+AY271)/2)*AT270</f>
        <v>212086.417901934</v>
      </c>
      <c r="BA270" s="208" t="n">
        <f aca="false">BA271+AZ270</f>
        <v>428702.573647599</v>
      </c>
      <c r="BB270" s="209" t="n">
        <f aca="false">BA270/AY270</f>
        <v>8.4187129904722</v>
      </c>
      <c r="BD270" s="203" t="s">
        <v>215</v>
      </c>
      <c r="BE270" s="204" t="s">
        <v>70</v>
      </c>
      <c r="BF270" s="204" t="n">
        <v>5</v>
      </c>
      <c r="BG270" s="205" t="n">
        <f aca="false">AA27</f>
        <v>775224</v>
      </c>
      <c r="BH270" s="205" t="n">
        <f aca="false">B878</f>
        <v>50373</v>
      </c>
      <c r="BI270" s="206" t="n">
        <f aca="false">BH270/BG270</f>
        <v>0.0649786384322467</v>
      </c>
      <c r="BJ270" s="207" t="n">
        <f aca="false">2*BF270*BI270/(2+BF270*BI270)</f>
        <v>0.279490854252286</v>
      </c>
      <c r="BK270" s="208" t="n">
        <f aca="false">BK269*(1-BJ269)</f>
        <v>57694.4735347461</v>
      </c>
      <c r="BL270" s="208" t="n">
        <f aca="false">((BK270+BK271)/2)*BF270</f>
        <v>248159.673439075</v>
      </c>
      <c r="BM270" s="208" t="n">
        <f aca="false">BM271+BL270</f>
        <v>557194.08420996</v>
      </c>
      <c r="BN270" s="209" t="n">
        <f aca="false">BM270/BK270</f>
        <v>9.65766823185228</v>
      </c>
      <c r="BP270" s="203" t="s">
        <v>215</v>
      </c>
      <c r="BQ270" s="204" t="s">
        <v>70</v>
      </c>
      <c r="BR270" s="204" t="n">
        <v>5</v>
      </c>
      <c r="BS270" s="205" t="n">
        <f aca="false">AN27</f>
        <v>1097696</v>
      </c>
      <c r="BT270" s="205" t="n">
        <f aca="false">B1567</f>
        <v>61300</v>
      </c>
      <c r="BU270" s="206" t="n">
        <f aca="false">BT270/BS270</f>
        <v>0.0558442410284815</v>
      </c>
      <c r="BV270" s="207" t="n">
        <f aca="false">2*BR270*BU270/(2+BR270*BU270)</f>
        <v>0.245014572971175</v>
      </c>
      <c r="BW270" s="208" t="n">
        <f aca="false">BW269*(1-BV269)</f>
        <v>62371.0766149981</v>
      </c>
      <c r="BX270" s="208" t="n">
        <f aca="false">((BW270+BW271)/2)*BR270</f>
        <v>273650.82631855</v>
      </c>
      <c r="BY270" s="208" t="n">
        <f aca="false">BY271+BX270</f>
        <v>664595.453672553</v>
      </c>
      <c r="BZ270" s="209" t="n">
        <f aca="false">BY270/BW270</f>
        <v>10.6555071635999</v>
      </c>
    </row>
    <row r="271" customFormat="false" ht="15" hidden="false" customHeight="false" outlineLevel="0" collapsed="false">
      <c r="A271" s="127" t="s">
        <v>174</v>
      </c>
      <c r="B271" s="127"/>
      <c r="C271" s="127"/>
      <c r="D271" s="127"/>
      <c r="E271" s="127"/>
      <c r="F271" s="127"/>
      <c r="G271" s="127"/>
      <c r="H271" s="127"/>
      <c r="I271" s="127"/>
      <c r="AR271" s="196" t="s">
        <v>216</v>
      </c>
      <c r="AS271" s="197" t="s">
        <v>71</v>
      </c>
      <c r="AT271" s="197" t="n">
        <v>5</v>
      </c>
      <c r="AU271" s="198" t="n">
        <f aca="false">N28</f>
        <v>328030</v>
      </c>
      <c r="AV271" s="198" t="n">
        <f aca="false">B189</f>
        <v>40483</v>
      </c>
      <c r="AW271" s="199" t="n">
        <f aca="false">AV271/AU271</f>
        <v>0.123412492759809</v>
      </c>
      <c r="AX271" s="200" t="n">
        <f aca="false">2*AT271*AW271/(2+AT271*AW271)</f>
        <v>0.471568770202976</v>
      </c>
      <c r="AY271" s="201" t="n">
        <f aca="false">AY270*(1-AX270)</f>
        <v>33911.988598851</v>
      </c>
      <c r="AZ271" s="201" t="n">
        <f aca="false">((AY271+AY272)/2)*AT271</f>
        <v>129580.356097511</v>
      </c>
      <c r="BA271" s="201" t="n">
        <f aca="false">BA272+AZ271</f>
        <v>216616.155745665</v>
      </c>
      <c r="BB271" s="202" t="n">
        <f aca="false">BA271/AY271</f>
        <v>6.38759815320898</v>
      </c>
      <c r="BD271" s="196" t="s">
        <v>216</v>
      </c>
      <c r="BE271" s="197" t="s">
        <v>71</v>
      </c>
      <c r="BF271" s="197" t="n">
        <v>5</v>
      </c>
      <c r="BG271" s="198" t="n">
        <f aca="false">AA28</f>
        <v>431831</v>
      </c>
      <c r="BH271" s="198" t="n">
        <f aca="false">B879</f>
        <v>42983</v>
      </c>
      <c r="BI271" s="199" t="n">
        <f aca="false">BH271/BG271</f>
        <v>0.0995366242812582</v>
      </c>
      <c r="BJ271" s="200" t="n">
        <f aca="false">2*BF271*BI271/(2+BF271*BI271)</f>
        <v>0.39851582223615</v>
      </c>
      <c r="BK271" s="201" t="n">
        <f aca="false">BK270*(1-BJ270)</f>
        <v>41569.395840884</v>
      </c>
      <c r="BL271" s="201" t="n">
        <f aca="false">((BK271+BK272)/2)*BF271</f>
        <v>166431.824295945</v>
      </c>
      <c r="BM271" s="201" t="n">
        <f aca="false">BM272+BL271</f>
        <v>309034.410770884</v>
      </c>
      <c r="BN271" s="202" t="n">
        <f aca="false">BM271/BK271</f>
        <v>7.43418095258785</v>
      </c>
      <c r="BP271" s="196" t="s">
        <v>216</v>
      </c>
      <c r="BQ271" s="197" t="s">
        <v>71</v>
      </c>
      <c r="BR271" s="197" t="n">
        <v>5</v>
      </c>
      <c r="BS271" s="198" t="n">
        <f aca="false">AN28</f>
        <v>694631</v>
      </c>
      <c r="BT271" s="198" t="n">
        <f aca="false">B1568</f>
        <v>58967</v>
      </c>
      <c r="BU271" s="199" t="n">
        <f aca="false">BT271/BS271</f>
        <v>0.0848896752376442</v>
      </c>
      <c r="BV271" s="200" t="n">
        <f aca="false">2*BR271*BU271/(2+BR271*BU271)</f>
        <v>0.350140164135439</v>
      </c>
      <c r="BW271" s="201" t="n">
        <f aca="false">BW270*(1-BV270)</f>
        <v>47089.2539124219</v>
      </c>
      <c r="BX271" s="201" t="n">
        <f aca="false">((BW271+BW272)/2)*BR271</f>
        <v>194226.671827333</v>
      </c>
      <c r="BY271" s="201" t="n">
        <f aca="false">BY272+BX271</f>
        <v>390944.627354003</v>
      </c>
      <c r="BZ271" s="202" t="n">
        <f aca="false">BY271/BW271</f>
        <v>8.30220474677926</v>
      </c>
    </row>
    <row r="272" customFormat="false" ht="15" hidden="false" customHeight="false" outlineLevel="0" collapsed="false">
      <c r="A272" s="127"/>
      <c r="B272" s="127"/>
      <c r="C272" s="127"/>
      <c r="D272" s="127"/>
      <c r="E272" s="127"/>
      <c r="F272" s="127"/>
      <c r="G272" s="127"/>
      <c r="H272" s="127"/>
      <c r="I272" s="127"/>
      <c r="AR272" s="203" t="n">
        <v>90</v>
      </c>
      <c r="AS272" s="204" t="s">
        <v>72</v>
      </c>
      <c r="AT272" s="204" t="n">
        <v>5</v>
      </c>
      <c r="AU272" s="205" t="n">
        <f aca="false">N29</f>
        <v>128675</v>
      </c>
      <c r="AV272" s="205" t="n">
        <f aca="false">B190</f>
        <v>23026</v>
      </c>
      <c r="AW272" s="206" t="n">
        <f aca="false">AV272/AU272</f>
        <v>0.178946959393822</v>
      </c>
      <c r="AX272" s="207" t="n">
        <f aca="false">2*AT272*AW272/(2+AT272*AW272)</f>
        <v>0.618180841924399</v>
      </c>
      <c r="AY272" s="208" t="n">
        <f aca="false">AY271*(1-AX271)</f>
        <v>17920.1538401535</v>
      </c>
      <c r="AZ272" s="208" t="n">
        <f aca="false">((AY272+AY273)/2)*AT272</f>
        <v>61906.0297299654</v>
      </c>
      <c r="BA272" s="208" t="n">
        <f aca="false">BA273+AZ272</f>
        <v>87035.7996481534</v>
      </c>
      <c r="BB272" s="209" t="n">
        <f aca="false">BA272/AY272</f>
        <v>4.85686676713306</v>
      </c>
      <c r="BD272" s="203" t="n">
        <v>90</v>
      </c>
      <c r="BE272" s="204" t="s">
        <v>72</v>
      </c>
      <c r="BF272" s="204" t="n">
        <v>5</v>
      </c>
      <c r="BG272" s="205" t="n">
        <f aca="false">AA29</f>
        <v>202723</v>
      </c>
      <c r="BH272" s="205" t="n">
        <f aca="false">B880</f>
        <v>29325</v>
      </c>
      <c r="BI272" s="206" t="n">
        <f aca="false">BH272/BG272</f>
        <v>0.144655515161082</v>
      </c>
      <c r="BJ272" s="207" t="n">
        <f aca="false">2*BF272*BI272/(2+BF272*BI272)</f>
        <v>0.531181677718989</v>
      </c>
      <c r="BK272" s="208" t="n">
        <f aca="false">BK271*(1-BJ271)</f>
        <v>25003.3338774941</v>
      </c>
      <c r="BL272" s="208" t="n">
        <f aca="false">((BK272+BK273)/2)*BF272</f>
        <v>91813.3872934322</v>
      </c>
      <c r="BM272" s="208" t="n">
        <f aca="false">BM273+BL272</f>
        <v>142602.586474939</v>
      </c>
      <c r="BN272" s="209" t="n">
        <f aca="false">BM272/BK272</f>
        <v>5.70334288913759</v>
      </c>
      <c r="BP272" s="203" t="n">
        <v>90</v>
      </c>
      <c r="BQ272" s="204" t="s">
        <v>72</v>
      </c>
      <c r="BR272" s="204" t="n">
        <v>5</v>
      </c>
      <c r="BS272" s="205" t="n">
        <f aca="false">AN29</f>
        <v>350321</v>
      </c>
      <c r="BT272" s="205" t="n">
        <f aca="false">B1569</f>
        <v>43059</v>
      </c>
      <c r="BU272" s="206" t="n">
        <f aca="false">BT272/BS272</f>
        <v>0.122912985518995</v>
      </c>
      <c r="BV272" s="207" t="n">
        <f aca="false">2*BR272*BU272/(2+BR272*BU272)</f>
        <v>0.470108752021154</v>
      </c>
      <c r="BW272" s="208" t="n">
        <f aca="false">BW271*(1-BV271)</f>
        <v>30601.4148185111</v>
      </c>
      <c r="BX272" s="208" t="n">
        <f aca="false">((BW272+BW273)/2)*BR272</f>
        <v>117042.091766526</v>
      </c>
      <c r="BY272" s="208" t="n">
        <f aca="false">BY273+BX272</f>
        <v>196717.95552667</v>
      </c>
      <c r="BZ272" s="209" t="n">
        <f aca="false">BY272/BW272</f>
        <v>6.42839413449842</v>
      </c>
    </row>
    <row r="273" customFormat="false" ht="15" hidden="false" customHeight="false" outlineLevel="0" collapsed="false">
      <c r="A273" s="127"/>
      <c r="B273" s="127"/>
      <c r="C273" s="127"/>
      <c r="D273" s="127"/>
      <c r="E273" s="127"/>
      <c r="F273" s="127"/>
      <c r="G273" s="127"/>
      <c r="H273" s="127"/>
      <c r="I273" s="127"/>
      <c r="AR273" s="196" t="n">
        <v>95</v>
      </c>
      <c r="AS273" s="197" t="s">
        <v>74</v>
      </c>
      <c r="AT273" s="197" t="n">
        <v>5</v>
      </c>
      <c r="AU273" s="198" t="n">
        <f aca="false">N30</f>
        <v>28245</v>
      </c>
      <c r="AV273" s="198" t="n">
        <f aca="false">B191</f>
        <v>7330</v>
      </c>
      <c r="AW273" s="199" t="n">
        <f aca="false">AV273/AU273</f>
        <v>0.259514958399717</v>
      </c>
      <c r="AX273" s="200" t="n">
        <f aca="false">2*AT273*AW273/(2+AT273*AW273)</f>
        <v>0.786987330899721</v>
      </c>
      <c r="AY273" s="201" t="n">
        <f aca="false">AY272*(1-AX272)</f>
        <v>6842.25805183266</v>
      </c>
      <c r="AZ273" s="201" t="n">
        <f aca="false">((AY273+AY274)/2)*AT273</f>
        <v>20749.364255316</v>
      </c>
      <c r="BA273" s="201" t="n">
        <f aca="false">BA274+AZ273</f>
        <v>25129.769918188</v>
      </c>
      <c r="BB273" s="202" t="n">
        <f aca="false">BA273/AY273</f>
        <v>3.67273051203573</v>
      </c>
      <c r="BD273" s="196" t="n">
        <v>95</v>
      </c>
      <c r="BE273" s="197" t="s">
        <v>74</v>
      </c>
      <c r="BF273" s="197" t="n">
        <v>5</v>
      </c>
      <c r="BG273" s="198" t="n">
        <f aca="false">AA30</f>
        <v>70381</v>
      </c>
      <c r="BH273" s="198" t="n">
        <f aca="false">B881</f>
        <v>15086</v>
      </c>
      <c r="BI273" s="199" t="n">
        <f aca="false">BH273/BG273</f>
        <v>0.21434762222759</v>
      </c>
      <c r="BJ273" s="200" t="n">
        <f aca="false">2*BF273*BI273/(2+BF273*BI273)</f>
        <v>0.697805654233274</v>
      </c>
      <c r="BK273" s="201" t="n">
        <f aca="false">BK272*(1-BJ272)</f>
        <v>11722.0210398788</v>
      </c>
      <c r="BL273" s="201" t="n">
        <f aca="false">((BK273+BK274)/2)*BF273</f>
        <v>38160.8737977218</v>
      </c>
      <c r="BM273" s="201" t="n">
        <f aca="false">BM274+BL273</f>
        <v>50789.1991815069</v>
      </c>
      <c r="BN273" s="202" t="n">
        <f aca="false">BM273/BK273</f>
        <v>4.33280225387074</v>
      </c>
      <c r="BP273" s="196" t="n">
        <v>95</v>
      </c>
      <c r="BQ273" s="197" t="s">
        <v>74</v>
      </c>
      <c r="BR273" s="197" t="n">
        <v>5</v>
      </c>
      <c r="BS273" s="198" t="n">
        <f aca="false">AN30</f>
        <v>126988</v>
      </c>
      <c r="BT273" s="198" t="n">
        <f aca="false">B1570</f>
        <v>23428</v>
      </c>
      <c r="BU273" s="199" t="n">
        <f aca="false">BT273/BS273</f>
        <v>0.184489873058872</v>
      </c>
      <c r="BV273" s="200" t="n">
        <f aca="false">2*BR273*BU273/(2+BR273*BU273)</f>
        <v>0.631285096843036</v>
      </c>
      <c r="BW273" s="201" t="n">
        <f aca="false">BW272*(1-BV272)</f>
        <v>16215.4218880992</v>
      </c>
      <c r="BX273" s="201" t="n">
        <f aca="false">((BW273+BW274)/2)*BR273</f>
        <v>55485.7239980476</v>
      </c>
      <c r="BY273" s="201" t="n">
        <f aca="false">BY274+BX273</f>
        <v>79675.8637601443</v>
      </c>
      <c r="BZ273" s="202" t="n">
        <f aca="false">BY273/BW273</f>
        <v>4.9135856168269</v>
      </c>
    </row>
    <row r="274" customFormat="false" ht="15" hidden="false" customHeight="false" outlineLevel="0" collapsed="false">
      <c r="A274" s="127" t="s">
        <v>187</v>
      </c>
      <c r="B274" s="127"/>
      <c r="C274" s="127"/>
      <c r="D274" s="127"/>
      <c r="E274" s="127"/>
      <c r="F274" s="127"/>
      <c r="G274" s="127"/>
      <c r="H274" s="127"/>
      <c r="I274" s="127"/>
      <c r="AR274" s="220" t="s">
        <v>217</v>
      </c>
      <c r="AS274" s="221" t="s">
        <v>218</v>
      </c>
      <c r="AT274" s="221" t="n">
        <f aca="false">2/AW274</f>
        <v>6.01089918256131</v>
      </c>
      <c r="AU274" s="222" t="n">
        <f aca="false">N31</f>
        <v>5515</v>
      </c>
      <c r="AV274" s="222" t="n">
        <f aca="false">B192</f>
        <v>1835</v>
      </c>
      <c r="AW274" s="223" t="n">
        <f aca="false">AV274/AU274</f>
        <v>0.332728921124207</v>
      </c>
      <c r="AX274" s="224" t="n">
        <f aca="false">2*AT274*AW274/(2+AT274*AW274)</f>
        <v>1</v>
      </c>
      <c r="AY274" s="225" t="n">
        <f aca="false">AY273*(1-AX273)</f>
        <v>1457.48765029375</v>
      </c>
      <c r="AZ274" s="225" t="n">
        <f aca="false">AY274/AW274</f>
        <v>4380.40566287196</v>
      </c>
      <c r="BA274" s="225" t="n">
        <f aca="false">BA275+AZ274</f>
        <v>4380.40566287196</v>
      </c>
      <c r="BB274" s="226" t="n">
        <f aca="false">BA274/AY274</f>
        <v>3.00544959128065</v>
      </c>
      <c r="BD274" s="220" t="s">
        <v>217</v>
      </c>
      <c r="BE274" s="221" t="s">
        <v>218</v>
      </c>
      <c r="BF274" s="221" t="n">
        <f aca="false">2/BI274</f>
        <v>7.12995729103112</v>
      </c>
      <c r="BG274" s="222" t="n">
        <f aca="false">AA31</f>
        <v>17529</v>
      </c>
      <c r="BH274" s="222" t="n">
        <f aca="false">B882</f>
        <v>4917</v>
      </c>
      <c r="BI274" s="223" t="n">
        <f aca="false">BH274/BG274</f>
        <v>0.280506589080952</v>
      </c>
      <c r="BJ274" s="224" t="n">
        <f aca="false">2*BF274*BI274/(2+BF274*BI274)</f>
        <v>1</v>
      </c>
      <c r="BK274" s="225" t="n">
        <f aca="false">BK273*(1-BJ273)</f>
        <v>3542.32847920996</v>
      </c>
      <c r="BL274" s="225" t="n">
        <f aca="false">BK274/BI274</f>
        <v>12628.3253837851</v>
      </c>
      <c r="BM274" s="225" t="n">
        <f aca="false">BM275+BL274</f>
        <v>12628.3253837851</v>
      </c>
      <c r="BN274" s="226" t="n">
        <f aca="false">BM274/BK274</f>
        <v>3.56497864551556</v>
      </c>
      <c r="BP274" s="220" t="s">
        <v>217</v>
      </c>
      <c r="BQ274" s="221" t="s">
        <v>218</v>
      </c>
      <c r="BR274" s="221" t="n">
        <f aca="false">2/BU274</f>
        <v>8.09187991134395</v>
      </c>
      <c r="BS274" s="222" t="n">
        <f aca="false">AN31</f>
        <v>40160</v>
      </c>
      <c r="BT274" s="222" t="n">
        <f aca="false">B1571</f>
        <v>9926</v>
      </c>
      <c r="BU274" s="223" t="n">
        <f aca="false">BT274/BS274</f>
        <v>0.247161354581673</v>
      </c>
      <c r="BV274" s="224" t="n">
        <f aca="false">2*BR274*BU274/(2+BR274*BU274)</f>
        <v>1</v>
      </c>
      <c r="BW274" s="225" t="n">
        <f aca="false">BW273*(1-BV273)</f>
        <v>5978.86771111982</v>
      </c>
      <c r="BX274" s="225" t="n">
        <f aca="false">BW274/BU274</f>
        <v>24190.1397620967</v>
      </c>
      <c r="BY274" s="225" t="n">
        <f aca="false">BY275+BX274</f>
        <v>24190.1397620967</v>
      </c>
      <c r="BZ274" s="226" t="n">
        <f aca="false">BY274/BW274</f>
        <v>4.04593995567197</v>
      </c>
    </row>
    <row r="275" customFormat="false" ht="15" hidden="false" customHeight="false" outlineLevel="0" collapsed="false">
      <c r="A275" s="210" t="s">
        <v>190</v>
      </c>
      <c r="B275" s="211" t="s">
        <v>191</v>
      </c>
      <c r="C275" s="211"/>
      <c r="D275" s="211"/>
      <c r="E275" s="211" t="s">
        <v>192</v>
      </c>
      <c r="F275" s="211"/>
      <c r="G275" s="211"/>
      <c r="H275" s="212" t="s">
        <v>193</v>
      </c>
      <c r="I275" s="127"/>
    </row>
    <row r="276" customFormat="false" ht="15" hidden="false" customHeight="false" outlineLevel="0" collapsed="false">
      <c r="A276" s="210"/>
      <c r="B276" s="213" t="s">
        <v>195</v>
      </c>
      <c r="C276" s="213" t="s">
        <v>196</v>
      </c>
      <c r="D276" s="213" t="s">
        <v>197</v>
      </c>
      <c r="E276" s="213" t="s">
        <v>195</v>
      </c>
      <c r="F276" s="213" t="s">
        <v>196</v>
      </c>
      <c r="G276" s="214" t="s">
        <v>197</v>
      </c>
      <c r="H276" s="215" t="s">
        <v>198</v>
      </c>
      <c r="I276" s="127"/>
      <c r="AR276" s="180"/>
      <c r="AS276" s="181"/>
      <c r="AT276" s="181"/>
      <c r="AU276" s="181"/>
      <c r="AV276" s="182"/>
      <c r="AW276" s="182" t="s">
        <v>265</v>
      </c>
      <c r="AX276" s="181"/>
      <c r="AY276" s="181"/>
      <c r="AZ276" s="181"/>
      <c r="BA276" s="181"/>
      <c r="BB276" s="183"/>
      <c r="BD276" s="180"/>
      <c r="BE276" s="181"/>
      <c r="BF276" s="181"/>
      <c r="BG276" s="181"/>
      <c r="BH276" s="182"/>
      <c r="BI276" s="182" t="s">
        <v>266</v>
      </c>
      <c r="BJ276" s="181"/>
      <c r="BK276" s="181"/>
      <c r="BL276" s="181"/>
      <c r="BM276" s="181"/>
      <c r="BN276" s="183"/>
      <c r="BP276" s="180"/>
      <c r="BQ276" s="181"/>
      <c r="BR276" s="181"/>
      <c r="BS276" s="181"/>
      <c r="BT276" s="182"/>
      <c r="BU276" s="182" t="s">
        <v>267</v>
      </c>
      <c r="BV276" s="181"/>
      <c r="BW276" s="181"/>
      <c r="BX276" s="181"/>
      <c r="BY276" s="181"/>
      <c r="BZ276" s="183"/>
    </row>
    <row r="277" customFormat="false" ht="15" hidden="false" customHeight="false" outlineLevel="0" collapsed="false">
      <c r="A277" s="0" t="s">
        <v>201</v>
      </c>
      <c r="B277" s="132" t="n">
        <v>308013</v>
      </c>
      <c r="C277" s="132" t="n">
        <v>161397</v>
      </c>
      <c r="D277" s="132" t="n">
        <v>146616</v>
      </c>
      <c r="E277" s="217" t="n">
        <v>100</v>
      </c>
      <c r="F277" s="217" t="n">
        <v>100</v>
      </c>
      <c r="G277" s="217" t="n">
        <v>100</v>
      </c>
      <c r="H277" s="217" t="n">
        <v>110.1</v>
      </c>
      <c r="I277" s="127"/>
      <c r="AR277" s="184"/>
      <c r="AS277" s="185"/>
      <c r="AT277" s="186"/>
      <c r="AU277" s="187"/>
      <c r="AV277" s="187"/>
      <c r="AW277" s="187"/>
      <c r="AX277" s="187"/>
      <c r="AY277" s="187"/>
      <c r="AZ277" s="188"/>
      <c r="BA277" s="187"/>
      <c r="BB277" s="189"/>
      <c r="BD277" s="184"/>
      <c r="BE277" s="185"/>
      <c r="BF277" s="186"/>
      <c r="BG277" s="187"/>
      <c r="BH277" s="187"/>
      <c r="BI277" s="187"/>
      <c r="BJ277" s="187"/>
      <c r="BK277" s="187"/>
      <c r="BL277" s="188"/>
      <c r="BM277" s="187"/>
      <c r="BN277" s="189"/>
      <c r="BP277" s="184"/>
      <c r="BQ277" s="185"/>
      <c r="BR277" s="186"/>
      <c r="BS277" s="187"/>
      <c r="BT277" s="187"/>
      <c r="BU277" s="187"/>
      <c r="BV277" s="187"/>
      <c r="BW277" s="187"/>
      <c r="BX277" s="188"/>
      <c r="BY277" s="187"/>
      <c r="BZ277" s="189"/>
    </row>
    <row r="278" customFormat="false" ht="73" hidden="false" customHeight="false" outlineLevel="0" collapsed="false">
      <c r="A278" s="219" t="s">
        <v>186</v>
      </c>
      <c r="B278" s="132" t="n">
        <v>7488</v>
      </c>
      <c r="C278" s="132" t="n">
        <v>4233</v>
      </c>
      <c r="D278" s="132" t="n">
        <v>3255</v>
      </c>
      <c r="E278" s="217" t="n">
        <v>2.4</v>
      </c>
      <c r="F278" s="217" t="n">
        <v>2.6</v>
      </c>
      <c r="G278" s="217" t="n">
        <v>2.2</v>
      </c>
      <c r="H278" s="217" t="n">
        <v>130</v>
      </c>
      <c r="I278" s="127"/>
      <c r="AR278" s="184" t="s">
        <v>163</v>
      </c>
      <c r="AS278" s="187" t="s">
        <v>164</v>
      </c>
      <c r="AT278" s="186" t="s">
        <v>165</v>
      </c>
      <c r="AU278" s="187" t="s">
        <v>166</v>
      </c>
      <c r="AV278" s="187" t="s">
        <v>167</v>
      </c>
      <c r="AW278" s="187" t="s">
        <v>168</v>
      </c>
      <c r="AX278" s="187" t="s">
        <v>169</v>
      </c>
      <c r="AY278" s="187" t="s">
        <v>170</v>
      </c>
      <c r="AZ278" s="188" t="s">
        <v>171</v>
      </c>
      <c r="BA278" s="187" t="s">
        <v>172</v>
      </c>
      <c r="BB278" s="189" t="s">
        <v>173</v>
      </c>
      <c r="BD278" s="184" t="s">
        <v>163</v>
      </c>
      <c r="BE278" s="187" t="s">
        <v>164</v>
      </c>
      <c r="BF278" s="186" t="s">
        <v>165</v>
      </c>
      <c r="BG278" s="187" t="s">
        <v>166</v>
      </c>
      <c r="BH278" s="187" t="s">
        <v>167</v>
      </c>
      <c r="BI278" s="187" t="s">
        <v>168</v>
      </c>
      <c r="BJ278" s="187" t="s">
        <v>169</v>
      </c>
      <c r="BK278" s="187" t="s">
        <v>170</v>
      </c>
      <c r="BL278" s="188" t="s">
        <v>171</v>
      </c>
      <c r="BM278" s="187" t="s">
        <v>172</v>
      </c>
      <c r="BN278" s="189" t="s">
        <v>173</v>
      </c>
      <c r="BP278" s="184" t="s">
        <v>163</v>
      </c>
      <c r="BQ278" s="187" t="s">
        <v>164</v>
      </c>
      <c r="BR278" s="186" t="s">
        <v>165</v>
      </c>
      <c r="BS278" s="187" t="s">
        <v>166</v>
      </c>
      <c r="BT278" s="187" t="s">
        <v>167</v>
      </c>
      <c r="BU278" s="187" t="s">
        <v>168</v>
      </c>
      <c r="BV278" s="187" t="s">
        <v>169</v>
      </c>
      <c r="BW278" s="187" t="s">
        <v>170</v>
      </c>
      <c r="BX278" s="188" t="s">
        <v>171</v>
      </c>
      <c r="BY278" s="187" t="s">
        <v>172</v>
      </c>
      <c r="BZ278" s="189" t="s">
        <v>173</v>
      </c>
    </row>
    <row r="279" customFormat="false" ht="15" hidden="false" customHeight="false" outlineLevel="0" collapsed="false">
      <c r="A279" s="219" t="s">
        <v>189</v>
      </c>
      <c r="B279" s="132" t="n">
        <v>1237</v>
      </c>
      <c r="C279" s="132" t="n">
        <v>685</v>
      </c>
      <c r="D279" s="132" t="n">
        <v>552</v>
      </c>
      <c r="E279" s="217" t="n">
        <v>0.4</v>
      </c>
      <c r="F279" s="217" t="n">
        <v>0.4</v>
      </c>
      <c r="G279" s="217" t="n">
        <v>0.4</v>
      </c>
      <c r="H279" s="217" t="n">
        <v>124.1</v>
      </c>
      <c r="I279" s="127"/>
      <c r="AR279" s="191" t="s">
        <v>175</v>
      </c>
      <c r="AS279" s="192" t="s">
        <v>176</v>
      </c>
      <c r="AT279" s="193" t="s">
        <v>177</v>
      </c>
      <c r="AU279" s="192" t="s">
        <v>178</v>
      </c>
      <c r="AV279" s="192" t="s">
        <v>179</v>
      </c>
      <c r="AW279" s="192" t="s">
        <v>180</v>
      </c>
      <c r="AX279" s="192" t="s">
        <v>181</v>
      </c>
      <c r="AY279" s="192" t="s">
        <v>182</v>
      </c>
      <c r="AZ279" s="194" t="s">
        <v>183</v>
      </c>
      <c r="BA279" s="192" t="s">
        <v>184</v>
      </c>
      <c r="BB279" s="195" t="s">
        <v>185</v>
      </c>
      <c r="BD279" s="191" t="s">
        <v>175</v>
      </c>
      <c r="BE279" s="192" t="s">
        <v>176</v>
      </c>
      <c r="BF279" s="193" t="s">
        <v>177</v>
      </c>
      <c r="BG279" s="192" t="s">
        <v>178</v>
      </c>
      <c r="BH279" s="192" t="s">
        <v>179</v>
      </c>
      <c r="BI279" s="192" t="s">
        <v>180</v>
      </c>
      <c r="BJ279" s="192" t="s">
        <v>181</v>
      </c>
      <c r="BK279" s="192" t="s">
        <v>182</v>
      </c>
      <c r="BL279" s="194" t="s">
        <v>183</v>
      </c>
      <c r="BM279" s="192" t="s">
        <v>184</v>
      </c>
      <c r="BN279" s="195" t="s">
        <v>185</v>
      </c>
      <c r="BP279" s="191" t="s">
        <v>175</v>
      </c>
      <c r="BQ279" s="192" t="s">
        <v>176</v>
      </c>
      <c r="BR279" s="193" t="s">
        <v>177</v>
      </c>
      <c r="BS279" s="192" t="s">
        <v>178</v>
      </c>
      <c r="BT279" s="192" t="s">
        <v>179</v>
      </c>
      <c r="BU279" s="192" t="s">
        <v>180</v>
      </c>
      <c r="BV279" s="192" t="s">
        <v>181</v>
      </c>
      <c r="BW279" s="192" t="s">
        <v>182</v>
      </c>
      <c r="BX279" s="194" t="s">
        <v>183</v>
      </c>
      <c r="BY279" s="192" t="s">
        <v>184</v>
      </c>
      <c r="BZ279" s="195" t="s">
        <v>185</v>
      </c>
    </row>
    <row r="280" customFormat="false" ht="15" hidden="false" customHeight="false" outlineLevel="0" collapsed="false">
      <c r="A280" s="219" t="s">
        <v>46</v>
      </c>
      <c r="B280" s="132" t="n">
        <v>623</v>
      </c>
      <c r="C280" s="132" t="n">
        <v>368</v>
      </c>
      <c r="D280" s="132" t="n">
        <v>255</v>
      </c>
      <c r="E280" s="217" t="n">
        <v>0.2</v>
      </c>
      <c r="F280" s="217" t="n">
        <v>0.2</v>
      </c>
      <c r="G280" s="217" t="n">
        <v>0.2</v>
      </c>
      <c r="H280" s="217" t="n">
        <v>144.3</v>
      </c>
      <c r="I280" s="127"/>
      <c r="AR280" s="196" t="s">
        <v>186</v>
      </c>
      <c r="AS280" s="197" t="s">
        <v>186</v>
      </c>
      <c r="AT280" s="197" t="n">
        <v>1</v>
      </c>
      <c r="AU280" s="198" t="n">
        <f aca="false">N40</f>
        <v>384439.009352683</v>
      </c>
      <c r="AV280" s="198" t="n">
        <f aca="false">C171</f>
        <v>4565</v>
      </c>
      <c r="AW280" s="199" t="n">
        <f aca="false">AV280/AU280</f>
        <v>0.0118744453318786</v>
      </c>
      <c r="AX280" s="200" t="n">
        <f aca="false">2*AT280*AW280/(2+AT280*AW280)</f>
        <v>0.0118043602168423</v>
      </c>
      <c r="AY280" s="201" t="n">
        <v>100000</v>
      </c>
      <c r="AZ280" s="201" t="n">
        <f aca="false">(0.1*AY280+0.9*AY281)*AT280</f>
        <v>98937.6075804842</v>
      </c>
      <c r="BA280" s="201" t="n">
        <f aca="false">BA281+AZ280</f>
        <v>7320860.03083672</v>
      </c>
      <c r="BB280" s="202" t="n">
        <f aca="false">BA280/AY280</f>
        <v>73.2086003083672</v>
      </c>
      <c r="BD280" s="196" t="s">
        <v>186</v>
      </c>
      <c r="BE280" s="197" t="s">
        <v>186</v>
      </c>
      <c r="BF280" s="197" t="n">
        <v>1</v>
      </c>
      <c r="BG280" s="198" t="n">
        <f aca="false">AA40</f>
        <v>367577.024190829</v>
      </c>
      <c r="BH280" s="198" t="n">
        <f aca="false">C861</f>
        <v>2878</v>
      </c>
      <c r="BI280" s="199" t="n">
        <f aca="false">BH280/BG280</f>
        <v>0.00782965150320678</v>
      </c>
      <c r="BJ280" s="200" t="n">
        <f aca="false">2*BF280*BI280/(2+BF280*BI280)</f>
        <v>0.00779911931009181</v>
      </c>
      <c r="BK280" s="201" t="n">
        <v>100000</v>
      </c>
      <c r="BL280" s="201" t="n">
        <f aca="false">(0.1*BK280+0.9*BK281)*BF280</f>
        <v>99298.0792620918</v>
      </c>
      <c r="BM280" s="201" t="n">
        <f aca="false">BM281+BL280</f>
        <v>7617151.37461057</v>
      </c>
      <c r="BN280" s="202" t="n">
        <f aca="false">BM280/BK280</f>
        <v>76.1715137461057</v>
      </c>
      <c r="BP280" s="196" t="s">
        <v>186</v>
      </c>
      <c r="BQ280" s="197" t="s">
        <v>186</v>
      </c>
      <c r="BR280" s="197" t="n">
        <v>1</v>
      </c>
      <c r="BS280" s="198" t="n">
        <f aca="false">AN40</f>
        <v>358687.733769463</v>
      </c>
      <c r="BT280" s="198" t="n">
        <f aca="false">C1550</f>
        <v>2041</v>
      </c>
      <c r="BU280" s="199" t="n">
        <f aca="false">BT280/BS280</f>
        <v>0.00569018622006126</v>
      </c>
      <c r="BV280" s="200" t="n">
        <f aca="false">2*BR280*BU280/(2+BR280*BU280)</f>
        <v>0.00567404303930412</v>
      </c>
      <c r="BW280" s="201" t="n">
        <v>100000</v>
      </c>
      <c r="BX280" s="201" t="n">
        <f aca="false">(0.1*BW280+0.9*BW281)*BR280</f>
        <v>99489.3361264626</v>
      </c>
      <c r="BY280" s="201" t="n">
        <f aca="false">BY281+BX280</f>
        <v>7830595.79658014</v>
      </c>
      <c r="BZ280" s="202" t="n">
        <f aca="false">BY280/BW280</f>
        <v>78.3059579658014</v>
      </c>
    </row>
    <row r="281" customFormat="false" ht="15" hidden="false" customHeight="false" outlineLevel="0" collapsed="false">
      <c r="A281" s="219" t="s">
        <v>33</v>
      </c>
      <c r="B281" s="132" t="n">
        <v>759</v>
      </c>
      <c r="C281" s="132" t="n">
        <v>470</v>
      </c>
      <c r="D281" s="132" t="n">
        <v>289</v>
      </c>
      <c r="E281" s="217" t="n">
        <v>0.2</v>
      </c>
      <c r="F281" s="217" t="n">
        <v>0.3</v>
      </c>
      <c r="G281" s="217" t="n">
        <v>0.2</v>
      </c>
      <c r="H281" s="217" t="n">
        <v>162.6</v>
      </c>
      <c r="I281" s="127"/>
      <c r="AR281" s="203" t="s">
        <v>188</v>
      </c>
      <c r="AS281" s="204" t="s">
        <v>189</v>
      </c>
      <c r="AT281" s="204" t="n">
        <v>4</v>
      </c>
      <c r="AU281" s="205" t="n">
        <f aca="false">N41</f>
        <v>1911781</v>
      </c>
      <c r="AV281" s="205" t="n">
        <f aca="false">C172</f>
        <v>734</v>
      </c>
      <c r="AW281" s="206" t="n">
        <f aca="false">AV281/AU281</f>
        <v>0.00038393518922931</v>
      </c>
      <c r="AX281" s="207" t="n">
        <f aca="false">2*AT281*AW281/(2+AT281*AW281)</f>
        <v>0.00153456241189725</v>
      </c>
      <c r="AY281" s="208" t="n">
        <f aca="false">AY280*(1-AX280)</f>
        <v>98819.5639783158</v>
      </c>
      <c r="AZ281" s="208" t="n">
        <f aca="false">((AY281+AY282)/2)*AT281</f>
        <v>394974.966336381</v>
      </c>
      <c r="BA281" s="208" t="n">
        <f aca="false">BA282+AZ281</f>
        <v>7221922.42325623</v>
      </c>
      <c r="BB281" s="209" t="n">
        <f aca="false">BA281/AY281</f>
        <v>73.0819094166511</v>
      </c>
      <c r="BD281" s="203" t="s">
        <v>188</v>
      </c>
      <c r="BE281" s="204" t="s">
        <v>189</v>
      </c>
      <c r="BF281" s="204" t="n">
        <v>4</v>
      </c>
      <c r="BG281" s="205" t="n">
        <f aca="false">AA41</f>
        <v>1864421</v>
      </c>
      <c r="BH281" s="205" t="n">
        <f aca="false">C862</f>
        <v>433</v>
      </c>
      <c r="BI281" s="206" t="n">
        <f aca="false">BH281/BG281</f>
        <v>0.000232243683159544</v>
      </c>
      <c r="BJ281" s="207" t="n">
        <f aca="false">2*BF281*BI281/(2+BF281*BI281)</f>
        <v>0.000928543435943102</v>
      </c>
      <c r="BK281" s="208" t="n">
        <f aca="false">BK280*(1-BJ280)</f>
        <v>99220.0880689908</v>
      </c>
      <c r="BL281" s="208" t="n">
        <f aca="false">((BK281+BK282)/2)*BF281</f>
        <v>396696.091952983</v>
      </c>
      <c r="BM281" s="208" t="n">
        <f aca="false">BM282+BL281</f>
        <v>7517853.29534848</v>
      </c>
      <c r="BN281" s="209" t="n">
        <f aca="false">BM281/BK281</f>
        <v>75.7694680750644</v>
      </c>
      <c r="BP281" s="203" t="s">
        <v>188</v>
      </c>
      <c r="BQ281" s="204" t="s">
        <v>189</v>
      </c>
      <c r="BR281" s="204" t="n">
        <v>4</v>
      </c>
      <c r="BS281" s="205" t="n">
        <f aca="false">AN41</f>
        <v>1808764</v>
      </c>
      <c r="BT281" s="205" t="n">
        <f aca="false">C1551</f>
        <v>285</v>
      </c>
      <c r="BU281" s="206" t="n">
        <f aca="false">BT281/BS281</f>
        <v>0.000157566161201793</v>
      </c>
      <c r="BV281" s="207" t="n">
        <f aca="false">2*BR281*BU281/(2+BR281*BU281)</f>
        <v>0.000630066090616768</v>
      </c>
      <c r="BW281" s="208" t="n">
        <f aca="false">BW280*(1-BV280)</f>
        <v>99432.5956960696</v>
      </c>
      <c r="BX281" s="208" t="n">
        <f aca="false">((BW281+BW282)/2)*BR281</f>
        <v>397605.084570578</v>
      </c>
      <c r="BY281" s="208" t="n">
        <f aca="false">BY282+BX281</f>
        <v>7731106.46045368</v>
      </c>
      <c r="BZ281" s="209" t="n">
        <f aca="false">BY281/BW281</f>
        <v>77.7522341273776</v>
      </c>
    </row>
    <row r="282" customFormat="false" ht="15" hidden="false" customHeight="false" outlineLevel="0" collapsed="false">
      <c r="A282" s="219" t="s">
        <v>34</v>
      </c>
      <c r="B282" s="132" t="n">
        <v>2199</v>
      </c>
      <c r="C282" s="132" t="n">
        <v>1594</v>
      </c>
      <c r="D282" s="132" t="n">
        <v>605</v>
      </c>
      <c r="E282" s="217" t="n">
        <v>0.7</v>
      </c>
      <c r="F282" s="217" t="n">
        <v>1</v>
      </c>
      <c r="G282" s="217" t="n">
        <v>0.4</v>
      </c>
      <c r="H282" s="217" t="n">
        <v>263.5</v>
      </c>
      <c r="I282" s="127"/>
      <c r="AR282" s="196" t="s">
        <v>194</v>
      </c>
      <c r="AS282" s="197" t="s">
        <v>46</v>
      </c>
      <c r="AT282" s="197" t="n">
        <v>5</v>
      </c>
      <c r="AU282" s="198" t="n">
        <f aca="false">N42</f>
        <v>1808975</v>
      </c>
      <c r="AV282" s="198" t="n">
        <f aca="false">C173</f>
        <v>395</v>
      </c>
      <c r="AW282" s="199" t="n">
        <f aca="false">AV282/AU282</f>
        <v>0.000218355698669136</v>
      </c>
      <c r="AX282" s="200" t="n">
        <f aca="false">2*AT282*AW282/(2+AT282*AW282)</f>
        <v>0.00109118282837352</v>
      </c>
      <c r="AY282" s="201" t="n">
        <f aca="false">AY281*(1-AX281)</f>
        <v>98667.9191898746</v>
      </c>
      <c r="AZ282" s="201" t="n">
        <f aca="false">((AY282+AY283)/2)*AT282</f>
        <v>493070.434101545</v>
      </c>
      <c r="BA282" s="201" t="n">
        <f aca="false">BA283+AZ282</f>
        <v>6826947.45691985</v>
      </c>
      <c r="BB282" s="202" t="n">
        <f aca="false">BA282/AY282</f>
        <v>69.1911566897667</v>
      </c>
      <c r="BD282" s="196" t="s">
        <v>194</v>
      </c>
      <c r="BE282" s="197" t="s">
        <v>46</v>
      </c>
      <c r="BF282" s="197" t="n">
        <v>5</v>
      </c>
      <c r="BG282" s="198" t="n">
        <f aca="false">AA42</f>
        <v>1902354</v>
      </c>
      <c r="BH282" s="198" t="n">
        <f aca="false">C863</f>
        <v>268</v>
      </c>
      <c r="BI282" s="199" t="n">
        <f aca="false">BH282/BG282</f>
        <v>0.000140878091038787</v>
      </c>
      <c r="BJ282" s="200" t="n">
        <f aca="false">2*BF282*BI282/(2+BF282*BI282)</f>
        <v>0.000704142459580121</v>
      </c>
      <c r="BK282" s="201" t="n">
        <f aca="false">BK281*(1-BJ281)</f>
        <v>99127.9579075007</v>
      </c>
      <c r="BL282" s="201" t="n">
        <f aca="false">((BK282+BK283)/2)*BF282</f>
        <v>495465.289027268</v>
      </c>
      <c r="BM282" s="201" t="n">
        <f aca="false">BM283+BL282</f>
        <v>7121157.20339549</v>
      </c>
      <c r="BN282" s="202" t="n">
        <f aca="false">BM282/BK282</f>
        <v>71.8380298930445</v>
      </c>
      <c r="BP282" s="196" t="s">
        <v>194</v>
      </c>
      <c r="BQ282" s="197" t="s">
        <v>46</v>
      </c>
      <c r="BR282" s="197" t="n">
        <v>5</v>
      </c>
      <c r="BS282" s="198" t="n">
        <f aca="false">AN42</f>
        <v>1821679</v>
      </c>
      <c r="BT282" s="198" t="n">
        <f aca="false">C1552</f>
        <v>184</v>
      </c>
      <c r="BU282" s="199" t="n">
        <f aca="false">BT282/BS282</f>
        <v>0.000101005720546814</v>
      </c>
      <c r="BV282" s="200" t="n">
        <f aca="false">2*BR282*BU282/(2+BR282*BU282)</f>
        <v>0.000504901107983529</v>
      </c>
      <c r="BW282" s="201" t="n">
        <f aca="false">BW281*(1-BV281)</f>
        <v>99369.9465892195</v>
      </c>
      <c r="BX282" s="201" t="n">
        <f aca="false">((BW282+BW283)/2)*BR282</f>
        <v>496724.302955765</v>
      </c>
      <c r="BY282" s="201" t="n">
        <f aca="false">BY283+BX282</f>
        <v>7333501.3758831</v>
      </c>
      <c r="BZ282" s="202" t="n">
        <f aca="false">BY282/BW282</f>
        <v>73.7999931327195</v>
      </c>
    </row>
    <row r="283" customFormat="false" ht="15" hidden="false" customHeight="false" outlineLevel="0" collapsed="false">
      <c r="A283" s="219" t="s">
        <v>35</v>
      </c>
      <c r="B283" s="132" t="n">
        <v>3071</v>
      </c>
      <c r="C283" s="132" t="n">
        <v>2330</v>
      </c>
      <c r="D283" s="132" t="n">
        <v>741</v>
      </c>
      <c r="E283" s="217" t="n">
        <v>1</v>
      </c>
      <c r="F283" s="217" t="n">
        <v>1.4</v>
      </c>
      <c r="G283" s="217" t="n">
        <v>0.5</v>
      </c>
      <c r="H283" s="217" t="n">
        <v>314.4</v>
      </c>
      <c r="I283" s="127"/>
      <c r="AR283" s="203" t="s">
        <v>200</v>
      </c>
      <c r="AS283" s="204" t="s">
        <v>33</v>
      </c>
      <c r="AT283" s="204" t="n">
        <v>5</v>
      </c>
      <c r="AU283" s="205" t="n">
        <f aca="false">N43</f>
        <v>1794434</v>
      </c>
      <c r="AV283" s="205" t="n">
        <f aca="false">C174</f>
        <v>505</v>
      </c>
      <c r="AW283" s="206" t="n">
        <f aca="false">AV283/AU283</f>
        <v>0.000281425786626869</v>
      </c>
      <c r="AX283" s="207" t="n">
        <f aca="false">2*AT283*AW283/(2+AT283*AW283)</f>
        <v>0.00140613962326039</v>
      </c>
      <c r="AY283" s="208" t="n">
        <f aca="false">AY282*(1-AX282)</f>
        <v>98560.2544507433</v>
      </c>
      <c r="AZ283" s="208" t="n">
        <f aca="false">((AY283+AY284)/2)*AT283</f>
        <v>492454.798556062</v>
      </c>
      <c r="BA283" s="208" t="n">
        <f aca="false">BA284+AZ283</f>
        <v>6333877.02281831</v>
      </c>
      <c r="BB283" s="209" t="n">
        <f aca="false">BA283/AY283</f>
        <v>64.2640084293182</v>
      </c>
      <c r="BD283" s="203" t="s">
        <v>200</v>
      </c>
      <c r="BE283" s="204" t="s">
        <v>33</v>
      </c>
      <c r="BF283" s="204" t="n">
        <v>5</v>
      </c>
      <c r="BG283" s="205" t="n">
        <f aca="false">AA43</f>
        <v>1932316</v>
      </c>
      <c r="BH283" s="205" t="n">
        <f aca="false">C864</f>
        <v>346</v>
      </c>
      <c r="BI283" s="206" t="n">
        <f aca="false">BH283/BG283</f>
        <v>0.00017905973971131</v>
      </c>
      <c r="BJ283" s="207" t="n">
        <f aca="false">2*BF283*BI283/(2+BF283*BI283)</f>
        <v>0.000894898098005308</v>
      </c>
      <c r="BK283" s="208" t="n">
        <f aca="false">BK282*(1-BJ282)</f>
        <v>99058.1577034065</v>
      </c>
      <c r="BL283" s="208" t="n">
        <f aca="false">((BK283+BK284)/2)*BF283</f>
        <v>495069.171124731</v>
      </c>
      <c r="BM283" s="208" t="n">
        <f aca="false">BM284+BL283</f>
        <v>6625691.91436823</v>
      </c>
      <c r="BN283" s="209" t="n">
        <f aca="false">BM283/BK283</f>
        <v>66.8868881471271</v>
      </c>
      <c r="BP283" s="203" t="s">
        <v>200</v>
      </c>
      <c r="BQ283" s="204" t="s">
        <v>33</v>
      </c>
      <c r="BR283" s="204" t="n">
        <v>5</v>
      </c>
      <c r="BS283" s="205" t="n">
        <f aca="false">AN43</f>
        <v>1843147</v>
      </c>
      <c r="BT283" s="205" t="n">
        <f aca="false">C1553</f>
        <v>229</v>
      </c>
      <c r="BU283" s="206" t="n">
        <f aca="false">BT283/BS283</f>
        <v>0.000124244023943831</v>
      </c>
      <c r="BV283" s="207" t="n">
        <f aca="false">2*BR283*BU283/(2+BR283*BU283)</f>
        <v>0.000621027222416425</v>
      </c>
      <c r="BW283" s="208" t="n">
        <f aca="false">BW282*(1-BV282)</f>
        <v>99319.7745930863</v>
      </c>
      <c r="BX283" s="208" t="n">
        <f aca="false">((BW283+BW284)/2)*BR283</f>
        <v>496444.672256065</v>
      </c>
      <c r="BY283" s="208" t="n">
        <f aca="false">BY284+BX283</f>
        <v>6836777.07292734</v>
      </c>
      <c r="BZ283" s="209" t="n">
        <f aca="false">BY283/BW283</f>
        <v>68.8360107635932</v>
      </c>
    </row>
    <row r="284" customFormat="false" ht="15" hidden="false" customHeight="false" outlineLevel="0" collapsed="false">
      <c r="A284" s="219" t="s">
        <v>36</v>
      </c>
      <c r="B284" s="132" t="n">
        <v>3032</v>
      </c>
      <c r="C284" s="132" t="n">
        <v>2212</v>
      </c>
      <c r="D284" s="132" t="n">
        <v>820</v>
      </c>
      <c r="E284" s="217" t="n">
        <v>1</v>
      </c>
      <c r="F284" s="217" t="n">
        <v>1.4</v>
      </c>
      <c r="G284" s="217" t="n">
        <v>0.6</v>
      </c>
      <c r="H284" s="217" t="n">
        <v>269.8</v>
      </c>
      <c r="I284" s="127"/>
      <c r="AR284" s="196" t="s">
        <v>202</v>
      </c>
      <c r="AS284" s="197" t="s">
        <v>34</v>
      </c>
      <c r="AT284" s="197" t="n">
        <v>5</v>
      </c>
      <c r="AU284" s="198" t="n">
        <f aca="false">N44</f>
        <v>1807807</v>
      </c>
      <c r="AV284" s="198" t="n">
        <f aca="false">C175</f>
        <v>1699</v>
      </c>
      <c r="AW284" s="199" t="n">
        <f aca="false">AV284/AU284</f>
        <v>0.000939812712308338</v>
      </c>
      <c r="AX284" s="200" t="n">
        <f aca="false">2*AT284*AW284/(2+AT284*AW284)</f>
        <v>0.00468804884179808</v>
      </c>
      <c r="AY284" s="201" t="n">
        <f aca="false">AY283*(1-AX283)</f>
        <v>98421.6649716814</v>
      </c>
      <c r="AZ284" s="201" t="n">
        <f aca="false">((AY284+AY285)/2)*AT284</f>
        <v>490954.810927211</v>
      </c>
      <c r="BA284" s="201" t="n">
        <f aca="false">BA285+AZ284</f>
        <v>5841422.22426225</v>
      </c>
      <c r="BB284" s="202" t="n">
        <f aca="false">BA284/AY284</f>
        <v>59.3509795423902</v>
      </c>
      <c r="BD284" s="196" t="s">
        <v>202</v>
      </c>
      <c r="BE284" s="197" t="s">
        <v>34</v>
      </c>
      <c r="BF284" s="197" t="n">
        <v>5</v>
      </c>
      <c r="BG284" s="198" t="n">
        <f aca="false">AA44</f>
        <v>1862511</v>
      </c>
      <c r="BH284" s="198" t="n">
        <f aca="false">C865</f>
        <v>1247</v>
      </c>
      <c r="BI284" s="199" t="n">
        <f aca="false">BH284/BG284</f>
        <v>0.000669526247093306</v>
      </c>
      <c r="BJ284" s="200" t="n">
        <f aca="false">2*BF284*BI284/(2+BF284*BI284)</f>
        <v>0.00334203728127009</v>
      </c>
      <c r="BK284" s="201" t="n">
        <f aca="false">BK283*(1-BJ283)</f>
        <v>98969.5107464858</v>
      </c>
      <c r="BL284" s="201" t="n">
        <f aca="false">((BK284+BK285)/2)*BF284</f>
        <v>494020.65424587</v>
      </c>
      <c r="BM284" s="201" t="n">
        <f aca="false">BM285+BL284</f>
        <v>6130622.74324349</v>
      </c>
      <c r="BN284" s="202" t="n">
        <f aca="false">BM284/BK284</f>
        <v>61.9445594608153</v>
      </c>
      <c r="BP284" s="196" t="s">
        <v>202</v>
      </c>
      <c r="BQ284" s="197" t="s">
        <v>34</v>
      </c>
      <c r="BR284" s="197" t="n">
        <v>5</v>
      </c>
      <c r="BS284" s="198" t="n">
        <f aca="false">AN44</f>
        <v>1875763</v>
      </c>
      <c r="BT284" s="198" t="n">
        <f aca="false">C1554</f>
        <v>981</v>
      </c>
      <c r="BU284" s="199" t="n">
        <f aca="false">BT284/BS284</f>
        <v>0.000522987179083925</v>
      </c>
      <c r="BV284" s="200" t="n">
        <f aca="false">2*BR284*BU284/(2+BR284*BU284)</f>
        <v>0.00261152141487492</v>
      </c>
      <c r="BW284" s="201" t="n">
        <f aca="false">BW283*(1-BV283)</f>
        <v>99258.0943093398</v>
      </c>
      <c r="BX284" s="201" t="n">
        <f aca="false">((BW284+BW285)/2)*BR284</f>
        <v>495642.434949478</v>
      </c>
      <c r="BY284" s="201" t="n">
        <f aca="false">BY285+BX284</f>
        <v>6340332.40067127</v>
      </c>
      <c r="BZ284" s="202" t="n">
        <f aca="false">BY284/BW284</f>
        <v>63.8772328321306</v>
      </c>
    </row>
    <row r="285" customFormat="false" ht="15" hidden="false" customHeight="false" outlineLevel="0" collapsed="false">
      <c r="A285" s="219" t="s">
        <v>37</v>
      </c>
      <c r="B285" s="132" t="n">
        <v>3141</v>
      </c>
      <c r="C285" s="132" t="n">
        <v>2144</v>
      </c>
      <c r="D285" s="132" t="n">
        <v>997</v>
      </c>
      <c r="E285" s="217" t="n">
        <v>1</v>
      </c>
      <c r="F285" s="217" t="n">
        <v>1.3</v>
      </c>
      <c r="G285" s="217" t="n">
        <v>0.7</v>
      </c>
      <c r="H285" s="217" t="n">
        <v>215</v>
      </c>
      <c r="I285" s="127"/>
      <c r="AR285" s="203" t="s">
        <v>203</v>
      </c>
      <c r="AS285" s="204" t="s">
        <v>35</v>
      </c>
      <c r="AT285" s="204" t="n">
        <v>5</v>
      </c>
      <c r="AU285" s="205" t="n">
        <f aca="false">N45</f>
        <v>1753346</v>
      </c>
      <c r="AV285" s="205" t="n">
        <f aca="false">C176</f>
        <v>2388</v>
      </c>
      <c r="AW285" s="206" t="n">
        <f aca="false">AV285/AU285</f>
        <v>0.00136196734700396</v>
      </c>
      <c r="AX285" s="207" t="n">
        <f aca="false">2*AT285*AW285/(2+AT285*AW285)</f>
        <v>0.00678672847856781</v>
      </c>
      <c r="AY285" s="208" t="n">
        <f aca="false">AY284*(1-AX284)</f>
        <v>97960.2593992031</v>
      </c>
      <c r="AZ285" s="208" t="n">
        <f aca="false">((AY285+AY286)/2)*AT285</f>
        <v>488139.222790434</v>
      </c>
      <c r="BA285" s="208" t="n">
        <f aca="false">BA286+AZ285</f>
        <v>5350467.41333504</v>
      </c>
      <c r="BB285" s="209" t="n">
        <f aca="false">BA285/AY285</f>
        <v>54.6187550558748</v>
      </c>
      <c r="BD285" s="203" t="s">
        <v>203</v>
      </c>
      <c r="BE285" s="204" t="s">
        <v>35</v>
      </c>
      <c r="BF285" s="204" t="n">
        <v>5</v>
      </c>
      <c r="BG285" s="205" t="n">
        <f aca="false">AA45</f>
        <v>1789425</v>
      </c>
      <c r="BH285" s="205" t="n">
        <f aca="false">C866</f>
        <v>1828</v>
      </c>
      <c r="BI285" s="206" t="n">
        <f aca="false">BH285/BG285</f>
        <v>0.00102155720412982</v>
      </c>
      <c r="BJ285" s="207" t="n">
        <f aca="false">2*BF285*BI285/(2+BF285*BI285)</f>
        <v>0.00509477451163465</v>
      </c>
      <c r="BK285" s="208" t="n">
        <f aca="false">BK284*(1-BJ284)</f>
        <v>98638.750951862</v>
      </c>
      <c r="BL285" s="208" t="n">
        <f aca="false">((BK285+BK286)/2)*BF285</f>
        <v>491937.399273787</v>
      </c>
      <c r="BM285" s="208" t="n">
        <f aca="false">BM286+BL285</f>
        <v>5636602.08899763</v>
      </c>
      <c r="BN285" s="209" t="n">
        <f aca="false">BM285/BK285</f>
        <v>57.1438915700425</v>
      </c>
      <c r="BP285" s="203" t="s">
        <v>203</v>
      </c>
      <c r="BQ285" s="204" t="s">
        <v>35</v>
      </c>
      <c r="BR285" s="204" t="n">
        <v>5</v>
      </c>
      <c r="BS285" s="205" t="n">
        <f aca="false">AN45</f>
        <v>1907312</v>
      </c>
      <c r="BT285" s="205" t="n">
        <f aca="false">C1555</f>
        <v>1559</v>
      </c>
      <c r="BU285" s="206" t="n">
        <f aca="false">BT285/BS285</f>
        <v>0.000817380690731249</v>
      </c>
      <c r="BV285" s="207" t="n">
        <f aca="false">2*BR285*BU285/(2+BR285*BU285)</f>
        <v>0.0040785690945969</v>
      </c>
      <c r="BW285" s="208" t="n">
        <f aca="false">BW284*(1-BV284)</f>
        <v>98998.8796704512</v>
      </c>
      <c r="BX285" s="208" t="n">
        <f aca="false">((BW285+BW286)/2)*BR285</f>
        <v>493984.963924697</v>
      </c>
      <c r="BY285" s="208" t="n">
        <f aca="false">BY286+BX285</f>
        <v>5844689.9657218</v>
      </c>
      <c r="BZ285" s="209" t="n">
        <f aca="false">BY285/BW285</f>
        <v>59.0379404815254</v>
      </c>
    </row>
    <row r="286" customFormat="false" ht="15" hidden="false" customHeight="false" outlineLevel="0" collapsed="false">
      <c r="A286" s="219" t="s">
        <v>38</v>
      </c>
      <c r="B286" s="132" t="n">
        <v>4096</v>
      </c>
      <c r="C286" s="132" t="n">
        <v>2625</v>
      </c>
      <c r="D286" s="132" t="n">
        <v>1471</v>
      </c>
      <c r="E286" s="217" t="n">
        <v>1.3</v>
      </c>
      <c r="F286" s="217" t="n">
        <v>1.6</v>
      </c>
      <c r="G286" s="217" t="n">
        <v>1</v>
      </c>
      <c r="H286" s="217" t="n">
        <v>178.5</v>
      </c>
      <c r="I286" s="127"/>
      <c r="AR286" s="196" t="s">
        <v>204</v>
      </c>
      <c r="AS286" s="197" t="s">
        <v>36</v>
      </c>
      <c r="AT286" s="197" t="n">
        <v>5</v>
      </c>
      <c r="AU286" s="198" t="n">
        <f aca="false">N46</f>
        <v>1620530</v>
      </c>
      <c r="AV286" s="198" t="n">
        <f aca="false">C177</f>
        <v>2272</v>
      </c>
      <c r="AW286" s="199" t="n">
        <f aca="false">AV286/AU286</f>
        <v>0.00140201045337019</v>
      </c>
      <c r="AX286" s="200" t="n">
        <f aca="false">2*AT286*AW286/(2+AT286*AW286)</f>
        <v>0.00698556766961217</v>
      </c>
      <c r="AY286" s="201" t="n">
        <f aca="false">AY285*(1-AX285)</f>
        <v>97295.4297169706</v>
      </c>
      <c r="AZ286" s="201" t="n">
        <f aca="false">((AY286+AY287)/2)*AT286</f>
        <v>484777.989064274</v>
      </c>
      <c r="BA286" s="201" t="n">
        <f aca="false">BA287+AZ286</f>
        <v>4862328.1905446</v>
      </c>
      <c r="BB286" s="202" t="n">
        <f aca="false">BA286/AY286</f>
        <v>49.9748878718041</v>
      </c>
      <c r="BD286" s="196" t="s">
        <v>204</v>
      </c>
      <c r="BE286" s="197" t="s">
        <v>36</v>
      </c>
      <c r="BF286" s="197" t="n">
        <v>5</v>
      </c>
      <c r="BG286" s="198" t="n">
        <f aca="false">AA46</f>
        <v>1783436</v>
      </c>
      <c r="BH286" s="198" t="n">
        <f aca="false">C867</f>
        <v>1787</v>
      </c>
      <c r="BI286" s="199" t="n">
        <f aca="false">BH286/BG286</f>
        <v>0.00100199838962542</v>
      </c>
      <c r="BJ286" s="200" t="n">
        <f aca="false">2*BF286*BI286/(2+BF286*BI286)</f>
        <v>0.00499747329763603</v>
      </c>
      <c r="BK286" s="201" t="n">
        <f aca="false">BK285*(1-BJ285)</f>
        <v>98136.208757653</v>
      </c>
      <c r="BL286" s="201" t="n">
        <f aca="false">((BK286+BK287)/2)*BF286</f>
        <v>489454.961081271</v>
      </c>
      <c r="BM286" s="201" t="n">
        <f aca="false">BM287+BL286</f>
        <v>5144664.68972384</v>
      </c>
      <c r="BN286" s="202" t="n">
        <f aca="false">BM286/BK286</f>
        <v>52.4237155159373</v>
      </c>
      <c r="BP286" s="196" t="s">
        <v>204</v>
      </c>
      <c r="BQ286" s="197" t="s">
        <v>36</v>
      </c>
      <c r="BR286" s="197" t="n">
        <v>5</v>
      </c>
      <c r="BS286" s="198" t="n">
        <f aca="false">AN46</f>
        <v>1911033</v>
      </c>
      <c r="BT286" s="198" t="n">
        <f aca="false">C1556</f>
        <v>1463</v>
      </c>
      <c r="BU286" s="199" t="n">
        <f aca="false">BT286/BS286</f>
        <v>0.000765554545630557</v>
      </c>
      <c r="BV286" s="200" t="n">
        <f aca="false">2*BR286*BU286/(2+BR286*BU286)</f>
        <v>0.00382046080032256</v>
      </c>
      <c r="BW286" s="201" t="n">
        <f aca="false">BW285*(1-BV285)</f>
        <v>98595.1058994276</v>
      </c>
      <c r="BX286" s="201" t="n">
        <f aca="false">((BW286+BW287)/2)*BR286</f>
        <v>492033.832654157</v>
      </c>
      <c r="BY286" s="201" t="n">
        <f aca="false">BY287+BX286</f>
        <v>5350705.0017971</v>
      </c>
      <c r="BZ286" s="202" t="n">
        <f aca="false">BY286/BW286</f>
        <v>54.2694787229612</v>
      </c>
    </row>
    <row r="287" customFormat="false" ht="15" hidden="false" customHeight="false" outlineLevel="0" collapsed="false">
      <c r="A287" s="219" t="s">
        <v>39</v>
      </c>
      <c r="B287" s="132" t="n">
        <v>5304</v>
      </c>
      <c r="C287" s="132" t="n">
        <v>3333</v>
      </c>
      <c r="D287" s="132" t="n">
        <v>1971</v>
      </c>
      <c r="E287" s="217" t="n">
        <v>1.7</v>
      </c>
      <c r="F287" s="217" t="n">
        <v>2.1</v>
      </c>
      <c r="G287" s="217" t="n">
        <v>1.3</v>
      </c>
      <c r="H287" s="217" t="n">
        <v>169.1</v>
      </c>
      <c r="I287" s="127"/>
      <c r="AR287" s="203" t="s">
        <v>205</v>
      </c>
      <c r="AS287" s="204" t="s">
        <v>37</v>
      </c>
      <c r="AT287" s="204" t="n">
        <v>5</v>
      </c>
      <c r="AU287" s="205" t="n">
        <f aca="false">N47</f>
        <v>1564398</v>
      </c>
      <c r="AV287" s="205" t="n">
        <f aca="false">C178</f>
        <v>2266</v>
      </c>
      <c r="AW287" s="206" t="n">
        <f aca="false">AV287/AU287</f>
        <v>0.0014484805017649</v>
      </c>
      <c r="AX287" s="207" t="n">
        <f aca="false">2*AT287*AW287/(2+AT287*AW287)</f>
        <v>0.00721627093944638</v>
      </c>
      <c r="AY287" s="208" t="n">
        <f aca="false">AY286*(1-AX286)</f>
        <v>96615.7659087388</v>
      </c>
      <c r="AZ287" s="208" t="n">
        <f aca="false">((AY287+AY288)/2)*AT287</f>
        <v>481335.815684145</v>
      </c>
      <c r="BA287" s="208" t="n">
        <f aca="false">BA288+AZ287</f>
        <v>4377550.20148033</v>
      </c>
      <c r="BB287" s="209" t="n">
        <f aca="false">BA287/AY287</f>
        <v>45.3088598978273</v>
      </c>
      <c r="BD287" s="203" t="s">
        <v>205</v>
      </c>
      <c r="BE287" s="204" t="s">
        <v>37</v>
      </c>
      <c r="BF287" s="204" t="n">
        <v>5</v>
      </c>
      <c r="BG287" s="205" t="n">
        <f aca="false">AA47</f>
        <v>1787051</v>
      </c>
      <c r="BH287" s="205" t="n">
        <f aca="false">C868</f>
        <v>1870</v>
      </c>
      <c r="BI287" s="206" t="n">
        <f aca="false">BH287/BG287</f>
        <v>0.0010464166943193</v>
      </c>
      <c r="BJ287" s="207" t="n">
        <f aca="false">2*BF287*BI287/(2+BF287*BI287)</f>
        <v>0.0052184318361178</v>
      </c>
      <c r="BK287" s="208" t="n">
        <f aca="false">BK286*(1-BJ286)</f>
        <v>97645.7756748554</v>
      </c>
      <c r="BL287" s="208" t="n">
        <f aca="false">((BK287+BK288)/2)*BF287</f>
        <v>486954.983813167</v>
      </c>
      <c r="BM287" s="208" t="n">
        <f aca="false">BM288+BL287</f>
        <v>4655209.72864257</v>
      </c>
      <c r="BN287" s="209" t="n">
        <f aca="false">BM287/BK287</f>
        <v>47.6744610452342</v>
      </c>
      <c r="BP287" s="203" t="s">
        <v>205</v>
      </c>
      <c r="BQ287" s="204" t="s">
        <v>37</v>
      </c>
      <c r="BR287" s="204" t="n">
        <v>5</v>
      </c>
      <c r="BS287" s="205" t="n">
        <f aca="false">AN47</f>
        <v>1799948</v>
      </c>
      <c r="BT287" s="205" t="n">
        <f aca="false">C1557</f>
        <v>1457</v>
      </c>
      <c r="BU287" s="206" t="n">
        <f aca="false">BT287/BS287</f>
        <v>0.000809467829070618</v>
      </c>
      <c r="BV287" s="207" t="n">
        <f aca="false">2*BR287*BU287/(2+BR287*BU287)</f>
        <v>0.00403916520961937</v>
      </c>
      <c r="BW287" s="208" t="n">
        <f aca="false">BW286*(1-BV286)</f>
        <v>98218.4271622352</v>
      </c>
      <c r="BX287" s="208" t="n">
        <f aca="false">((BW287+BW288)/2)*BR287</f>
        <v>490100.334676333</v>
      </c>
      <c r="BY287" s="208" t="n">
        <f aca="false">BY288+BX287</f>
        <v>4858671.16914294</v>
      </c>
      <c r="BZ287" s="209" t="n">
        <f aca="false">BY287/BW287</f>
        <v>49.4680205081831</v>
      </c>
    </row>
    <row r="288" customFormat="false" ht="15" hidden="false" customHeight="false" outlineLevel="0" collapsed="false">
      <c r="A288" s="219" t="s">
        <v>40</v>
      </c>
      <c r="B288" s="132" t="n">
        <v>7233</v>
      </c>
      <c r="C288" s="132" t="n">
        <v>4465</v>
      </c>
      <c r="D288" s="132" t="n">
        <v>2768</v>
      </c>
      <c r="E288" s="217" t="n">
        <v>2.3</v>
      </c>
      <c r="F288" s="217" t="n">
        <v>2.8</v>
      </c>
      <c r="G288" s="217" t="n">
        <v>1.9</v>
      </c>
      <c r="H288" s="217" t="n">
        <v>161.3</v>
      </c>
      <c r="I288" s="127"/>
      <c r="AR288" s="196" t="s">
        <v>206</v>
      </c>
      <c r="AS288" s="197" t="s">
        <v>38</v>
      </c>
      <c r="AT288" s="197" t="n">
        <v>5</v>
      </c>
      <c r="AU288" s="198" t="n">
        <f aca="false">N48</f>
        <v>1467827</v>
      </c>
      <c r="AV288" s="198" t="n">
        <f aca="false">C179</f>
        <v>2643</v>
      </c>
      <c r="AW288" s="199" t="n">
        <f aca="false">AV288/AU288</f>
        <v>0.00180062091786021</v>
      </c>
      <c r="AX288" s="200" t="n">
        <f aca="false">2*AT288*AW288/(2+AT288*AW288)</f>
        <v>0.00896275826427013</v>
      </c>
      <c r="AY288" s="201" t="n">
        <f aca="false">AY287*(1-AX287)</f>
        <v>95918.5603649192</v>
      </c>
      <c r="AZ288" s="201" t="n">
        <f aca="false">((AY288+AY289)/2)*AT288</f>
        <v>477443.564650577</v>
      </c>
      <c r="BA288" s="201" t="n">
        <f aca="false">BA289+AZ288</f>
        <v>3896214.38579618</v>
      </c>
      <c r="BB288" s="202" t="n">
        <f aca="false">BA288/AY288</f>
        <v>40.6200256860941</v>
      </c>
      <c r="BD288" s="196" t="s">
        <v>206</v>
      </c>
      <c r="BE288" s="197" t="s">
        <v>38</v>
      </c>
      <c r="BF288" s="197" t="n">
        <v>5</v>
      </c>
      <c r="BG288" s="198" t="n">
        <f aca="false">AA48</f>
        <v>1679754</v>
      </c>
      <c r="BH288" s="198" t="n">
        <f aca="false">C869</f>
        <v>2241</v>
      </c>
      <c r="BI288" s="199" t="n">
        <f aca="false">BH288/BG288</f>
        <v>0.00133412392528906</v>
      </c>
      <c r="BJ288" s="200" t="n">
        <f aca="false">2*BF288*BI288/(2+BF288*BI288)</f>
        <v>0.00664844500258551</v>
      </c>
      <c r="BK288" s="201" t="n">
        <f aca="false">BK287*(1-BJ287)</f>
        <v>97136.2178504113</v>
      </c>
      <c r="BL288" s="201" t="n">
        <f aca="false">((BK288+BK289)/2)*BF288</f>
        <v>484066.577246712</v>
      </c>
      <c r="BM288" s="201" t="n">
        <f aca="false">BM289+BL288</f>
        <v>4168254.7448294</v>
      </c>
      <c r="BN288" s="202" t="n">
        <f aca="false">BM288/BK288</f>
        <v>42.911437536599</v>
      </c>
      <c r="BP288" s="196" t="s">
        <v>206</v>
      </c>
      <c r="BQ288" s="197" t="s">
        <v>38</v>
      </c>
      <c r="BR288" s="197" t="n">
        <v>5</v>
      </c>
      <c r="BS288" s="198" t="n">
        <f aca="false">AN48</f>
        <v>1765479</v>
      </c>
      <c r="BT288" s="198" t="n">
        <f aca="false">C1558</f>
        <v>1873</v>
      </c>
      <c r="BU288" s="199" t="n">
        <f aca="false">BT288/BS288</f>
        <v>0.00106090188555061</v>
      </c>
      <c r="BV288" s="200" t="n">
        <f aca="false">2*BR288*BU288/(2+BR288*BU288)</f>
        <v>0.00529047773324637</v>
      </c>
      <c r="BW288" s="201" t="n">
        <f aca="false">BW287*(1-BV287)</f>
        <v>97821.706708298</v>
      </c>
      <c r="BX288" s="201" t="n">
        <f aca="false">((BW288+BW289)/2)*BR288</f>
        <v>487814.724638569</v>
      </c>
      <c r="BY288" s="201" t="n">
        <f aca="false">BY289+BX288</f>
        <v>4368570.83446661</v>
      </c>
      <c r="BZ288" s="202" t="n">
        <f aca="false">BY288/BW288</f>
        <v>44.6585014867261</v>
      </c>
    </row>
    <row r="289" customFormat="false" ht="15" hidden="false" customHeight="false" outlineLevel="0" collapsed="false">
      <c r="A289" s="219" t="s">
        <v>52</v>
      </c>
      <c r="B289" s="132" t="n">
        <v>11060</v>
      </c>
      <c r="C289" s="132" t="n">
        <v>6997</v>
      </c>
      <c r="D289" s="132" t="n">
        <v>4063</v>
      </c>
      <c r="E289" s="217" t="n">
        <v>3.6</v>
      </c>
      <c r="F289" s="217" t="n">
        <v>4.3</v>
      </c>
      <c r="G289" s="217" t="n">
        <v>2.8</v>
      </c>
      <c r="H289" s="217" t="n">
        <v>172.2</v>
      </c>
      <c r="I289" s="127"/>
      <c r="AR289" s="203" t="s">
        <v>207</v>
      </c>
      <c r="AS289" s="204" t="s">
        <v>39</v>
      </c>
      <c r="AT289" s="204" t="n">
        <v>5</v>
      </c>
      <c r="AU289" s="205" t="n">
        <f aca="false">N49</f>
        <v>1240281</v>
      </c>
      <c r="AV289" s="205" t="n">
        <f aca="false">C180</f>
        <v>3282</v>
      </c>
      <c r="AW289" s="206" t="n">
        <f aca="false">AV289/AU289</f>
        <v>0.00264617453625428</v>
      </c>
      <c r="AX289" s="207" t="n">
        <f aca="false">2*AT289*AW289/(2+AT289*AW289)</f>
        <v>0.013143919915802</v>
      </c>
      <c r="AY289" s="208" t="n">
        <f aca="false">AY288*(1-AX288)</f>
        <v>95058.8654953116</v>
      </c>
      <c r="AZ289" s="208" t="n">
        <f aca="false">((AY289+AY290)/2)*AT289</f>
        <v>472170.712188165</v>
      </c>
      <c r="BA289" s="208" t="n">
        <f aca="false">BA290+AZ289</f>
        <v>3418770.82114561</v>
      </c>
      <c r="BB289" s="209" t="n">
        <f aca="false">BA289/AY289</f>
        <v>35.9647761766547</v>
      </c>
      <c r="BD289" s="203" t="s">
        <v>207</v>
      </c>
      <c r="BE289" s="204" t="s">
        <v>39</v>
      </c>
      <c r="BF289" s="204" t="n">
        <v>5</v>
      </c>
      <c r="BG289" s="205" t="n">
        <f aca="false">AA49</f>
        <v>1558067</v>
      </c>
      <c r="BH289" s="205" t="n">
        <f aca="false">C870</f>
        <v>3149</v>
      </c>
      <c r="BI289" s="206" t="n">
        <f aca="false">BH289/BG289</f>
        <v>0.00202109408645456</v>
      </c>
      <c r="BJ289" s="207" t="n">
        <f aca="false">2*BF289*BI289/(2+BF289*BI289)</f>
        <v>0.010054666862928</v>
      </c>
      <c r="BK289" s="208" t="n">
        <f aca="false">BK288*(1-BJ288)</f>
        <v>96490.4130482737</v>
      </c>
      <c r="BL289" s="208" t="n">
        <f aca="false">((BK289+BK290)/2)*BF289</f>
        <v>480026.617844701</v>
      </c>
      <c r="BM289" s="208" t="n">
        <f aca="false">BM290+BL289</f>
        <v>3684188.16758269</v>
      </c>
      <c r="BN289" s="209" t="n">
        <f aca="false">BM289/BK289</f>
        <v>38.1819089709929</v>
      </c>
      <c r="BP289" s="203" t="s">
        <v>207</v>
      </c>
      <c r="BQ289" s="204" t="s">
        <v>39</v>
      </c>
      <c r="BR289" s="204" t="n">
        <v>5</v>
      </c>
      <c r="BS289" s="205" t="n">
        <f aca="false">AN49</f>
        <v>1764564</v>
      </c>
      <c r="BT289" s="205" t="n">
        <f aca="false">C1559</f>
        <v>2912</v>
      </c>
      <c r="BU289" s="206" t="n">
        <f aca="false">BT289/BS289</f>
        <v>0.00165026601472092</v>
      </c>
      <c r="BV289" s="207" t="n">
        <f aca="false">2*BR289*BU289/(2+BR289*BU289)</f>
        <v>0.00821742771937033</v>
      </c>
      <c r="BW289" s="208" t="n">
        <f aca="false">BW288*(1-BV288)</f>
        <v>97304.1831471296</v>
      </c>
      <c r="BX289" s="208" t="n">
        <f aca="false">((BW289+BW290)/2)*BR289</f>
        <v>484521.940506138</v>
      </c>
      <c r="BY289" s="208" t="n">
        <f aca="false">BY290+BX289</f>
        <v>3880756.10982804</v>
      </c>
      <c r="BZ289" s="209" t="n">
        <f aca="false">BY289/BW289</f>
        <v>39.882726356791</v>
      </c>
    </row>
    <row r="290" customFormat="false" ht="15" hidden="false" customHeight="false" outlineLevel="0" collapsed="false">
      <c r="A290" s="219" t="s">
        <v>53</v>
      </c>
      <c r="B290" s="132" t="n">
        <v>16090</v>
      </c>
      <c r="C290" s="132" t="n">
        <v>10309</v>
      </c>
      <c r="D290" s="132" t="n">
        <v>5781</v>
      </c>
      <c r="E290" s="217" t="n">
        <v>5.2</v>
      </c>
      <c r="F290" s="217" t="n">
        <v>6.4</v>
      </c>
      <c r="G290" s="217" t="n">
        <v>3.9</v>
      </c>
      <c r="H290" s="217" t="n">
        <v>178.3</v>
      </c>
      <c r="I290" s="127"/>
      <c r="AR290" s="196" t="s">
        <v>208</v>
      </c>
      <c r="AS290" s="197" t="s">
        <v>40</v>
      </c>
      <c r="AT290" s="197" t="n">
        <v>5</v>
      </c>
      <c r="AU290" s="198" t="n">
        <f aca="false">N50</f>
        <v>1101131</v>
      </c>
      <c r="AV290" s="198" t="n">
        <f aca="false">C181</f>
        <v>4530</v>
      </c>
      <c r="AW290" s="199" t="n">
        <f aca="false">AV290/AU290</f>
        <v>0.00411395192760898</v>
      </c>
      <c r="AX290" s="200" t="n">
        <f aca="false">2*AT290*AW290/(2+AT290*AW290)</f>
        <v>0.020360355825309</v>
      </c>
      <c r="AY290" s="201" t="n">
        <f aca="false">AY289*(1-AX289)</f>
        <v>93809.4193799542</v>
      </c>
      <c r="AZ290" s="201" t="n">
        <f aca="false">((AY290+AY291)/2)*AT290</f>
        <v>464272.114003917</v>
      </c>
      <c r="BA290" s="201" t="n">
        <f aca="false">BA291+AZ290</f>
        <v>2946600.10895744</v>
      </c>
      <c r="BB290" s="202" t="n">
        <f aca="false">BA290/AY290</f>
        <v>31.4104929806984</v>
      </c>
      <c r="BD290" s="196" t="s">
        <v>208</v>
      </c>
      <c r="BE290" s="197" t="s">
        <v>40</v>
      </c>
      <c r="BF290" s="197" t="n">
        <v>5</v>
      </c>
      <c r="BG290" s="198" t="n">
        <f aca="false">AA50</f>
        <v>1514973</v>
      </c>
      <c r="BH290" s="198" t="n">
        <f aca="false">C871</f>
        <v>4939</v>
      </c>
      <c r="BI290" s="199" t="n">
        <f aca="false">BH290/BG290</f>
        <v>0.00326012410782238</v>
      </c>
      <c r="BJ290" s="200" t="n">
        <f aca="false">2*BF290*BI290/(2+BF290*BI290)</f>
        <v>0.016168839480646</v>
      </c>
      <c r="BK290" s="201" t="n">
        <f aca="false">BK289*(1-BJ289)</f>
        <v>95520.2340896069</v>
      </c>
      <c r="BL290" s="201" t="n">
        <f aca="false">((BK290+BK291)/2)*BF290</f>
        <v>473740.042117663</v>
      </c>
      <c r="BM290" s="201" t="n">
        <f aca="false">BM291+BL290</f>
        <v>3204161.54973799</v>
      </c>
      <c r="BN290" s="202" t="n">
        <f aca="false">BM290/BK290</f>
        <v>33.5443226273104</v>
      </c>
      <c r="BP290" s="196" t="s">
        <v>208</v>
      </c>
      <c r="BQ290" s="197" t="s">
        <v>40</v>
      </c>
      <c r="BR290" s="197" t="n">
        <v>5</v>
      </c>
      <c r="BS290" s="198" t="n">
        <f aca="false">AN50</f>
        <v>1721639</v>
      </c>
      <c r="BT290" s="198" t="n">
        <f aca="false">C1560</f>
        <v>4707</v>
      </c>
      <c r="BU290" s="199" t="n">
        <f aca="false">BT290/BS290</f>
        <v>0.00273402263773067</v>
      </c>
      <c r="BV290" s="200" t="n">
        <f aca="false">2*BR290*BU290/(2+BR290*BU290)</f>
        <v>0.0135773114961782</v>
      </c>
      <c r="BW290" s="201" t="n">
        <f aca="false">BW289*(1-BV289)</f>
        <v>96504.5930553256</v>
      </c>
      <c r="BX290" s="201" t="n">
        <f aca="false">((BW290+BW291)/2)*BR290</f>
        <v>479247.282974818</v>
      </c>
      <c r="BY290" s="201" t="n">
        <f aca="false">BY291+BX290</f>
        <v>3396234.1693219</v>
      </c>
      <c r="BZ290" s="202" t="n">
        <f aca="false">BY290/BW290</f>
        <v>35.1924614341916</v>
      </c>
    </row>
    <row r="291" customFormat="false" ht="15" hidden="false" customHeight="false" outlineLevel="0" collapsed="false">
      <c r="A291" s="219" t="s">
        <v>57</v>
      </c>
      <c r="B291" s="132" t="n">
        <v>21851</v>
      </c>
      <c r="C291" s="132" t="n">
        <v>14008</v>
      </c>
      <c r="D291" s="132" t="n">
        <v>7843</v>
      </c>
      <c r="E291" s="217" t="n">
        <v>7.1</v>
      </c>
      <c r="F291" s="217" t="n">
        <v>8.7</v>
      </c>
      <c r="G291" s="217" t="n">
        <v>5.3</v>
      </c>
      <c r="H291" s="217" t="n">
        <v>178.6</v>
      </c>
      <c r="I291" s="127"/>
      <c r="AR291" s="203" t="s">
        <v>209</v>
      </c>
      <c r="AS291" s="204" t="s">
        <v>52</v>
      </c>
      <c r="AT291" s="204" t="n">
        <v>5</v>
      </c>
      <c r="AU291" s="205" t="n">
        <f aca="false">N51</f>
        <v>1029958</v>
      </c>
      <c r="AV291" s="205" t="n">
        <f aca="false">C182</f>
        <v>7162</v>
      </c>
      <c r="AW291" s="206" t="n">
        <f aca="false">AV291/AU291</f>
        <v>0.00695368160643444</v>
      </c>
      <c r="AX291" s="207" t="n">
        <f aca="false">2*AT291*AW291/(2+AT291*AW291)</f>
        <v>0.0341743147720647</v>
      </c>
      <c r="AY291" s="208" t="n">
        <f aca="false">AY290*(1-AX290)</f>
        <v>91899.4262216127</v>
      </c>
      <c r="AZ291" s="208" t="n">
        <f aca="false">((AY291+AY292)/2)*AT291</f>
        <v>451645.63131039</v>
      </c>
      <c r="BA291" s="208" t="n">
        <f aca="false">BA292+AZ291</f>
        <v>2482327.99495352</v>
      </c>
      <c r="BB291" s="209" t="n">
        <f aca="false">BA291/AY291</f>
        <v>27.011354662514</v>
      </c>
      <c r="BD291" s="203" t="s">
        <v>209</v>
      </c>
      <c r="BE291" s="204" t="s">
        <v>52</v>
      </c>
      <c r="BF291" s="204" t="n">
        <v>5</v>
      </c>
      <c r="BG291" s="205" t="n">
        <f aca="false">AA51</f>
        <v>1319652</v>
      </c>
      <c r="BH291" s="205" t="n">
        <f aca="false">C872</f>
        <v>7122</v>
      </c>
      <c r="BI291" s="206" t="n">
        <f aca="false">BH291/BG291</f>
        <v>0.00539687735857635</v>
      </c>
      <c r="BJ291" s="207" t="n">
        <f aca="false">2*BF291*BI291/(2+BF291*BI291)</f>
        <v>0.0266251550517138</v>
      </c>
      <c r="BK291" s="208" t="n">
        <f aca="false">BK290*(1-BJ290)</f>
        <v>93975.7827574583</v>
      </c>
      <c r="BL291" s="208" t="n">
        <f aca="false">((BK291+BK292)/2)*BF291</f>
        <v>463623.614319733</v>
      </c>
      <c r="BM291" s="208" t="n">
        <f aca="false">BM292+BL291</f>
        <v>2730421.50762032</v>
      </c>
      <c r="BN291" s="209" t="n">
        <f aca="false">BM291/BK291</f>
        <v>29.0545226387446</v>
      </c>
      <c r="BP291" s="203" t="s">
        <v>209</v>
      </c>
      <c r="BQ291" s="204" t="s">
        <v>52</v>
      </c>
      <c r="BR291" s="204" t="n">
        <v>5</v>
      </c>
      <c r="BS291" s="205" t="n">
        <f aca="false">AN51</f>
        <v>1569383</v>
      </c>
      <c r="BT291" s="205" t="n">
        <f aca="false">C1561</f>
        <v>7021</v>
      </c>
      <c r="BU291" s="206" t="n">
        <f aca="false">BT291/BS291</f>
        <v>0.00447373267073748</v>
      </c>
      <c r="BV291" s="207" t="n">
        <f aca="false">2*BR291*BU291/(2+BR291*BU291)</f>
        <v>0.02212125193494</v>
      </c>
      <c r="BW291" s="208" t="n">
        <f aca="false">BW290*(1-BV290)</f>
        <v>95194.3201346016</v>
      </c>
      <c r="BX291" s="208" t="n">
        <f aca="false">((BW291+BW292)/2)*BR291</f>
        <v>470707.056826826</v>
      </c>
      <c r="BY291" s="208" t="n">
        <f aca="false">BY292+BX291</f>
        <v>2916986.88634708</v>
      </c>
      <c r="BZ291" s="209" t="n">
        <f aca="false">BY291/BW291</f>
        <v>30.6424467575645</v>
      </c>
    </row>
    <row r="292" customFormat="false" ht="15" hidden="false" customHeight="false" outlineLevel="0" collapsed="false">
      <c r="A292" s="219" t="s">
        <v>62</v>
      </c>
      <c r="B292" s="132" t="n">
        <v>27901</v>
      </c>
      <c r="C292" s="132" t="n">
        <v>17520</v>
      </c>
      <c r="D292" s="132" t="n">
        <v>10381</v>
      </c>
      <c r="E292" s="217" t="n">
        <v>9.1</v>
      </c>
      <c r="F292" s="217" t="n">
        <v>10.9</v>
      </c>
      <c r="G292" s="217" t="n">
        <v>7.1</v>
      </c>
      <c r="H292" s="217" t="n">
        <v>168.8</v>
      </c>
      <c r="I292" s="127"/>
      <c r="AR292" s="196" t="s">
        <v>210</v>
      </c>
      <c r="AS292" s="197" t="s">
        <v>53</v>
      </c>
      <c r="AT292" s="197" t="n">
        <v>5</v>
      </c>
      <c r="AU292" s="198" t="n">
        <f aca="false">N52</f>
        <v>932661</v>
      </c>
      <c r="AV292" s="198" t="n">
        <f aca="false">C183</f>
        <v>10495</v>
      </c>
      <c r="AW292" s="199" t="n">
        <f aca="false">AV292/AU292</f>
        <v>0.0112527488551574</v>
      </c>
      <c r="AX292" s="200" t="n">
        <f aca="false">2*AT292*AW292/(2+AT292*AW292)</f>
        <v>0.0547242487082835</v>
      </c>
      <c r="AY292" s="201" t="n">
        <f aca="false">AY291*(1-AX291)</f>
        <v>88758.8263025432</v>
      </c>
      <c r="AZ292" s="201" t="n">
        <f aca="false">((AY292+AY293)/2)*AT292</f>
        <v>431650.981298627</v>
      </c>
      <c r="BA292" s="201" t="n">
        <f aca="false">BA293+AZ292</f>
        <v>2030682.36364313</v>
      </c>
      <c r="BB292" s="202" t="n">
        <f aca="false">BA292/AY292</f>
        <v>22.8786527293787</v>
      </c>
      <c r="BD292" s="196" t="s">
        <v>210</v>
      </c>
      <c r="BE292" s="197" t="s">
        <v>53</v>
      </c>
      <c r="BF292" s="197" t="n">
        <v>5</v>
      </c>
      <c r="BG292" s="198" t="n">
        <f aca="false">AA52</f>
        <v>1090070</v>
      </c>
      <c r="BH292" s="198" t="n">
        <f aca="false">C873</f>
        <v>9658</v>
      </c>
      <c r="BI292" s="199" t="n">
        <f aca="false">BH292/BG292</f>
        <v>0.00885998146907997</v>
      </c>
      <c r="BJ292" s="200" t="n">
        <f aca="false">2*BF292*BI292/(2+BF292*BI292)</f>
        <v>0.0433399299058081</v>
      </c>
      <c r="BK292" s="201" t="n">
        <f aca="false">BK291*(1-BJ291)</f>
        <v>91473.6629704349</v>
      </c>
      <c r="BL292" s="201" t="n">
        <f aca="false">((BK292+BK293)/2)*BF292</f>
        <v>447457.159498759</v>
      </c>
      <c r="BM292" s="201" t="n">
        <f aca="false">BM293+BL292</f>
        <v>2266797.89330059</v>
      </c>
      <c r="BN292" s="202" t="n">
        <f aca="false">BM292/BK292</f>
        <v>24.7808803068621</v>
      </c>
      <c r="BP292" s="196" t="s">
        <v>210</v>
      </c>
      <c r="BQ292" s="197" t="s">
        <v>53</v>
      </c>
      <c r="BR292" s="197" t="n">
        <v>5</v>
      </c>
      <c r="BS292" s="198" t="n">
        <f aca="false">AN52</f>
        <v>1451754</v>
      </c>
      <c r="BT292" s="198" t="n">
        <f aca="false">C1562</f>
        <v>10790</v>
      </c>
      <c r="BU292" s="199" t="n">
        <f aca="false">BT292/BS292</f>
        <v>0.00743238868293113</v>
      </c>
      <c r="BV292" s="200" t="n">
        <f aca="false">2*BR292*BU292/(2+BR292*BU292)</f>
        <v>0.0364840345999842</v>
      </c>
      <c r="BW292" s="201" t="n">
        <f aca="false">BW291*(1-BV291)</f>
        <v>93088.5025961287</v>
      </c>
      <c r="BX292" s="201" t="n">
        <f aca="false">((BW292+BW293)/2)*BR292</f>
        <v>456951.902606699</v>
      </c>
      <c r="BY292" s="201" t="n">
        <f aca="false">BY293+BX292</f>
        <v>2446279.82952026</v>
      </c>
      <c r="BZ292" s="202" t="n">
        <f aca="false">BY292/BW292</f>
        <v>26.2790759470439</v>
      </c>
    </row>
    <row r="293" customFormat="false" ht="15" hidden="false" customHeight="false" outlineLevel="0" collapsed="false">
      <c r="A293" s="219" t="s">
        <v>64</v>
      </c>
      <c r="B293" s="132" t="n">
        <v>32717</v>
      </c>
      <c r="C293" s="132" t="n">
        <v>19532</v>
      </c>
      <c r="D293" s="132" t="n">
        <v>13185</v>
      </c>
      <c r="E293" s="217" t="n">
        <v>10.6</v>
      </c>
      <c r="F293" s="217" t="n">
        <v>12.1</v>
      </c>
      <c r="G293" s="217" t="n">
        <v>9</v>
      </c>
      <c r="H293" s="217" t="n">
        <v>148.1</v>
      </c>
      <c r="I293" s="127"/>
      <c r="AR293" s="203" t="s">
        <v>211</v>
      </c>
      <c r="AS293" s="204" t="s">
        <v>57</v>
      </c>
      <c r="AT293" s="204" t="n">
        <v>5</v>
      </c>
      <c r="AU293" s="205" t="n">
        <f aca="false">N53</f>
        <v>811960</v>
      </c>
      <c r="AV293" s="205" t="n">
        <f aca="false">C184</f>
        <v>14067</v>
      </c>
      <c r="AW293" s="206" t="n">
        <f aca="false">AV293/AU293</f>
        <v>0.0173247450613331</v>
      </c>
      <c r="AX293" s="207" t="n">
        <f aca="false">2*AT293*AW293/(2+AT293*AW293)</f>
        <v>0.0830276434184937</v>
      </c>
      <c r="AY293" s="208" t="n">
        <f aca="false">AY292*(1-AX292)</f>
        <v>83901.5662169075</v>
      </c>
      <c r="AZ293" s="208" t="n">
        <f aca="false">((AY293+AY294)/2)*AT293</f>
        <v>402092.457779261</v>
      </c>
      <c r="BA293" s="208" t="n">
        <f aca="false">BA294+AZ293</f>
        <v>1599031.38234451</v>
      </c>
      <c r="BB293" s="209" t="n">
        <f aca="false">BA293/AY293</f>
        <v>19.0584211290001</v>
      </c>
      <c r="BD293" s="203" t="s">
        <v>211</v>
      </c>
      <c r="BE293" s="204" t="s">
        <v>57</v>
      </c>
      <c r="BF293" s="204" t="n">
        <v>5</v>
      </c>
      <c r="BG293" s="205" t="n">
        <f aca="false">AA53</f>
        <v>958606</v>
      </c>
      <c r="BH293" s="205" t="n">
        <f aca="false">C874</f>
        <v>13496</v>
      </c>
      <c r="BI293" s="206" t="n">
        <f aca="false">BH293/BG293</f>
        <v>0.0140787768906099</v>
      </c>
      <c r="BJ293" s="207" t="n">
        <f aca="false">2*BF293*BI293/(2+BF293*BI293)</f>
        <v>0.0680004756405528</v>
      </c>
      <c r="BK293" s="208" t="n">
        <f aca="false">BK292*(1-BJ292)</f>
        <v>87509.2008290687</v>
      </c>
      <c r="BL293" s="208" t="n">
        <f aca="false">((BK293+BK294)/2)*BF293</f>
        <v>422669.33594709</v>
      </c>
      <c r="BM293" s="208" t="n">
        <f aca="false">BM294+BL293</f>
        <v>1819340.73380183</v>
      </c>
      <c r="BN293" s="209" t="n">
        <f aca="false">BM293/BK293</f>
        <v>20.7902793827993</v>
      </c>
      <c r="BP293" s="203" t="s">
        <v>211</v>
      </c>
      <c r="BQ293" s="204" t="s">
        <v>57</v>
      </c>
      <c r="BR293" s="204" t="n">
        <v>5</v>
      </c>
      <c r="BS293" s="205" t="n">
        <f aca="false">AN53</f>
        <v>1329699</v>
      </c>
      <c r="BT293" s="205" t="n">
        <f aca="false">C1563</f>
        <v>15866</v>
      </c>
      <c r="BU293" s="206" t="n">
        <f aca="false">BT293/BS293</f>
        <v>0.0119320237136374</v>
      </c>
      <c r="BV293" s="207" t="n">
        <f aca="false">2*BR293*BU293/(2+BR293*BU293)</f>
        <v>0.0579320034702241</v>
      </c>
      <c r="BW293" s="208" t="n">
        <f aca="false">BW292*(1-BV292)</f>
        <v>89692.2584465509</v>
      </c>
      <c r="BX293" s="208" t="n">
        <f aca="false">((BW293+BW294)/2)*BR293</f>
        <v>435471.16166381</v>
      </c>
      <c r="BY293" s="208" t="n">
        <f aca="false">BY294+BX293</f>
        <v>1989327.92691356</v>
      </c>
      <c r="BZ293" s="209" t="n">
        <f aca="false">BY293/BW293</f>
        <v>22.1794830609493</v>
      </c>
    </row>
    <row r="294" customFormat="false" ht="15" hidden="false" customHeight="false" outlineLevel="0" collapsed="false">
      <c r="A294" s="219" t="s">
        <v>69</v>
      </c>
      <c r="B294" s="132" t="n">
        <v>38622</v>
      </c>
      <c r="C294" s="132" t="n">
        <v>21130</v>
      </c>
      <c r="D294" s="132" t="n">
        <v>17492</v>
      </c>
      <c r="E294" s="217" t="n">
        <v>12.5</v>
      </c>
      <c r="F294" s="217" t="n">
        <v>13.1</v>
      </c>
      <c r="G294" s="217" t="n">
        <v>11.9</v>
      </c>
      <c r="H294" s="217" t="n">
        <v>120.8</v>
      </c>
      <c r="I294" s="127"/>
      <c r="AR294" s="196" t="s">
        <v>212</v>
      </c>
      <c r="AS294" s="197" t="s">
        <v>62</v>
      </c>
      <c r="AT294" s="197" t="n">
        <v>5</v>
      </c>
      <c r="AU294" s="198" t="n">
        <f aca="false">N54</f>
        <v>650505</v>
      </c>
      <c r="AV294" s="198" t="n">
        <f aca="false">C185</f>
        <v>17178</v>
      </c>
      <c r="AW294" s="199" t="n">
        <f aca="false">AV294/AU294</f>
        <v>0.0264071759632901</v>
      </c>
      <c r="AX294" s="200" t="n">
        <f aca="false">2*AT294*AW294/(2+AT294*AW294)</f>
        <v>0.123858966039368</v>
      </c>
      <c r="AY294" s="201" t="n">
        <f aca="false">AY293*(1-AX293)</f>
        <v>76935.4168947969</v>
      </c>
      <c r="AZ294" s="201" t="n">
        <f aca="false">((AY294+AY295)/2)*AT294</f>
        <v>360854.231502991</v>
      </c>
      <c r="BA294" s="201" t="n">
        <f aca="false">BA295+AZ294</f>
        <v>1196938.92456525</v>
      </c>
      <c r="BB294" s="202" t="n">
        <f aca="false">BA294/AY294</f>
        <v>15.5577102571884</v>
      </c>
      <c r="BD294" s="196" t="s">
        <v>212</v>
      </c>
      <c r="BE294" s="197" t="s">
        <v>62</v>
      </c>
      <c r="BF294" s="197" t="n">
        <v>5</v>
      </c>
      <c r="BG294" s="198" t="n">
        <f aca="false">AA54</f>
        <v>828028</v>
      </c>
      <c r="BH294" s="198" t="n">
        <f aca="false">C875</f>
        <v>17754</v>
      </c>
      <c r="BI294" s="199" t="n">
        <f aca="false">BH294/BG294</f>
        <v>0.0214413039172588</v>
      </c>
      <c r="BJ294" s="200" t="n">
        <f aca="false">2*BF294*BI294/(2+BF294*BI294)</f>
        <v>0.101752266415104</v>
      </c>
      <c r="BK294" s="201" t="n">
        <f aca="false">BK293*(1-BJ293)</f>
        <v>81558.5335497674</v>
      </c>
      <c r="BL294" s="201" t="n">
        <f aca="false">((BK294+BK295)/2)*BF294</f>
        <v>387045.753663384</v>
      </c>
      <c r="BM294" s="201" t="n">
        <f aca="false">BM295+BL294</f>
        <v>1396671.39785474</v>
      </c>
      <c r="BN294" s="202" t="n">
        <f aca="false">BM294/BK294</f>
        <v>17.1247733016495</v>
      </c>
      <c r="BP294" s="196" t="s">
        <v>212</v>
      </c>
      <c r="BQ294" s="197" t="s">
        <v>62</v>
      </c>
      <c r="BR294" s="197" t="n">
        <v>5</v>
      </c>
      <c r="BS294" s="198" t="n">
        <f aca="false">AN54</f>
        <v>1049554</v>
      </c>
      <c r="BT294" s="198" t="n">
        <f aca="false">C1564</f>
        <v>19030</v>
      </c>
      <c r="BU294" s="199" t="n">
        <f aca="false">BT294/BS294</f>
        <v>0.0181315110990001</v>
      </c>
      <c r="BV294" s="200" t="n">
        <f aca="false">2*BR294*BU294/(2+BR294*BU294)</f>
        <v>0.0867263557886083</v>
      </c>
      <c r="BW294" s="201" t="n">
        <f aca="false">BW293*(1-BV293)</f>
        <v>84496.206218973</v>
      </c>
      <c r="BX294" s="201" t="n">
        <f aca="false">((BW294+BW295)/2)*BR294</f>
        <v>404160.91098653</v>
      </c>
      <c r="BY294" s="201" t="n">
        <f aca="false">BY295+BX294</f>
        <v>1553856.76524975</v>
      </c>
      <c r="BZ294" s="202" t="n">
        <f aca="false">BY294/BW294</f>
        <v>18.3896630959135</v>
      </c>
    </row>
    <row r="295" customFormat="false" ht="15" hidden="false" customHeight="false" outlineLevel="0" collapsed="false">
      <c r="A295" s="219" t="s">
        <v>70</v>
      </c>
      <c r="B295" s="132" t="n">
        <v>45775</v>
      </c>
      <c r="C295" s="132" t="n">
        <v>21422</v>
      </c>
      <c r="D295" s="132" t="n">
        <v>24353</v>
      </c>
      <c r="E295" s="217" t="n">
        <v>14.9</v>
      </c>
      <c r="F295" s="217" t="n">
        <v>13.3</v>
      </c>
      <c r="G295" s="217" t="n">
        <v>16.6</v>
      </c>
      <c r="H295" s="217" t="n">
        <v>88</v>
      </c>
      <c r="I295" s="127"/>
      <c r="AR295" s="203" t="s">
        <v>213</v>
      </c>
      <c r="AS295" s="204" t="s">
        <v>64</v>
      </c>
      <c r="AT295" s="204" t="n">
        <v>5</v>
      </c>
      <c r="AU295" s="205" t="n">
        <f aca="false">N55</f>
        <v>476136</v>
      </c>
      <c r="AV295" s="205" t="n">
        <f aca="false">C186</f>
        <v>19031</v>
      </c>
      <c r="AW295" s="206" t="n">
        <f aca="false">AV295/AU295</f>
        <v>0.0399696725305375</v>
      </c>
      <c r="AX295" s="207" t="n">
        <f aca="false">2*AT295*AW295/(2+AT295*AW295)</f>
        <v>0.181692853058017</v>
      </c>
      <c r="AY295" s="208" t="n">
        <f aca="false">AY294*(1-AX294)</f>
        <v>67406.2757063997</v>
      </c>
      <c r="AZ295" s="208" t="n">
        <f aca="false">((AY295+AY296)/2)*AT295</f>
        <v>306413.282164221</v>
      </c>
      <c r="BA295" s="208" t="n">
        <f aca="false">BA296+AZ295</f>
        <v>836084.693062255</v>
      </c>
      <c r="BB295" s="209" t="n">
        <f aca="false">BA295/AY295</f>
        <v>12.4036624824664</v>
      </c>
      <c r="BD295" s="203" t="s">
        <v>213</v>
      </c>
      <c r="BE295" s="204" t="s">
        <v>64</v>
      </c>
      <c r="BF295" s="204" t="n">
        <v>5</v>
      </c>
      <c r="BG295" s="205" t="n">
        <f aca="false">AA55</f>
        <v>670755</v>
      </c>
      <c r="BH295" s="205" t="n">
        <f aca="false">C876</f>
        <v>22381</v>
      </c>
      <c r="BI295" s="206" t="n">
        <f aca="false">BH295/BG295</f>
        <v>0.0333668776229771</v>
      </c>
      <c r="BJ295" s="207" t="n">
        <f aca="false">2*BF295*BI295/(2+BF295*BI295)</f>
        <v>0.153989053367414</v>
      </c>
      <c r="BK295" s="208" t="n">
        <f aca="false">BK294*(1-BJ294)</f>
        <v>73259.7679155862</v>
      </c>
      <c r="BL295" s="208" t="n">
        <f aca="false">((BK295+BK296)/2)*BF295</f>
        <v>338095.833799837</v>
      </c>
      <c r="BM295" s="208" t="n">
        <f aca="false">BM296+BL295</f>
        <v>1009625.64419136</v>
      </c>
      <c r="BN295" s="209" t="n">
        <f aca="false">BM295/BK295</f>
        <v>13.781447483627</v>
      </c>
      <c r="BP295" s="203" t="s">
        <v>213</v>
      </c>
      <c r="BQ295" s="204" t="s">
        <v>64</v>
      </c>
      <c r="BR295" s="204" t="n">
        <v>5</v>
      </c>
      <c r="BS295" s="205" t="n">
        <f aca="false">AN55</f>
        <v>811488</v>
      </c>
      <c r="BT295" s="205" t="n">
        <f aca="false">C1565</f>
        <v>23520</v>
      </c>
      <c r="BU295" s="206" t="n">
        <f aca="false">BT295/BS295</f>
        <v>0.0289837927363066</v>
      </c>
      <c r="BV295" s="207" t="n">
        <f aca="false">2*BR295*BU295/(2+BR295*BU295)</f>
        <v>0.135127681870829</v>
      </c>
      <c r="BW295" s="208" t="n">
        <f aca="false">BW294*(1-BV294)</f>
        <v>77168.1581756388</v>
      </c>
      <c r="BX295" s="208" t="n">
        <f aca="false">((BW295+BW296)/2)*BR295</f>
        <v>359771.905056905</v>
      </c>
      <c r="BY295" s="208" t="n">
        <f aca="false">BY296+BX295</f>
        <v>1149695.85426322</v>
      </c>
      <c r="BZ295" s="209" t="n">
        <f aca="false">BY295/BW295</f>
        <v>14.8985783961106</v>
      </c>
    </row>
    <row r="296" customFormat="false" ht="15" hidden="false" customHeight="false" outlineLevel="0" collapsed="false">
      <c r="A296" s="219" t="s">
        <v>71</v>
      </c>
      <c r="B296" s="132" t="n">
        <v>40665</v>
      </c>
      <c r="C296" s="132" t="n">
        <v>15698</v>
      </c>
      <c r="D296" s="132" t="n">
        <v>24967</v>
      </c>
      <c r="E296" s="217" t="n">
        <v>13.2</v>
      </c>
      <c r="F296" s="217" t="n">
        <v>9.7</v>
      </c>
      <c r="G296" s="217" t="n">
        <v>17</v>
      </c>
      <c r="H296" s="217" t="n">
        <v>62.9</v>
      </c>
      <c r="I296" s="127"/>
      <c r="AR296" s="196" t="s">
        <v>214</v>
      </c>
      <c r="AS296" s="197" t="s">
        <v>69</v>
      </c>
      <c r="AT296" s="197" t="n">
        <v>5</v>
      </c>
      <c r="AU296" s="198" t="n">
        <f aca="false">N56</f>
        <v>333682</v>
      </c>
      <c r="AV296" s="198" t="n">
        <f aca="false">C187</f>
        <v>21099</v>
      </c>
      <c r="AW296" s="199" t="n">
        <f aca="false">AV296/AU296</f>
        <v>0.0632308605198962</v>
      </c>
      <c r="AX296" s="200" t="n">
        <f aca="false">2*AT296*AW296/(2+AT296*AW296)</f>
        <v>0.272999343994183</v>
      </c>
      <c r="AY296" s="201" t="n">
        <f aca="false">AY295*(1-AX295)</f>
        <v>55159.0371592886</v>
      </c>
      <c r="AZ296" s="201" t="n">
        <f aca="false">((AY296+AY297)/2)*AT296</f>
        <v>238149.233396852</v>
      </c>
      <c r="BA296" s="201" t="n">
        <f aca="false">BA297+AZ296</f>
        <v>529671.410898034</v>
      </c>
      <c r="BB296" s="202" t="n">
        <f aca="false">BA296/AY296</f>
        <v>9.6026224926379</v>
      </c>
      <c r="BD296" s="196" t="s">
        <v>214</v>
      </c>
      <c r="BE296" s="197" t="s">
        <v>69</v>
      </c>
      <c r="BF296" s="197" t="n">
        <v>5</v>
      </c>
      <c r="BG296" s="198" t="n">
        <f aca="false">AA56</f>
        <v>488032</v>
      </c>
      <c r="BH296" s="198" t="n">
        <f aca="false">C877</f>
        <v>25710</v>
      </c>
      <c r="BI296" s="199" t="n">
        <f aca="false">BH296/BG296</f>
        <v>0.0526809717395581</v>
      </c>
      <c r="BJ296" s="200" t="n">
        <f aca="false">2*BF296*BI296/(2+BF296*BI296)</f>
        <v>0.23275098812798</v>
      </c>
      <c r="BK296" s="201" t="n">
        <f aca="false">BK295*(1-BJ295)</f>
        <v>61978.5656043487</v>
      </c>
      <c r="BL296" s="201" t="n">
        <f aca="false">((BK296+BK297)/2)*BF296</f>
        <v>273828.897053826</v>
      </c>
      <c r="BM296" s="201" t="n">
        <f aca="false">BM297+BL296</f>
        <v>671529.810391519</v>
      </c>
      <c r="BN296" s="202" t="n">
        <f aca="false">BM296/BK296</f>
        <v>10.8348717632213</v>
      </c>
      <c r="BP296" s="196" t="s">
        <v>214</v>
      </c>
      <c r="BQ296" s="197" t="s">
        <v>69</v>
      </c>
      <c r="BR296" s="197" t="n">
        <v>5</v>
      </c>
      <c r="BS296" s="198" t="n">
        <f aca="false">AN56</f>
        <v>629869</v>
      </c>
      <c r="BT296" s="198" t="n">
        <f aca="false">C1566</f>
        <v>28989</v>
      </c>
      <c r="BU296" s="199" t="n">
        <f aca="false">BT296/BS296</f>
        <v>0.046023855754133</v>
      </c>
      <c r="BV296" s="200" t="n">
        <f aca="false">2*BR296*BU296/(2+BR296*BU296)</f>
        <v>0.206373964802023</v>
      </c>
      <c r="BW296" s="201" t="n">
        <f aca="false">BW295*(1-BV295)</f>
        <v>66740.6038471233</v>
      </c>
      <c r="BX296" s="201" t="n">
        <f aca="false">((BW296+BW297)/2)*BR296</f>
        <v>299269.211662586</v>
      </c>
      <c r="BY296" s="201" t="n">
        <f aca="false">BY297+BX296</f>
        <v>789923.949206313</v>
      </c>
      <c r="BZ296" s="202" t="n">
        <f aca="false">BY296/BW296</f>
        <v>11.8357327274971</v>
      </c>
    </row>
    <row r="297" customFormat="false" ht="15" hidden="false" customHeight="false" outlineLevel="0" collapsed="false">
      <c r="A297" s="219" t="s">
        <v>72</v>
      </c>
      <c r="B297" s="132" t="n">
        <v>24447</v>
      </c>
      <c r="C297" s="132" t="n">
        <v>7748</v>
      </c>
      <c r="D297" s="132" t="n">
        <v>16699</v>
      </c>
      <c r="E297" s="217" t="n">
        <v>7.9</v>
      </c>
      <c r="F297" s="217" t="n">
        <v>4.8</v>
      </c>
      <c r="G297" s="217" t="n">
        <v>11.4</v>
      </c>
      <c r="H297" s="217" t="n">
        <v>46.4</v>
      </c>
      <c r="I297" s="127"/>
      <c r="AR297" s="203" t="s">
        <v>215</v>
      </c>
      <c r="AS297" s="204" t="s">
        <v>70</v>
      </c>
      <c r="AT297" s="204" t="n">
        <v>5</v>
      </c>
      <c r="AU297" s="205" t="n">
        <f aca="false">N57</f>
        <v>209555</v>
      </c>
      <c r="AV297" s="205" t="n">
        <f aca="false">C188</f>
        <v>21559</v>
      </c>
      <c r="AW297" s="206" t="n">
        <f aca="false">AV297/AU297</f>
        <v>0.102879912194889</v>
      </c>
      <c r="AX297" s="207" t="n">
        <f aca="false">2*AT297*AW297/(2+AT297*AW297)</f>
        <v>0.409162942086334</v>
      </c>
      <c r="AY297" s="208" t="n">
        <f aca="false">AY296*(1-AX296)</f>
        <v>40100.656199452</v>
      </c>
      <c r="AZ297" s="208" t="n">
        <f aca="false">((AY297+AY298)/2)*AT297</f>
        <v>159484.024821859</v>
      </c>
      <c r="BA297" s="208" t="n">
        <f aca="false">BA298+AZ297</f>
        <v>291522.177501183</v>
      </c>
      <c r="BB297" s="209" t="n">
        <f aca="false">BA297/AY297</f>
        <v>7.26976077526548</v>
      </c>
      <c r="BD297" s="203" t="s">
        <v>215</v>
      </c>
      <c r="BE297" s="204" t="s">
        <v>70</v>
      </c>
      <c r="BF297" s="204" t="n">
        <v>5</v>
      </c>
      <c r="BG297" s="205" t="n">
        <f aca="false">AA57</f>
        <v>292507</v>
      </c>
      <c r="BH297" s="205" t="n">
        <f aca="false">C878</f>
        <v>24527</v>
      </c>
      <c r="BI297" s="206" t="n">
        <f aca="false">BH297/BG297</f>
        <v>0.0838509847627578</v>
      </c>
      <c r="BJ297" s="207" t="n">
        <f aca="false">2*BF297*BI297/(2+BF297*BI297)</f>
        <v>0.346598384227209</v>
      </c>
      <c r="BK297" s="208" t="n">
        <f aca="false">BK296*(1-BJ296)</f>
        <v>47552.9932171817</v>
      </c>
      <c r="BL297" s="208" t="n">
        <f aca="false">((BK297+BK298)/2)*BF297</f>
        <v>196560.489550302</v>
      </c>
      <c r="BM297" s="208" t="n">
        <f aca="false">BM298+BL297</f>
        <v>397700.913337693</v>
      </c>
      <c r="BN297" s="209" t="n">
        <f aca="false">BM297/BK297</f>
        <v>8.36332029660747</v>
      </c>
      <c r="BP297" s="203" t="s">
        <v>215</v>
      </c>
      <c r="BQ297" s="204" t="s">
        <v>70</v>
      </c>
      <c r="BR297" s="204" t="n">
        <v>5</v>
      </c>
      <c r="BS297" s="205" t="n">
        <f aca="false">AN57</f>
        <v>428989</v>
      </c>
      <c r="BT297" s="205" t="n">
        <f aca="false">C1567</f>
        <v>30938</v>
      </c>
      <c r="BU297" s="206" t="n">
        <f aca="false">BT297/BS297</f>
        <v>0.0721183993062759</v>
      </c>
      <c r="BV297" s="207" t="n">
        <f aca="false">2*BR297*BU297/(2+BR297*BU297)</f>
        <v>0.305509801830412</v>
      </c>
      <c r="BW297" s="208" t="n">
        <f aca="false">BW296*(1-BV296)</f>
        <v>52967.0808179113</v>
      </c>
      <c r="BX297" s="208" t="n">
        <f aca="false">((BW297+BW298)/2)*BR297</f>
        <v>224380.498179018</v>
      </c>
      <c r="BY297" s="208" t="n">
        <f aca="false">BY298+BX297</f>
        <v>490654.737543727</v>
      </c>
      <c r="BZ297" s="209" t="n">
        <f aca="false">BY297/BW297</f>
        <v>9.26339020325636</v>
      </c>
    </row>
    <row r="298" customFormat="false" ht="15" hidden="false" customHeight="false" outlineLevel="0" collapsed="false">
      <c r="A298" s="219" t="s">
        <v>74</v>
      </c>
      <c r="B298" s="132" t="n">
        <v>8788</v>
      </c>
      <c r="C298" s="132" t="n">
        <v>2203</v>
      </c>
      <c r="D298" s="132" t="n">
        <v>6585</v>
      </c>
      <c r="E298" s="217" t="n">
        <v>2.9</v>
      </c>
      <c r="F298" s="217" t="n">
        <v>1.4</v>
      </c>
      <c r="G298" s="217" t="n">
        <v>4.5</v>
      </c>
      <c r="H298" s="217" t="n">
        <v>33.5</v>
      </c>
      <c r="I298" s="127"/>
      <c r="AR298" s="196" t="s">
        <v>216</v>
      </c>
      <c r="AS298" s="197" t="s">
        <v>71</v>
      </c>
      <c r="AT298" s="197" t="n">
        <v>5</v>
      </c>
      <c r="AU298" s="198" t="n">
        <f aca="false">N58</f>
        <v>102449</v>
      </c>
      <c r="AV298" s="198" t="n">
        <f aca="false">C189</f>
        <v>15537</v>
      </c>
      <c r="AW298" s="199" t="n">
        <f aca="false">AV298/AU298</f>
        <v>0.15165594588527</v>
      </c>
      <c r="AX298" s="200" t="n">
        <f aca="false">2*AT298*AW298/(2+AT298*AW298)</f>
        <v>0.549820760626082</v>
      </c>
      <c r="AY298" s="201" t="n">
        <f aca="false">AY297*(1-AX297)</f>
        <v>23692.9537292916</v>
      </c>
      <c r="AZ298" s="201" t="n">
        <f aca="false">((AY298+AY299)/2)*AT298</f>
        <v>85897.574044164</v>
      </c>
      <c r="BA298" s="201" t="n">
        <f aca="false">BA299+AZ298</f>
        <v>132038.152679324</v>
      </c>
      <c r="BB298" s="202" t="n">
        <f aca="false">BA298/AY298</f>
        <v>5.57288695145192</v>
      </c>
      <c r="BD298" s="196" t="s">
        <v>216</v>
      </c>
      <c r="BE298" s="197" t="s">
        <v>71</v>
      </c>
      <c r="BF298" s="197" t="n">
        <v>5</v>
      </c>
      <c r="BG298" s="198" t="n">
        <f aca="false">AA58</f>
        <v>142996</v>
      </c>
      <c r="BH298" s="198" t="n">
        <f aca="false">C879</f>
        <v>17708</v>
      </c>
      <c r="BI298" s="199" t="n">
        <f aca="false">BH298/BG298</f>
        <v>0.123835631765924</v>
      </c>
      <c r="BJ298" s="200" t="n">
        <f aca="false">2*BF298*BI298/(2+BF298*BI298)</f>
        <v>0.472803391966508</v>
      </c>
      <c r="BK298" s="201" t="n">
        <f aca="false">BK297*(1-BJ297)</f>
        <v>31071.2026029391</v>
      </c>
      <c r="BL298" s="201" t="n">
        <f aca="false">((BK298+BK299)/2)*BF298</f>
        <v>118629.588056825</v>
      </c>
      <c r="BM298" s="201" t="n">
        <f aca="false">BM299+BL298</f>
        <v>201140.423787391</v>
      </c>
      <c r="BN298" s="202" t="n">
        <f aca="false">BM298/BK298</f>
        <v>6.47353198258135</v>
      </c>
      <c r="BP298" s="196" t="s">
        <v>216</v>
      </c>
      <c r="BQ298" s="197" t="s">
        <v>71</v>
      </c>
      <c r="BR298" s="197" t="n">
        <v>5</v>
      </c>
      <c r="BS298" s="198" t="n">
        <f aca="false">AN58</f>
        <v>243561</v>
      </c>
      <c r="BT298" s="198" t="n">
        <f aca="false">C1568</f>
        <v>25848</v>
      </c>
      <c r="BU298" s="199" t="n">
        <f aca="false">BT298/BS298</f>
        <v>0.106125364898321</v>
      </c>
      <c r="BV298" s="200" t="n">
        <f aca="false">2*BR298*BU298/(2+BR298*BU298)</f>
        <v>0.419363945214014</v>
      </c>
      <c r="BW298" s="201" t="n">
        <f aca="false">BW297*(1-BV297)</f>
        <v>36785.1184536958</v>
      </c>
      <c r="BX298" s="201" t="n">
        <f aca="false">((BW298+BW299)/2)*BR298</f>
        <v>145359.711268712</v>
      </c>
      <c r="BY298" s="201" t="n">
        <f aca="false">BY299+BX298</f>
        <v>266274.239364709</v>
      </c>
      <c r="BZ298" s="202" t="n">
        <f aca="false">BY298/BW298</f>
        <v>7.23864025882882</v>
      </c>
    </row>
    <row r="299" customFormat="false" ht="15" hidden="false" customHeight="false" outlineLevel="0" collapsed="false">
      <c r="A299" s="219" t="s">
        <v>218</v>
      </c>
      <c r="B299" s="132" t="n">
        <v>1914</v>
      </c>
      <c r="C299" s="132" t="n">
        <v>371</v>
      </c>
      <c r="D299" s="132" t="n">
        <v>1543</v>
      </c>
      <c r="E299" s="217" t="n">
        <v>0.6</v>
      </c>
      <c r="F299" s="217" t="n">
        <v>0.2</v>
      </c>
      <c r="G299" s="217" t="n">
        <v>1.1</v>
      </c>
      <c r="H299" s="217" t="n">
        <v>24</v>
      </c>
      <c r="I299" s="127"/>
      <c r="AR299" s="203" t="n">
        <v>90</v>
      </c>
      <c r="AS299" s="204" t="s">
        <v>72</v>
      </c>
      <c r="AT299" s="204" t="n">
        <v>5</v>
      </c>
      <c r="AU299" s="205" t="n">
        <f aca="false">N59</f>
        <v>34570</v>
      </c>
      <c r="AV299" s="205" t="n">
        <f aca="false">C190</f>
        <v>7253</v>
      </c>
      <c r="AW299" s="206" t="n">
        <f aca="false">AV299/AU299</f>
        <v>0.209806190338444</v>
      </c>
      <c r="AX299" s="207" t="n">
        <f aca="false">2*AT299*AW299/(2+AT299*AW299)</f>
        <v>0.688107774773493</v>
      </c>
      <c r="AY299" s="208" t="n">
        <f aca="false">AY298*(1-AX298)</f>
        <v>10666.075888374</v>
      </c>
      <c r="AZ299" s="208" t="n">
        <f aca="false">((AY299+AY300)/2)*AT299</f>
        <v>34981.8550790843</v>
      </c>
      <c r="BA299" s="208" t="n">
        <f aca="false">BA300+AZ299</f>
        <v>46140.5786351595</v>
      </c>
      <c r="BB299" s="209" t="n">
        <f aca="false">BA299/AY299</f>
        <v>4.32591884007246</v>
      </c>
      <c r="BD299" s="203" t="n">
        <v>90</v>
      </c>
      <c r="BE299" s="204" t="s">
        <v>72</v>
      </c>
      <c r="BF299" s="204" t="n">
        <v>5</v>
      </c>
      <c r="BG299" s="205" t="n">
        <f aca="false">AA59</f>
        <v>57296</v>
      </c>
      <c r="BH299" s="205" t="n">
        <f aca="false">C880</f>
        <v>9916</v>
      </c>
      <c r="BI299" s="206" t="n">
        <f aca="false">BH299/BG299</f>
        <v>0.17306618263055</v>
      </c>
      <c r="BJ299" s="207" t="n">
        <f aca="false">2*BF299*BI299/(2+BF299*BI299)</f>
        <v>0.604000682211339</v>
      </c>
      <c r="BK299" s="208" t="n">
        <f aca="false">BK298*(1-BJ298)</f>
        <v>16380.6326197909</v>
      </c>
      <c r="BL299" s="208" t="n">
        <f aca="false">((BK299+BK300)/2)*BF299</f>
        <v>57168.379905437</v>
      </c>
      <c r="BM299" s="208" t="n">
        <f aca="false">BM300+BL299</f>
        <v>82510.8357305662</v>
      </c>
      <c r="BN299" s="209" t="n">
        <f aca="false">BM299/BK299</f>
        <v>5.0370970185167</v>
      </c>
      <c r="BP299" s="203" t="n">
        <v>90</v>
      </c>
      <c r="BQ299" s="204" t="s">
        <v>72</v>
      </c>
      <c r="BR299" s="204" t="n">
        <v>5</v>
      </c>
      <c r="BS299" s="205" t="n">
        <f aca="false">AN59</f>
        <v>106891</v>
      </c>
      <c r="BT299" s="205" t="n">
        <f aca="false">C1569</f>
        <v>15877</v>
      </c>
      <c r="BU299" s="206" t="n">
        <f aca="false">BT299/BS299</f>
        <v>0.148534488404075</v>
      </c>
      <c r="BV299" s="207" t="n">
        <f aca="false">2*BR299*BU299/(2+BR299*BU299)</f>
        <v>0.541568457568553</v>
      </c>
      <c r="BW299" s="208" t="n">
        <f aca="false">BW298*(1-BV298)</f>
        <v>21358.7660537891</v>
      </c>
      <c r="BX299" s="208" t="n">
        <f aca="false">((BW299+BW300)/2)*BR299</f>
        <v>77875.7453006501</v>
      </c>
      <c r="BY299" s="208" t="n">
        <f aca="false">BY300+BX299</f>
        <v>120914.528095997</v>
      </c>
      <c r="BZ299" s="209" t="n">
        <f aca="false">BY299/BW299</f>
        <v>5.6611195511712</v>
      </c>
    </row>
    <row r="300" customFormat="false" ht="15" hidden="false" customHeight="false" outlineLevel="0" collapsed="false">
      <c r="B300" s="132"/>
      <c r="C300" s="132"/>
      <c r="D300" s="132"/>
      <c r="E300" s="217"/>
      <c r="F300" s="217"/>
      <c r="G300" s="217"/>
      <c r="H300" s="217"/>
      <c r="I300" s="127"/>
      <c r="AR300" s="196" t="n">
        <v>95</v>
      </c>
      <c r="AS300" s="197" t="s">
        <v>74</v>
      </c>
      <c r="AT300" s="197" t="n">
        <v>5</v>
      </c>
      <c r="AU300" s="198" t="n">
        <f aca="false">N60</f>
        <v>5970</v>
      </c>
      <c r="AV300" s="198" t="n">
        <f aca="false">C191</f>
        <v>1729</v>
      </c>
      <c r="AW300" s="199" t="n">
        <f aca="false">AV300/AU300</f>
        <v>0.289614740368509</v>
      </c>
      <c r="AX300" s="200" t="n">
        <f aca="false">2*AT300*AW300/(2+AT300*AW300)</f>
        <v>0.839931989312606</v>
      </c>
      <c r="AY300" s="201" t="n">
        <f aca="false">AY299*(1-AX299)</f>
        <v>3326.66614325975</v>
      </c>
      <c r="AZ300" s="201" t="n">
        <f aca="false">((AY300+AY301)/2)*AT300</f>
        <v>9647.8974375811</v>
      </c>
      <c r="BA300" s="201" t="n">
        <f aca="false">BA301+AZ300</f>
        <v>11158.7235560753</v>
      </c>
      <c r="BB300" s="202" t="n">
        <f aca="false">BA300/AY300</f>
        <v>3.35432624601789</v>
      </c>
      <c r="BD300" s="196" t="n">
        <v>95</v>
      </c>
      <c r="BE300" s="197" t="s">
        <v>74</v>
      </c>
      <c r="BF300" s="197" t="n">
        <v>5</v>
      </c>
      <c r="BG300" s="198" t="n">
        <f aca="false">AA60</f>
        <v>16521</v>
      </c>
      <c r="BH300" s="198" t="n">
        <f aca="false">C881</f>
        <v>4029</v>
      </c>
      <c r="BI300" s="199" t="n">
        <f aca="false">BH300/BG300</f>
        <v>0.243871436353732</v>
      </c>
      <c r="BJ300" s="200" t="n">
        <f aca="false">2*BF300*BI300/(2+BF300*BI300)</f>
        <v>0.757515934344859</v>
      </c>
      <c r="BK300" s="201" t="n">
        <f aca="false">BK299*(1-BJ299)</f>
        <v>6486.71934238389</v>
      </c>
      <c r="BL300" s="201" t="n">
        <f aca="false">((BK300+BK301)/2)*BF300</f>
        <v>20149.1135532224</v>
      </c>
      <c r="BM300" s="201" t="n">
        <f aca="false">BM301+BL300</f>
        <v>25342.4558251292</v>
      </c>
      <c r="BN300" s="202" t="n">
        <f aca="false">BM300/BK300</f>
        <v>3.90682169020986</v>
      </c>
      <c r="BP300" s="196" t="n">
        <v>95</v>
      </c>
      <c r="BQ300" s="197" t="s">
        <v>74</v>
      </c>
      <c r="BR300" s="197" t="n">
        <v>5</v>
      </c>
      <c r="BS300" s="198" t="n">
        <f aca="false">AN60</f>
        <v>32781</v>
      </c>
      <c r="BT300" s="198" t="n">
        <f aca="false">C1570</f>
        <v>6961</v>
      </c>
      <c r="BU300" s="199" t="n">
        <f aca="false">BT300/BS300</f>
        <v>0.212348616576675</v>
      </c>
      <c r="BV300" s="200" t="n">
        <f aca="false">2*BR300*BU300/(2+BR300*BU300)</f>
        <v>0.693554654418285</v>
      </c>
      <c r="BW300" s="201" t="n">
        <f aca="false">BW299*(1-BV299)</f>
        <v>9791.53206647096</v>
      </c>
      <c r="BX300" s="201" t="n">
        <f aca="false">((BW300+BW301)/2)*BR300</f>
        <v>31980.2537358877</v>
      </c>
      <c r="BY300" s="201" t="n">
        <f aca="false">BY301+BX300</f>
        <v>43038.782795347</v>
      </c>
      <c r="BZ300" s="202" t="n">
        <f aca="false">BY300/BW300</f>
        <v>4.39551058028235</v>
      </c>
    </row>
    <row r="301" customFormat="false" ht="15" hidden="false" customHeight="false" outlineLevel="0" collapsed="false">
      <c r="A301" s="219" t="s">
        <v>186</v>
      </c>
      <c r="B301" s="132" t="n">
        <v>7488</v>
      </c>
      <c r="C301" s="132" t="n">
        <v>4233</v>
      </c>
      <c r="D301" s="132" t="n">
        <v>3255</v>
      </c>
      <c r="E301" s="217" t="n">
        <v>2.4</v>
      </c>
      <c r="F301" s="217" t="n">
        <v>2.6</v>
      </c>
      <c r="G301" s="217" t="n">
        <v>2.2</v>
      </c>
      <c r="H301" s="217" t="n">
        <v>130</v>
      </c>
      <c r="I301" s="127"/>
      <c r="AR301" s="220" t="s">
        <v>217</v>
      </c>
      <c r="AS301" s="221" t="s">
        <v>218</v>
      </c>
      <c r="AT301" s="221" t="n">
        <f aca="false">2/AW301</f>
        <v>5.6745406824147</v>
      </c>
      <c r="AU301" s="222" t="n">
        <f aca="false">N61</f>
        <v>1081</v>
      </c>
      <c r="AV301" s="222" t="n">
        <f aca="false">C192</f>
        <v>381</v>
      </c>
      <c r="AW301" s="223" t="n">
        <f aca="false">AV301/AU301</f>
        <v>0.352451433857539</v>
      </c>
      <c r="AX301" s="224" t="n">
        <f aca="false">2*AT301*AW301/(2+AT301*AW301)</f>
        <v>1</v>
      </c>
      <c r="AY301" s="225" t="n">
        <f aca="false">AY300*(1-AX300)</f>
        <v>532.492831772692</v>
      </c>
      <c r="AZ301" s="225" t="n">
        <f aca="false">AY301/AW301</f>
        <v>1510.82611849417</v>
      </c>
      <c r="BA301" s="225" t="n">
        <f aca="false">BA302+AZ301</f>
        <v>1510.82611849417</v>
      </c>
      <c r="BB301" s="226" t="n">
        <f aca="false">BA301/AY301</f>
        <v>2.83727034120735</v>
      </c>
      <c r="BD301" s="220" t="s">
        <v>217</v>
      </c>
      <c r="BE301" s="221" t="s">
        <v>218</v>
      </c>
      <c r="BF301" s="221" t="n">
        <f aca="false">2/BI301</f>
        <v>6.6034155597723</v>
      </c>
      <c r="BG301" s="222" t="n">
        <f aca="false">AA61</f>
        <v>3480</v>
      </c>
      <c r="BH301" s="222" t="n">
        <f aca="false">C882</f>
        <v>1054</v>
      </c>
      <c r="BI301" s="223" t="n">
        <f aca="false">BH301/BG301</f>
        <v>0.302873563218391</v>
      </c>
      <c r="BJ301" s="224" t="n">
        <f aca="false">2*BF301*BI301/(2+BF301*BI301)</f>
        <v>1</v>
      </c>
      <c r="BK301" s="225" t="n">
        <f aca="false">BK300*(1-BJ300)</f>
        <v>1572.92607890509</v>
      </c>
      <c r="BL301" s="225" t="n">
        <f aca="false">BK301/BI301</f>
        <v>5193.34227190675</v>
      </c>
      <c r="BM301" s="225" t="n">
        <f aca="false">BM302+BL301</f>
        <v>5193.34227190675</v>
      </c>
      <c r="BN301" s="226" t="n">
        <f aca="false">BM301/BK301</f>
        <v>3.30170777988615</v>
      </c>
      <c r="BP301" s="220" t="s">
        <v>217</v>
      </c>
      <c r="BQ301" s="221" t="s">
        <v>218</v>
      </c>
      <c r="BR301" s="221" t="n">
        <f aca="false">2/BU301</f>
        <v>7.37095363079615</v>
      </c>
      <c r="BS301" s="222" t="n">
        <f aca="false">AN61</f>
        <v>8425</v>
      </c>
      <c r="BT301" s="222" t="n">
        <f aca="false">C1571</f>
        <v>2286</v>
      </c>
      <c r="BU301" s="223" t="n">
        <f aca="false">BT301/BS301</f>
        <v>0.2713353115727</v>
      </c>
      <c r="BV301" s="224" t="n">
        <f aca="false">2*BR301*BU301/(2+BR301*BU301)</f>
        <v>1</v>
      </c>
      <c r="BW301" s="225" t="n">
        <f aca="false">BW300*(1-BV300)</f>
        <v>3000.56942788414</v>
      </c>
      <c r="BX301" s="225" t="n">
        <f aca="false">BW301/BU301</f>
        <v>11058.5290594593</v>
      </c>
      <c r="BY301" s="225" t="n">
        <f aca="false">BY302+BX301</f>
        <v>11058.5290594593</v>
      </c>
      <c r="BZ301" s="226" t="n">
        <f aca="false">BY301/BW301</f>
        <v>3.68547681539808</v>
      </c>
    </row>
    <row r="302" customFormat="false" ht="15" hidden="false" customHeight="false" outlineLevel="0" collapsed="false">
      <c r="A302" s="219" t="s">
        <v>189</v>
      </c>
      <c r="B302" s="132" t="n">
        <v>1237</v>
      </c>
      <c r="C302" s="132" t="n">
        <v>685</v>
      </c>
      <c r="D302" s="132" t="n">
        <v>552</v>
      </c>
      <c r="E302" s="217" t="n">
        <v>0.4</v>
      </c>
      <c r="F302" s="217" t="n">
        <v>0.4</v>
      </c>
      <c r="G302" s="217" t="n">
        <v>0.4</v>
      </c>
      <c r="H302" s="217" t="n">
        <v>124.1</v>
      </c>
      <c r="I302" s="127"/>
    </row>
    <row r="303" customFormat="false" ht="15" hidden="false" customHeight="false" outlineLevel="0" collapsed="false">
      <c r="A303" s="219" t="s">
        <v>24</v>
      </c>
      <c r="B303" s="132" t="n">
        <v>10107</v>
      </c>
      <c r="C303" s="132" t="n">
        <v>5756</v>
      </c>
      <c r="D303" s="132" t="n">
        <v>4351</v>
      </c>
      <c r="E303" s="217" t="n">
        <v>3.3</v>
      </c>
      <c r="F303" s="217" t="n">
        <v>3.6</v>
      </c>
      <c r="G303" s="217" t="n">
        <v>3</v>
      </c>
      <c r="H303" s="217" t="n">
        <v>132.3</v>
      </c>
      <c r="I303" s="127"/>
      <c r="AR303" s="180"/>
      <c r="AS303" s="181"/>
      <c r="AT303" s="181"/>
      <c r="AU303" s="181"/>
      <c r="AV303" s="182"/>
      <c r="AW303" s="182" t="s">
        <v>268</v>
      </c>
      <c r="AX303" s="181"/>
      <c r="AY303" s="181"/>
      <c r="AZ303" s="181"/>
      <c r="BA303" s="181"/>
      <c r="BB303" s="183"/>
      <c r="BD303" s="180"/>
      <c r="BE303" s="181"/>
      <c r="BF303" s="181"/>
      <c r="BG303" s="181"/>
      <c r="BH303" s="182"/>
      <c r="BI303" s="182" t="s">
        <v>269</v>
      </c>
      <c r="BJ303" s="181"/>
      <c r="BK303" s="181"/>
      <c r="BL303" s="181"/>
      <c r="BM303" s="181"/>
      <c r="BN303" s="183"/>
      <c r="BP303" s="180"/>
      <c r="BQ303" s="181"/>
      <c r="BR303" s="181"/>
      <c r="BS303" s="181"/>
      <c r="BT303" s="182"/>
      <c r="BU303" s="182" t="s">
        <v>270</v>
      </c>
      <c r="BV303" s="181"/>
      <c r="BW303" s="181"/>
      <c r="BX303" s="181"/>
      <c r="BY303" s="181"/>
      <c r="BZ303" s="183"/>
    </row>
    <row r="304" customFormat="false" ht="15" hidden="false" customHeight="false" outlineLevel="0" collapsed="false">
      <c r="A304" s="219" t="s">
        <v>25</v>
      </c>
      <c r="B304" s="132" t="n">
        <v>5270</v>
      </c>
      <c r="C304" s="132" t="n">
        <v>3924</v>
      </c>
      <c r="D304" s="132" t="n">
        <v>1346</v>
      </c>
      <c r="E304" s="217" t="n">
        <v>1.7</v>
      </c>
      <c r="F304" s="217" t="n">
        <v>2.4</v>
      </c>
      <c r="G304" s="217" t="n">
        <v>0.9</v>
      </c>
      <c r="H304" s="217" t="n">
        <v>291.5</v>
      </c>
      <c r="I304" s="127"/>
      <c r="AR304" s="184"/>
      <c r="AS304" s="185"/>
      <c r="AT304" s="186"/>
      <c r="AU304" s="187"/>
      <c r="AV304" s="187"/>
      <c r="AW304" s="187"/>
      <c r="AX304" s="187"/>
      <c r="AY304" s="187"/>
      <c r="AZ304" s="188"/>
      <c r="BA304" s="187"/>
      <c r="BB304" s="189"/>
      <c r="BD304" s="184"/>
      <c r="BE304" s="185"/>
      <c r="BF304" s="186"/>
      <c r="BG304" s="187"/>
      <c r="BH304" s="187"/>
      <c r="BI304" s="187"/>
      <c r="BJ304" s="187"/>
      <c r="BK304" s="187"/>
      <c r="BL304" s="188"/>
      <c r="BM304" s="187"/>
      <c r="BN304" s="189"/>
      <c r="BP304" s="184"/>
      <c r="BQ304" s="185"/>
      <c r="BR304" s="186"/>
      <c r="BS304" s="187"/>
      <c r="BT304" s="187"/>
      <c r="BU304" s="187"/>
      <c r="BV304" s="187"/>
      <c r="BW304" s="187"/>
      <c r="BX304" s="188"/>
      <c r="BY304" s="187"/>
      <c r="BZ304" s="189"/>
    </row>
    <row r="305" customFormat="false" ht="73" hidden="false" customHeight="false" outlineLevel="0" collapsed="false">
      <c r="A305" s="219" t="s">
        <v>222</v>
      </c>
      <c r="B305" s="132" t="n">
        <v>20843</v>
      </c>
      <c r="C305" s="132" t="n">
        <v>14238</v>
      </c>
      <c r="D305" s="132" t="n">
        <v>6605</v>
      </c>
      <c r="E305" s="217" t="n">
        <v>6.8</v>
      </c>
      <c r="F305" s="217" t="n">
        <v>8.8</v>
      </c>
      <c r="G305" s="217" t="n">
        <v>4.5</v>
      </c>
      <c r="H305" s="217" t="n">
        <v>215.6</v>
      </c>
      <c r="I305" s="127"/>
      <c r="AR305" s="184" t="s">
        <v>163</v>
      </c>
      <c r="AS305" s="187" t="s">
        <v>164</v>
      </c>
      <c r="AT305" s="186" t="s">
        <v>165</v>
      </c>
      <c r="AU305" s="187" t="s">
        <v>166</v>
      </c>
      <c r="AV305" s="187" t="s">
        <v>167</v>
      </c>
      <c r="AW305" s="187" t="s">
        <v>168</v>
      </c>
      <c r="AX305" s="187" t="s">
        <v>169</v>
      </c>
      <c r="AY305" s="187" t="s">
        <v>170</v>
      </c>
      <c r="AZ305" s="188" t="s">
        <v>171</v>
      </c>
      <c r="BA305" s="187" t="s">
        <v>172</v>
      </c>
      <c r="BB305" s="189" t="s">
        <v>173</v>
      </c>
      <c r="BD305" s="184" t="s">
        <v>163</v>
      </c>
      <c r="BE305" s="187" t="s">
        <v>164</v>
      </c>
      <c r="BF305" s="186" t="s">
        <v>165</v>
      </c>
      <c r="BG305" s="187" t="s">
        <v>166</v>
      </c>
      <c r="BH305" s="187" t="s">
        <v>167</v>
      </c>
      <c r="BI305" s="187" t="s">
        <v>168</v>
      </c>
      <c r="BJ305" s="187" t="s">
        <v>169</v>
      </c>
      <c r="BK305" s="187" t="s">
        <v>170</v>
      </c>
      <c r="BL305" s="188" t="s">
        <v>171</v>
      </c>
      <c r="BM305" s="187" t="s">
        <v>172</v>
      </c>
      <c r="BN305" s="189" t="s">
        <v>173</v>
      </c>
      <c r="BP305" s="184" t="s">
        <v>163</v>
      </c>
      <c r="BQ305" s="187" t="s">
        <v>164</v>
      </c>
      <c r="BR305" s="186" t="s">
        <v>165</v>
      </c>
      <c r="BS305" s="187" t="s">
        <v>166</v>
      </c>
      <c r="BT305" s="187" t="s">
        <v>167</v>
      </c>
      <c r="BU305" s="187" t="s">
        <v>168</v>
      </c>
      <c r="BV305" s="187" t="s">
        <v>169</v>
      </c>
      <c r="BW305" s="187" t="s">
        <v>170</v>
      </c>
      <c r="BX305" s="188" t="s">
        <v>171</v>
      </c>
      <c r="BY305" s="187" t="s">
        <v>172</v>
      </c>
      <c r="BZ305" s="189" t="s">
        <v>173</v>
      </c>
    </row>
    <row r="306" customFormat="false" ht="15" hidden="false" customHeight="false" outlineLevel="0" collapsed="false">
      <c r="A306" s="219" t="s">
        <v>223</v>
      </c>
      <c r="B306" s="132" t="n">
        <v>28076</v>
      </c>
      <c r="C306" s="132" t="n">
        <v>18703</v>
      </c>
      <c r="D306" s="132" t="n">
        <v>9373</v>
      </c>
      <c r="E306" s="217" t="n">
        <v>9.1</v>
      </c>
      <c r="F306" s="217" t="n">
        <v>11.6</v>
      </c>
      <c r="G306" s="217" t="n">
        <v>6.4</v>
      </c>
      <c r="H306" s="217" t="n">
        <v>199.5</v>
      </c>
      <c r="I306" s="127"/>
      <c r="AR306" s="191" t="s">
        <v>175</v>
      </c>
      <c r="AS306" s="192" t="s">
        <v>176</v>
      </c>
      <c r="AT306" s="193" t="s">
        <v>177</v>
      </c>
      <c r="AU306" s="192" t="s">
        <v>178</v>
      </c>
      <c r="AV306" s="192" t="s">
        <v>179</v>
      </c>
      <c r="AW306" s="192" t="s">
        <v>180</v>
      </c>
      <c r="AX306" s="192" t="s">
        <v>181</v>
      </c>
      <c r="AY306" s="192" t="s">
        <v>182</v>
      </c>
      <c r="AZ306" s="194" t="s">
        <v>183</v>
      </c>
      <c r="BA306" s="192" t="s">
        <v>184</v>
      </c>
      <c r="BB306" s="195" t="s">
        <v>185</v>
      </c>
      <c r="BD306" s="191" t="s">
        <v>175</v>
      </c>
      <c r="BE306" s="192" t="s">
        <v>176</v>
      </c>
      <c r="BF306" s="193" t="s">
        <v>177</v>
      </c>
      <c r="BG306" s="192" t="s">
        <v>178</v>
      </c>
      <c r="BH306" s="192" t="s">
        <v>179</v>
      </c>
      <c r="BI306" s="192" t="s">
        <v>180</v>
      </c>
      <c r="BJ306" s="192" t="s">
        <v>181</v>
      </c>
      <c r="BK306" s="192" t="s">
        <v>182</v>
      </c>
      <c r="BL306" s="194" t="s">
        <v>183</v>
      </c>
      <c r="BM306" s="192" t="s">
        <v>184</v>
      </c>
      <c r="BN306" s="195" t="s">
        <v>185</v>
      </c>
      <c r="BP306" s="191" t="s">
        <v>175</v>
      </c>
      <c r="BQ306" s="192" t="s">
        <v>176</v>
      </c>
      <c r="BR306" s="193" t="s">
        <v>177</v>
      </c>
      <c r="BS306" s="192" t="s">
        <v>178</v>
      </c>
      <c r="BT306" s="192" t="s">
        <v>179</v>
      </c>
      <c r="BU306" s="192" t="s">
        <v>180</v>
      </c>
      <c r="BV306" s="192" t="s">
        <v>181</v>
      </c>
      <c r="BW306" s="192" t="s">
        <v>182</v>
      </c>
      <c r="BX306" s="194" t="s">
        <v>183</v>
      </c>
      <c r="BY306" s="192" t="s">
        <v>184</v>
      </c>
      <c r="BZ306" s="195" t="s">
        <v>185</v>
      </c>
    </row>
    <row r="307" customFormat="false" ht="15" hidden="false" customHeight="false" outlineLevel="0" collapsed="false">
      <c r="A307" s="219" t="s">
        <v>224</v>
      </c>
      <c r="B307" s="132" t="n">
        <v>77077</v>
      </c>
      <c r="C307" s="132" t="n">
        <v>50017</v>
      </c>
      <c r="D307" s="132" t="n">
        <v>27060</v>
      </c>
      <c r="E307" s="217" t="n">
        <v>25</v>
      </c>
      <c r="F307" s="217" t="n">
        <v>31</v>
      </c>
      <c r="G307" s="217" t="n">
        <v>18.5</v>
      </c>
      <c r="H307" s="217" t="n">
        <v>184.8</v>
      </c>
      <c r="I307" s="127"/>
      <c r="AR307" s="196" t="s">
        <v>186</v>
      </c>
      <c r="AS307" s="197" t="s">
        <v>186</v>
      </c>
      <c r="AT307" s="197" t="n">
        <v>1</v>
      </c>
      <c r="AU307" s="198" t="n">
        <f aca="false">N70</f>
        <v>366953.008907317</v>
      </c>
      <c r="AV307" s="198" t="n">
        <f aca="false">D171</f>
        <v>3527</v>
      </c>
      <c r="AW307" s="199" t="n">
        <f aca="false">AV307/AU307</f>
        <v>0.00961158490157204</v>
      </c>
      <c r="AX307" s="200" t="n">
        <f aca="false">2*AT307*AW307/(2+AT307*AW307)</f>
        <v>0.00956561454341218</v>
      </c>
      <c r="AY307" s="201" t="n">
        <v>100000</v>
      </c>
      <c r="AZ307" s="201" t="n">
        <f aca="false">(0.1*AY307+0.9*AY308)*AT307</f>
        <v>99139.0946910929</v>
      </c>
      <c r="BA307" s="201" t="n">
        <f aca="false">BA308+AZ307</f>
        <v>7985688.75869976</v>
      </c>
      <c r="BB307" s="202" t="n">
        <f aca="false">BA307/AY307</f>
        <v>79.8568875869976</v>
      </c>
      <c r="BD307" s="196" t="s">
        <v>186</v>
      </c>
      <c r="BE307" s="197" t="s">
        <v>186</v>
      </c>
      <c r="BF307" s="197" t="n">
        <v>1</v>
      </c>
      <c r="BG307" s="198" t="n">
        <f aca="false">AA70</f>
        <v>350605.308753171</v>
      </c>
      <c r="BH307" s="198" t="n">
        <f aca="false">D861</f>
        <v>2209</v>
      </c>
      <c r="BI307" s="199" t="n">
        <f aca="false">BH307/BG307</f>
        <v>0.00630053209364024</v>
      </c>
      <c r="BJ307" s="200" t="n">
        <f aca="false">2*BF307*BI307/(2+BF307*BI307)</f>
        <v>0.00628074607253922</v>
      </c>
      <c r="BK307" s="201" t="n">
        <v>100000</v>
      </c>
      <c r="BL307" s="201" t="n">
        <f aca="false">(0.1*BK307+0.9*BK308)*BF307</f>
        <v>99434.7328534715</v>
      </c>
      <c r="BM307" s="201" t="n">
        <f aca="false">BM308+BL307</f>
        <v>8261372.33211848</v>
      </c>
      <c r="BN307" s="202" t="n">
        <f aca="false">BM307/BK307</f>
        <v>82.6137233211848</v>
      </c>
      <c r="BP307" s="196" t="s">
        <v>186</v>
      </c>
      <c r="BQ307" s="197" t="s">
        <v>186</v>
      </c>
      <c r="BR307" s="197" t="n">
        <v>1</v>
      </c>
      <c r="BS307" s="198" t="n">
        <f aca="false">AN70</f>
        <v>341991.175018537</v>
      </c>
      <c r="BT307" s="198" t="n">
        <f aca="false">D1550</f>
        <v>1560</v>
      </c>
      <c r="BU307" s="199" t="n">
        <f aca="false">BT307/BS307</f>
        <v>0.00456152121444491</v>
      </c>
      <c r="BV307" s="200" t="n">
        <f aca="false">2*BR307*BU307/(2+BR307*BU307)</f>
        <v>0.00455114115098983</v>
      </c>
      <c r="BW307" s="201" t="n">
        <v>100000</v>
      </c>
      <c r="BX307" s="201" t="n">
        <f aca="false">(0.1*BW307+0.9*BW308)*BR307</f>
        <v>99590.3972964109</v>
      </c>
      <c r="BY307" s="201" t="n">
        <f aca="false">BY308+BX307</f>
        <v>8459682.47778207</v>
      </c>
      <c r="BZ307" s="202" t="n">
        <f aca="false">BY307/BW307</f>
        <v>84.5968247778207</v>
      </c>
    </row>
    <row r="308" customFormat="false" ht="15" hidden="false" customHeight="false" outlineLevel="0" collapsed="false">
      <c r="A308" s="219" t="s">
        <v>226</v>
      </c>
      <c r="B308" s="132" t="n">
        <v>49001</v>
      </c>
      <c r="C308" s="132" t="n">
        <v>31314</v>
      </c>
      <c r="D308" s="132" t="n">
        <v>17687</v>
      </c>
      <c r="E308" s="217" t="n">
        <v>15.9</v>
      </c>
      <c r="F308" s="217" t="n">
        <v>19.4</v>
      </c>
      <c r="G308" s="217" t="n">
        <v>12.1</v>
      </c>
      <c r="H308" s="217" t="n">
        <v>177</v>
      </c>
      <c r="I308" s="127"/>
      <c r="AR308" s="203" t="s">
        <v>188</v>
      </c>
      <c r="AS308" s="204" t="s">
        <v>189</v>
      </c>
      <c r="AT308" s="204" t="n">
        <v>4</v>
      </c>
      <c r="AU308" s="205" t="n">
        <f aca="false">N71</f>
        <v>1800830</v>
      </c>
      <c r="AV308" s="205" t="n">
        <f aca="false">D172</f>
        <v>593</v>
      </c>
      <c r="AW308" s="206" t="n">
        <f aca="false">AV308/AU308</f>
        <v>0.000329292603965949</v>
      </c>
      <c r="AX308" s="207" t="n">
        <f aca="false">2*AT308*AW308/(2+AT308*AW308)</f>
        <v>0.0013163035178378</v>
      </c>
      <c r="AY308" s="208" t="n">
        <f aca="false">AY307*(1-AX307)</f>
        <v>99043.4385456588</v>
      </c>
      <c r="AZ308" s="208" t="n">
        <f aca="false">((AY308+AY309)/2)*AT308</f>
        <v>395913.011729482</v>
      </c>
      <c r="BA308" s="208" t="n">
        <f aca="false">BA309+AZ308</f>
        <v>7886549.66400867</v>
      </c>
      <c r="BB308" s="209" t="n">
        <f aca="false">BA308/AY308</f>
        <v>79.6271795468106</v>
      </c>
      <c r="BD308" s="203" t="s">
        <v>188</v>
      </c>
      <c r="BE308" s="204" t="s">
        <v>189</v>
      </c>
      <c r="BF308" s="204" t="n">
        <v>4</v>
      </c>
      <c r="BG308" s="205" t="n">
        <f aca="false">AA71</f>
        <v>1758369</v>
      </c>
      <c r="BH308" s="205" t="n">
        <f aca="false">D862</f>
        <v>338</v>
      </c>
      <c r="BI308" s="206" t="n">
        <f aca="false">BH308/BG308</f>
        <v>0.000192223589019142</v>
      </c>
      <c r="BJ308" s="207" t="n">
        <f aca="false">2*BF308*BI308/(2+BF308*BI308)</f>
        <v>0.000768598870409796</v>
      </c>
      <c r="BK308" s="208" t="n">
        <f aca="false">BK307*(1-BJ307)</f>
        <v>99371.9253927461</v>
      </c>
      <c r="BL308" s="208" t="n">
        <f aca="false">((BK308+BK309)/2)*BF308</f>
        <v>397334.94727177</v>
      </c>
      <c r="BM308" s="208" t="n">
        <f aca="false">BM309+BL308</f>
        <v>8161937.59926501</v>
      </c>
      <c r="BN308" s="209" t="n">
        <f aca="false">BM308/BK308</f>
        <v>82.1352466202775</v>
      </c>
      <c r="BP308" s="203" t="s">
        <v>188</v>
      </c>
      <c r="BQ308" s="204" t="s">
        <v>189</v>
      </c>
      <c r="BR308" s="204" t="n">
        <v>4</v>
      </c>
      <c r="BS308" s="205" t="n">
        <f aca="false">AN71</f>
        <v>1705099</v>
      </c>
      <c r="BT308" s="205" t="n">
        <f aca="false">D1551</f>
        <v>212</v>
      </c>
      <c r="BU308" s="206" t="n">
        <f aca="false">BT308/BS308</f>
        <v>0.000124332956620114</v>
      </c>
      <c r="BV308" s="207" t="n">
        <f aca="false">2*BR308*BU308/(2+BR308*BU308)</f>
        <v>0.000497208187752379</v>
      </c>
      <c r="BW308" s="208" t="n">
        <f aca="false">BW307*(1-BV307)</f>
        <v>99544.885884901</v>
      </c>
      <c r="BX308" s="208" t="n">
        <f aca="false">((BW308+BW309)/2)*BR308</f>
        <v>398080.554474982</v>
      </c>
      <c r="BY308" s="208" t="n">
        <f aca="false">BY309+BX308</f>
        <v>8360092.08048566</v>
      </c>
      <c r="BZ308" s="209" t="n">
        <f aca="false">BY308/BW308</f>
        <v>83.9831399289767</v>
      </c>
    </row>
    <row r="309" customFormat="false" ht="15" hidden="false" customHeight="false" outlineLevel="0" collapsed="false">
      <c r="A309" s="219" t="s">
        <v>227</v>
      </c>
      <c r="B309" s="132" t="n">
        <v>258770</v>
      </c>
      <c r="C309" s="132" t="n">
        <v>129941</v>
      </c>
      <c r="D309" s="132" t="n">
        <v>128829</v>
      </c>
      <c r="E309" s="217" t="n">
        <v>84</v>
      </c>
      <c r="F309" s="217" t="n">
        <v>80.5</v>
      </c>
      <c r="G309" s="217" t="n">
        <v>87.9</v>
      </c>
      <c r="H309" s="217" t="n">
        <v>100.9</v>
      </c>
      <c r="I309" s="127"/>
      <c r="AR309" s="196" t="s">
        <v>194</v>
      </c>
      <c r="AS309" s="197" t="s">
        <v>46</v>
      </c>
      <c r="AT309" s="197" t="n">
        <v>5</v>
      </c>
      <c r="AU309" s="198" t="n">
        <f aca="false">N72</f>
        <v>1713746</v>
      </c>
      <c r="AV309" s="198" t="n">
        <f aca="false">D173</f>
        <v>283</v>
      </c>
      <c r="AW309" s="199" t="n">
        <f aca="false">AV309/AU309</f>
        <v>0.000165135323437662</v>
      </c>
      <c r="AX309" s="200" t="n">
        <f aca="false">2*AT309*AW309/(2+AT309*AW309)</f>
        <v>0.000825335886916735</v>
      </c>
      <c r="AY309" s="201" t="n">
        <f aca="false">AY308*(1-AX308)</f>
        <v>98913.0673190824</v>
      </c>
      <c r="AZ309" s="201" t="n">
        <f aca="false">((AY309+AY310)/2)*AT309</f>
        <v>494361.245335053</v>
      </c>
      <c r="BA309" s="201" t="n">
        <f aca="false">BA310+AZ309</f>
        <v>7490636.65227919</v>
      </c>
      <c r="BB309" s="202" t="n">
        <f aca="false">BA309/AY309</f>
        <v>75.7294951547225</v>
      </c>
      <c r="BD309" s="196" t="s">
        <v>194</v>
      </c>
      <c r="BE309" s="197" t="s">
        <v>46</v>
      </c>
      <c r="BF309" s="197" t="n">
        <v>5</v>
      </c>
      <c r="BG309" s="198" t="n">
        <f aca="false">AA72</f>
        <v>1795276</v>
      </c>
      <c r="BH309" s="198" t="n">
        <f aca="false">D863</f>
        <v>150</v>
      </c>
      <c r="BI309" s="199" t="n">
        <f aca="false">BH309/BG309</f>
        <v>8.35526125230884E-005</v>
      </c>
      <c r="BJ309" s="200" t="n">
        <f aca="false">2*BF309*BI309/(2+BF309*BI309)</f>
        <v>0.000417675817851019</v>
      </c>
      <c r="BK309" s="201" t="n">
        <f aca="false">BK308*(1-BJ308)</f>
        <v>99295.5482431388</v>
      </c>
      <c r="BL309" s="201" t="n">
        <f aca="false">((BK309+BK310)/2)*BF309</f>
        <v>496374.05784239</v>
      </c>
      <c r="BM309" s="201" t="n">
        <f aca="false">BM310+BL309</f>
        <v>7764602.65199324</v>
      </c>
      <c r="BN309" s="202" t="n">
        <f aca="false">BM309/BK309</f>
        <v>78.1968858561569</v>
      </c>
      <c r="BP309" s="196" t="s">
        <v>194</v>
      </c>
      <c r="BQ309" s="197" t="s">
        <v>46</v>
      </c>
      <c r="BR309" s="197" t="n">
        <v>5</v>
      </c>
      <c r="BS309" s="198" t="n">
        <f aca="false">AN72</f>
        <v>1717982</v>
      </c>
      <c r="BT309" s="198" t="n">
        <f aca="false">D1552</f>
        <v>84</v>
      </c>
      <c r="BU309" s="199" t="n">
        <f aca="false">BT309/BS309</f>
        <v>4.88945751468875E-005</v>
      </c>
      <c r="BV309" s="200" t="n">
        <f aca="false">2*BR309*BU309/(2+BR309*BU309)</f>
        <v>0.000244442995893358</v>
      </c>
      <c r="BW309" s="201" t="n">
        <f aca="false">BW308*(1-BV308)</f>
        <v>99495.3913525902</v>
      </c>
      <c r="BX309" s="201" t="n">
        <f aca="false">((BW309+BW310)/2)*BR309</f>
        <v>497416.154384101</v>
      </c>
      <c r="BY309" s="201" t="n">
        <f aca="false">BY310+BX309</f>
        <v>7962011.52601067</v>
      </c>
      <c r="BZ309" s="202" t="n">
        <f aca="false">BY309/BW309</f>
        <v>80.0239228950316</v>
      </c>
    </row>
    <row r="310" customFormat="false" ht="15" hidden="false" customHeight="false" outlineLevel="0" collapsed="false">
      <c r="A310" s="219" t="s">
        <v>228</v>
      </c>
      <c r="B310" s="132" t="n">
        <v>220829</v>
      </c>
      <c r="C310" s="132" t="n">
        <v>105624</v>
      </c>
      <c r="D310" s="132" t="n">
        <v>115205</v>
      </c>
      <c r="E310" s="217" t="n">
        <v>71.7</v>
      </c>
      <c r="F310" s="217" t="n">
        <v>65.4</v>
      </c>
      <c r="G310" s="217" t="n">
        <v>78.6</v>
      </c>
      <c r="H310" s="217" t="n">
        <v>91.7</v>
      </c>
      <c r="I310" s="127"/>
      <c r="AR310" s="203" t="s">
        <v>200</v>
      </c>
      <c r="AS310" s="204" t="s">
        <v>33</v>
      </c>
      <c r="AT310" s="204" t="n">
        <v>5</v>
      </c>
      <c r="AU310" s="205" t="n">
        <f aca="false">N73</f>
        <v>1720867</v>
      </c>
      <c r="AV310" s="205" t="n">
        <f aca="false">D174</f>
        <v>325</v>
      </c>
      <c r="AW310" s="206" t="n">
        <f aca="false">AV310/AU310</f>
        <v>0.000188858290617462</v>
      </c>
      <c r="AX310" s="207" t="n">
        <f aca="false">2*AT310*AW310/(2+AT310*AW310)</f>
        <v>0.000943845820316731</v>
      </c>
      <c r="AY310" s="208" t="n">
        <f aca="false">AY309*(1-AX309)</f>
        <v>98831.4308149389</v>
      </c>
      <c r="AZ310" s="208" t="n">
        <f aca="false">((AY310+AY311)/2)*AT310</f>
        <v>493923.949992468</v>
      </c>
      <c r="BA310" s="208" t="n">
        <f aca="false">BA311+AZ310</f>
        <v>6996275.40694413</v>
      </c>
      <c r="BB310" s="209" t="n">
        <f aca="false">BA310/AY310</f>
        <v>70.7899840086764</v>
      </c>
      <c r="BD310" s="203" t="s">
        <v>200</v>
      </c>
      <c r="BE310" s="204" t="s">
        <v>33</v>
      </c>
      <c r="BF310" s="204" t="n">
        <v>5</v>
      </c>
      <c r="BG310" s="205" t="n">
        <f aca="false">AA73</f>
        <v>1824753</v>
      </c>
      <c r="BH310" s="205" t="n">
        <f aca="false">D864</f>
        <v>171</v>
      </c>
      <c r="BI310" s="206" t="n">
        <f aca="false">BH310/BG310</f>
        <v>9.37113132571915E-005</v>
      </c>
      <c r="BJ310" s="207" t="n">
        <f aca="false">2*BF310*BI310/(2+BF310*BI310)</f>
        <v>0.000468446819369372</v>
      </c>
      <c r="BK310" s="208" t="n">
        <f aca="false">BK309*(1-BJ309)</f>
        <v>99254.0748938174</v>
      </c>
      <c r="BL310" s="208" t="n">
        <f aca="false">((BK310+BK311)/2)*BF310</f>
        <v>496154.136329853</v>
      </c>
      <c r="BM310" s="208" t="n">
        <f aca="false">BM311+BL310</f>
        <v>7268228.59415085</v>
      </c>
      <c r="BN310" s="209" t="n">
        <f aca="false">BM310/BK310</f>
        <v>73.2285158259391</v>
      </c>
      <c r="BP310" s="203" t="s">
        <v>200</v>
      </c>
      <c r="BQ310" s="204" t="s">
        <v>33</v>
      </c>
      <c r="BR310" s="204" t="n">
        <v>5</v>
      </c>
      <c r="BS310" s="205" t="n">
        <f aca="false">AN73</f>
        <v>1739110</v>
      </c>
      <c r="BT310" s="205" t="n">
        <f aca="false">D1553</f>
        <v>96</v>
      </c>
      <c r="BU310" s="206" t="n">
        <f aca="false">BT310/BS310</f>
        <v>5.52006486076211E-005</v>
      </c>
      <c r="BV310" s="207" t="n">
        <f aca="false">2*BR310*BU310/(2+BR310*BU310)</f>
        <v>0.000275965159398626</v>
      </c>
      <c r="BW310" s="208" t="n">
        <f aca="false">BW309*(1-BV309)</f>
        <v>99471.0704010504</v>
      </c>
      <c r="BX310" s="208" t="n">
        <f aca="false">((BW310+BW311)/2)*BR310</f>
        <v>497286.725630755</v>
      </c>
      <c r="BY310" s="208" t="n">
        <f aca="false">BY311+BX310</f>
        <v>7464595.37162657</v>
      </c>
      <c r="BZ310" s="209" t="n">
        <f aca="false">BY310/BW310</f>
        <v>75.0428777083689</v>
      </c>
    </row>
    <row r="311" customFormat="false" ht="15" hidden="false" customHeight="false" outlineLevel="0" collapsed="false">
      <c r="A311" s="219" t="s">
        <v>229</v>
      </c>
      <c r="B311" s="132" t="n">
        <v>160211</v>
      </c>
      <c r="C311" s="132" t="n">
        <v>68572</v>
      </c>
      <c r="D311" s="132" t="n">
        <v>91639</v>
      </c>
      <c r="E311" s="217" t="n">
        <v>52</v>
      </c>
      <c r="F311" s="217" t="n">
        <v>42.5</v>
      </c>
      <c r="G311" s="217" t="n">
        <v>62.5</v>
      </c>
      <c r="H311" s="217" t="n">
        <v>74.8</v>
      </c>
      <c r="I311" s="127"/>
      <c r="AR311" s="196" t="s">
        <v>202</v>
      </c>
      <c r="AS311" s="197" t="s">
        <v>34</v>
      </c>
      <c r="AT311" s="197" t="n">
        <v>5</v>
      </c>
      <c r="AU311" s="198" t="n">
        <f aca="false">N74</f>
        <v>1758347</v>
      </c>
      <c r="AV311" s="198" t="n">
        <f aca="false">D175</f>
        <v>659</v>
      </c>
      <c r="AW311" s="199" t="n">
        <f aca="false">AV311/AU311</f>
        <v>0.000374783816846163</v>
      </c>
      <c r="AX311" s="200" t="n">
        <f aca="false">2*AT311*AW311/(2+AT311*AW311)</f>
        <v>0.00187216494142453</v>
      </c>
      <c r="AY311" s="201" t="n">
        <f aca="false">AY310*(1-AX310)</f>
        <v>98738.1491820483</v>
      </c>
      <c r="AZ311" s="201" t="n">
        <f aca="false">((AY311+AY312)/2)*AT311</f>
        <v>493228.610657042</v>
      </c>
      <c r="BA311" s="201" t="n">
        <f aca="false">BA312+AZ311</f>
        <v>6502351.45695167</v>
      </c>
      <c r="BB311" s="202" t="n">
        <f aca="false">BA311/AY311</f>
        <v>65.8545001179125</v>
      </c>
      <c r="BD311" s="196" t="s">
        <v>202</v>
      </c>
      <c r="BE311" s="197" t="s">
        <v>34</v>
      </c>
      <c r="BF311" s="197" t="n">
        <v>5</v>
      </c>
      <c r="BG311" s="198" t="n">
        <f aca="false">AA74</f>
        <v>1757860</v>
      </c>
      <c r="BH311" s="198" t="n">
        <f aca="false">D865</f>
        <v>419</v>
      </c>
      <c r="BI311" s="199" t="n">
        <f aca="false">BH311/BG311</f>
        <v>0.000238358003481506</v>
      </c>
      <c r="BJ311" s="200" t="n">
        <f aca="false">2*BF311*BI311/(2+BF311*BI311)</f>
        <v>0.00119108025862645</v>
      </c>
      <c r="BK311" s="201" t="n">
        <f aca="false">BK310*(1-BJ310)</f>
        <v>99207.5796381239</v>
      </c>
      <c r="BL311" s="201" t="n">
        <f aca="false">((BK311+BK312)/2)*BF311</f>
        <v>495742.487716587</v>
      </c>
      <c r="BM311" s="201" t="n">
        <f aca="false">BM312+BL311</f>
        <v>6772074.457821</v>
      </c>
      <c r="BN311" s="202" t="n">
        <f aca="false">BM311/BK311</f>
        <v>68.2616639023275</v>
      </c>
      <c r="BP311" s="196" t="s">
        <v>202</v>
      </c>
      <c r="BQ311" s="197" t="s">
        <v>34</v>
      </c>
      <c r="BR311" s="197" t="n">
        <v>5</v>
      </c>
      <c r="BS311" s="198" t="n">
        <f aca="false">AN74</f>
        <v>1772199</v>
      </c>
      <c r="BT311" s="198" t="n">
        <f aca="false">D1554</f>
        <v>308</v>
      </c>
      <c r="BU311" s="199" t="n">
        <f aca="false">BT311/BS311</f>
        <v>0.000173795380767058</v>
      </c>
      <c r="BV311" s="200" t="n">
        <f aca="false">2*BR311*BU311/(2+BR311*BU311)</f>
        <v>0.000868599507379994</v>
      </c>
      <c r="BW311" s="201" t="n">
        <f aca="false">BW310*(1-BV310)</f>
        <v>99443.6198512516</v>
      </c>
      <c r="BX311" s="201" t="n">
        <f aca="false">((BW311+BW312)/2)*BR311</f>
        <v>497002.157558221</v>
      </c>
      <c r="BY311" s="201" t="n">
        <f aca="false">BY312+BX311</f>
        <v>6967308.64599582</v>
      </c>
      <c r="BZ311" s="202" t="n">
        <f aca="false">BY311/BW311</f>
        <v>70.0629025413351</v>
      </c>
    </row>
    <row r="312" customFormat="false" ht="15" hidden="false" customHeight="false" outlineLevel="0" collapsed="false">
      <c r="B312" s="132"/>
      <c r="C312" s="132"/>
      <c r="D312" s="132"/>
      <c r="E312" s="217"/>
      <c r="F312" s="217"/>
      <c r="G312" s="217"/>
      <c r="H312" s="217"/>
      <c r="I312" s="127"/>
      <c r="AR312" s="203" t="s">
        <v>203</v>
      </c>
      <c r="AS312" s="204" t="s">
        <v>35</v>
      </c>
      <c r="AT312" s="204" t="n">
        <v>5</v>
      </c>
      <c r="AU312" s="205" t="n">
        <f aca="false">N75</f>
        <v>1736590</v>
      </c>
      <c r="AV312" s="205" t="n">
        <f aca="false">D176</f>
        <v>785</v>
      </c>
      <c r="AW312" s="206" t="n">
        <f aca="false">AV312/AU312</f>
        <v>0.00045203531057993</v>
      </c>
      <c r="AX312" s="207" t="n">
        <f aca="false">2*AT312*AW312/(2+AT312*AW312)</f>
        <v>0.0022576252370866</v>
      </c>
      <c r="AY312" s="208" t="n">
        <f aca="false">AY311*(1-AX311)</f>
        <v>98553.2950807685</v>
      </c>
      <c r="AZ312" s="208" t="n">
        <f aca="false">((AY312+AY313)/2)*AT312</f>
        <v>492210.234388412</v>
      </c>
      <c r="BA312" s="208" t="n">
        <f aca="false">BA313+AZ312</f>
        <v>6009122.84629462</v>
      </c>
      <c r="BB312" s="209" t="n">
        <f aca="false">BA312/AY312</f>
        <v>60.9733326660453</v>
      </c>
      <c r="BD312" s="203" t="s">
        <v>203</v>
      </c>
      <c r="BE312" s="204" t="s">
        <v>35</v>
      </c>
      <c r="BF312" s="204" t="n">
        <v>5</v>
      </c>
      <c r="BG312" s="205" t="n">
        <f aca="false">AA75</f>
        <v>1712227</v>
      </c>
      <c r="BH312" s="205" t="n">
        <f aca="false">D866</f>
        <v>502</v>
      </c>
      <c r="BI312" s="206" t="n">
        <f aca="false">BH312/BG312</f>
        <v>0.000293185424596155</v>
      </c>
      <c r="BJ312" s="207" t="n">
        <f aca="false">2*BF312*BI312/(2+BF312*BI312)</f>
        <v>0.00146485343878722</v>
      </c>
      <c r="BK312" s="208" t="n">
        <f aca="false">BK311*(1-BJ311)</f>
        <v>99089.4154485108</v>
      </c>
      <c r="BL312" s="208" t="n">
        <f aca="false">((BK312+BK313)/2)*BF312</f>
        <v>495084.198565136</v>
      </c>
      <c r="BM312" s="208" t="n">
        <f aca="false">BM313+BL312</f>
        <v>6276331.97010441</v>
      </c>
      <c r="BN312" s="209" t="n">
        <f aca="false">BM312/BK312</f>
        <v>63.3400847274726</v>
      </c>
      <c r="BP312" s="203" t="s">
        <v>203</v>
      </c>
      <c r="BQ312" s="204" t="s">
        <v>35</v>
      </c>
      <c r="BR312" s="204" t="n">
        <v>5</v>
      </c>
      <c r="BS312" s="205" t="n">
        <f aca="false">AN75</f>
        <v>1807463</v>
      </c>
      <c r="BT312" s="205" t="n">
        <f aca="false">D1555</f>
        <v>378</v>
      </c>
      <c r="BU312" s="206" t="n">
        <f aca="false">BT312/BS312</f>
        <v>0.000209132911711056</v>
      </c>
      <c r="BV312" s="207" t="n">
        <f aca="false">2*BR312*BU312/(2+BR312*BU312)</f>
        <v>0.00104511813705757</v>
      </c>
      <c r="BW312" s="208" t="n">
        <f aca="false">BW311*(1-BV311)</f>
        <v>99357.2431720367</v>
      </c>
      <c r="BX312" s="208" t="n">
        <f aca="false">((BW312+BW313)/2)*BR312</f>
        <v>496526.615717966</v>
      </c>
      <c r="BY312" s="208" t="n">
        <f aca="false">BY313+BX312</f>
        <v>6470306.4884376</v>
      </c>
      <c r="BZ312" s="209" t="n">
        <f aca="false">BY312/BW312</f>
        <v>65.1216386633663</v>
      </c>
    </row>
    <row r="313" customFormat="false" ht="15" hidden="false" customHeight="false" outlineLevel="0" collapsed="false">
      <c r="A313" s="219" t="s">
        <v>230</v>
      </c>
      <c r="B313" s="132" t="n">
        <v>297906</v>
      </c>
      <c r="C313" s="132" t="n">
        <v>155641</v>
      </c>
      <c r="D313" s="132" t="n">
        <v>142265</v>
      </c>
      <c r="E313" s="217" t="n">
        <v>96.7</v>
      </c>
      <c r="F313" s="217" t="n">
        <v>96.4</v>
      </c>
      <c r="G313" s="217" t="n">
        <v>97</v>
      </c>
      <c r="H313" s="217" t="n">
        <v>109.4</v>
      </c>
      <c r="I313" s="127"/>
      <c r="AR313" s="196" t="s">
        <v>204</v>
      </c>
      <c r="AS313" s="197" t="s">
        <v>36</v>
      </c>
      <c r="AT313" s="197" t="n">
        <v>5</v>
      </c>
      <c r="AU313" s="198" t="n">
        <f aca="false">N76</f>
        <v>1630453</v>
      </c>
      <c r="AV313" s="198" t="n">
        <f aca="false">D177</f>
        <v>860</v>
      </c>
      <c r="AW313" s="199" t="n">
        <f aca="false">AV313/AU313</f>
        <v>0.000527460773171628</v>
      </c>
      <c r="AX313" s="200" t="n">
        <f aca="false">2*AT313*AW313/(2+AT313*AW313)</f>
        <v>0.00263383075983567</v>
      </c>
      <c r="AY313" s="201" t="n">
        <f aca="false">AY312*(1-AX312)</f>
        <v>98330.7986745962</v>
      </c>
      <c r="AZ313" s="201" t="n">
        <f aca="false">((AY313+AY314)/2)*AT313</f>
        <v>491006.52666751</v>
      </c>
      <c r="BA313" s="201" t="n">
        <f aca="false">BA314+AZ313</f>
        <v>5516912.61190621</v>
      </c>
      <c r="BB313" s="202" t="n">
        <f aca="false">BA313/AY313</f>
        <v>56.1056422430088</v>
      </c>
      <c r="BD313" s="196" t="s">
        <v>204</v>
      </c>
      <c r="BE313" s="197" t="s">
        <v>36</v>
      </c>
      <c r="BF313" s="197" t="n">
        <v>5</v>
      </c>
      <c r="BG313" s="198" t="n">
        <f aca="false">AA76</f>
        <v>1733812</v>
      </c>
      <c r="BH313" s="198" t="n">
        <f aca="false">D867</f>
        <v>575</v>
      </c>
      <c r="BI313" s="199" t="n">
        <f aca="false">BH313/BG313</f>
        <v>0.000331639185794077</v>
      </c>
      <c r="BJ313" s="200" t="n">
        <f aca="false">2*BF313*BI313/(2+BF313*BI313)</f>
        <v>0.00165682226100627</v>
      </c>
      <c r="BK313" s="201" t="n">
        <f aca="false">BK312*(1-BJ312)</f>
        <v>98944.2639775437</v>
      </c>
      <c r="BL313" s="201" t="n">
        <f aca="false">((BK313+BK314)/2)*BF313</f>
        <v>494311.487239826</v>
      </c>
      <c r="BM313" s="201" t="n">
        <f aca="false">BM314+BL313</f>
        <v>5781247.77153928</v>
      </c>
      <c r="BN313" s="202" t="n">
        <f aca="false">BM313/BK313</f>
        <v>58.4293372767054</v>
      </c>
      <c r="BP313" s="196" t="s">
        <v>204</v>
      </c>
      <c r="BQ313" s="197" t="s">
        <v>36</v>
      </c>
      <c r="BR313" s="197" t="n">
        <v>5</v>
      </c>
      <c r="BS313" s="198" t="n">
        <f aca="false">AN76</f>
        <v>1815707</v>
      </c>
      <c r="BT313" s="198" t="n">
        <f aca="false">D1556</f>
        <v>418</v>
      </c>
      <c r="BU313" s="199" t="n">
        <f aca="false">BT313/BS313</f>
        <v>0.000230213354908033</v>
      </c>
      <c r="BV313" s="200" t="n">
        <f aca="false">2*BR313*BU313/(2+BR313*BU313)</f>
        <v>0.00115040467823897</v>
      </c>
      <c r="BW313" s="201" t="n">
        <f aca="false">BW312*(1-BV312)</f>
        <v>99253.4031151496</v>
      </c>
      <c r="BX313" s="201" t="n">
        <f aca="false">((BW313+BW314)/2)*BR313</f>
        <v>495981.561627561</v>
      </c>
      <c r="BY313" s="201" t="n">
        <f aca="false">BY314+BX313</f>
        <v>5973779.87271963</v>
      </c>
      <c r="BZ313" s="202" t="n">
        <f aca="false">BY313/BW313</f>
        <v>60.1871541451239</v>
      </c>
    </row>
    <row r="314" customFormat="false" ht="15" hidden="false" customHeight="false" outlineLevel="0" collapsed="false">
      <c r="A314" s="219" t="s">
        <v>231</v>
      </c>
      <c r="B314" s="132" t="n">
        <v>136</v>
      </c>
      <c r="C314" s="132" t="n">
        <v>81</v>
      </c>
      <c r="D314" s="132" t="n">
        <v>55</v>
      </c>
      <c r="E314" s="217" t="n">
        <v>0</v>
      </c>
      <c r="F314" s="217" t="n">
        <v>0.1</v>
      </c>
      <c r="G314" s="217" t="n">
        <v>0</v>
      </c>
      <c r="H314" s="217" t="n">
        <v>147.3</v>
      </c>
      <c r="I314" s="127"/>
      <c r="AR314" s="203" t="s">
        <v>205</v>
      </c>
      <c r="AS314" s="204" t="s">
        <v>37</v>
      </c>
      <c r="AT314" s="204" t="n">
        <v>5</v>
      </c>
      <c r="AU314" s="205" t="n">
        <f aca="false">N77</f>
        <v>1590032</v>
      </c>
      <c r="AV314" s="205" t="n">
        <f aca="false">D178</f>
        <v>1084</v>
      </c>
      <c r="AW314" s="206" t="n">
        <f aca="false">AV314/AU314</f>
        <v>0.000681747285589221</v>
      </c>
      <c r="AX314" s="207" t="n">
        <f aca="false">2*AT314*AW314/(2+AT314*AW314)</f>
        <v>0.00340293657102029</v>
      </c>
      <c r="AY314" s="208" t="n">
        <f aca="false">AY313*(1-AX313)</f>
        <v>98071.8119924078</v>
      </c>
      <c r="AZ314" s="208" t="n">
        <f aca="false">((AY314+AY315)/2)*AT314</f>
        <v>489524.729573001</v>
      </c>
      <c r="BA314" s="208" t="n">
        <f aca="false">BA315+AZ314</f>
        <v>5025906.0852387</v>
      </c>
      <c r="BB314" s="209" t="n">
        <f aca="false">BA314/AY314</f>
        <v>51.2472032802635</v>
      </c>
      <c r="BD314" s="203" t="s">
        <v>205</v>
      </c>
      <c r="BE314" s="204" t="s">
        <v>37</v>
      </c>
      <c r="BF314" s="204" t="n">
        <v>5</v>
      </c>
      <c r="BG314" s="205" t="n">
        <f aca="false">AA77</f>
        <v>1767997</v>
      </c>
      <c r="BH314" s="205" t="n">
        <f aca="false">D868</f>
        <v>784</v>
      </c>
      <c r="BI314" s="206" t="n">
        <f aca="false">BH314/BG314</f>
        <v>0.000443439666470022</v>
      </c>
      <c r="BJ314" s="207" t="n">
        <f aca="false">2*BF314*BI314/(2+BF314*BI314)</f>
        <v>0.00221474307002938</v>
      </c>
      <c r="BK314" s="208" t="n">
        <f aca="false">BK313*(1-BJ313)</f>
        <v>98780.3309183868</v>
      </c>
      <c r="BL314" s="208" t="n">
        <f aca="false">((BK314+BK315)/2)*BF314</f>
        <v>493354.721958542</v>
      </c>
      <c r="BM314" s="208" t="n">
        <f aca="false">BM315+BL314</f>
        <v>5286936.28429945</v>
      </c>
      <c r="BN314" s="209" t="n">
        <f aca="false">BM314/BK314</f>
        <v>53.5221560319287</v>
      </c>
      <c r="BP314" s="203" t="s">
        <v>205</v>
      </c>
      <c r="BQ314" s="204" t="s">
        <v>37</v>
      </c>
      <c r="BR314" s="204" t="n">
        <v>5</v>
      </c>
      <c r="BS314" s="205" t="n">
        <f aca="false">AN77</f>
        <v>1719461</v>
      </c>
      <c r="BT314" s="205" t="n">
        <f aca="false">D1557</f>
        <v>537</v>
      </c>
      <c r="BU314" s="206" t="n">
        <f aca="false">BT314/BS314</f>
        <v>0.000312307170677323</v>
      </c>
      <c r="BV314" s="207" t="n">
        <f aca="false">2*BR314*BU314/(2+BR314*BU314)</f>
        <v>0.00156031760744327</v>
      </c>
      <c r="BW314" s="208" t="n">
        <f aca="false">BW313*(1-BV313)</f>
        <v>99139.2215358748</v>
      </c>
      <c r="BX314" s="208" t="n">
        <f aca="false">((BW314+BW315)/2)*BR314</f>
        <v>495309.385996997</v>
      </c>
      <c r="BY314" s="208" t="n">
        <f aca="false">BY315+BX314</f>
        <v>5477798.31109207</v>
      </c>
      <c r="BZ314" s="209" t="n">
        <f aca="false">BY314/BW314</f>
        <v>55.2535941500192</v>
      </c>
    </row>
    <row r="315" customFormat="false" ht="15" hidden="false" customHeight="false" outlineLevel="0" collapsed="false">
      <c r="A315" s="219" t="s">
        <v>232</v>
      </c>
      <c r="B315" s="132" t="n">
        <v>132</v>
      </c>
      <c r="C315" s="132" t="n">
        <v>80</v>
      </c>
      <c r="D315" s="132" t="n">
        <v>52</v>
      </c>
      <c r="E315" s="217" t="n">
        <v>0</v>
      </c>
      <c r="F315" s="217" t="n">
        <v>0</v>
      </c>
      <c r="G315" s="217" t="n">
        <v>0</v>
      </c>
      <c r="H315" s="217" t="n">
        <v>153.8</v>
      </c>
      <c r="I315" s="127"/>
      <c r="AR315" s="196" t="s">
        <v>206</v>
      </c>
      <c r="AS315" s="197" t="s">
        <v>38</v>
      </c>
      <c r="AT315" s="197" t="n">
        <v>5</v>
      </c>
      <c r="AU315" s="198" t="n">
        <f aca="false">N78</f>
        <v>1507564</v>
      </c>
      <c r="AV315" s="198" t="n">
        <f aca="false">D179</f>
        <v>1509</v>
      </c>
      <c r="AW315" s="199" t="n">
        <f aca="false">AV315/AU315</f>
        <v>0.00100095253004184</v>
      </c>
      <c r="AX315" s="200" t="n">
        <f aca="false">2*AT315*AW315/(2+AT315*AW315)</f>
        <v>0.00499227008677419</v>
      </c>
      <c r="AY315" s="201" t="n">
        <f aca="false">AY314*(1-AX314)</f>
        <v>97738.0798367926</v>
      </c>
      <c r="AZ315" s="201" t="n">
        <f aca="false">((AY315+AY316)/2)*AT315</f>
        <v>487470.561953193</v>
      </c>
      <c r="BA315" s="201" t="n">
        <f aca="false">BA316+AZ315</f>
        <v>4536381.3556657</v>
      </c>
      <c r="BB315" s="202" t="n">
        <f aca="false">BA315/AY315</f>
        <v>46.4136533400365</v>
      </c>
      <c r="BD315" s="196" t="s">
        <v>206</v>
      </c>
      <c r="BE315" s="197" t="s">
        <v>38</v>
      </c>
      <c r="BF315" s="197" t="n">
        <v>5</v>
      </c>
      <c r="BG315" s="198" t="n">
        <f aca="false">AA78</f>
        <v>1692096</v>
      </c>
      <c r="BH315" s="198" t="n">
        <f aca="false">D869</f>
        <v>1165</v>
      </c>
      <c r="BI315" s="199" t="n">
        <f aca="false">BH315/BG315</f>
        <v>0.00068849521540149</v>
      </c>
      <c r="BJ315" s="200" t="n">
        <f aca="false">2*BF315*BI315/(2+BF315*BI315)</f>
        <v>0.00343656093760002</v>
      </c>
      <c r="BK315" s="201" t="n">
        <f aca="false">BK314*(1-BJ314)</f>
        <v>98561.5578650301</v>
      </c>
      <c r="BL315" s="201" t="n">
        <f aca="false">((BK315+BK316)/2)*BF315</f>
        <v>491961.007325881</v>
      </c>
      <c r="BM315" s="201" t="n">
        <f aca="false">BM316+BL315</f>
        <v>4793581.56234091</v>
      </c>
      <c r="BN315" s="202" t="n">
        <f aca="false">BM315/BK315</f>
        <v>48.6354078220357</v>
      </c>
      <c r="BP315" s="196" t="s">
        <v>206</v>
      </c>
      <c r="BQ315" s="197" t="s">
        <v>38</v>
      </c>
      <c r="BR315" s="197" t="n">
        <v>5</v>
      </c>
      <c r="BS315" s="198" t="n">
        <f aca="false">AN78</f>
        <v>1713287</v>
      </c>
      <c r="BT315" s="198" t="n">
        <f aca="false">D1558</f>
        <v>890</v>
      </c>
      <c r="BU315" s="199" t="n">
        <f aca="false">BT315/BS315</f>
        <v>0.000519469300823505</v>
      </c>
      <c r="BV315" s="200" t="n">
        <f aca="false">2*BR315*BU315/(2+BR315*BU315)</f>
        <v>0.00259397777456526</v>
      </c>
      <c r="BW315" s="201" t="n">
        <f aca="false">BW314*(1-BV314)</f>
        <v>98984.5328629241</v>
      </c>
      <c r="BX315" s="201" t="n">
        <f aca="false">((BW315+BW316)/2)*BR315</f>
        <v>494280.75511894</v>
      </c>
      <c r="BY315" s="201" t="n">
        <f aca="false">BY316+BX315</f>
        <v>4982488.92509507</v>
      </c>
      <c r="BZ315" s="202" t="n">
        <f aca="false">BY315/BW315</f>
        <v>50.336035145965</v>
      </c>
    </row>
    <row r="316" customFormat="false" ht="15" hidden="false" customHeight="false" outlineLevel="0" collapsed="false">
      <c r="A316" s="219" t="s">
        <v>233</v>
      </c>
      <c r="B316" s="132" t="n">
        <v>2090</v>
      </c>
      <c r="C316" s="132" t="n">
        <v>1479</v>
      </c>
      <c r="D316" s="132" t="n">
        <v>611</v>
      </c>
      <c r="E316" s="217" t="n">
        <v>0.7</v>
      </c>
      <c r="F316" s="217" t="n">
        <v>0.9</v>
      </c>
      <c r="G316" s="217" t="n">
        <v>0.4</v>
      </c>
      <c r="H316" s="217" t="n">
        <v>242.1</v>
      </c>
      <c r="I316" s="127"/>
      <c r="AR316" s="203" t="s">
        <v>207</v>
      </c>
      <c r="AS316" s="204" t="s">
        <v>39</v>
      </c>
      <c r="AT316" s="204" t="n">
        <v>5</v>
      </c>
      <c r="AU316" s="205" t="n">
        <f aca="false">N79</f>
        <v>1288614</v>
      </c>
      <c r="AV316" s="205" t="n">
        <f aca="false">D180</f>
        <v>1944</v>
      </c>
      <c r="AW316" s="206" t="n">
        <f aca="false">AV316/AU316</f>
        <v>0.00150859760952465</v>
      </c>
      <c r="AX316" s="207" t="n">
        <f aca="false">2*AT316*AW316/(2+AT316*AW316)</f>
        <v>0.00751464660286948</v>
      </c>
      <c r="AY316" s="208" t="n">
        <f aca="false">AY315*(1-AX315)</f>
        <v>97250.1449444846</v>
      </c>
      <c r="AZ316" s="208" t="n">
        <f aca="false">((AY316+AY317)/2)*AT316</f>
        <v>484423.723544084</v>
      </c>
      <c r="BA316" s="208" t="n">
        <f aca="false">BA317+AZ316</f>
        <v>4048910.79371251</v>
      </c>
      <c r="BB316" s="209" t="n">
        <f aca="false">BA316/AY316</f>
        <v>41.6339820986779</v>
      </c>
      <c r="BD316" s="203" t="s">
        <v>207</v>
      </c>
      <c r="BE316" s="204" t="s">
        <v>39</v>
      </c>
      <c r="BF316" s="204" t="n">
        <v>5</v>
      </c>
      <c r="BG316" s="205" t="n">
        <f aca="false">AA79</f>
        <v>1589333</v>
      </c>
      <c r="BH316" s="205" t="n">
        <f aca="false">D870</f>
        <v>1815</v>
      </c>
      <c r="BI316" s="206" t="n">
        <f aca="false">BH316/BG316</f>
        <v>0.00114198849454457</v>
      </c>
      <c r="BJ316" s="207" t="n">
        <f aca="false">2*BF316*BI316/(2+BF316*BI316)</f>
        <v>0.00569368715965318</v>
      </c>
      <c r="BK316" s="208" t="n">
        <f aca="false">BK315*(1-BJ315)</f>
        <v>98222.8450653221</v>
      </c>
      <c r="BL316" s="208" t="n">
        <f aca="false">((BK316+BK317)/2)*BF316</f>
        <v>489716.099947278</v>
      </c>
      <c r="BM316" s="208" t="n">
        <f aca="false">BM317+BL316</f>
        <v>4301620.55501503</v>
      </c>
      <c r="BN316" s="209" t="n">
        <f aca="false">BM316/BK316</f>
        <v>43.7945016981974</v>
      </c>
      <c r="BP316" s="203" t="s">
        <v>207</v>
      </c>
      <c r="BQ316" s="204" t="s">
        <v>39</v>
      </c>
      <c r="BR316" s="204" t="n">
        <v>5</v>
      </c>
      <c r="BS316" s="205" t="n">
        <f aca="false">AN79</f>
        <v>1740794</v>
      </c>
      <c r="BT316" s="205" t="n">
        <f aca="false">D1559</f>
        <v>1611</v>
      </c>
      <c r="BU316" s="206" t="n">
        <f aca="false">BT316/BS316</f>
        <v>0.000925439770587445</v>
      </c>
      <c r="BV316" s="207" t="n">
        <f aca="false">2*BR316*BU316/(2+BR316*BU316)</f>
        <v>0.00461651807935654</v>
      </c>
      <c r="BW316" s="208" t="n">
        <f aca="false">BW315*(1-BV315)</f>
        <v>98727.769184652</v>
      </c>
      <c r="BX316" s="208" t="n">
        <f aca="false">((BW316+BW317)/2)*BR316</f>
        <v>492499.399594821</v>
      </c>
      <c r="BY316" s="208" t="n">
        <f aca="false">BY317+BX316</f>
        <v>4488208.16997613</v>
      </c>
      <c r="BZ316" s="209" t="n">
        <f aca="false">BY316/BW316</f>
        <v>45.4604434703854</v>
      </c>
    </row>
    <row r="317" customFormat="false" ht="15" hidden="false" customHeight="false" outlineLevel="0" collapsed="false">
      <c r="A317" s="219" t="s">
        <v>234</v>
      </c>
      <c r="B317" s="132" t="n">
        <v>11770</v>
      </c>
      <c r="C317" s="132" t="n">
        <v>6953</v>
      </c>
      <c r="D317" s="132" t="n">
        <v>4817</v>
      </c>
      <c r="E317" s="217" t="n">
        <v>3.8</v>
      </c>
      <c r="F317" s="217" t="n">
        <v>4.3</v>
      </c>
      <c r="G317" s="217" t="n">
        <v>3.3</v>
      </c>
      <c r="H317" s="217" t="n">
        <v>144.3</v>
      </c>
      <c r="I317" s="127"/>
      <c r="AR317" s="196" t="s">
        <v>208</v>
      </c>
      <c r="AS317" s="197" t="s">
        <v>40</v>
      </c>
      <c r="AT317" s="197" t="n">
        <v>5</v>
      </c>
      <c r="AU317" s="198" t="n">
        <f aca="false">N80</f>
        <v>1157884</v>
      </c>
      <c r="AV317" s="198" t="n">
        <f aca="false">D181</f>
        <v>2823</v>
      </c>
      <c r="AW317" s="199" t="n">
        <f aca="false">AV317/AU317</f>
        <v>0.00243806806208567</v>
      </c>
      <c r="AX317" s="200" t="n">
        <f aca="false">2*AT317*AW317/(2+AT317*AW317)</f>
        <v>0.0121164882528436</v>
      </c>
      <c r="AY317" s="201" t="n">
        <f aca="false">AY316*(1-AX316)</f>
        <v>96519.344473149</v>
      </c>
      <c r="AZ317" s="201" t="n">
        <f aca="false">((AY317+AY318)/2)*AT317</f>
        <v>479673.033607042</v>
      </c>
      <c r="BA317" s="201" t="n">
        <f aca="false">BA318+AZ317</f>
        <v>3564487.07016842</v>
      </c>
      <c r="BB317" s="202" t="n">
        <f aca="false">BA317/AY317</f>
        <v>36.9302867691983</v>
      </c>
      <c r="BD317" s="196" t="s">
        <v>208</v>
      </c>
      <c r="BE317" s="197" t="s">
        <v>40</v>
      </c>
      <c r="BF317" s="197" t="n">
        <v>5</v>
      </c>
      <c r="BG317" s="198" t="n">
        <f aca="false">AA80</f>
        <v>1565116</v>
      </c>
      <c r="BH317" s="198" t="n">
        <f aca="false">D871</f>
        <v>2962</v>
      </c>
      <c r="BI317" s="199" t="n">
        <f aca="false">BH317/BG317</f>
        <v>0.00189251148157708</v>
      </c>
      <c r="BJ317" s="200" t="n">
        <f aca="false">2*BF317*BI317/(2+BF317*BI317)</f>
        <v>0.00941799823340992</v>
      </c>
      <c r="BK317" s="201" t="n">
        <f aca="false">BK316*(1-BJ316)</f>
        <v>97663.5949135891</v>
      </c>
      <c r="BL317" s="201" t="n">
        <f aca="false">((BK317+BK318)/2)*BF317</f>
        <v>486018.485657034</v>
      </c>
      <c r="BM317" s="201" t="n">
        <f aca="false">BM318+BL317</f>
        <v>3811904.45506775</v>
      </c>
      <c r="BN317" s="202" t="n">
        <f aca="false">BM317/BK317</f>
        <v>39.0309660261887</v>
      </c>
      <c r="BP317" s="196" t="s">
        <v>208</v>
      </c>
      <c r="BQ317" s="197" t="s">
        <v>40</v>
      </c>
      <c r="BR317" s="197" t="n">
        <v>5</v>
      </c>
      <c r="BS317" s="198" t="n">
        <f aca="false">AN80</f>
        <v>1732970</v>
      </c>
      <c r="BT317" s="198" t="n">
        <f aca="false">D1560</f>
        <v>2708</v>
      </c>
      <c r="BU317" s="199" t="n">
        <f aca="false">BT317/BS317</f>
        <v>0.00156263524469552</v>
      </c>
      <c r="BV317" s="200" t="n">
        <f aca="false">2*BR317*BU317/(2+BR317*BU317)</f>
        <v>0.0077827721383655</v>
      </c>
      <c r="BW317" s="201" t="n">
        <f aca="false">BW316*(1-BV316)</f>
        <v>98271.9906532765</v>
      </c>
      <c r="BX317" s="201" t="n">
        <f aca="false">((BW317+BW318)/2)*BR317</f>
        <v>489447.881989287</v>
      </c>
      <c r="BY317" s="201" t="n">
        <f aca="false">BY318+BX317</f>
        <v>3995708.77038131</v>
      </c>
      <c r="BZ317" s="202" t="n">
        <f aca="false">BY317/BW317</f>
        <v>40.6596909640203</v>
      </c>
    </row>
    <row r="318" customFormat="false" ht="15" hidden="false" customHeight="false" outlineLevel="0" collapsed="false">
      <c r="A318" s="219" t="s">
        <v>218</v>
      </c>
      <c r="B318" s="132" t="n">
        <v>1914</v>
      </c>
      <c r="C318" s="132" t="n">
        <v>371</v>
      </c>
      <c r="D318" s="132" t="n">
        <v>1543</v>
      </c>
      <c r="E318" s="217" t="n">
        <v>0.6</v>
      </c>
      <c r="F318" s="217" t="n">
        <v>0.2</v>
      </c>
      <c r="G318" s="217" t="n">
        <v>1.1</v>
      </c>
      <c r="H318" s="217" t="n">
        <v>24</v>
      </c>
      <c r="I318" s="127"/>
      <c r="AR318" s="203" t="s">
        <v>209</v>
      </c>
      <c r="AS318" s="204" t="s">
        <v>52</v>
      </c>
      <c r="AT318" s="204" t="n">
        <v>5</v>
      </c>
      <c r="AU318" s="205" t="n">
        <f aca="false">N81</f>
        <v>1099614</v>
      </c>
      <c r="AV318" s="205" t="n">
        <f aca="false">D182</f>
        <v>4162</v>
      </c>
      <c r="AW318" s="206" t="n">
        <f aca="false">AV318/AU318</f>
        <v>0.00378496454210296</v>
      </c>
      <c r="AX318" s="207" t="n">
        <f aca="false">2*AT318*AW318/(2+AT318*AW318)</f>
        <v>0.0187474268458468</v>
      </c>
      <c r="AY318" s="208" t="n">
        <f aca="false">AY317*(1-AX317)</f>
        <v>95349.8689696679</v>
      </c>
      <c r="AZ318" s="208" t="n">
        <f aca="false">((AY318+AY319)/2)*AT318</f>
        <v>472280.433115165</v>
      </c>
      <c r="BA318" s="208" t="n">
        <f aca="false">BA319+AZ318</f>
        <v>3084814.03656138</v>
      </c>
      <c r="BB318" s="209" t="n">
        <f aca="false">BA318/AY318</f>
        <v>32.3525776164695</v>
      </c>
      <c r="BD318" s="203" t="s">
        <v>209</v>
      </c>
      <c r="BE318" s="204" t="s">
        <v>52</v>
      </c>
      <c r="BF318" s="204" t="n">
        <v>5</v>
      </c>
      <c r="BG318" s="205" t="n">
        <f aca="false">AA81</f>
        <v>1387040</v>
      </c>
      <c r="BH318" s="205" t="n">
        <f aca="false">D872</f>
        <v>4114</v>
      </c>
      <c r="BI318" s="206" t="n">
        <f aca="false">BH318/BG318</f>
        <v>0.00296602837697543</v>
      </c>
      <c r="BJ318" s="207" t="n">
        <f aca="false">2*BF318*BI318/(2+BF318*BI318)</f>
        <v>0.0147209847386972</v>
      </c>
      <c r="BK318" s="208" t="n">
        <f aca="false">BK317*(1-BJ317)</f>
        <v>96743.7993492244</v>
      </c>
      <c r="BL318" s="208" t="n">
        <f aca="false">((BK318+BK319)/2)*BF318</f>
        <v>480158.586761663</v>
      </c>
      <c r="BM318" s="208" t="n">
        <f aca="false">BM319+BL318</f>
        <v>3325885.96941071</v>
      </c>
      <c r="BN318" s="209" t="n">
        <f aca="false">BM318/BK318</f>
        <v>34.3782856553419</v>
      </c>
      <c r="BP318" s="203" t="s">
        <v>209</v>
      </c>
      <c r="BQ318" s="204" t="s">
        <v>52</v>
      </c>
      <c r="BR318" s="204" t="n">
        <v>5</v>
      </c>
      <c r="BS318" s="205" t="n">
        <f aca="false">AN81</f>
        <v>1614528</v>
      </c>
      <c r="BT318" s="205" t="n">
        <f aca="false">D1561</f>
        <v>4008</v>
      </c>
      <c r="BU318" s="206" t="n">
        <f aca="false">BT318/BS318</f>
        <v>0.00248245926982994</v>
      </c>
      <c r="BV318" s="207" t="n">
        <f aca="false">2*BR318*BU318/(2+BR318*BU318)</f>
        <v>0.012335738925535</v>
      </c>
      <c r="BW318" s="208" t="n">
        <f aca="false">BW317*(1-BV317)</f>
        <v>97507.1621424384</v>
      </c>
      <c r="BX318" s="208" t="n">
        <f aca="false">((BW318+BW319)/2)*BR318</f>
        <v>484528.753473295</v>
      </c>
      <c r="BY318" s="208" t="n">
        <f aca="false">BY319+BX318</f>
        <v>3506260.88839202</v>
      </c>
      <c r="BZ318" s="209" t="n">
        <f aca="false">BY318/BW318</f>
        <v>35.9590086651284</v>
      </c>
    </row>
    <row r="319" customFormat="false" ht="15" hidden="false" customHeight="false" outlineLevel="0" collapsed="false">
      <c r="B319" s="132"/>
      <c r="C319" s="132"/>
      <c r="D319" s="132"/>
      <c r="E319" s="217"/>
      <c r="F319" s="217"/>
      <c r="G319" s="217"/>
      <c r="H319" s="217"/>
      <c r="I319" s="127"/>
      <c r="AR319" s="196" t="s">
        <v>210</v>
      </c>
      <c r="AS319" s="197" t="s">
        <v>53</v>
      </c>
      <c r="AT319" s="197" t="n">
        <v>5</v>
      </c>
      <c r="AU319" s="198" t="n">
        <f aca="false">N82</f>
        <v>1016836</v>
      </c>
      <c r="AV319" s="198" t="n">
        <f aca="false">D183</f>
        <v>5877</v>
      </c>
      <c r="AW319" s="199" t="n">
        <f aca="false">AV319/AU319</f>
        <v>0.00577969308718417</v>
      </c>
      <c r="AX319" s="200" t="n">
        <f aca="false">2*AT319*AW319/(2+AT319*AW319)</f>
        <v>0.0284868522779545</v>
      </c>
      <c r="AY319" s="201" t="n">
        <f aca="false">AY318*(1-AX318)</f>
        <v>93562.304276398</v>
      </c>
      <c r="AZ319" s="201" t="n">
        <f aca="false">((AY319+AY320)/2)*AT319</f>
        <v>461148.282530223</v>
      </c>
      <c r="BA319" s="201" t="n">
        <f aca="false">BA320+AZ319</f>
        <v>2612533.60344622</v>
      </c>
      <c r="BB319" s="202" t="n">
        <f aca="false">BA319/AY319</f>
        <v>27.9229292571544</v>
      </c>
      <c r="BD319" s="196" t="s">
        <v>210</v>
      </c>
      <c r="BE319" s="197" t="s">
        <v>53</v>
      </c>
      <c r="BF319" s="197" t="n">
        <v>5</v>
      </c>
      <c r="BG319" s="198" t="n">
        <f aca="false">AA82</f>
        <v>1174581</v>
      </c>
      <c r="BH319" s="198" t="n">
        <f aca="false">D873</f>
        <v>5350</v>
      </c>
      <c r="BI319" s="199" t="n">
        <f aca="false">BH319/BG319</f>
        <v>0.00455481571726428</v>
      </c>
      <c r="BJ319" s="200" t="n">
        <f aca="false">2*BF319*BI319/(2+BF319*BI319)</f>
        <v>0.0225176690045759</v>
      </c>
      <c r="BK319" s="201" t="n">
        <f aca="false">BK318*(1-BJ318)</f>
        <v>95319.6353554409</v>
      </c>
      <c r="BL319" s="201" t="n">
        <f aca="false">((BK319+BK320)/2)*BF319</f>
        <v>471232.236780778</v>
      </c>
      <c r="BM319" s="201" t="n">
        <f aca="false">BM320+BL319</f>
        <v>2845727.38264905</v>
      </c>
      <c r="BN319" s="202" t="n">
        <f aca="false">BM319/BK319</f>
        <v>29.8545768879362</v>
      </c>
      <c r="BP319" s="196" t="s">
        <v>210</v>
      </c>
      <c r="BQ319" s="197" t="s">
        <v>53</v>
      </c>
      <c r="BR319" s="197" t="n">
        <v>5</v>
      </c>
      <c r="BS319" s="198" t="n">
        <f aca="false">AN82</f>
        <v>1527082</v>
      </c>
      <c r="BT319" s="198" t="n">
        <f aca="false">D1562</f>
        <v>5823</v>
      </c>
      <c r="BU319" s="199" t="n">
        <f aca="false">BT319/BS319</f>
        <v>0.0038131547618268</v>
      </c>
      <c r="BV319" s="200" t="n">
        <f aca="false">2*BR319*BU319/(2+BR319*BU319)</f>
        <v>0.0188857382027381</v>
      </c>
      <c r="BW319" s="201" t="n">
        <f aca="false">BW318*(1-BV318)</f>
        <v>96304.3392468795</v>
      </c>
      <c r="BX319" s="201" t="n">
        <f aca="false">((BW319+BW320)/2)*BR319</f>
        <v>476974.749887387</v>
      </c>
      <c r="BY319" s="201" t="n">
        <f aca="false">BY320+BX319</f>
        <v>3021732.13491873</v>
      </c>
      <c r="BZ319" s="202" t="n">
        <f aca="false">BY319/BW319</f>
        <v>31.3769053248204</v>
      </c>
    </row>
    <row r="320" customFormat="false" ht="15" hidden="false" customHeight="false" outlineLevel="0" collapsed="false">
      <c r="A320" s="124" t="s">
        <v>235</v>
      </c>
      <c r="B320" s="227" t="n">
        <v>75.8648592138277</v>
      </c>
      <c r="C320" s="227" t="n">
        <v>71.9483795086252</v>
      </c>
      <c r="D320" s="227" t="n">
        <v>80.1890491212258</v>
      </c>
      <c r="E320" s="124"/>
      <c r="F320" s="124"/>
      <c r="G320" s="124"/>
      <c r="H320" s="124"/>
      <c r="I320" s="127"/>
      <c r="AR320" s="203" t="s">
        <v>211</v>
      </c>
      <c r="AS320" s="204" t="s">
        <v>57</v>
      </c>
      <c r="AT320" s="204" t="n">
        <v>5</v>
      </c>
      <c r="AU320" s="205" t="n">
        <f aca="false">N83</f>
        <v>915644</v>
      </c>
      <c r="AV320" s="205" t="n">
        <f aca="false">D184</f>
        <v>7887</v>
      </c>
      <c r="AW320" s="206" t="n">
        <f aca="false">AV320/AU320</f>
        <v>0.00861360965615457</v>
      </c>
      <c r="AX320" s="207" t="n">
        <f aca="false">2*AT320*AW320/(2+AT320*AW320)</f>
        <v>0.0421601701588103</v>
      </c>
      <c r="AY320" s="208" t="n">
        <f aca="false">AY319*(1-AX319)</f>
        <v>90897.0087356912</v>
      </c>
      <c r="AZ320" s="208" t="n">
        <f aca="false">((AY320+AY321)/2)*AT320</f>
        <v>444904.460290397</v>
      </c>
      <c r="BA320" s="208" t="n">
        <f aca="false">BA321+AZ320</f>
        <v>2151385.32091599</v>
      </c>
      <c r="BB320" s="209" t="n">
        <f aca="false">BA320/AY320</f>
        <v>23.6683841508113</v>
      </c>
      <c r="BD320" s="203" t="s">
        <v>211</v>
      </c>
      <c r="BE320" s="204" t="s">
        <v>57</v>
      </c>
      <c r="BF320" s="204" t="n">
        <v>5</v>
      </c>
      <c r="BG320" s="205" t="n">
        <f aca="false">AA83</f>
        <v>1071925</v>
      </c>
      <c r="BH320" s="205" t="n">
        <f aca="false">D874</f>
        <v>7466</v>
      </c>
      <c r="BI320" s="206" t="n">
        <f aca="false">BH320/BG320</f>
        <v>0.00696503953168365</v>
      </c>
      <c r="BJ320" s="207" t="n">
        <f aca="false">2*BF320*BI320/(2+BF320*BI320)</f>
        <v>0.0342291787014368</v>
      </c>
      <c r="BK320" s="208" t="n">
        <f aca="false">BK319*(1-BJ319)</f>
        <v>93173.2593568702</v>
      </c>
      <c r="BL320" s="208" t="n">
        <f aca="false">((BK320+BK321)/2)*BF320</f>
        <v>457893.186422547</v>
      </c>
      <c r="BM320" s="208" t="n">
        <f aca="false">BM321+BL320</f>
        <v>2374495.14586827</v>
      </c>
      <c r="BN320" s="209" t="n">
        <f aca="false">BM320/BK320</f>
        <v>25.4847277240086</v>
      </c>
      <c r="BP320" s="203" t="s">
        <v>211</v>
      </c>
      <c r="BQ320" s="204" t="s">
        <v>57</v>
      </c>
      <c r="BR320" s="204" t="n">
        <v>5</v>
      </c>
      <c r="BS320" s="205" t="n">
        <f aca="false">AN83</f>
        <v>1446541</v>
      </c>
      <c r="BT320" s="205" t="n">
        <f aca="false">D1563</f>
        <v>8513</v>
      </c>
      <c r="BU320" s="206" t="n">
        <f aca="false">BT320/BS320</f>
        <v>0.00588507342688524</v>
      </c>
      <c r="BV320" s="207" t="n">
        <f aca="false">2*BR320*BU320/(2+BR320*BU320)</f>
        <v>0.0289987181701342</v>
      </c>
      <c r="BW320" s="208" t="n">
        <f aca="false">BW319*(1-BV319)</f>
        <v>94485.5607080753</v>
      </c>
      <c r="BX320" s="208" t="n">
        <f aca="false">((BW320+BW321)/2)*BR320</f>
        <v>465577.903175075</v>
      </c>
      <c r="BY320" s="208" t="n">
        <f aca="false">BY321+BX320</f>
        <v>2544757.38503134</v>
      </c>
      <c r="BZ320" s="209" t="n">
        <f aca="false">BY320/BW320</f>
        <v>26.9327648157128</v>
      </c>
    </row>
    <row r="321" customFormat="false" ht="15" hidden="false" customHeight="false" outlineLevel="0" collapsed="false">
      <c r="A321" s="127"/>
      <c r="B321" s="127"/>
      <c r="C321" s="127"/>
      <c r="D321" s="127"/>
      <c r="E321" s="127"/>
      <c r="F321" s="127"/>
      <c r="G321" s="127"/>
      <c r="H321" s="127"/>
      <c r="I321" s="127"/>
      <c r="AR321" s="196" t="s">
        <v>212</v>
      </c>
      <c r="AS321" s="197" t="s">
        <v>62</v>
      </c>
      <c r="AT321" s="197" t="n">
        <v>5</v>
      </c>
      <c r="AU321" s="198" t="n">
        <f aca="false">N84</f>
        <v>775093</v>
      </c>
      <c r="AV321" s="198" t="n">
        <f aca="false">D185</f>
        <v>10154</v>
      </c>
      <c r="AW321" s="199" t="n">
        <f aca="false">AV321/AU321</f>
        <v>0.0131003634402581</v>
      </c>
      <c r="AX321" s="200" t="n">
        <f aca="false">2*AT321*AW321/(2+AT321*AW321)</f>
        <v>0.06342460379923</v>
      </c>
      <c r="AY321" s="201" t="n">
        <f aca="false">AY320*(1-AX320)</f>
        <v>87064.7753804676</v>
      </c>
      <c r="AZ321" s="201" t="n">
        <f aca="false">((AY321+AY322)/2)*AT321</f>
        <v>421518.7546939</v>
      </c>
      <c r="BA321" s="201" t="n">
        <f aca="false">BA322+AZ321</f>
        <v>1706480.8606256</v>
      </c>
      <c r="BB321" s="202" t="n">
        <f aca="false">BA321/AY321</f>
        <v>19.6001293653878</v>
      </c>
      <c r="BD321" s="196" t="s">
        <v>212</v>
      </c>
      <c r="BE321" s="197" t="s">
        <v>62</v>
      </c>
      <c r="BF321" s="197" t="n">
        <v>5</v>
      </c>
      <c r="BG321" s="198" t="n">
        <f aca="false">AA84</f>
        <v>975052</v>
      </c>
      <c r="BH321" s="198" t="n">
        <f aca="false">D875</f>
        <v>10576</v>
      </c>
      <c r="BI321" s="199" t="n">
        <f aca="false">BH321/BG321</f>
        <v>0.0108466010017927</v>
      </c>
      <c r="BJ321" s="200" t="n">
        <f aca="false">2*BF321*BI321/(2+BF321*BI321)</f>
        <v>0.0528012205788963</v>
      </c>
      <c r="BK321" s="201" t="n">
        <f aca="false">BK320*(1-BJ320)</f>
        <v>89984.0152121486</v>
      </c>
      <c r="BL321" s="201" t="n">
        <f aca="false">((BK321+BK322)/2)*BF321</f>
        <v>438041.911471264</v>
      </c>
      <c r="BM321" s="201" t="n">
        <f aca="false">BM322+BL321</f>
        <v>1916601.95944572</v>
      </c>
      <c r="BN321" s="202" t="n">
        <f aca="false">BM321/BK321</f>
        <v>21.299360280013</v>
      </c>
      <c r="BP321" s="196" t="s">
        <v>212</v>
      </c>
      <c r="BQ321" s="197" t="s">
        <v>62</v>
      </c>
      <c r="BR321" s="197" t="n">
        <v>5</v>
      </c>
      <c r="BS321" s="198" t="n">
        <f aca="false">AN84</f>
        <v>1199045</v>
      </c>
      <c r="BT321" s="198" t="n">
        <f aca="false">D1564</f>
        <v>11156</v>
      </c>
      <c r="BU321" s="199" t="n">
        <f aca="false">BT321/BS321</f>
        <v>0.00930407115662882</v>
      </c>
      <c r="BV321" s="200" t="n">
        <f aca="false">2*BR321*BU321/(2+BR321*BU321)</f>
        <v>0.0454628810817199</v>
      </c>
      <c r="BW321" s="201" t="n">
        <f aca="false">BW320*(1-BV320)</f>
        <v>91745.6005619547</v>
      </c>
      <c r="BX321" s="201" t="n">
        <f aca="false">((BW321+BW322)/2)*BR321</f>
        <v>448300.454489476</v>
      </c>
      <c r="BY321" s="201" t="n">
        <f aca="false">BY322+BX321</f>
        <v>2079179.48185627</v>
      </c>
      <c r="BZ321" s="202" t="n">
        <f aca="false">BY321/BW321</f>
        <v>22.6624434209488</v>
      </c>
    </row>
    <row r="322" customFormat="false" ht="15" hidden="false" customHeight="false" outlineLevel="0" collapsed="false">
      <c r="A322" s="127"/>
      <c r="B322" s="127"/>
      <c r="C322" s="127"/>
      <c r="D322" s="127"/>
      <c r="E322" s="127"/>
      <c r="F322" s="127"/>
      <c r="G322" s="127"/>
      <c r="H322" s="127"/>
      <c r="I322" s="127"/>
      <c r="AR322" s="203" t="s">
        <v>213</v>
      </c>
      <c r="AS322" s="204" t="s">
        <v>64</v>
      </c>
      <c r="AT322" s="204" t="n">
        <v>5</v>
      </c>
      <c r="AU322" s="205" t="n">
        <f aca="false">N85</f>
        <v>619734</v>
      </c>
      <c r="AV322" s="205" t="n">
        <f aca="false">D186</f>
        <v>12913</v>
      </c>
      <c r="AW322" s="206" t="n">
        <f aca="false">AV322/AU322</f>
        <v>0.0208363588249152</v>
      </c>
      <c r="AX322" s="207" t="n">
        <f aca="false">2*AT322*AW322/(2+AT322*AW322)</f>
        <v>0.099023567655113</v>
      </c>
      <c r="AY322" s="208" t="n">
        <f aca="false">AY321*(1-AX321)</f>
        <v>81542.7264970925</v>
      </c>
      <c r="AZ322" s="208" t="n">
        <f aca="false">((AY322+AY323)/2)*AT322</f>
        <v>387527.003250294</v>
      </c>
      <c r="BA322" s="208" t="n">
        <f aca="false">BA323+AZ322</f>
        <v>1284962.1059317</v>
      </c>
      <c r="BB322" s="209" t="n">
        <f aca="false">BA322/AY322</f>
        <v>15.7581449766401</v>
      </c>
      <c r="BD322" s="203" t="s">
        <v>213</v>
      </c>
      <c r="BE322" s="204" t="s">
        <v>64</v>
      </c>
      <c r="BF322" s="204" t="n">
        <v>5</v>
      </c>
      <c r="BG322" s="205" t="n">
        <f aca="false">AA85</f>
        <v>850042</v>
      </c>
      <c r="BH322" s="205" t="n">
        <f aca="false">D876</f>
        <v>14882</v>
      </c>
      <c r="BI322" s="206" t="n">
        <f aca="false">BH322/BG322</f>
        <v>0.0175073702240595</v>
      </c>
      <c r="BJ322" s="207" t="n">
        <f aca="false">2*BF322*BI322/(2+BF322*BI322)</f>
        <v>0.0838661612831602</v>
      </c>
      <c r="BK322" s="208" t="n">
        <f aca="false">BK321*(1-BJ321)</f>
        <v>85232.7493763572</v>
      </c>
      <c r="BL322" s="208" t="n">
        <f aca="false">((BK322+BK323)/2)*BF322</f>
        <v>408293.388117274</v>
      </c>
      <c r="BM322" s="208" t="n">
        <f aca="false">BM323+BL322</f>
        <v>1478560.04797446</v>
      </c>
      <c r="BN322" s="209" t="n">
        <f aca="false">BM322/BK322</f>
        <v>17.3473231685355</v>
      </c>
      <c r="BP322" s="203" t="s">
        <v>213</v>
      </c>
      <c r="BQ322" s="204" t="s">
        <v>64</v>
      </c>
      <c r="BR322" s="204" t="n">
        <v>5</v>
      </c>
      <c r="BS322" s="205" t="n">
        <f aca="false">AN85</f>
        <v>994340</v>
      </c>
      <c r="BT322" s="205" t="n">
        <f aca="false">D1565</f>
        <v>15195</v>
      </c>
      <c r="BU322" s="206" t="n">
        <f aca="false">BT322/BS322</f>
        <v>0.0152814932518052</v>
      </c>
      <c r="BV322" s="207" t="n">
        <f aca="false">2*BR322*BU322/(2+BR322*BU322)</f>
        <v>0.0735958307804452</v>
      </c>
      <c r="BW322" s="208" t="n">
        <f aca="false">BW321*(1-BV321)</f>
        <v>87574.5812338356</v>
      </c>
      <c r="BX322" s="208" t="n">
        <f aca="false">((BW322+BW323)/2)*BR322</f>
        <v>421760.096016294</v>
      </c>
      <c r="BY322" s="208" t="n">
        <f aca="false">BY323+BX322</f>
        <v>1630879.02736679</v>
      </c>
      <c r="BZ322" s="209" t="n">
        <f aca="false">BY322/BW322</f>
        <v>18.6227442299967</v>
      </c>
    </row>
    <row r="323" customFormat="false" ht="15" hidden="false" customHeight="false" outlineLevel="0" collapsed="false">
      <c r="A323" s="127" t="s">
        <v>271</v>
      </c>
      <c r="B323" s="127"/>
      <c r="C323" s="127"/>
      <c r="D323" s="127"/>
      <c r="E323" s="127"/>
      <c r="F323" s="127"/>
      <c r="G323" s="127"/>
      <c r="H323" s="127"/>
      <c r="I323" s="127"/>
      <c r="AR323" s="196" t="s">
        <v>214</v>
      </c>
      <c r="AS323" s="197" t="s">
        <v>69</v>
      </c>
      <c r="AT323" s="197" t="n">
        <v>5</v>
      </c>
      <c r="AU323" s="198" t="n">
        <f aca="false">N86</f>
        <v>495228</v>
      </c>
      <c r="AV323" s="198" t="n">
        <f aca="false">D187</f>
        <v>17601</v>
      </c>
      <c r="AW323" s="199" t="n">
        <f aca="false">AV323/AU323</f>
        <v>0.0355412052630304</v>
      </c>
      <c r="AX323" s="200" t="n">
        <f aca="false">2*AT323*AW323/(2+AT323*AW323)</f>
        <v>0.163204789046614</v>
      </c>
      <c r="AY323" s="201" t="n">
        <f aca="false">AY322*(1-AX322)</f>
        <v>73468.0748030253</v>
      </c>
      <c r="AZ323" s="201" t="n">
        <f aca="false">((AY323+AY324)/2)*AT323</f>
        <v>337364.519890405</v>
      </c>
      <c r="BA323" s="201" t="n">
        <f aca="false">BA324+AZ323</f>
        <v>897435.102681402</v>
      </c>
      <c r="BB323" s="202" t="n">
        <f aca="false">BA323/AY323</f>
        <v>12.2153071941453</v>
      </c>
      <c r="BD323" s="196" t="s">
        <v>214</v>
      </c>
      <c r="BE323" s="197" t="s">
        <v>69</v>
      </c>
      <c r="BF323" s="197" t="n">
        <v>5</v>
      </c>
      <c r="BG323" s="198" t="n">
        <f aca="false">AA86</f>
        <v>690650</v>
      </c>
      <c r="BH323" s="198" t="n">
        <f aca="false">D877</f>
        <v>20193</v>
      </c>
      <c r="BI323" s="199" t="n">
        <f aca="false">BH323/BG323</f>
        <v>0.0292376746543112</v>
      </c>
      <c r="BJ323" s="200" t="n">
        <f aca="false">2*BF323*BI323/(2+BF323*BI323)</f>
        <v>0.136230700988015</v>
      </c>
      <c r="BK323" s="201" t="n">
        <f aca="false">BK322*(1-BJ322)</f>
        <v>78084.6058705524</v>
      </c>
      <c r="BL323" s="201" t="n">
        <f aca="false">((BK323+BK324)/2)*BF323</f>
        <v>363829.227867467</v>
      </c>
      <c r="BM323" s="201" t="n">
        <f aca="false">BM324+BL323</f>
        <v>1070266.65985719</v>
      </c>
      <c r="BN323" s="202" t="n">
        <f aca="false">BM323/BK323</f>
        <v>13.7065001215663</v>
      </c>
      <c r="BP323" s="196" t="s">
        <v>214</v>
      </c>
      <c r="BQ323" s="197" t="s">
        <v>69</v>
      </c>
      <c r="BR323" s="197" t="n">
        <v>5</v>
      </c>
      <c r="BS323" s="198" t="n">
        <f aca="false">AN86</f>
        <v>855575</v>
      </c>
      <c r="BT323" s="198" t="n">
        <f aca="false">D1566</f>
        <v>21672</v>
      </c>
      <c r="BU323" s="199" t="n">
        <f aca="false">BT323/BS323</f>
        <v>0.0253303334015136</v>
      </c>
      <c r="BV323" s="200" t="n">
        <f aca="false">2*BR323*BU323/(2+BR323*BU323)</f>
        <v>0.119108990882161</v>
      </c>
      <c r="BW323" s="201" t="n">
        <f aca="false">BW322*(1-BV322)</f>
        <v>81129.4571726819</v>
      </c>
      <c r="BX323" s="201" t="n">
        <f aca="false">((BW323+BW324)/2)*BR323</f>
        <v>381489.16642677</v>
      </c>
      <c r="BY323" s="201" t="n">
        <f aca="false">BY324+BX323</f>
        <v>1209118.9313505</v>
      </c>
      <c r="BZ323" s="202" t="n">
        <f aca="false">BY323/BW323</f>
        <v>14.9035747740419</v>
      </c>
    </row>
    <row r="324" customFormat="false" ht="15" hidden="false" customHeight="false" outlineLevel="0" collapsed="false">
      <c r="A324" s="127"/>
      <c r="B324" s="127"/>
      <c r="C324" s="127"/>
      <c r="D324" s="127"/>
      <c r="E324" s="127"/>
      <c r="F324" s="127"/>
      <c r="G324" s="127"/>
      <c r="H324" s="127"/>
      <c r="I324" s="127"/>
      <c r="AR324" s="203" t="s">
        <v>215</v>
      </c>
      <c r="AS324" s="204" t="s">
        <v>70</v>
      </c>
      <c r="AT324" s="204" t="n">
        <v>5</v>
      </c>
      <c r="AU324" s="205" t="n">
        <f aca="false">N87</f>
        <v>370427</v>
      </c>
      <c r="AV324" s="205" t="n">
        <f aca="false">D188</f>
        <v>24959</v>
      </c>
      <c r="AW324" s="206" t="n">
        <f aca="false">AV324/AU324</f>
        <v>0.0673789977512438</v>
      </c>
      <c r="AX324" s="207" t="n">
        <f aca="false">2*AT324*AW324/(2+AT324*AW324)</f>
        <v>0.288327024001645</v>
      </c>
      <c r="AY324" s="208" t="n">
        <f aca="false">AY323*(1-AX323)</f>
        <v>61477.7331531367</v>
      </c>
      <c r="AZ324" s="208" t="n">
        <f aca="false">((AY324+AY325)/2)*AT324</f>
        <v>263074.436159656</v>
      </c>
      <c r="BA324" s="208" t="n">
        <f aca="false">BA325+AZ324</f>
        <v>560070.582790997</v>
      </c>
      <c r="BB324" s="209" t="n">
        <f aca="false">BA324/AY324</f>
        <v>9.11013718407444</v>
      </c>
      <c r="BD324" s="203" t="s">
        <v>215</v>
      </c>
      <c r="BE324" s="204" t="s">
        <v>70</v>
      </c>
      <c r="BF324" s="204" t="n">
        <v>5</v>
      </c>
      <c r="BG324" s="205" t="n">
        <f aca="false">AA87</f>
        <v>482717</v>
      </c>
      <c r="BH324" s="205" t="n">
        <f aca="false">D878</f>
        <v>25846</v>
      </c>
      <c r="BI324" s="206" t="n">
        <f aca="false">BH324/BG324</f>
        <v>0.0535427590078659</v>
      </c>
      <c r="BJ324" s="207" t="n">
        <f aca="false">2*BF324*BI324/(2+BF324*BI324)</f>
        <v>0.236108979559024</v>
      </c>
      <c r="BK324" s="208" t="n">
        <f aca="false">BK323*(1-BJ323)</f>
        <v>67447.0852764342</v>
      </c>
      <c r="BL324" s="208" t="n">
        <f aca="false">((BK324+BK325)/2)*BF324</f>
        <v>297423.270185048</v>
      </c>
      <c r="BM324" s="208" t="n">
        <f aca="false">BM325+BL324</f>
        <v>706437.43198972</v>
      </c>
      <c r="BN324" s="209" t="n">
        <f aca="false">BM324/BK324</f>
        <v>10.4739504916241</v>
      </c>
      <c r="BP324" s="203" t="s">
        <v>215</v>
      </c>
      <c r="BQ324" s="204" t="s">
        <v>70</v>
      </c>
      <c r="BR324" s="204" t="n">
        <v>5</v>
      </c>
      <c r="BS324" s="205" t="n">
        <f aca="false">AN87</f>
        <v>668707</v>
      </c>
      <c r="BT324" s="205" t="n">
        <f aca="false">D1567</f>
        <v>30362</v>
      </c>
      <c r="BU324" s="206" t="n">
        <f aca="false">BT324/BS324</f>
        <v>0.0454040409327254</v>
      </c>
      <c r="BV324" s="207" t="n">
        <f aca="false">2*BR324*BU324/(2+BR324*BU324)</f>
        <v>0.203877992833852</v>
      </c>
      <c r="BW324" s="208" t="n">
        <f aca="false">BW323*(1-BV323)</f>
        <v>71466.2093980263</v>
      </c>
      <c r="BX324" s="208" t="n">
        <f aca="false">((BW324+BW325)/2)*BR324</f>
        <v>320905.078671348</v>
      </c>
      <c r="BY324" s="208" t="n">
        <f aca="false">BY325+BX324</f>
        <v>827629.764923727</v>
      </c>
      <c r="BZ324" s="209" t="n">
        <f aca="false">BY324/BW324</f>
        <v>11.5807144648501</v>
      </c>
    </row>
    <row r="325" customFormat="false" ht="15" hidden="false" customHeight="false" outlineLevel="0" collapsed="false">
      <c r="A325" s="127" t="s">
        <v>174</v>
      </c>
      <c r="B325" s="127"/>
      <c r="C325" s="127"/>
      <c r="D325" s="127"/>
      <c r="E325" s="127"/>
      <c r="F325" s="127"/>
      <c r="G325" s="127"/>
      <c r="H325" s="127"/>
      <c r="I325" s="127"/>
      <c r="AR325" s="196" t="s">
        <v>216</v>
      </c>
      <c r="AS325" s="197" t="s">
        <v>71</v>
      </c>
      <c r="AT325" s="197" t="n">
        <v>5</v>
      </c>
      <c r="AU325" s="198" t="n">
        <f aca="false">N88</f>
        <v>225581</v>
      </c>
      <c r="AV325" s="198" t="n">
        <f aca="false">D189</f>
        <v>24946</v>
      </c>
      <c r="AW325" s="199" t="n">
        <f aca="false">AV325/AU325</f>
        <v>0.110585554634477</v>
      </c>
      <c r="AX325" s="200" t="n">
        <f aca="false">2*AT325*AW325/(2+AT325*AW325)</f>
        <v>0.433171497433547</v>
      </c>
      <c r="AY325" s="201" t="n">
        <f aca="false">AY324*(1-AX324)</f>
        <v>43752.0413107255</v>
      </c>
      <c r="AZ325" s="201" t="n">
        <f aca="false">((AY325+AY326)/2)*AT325</f>
        <v>171379.863427774</v>
      </c>
      <c r="BA325" s="201" t="n">
        <f aca="false">BA326+AZ325</f>
        <v>296996.146631341</v>
      </c>
      <c r="BB325" s="202" t="n">
        <f aca="false">BA325/AY325</f>
        <v>6.78816662569147</v>
      </c>
      <c r="BD325" s="196" t="s">
        <v>216</v>
      </c>
      <c r="BE325" s="197" t="s">
        <v>71</v>
      </c>
      <c r="BF325" s="197" t="n">
        <v>5</v>
      </c>
      <c r="BG325" s="198" t="n">
        <f aca="false">AA88</f>
        <v>288835</v>
      </c>
      <c r="BH325" s="198" t="n">
        <f aca="false">D879</f>
        <v>25275</v>
      </c>
      <c r="BI325" s="199" t="n">
        <f aca="false">BH325/BG325</f>
        <v>0.0875067079820659</v>
      </c>
      <c r="BJ325" s="200" t="n">
        <f aca="false">2*BF325*BI325/(2+BF325*BI325)</f>
        <v>0.358996939116108</v>
      </c>
      <c r="BK325" s="201" t="n">
        <f aca="false">BK324*(1-BJ324)</f>
        <v>51522.2227975848</v>
      </c>
      <c r="BL325" s="201" t="n">
        <f aca="false">((BK325+BK326)/2)*BF325</f>
        <v>211370.313285946</v>
      </c>
      <c r="BM325" s="201" t="n">
        <f aca="false">BM326+BL325</f>
        <v>409014.161804672</v>
      </c>
      <c r="BN325" s="202" t="n">
        <f aca="false">BM325/BK325</f>
        <v>7.9385969703125</v>
      </c>
      <c r="BP325" s="196" t="s">
        <v>216</v>
      </c>
      <c r="BQ325" s="197" t="s">
        <v>71</v>
      </c>
      <c r="BR325" s="197" t="n">
        <v>5</v>
      </c>
      <c r="BS325" s="198" t="n">
        <f aca="false">AN88</f>
        <v>451070</v>
      </c>
      <c r="BT325" s="198" t="n">
        <f aca="false">D1568</f>
        <v>33119</v>
      </c>
      <c r="BU325" s="199" t="n">
        <f aca="false">BT325/BS325</f>
        <v>0.0734231937393309</v>
      </c>
      <c r="BV325" s="200" t="n">
        <f aca="false">2*BR325*BU325/(2+BR325*BU325)</f>
        <v>0.310179960383428</v>
      </c>
      <c r="BW325" s="201" t="n">
        <f aca="false">BW324*(1-BV324)</f>
        <v>56895.8220705129</v>
      </c>
      <c r="BX325" s="201" t="n">
        <f aca="false">((BW325+BW326)/2)*BR325</f>
        <v>240359.250763029</v>
      </c>
      <c r="BY325" s="201" t="n">
        <f aca="false">BY326+BX325</f>
        <v>506724.686252379</v>
      </c>
      <c r="BZ325" s="202" t="n">
        <f aca="false">BY325/BW325</f>
        <v>8.90618445804997</v>
      </c>
    </row>
    <row r="326" customFormat="false" ht="15" hidden="false" customHeight="false" outlineLevel="0" collapsed="false">
      <c r="A326" s="127"/>
      <c r="B326" s="127"/>
      <c r="C326" s="127"/>
      <c r="D326" s="127"/>
      <c r="E326" s="127"/>
      <c r="F326" s="127"/>
      <c r="G326" s="127"/>
      <c r="H326" s="127"/>
      <c r="I326" s="127"/>
      <c r="AR326" s="203" t="n">
        <v>90</v>
      </c>
      <c r="AS326" s="204" t="s">
        <v>72</v>
      </c>
      <c r="AT326" s="204" t="n">
        <v>5</v>
      </c>
      <c r="AU326" s="205" t="n">
        <f aca="false">N89</f>
        <v>94105</v>
      </c>
      <c r="AV326" s="205" t="n">
        <f aca="false">D190</f>
        <v>15773</v>
      </c>
      <c r="AW326" s="206" t="n">
        <f aca="false">AV326/AU326</f>
        <v>0.167610647680782</v>
      </c>
      <c r="AX326" s="207" t="n">
        <f aca="false">2*AT326*AW326/(2+AT326*AW326)</f>
        <v>0.59058316952167</v>
      </c>
      <c r="AY326" s="208" t="n">
        <f aca="false">AY325*(1-AX325)</f>
        <v>24799.9040603842</v>
      </c>
      <c r="AZ326" s="208" t="n">
        <f aca="false">((AY326+AY327)/2)*AT326</f>
        <v>87383.5054423833</v>
      </c>
      <c r="BA326" s="208" t="n">
        <f aca="false">BA327+AZ326</f>
        <v>125616.283203567</v>
      </c>
      <c r="BB326" s="209" t="n">
        <f aca="false">BA326/AY326</f>
        <v>5.06519230468431</v>
      </c>
      <c r="BD326" s="203" t="n">
        <v>90</v>
      </c>
      <c r="BE326" s="204" t="s">
        <v>72</v>
      </c>
      <c r="BF326" s="204" t="n">
        <v>5</v>
      </c>
      <c r="BG326" s="205" t="n">
        <f aca="false">AA89</f>
        <v>145427</v>
      </c>
      <c r="BH326" s="205" t="n">
        <f aca="false">D880</f>
        <v>19409</v>
      </c>
      <c r="BI326" s="206" t="n">
        <f aca="false">BH326/BG326</f>
        <v>0.133462149394542</v>
      </c>
      <c r="BJ326" s="207" t="n">
        <f aca="false">2*BF326*BI326/(2+BF326*BI326)</f>
        <v>0.500362207688084</v>
      </c>
      <c r="BK326" s="208" t="n">
        <f aca="false">BK325*(1-BJ325)</f>
        <v>33025.9025167937</v>
      </c>
      <c r="BL326" s="208" t="n">
        <f aca="false">((BK326+BK327)/2)*BF326</f>
        <v>123817.228848483</v>
      </c>
      <c r="BM326" s="208" t="n">
        <f aca="false">BM327+BL326</f>
        <v>197643.848518726</v>
      </c>
      <c r="BN326" s="209" t="n">
        <f aca="false">BM326/BK326</f>
        <v>5.98451014073646</v>
      </c>
      <c r="BP326" s="203" t="n">
        <v>90</v>
      </c>
      <c r="BQ326" s="204" t="s">
        <v>72</v>
      </c>
      <c r="BR326" s="204" t="n">
        <v>5</v>
      </c>
      <c r="BS326" s="205" t="n">
        <f aca="false">AN89</f>
        <v>243430</v>
      </c>
      <c r="BT326" s="205" t="n">
        <f aca="false">D1569</f>
        <v>27182</v>
      </c>
      <c r="BU326" s="206" t="n">
        <f aca="false">BT326/BS326</f>
        <v>0.111662490243602</v>
      </c>
      <c r="BV326" s="207" t="n">
        <f aca="false">2*BR326*BU326/(2+BR326*BU326)</f>
        <v>0.436469322542833</v>
      </c>
      <c r="BW326" s="208" t="n">
        <f aca="false">BW325*(1-BV325)</f>
        <v>39247.8782346986</v>
      </c>
      <c r="BX326" s="208" t="n">
        <f aca="false">((BW326+BW327)/2)*BR326</f>
        <v>153413.154112637</v>
      </c>
      <c r="BY326" s="208" t="n">
        <f aca="false">BY327+BX326</f>
        <v>266365.43548935</v>
      </c>
      <c r="BZ326" s="209" t="n">
        <f aca="false">BY326/BW326</f>
        <v>6.78674739807613</v>
      </c>
    </row>
    <row r="327" customFormat="false" ht="15" hidden="false" customHeight="false" outlineLevel="0" collapsed="false">
      <c r="A327" s="127" t="s">
        <v>187</v>
      </c>
      <c r="B327" s="127"/>
      <c r="C327" s="127"/>
      <c r="D327" s="127"/>
      <c r="E327" s="127"/>
      <c r="F327" s="127"/>
      <c r="G327" s="127"/>
      <c r="H327" s="127"/>
      <c r="I327" s="127"/>
      <c r="AR327" s="196" t="n">
        <v>95</v>
      </c>
      <c r="AS327" s="197" t="s">
        <v>74</v>
      </c>
      <c r="AT327" s="197" t="n">
        <v>5</v>
      </c>
      <c r="AU327" s="198" t="n">
        <f aca="false">N90</f>
        <v>22275</v>
      </c>
      <c r="AV327" s="198" t="n">
        <f aca="false">D191</f>
        <v>5601</v>
      </c>
      <c r="AW327" s="199" t="n">
        <f aca="false">AV327/AU327</f>
        <v>0.251447811447811</v>
      </c>
      <c r="AX327" s="200" t="n">
        <f aca="false">2*AT327*AW327/(2+AT327*AW327)</f>
        <v>0.771966094686789</v>
      </c>
      <c r="AY327" s="201" t="n">
        <f aca="false">AY326*(1-AX326)</f>
        <v>10153.4981165692</v>
      </c>
      <c r="AZ327" s="201" t="n">
        <f aca="false">((AY327+AY328)/2)*AT327</f>
        <v>31172.0998617019</v>
      </c>
      <c r="BA327" s="201" t="n">
        <f aca="false">BA328+AZ327</f>
        <v>38232.7777611838</v>
      </c>
      <c r="BB327" s="202" t="n">
        <f aca="false">BA327/AY327</f>
        <v>3.76547839200296</v>
      </c>
      <c r="BD327" s="196" t="n">
        <v>95</v>
      </c>
      <c r="BE327" s="197" t="s">
        <v>74</v>
      </c>
      <c r="BF327" s="197" t="n">
        <v>5</v>
      </c>
      <c r="BG327" s="198" t="n">
        <f aca="false">AA90</f>
        <v>53860</v>
      </c>
      <c r="BH327" s="198" t="n">
        <f aca="false">D881</f>
        <v>11057</v>
      </c>
      <c r="BI327" s="199" t="n">
        <f aca="false">BH327/BG327</f>
        <v>0.205291496472336</v>
      </c>
      <c r="BJ327" s="200" t="n">
        <f aca="false">2*BF327*BI327/(2+BF327*BI327)</f>
        <v>0.678322750835864</v>
      </c>
      <c r="BK327" s="201" t="n">
        <f aca="false">BK326*(1-BJ326)</f>
        <v>16500.9890225994</v>
      </c>
      <c r="BL327" s="201" t="n">
        <f aca="false">((BK327+BK328)/2)*BF327</f>
        <v>54522.4544496919</v>
      </c>
      <c r="BM327" s="201" t="n">
        <f aca="false">BM328+BL327</f>
        <v>73826.6196702432</v>
      </c>
      <c r="BN327" s="202" t="n">
        <f aca="false">BM327/BK327</f>
        <v>4.47407240675889</v>
      </c>
      <c r="BP327" s="196" t="n">
        <v>95</v>
      </c>
      <c r="BQ327" s="197" t="s">
        <v>74</v>
      </c>
      <c r="BR327" s="197" t="n">
        <v>5</v>
      </c>
      <c r="BS327" s="198" t="n">
        <f aca="false">AN90</f>
        <v>94207</v>
      </c>
      <c r="BT327" s="198" t="n">
        <f aca="false">D1570</f>
        <v>16467</v>
      </c>
      <c r="BU327" s="199" t="n">
        <f aca="false">BT327/BS327</f>
        <v>0.174795928115745</v>
      </c>
      <c r="BV327" s="200" t="n">
        <f aca="false">2*BR327*BU327/(2+BR327*BU327)</f>
        <v>0.608201692342354</v>
      </c>
      <c r="BW327" s="201" t="n">
        <f aca="false">BW326*(1-BV326)</f>
        <v>22117.3834103561</v>
      </c>
      <c r="BX327" s="201" t="n">
        <f aca="false">((BW327+BW328)/2)*BR327</f>
        <v>76957.3420008724</v>
      </c>
      <c r="BY327" s="201" t="n">
        <f aca="false">BY328+BX327</f>
        <v>112952.281376713</v>
      </c>
      <c r="BZ327" s="202" t="n">
        <f aca="false">BY327/BW327</f>
        <v>5.10694593845241</v>
      </c>
    </row>
    <row r="328" customFormat="false" ht="15" hidden="false" customHeight="false" outlineLevel="0" collapsed="false">
      <c r="A328" s="210" t="s">
        <v>190</v>
      </c>
      <c r="B328" s="211" t="s">
        <v>191</v>
      </c>
      <c r="C328" s="211"/>
      <c r="D328" s="211"/>
      <c r="E328" s="211" t="s">
        <v>192</v>
      </c>
      <c r="F328" s="211"/>
      <c r="G328" s="211"/>
      <c r="H328" s="212" t="s">
        <v>193</v>
      </c>
      <c r="I328" s="127"/>
      <c r="AR328" s="220" t="s">
        <v>217</v>
      </c>
      <c r="AS328" s="221" t="s">
        <v>218</v>
      </c>
      <c r="AT328" s="221" t="n">
        <f aca="false">2/AW328</f>
        <v>6.0990371389271</v>
      </c>
      <c r="AU328" s="222" t="n">
        <f aca="false">N91</f>
        <v>4434</v>
      </c>
      <c r="AV328" s="222" t="n">
        <f aca="false">D192</f>
        <v>1454</v>
      </c>
      <c r="AW328" s="223" t="n">
        <f aca="false">AV328/AU328</f>
        <v>0.327920613441588</v>
      </c>
      <c r="AX328" s="224" t="n">
        <f aca="false">2*AT328*AW328/(2+AT328*AW328)</f>
        <v>1</v>
      </c>
      <c r="AY328" s="225" t="n">
        <f aca="false">AY327*(1-AX327)</f>
        <v>2315.34182811159</v>
      </c>
      <c r="AZ328" s="225" t="n">
        <f aca="false">AY328/AW328</f>
        <v>7060.67789948198</v>
      </c>
      <c r="BA328" s="225" t="n">
        <f aca="false">BA329+AZ328</f>
        <v>7060.67789948198</v>
      </c>
      <c r="BB328" s="226" t="n">
        <f aca="false">BA328/AY328</f>
        <v>3.04951856946355</v>
      </c>
      <c r="BD328" s="220" t="s">
        <v>217</v>
      </c>
      <c r="BE328" s="221" t="s">
        <v>218</v>
      </c>
      <c r="BF328" s="221" t="n">
        <f aca="false">2/BI328</f>
        <v>7.27362153766503</v>
      </c>
      <c r="BG328" s="222" t="n">
        <f aca="false">AA91</f>
        <v>14049</v>
      </c>
      <c r="BH328" s="222" t="n">
        <f aca="false">D882</f>
        <v>3863</v>
      </c>
      <c r="BI328" s="223" t="n">
        <f aca="false">BH328/BG328</f>
        <v>0.274966189764396</v>
      </c>
      <c r="BJ328" s="224" t="n">
        <f aca="false">2*BF328*BI328/(2+BF328*BI328)</f>
        <v>1</v>
      </c>
      <c r="BK328" s="225" t="n">
        <f aca="false">BK327*(1-BJ327)</f>
        <v>5307.99275727737</v>
      </c>
      <c r="BL328" s="225" t="n">
        <f aca="false">BK328/BI328</f>
        <v>19304.1652205513</v>
      </c>
      <c r="BM328" s="225" t="n">
        <f aca="false">BM329+BL328</f>
        <v>19304.1652205513</v>
      </c>
      <c r="BN328" s="226" t="n">
        <f aca="false">BM328/BK328</f>
        <v>3.63681076883251</v>
      </c>
      <c r="BP328" s="220" t="s">
        <v>217</v>
      </c>
      <c r="BQ328" s="221" t="s">
        <v>218</v>
      </c>
      <c r="BR328" s="221" t="n">
        <f aca="false">2/BU328</f>
        <v>8.30759162303665</v>
      </c>
      <c r="BS328" s="222" t="n">
        <f aca="false">AN91</f>
        <v>31735</v>
      </c>
      <c r="BT328" s="222" t="n">
        <f aca="false">D1571</f>
        <v>7640</v>
      </c>
      <c r="BU328" s="223" t="n">
        <f aca="false">BT328/BS328</f>
        <v>0.240743658421301</v>
      </c>
      <c r="BV328" s="224" t="n">
        <f aca="false">2*BR328*BU328/(2+BR328*BU328)</f>
        <v>1</v>
      </c>
      <c r="BW328" s="225" t="n">
        <f aca="false">BW327*(1-BV327)</f>
        <v>8665.55338999282</v>
      </c>
      <c r="BX328" s="225" t="n">
        <f aca="false">BW328/BU328</f>
        <v>35994.9393758406</v>
      </c>
      <c r="BY328" s="225" t="n">
        <f aca="false">BY329+BX328</f>
        <v>35994.9393758406</v>
      </c>
      <c r="BZ328" s="226" t="n">
        <f aca="false">BY328/BW328</f>
        <v>4.15379581151832</v>
      </c>
    </row>
    <row r="329" customFormat="false" ht="15" hidden="false" customHeight="false" outlineLevel="0" collapsed="false">
      <c r="A329" s="210"/>
      <c r="B329" s="213" t="s">
        <v>195</v>
      </c>
      <c r="C329" s="213" t="s">
        <v>196</v>
      </c>
      <c r="D329" s="213" t="s">
        <v>197</v>
      </c>
      <c r="E329" s="213" t="s">
        <v>195</v>
      </c>
      <c r="F329" s="213" t="s">
        <v>196</v>
      </c>
      <c r="G329" s="214" t="s">
        <v>197</v>
      </c>
      <c r="H329" s="215" t="s">
        <v>198</v>
      </c>
      <c r="I329" s="127"/>
    </row>
    <row r="330" customFormat="false" ht="15" hidden="false" customHeight="false" outlineLevel="0" collapsed="false">
      <c r="A330" s="0" t="s">
        <v>201</v>
      </c>
      <c r="B330" s="132" t="n">
        <v>309379</v>
      </c>
      <c r="C330" s="132" t="n">
        <v>162036</v>
      </c>
      <c r="D330" s="132" t="n">
        <v>147343</v>
      </c>
      <c r="E330" s="217" t="n">
        <v>100</v>
      </c>
      <c r="F330" s="217" t="n">
        <v>100</v>
      </c>
      <c r="G330" s="217" t="n">
        <v>100</v>
      </c>
      <c r="H330" s="217" t="n">
        <v>110</v>
      </c>
      <c r="I330" s="127"/>
      <c r="AW330" s="179" t="n">
        <v>2014</v>
      </c>
      <c r="BE330" s="0" t="n">
        <f aca="false">861+53</f>
        <v>914</v>
      </c>
      <c r="BI330" s="179" t="n">
        <v>2027</v>
      </c>
      <c r="BQ330" s="0" t="n">
        <f aca="false">861+53</f>
        <v>914</v>
      </c>
      <c r="BU330" s="179" t="n">
        <v>2040</v>
      </c>
    </row>
    <row r="331" customFormat="false" ht="15" hidden="false" customHeight="false" outlineLevel="0" collapsed="false">
      <c r="A331" s="219" t="s">
        <v>186</v>
      </c>
      <c r="B331" s="132" t="n">
        <v>7226</v>
      </c>
      <c r="C331" s="132" t="n">
        <v>4083</v>
      </c>
      <c r="D331" s="132" t="n">
        <v>3143</v>
      </c>
      <c r="E331" s="217" t="n">
        <v>2.3</v>
      </c>
      <c r="F331" s="217" t="n">
        <v>2.5</v>
      </c>
      <c r="G331" s="217" t="n">
        <v>2.1</v>
      </c>
      <c r="H331" s="217" t="n">
        <v>129.9</v>
      </c>
      <c r="I331" s="127"/>
      <c r="AR331" s="180"/>
      <c r="AS331" s="181"/>
      <c r="AT331" s="181"/>
      <c r="AU331" s="181"/>
      <c r="AV331" s="182"/>
      <c r="AW331" s="182" t="s">
        <v>272</v>
      </c>
      <c r="AX331" s="181"/>
      <c r="AY331" s="181"/>
      <c r="AZ331" s="181"/>
      <c r="BA331" s="181"/>
      <c r="BB331" s="183"/>
      <c r="BD331" s="180"/>
      <c r="BE331" s="181"/>
      <c r="BF331" s="181"/>
      <c r="BG331" s="181"/>
      <c r="BH331" s="182"/>
      <c r="BI331" s="182" t="s">
        <v>273</v>
      </c>
      <c r="BJ331" s="181"/>
      <c r="BK331" s="181"/>
      <c r="BL331" s="181"/>
      <c r="BM331" s="181"/>
      <c r="BN331" s="183"/>
      <c r="BP331" s="180"/>
      <c r="BQ331" s="181"/>
      <c r="BR331" s="181"/>
      <c r="BS331" s="181"/>
      <c r="BT331" s="182"/>
      <c r="BU331" s="182" t="s">
        <v>274</v>
      </c>
      <c r="BV331" s="181"/>
      <c r="BW331" s="181"/>
      <c r="BX331" s="181"/>
      <c r="BY331" s="181"/>
      <c r="BZ331" s="183"/>
    </row>
    <row r="332" customFormat="false" ht="15" hidden="false" customHeight="false" outlineLevel="0" collapsed="false">
      <c r="A332" s="219" t="s">
        <v>189</v>
      </c>
      <c r="B332" s="132" t="n">
        <v>1185</v>
      </c>
      <c r="C332" s="132" t="n">
        <v>663</v>
      </c>
      <c r="D332" s="132" t="n">
        <v>522</v>
      </c>
      <c r="E332" s="217" t="n">
        <v>0.4</v>
      </c>
      <c r="F332" s="217" t="n">
        <v>0.4</v>
      </c>
      <c r="G332" s="217" t="n">
        <v>0.4</v>
      </c>
      <c r="H332" s="217" t="n">
        <v>127</v>
      </c>
      <c r="I332" s="127"/>
      <c r="AR332" s="184"/>
      <c r="AS332" s="185"/>
      <c r="AT332" s="186"/>
      <c r="AU332" s="187"/>
      <c r="AV332" s="187"/>
      <c r="AW332" s="187"/>
      <c r="AX332" s="187"/>
      <c r="AY332" s="187"/>
      <c r="AZ332" s="188"/>
      <c r="BA332" s="187"/>
      <c r="BB332" s="189"/>
      <c r="BD332" s="184"/>
      <c r="BE332" s="185"/>
      <c r="BF332" s="186"/>
      <c r="BG332" s="187"/>
      <c r="BH332" s="187"/>
      <c r="BI332" s="187"/>
      <c r="BJ332" s="187"/>
      <c r="BK332" s="187"/>
      <c r="BL332" s="188"/>
      <c r="BM332" s="187"/>
      <c r="BN332" s="189"/>
      <c r="BP332" s="184"/>
      <c r="BQ332" s="185"/>
      <c r="BR332" s="186"/>
      <c r="BS332" s="187"/>
      <c r="BT332" s="187"/>
      <c r="BU332" s="187"/>
      <c r="BV332" s="187"/>
      <c r="BW332" s="187"/>
      <c r="BX332" s="188"/>
      <c r="BY332" s="187"/>
      <c r="BZ332" s="189"/>
    </row>
    <row r="333" customFormat="false" ht="73" hidden="false" customHeight="false" outlineLevel="0" collapsed="false">
      <c r="A333" s="219" t="s">
        <v>46</v>
      </c>
      <c r="B333" s="132" t="n">
        <v>607</v>
      </c>
      <c r="C333" s="132" t="n">
        <v>362</v>
      </c>
      <c r="D333" s="132" t="n">
        <v>245</v>
      </c>
      <c r="E333" s="217" t="n">
        <v>0.2</v>
      </c>
      <c r="F333" s="217" t="n">
        <v>0.2</v>
      </c>
      <c r="G333" s="217" t="n">
        <v>0.2</v>
      </c>
      <c r="H333" s="217" t="n">
        <v>147.8</v>
      </c>
      <c r="I333" s="127"/>
      <c r="AR333" s="184" t="s">
        <v>163</v>
      </c>
      <c r="AS333" s="187" t="s">
        <v>164</v>
      </c>
      <c r="AT333" s="186" t="s">
        <v>165</v>
      </c>
      <c r="AU333" s="187" t="s">
        <v>166</v>
      </c>
      <c r="AV333" s="187" t="s">
        <v>167</v>
      </c>
      <c r="AW333" s="187" t="s">
        <v>168</v>
      </c>
      <c r="AX333" s="187" t="s">
        <v>169</v>
      </c>
      <c r="AY333" s="187" t="s">
        <v>170</v>
      </c>
      <c r="AZ333" s="188" t="s">
        <v>171</v>
      </c>
      <c r="BA333" s="187" t="s">
        <v>172</v>
      </c>
      <c r="BB333" s="189" t="s">
        <v>173</v>
      </c>
      <c r="BD333" s="184" t="s">
        <v>163</v>
      </c>
      <c r="BE333" s="187" t="s">
        <v>164</v>
      </c>
      <c r="BF333" s="186" t="s">
        <v>165</v>
      </c>
      <c r="BG333" s="187" t="s">
        <v>166</v>
      </c>
      <c r="BH333" s="187" t="s">
        <v>167</v>
      </c>
      <c r="BI333" s="187" t="s">
        <v>168</v>
      </c>
      <c r="BJ333" s="187" t="s">
        <v>169</v>
      </c>
      <c r="BK333" s="187" t="s">
        <v>170</v>
      </c>
      <c r="BL333" s="188" t="s">
        <v>171</v>
      </c>
      <c r="BM333" s="187" t="s">
        <v>172</v>
      </c>
      <c r="BN333" s="189" t="s">
        <v>173</v>
      </c>
      <c r="BP333" s="184" t="s">
        <v>163</v>
      </c>
      <c r="BQ333" s="187" t="s">
        <v>164</v>
      </c>
      <c r="BR333" s="186" t="s">
        <v>165</v>
      </c>
      <c r="BS333" s="187" t="s">
        <v>166</v>
      </c>
      <c r="BT333" s="187" t="s">
        <v>167</v>
      </c>
      <c r="BU333" s="187" t="s">
        <v>168</v>
      </c>
      <c r="BV333" s="187" t="s">
        <v>169</v>
      </c>
      <c r="BW333" s="187" t="s">
        <v>170</v>
      </c>
      <c r="BX333" s="188" t="s">
        <v>171</v>
      </c>
      <c r="BY333" s="187" t="s">
        <v>172</v>
      </c>
      <c r="BZ333" s="189" t="s">
        <v>173</v>
      </c>
    </row>
    <row r="334" customFormat="false" ht="15" hidden="false" customHeight="false" outlineLevel="0" collapsed="false">
      <c r="A334" s="219" t="s">
        <v>33</v>
      </c>
      <c r="B334" s="132" t="n">
        <v>725</v>
      </c>
      <c r="C334" s="132" t="n">
        <v>451</v>
      </c>
      <c r="D334" s="132" t="n">
        <v>274</v>
      </c>
      <c r="E334" s="217" t="n">
        <v>0.2</v>
      </c>
      <c r="F334" s="217" t="n">
        <v>0.3</v>
      </c>
      <c r="G334" s="217" t="n">
        <v>0.2</v>
      </c>
      <c r="H334" s="217" t="n">
        <v>164.6</v>
      </c>
      <c r="I334" s="127"/>
      <c r="AR334" s="191" t="s">
        <v>175</v>
      </c>
      <c r="AS334" s="192" t="s">
        <v>176</v>
      </c>
      <c r="AT334" s="193" t="s">
        <v>177</v>
      </c>
      <c r="AU334" s="192" t="s">
        <v>178</v>
      </c>
      <c r="AV334" s="192" t="s">
        <v>179</v>
      </c>
      <c r="AW334" s="192" t="s">
        <v>180</v>
      </c>
      <c r="AX334" s="192" t="s">
        <v>181</v>
      </c>
      <c r="AY334" s="192" t="s">
        <v>182</v>
      </c>
      <c r="AZ334" s="194" t="s">
        <v>183</v>
      </c>
      <c r="BA334" s="192" t="s">
        <v>184</v>
      </c>
      <c r="BB334" s="195" t="s">
        <v>185</v>
      </c>
      <c r="BD334" s="191" t="s">
        <v>175</v>
      </c>
      <c r="BE334" s="192" t="s">
        <v>176</v>
      </c>
      <c r="BF334" s="193" t="s">
        <v>177</v>
      </c>
      <c r="BG334" s="192" t="s">
        <v>178</v>
      </c>
      <c r="BH334" s="192" t="s">
        <v>179</v>
      </c>
      <c r="BI334" s="192" t="s">
        <v>180</v>
      </c>
      <c r="BJ334" s="192" t="s">
        <v>181</v>
      </c>
      <c r="BK334" s="192" t="s">
        <v>182</v>
      </c>
      <c r="BL334" s="194" t="s">
        <v>183</v>
      </c>
      <c r="BM334" s="192" t="s">
        <v>184</v>
      </c>
      <c r="BN334" s="195" t="s">
        <v>185</v>
      </c>
      <c r="BP334" s="191" t="s">
        <v>175</v>
      </c>
      <c r="BQ334" s="192" t="s">
        <v>176</v>
      </c>
      <c r="BR334" s="193" t="s">
        <v>177</v>
      </c>
      <c r="BS334" s="192" t="s">
        <v>178</v>
      </c>
      <c r="BT334" s="192" t="s">
        <v>179</v>
      </c>
      <c r="BU334" s="192" t="s">
        <v>180</v>
      </c>
      <c r="BV334" s="192" t="s">
        <v>181</v>
      </c>
      <c r="BW334" s="192" t="s">
        <v>182</v>
      </c>
      <c r="BX334" s="194" t="s">
        <v>183</v>
      </c>
      <c r="BY334" s="192" t="s">
        <v>184</v>
      </c>
      <c r="BZ334" s="195" t="s">
        <v>185</v>
      </c>
    </row>
    <row r="335" customFormat="false" ht="15" hidden="false" customHeight="false" outlineLevel="0" collapsed="false">
      <c r="A335" s="219" t="s">
        <v>34</v>
      </c>
      <c r="B335" s="132" t="n">
        <v>2125</v>
      </c>
      <c r="C335" s="132" t="n">
        <v>1545</v>
      </c>
      <c r="D335" s="132" t="n">
        <v>580</v>
      </c>
      <c r="E335" s="217" t="n">
        <v>0.7</v>
      </c>
      <c r="F335" s="217" t="n">
        <v>1</v>
      </c>
      <c r="G335" s="217" t="n">
        <v>0.4</v>
      </c>
      <c r="H335" s="217" t="n">
        <v>266.4</v>
      </c>
      <c r="I335" s="127"/>
      <c r="AR335" s="196" t="s">
        <v>186</v>
      </c>
      <c r="AS335" s="197" t="s">
        <v>186</v>
      </c>
      <c r="AT335" s="197" t="n">
        <v>1</v>
      </c>
      <c r="AU335" s="198" t="n">
        <f aca="false">O10</f>
        <v>749935.981</v>
      </c>
      <c r="AV335" s="198" t="n">
        <f aca="false">B224</f>
        <v>7789</v>
      </c>
      <c r="AW335" s="199" t="n">
        <f aca="false">AV335/AU335</f>
        <v>0.0103862198872146</v>
      </c>
      <c r="AX335" s="200" t="n">
        <f aca="false">2*AT335*AW335/(2+AT335*AW335)</f>
        <v>0.0103325617580062</v>
      </c>
      <c r="AY335" s="201" t="n">
        <v>100000</v>
      </c>
      <c r="AZ335" s="201" t="n">
        <f aca="false">(0.1*AY335+0.9*AY336)*AT335</f>
        <v>99070.0694417795</v>
      </c>
      <c r="BA335" s="201" t="n">
        <f aca="false">BA336+AZ335</f>
        <v>7680786.89992171</v>
      </c>
      <c r="BB335" s="202" t="n">
        <f aca="false">BA335/AY335</f>
        <v>76.8078689992171</v>
      </c>
      <c r="BD335" s="196" t="s">
        <v>186</v>
      </c>
      <c r="BE335" s="197" t="s">
        <v>186</v>
      </c>
      <c r="BF335" s="197" t="n">
        <v>1</v>
      </c>
      <c r="BG335" s="198" t="n">
        <f aca="false">AB10</f>
        <v>716452.467704</v>
      </c>
      <c r="BH335" s="198" t="n">
        <f aca="false">B914</f>
        <v>4939</v>
      </c>
      <c r="BI335" s="199" t="n">
        <f aca="false">BH335/BG335</f>
        <v>0.00689368830821102</v>
      </c>
      <c r="BJ335" s="200" t="n">
        <f aca="false">2*BF335*BI335/(2+BF335*BI335)</f>
        <v>0.00687000845971301</v>
      </c>
      <c r="BK335" s="201" t="n">
        <v>100000</v>
      </c>
      <c r="BL335" s="201" t="n">
        <f aca="false">(0.1*BK335+0.9*BK336)*BF335</f>
        <v>99381.6992386258</v>
      </c>
      <c r="BM335" s="201" t="n">
        <f aca="false">BM336+BL335</f>
        <v>7962048.3130052</v>
      </c>
      <c r="BN335" s="202" t="n">
        <f aca="false">BM335/BK335</f>
        <v>79.620483130052</v>
      </c>
      <c r="BP335" s="196" t="s">
        <v>186</v>
      </c>
      <c r="BQ335" s="197" t="s">
        <v>186</v>
      </c>
      <c r="BR335" s="197" t="n">
        <v>1</v>
      </c>
      <c r="BS335" s="198" t="n">
        <f aca="false">AO10</f>
        <v>699489.31364</v>
      </c>
      <c r="BT335" s="198" t="n">
        <f aca="false">B1603</f>
        <v>3520</v>
      </c>
      <c r="BU335" s="199" t="n">
        <f aca="false">BT335/BS335</f>
        <v>0.00503224271101818</v>
      </c>
      <c r="BV335" s="200" t="n">
        <f aca="false">2*BR335*BU335/(2+BR335*BU335)</f>
        <v>0.00501961275616601</v>
      </c>
      <c r="BW335" s="201" t="n">
        <v>100000</v>
      </c>
      <c r="BX335" s="201" t="n">
        <f aca="false">(0.1*BW335+0.9*BW336)*BR335</f>
        <v>99548.2348519451</v>
      </c>
      <c r="BY335" s="201" t="n">
        <f aca="false">BY336+BX335</f>
        <v>8163189.25137647</v>
      </c>
      <c r="BZ335" s="202" t="n">
        <f aca="false">BY335/BW335</f>
        <v>81.6318925137647</v>
      </c>
    </row>
    <row r="336" customFormat="false" ht="15" hidden="false" customHeight="false" outlineLevel="0" collapsed="false">
      <c r="A336" s="219" t="s">
        <v>35</v>
      </c>
      <c r="B336" s="132" t="n">
        <v>3013</v>
      </c>
      <c r="C336" s="132" t="n">
        <v>2295</v>
      </c>
      <c r="D336" s="132" t="n">
        <v>718</v>
      </c>
      <c r="E336" s="217" t="n">
        <v>1</v>
      </c>
      <c r="F336" s="217" t="n">
        <v>1.4</v>
      </c>
      <c r="G336" s="217" t="n">
        <v>0.5</v>
      </c>
      <c r="H336" s="217" t="n">
        <v>319.6</v>
      </c>
      <c r="I336" s="127"/>
      <c r="AR336" s="203" t="s">
        <v>188</v>
      </c>
      <c r="AS336" s="204" t="s">
        <v>189</v>
      </c>
      <c r="AT336" s="204" t="n">
        <v>4</v>
      </c>
      <c r="AU336" s="205" t="n">
        <f aca="false">O11</f>
        <v>2995363.019</v>
      </c>
      <c r="AV336" s="205" t="n">
        <f aca="false">B225</f>
        <v>1281</v>
      </c>
      <c r="AW336" s="206" t="n">
        <f aca="false">AV336/AU336</f>
        <v>0.000427661018672675</v>
      </c>
      <c r="AX336" s="207" t="n">
        <f aca="false">2*AT336*AW336/(2+AT336*AW336)</f>
        <v>0.00170918217351186</v>
      </c>
      <c r="AY336" s="208" t="n">
        <f aca="false">AY335*(1-AX335)</f>
        <v>98966.7438241994</v>
      </c>
      <c r="AZ336" s="208" t="n">
        <f aca="false">((AY336+AY337)/2)*AT336</f>
        <v>395528.670908168</v>
      </c>
      <c r="BA336" s="208" t="n">
        <f aca="false">BA337+AZ336</f>
        <v>7581716.83047993</v>
      </c>
      <c r="BB336" s="209" t="n">
        <f aca="false">BA336/AY336</f>
        <v>76.6087327673202</v>
      </c>
      <c r="BD336" s="203" t="s">
        <v>188</v>
      </c>
      <c r="BE336" s="204" t="s">
        <v>189</v>
      </c>
      <c r="BF336" s="204" t="n">
        <v>4</v>
      </c>
      <c r="BG336" s="205" t="n">
        <f aca="false">AB11</f>
        <v>2892489.532296</v>
      </c>
      <c r="BH336" s="205" t="n">
        <f aca="false">B915</f>
        <v>742</v>
      </c>
      <c r="BI336" s="206" t="n">
        <f aca="false">BH336/BG336</f>
        <v>0.000256526425321586</v>
      </c>
      <c r="BJ336" s="207" t="n">
        <f aca="false">2*BF336*BI336/(2+BF336*BI336)</f>
        <v>0.00102557952478759</v>
      </c>
      <c r="BK336" s="208" t="n">
        <f aca="false">BK335*(1-BJ335)</f>
        <v>99312.9991540287</v>
      </c>
      <c r="BL336" s="208" t="n">
        <f aca="false">((BK336+BK337)/2)*BF336</f>
        <v>397048.28985916</v>
      </c>
      <c r="BM336" s="208" t="n">
        <f aca="false">BM337+BL336</f>
        <v>7862666.61376657</v>
      </c>
      <c r="BN336" s="209" t="n">
        <f aca="false">BM336/BK336</f>
        <v>79.1705686138029</v>
      </c>
      <c r="BP336" s="203" t="s">
        <v>188</v>
      </c>
      <c r="BQ336" s="204" t="s">
        <v>189</v>
      </c>
      <c r="BR336" s="204" t="n">
        <v>4</v>
      </c>
      <c r="BS336" s="205" t="n">
        <f aca="false">AO11</f>
        <v>2809619.68636</v>
      </c>
      <c r="BT336" s="205" t="n">
        <f aca="false">B1604</f>
        <v>482</v>
      </c>
      <c r="BU336" s="206" t="n">
        <f aca="false">BT336/BS336</f>
        <v>0.000171553467659694</v>
      </c>
      <c r="BV336" s="207" t="n">
        <f aca="false">2*BR336*BU336/(2+BR336*BU336)</f>
        <v>0.000685978506655663</v>
      </c>
      <c r="BW336" s="208" t="n">
        <f aca="false">BW335*(1-BV335)</f>
        <v>99498.0387243834</v>
      </c>
      <c r="BX336" s="208" t="n">
        <f aca="false">((BW336+BW337)/2)*BR336</f>
        <v>397855.647865495</v>
      </c>
      <c r="BY336" s="208" t="n">
        <f aca="false">BY337+BX336</f>
        <v>8063641.01652452</v>
      </c>
      <c r="BZ336" s="209" t="n">
        <f aca="false">BY336/BW336</f>
        <v>81.0432157246976</v>
      </c>
    </row>
    <row r="337" customFormat="false" ht="15" hidden="false" customHeight="false" outlineLevel="0" collapsed="false">
      <c r="A337" s="219" t="s">
        <v>36</v>
      </c>
      <c r="B337" s="132" t="n">
        <v>2983</v>
      </c>
      <c r="C337" s="132" t="n">
        <v>2184</v>
      </c>
      <c r="D337" s="132" t="n">
        <v>799</v>
      </c>
      <c r="E337" s="217" t="n">
        <v>1</v>
      </c>
      <c r="F337" s="217" t="n">
        <v>1.3</v>
      </c>
      <c r="G337" s="217" t="n">
        <v>0.5</v>
      </c>
      <c r="H337" s="217" t="n">
        <v>273.3</v>
      </c>
      <c r="I337" s="127"/>
      <c r="AR337" s="196" t="s">
        <v>194</v>
      </c>
      <c r="AS337" s="197" t="s">
        <v>46</v>
      </c>
      <c r="AT337" s="197" t="n">
        <v>5</v>
      </c>
      <c r="AU337" s="198" t="n">
        <f aca="false">O12</f>
        <v>3541275</v>
      </c>
      <c r="AV337" s="198" t="n">
        <f aca="false">B226</f>
        <v>655</v>
      </c>
      <c r="AW337" s="199" t="n">
        <f aca="false">AV337/AU337</f>
        <v>0.000184961631050963</v>
      </c>
      <c r="AX337" s="200" t="n">
        <f aca="false">2*AT337*AW337/(2+AT337*AW337)</f>
        <v>0.000924380717841606</v>
      </c>
      <c r="AY337" s="201" t="n">
        <f aca="false">AY336*(1-AX336)</f>
        <v>98797.5916298846</v>
      </c>
      <c r="AZ337" s="201" t="n">
        <f aca="false">((AY337+AY338)/2)*AT337</f>
        <v>493759.641677743</v>
      </c>
      <c r="BA337" s="201" t="n">
        <f aca="false">BA338+AZ337</f>
        <v>7186188.15957176</v>
      </c>
      <c r="BB337" s="202" t="n">
        <f aca="false">BA337/AY337</f>
        <v>72.7364710112839</v>
      </c>
      <c r="BD337" s="196" t="s">
        <v>194</v>
      </c>
      <c r="BE337" s="197" t="s">
        <v>46</v>
      </c>
      <c r="BF337" s="197" t="n">
        <v>5</v>
      </c>
      <c r="BG337" s="198" t="n">
        <f aca="false">AB12</f>
        <v>3682593</v>
      </c>
      <c r="BH337" s="198" t="n">
        <f aca="false">B916</f>
        <v>404</v>
      </c>
      <c r="BI337" s="199" t="n">
        <f aca="false">BH337/BG337</f>
        <v>0.000109705308189094</v>
      </c>
      <c r="BJ337" s="200" t="n">
        <f aca="false">2*BF337*BI337/(2+BF337*BI337)</f>
        <v>0.00054837614151145</v>
      </c>
      <c r="BK337" s="201" t="n">
        <f aca="false">BK336*(1-BJ336)</f>
        <v>99211.1457755511</v>
      </c>
      <c r="BL337" s="201" t="n">
        <f aca="false">((BK337+BK338)/2)*BF337</f>
        <v>495919.716314467</v>
      </c>
      <c r="BM337" s="201" t="n">
        <f aca="false">BM338+BL337</f>
        <v>7465618.32390742</v>
      </c>
      <c r="BN337" s="202" t="n">
        <f aca="false">BM337/BK337</f>
        <v>75.2497944212553</v>
      </c>
      <c r="BP337" s="196" t="s">
        <v>194</v>
      </c>
      <c r="BQ337" s="197" t="s">
        <v>46</v>
      </c>
      <c r="BR337" s="197" t="n">
        <v>5</v>
      </c>
      <c r="BS337" s="198" t="n">
        <f aca="false">AO12</f>
        <v>3533288</v>
      </c>
      <c r="BT337" s="198" t="n">
        <f aca="false">B1605</f>
        <v>260</v>
      </c>
      <c r="BU337" s="199" t="n">
        <f aca="false">BT337/BS337</f>
        <v>7.35858497807142E-005</v>
      </c>
      <c r="BV337" s="200" t="n">
        <f aca="false">2*BR337*BU337/(2+BR337*BU337)</f>
        <v>0.000367861575387005</v>
      </c>
      <c r="BW337" s="201" t="n">
        <f aca="false">BW336*(1-BV336)</f>
        <v>99429.7852083641</v>
      </c>
      <c r="BX337" s="201" t="n">
        <f aca="false">((BW337+BW338)/2)*BR337</f>
        <v>497057.485048253</v>
      </c>
      <c r="BY337" s="201" t="n">
        <f aca="false">BY338+BX337</f>
        <v>7665785.36865903</v>
      </c>
      <c r="BZ337" s="202" t="n">
        <f aca="false">BY337/BW337</f>
        <v>77.0974748924046</v>
      </c>
    </row>
    <row r="338" customFormat="false" ht="15" hidden="false" customHeight="false" outlineLevel="0" collapsed="false">
      <c r="A338" s="219" t="s">
        <v>37</v>
      </c>
      <c r="B338" s="132" t="n">
        <v>3083</v>
      </c>
      <c r="C338" s="132" t="n">
        <v>2104</v>
      </c>
      <c r="D338" s="132" t="n">
        <v>979</v>
      </c>
      <c r="E338" s="217" t="n">
        <v>1</v>
      </c>
      <c r="F338" s="217" t="n">
        <v>1.3</v>
      </c>
      <c r="G338" s="217" t="n">
        <v>0.7</v>
      </c>
      <c r="H338" s="217" t="n">
        <v>214.9</v>
      </c>
      <c r="I338" s="127"/>
      <c r="AR338" s="203" t="s">
        <v>200</v>
      </c>
      <c r="AS338" s="204" t="s">
        <v>33</v>
      </c>
      <c r="AT338" s="204" t="n">
        <v>5</v>
      </c>
      <c r="AU338" s="205" t="n">
        <f aca="false">O13</f>
        <v>3510972</v>
      </c>
      <c r="AV338" s="205" t="n">
        <f aca="false">B227</f>
        <v>788</v>
      </c>
      <c r="AW338" s="206" t="n">
        <f aca="false">AV338/AU338</f>
        <v>0.000224439272087616</v>
      </c>
      <c r="AX338" s="207" t="n">
        <f aca="false">2*AT338*AW338/(2+AT338*AW338)</f>
        <v>0.00112156705120665</v>
      </c>
      <c r="AY338" s="208" t="n">
        <f aca="false">AY337*(1-AX337)</f>
        <v>98706.2650412127</v>
      </c>
      <c r="AZ338" s="208" t="n">
        <f aca="false">((AY338+AY339)/2)*AT338</f>
        <v>493254.560969519</v>
      </c>
      <c r="BA338" s="208" t="n">
        <f aca="false">BA339+AZ338</f>
        <v>6692428.51789402</v>
      </c>
      <c r="BB338" s="209" t="n">
        <f aca="false">BA338/AY338</f>
        <v>67.8014563219441</v>
      </c>
      <c r="BD338" s="203" t="s">
        <v>200</v>
      </c>
      <c r="BE338" s="204" t="s">
        <v>33</v>
      </c>
      <c r="BF338" s="204" t="n">
        <v>5</v>
      </c>
      <c r="BG338" s="205" t="n">
        <f aca="false">AB13</f>
        <v>3748148</v>
      </c>
      <c r="BH338" s="205" t="n">
        <f aca="false">B917</f>
        <v>488</v>
      </c>
      <c r="BI338" s="206" t="n">
        <f aca="false">BH338/BG338</f>
        <v>0.00013019763360465</v>
      </c>
      <c r="BJ338" s="207" t="n">
        <f aca="false">2*BF338*BI338/(2+BF338*BI338)</f>
        <v>0.000650776344173205</v>
      </c>
      <c r="BK338" s="208" t="n">
        <f aca="false">BK337*(1-BJ337)</f>
        <v>99156.7407502358</v>
      </c>
      <c r="BL338" s="208" t="n">
        <f aca="false">((BK338+BK339)/2)*BF338</f>
        <v>495622.381598065</v>
      </c>
      <c r="BM338" s="208" t="n">
        <f aca="false">BM339+BL338</f>
        <v>6969698.60759295</v>
      </c>
      <c r="BN338" s="209" t="n">
        <f aca="false">BM338/BK338</f>
        <v>70.289710561875</v>
      </c>
      <c r="BP338" s="203" t="s">
        <v>200</v>
      </c>
      <c r="BQ338" s="204" t="s">
        <v>33</v>
      </c>
      <c r="BR338" s="204" t="n">
        <v>5</v>
      </c>
      <c r="BS338" s="205" t="n">
        <f aca="false">AO13</f>
        <v>3571740</v>
      </c>
      <c r="BT338" s="205" t="n">
        <f aca="false">B1606</f>
        <v>311</v>
      </c>
      <c r="BU338" s="206" t="n">
        <f aca="false">BT338/BS338</f>
        <v>8.70724072860847E-005</v>
      </c>
      <c r="BV338" s="207" t="n">
        <f aca="false">2*BR338*BU338/(2+BR338*BU338)</f>
        <v>0.000435267287004192</v>
      </c>
      <c r="BW338" s="208" t="n">
        <f aca="false">BW337*(1-BV337)</f>
        <v>99393.2088109369</v>
      </c>
      <c r="BX338" s="208" t="n">
        <f aca="false">((BW338+BW339)/2)*BR338</f>
        <v>496857.88752382</v>
      </c>
      <c r="BY338" s="208" t="n">
        <f aca="false">BY339+BX338</f>
        <v>7168727.88361078</v>
      </c>
      <c r="BZ338" s="209" t="n">
        <f aca="false">BY338/BW338</f>
        <v>72.124926535443</v>
      </c>
    </row>
    <row r="339" customFormat="false" ht="15" hidden="false" customHeight="false" outlineLevel="0" collapsed="false">
      <c r="A339" s="219" t="s">
        <v>38</v>
      </c>
      <c r="B339" s="132" t="n">
        <v>4026</v>
      </c>
      <c r="C339" s="132" t="n">
        <v>2590</v>
      </c>
      <c r="D339" s="132" t="n">
        <v>1436</v>
      </c>
      <c r="E339" s="217" t="n">
        <v>1.3</v>
      </c>
      <c r="F339" s="217" t="n">
        <v>1.6</v>
      </c>
      <c r="G339" s="217" t="n">
        <v>1</v>
      </c>
      <c r="H339" s="217" t="n">
        <v>180.4</v>
      </c>
      <c r="I339" s="127"/>
      <c r="AR339" s="196" t="s">
        <v>202</v>
      </c>
      <c r="AS339" s="197" t="s">
        <v>34</v>
      </c>
      <c r="AT339" s="197" t="n">
        <v>5</v>
      </c>
      <c r="AU339" s="198" t="n">
        <f aca="false">O14</f>
        <v>3553325</v>
      </c>
      <c r="AV339" s="198" t="n">
        <f aca="false">B228</f>
        <v>2283</v>
      </c>
      <c r="AW339" s="199" t="n">
        <f aca="false">AV339/AU339</f>
        <v>0.00064249681636214</v>
      </c>
      <c r="AX339" s="200" t="n">
        <f aca="false">2*AT339*AW339/(2+AT339*AW339)</f>
        <v>0.00320733232978344</v>
      </c>
      <c r="AY339" s="201" t="n">
        <f aca="false">AY338*(1-AX338)</f>
        <v>98595.5593465948</v>
      </c>
      <c r="AZ339" s="201" t="n">
        <f aca="false">((AY339+AY340)/2)*AT339</f>
        <v>492187.224920311</v>
      </c>
      <c r="BA339" s="201" t="n">
        <f aca="false">BA340+AZ339</f>
        <v>6199173.9569245</v>
      </c>
      <c r="BB339" s="202" t="n">
        <f aca="false">BA339/AY339</f>
        <v>62.8747785195115</v>
      </c>
      <c r="BD339" s="196" t="s">
        <v>202</v>
      </c>
      <c r="BE339" s="197" t="s">
        <v>34</v>
      </c>
      <c r="BF339" s="197" t="n">
        <v>5</v>
      </c>
      <c r="BG339" s="198" t="n">
        <f aca="false">AB14</f>
        <v>3668218</v>
      </c>
      <c r="BH339" s="198" t="n">
        <f aca="false">B918</f>
        <v>1658</v>
      </c>
      <c r="BI339" s="199" t="n">
        <f aca="false">BH339/BG339</f>
        <v>0.000451990585074279</v>
      </c>
      <c r="BJ339" s="200" t="n">
        <f aca="false">2*BF339*BI339/(2+BF339*BI339)</f>
        <v>0.00225740211411562</v>
      </c>
      <c r="BK339" s="201" t="n">
        <f aca="false">BK338*(1-BJ338)</f>
        <v>99092.2118889902</v>
      </c>
      <c r="BL339" s="201" t="n">
        <f aca="false">((BK339+BK340)/2)*BF339</f>
        <v>494901.832023425</v>
      </c>
      <c r="BM339" s="201" t="n">
        <f aca="false">BM340+BL339</f>
        <v>6474076.22599488</v>
      </c>
      <c r="BN339" s="202" t="n">
        <f aca="false">BM339/BK339</f>
        <v>65.3338552301929</v>
      </c>
      <c r="BP339" s="196" t="s">
        <v>202</v>
      </c>
      <c r="BQ339" s="197" t="s">
        <v>34</v>
      </c>
      <c r="BR339" s="197" t="n">
        <v>5</v>
      </c>
      <c r="BS339" s="198" t="n">
        <f aca="false">AO14</f>
        <v>3632458</v>
      </c>
      <c r="BT339" s="198" t="n">
        <f aca="false">B1607</f>
        <v>1263</v>
      </c>
      <c r="BU339" s="199" t="n">
        <f aca="false">BT339/BS339</f>
        <v>0.000347698445515406</v>
      </c>
      <c r="BV339" s="200" t="n">
        <f aca="false">2*BR339*BU339/(2+BR339*BU339)</f>
        <v>0.00173698236240879</v>
      </c>
      <c r="BW339" s="201" t="n">
        <f aca="false">BW338*(1-BV338)</f>
        <v>99349.9461985912</v>
      </c>
      <c r="BX339" s="201" t="n">
        <f aca="false">((BW339+BW340)/2)*BR339</f>
        <v>496318.308232323</v>
      </c>
      <c r="BY339" s="201" t="n">
        <f aca="false">BY340+BX339</f>
        <v>6671869.99608696</v>
      </c>
      <c r="BZ339" s="202" t="n">
        <f aca="false">BY339/BW339</f>
        <v>67.1552451850403</v>
      </c>
    </row>
    <row r="340" customFormat="false" ht="15" hidden="false" customHeight="false" outlineLevel="0" collapsed="false">
      <c r="A340" s="219" t="s">
        <v>39</v>
      </c>
      <c r="B340" s="132" t="n">
        <v>5361</v>
      </c>
      <c r="C340" s="132" t="n">
        <v>3372</v>
      </c>
      <c r="D340" s="132" t="n">
        <v>1989</v>
      </c>
      <c r="E340" s="217" t="n">
        <v>1.7</v>
      </c>
      <c r="F340" s="217" t="n">
        <v>2.1</v>
      </c>
      <c r="G340" s="217" t="n">
        <v>1.3</v>
      </c>
      <c r="H340" s="217" t="n">
        <v>169.5</v>
      </c>
      <c r="I340" s="127"/>
      <c r="AR340" s="203" t="s">
        <v>203</v>
      </c>
      <c r="AS340" s="204" t="s">
        <v>35</v>
      </c>
      <c r="AT340" s="204" t="n">
        <v>5</v>
      </c>
      <c r="AU340" s="205" t="n">
        <f aca="false">O15</f>
        <v>3527754</v>
      </c>
      <c r="AV340" s="205" t="n">
        <f aca="false">B229</f>
        <v>3130</v>
      </c>
      <c r="AW340" s="206" t="n">
        <f aca="false">AV340/AU340</f>
        <v>0.000887250074693417</v>
      </c>
      <c r="AX340" s="207" t="n">
        <f aca="false">2*AT340*AW340/(2+AT340*AW340)</f>
        <v>0.00442643199317566</v>
      </c>
      <c r="AY340" s="208" t="n">
        <f aca="false">AY339*(1-AX339)</f>
        <v>98279.3306215294</v>
      </c>
      <c r="AZ340" s="208" t="n">
        <f aca="false">((AY340+AY341)/2)*AT340</f>
        <v>490309.086174319</v>
      </c>
      <c r="BA340" s="208" t="n">
        <f aca="false">BA341+AZ340</f>
        <v>5706986.73200419</v>
      </c>
      <c r="BB340" s="209" t="n">
        <f aca="false">BA340/AY340</f>
        <v>58.0690435711413</v>
      </c>
      <c r="BD340" s="203" t="s">
        <v>203</v>
      </c>
      <c r="BE340" s="204" t="s">
        <v>35</v>
      </c>
      <c r="BF340" s="204" t="n">
        <v>5</v>
      </c>
      <c r="BG340" s="205" t="n">
        <f aca="false">AB15</f>
        <v>3505994</v>
      </c>
      <c r="BH340" s="205" t="n">
        <f aca="false">B919</f>
        <v>2286</v>
      </c>
      <c r="BI340" s="206" t="n">
        <f aca="false">BH340/BG340</f>
        <v>0.000652026215675212</v>
      </c>
      <c r="BJ340" s="207" t="n">
        <f aca="false">2*BF340*BI340/(2+BF340*BI340)</f>
        <v>0.00325482549949327</v>
      </c>
      <c r="BK340" s="208" t="n">
        <f aca="false">BK339*(1-BJ339)</f>
        <v>98868.5209203796</v>
      </c>
      <c r="BL340" s="208" t="n">
        <f aca="false">((BK340+BK341)/2)*BF340</f>
        <v>493538.105144426</v>
      </c>
      <c r="BM340" s="208" t="n">
        <f aca="false">BM341+BL340</f>
        <v>5979174.39397146</v>
      </c>
      <c r="BN340" s="209" t="n">
        <f aca="false">BM340/BK340</f>
        <v>60.4760174250668</v>
      </c>
      <c r="BP340" s="203" t="s">
        <v>203</v>
      </c>
      <c r="BQ340" s="204" t="s">
        <v>35</v>
      </c>
      <c r="BR340" s="204" t="n">
        <v>5</v>
      </c>
      <c r="BS340" s="205" t="n">
        <f aca="false">AO15</f>
        <v>3701247</v>
      </c>
      <c r="BT340" s="205" t="n">
        <f aca="false">B1608</f>
        <v>1905</v>
      </c>
      <c r="BU340" s="206" t="n">
        <f aca="false">BT340/BS340</f>
        <v>0.000514691399952503</v>
      </c>
      <c r="BV340" s="207" t="n">
        <f aca="false">2*BR340*BU340/(2+BR340*BU340)</f>
        <v>0.00257014991461841</v>
      </c>
      <c r="BW340" s="208" t="n">
        <f aca="false">BW339*(1-BV339)</f>
        <v>99177.3770943379</v>
      </c>
      <c r="BX340" s="208" t="n">
        <f aca="false">((BW340+BW341)/2)*BR340</f>
        <v>495249.633653512</v>
      </c>
      <c r="BY340" s="208" t="n">
        <f aca="false">BY341+BX340</f>
        <v>6175551.68785463</v>
      </c>
      <c r="BZ340" s="209" t="n">
        <f aca="false">BY340/BW340</f>
        <v>62.2677456168298</v>
      </c>
    </row>
    <row r="341" customFormat="false" ht="15" hidden="false" customHeight="false" outlineLevel="0" collapsed="false">
      <c r="A341" s="219" t="s">
        <v>40</v>
      </c>
      <c r="B341" s="132" t="n">
        <v>7236</v>
      </c>
      <c r="C341" s="132" t="n">
        <v>4472</v>
      </c>
      <c r="D341" s="132" t="n">
        <v>2764</v>
      </c>
      <c r="E341" s="217" t="n">
        <v>2.3</v>
      </c>
      <c r="F341" s="217" t="n">
        <v>2.8</v>
      </c>
      <c r="G341" s="217" t="n">
        <v>1.9</v>
      </c>
      <c r="H341" s="217" t="n">
        <v>161.8</v>
      </c>
      <c r="I341" s="127"/>
      <c r="AR341" s="196" t="s">
        <v>204</v>
      </c>
      <c r="AS341" s="197" t="s">
        <v>36</v>
      </c>
      <c r="AT341" s="197" t="n">
        <v>5</v>
      </c>
      <c r="AU341" s="198" t="n">
        <f aca="false">O16</f>
        <v>3294748</v>
      </c>
      <c r="AV341" s="198" t="n">
        <f aca="false">B230</f>
        <v>3072</v>
      </c>
      <c r="AW341" s="199" t="n">
        <f aca="false">AV341/AU341</f>
        <v>0.0009323930085093</v>
      </c>
      <c r="AX341" s="200" t="n">
        <f aca="false">2*AT341*AW341/(2+AT341*AW341)</f>
        <v>0.00465112335530101</v>
      </c>
      <c r="AY341" s="201" t="n">
        <f aca="false">AY340*(1-AX340)</f>
        <v>97844.3038481984</v>
      </c>
      <c r="AZ341" s="201" t="n">
        <f aca="false">((AY341+AY342)/2)*AT341</f>
        <v>488083.804423963</v>
      </c>
      <c r="BA341" s="201" t="n">
        <f aca="false">BA342+AZ341</f>
        <v>5216677.64582987</v>
      </c>
      <c r="BB341" s="202" t="n">
        <f aca="false">BA341/AY341</f>
        <v>53.3161097852292</v>
      </c>
      <c r="BD341" s="196" t="s">
        <v>204</v>
      </c>
      <c r="BE341" s="197" t="s">
        <v>36</v>
      </c>
      <c r="BF341" s="197" t="n">
        <v>5</v>
      </c>
      <c r="BG341" s="198" t="n">
        <f aca="false">AB16</f>
        <v>3508513</v>
      </c>
      <c r="BH341" s="198" t="n">
        <f aca="false">B920</f>
        <v>2295</v>
      </c>
      <c r="BI341" s="199" t="n">
        <f aca="false">BH341/BG341</f>
        <v>0.000654123271026785</v>
      </c>
      <c r="BJ341" s="200" t="n">
        <f aca="false">2*BF341*BI341/(2+BF341*BI341)</f>
        <v>0.00326527662157265</v>
      </c>
      <c r="BK341" s="201" t="n">
        <f aca="false">BK340*(1-BJ340)</f>
        <v>98546.7211373908</v>
      </c>
      <c r="BL341" s="201" t="n">
        <f aca="false">((BK341+BK342)/2)*BF341</f>
        <v>491929.149925298</v>
      </c>
      <c r="BM341" s="201" t="n">
        <f aca="false">BM342+BL341</f>
        <v>5485636.28882703</v>
      </c>
      <c r="BN341" s="202" t="n">
        <f aca="false">BM341/BK341</f>
        <v>55.6653354420502</v>
      </c>
      <c r="BP341" s="196" t="s">
        <v>204</v>
      </c>
      <c r="BQ341" s="197" t="s">
        <v>36</v>
      </c>
      <c r="BR341" s="197" t="n">
        <v>5</v>
      </c>
      <c r="BS341" s="198" t="n">
        <f aca="false">AO16</f>
        <v>3745525</v>
      </c>
      <c r="BT341" s="198" t="n">
        <f aca="false">B1609</f>
        <v>1849</v>
      </c>
      <c r="BU341" s="199" t="n">
        <f aca="false">BT341/BS341</f>
        <v>0.000493655762543302</v>
      </c>
      <c r="BV341" s="200" t="n">
        <f aca="false">2*BR341*BU341/(2+BR341*BU341)</f>
        <v>0.00246523636736955</v>
      </c>
      <c r="BW341" s="201" t="n">
        <f aca="false">BW340*(1-BV340)</f>
        <v>98922.4763670669</v>
      </c>
      <c r="BX341" s="201" t="n">
        <f aca="false">((BW341+BW342)/2)*BR341</f>
        <v>494002.713619608</v>
      </c>
      <c r="BY341" s="201" t="n">
        <f aca="false">BY342+BX341</f>
        <v>5680302.05420112</v>
      </c>
      <c r="BZ341" s="202" t="n">
        <f aca="false">BY341/BW341</f>
        <v>57.4217535064882</v>
      </c>
    </row>
    <row r="342" customFormat="false" ht="15" hidden="false" customHeight="false" outlineLevel="0" collapsed="false">
      <c r="A342" s="219" t="s">
        <v>52</v>
      </c>
      <c r="B342" s="132" t="n">
        <v>10929</v>
      </c>
      <c r="C342" s="132" t="n">
        <v>6913</v>
      </c>
      <c r="D342" s="132" t="n">
        <v>4016</v>
      </c>
      <c r="E342" s="217" t="n">
        <v>3.5</v>
      </c>
      <c r="F342" s="217" t="n">
        <v>4.3</v>
      </c>
      <c r="G342" s="217" t="n">
        <v>2.7</v>
      </c>
      <c r="H342" s="217" t="n">
        <v>172.1</v>
      </c>
      <c r="I342" s="127"/>
      <c r="AR342" s="203" t="s">
        <v>205</v>
      </c>
      <c r="AS342" s="204" t="s">
        <v>37</v>
      </c>
      <c r="AT342" s="204" t="n">
        <v>5</v>
      </c>
      <c r="AU342" s="205" t="n">
        <f aca="false">O17</f>
        <v>3153561</v>
      </c>
      <c r="AV342" s="205" t="n">
        <f aca="false">B231</f>
        <v>3248</v>
      </c>
      <c r="AW342" s="206" t="n">
        <f aca="false">AV342/AU342</f>
        <v>0.00102994678079796</v>
      </c>
      <c r="AX342" s="207" t="n">
        <f aca="false">2*AT342*AW342/(2+AT342*AW342)</f>
        <v>0.00513650807908831</v>
      </c>
      <c r="AY342" s="208" t="n">
        <f aca="false">AY341*(1-AX341)</f>
        <v>97389.2179213868</v>
      </c>
      <c r="AZ342" s="208" t="n">
        <f aca="false">((AY342+AY343)/2)*AT342</f>
        <v>485695.488345261</v>
      </c>
      <c r="BA342" s="208" t="n">
        <f aca="false">BA343+AZ342</f>
        <v>4728593.84140591</v>
      </c>
      <c r="BB342" s="209" t="n">
        <f aca="false">BA342/AY342</f>
        <v>48.5535662194439</v>
      </c>
      <c r="BD342" s="203" t="s">
        <v>205</v>
      </c>
      <c r="BE342" s="204" t="s">
        <v>37</v>
      </c>
      <c r="BF342" s="204" t="n">
        <v>5</v>
      </c>
      <c r="BG342" s="205" t="n">
        <f aca="false">AB17</f>
        <v>3555936</v>
      </c>
      <c r="BH342" s="205" t="n">
        <f aca="false">B921</f>
        <v>2589</v>
      </c>
      <c r="BI342" s="206" t="n">
        <f aca="false">BH342/BG342</f>
        <v>0.000728078345617019</v>
      </c>
      <c r="BJ342" s="207" t="n">
        <f aca="false">2*BF342*BI342/(2+BF342*BI342)</f>
        <v>0.00363377754123369</v>
      </c>
      <c r="BK342" s="208" t="n">
        <f aca="false">BK341*(1-BJ341)</f>
        <v>98224.9388327282</v>
      </c>
      <c r="BL342" s="208" t="n">
        <f aca="false">((BK342+BK343)/2)*BF342</f>
        <v>490232.375221843</v>
      </c>
      <c r="BM342" s="208" t="n">
        <f aca="false">BM343+BL342</f>
        <v>4993707.13890174</v>
      </c>
      <c r="BN342" s="209" t="n">
        <f aca="false">BM342/BK342</f>
        <v>50.839503676411</v>
      </c>
      <c r="BP342" s="203" t="s">
        <v>205</v>
      </c>
      <c r="BQ342" s="204" t="s">
        <v>37</v>
      </c>
      <c r="BR342" s="204" t="n">
        <v>5</v>
      </c>
      <c r="BS342" s="205" t="n">
        <f aca="false">AO17</f>
        <v>3547381</v>
      </c>
      <c r="BT342" s="205" t="n">
        <f aca="false">B1610</f>
        <v>1973</v>
      </c>
      <c r="BU342" s="206" t="n">
        <f aca="false">BT342/BS342</f>
        <v>0.00055618497139157</v>
      </c>
      <c r="BV342" s="207" t="n">
        <f aca="false">2*BR342*BU342/(2+BR342*BU342)</f>
        <v>0.00277706345456278</v>
      </c>
      <c r="BW342" s="208" t="n">
        <f aca="false">BW341*(1-BV341)</f>
        <v>98678.6090807765</v>
      </c>
      <c r="BX342" s="208" t="n">
        <f aca="false">((BW342+BW343)/2)*BR342</f>
        <v>492707.953506319</v>
      </c>
      <c r="BY342" s="208" t="n">
        <f aca="false">BY343+BX342</f>
        <v>5186299.34058151</v>
      </c>
      <c r="BZ342" s="209" t="n">
        <f aca="false">BY342/BW342</f>
        <v>52.5574832164092</v>
      </c>
    </row>
    <row r="343" customFormat="false" ht="15" hidden="false" customHeight="false" outlineLevel="0" collapsed="false">
      <c r="A343" s="219" t="s">
        <v>53</v>
      </c>
      <c r="B343" s="132" t="n">
        <v>15970</v>
      </c>
      <c r="C343" s="132" t="n">
        <v>10238</v>
      </c>
      <c r="D343" s="132" t="n">
        <v>5732</v>
      </c>
      <c r="E343" s="217" t="n">
        <v>5.2</v>
      </c>
      <c r="F343" s="217" t="n">
        <v>6.3</v>
      </c>
      <c r="G343" s="217" t="n">
        <v>3.9</v>
      </c>
      <c r="H343" s="217" t="n">
        <v>178.6</v>
      </c>
      <c r="I343" s="127"/>
      <c r="AR343" s="196" t="s">
        <v>206</v>
      </c>
      <c r="AS343" s="197" t="s">
        <v>38</v>
      </c>
      <c r="AT343" s="197" t="n">
        <v>5</v>
      </c>
      <c r="AU343" s="198" t="n">
        <f aca="false">O18</f>
        <v>3047087</v>
      </c>
      <c r="AV343" s="198" t="n">
        <f aca="false">B232</f>
        <v>4136</v>
      </c>
      <c r="AW343" s="199" t="n">
        <f aca="false">AV343/AU343</f>
        <v>0.00135736196570692</v>
      </c>
      <c r="AX343" s="200" t="n">
        <f aca="false">2*AT343*AW343/(2+AT343*AW343)</f>
        <v>0.0067638573218592</v>
      </c>
      <c r="AY343" s="201" t="n">
        <f aca="false">AY342*(1-AX342)</f>
        <v>96888.9774167175</v>
      </c>
      <c r="AZ343" s="201" t="n">
        <f aca="false">((AY343+AY344)/2)*AT343</f>
        <v>482806.529035319</v>
      </c>
      <c r="BA343" s="201" t="n">
        <f aca="false">BA344+AZ343</f>
        <v>4242898.35306065</v>
      </c>
      <c r="BB343" s="202" t="n">
        <f aca="false">BA343/AY343</f>
        <v>43.7913420719885</v>
      </c>
      <c r="BD343" s="196" t="s">
        <v>206</v>
      </c>
      <c r="BE343" s="197" t="s">
        <v>38</v>
      </c>
      <c r="BF343" s="197" t="n">
        <v>5</v>
      </c>
      <c r="BG343" s="198" t="n">
        <f aca="false">AB18</f>
        <v>3420380</v>
      </c>
      <c r="BH343" s="198" t="n">
        <f aca="false">B922</f>
        <v>3395</v>
      </c>
      <c r="BI343" s="199" t="n">
        <f aca="false">BH343/BG343</f>
        <v>0.000992579771838217</v>
      </c>
      <c r="BJ343" s="200" t="n">
        <f aca="false">2*BF343*BI343/(2+BF343*BI343)</f>
        <v>0.00495061416050635</v>
      </c>
      <c r="BK343" s="201" t="n">
        <f aca="false">BK342*(1-BJ342)</f>
        <v>97868.0112560088</v>
      </c>
      <c r="BL343" s="201" t="n">
        <f aca="false">((BK343+BK344)/2)*BF343</f>
        <v>488128.789374083</v>
      </c>
      <c r="BM343" s="201" t="n">
        <f aca="false">BM344+BL343</f>
        <v>4503474.76367989</v>
      </c>
      <c r="BN343" s="202" t="n">
        <f aca="false">BM343/BK343</f>
        <v>46.0157992982962</v>
      </c>
      <c r="BP343" s="196" t="s">
        <v>206</v>
      </c>
      <c r="BQ343" s="197" t="s">
        <v>38</v>
      </c>
      <c r="BR343" s="197" t="n">
        <v>5</v>
      </c>
      <c r="BS343" s="198" t="n">
        <f aca="false">AO18</f>
        <v>3476067</v>
      </c>
      <c r="BT343" s="198" t="n">
        <f aca="false">B1611</f>
        <v>2723</v>
      </c>
      <c r="BU343" s="199" t="n">
        <f aca="false">BT343/BS343</f>
        <v>0.000783356592378685</v>
      </c>
      <c r="BV343" s="200" t="n">
        <f aca="false">2*BR343*BU343/(2+BR343*BU343)</f>
        <v>0.00390912736017333</v>
      </c>
      <c r="BW343" s="201" t="n">
        <f aca="false">BW342*(1-BV342)</f>
        <v>98404.5723217512</v>
      </c>
      <c r="BX343" s="201" t="n">
        <f aca="false">((BW343+BW344)/2)*BR343</f>
        <v>491061.171593683</v>
      </c>
      <c r="BY343" s="201" t="n">
        <f aca="false">BY344+BX343</f>
        <v>4693591.38707519</v>
      </c>
      <c r="BZ343" s="202" t="n">
        <f aca="false">BY343/BW343</f>
        <v>47.6968831461272</v>
      </c>
    </row>
    <row r="344" customFormat="false" ht="15" hidden="false" customHeight="false" outlineLevel="0" collapsed="false">
      <c r="A344" s="219" t="s">
        <v>57</v>
      </c>
      <c r="B344" s="132" t="n">
        <v>21807</v>
      </c>
      <c r="C344" s="132" t="n">
        <v>13979</v>
      </c>
      <c r="D344" s="132" t="n">
        <v>7828</v>
      </c>
      <c r="E344" s="217" t="n">
        <v>7</v>
      </c>
      <c r="F344" s="217" t="n">
        <v>8.6</v>
      </c>
      <c r="G344" s="217" t="n">
        <v>5.3</v>
      </c>
      <c r="H344" s="217" t="n">
        <v>178.6</v>
      </c>
      <c r="I344" s="127"/>
      <c r="AR344" s="203" t="s">
        <v>207</v>
      </c>
      <c r="AS344" s="204" t="s">
        <v>39</v>
      </c>
      <c r="AT344" s="204" t="n">
        <v>5</v>
      </c>
      <c r="AU344" s="205" t="n">
        <f aca="false">O19</f>
        <v>2607887</v>
      </c>
      <c r="AV344" s="205" t="n">
        <f aca="false">B233</f>
        <v>5256</v>
      </c>
      <c r="AW344" s="206" t="n">
        <f aca="false">AV344/AU344</f>
        <v>0.00201542474808149</v>
      </c>
      <c r="AX344" s="207" t="n">
        <f aca="false">2*AT344*AW344/(2+AT344*AW344)</f>
        <v>0.0100266040754254</v>
      </c>
      <c r="AY344" s="208" t="n">
        <f aca="false">AY343*(1-AX343)</f>
        <v>96233.63419741</v>
      </c>
      <c r="AZ344" s="208" t="n">
        <f aca="false">((AY344+AY345)/2)*AT344</f>
        <v>478755.929614958</v>
      </c>
      <c r="BA344" s="208" t="n">
        <f aca="false">BA345+AZ344</f>
        <v>3760091.82402533</v>
      </c>
      <c r="BB344" s="209" t="n">
        <f aca="false">BA344/AY344</f>
        <v>39.0725327520316</v>
      </c>
      <c r="BD344" s="203" t="s">
        <v>207</v>
      </c>
      <c r="BE344" s="204" t="s">
        <v>39</v>
      </c>
      <c r="BF344" s="204" t="n">
        <v>5</v>
      </c>
      <c r="BG344" s="205" t="n">
        <f aca="false">AB19</f>
        <v>3176383</v>
      </c>
      <c r="BH344" s="205" t="n">
        <f aca="false">B923</f>
        <v>4911</v>
      </c>
      <c r="BI344" s="206" t="n">
        <f aca="false">BH344/BG344</f>
        <v>0.00154609818778151</v>
      </c>
      <c r="BJ344" s="207" t="n">
        <f aca="false">2*BF344*BI344/(2+BF344*BI344)</f>
        <v>0.00770072574361554</v>
      </c>
      <c r="BK344" s="208" t="n">
        <f aca="false">BK343*(1-BJ343)</f>
        <v>97383.5044936242</v>
      </c>
      <c r="BL344" s="208" t="n">
        <f aca="false">((BK344+BK345)/2)*BF344</f>
        <v>485042.713317977</v>
      </c>
      <c r="BM344" s="208" t="n">
        <f aca="false">BM345+BL344</f>
        <v>4015345.97430581</v>
      </c>
      <c r="BN344" s="209" t="n">
        <f aca="false">BM344/BK344</f>
        <v>41.2323010471316</v>
      </c>
      <c r="BP344" s="203" t="s">
        <v>207</v>
      </c>
      <c r="BQ344" s="204" t="s">
        <v>39</v>
      </c>
      <c r="BR344" s="204" t="n">
        <v>5</v>
      </c>
      <c r="BS344" s="205" t="n">
        <f aca="false">AO19</f>
        <v>3491991</v>
      </c>
      <c r="BT344" s="205" t="n">
        <f aca="false">B1612</f>
        <v>4436</v>
      </c>
      <c r="BU344" s="206" t="n">
        <f aca="false">BT344/BS344</f>
        <v>0.00127033546191843</v>
      </c>
      <c r="BV344" s="207" t="n">
        <f aca="false">2*BR344*BU344/(2+BR344*BU344)</f>
        <v>0.00633156926716796</v>
      </c>
      <c r="BW344" s="208" t="n">
        <f aca="false">BW343*(1-BV343)</f>
        <v>98019.8963157221</v>
      </c>
      <c r="BX344" s="208" t="n">
        <f aca="false">((BW344+BW345)/2)*BR344</f>
        <v>488547.932170901</v>
      </c>
      <c r="BY344" s="208" t="n">
        <f aca="false">BY345+BX344</f>
        <v>4202530.21548151</v>
      </c>
      <c r="BZ344" s="209" t="n">
        <f aca="false">BY344/BW344</f>
        <v>42.8742568952038</v>
      </c>
    </row>
    <row r="345" customFormat="false" ht="15" hidden="false" customHeight="false" outlineLevel="0" collapsed="false">
      <c r="A345" s="219" t="s">
        <v>62</v>
      </c>
      <c r="B345" s="132" t="n">
        <v>28111</v>
      </c>
      <c r="C345" s="132" t="n">
        <v>17642</v>
      </c>
      <c r="D345" s="132" t="n">
        <v>10469</v>
      </c>
      <c r="E345" s="217" t="n">
        <v>9.1</v>
      </c>
      <c r="F345" s="217" t="n">
        <v>10.9</v>
      </c>
      <c r="G345" s="217" t="n">
        <v>7.1</v>
      </c>
      <c r="H345" s="217" t="n">
        <v>168.5</v>
      </c>
      <c r="I345" s="127"/>
      <c r="AR345" s="196" t="s">
        <v>208</v>
      </c>
      <c r="AS345" s="197" t="s">
        <v>40</v>
      </c>
      <c r="AT345" s="197" t="n">
        <v>5</v>
      </c>
      <c r="AU345" s="198" t="n">
        <f aca="false">O20</f>
        <v>2284142</v>
      </c>
      <c r="AV345" s="198" t="n">
        <f aca="false">B234</f>
        <v>7278</v>
      </c>
      <c r="AW345" s="199" t="n">
        <f aca="false">AV345/AU345</f>
        <v>0.00318631678766031</v>
      </c>
      <c r="AX345" s="200" t="n">
        <f aca="false">2*AT345*AW345/(2+AT345*AW345)</f>
        <v>0.015805679185975</v>
      </c>
      <c r="AY345" s="201" t="n">
        <f aca="false">AY344*(1-AX344)</f>
        <v>95268.7376485733</v>
      </c>
      <c r="AZ345" s="201" t="n">
        <f aca="false">((AY345+AY346)/2)*AT345</f>
        <v>472579.220483551</v>
      </c>
      <c r="BA345" s="201" t="n">
        <f aca="false">BA346+AZ345</f>
        <v>3281335.89441037</v>
      </c>
      <c r="BB345" s="202" t="n">
        <f aca="false">BA345/AY345</f>
        <v>34.4429450352805</v>
      </c>
      <c r="BD345" s="196" t="s">
        <v>208</v>
      </c>
      <c r="BE345" s="197" t="s">
        <v>40</v>
      </c>
      <c r="BF345" s="197" t="n">
        <v>5</v>
      </c>
      <c r="BG345" s="198" t="n">
        <f aca="false">AB20</f>
        <v>3092246</v>
      </c>
      <c r="BH345" s="198" t="n">
        <f aca="false">B924</f>
        <v>7818</v>
      </c>
      <c r="BI345" s="199" t="n">
        <f aca="false">BH345/BG345</f>
        <v>0.00252825939462772</v>
      </c>
      <c r="BJ345" s="200" t="n">
        <f aca="false">2*BF345*BI345/(2+BF345*BI345)</f>
        <v>0.0125618976338707</v>
      </c>
      <c r="BK345" s="201" t="n">
        <f aca="false">BK344*(1-BJ344)</f>
        <v>96633.5808335666</v>
      </c>
      <c r="BL345" s="201" t="n">
        <f aca="false">((BK345+BK346)/2)*BF345</f>
        <v>480133.151291769</v>
      </c>
      <c r="BM345" s="201" t="n">
        <f aca="false">BM346+BL345</f>
        <v>3530303.26098783</v>
      </c>
      <c r="BN345" s="202" t="n">
        <f aca="false">BM345/BK345</f>
        <v>36.5328825707921</v>
      </c>
      <c r="BP345" s="196" t="s">
        <v>208</v>
      </c>
      <c r="BQ345" s="197" t="s">
        <v>40</v>
      </c>
      <c r="BR345" s="197" t="n">
        <v>5</v>
      </c>
      <c r="BS345" s="198" t="n">
        <f aca="false">AO20</f>
        <v>3481440</v>
      </c>
      <c r="BT345" s="198" t="n">
        <f aca="false">B1613</f>
        <v>7397</v>
      </c>
      <c r="BU345" s="199" t="n">
        <f aca="false">BT345/BS345</f>
        <v>0.00212469552828715</v>
      </c>
      <c r="BV345" s="200" t="n">
        <f aca="false">2*BR345*BU345/(2+BR345*BU345)</f>
        <v>0.0105673466559712</v>
      </c>
      <c r="BW345" s="201" t="n">
        <f aca="false">BW344*(1-BV344)</f>
        <v>97399.2765526385</v>
      </c>
      <c r="BX345" s="201" t="n">
        <f aca="false">((BW345+BW346)/2)*BR345</f>
        <v>484423.252964761</v>
      </c>
      <c r="BY345" s="201" t="n">
        <f aca="false">BY346+BX345</f>
        <v>3713982.28331061</v>
      </c>
      <c r="BZ345" s="202" t="n">
        <f aca="false">BY345/BW345</f>
        <v>38.1315181669078</v>
      </c>
    </row>
    <row r="346" customFormat="false" ht="15" hidden="false" customHeight="false" outlineLevel="0" collapsed="false">
      <c r="A346" s="219" t="s">
        <v>64</v>
      </c>
      <c r="B346" s="132" t="n">
        <v>33246</v>
      </c>
      <c r="C346" s="132" t="n">
        <v>19865</v>
      </c>
      <c r="D346" s="132" t="n">
        <v>13381</v>
      </c>
      <c r="E346" s="217" t="n">
        <v>10.7</v>
      </c>
      <c r="F346" s="217" t="n">
        <v>12.3</v>
      </c>
      <c r="G346" s="217" t="n">
        <v>9.1</v>
      </c>
      <c r="H346" s="217" t="n">
        <v>148.5</v>
      </c>
      <c r="I346" s="127"/>
      <c r="AR346" s="203" t="s">
        <v>209</v>
      </c>
      <c r="AS346" s="204" t="s">
        <v>52</v>
      </c>
      <c r="AT346" s="204" t="n">
        <v>5</v>
      </c>
      <c r="AU346" s="205" t="n">
        <f aca="false">O21</f>
        <v>2150000</v>
      </c>
      <c r="AV346" s="205" t="n">
        <f aca="false">B235</f>
        <v>11199</v>
      </c>
      <c r="AW346" s="206" t="n">
        <f aca="false">AV346/AU346</f>
        <v>0.00520883720930233</v>
      </c>
      <c r="AX346" s="207" t="n">
        <f aca="false">2*AT346*AW346/(2+AT346*AW346)</f>
        <v>0.0257093959015104</v>
      </c>
      <c r="AY346" s="208" t="n">
        <f aca="false">AY345*(1-AX345)</f>
        <v>93762.9505448471</v>
      </c>
      <c r="AZ346" s="208" t="n">
        <f aca="false">((AY346+AY347)/2)*AT346</f>
        <v>462788.280683108</v>
      </c>
      <c r="BA346" s="208" t="n">
        <f aca="false">BA347+AZ346</f>
        <v>2808756.67392682</v>
      </c>
      <c r="BB346" s="209" t="n">
        <f aca="false">BA346/AY346</f>
        <v>29.9559331015654</v>
      </c>
      <c r="BD346" s="203" t="s">
        <v>209</v>
      </c>
      <c r="BE346" s="204" t="s">
        <v>52</v>
      </c>
      <c r="BF346" s="204" t="n">
        <v>5</v>
      </c>
      <c r="BG346" s="205" t="n">
        <f aca="false">AB21</f>
        <v>2795232</v>
      </c>
      <c r="BH346" s="205" t="n">
        <f aca="false">B925</f>
        <v>11419</v>
      </c>
      <c r="BI346" s="206" t="n">
        <f aca="false">BH346/BG346</f>
        <v>0.00408517074790214</v>
      </c>
      <c r="BJ346" s="207" t="n">
        <f aca="false">2*BF346*BI346/(2+BF346*BI346)</f>
        <v>0.0202193549460926</v>
      </c>
      <c r="BK346" s="208" t="n">
        <f aca="false">BK345*(1-BJ345)</f>
        <v>95419.679683141</v>
      </c>
      <c r="BL346" s="208" t="n">
        <f aca="false">((BK346+BK347)/2)*BF346</f>
        <v>472275.087484815</v>
      </c>
      <c r="BM346" s="208" t="n">
        <f aca="false">BM347+BL346</f>
        <v>3050170.10969606</v>
      </c>
      <c r="BN346" s="209" t="n">
        <f aca="false">BM346/BK346</f>
        <v>31.9658389110582</v>
      </c>
      <c r="BP346" s="203" t="s">
        <v>209</v>
      </c>
      <c r="BQ346" s="204" t="s">
        <v>52</v>
      </c>
      <c r="BR346" s="204" t="n">
        <v>5</v>
      </c>
      <c r="BS346" s="205" t="n">
        <f aca="false">AO21</f>
        <v>3230487</v>
      </c>
      <c r="BT346" s="205" t="n">
        <f aca="false">B1614</f>
        <v>11050</v>
      </c>
      <c r="BU346" s="206" t="n">
        <f aca="false">BT346/BS346</f>
        <v>0.00342053690356903</v>
      </c>
      <c r="BV346" s="207" t="n">
        <f aca="false">2*BR346*BU346/(2+BR346*BU346)</f>
        <v>0.0169576736465781</v>
      </c>
      <c r="BW346" s="208" t="n">
        <f aca="false">BW345*(1-BV345)</f>
        <v>96370.0246332659</v>
      </c>
      <c r="BX346" s="208" t="n">
        <f aca="false">((BW346+BW347)/2)*BR346</f>
        <v>477764.594598721</v>
      </c>
      <c r="BY346" s="208" t="n">
        <f aca="false">BY347+BX346</f>
        <v>3229559.03034585</v>
      </c>
      <c r="BZ346" s="209" t="n">
        <f aca="false">BY346/BW346</f>
        <v>33.5120701964731</v>
      </c>
    </row>
    <row r="347" customFormat="false" ht="15" hidden="false" customHeight="false" outlineLevel="0" collapsed="false">
      <c r="A347" s="219" t="s">
        <v>69</v>
      </c>
      <c r="B347" s="132" t="n">
        <v>38851</v>
      </c>
      <c r="C347" s="132" t="n">
        <v>21307</v>
      </c>
      <c r="D347" s="132" t="n">
        <v>17544</v>
      </c>
      <c r="E347" s="217" t="n">
        <v>12.6</v>
      </c>
      <c r="F347" s="217" t="n">
        <v>13.1</v>
      </c>
      <c r="G347" s="217" t="n">
        <v>11.9</v>
      </c>
      <c r="H347" s="217" t="n">
        <v>121.4</v>
      </c>
      <c r="I347" s="127"/>
      <c r="AR347" s="196" t="s">
        <v>210</v>
      </c>
      <c r="AS347" s="197" t="s">
        <v>53</v>
      </c>
      <c r="AT347" s="197" t="n">
        <v>5</v>
      </c>
      <c r="AU347" s="198" t="n">
        <f aca="false">O22</f>
        <v>1972274</v>
      </c>
      <c r="AV347" s="198" t="n">
        <f aca="false">B236</f>
        <v>16230</v>
      </c>
      <c r="AW347" s="199" t="n">
        <f aca="false">AV347/AU347</f>
        <v>0.00822907973232928</v>
      </c>
      <c r="AX347" s="200" t="n">
        <f aca="false">2*AT347*AW347/(2+AT347*AW347)</f>
        <v>0.0403159899227413</v>
      </c>
      <c r="AY347" s="201" t="n">
        <f aca="false">AY346*(1-AX346)</f>
        <v>91352.3617283959</v>
      </c>
      <c r="AZ347" s="201" t="n">
        <f aca="false">((AY347+AY348)/2)*AT347</f>
        <v>447554.406404828</v>
      </c>
      <c r="BA347" s="201" t="n">
        <f aca="false">BA348+AZ347</f>
        <v>2345968.39324371</v>
      </c>
      <c r="BB347" s="202" t="n">
        <f aca="false">BA347/AY347</f>
        <v>25.6804350632841</v>
      </c>
      <c r="BD347" s="196" t="s">
        <v>210</v>
      </c>
      <c r="BE347" s="197" t="s">
        <v>53</v>
      </c>
      <c r="BF347" s="197" t="n">
        <v>5</v>
      </c>
      <c r="BG347" s="198" t="n">
        <f aca="false">AB22</f>
        <v>2324522</v>
      </c>
      <c r="BH347" s="198" t="n">
        <f aca="false">B926</f>
        <v>15165</v>
      </c>
      <c r="BI347" s="199" t="n">
        <f aca="false">BH347/BG347</f>
        <v>0.00652392190738569</v>
      </c>
      <c r="BJ347" s="200" t="n">
        <f aca="false">2*BF347*BI347/(2+BF347*BI347)</f>
        <v>0.0320961279561402</v>
      </c>
      <c r="BK347" s="201" t="n">
        <f aca="false">BK346*(1-BJ346)</f>
        <v>93490.3553107852</v>
      </c>
      <c r="BL347" s="201" t="n">
        <f aca="false">((BK347+BK348)/2)*BF347</f>
        <v>459950.080537126</v>
      </c>
      <c r="BM347" s="201" t="n">
        <f aca="false">BM348+BL347</f>
        <v>2577895.02221125</v>
      </c>
      <c r="BN347" s="202" t="n">
        <f aca="false">BM347/BK347</f>
        <v>27.573914053933</v>
      </c>
      <c r="BP347" s="196" t="s">
        <v>210</v>
      </c>
      <c r="BQ347" s="197" t="s">
        <v>53</v>
      </c>
      <c r="BR347" s="197" t="n">
        <v>5</v>
      </c>
      <c r="BS347" s="198" t="n">
        <f aca="false">AO22</f>
        <v>2986862</v>
      </c>
      <c r="BT347" s="198" t="n">
        <f aca="false">B1615</f>
        <v>16440</v>
      </c>
      <c r="BU347" s="199" t="n">
        <f aca="false">BT347/BS347</f>
        <v>0.00550410430746382</v>
      </c>
      <c r="BV347" s="200" t="n">
        <f aca="false">2*BR347*BU347/(2+BR347*BU347)</f>
        <v>0.027146972121843</v>
      </c>
      <c r="BW347" s="201" t="n">
        <f aca="false">BW346*(1-BV346)</f>
        <v>94735.8132062223</v>
      </c>
      <c r="BX347" s="201" t="n">
        <f aca="false">((BW347+BW348)/2)*BR347</f>
        <v>467249.589830988</v>
      </c>
      <c r="BY347" s="201" t="n">
        <f aca="false">BY348+BX347</f>
        <v>2751794.43574713</v>
      </c>
      <c r="BZ347" s="202" t="n">
        <f aca="false">BY347/BW347</f>
        <v>29.0470345122492</v>
      </c>
    </row>
    <row r="348" customFormat="false" ht="15" hidden="false" customHeight="false" outlineLevel="0" collapsed="false">
      <c r="A348" s="219" t="s">
        <v>70</v>
      </c>
      <c r="B348" s="132" t="n">
        <v>45557</v>
      </c>
      <c r="C348" s="132" t="n">
        <v>21389</v>
      </c>
      <c r="D348" s="132" t="n">
        <v>24168</v>
      </c>
      <c r="E348" s="217" t="n">
        <v>14.7</v>
      </c>
      <c r="F348" s="217" t="n">
        <v>13.2</v>
      </c>
      <c r="G348" s="217" t="n">
        <v>16.4</v>
      </c>
      <c r="H348" s="217" t="n">
        <v>88.5</v>
      </c>
      <c r="I348" s="127"/>
      <c r="AR348" s="203" t="s">
        <v>211</v>
      </c>
      <c r="AS348" s="204" t="s">
        <v>57</v>
      </c>
      <c r="AT348" s="204" t="n">
        <v>5</v>
      </c>
      <c r="AU348" s="205" t="n">
        <f aca="false">O23</f>
        <v>1755623</v>
      </c>
      <c r="AV348" s="205" t="n">
        <f aca="false">B237</f>
        <v>21915</v>
      </c>
      <c r="AW348" s="206" t="n">
        <f aca="false">AV348/AU348</f>
        <v>0.0124827482893537</v>
      </c>
      <c r="AX348" s="207" t="n">
        <f aca="false">2*AT348*AW348/(2+AT348*AW348)</f>
        <v>0.0605249472426281</v>
      </c>
      <c r="AY348" s="208" t="n">
        <f aca="false">AY347*(1-AX347)</f>
        <v>87669.4008335353</v>
      </c>
      <c r="AZ348" s="208" t="n">
        <f aca="false">((AY348+AY349)/2)*AT348</f>
        <v>425081.53951707</v>
      </c>
      <c r="BA348" s="208" t="n">
        <f aca="false">BA349+AZ348</f>
        <v>1898413.98683889</v>
      </c>
      <c r="BB348" s="209" t="n">
        <f aca="false">BA348/AY348</f>
        <v>21.6542370403963</v>
      </c>
      <c r="BD348" s="203" t="s">
        <v>211</v>
      </c>
      <c r="BE348" s="204" t="s">
        <v>57</v>
      </c>
      <c r="BF348" s="204" t="n">
        <v>5</v>
      </c>
      <c r="BG348" s="205" t="n">
        <f aca="false">AB23</f>
        <v>2046725</v>
      </c>
      <c r="BH348" s="205" t="n">
        <f aca="false">B927</f>
        <v>20842</v>
      </c>
      <c r="BI348" s="206" t="n">
        <f aca="false">BH348/BG348</f>
        <v>0.0101830973872895</v>
      </c>
      <c r="BJ348" s="207" t="n">
        <f aca="false">2*BF348*BI348/(2+BF348*BI348)</f>
        <v>0.0496514724870523</v>
      </c>
      <c r="BK348" s="208" t="n">
        <f aca="false">BK347*(1-BJ347)</f>
        <v>90489.6769040652</v>
      </c>
      <c r="BL348" s="208" t="n">
        <f aca="false">((BK348+BK349)/2)*BF348</f>
        <v>441216.020262415</v>
      </c>
      <c r="BM348" s="208" t="n">
        <f aca="false">BM349+BL348</f>
        <v>2117944.94167412</v>
      </c>
      <c r="BN348" s="209" t="n">
        <f aca="false">BM348/BK348</f>
        <v>23.4053763272855</v>
      </c>
      <c r="BP348" s="203" t="s">
        <v>211</v>
      </c>
      <c r="BQ348" s="204" t="s">
        <v>57</v>
      </c>
      <c r="BR348" s="204" t="n">
        <v>5</v>
      </c>
      <c r="BS348" s="205" t="n">
        <f aca="false">AO23</f>
        <v>2827272</v>
      </c>
      <c r="BT348" s="205" t="n">
        <f aca="false">B1616</f>
        <v>24601</v>
      </c>
      <c r="BU348" s="206" t="n">
        <f aca="false">BT348/BS348</f>
        <v>0.00870132056625609</v>
      </c>
      <c r="BV348" s="207" t="n">
        <f aca="false">2*BR348*BU348/(2+BR348*BU348)</f>
        <v>0.0425803398638419</v>
      </c>
      <c r="BW348" s="208" t="n">
        <f aca="false">BW347*(1-BV347)</f>
        <v>92164.0227261729</v>
      </c>
      <c r="BX348" s="208" t="n">
        <f aca="false">((BW348+BW349)/2)*BR348</f>
        <v>451009.175103616</v>
      </c>
      <c r="BY348" s="208" t="n">
        <f aca="false">BY349+BX348</f>
        <v>2284544.84591614</v>
      </c>
      <c r="BZ348" s="209" t="n">
        <f aca="false">BY348/BW348</f>
        <v>24.7878160950474</v>
      </c>
    </row>
    <row r="349" customFormat="false" ht="15" hidden="false" customHeight="false" outlineLevel="0" collapsed="false">
      <c r="A349" s="219" t="s">
        <v>71</v>
      </c>
      <c r="B349" s="132" t="n">
        <v>40664</v>
      </c>
      <c r="C349" s="132" t="n">
        <v>15784</v>
      </c>
      <c r="D349" s="132" t="n">
        <v>24880</v>
      </c>
      <c r="E349" s="217" t="n">
        <v>13.1</v>
      </c>
      <c r="F349" s="217" t="n">
        <v>9.7</v>
      </c>
      <c r="G349" s="217" t="n">
        <v>16.9</v>
      </c>
      <c r="H349" s="217" t="n">
        <v>63.4</v>
      </c>
      <c r="I349" s="127"/>
      <c r="AR349" s="196" t="s">
        <v>212</v>
      </c>
      <c r="AS349" s="197" t="s">
        <v>62</v>
      </c>
      <c r="AT349" s="197" t="n">
        <v>5</v>
      </c>
      <c r="AU349" s="198" t="n">
        <f aca="false">O24</f>
        <v>1466753</v>
      </c>
      <c r="AV349" s="198" t="n">
        <f aca="false">B238</f>
        <v>27648</v>
      </c>
      <c r="AW349" s="199" t="n">
        <f aca="false">AV349/AU349</f>
        <v>0.0188497995231644</v>
      </c>
      <c r="AX349" s="200" t="n">
        <f aca="false">2*AT349*AW349/(2+AT349*AW349)</f>
        <v>0.0900074420215734</v>
      </c>
      <c r="AY349" s="201" t="n">
        <f aca="false">AY348*(1-AX348)</f>
        <v>82363.2149732927</v>
      </c>
      <c r="AZ349" s="201" t="n">
        <f aca="false">((AY349+AY350)/2)*AT349</f>
        <v>393282.819125416</v>
      </c>
      <c r="BA349" s="201" t="n">
        <f aca="false">BA350+AZ349</f>
        <v>1473332.44732182</v>
      </c>
      <c r="BB349" s="202" t="n">
        <f aca="false">BA349/AY349</f>
        <v>17.8882338165109</v>
      </c>
      <c r="BD349" s="196" t="s">
        <v>212</v>
      </c>
      <c r="BE349" s="197" t="s">
        <v>62</v>
      </c>
      <c r="BF349" s="197" t="n">
        <v>5</v>
      </c>
      <c r="BG349" s="198" t="n">
        <f aca="false">AB24</f>
        <v>1826943</v>
      </c>
      <c r="BH349" s="198" t="n">
        <f aca="false">B928</f>
        <v>28328</v>
      </c>
      <c r="BI349" s="199" t="n">
        <f aca="false">BH349/BG349</f>
        <v>0.0155056835380195</v>
      </c>
      <c r="BJ349" s="200" t="n">
        <f aca="false">2*BF349*BI349/(2+BF349*BI349)</f>
        <v>0.0746352415976073</v>
      </c>
      <c r="BK349" s="201" t="n">
        <f aca="false">BK348*(1-BJ348)</f>
        <v>85996.7312009007</v>
      </c>
      <c r="BL349" s="201" t="n">
        <f aca="false">((BK349+BK350)/2)*BF349</f>
        <v>413937.688980044</v>
      </c>
      <c r="BM349" s="201" t="n">
        <f aca="false">BM350+BL349</f>
        <v>1676728.92141171</v>
      </c>
      <c r="BN349" s="202" t="n">
        <f aca="false">BM349/BK349</f>
        <v>19.4975890129432</v>
      </c>
      <c r="BP349" s="196" t="s">
        <v>212</v>
      </c>
      <c r="BQ349" s="197" t="s">
        <v>62</v>
      </c>
      <c r="BR349" s="197" t="n">
        <v>5</v>
      </c>
      <c r="BS349" s="198" t="n">
        <f aca="false">AO24</f>
        <v>2325920</v>
      </c>
      <c r="BT349" s="198" t="n">
        <f aca="false">B1617</f>
        <v>30895</v>
      </c>
      <c r="BU349" s="199" t="n">
        <f aca="false">BT349/BS349</f>
        <v>0.0132829160074293</v>
      </c>
      <c r="BV349" s="200" t="n">
        <f aca="false">2*BR349*BU349/(2+BR349*BU349)</f>
        <v>0.0642800149386796</v>
      </c>
      <c r="BW349" s="201" t="n">
        <f aca="false">BW348*(1-BV348)</f>
        <v>88239.6473152736</v>
      </c>
      <c r="BX349" s="201" t="n">
        <f aca="false">((BW349+BW350)/2)*BR349</f>
        <v>427018.121957344</v>
      </c>
      <c r="BY349" s="201" t="n">
        <f aca="false">BY350+BX349</f>
        <v>1833535.67081252</v>
      </c>
      <c r="BZ349" s="202" t="n">
        <f aca="false">BY349/BW349</f>
        <v>20.7790457758907</v>
      </c>
    </row>
    <row r="350" customFormat="false" ht="15" hidden="false" customHeight="false" outlineLevel="0" collapsed="false">
      <c r="A350" s="219" t="s">
        <v>72</v>
      </c>
      <c r="B350" s="132" t="n">
        <v>25123</v>
      </c>
      <c r="C350" s="132" t="n">
        <v>7986</v>
      </c>
      <c r="D350" s="132" t="n">
        <v>17137</v>
      </c>
      <c r="E350" s="217" t="n">
        <v>8.1</v>
      </c>
      <c r="F350" s="217" t="n">
        <v>4.9</v>
      </c>
      <c r="G350" s="217" t="n">
        <v>11.6</v>
      </c>
      <c r="H350" s="217" t="n">
        <v>46.6</v>
      </c>
      <c r="I350" s="127"/>
      <c r="AR350" s="203" t="s">
        <v>213</v>
      </c>
      <c r="AS350" s="204" t="s">
        <v>64</v>
      </c>
      <c r="AT350" s="204" t="n">
        <v>5</v>
      </c>
      <c r="AU350" s="205" t="n">
        <f aca="false">O25</f>
        <v>1125319</v>
      </c>
      <c r="AV350" s="205" t="n">
        <f aca="false">B239</f>
        <v>32287</v>
      </c>
      <c r="AW350" s="206" t="n">
        <f aca="false">AV350/AU350</f>
        <v>0.0286914199440336</v>
      </c>
      <c r="AX350" s="207" t="n">
        <f aca="false">2*AT350*AW350/(2+AT350*AW350)</f>
        <v>0.133855816138235</v>
      </c>
      <c r="AY350" s="208" t="n">
        <f aca="false">AY349*(1-AX349)</f>
        <v>74949.9126768737</v>
      </c>
      <c r="AZ350" s="208" t="n">
        <f aca="false">((AY350+AY351)/2)*AT350</f>
        <v>349668.359057238</v>
      </c>
      <c r="BA350" s="208" t="n">
        <f aca="false">BA351+AZ350</f>
        <v>1080049.6281964</v>
      </c>
      <c r="BB350" s="209" t="n">
        <f aca="false">BA350/AY350</f>
        <v>14.410285344197</v>
      </c>
      <c r="BD350" s="203" t="s">
        <v>213</v>
      </c>
      <c r="BE350" s="204" t="s">
        <v>64</v>
      </c>
      <c r="BF350" s="204" t="n">
        <v>5</v>
      </c>
      <c r="BG350" s="205" t="n">
        <f aca="false">AB25</f>
        <v>1545081</v>
      </c>
      <c r="BH350" s="205" t="n">
        <f aca="false">B929</f>
        <v>37419</v>
      </c>
      <c r="BI350" s="206" t="n">
        <f aca="false">BH350/BG350</f>
        <v>0.0242181477864267</v>
      </c>
      <c r="BJ350" s="207" t="n">
        <f aca="false">2*BF350*BI350/(2+BF350*BI350)</f>
        <v>0.114177801740907</v>
      </c>
      <c r="BK350" s="208" t="n">
        <f aca="false">BK349*(1-BJ349)</f>
        <v>79578.344391117</v>
      </c>
      <c r="BL350" s="208" t="n">
        <f aca="false">((BK350+BK351)/2)*BF350</f>
        <v>375176.520883689</v>
      </c>
      <c r="BM350" s="208" t="n">
        <f aca="false">BM351+BL350</f>
        <v>1262791.23243166</v>
      </c>
      <c r="BN350" s="209" t="n">
        <f aca="false">BM350/BK350</f>
        <v>15.8685285814092</v>
      </c>
      <c r="BP350" s="203" t="s">
        <v>213</v>
      </c>
      <c r="BQ350" s="204" t="s">
        <v>64</v>
      </c>
      <c r="BR350" s="204" t="n">
        <v>5</v>
      </c>
      <c r="BS350" s="205" t="n">
        <f aca="false">AO25</f>
        <v>1840274</v>
      </c>
      <c r="BT350" s="205" t="n">
        <f aca="false">B1618</f>
        <v>39061</v>
      </c>
      <c r="BU350" s="206" t="n">
        <f aca="false">BT350/BS350</f>
        <v>0.0212256435726419</v>
      </c>
      <c r="BV350" s="207" t="n">
        <f aca="false">2*BR350*BU350/(2+BR350*BU350)</f>
        <v>0.100780395954129</v>
      </c>
      <c r="BW350" s="208" t="n">
        <f aca="false">BW349*(1-BV349)</f>
        <v>82567.601467664</v>
      </c>
      <c r="BX350" s="208" t="n">
        <f aca="false">((BW350+BW351)/2)*BR350</f>
        <v>392035.018416085</v>
      </c>
      <c r="BY350" s="208" t="n">
        <f aca="false">BY351+BX350</f>
        <v>1406517.54885518</v>
      </c>
      <c r="BZ350" s="209" t="n">
        <f aca="false">BY350/BW350</f>
        <v>17.0347390968601</v>
      </c>
    </row>
    <row r="351" customFormat="false" ht="15" hidden="false" customHeight="false" outlineLevel="0" collapsed="false">
      <c r="A351" s="219" t="s">
        <v>74</v>
      </c>
      <c r="B351" s="132" t="n">
        <v>9559</v>
      </c>
      <c r="C351" s="132" t="n">
        <v>2434</v>
      </c>
      <c r="D351" s="132" t="n">
        <v>7125</v>
      </c>
      <c r="E351" s="217" t="n">
        <v>3.1</v>
      </c>
      <c r="F351" s="217" t="n">
        <v>1.5</v>
      </c>
      <c r="G351" s="217" t="n">
        <v>4.8</v>
      </c>
      <c r="H351" s="217" t="n">
        <v>34.2</v>
      </c>
      <c r="I351" s="127"/>
      <c r="AR351" s="196" t="s">
        <v>214</v>
      </c>
      <c r="AS351" s="197" t="s">
        <v>69</v>
      </c>
      <c r="AT351" s="197" t="n">
        <v>5</v>
      </c>
      <c r="AU351" s="198" t="n">
        <f aca="false">O26</f>
        <v>840332</v>
      </c>
      <c r="AV351" s="198" t="n">
        <f aca="false">B240</f>
        <v>38591</v>
      </c>
      <c r="AW351" s="199" t="n">
        <f aca="false">AV351/AU351</f>
        <v>0.0459235159436984</v>
      </c>
      <c r="AX351" s="200" t="n">
        <f aca="false">2*AT351*AW351/(2+AT351*AW351)</f>
        <v>0.205970370710374</v>
      </c>
      <c r="AY351" s="201" t="n">
        <f aca="false">AY350*(1-AX350)</f>
        <v>64917.4309460214</v>
      </c>
      <c r="AZ351" s="201" t="n">
        <f aca="false">((AY351+AY352)/2)*AT351</f>
        <v>291159.486436314</v>
      </c>
      <c r="BA351" s="201" t="n">
        <f aca="false">BA352+AZ351</f>
        <v>730381.269139162</v>
      </c>
      <c r="BB351" s="202" t="n">
        <f aca="false">BA351/AY351</f>
        <v>11.250926885053</v>
      </c>
      <c r="BD351" s="196" t="s">
        <v>214</v>
      </c>
      <c r="BE351" s="197" t="s">
        <v>69</v>
      </c>
      <c r="BF351" s="197" t="n">
        <v>5</v>
      </c>
      <c r="BG351" s="198" t="n">
        <f aca="false">AB26</f>
        <v>1207518</v>
      </c>
      <c r="BH351" s="198" t="n">
        <f aca="false">B930</f>
        <v>46517</v>
      </c>
      <c r="BI351" s="199" t="n">
        <f aca="false">BH351/BG351</f>
        <v>0.0385228211918994</v>
      </c>
      <c r="BJ351" s="200" t="n">
        <f aca="false">2*BF351*BI351/(2+BF351*BI351)</f>
        <v>0.175693575477759</v>
      </c>
      <c r="BK351" s="201" t="n">
        <f aca="false">BK350*(1-BJ350)</f>
        <v>70492.2639623584</v>
      </c>
      <c r="BL351" s="201" t="n">
        <f aca="false">((BK351+BK352)/2)*BF351</f>
        <v>321498.72506412</v>
      </c>
      <c r="BM351" s="201" t="n">
        <f aca="false">BM352+BL351</f>
        <v>887614.711547975</v>
      </c>
      <c r="BN351" s="202" t="n">
        <f aca="false">BM351/BK351</f>
        <v>12.5916612923929</v>
      </c>
      <c r="BP351" s="196" t="s">
        <v>214</v>
      </c>
      <c r="BQ351" s="197" t="s">
        <v>69</v>
      </c>
      <c r="BR351" s="197" t="n">
        <v>5</v>
      </c>
      <c r="BS351" s="198" t="n">
        <f aca="false">AO26</f>
        <v>1504237</v>
      </c>
      <c r="BT351" s="198" t="n">
        <f aca="false">B1619</f>
        <v>50854</v>
      </c>
      <c r="BU351" s="199" t="n">
        <f aca="false">BT351/BS351</f>
        <v>0.0338071726729232</v>
      </c>
      <c r="BV351" s="200" t="n">
        <f aca="false">2*BR351*BU351/(2+BR351*BU351)</f>
        <v>0.155862672646092</v>
      </c>
      <c r="BW351" s="201" t="n">
        <f aca="false">BW350*(1-BV350)</f>
        <v>74246.40589877</v>
      </c>
      <c r="BX351" s="201" t="n">
        <f aca="false">((BW351+BW352)/2)*BR351</f>
        <v>342301.421349478</v>
      </c>
      <c r="BY351" s="201" t="n">
        <f aca="false">BY352+BX351</f>
        <v>1014482.5304391</v>
      </c>
      <c r="BZ351" s="202" t="n">
        <f aca="false">BY351/BW351</f>
        <v>13.6637257811816</v>
      </c>
    </row>
    <row r="352" customFormat="false" ht="15" hidden="false" customHeight="false" outlineLevel="0" collapsed="false">
      <c r="A352" s="219" t="s">
        <v>218</v>
      </c>
      <c r="B352" s="132" t="n">
        <v>1992</v>
      </c>
      <c r="C352" s="132" t="n">
        <v>378</v>
      </c>
      <c r="D352" s="132" t="n">
        <v>1614</v>
      </c>
      <c r="E352" s="217" t="n">
        <v>0.6</v>
      </c>
      <c r="F352" s="217" t="n">
        <v>0.2</v>
      </c>
      <c r="G352" s="217" t="n">
        <v>1.1</v>
      </c>
      <c r="H352" s="217" t="n">
        <v>23.4</v>
      </c>
      <c r="I352" s="127"/>
      <c r="AR352" s="203" t="s">
        <v>215</v>
      </c>
      <c r="AS352" s="204" t="s">
        <v>70</v>
      </c>
      <c r="AT352" s="204" t="n">
        <v>5</v>
      </c>
      <c r="AU352" s="205" t="n">
        <f aca="false">O27</f>
        <v>585184</v>
      </c>
      <c r="AV352" s="205" t="n">
        <f aca="false">B241</f>
        <v>46110</v>
      </c>
      <c r="AW352" s="206" t="n">
        <f aca="false">AV352/AU352</f>
        <v>0.0787957292065402</v>
      </c>
      <c r="AX352" s="207" t="n">
        <f aca="false">2*AT352*AW352/(2+AT352*AW352)</f>
        <v>0.329141320191474</v>
      </c>
      <c r="AY352" s="208" t="n">
        <f aca="false">AY351*(1-AX351)</f>
        <v>51546.3636285042</v>
      </c>
      <c r="AZ352" s="208" t="n">
        <f aca="false">((AY352+AY353)/2)*AT352</f>
        <v>215316.722703132</v>
      </c>
      <c r="BA352" s="208" t="n">
        <f aca="false">BA353+AZ352</f>
        <v>439221.782702848</v>
      </c>
      <c r="BB352" s="209" t="n">
        <f aca="false">BA352/AY352</f>
        <v>8.52090723350203</v>
      </c>
      <c r="BD352" s="203" t="s">
        <v>215</v>
      </c>
      <c r="BE352" s="204" t="s">
        <v>70</v>
      </c>
      <c r="BF352" s="204" t="n">
        <v>5</v>
      </c>
      <c r="BG352" s="205" t="n">
        <f aca="false">AB27</f>
        <v>805002</v>
      </c>
      <c r="BH352" s="205" t="n">
        <f aca="false">B931</f>
        <v>51603</v>
      </c>
      <c r="BI352" s="206" t="n">
        <f aca="false">BH352/BG352</f>
        <v>0.0641029463280837</v>
      </c>
      <c r="BJ352" s="207" t="n">
        <f aca="false">2*BF352*BI352/(2+BF352*BI352)</f>
        <v>0.276244513572935</v>
      </c>
      <c r="BK352" s="208" t="n">
        <f aca="false">BK351*(1-BJ351)</f>
        <v>58107.2260632897</v>
      </c>
      <c r="BL352" s="208" t="n">
        <f aca="false">((BK352+BK353)/2)*BF352</f>
        <v>250406.624319133</v>
      </c>
      <c r="BM352" s="208" t="n">
        <f aca="false">BM353+BL352</f>
        <v>566115.986483854</v>
      </c>
      <c r="BN352" s="209" t="n">
        <f aca="false">BM352/BK352</f>
        <v>9.74260904947085</v>
      </c>
      <c r="BP352" s="203" t="s">
        <v>215</v>
      </c>
      <c r="BQ352" s="204" t="s">
        <v>70</v>
      </c>
      <c r="BR352" s="204" t="n">
        <v>5</v>
      </c>
      <c r="BS352" s="205" t="n">
        <f aca="false">AO27</f>
        <v>1117901</v>
      </c>
      <c r="BT352" s="205" t="n">
        <f aca="false">B1620</f>
        <v>61783</v>
      </c>
      <c r="BU352" s="206" t="n">
        <f aca="false">BT352/BS352</f>
        <v>0.0552669690786572</v>
      </c>
      <c r="BV352" s="207" t="n">
        <f aca="false">2*BR352*BU352/(2+BR352*BU352)</f>
        <v>0.242789276764371</v>
      </c>
      <c r="BW352" s="208" t="n">
        <f aca="false">BW351*(1-BV351)</f>
        <v>62674.1626410212</v>
      </c>
      <c r="BX352" s="208" t="n">
        <f aca="false">((BW352+BW353)/2)*BR352</f>
        <v>275329.276656541</v>
      </c>
      <c r="BY352" s="208" t="n">
        <f aca="false">BY353+BX352</f>
        <v>672181.109089617</v>
      </c>
      <c r="BZ352" s="209" t="n">
        <f aca="false">BY352/BW352</f>
        <v>10.725011404455</v>
      </c>
    </row>
    <row r="353" customFormat="false" ht="15" hidden="false" customHeight="false" outlineLevel="0" collapsed="false">
      <c r="B353" s="132"/>
      <c r="C353" s="132"/>
      <c r="D353" s="132"/>
      <c r="E353" s="217"/>
      <c r="F353" s="217"/>
      <c r="G353" s="217"/>
      <c r="H353" s="217"/>
      <c r="I353" s="127"/>
      <c r="AR353" s="196" t="s">
        <v>216</v>
      </c>
      <c r="AS353" s="197" t="s">
        <v>71</v>
      </c>
      <c r="AT353" s="197" t="n">
        <v>5</v>
      </c>
      <c r="AU353" s="198" t="n">
        <f aca="false">O28</f>
        <v>335449</v>
      </c>
      <c r="AV353" s="198" t="n">
        <f aca="false">B242</f>
        <v>40646</v>
      </c>
      <c r="AW353" s="199" t="n">
        <f aca="false">AV353/AU353</f>
        <v>0.121168940733167</v>
      </c>
      <c r="AX353" s="200" t="n">
        <f aca="false">2*AT353*AW353/(2+AT353*AW353)</f>
        <v>0.464989109146487</v>
      </c>
      <c r="AY353" s="201" t="n">
        <f aca="false">AY352*(1-AX352)</f>
        <v>34580.3254527485</v>
      </c>
      <c r="AZ353" s="201" t="n">
        <f aca="false">((AY353+AY354)/2)*AT353</f>
        <v>132702.94044807</v>
      </c>
      <c r="BA353" s="201" t="n">
        <f aca="false">BA354+AZ353</f>
        <v>223905.059999716</v>
      </c>
      <c r="BB353" s="202" t="n">
        <f aca="false">BA353/AY353</f>
        <v>6.47492633652814</v>
      </c>
      <c r="BD353" s="196" t="s">
        <v>216</v>
      </c>
      <c r="BE353" s="197" t="s">
        <v>71</v>
      </c>
      <c r="BF353" s="197" t="n">
        <v>5</v>
      </c>
      <c r="BG353" s="198" t="n">
        <f aca="false">AB28</f>
        <v>446911</v>
      </c>
      <c r="BH353" s="198" t="n">
        <f aca="false">B932</f>
        <v>43864</v>
      </c>
      <c r="BI353" s="199" t="n">
        <f aca="false">BH353/BG353</f>
        <v>0.0981492959448302</v>
      </c>
      <c r="BJ353" s="200" t="n">
        <f aca="false">2*BF353*BI353/(2+BF353*BI353)</f>
        <v>0.394055744909455</v>
      </c>
      <c r="BK353" s="201" t="n">
        <f aca="false">BK352*(1-BJ352)</f>
        <v>42055.4236643637</v>
      </c>
      <c r="BL353" s="201" t="n">
        <f aca="false">((BK353+BK354)/2)*BF353</f>
        <v>168846.66507296</v>
      </c>
      <c r="BM353" s="201" t="n">
        <f aca="false">BM354+BL353</f>
        <v>315709.362164721</v>
      </c>
      <c r="BN353" s="202" t="n">
        <f aca="false">BM353/BK353</f>
        <v>7.50698327721858</v>
      </c>
      <c r="BP353" s="196" t="s">
        <v>216</v>
      </c>
      <c r="BQ353" s="197" t="s">
        <v>71</v>
      </c>
      <c r="BR353" s="197" t="n">
        <v>5</v>
      </c>
      <c r="BS353" s="198" t="n">
        <f aca="false">AO28</f>
        <v>712768</v>
      </c>
      <c r="BT353" s="198" t="n">
        <f aca="false">B1621</f>
        <v>59862</v>
      </c>
      <c r="BU353" s="199" t="n">
        <f aca="false">BT353/BS353</f>
        <v>0.0839852518631589</v>
      </c>
      <c r="BV353" s="200" t="n">
        <f aca="false">2*BR353*BU353/(2+BR353*BU353)</f>
        <v>0.347057070602245</v>
      </c>
      <c r="BW353" s="201" t="n">
        <f aca="false">BW352*(1-BV352)</f>
        <v>47457.5480215951</v>
      </c>
      <c r="BX353" s="201" t="n">
        <f aca="false">((BW353+BW354)/2)*BR353</f>
        <v>196111.546122125</v>
      </c>
      <c r="BY353" s="201" t="n">
        <f aca="false">BY354+BX353</f>
        <v>396851.832433076</v>
      </c>
      <c r="BZ353" s="202" t="n">
        <f aca="false">BY353/BW353</f>
        <v>8.3622489778126</v>
      </c>
    </row>
    <row r="354" customFormat="false" ht="15" hidden="false" customHeight="false" outlineLevel="0" collapsed="false">
      <c r="A354" s="219" t="s">
        <v>186</v>
      </c>
      <c r="B354" s="132" t="n">
        <v>7226</v>
      </c>
      <c r="C354" s="132" t="n">
        <v>4083</v>
      </c>
      <c r="D354" s="132" t="n">
        <v>3143</v>
      </c>
      <c r="E354" s="217" t="n">
        <v>2.3</v>
      </c>
      <c r="F354" s="217" t="n">
        <v>2.5</v>
      </c>
      <c r="G354" s="217" t="n">
        <v>2.1</v>
      </c>
      <c r="H354" s="217" t="n">
        <v>129.9</v>
      </c>
      <c r="I354" s="127"/>
      <c r="AR354" s="203" t="n">
        <v>90</v>
      </c>
      <c r="AS354" s="204" t="s">
        <v>72</v>
      </c>
      <c r="AT354" s="204" t="n">
        <v>5</v>
      </c>
      <c r="AU354" s="205" t="n">
        <f aca="false">O29</f>
        <v>135274</v>
      </c>
      <c r="AV354" s="205" t="n">
        <f aca="false">B243</f>
        <v>23767</v>
      </c>
      <c r="AW354" s="206" t="n">
        <f aca="false">AV354/AU354</f>
        <v>0.175695255555391</v>
      </c>
      <c r="AX354" s="207" t="n">
        <f aca="false">2*AT354*AW354/(2+AT354*AW354)</f>
        <v>0.610375902389164</v>
      </c>
      <c r="AY354" s="208" t="n">
        <f aca="false">AY353*(1-AX353)</f>
        <v>18500.8507264794</v>
      </c>
      <c r="AZ354" s="208" t="n">
        <f aca="false">((AY354+AY355)/2)*AT354</f>
        <v>64273.0699895419</v>
      </c>
      <c r="BA354" s="208" t="n">
        <f aca="false">BA355+AZ354</f>
        <v>91202.1195516459</v>
      </c>
      <c r="BB354" s="209" t="n">
        <f aca="false">BA354/AY354</f>
        <v>4.92961761056276</v>
      </c>
      <c r="BD354" s="203" t="n">
        <v>90</v>
      </c>
      <c r="BE354" s="204" t="s">
        <v>72</v>
      </c>
      <c r="BF354" s="204" t="n">
        <v>5</v>
      </c>
      <c r="BG354" s="205" t="n">
        <f aca="false">AB29</f>
        <v>208979</v>
      </c>
      <c r="BH354" s="205" t="n">
        <f aca="false">B933</f>
        <v>29801</v>
      </c>
      <c r="BI354" s="206" t="n">
        <f aca="false">BH354/BG354</f>
        <v>0.142602845261964</v>
      </c>
      <c r="BJ354" s="207" t="n">
        <f aca="false">2*BF354*BI354/(2+BF354*BI354)</f>
        <v>0.52562512897667</v>
      </c>
      <c r="BK354" s="208" t="n">
        <f aca="false">BK353*(1-BJ353)</f>
        <v>25483.2423648201</v>
      </c>
      <c r="BL354" s="208" t="n">
        <f aca="false">((BK354+BK355)/2)*BF354</f>
        <v>93929.6304372199</v>
      </c>
      <c r="BM354" s="208" t="n">
        <f aca="false">BM355+BL354</f>
        <v>146862.697091761</v>
      </c>
      <c r="BN354" s="209" t="n">
        <f aca="false">BM354/BK354</f>
        <v>5.76310875159696</v>
      </c>
      <c r="BP354" s="203" t="n">
        <v>90</v>
      </c>
      <c r="BQ354" s="204" t="s">
        <v>72</v>
      </c>
      <c r="BR354" s="204" t="n">
        <v>5</v>
      </c>
      <c r="BS354" s="205" t="n">
        <f aca="false">AO29</f>
        <v>365500</v>
      </c>
      <c r="BT354" s="205" t="n">
        <f aca="false">B1622</f>
        <v>44461</v>
      </c>
      <c r="BU354" s="206" t="n">
        <f aca="false">BT354/BS354</f>
        <v>0.121644322845417</v>
      </c>
      <c r="BV354" s="207" t="n">
        <f aca="false">2*BR354*BU354/(2+BR354*BU354)</f>
        <v>0.466387987055559</v>
      </c>
      <c r="BW354" s="208" t="n">
        <f aca="false">BW353*(1-BV353)</f>
        <v>30987.0704272549</v>
      </c>
      <c r="BX354" s="208" t="n">
        <f aca="false">((BW354+BW355)/2)*BR354</f>
        <v>118805.358632984</v>
      </c>
      <c r="BY354" s="208" t="n">
        <f aca="false">BY355+BX354</f>
        <v>200740.286310951</v>
      </c>
      <c r="BZ354" s="209" t="n">
        <f aca="false">BY354/BW354</f>
        <v>6.47819505177838</v>
      </c>
    </row>
    <row r="355" customFormat="false" ht="15" hidden="false" customHeight="false" outlineLevel="0" collapsed="false">
      <c r="A355" s="219" t="s">
        <v>189</v>
      </c>
      <c r="B355" s="132" t="n">
        <v>1185</v>
      </c>
      <c r="C355" s="132" t="n">
        <v>663</v>
      </c>
      <c r="D355" s="132" t="n">
        <v>522</v>
      </c>
      <c r="E355" s="217" t="n">
        <v>0.4</v>
      </c>
      <c r="F355" s="217" t="n">
        <v>0.4</v>
      </c>
      <c r="G355" s="217" t="n">
        <v>0.4</v>
      </c>
      <c r="H355" s="217" t="n">
        <v>127</v>
      </c>
      <c r="I355" s="127"/>
      <c r="AR355" s="196" t="n">
        <v>95</v>
      </c>
      <c r="AS355" s="197" t="s">
        <v>74</v>
      </c>
      <c r="AT355" s="197" t="n">
        <v>5</v>
      </c>
      <c r="AU355" s="198" t="n">
        <f aca="false">O30</f>
        <v>31512</v>
      </c>
      <c r="AV355" s="198" t="n">
        <f aca="false">B244</f>
        <v>8020</v>
      </c>
      <c r="AW355" s="199" t="n">
        <f aca="false">AV355/AU355</f>
        <v>0.254506219852754</v>
      </c>
      <c r="AX355" s="200" t="n">
        <f aca="false">2*AT355*AW355/(2+AT355*AW355)</f>
        <v>0.777704511074047</v>
      </c>
      <c r="AY355" s="201" t="n">
        <f aca="false">AY354*(1-AX354)</f>
        <v>7208.37726933732</v>
      </c>
      <c r="AZ355" s="201" t="n">
        <f aca="false">((AY355+AY356)/2)*AT355</f>
        <v>22026.9175469685</v>
      </c>
      <c r="BA355" s="201" t="n">
        <f aca="false">BA356+AZ355</f>
        <v>26929.049562104</v>
      </c>
      <c r="BB355" s="202" t="n">
        <f aca="false">BA355/AY355</f>
        <v>3.73579913424532</v>
      </c>
      <c r="BD355" s="196" t="n">
        <v>95</v>
      </c>
      <c r="BE355" s="197" t="s">
        <v>74</v>
      </c>
      <c r="BF355" s="197" t="n">
        <v>5</v>
      </c>
      <c r="BG355" s="198" t="n">
        <f aca="false">AB30</f>
        <v>73247</v>
      </c>
      <c r="BH355" s="198" t="n">
        <f aca="false">B934</f>
        <v>15503</v>
      </c>
      <c r="BI355" s="199" t="n">
        <f aca="false">BH355/BG355</f>
        <v>0.211653719606264</v>
      </c>
      <c r="BJ355" s="200" t="n">
        <f aca="false">2*BF355*BI355/(2+BF355*BI355)</f>
        <v>0.692070407885397</v>
      </c>
      <c r="BK355" s="201" t="n">
        <f aca="false">BK354*(1-BJ354)</f>
        <v>12088.6098100678</v>
      </c>
      <c r="BL355" s="201" t="n">
        <f aca="false">((BK355+BK356)/2)*BF355</f>
        <v>39527.6262452864</v>
      </c>
      <c r="BM355" s="201" t="n">
        <f aca="false">BM356+BL355</f>
        <v>52933.0666545414</v>
      </c>
      <c r="BN355" s="202" t="n">
        <f aca="false">BM355/BK355</f>
        <v>4.37875549680303</v>
      </c>
      <c r="BP355" s="196" t="n">
        <v>95</v>
      </c>
      <c r="BQ355" s="197" t="s">
        <v>74</v>
      </c>
      <c r="BR355" s="197" t="n">
        <v>5</v>
      </c>
      <c r="BS355" s="198" t="n">
        <f aca="false">AO30</f>
        <v>134325</v>
      </c>
      <c r="BT355" s="198" t="n">
        <f aca="false">B1623</f>
        <v>24534</v>
      </c>
      <c r="BU355" s="199" t="n">
        <f aca="false">BT355/BS355</f>
        <v>0.182646566164154</v>
      </c>
      <c r="BV355" s="200" t="n">
        <f aca="false">2*BR355*BU355/(2+BR355*BU355)</f>
        <v>0.626954921803128</v>
      </c>
      <c r="BW355" s="201" t="n">
        <f aca="false">BW354*(1-BV354)</f>
        <v>16535.0730259387</v>
      </c>
      <c r="BX355" s="201" t="n">
        <f aca="false">((BW355+BW356)/2)*BR355</f>
        <v>56758.5015897273</v>
      </c>
      <c r="BY355" s="201" t="n">
        <f aca="false">BY356+BX355</f>
        <v>81934.9276779672</v>
      </c>
      <c r="BZ355" s="202" t="n">
        <f aca="false">BY355/BW355</f>
        <v>4.95522018859158</v>
      </c>
    </row>
    <row r="356" customFormat="false" ht="15" hidden="false" customHeight="false" outlineLevel="0" collapsed="false">
      <c r="A356" s="219" t="s">
        <v>24</v>
      </c>
      <c r="B356" s="132" t="n">
        <v>9743</v>
      </c>
      <c r="C356" s="132" t="n">
        <v>5559</v>
      </c>
      <c r="D356" s="132" t="n">
        <v>4184</v>
      </c>
      <c r="E356" s="217" t="n">
        <v>3.1</v>
      </c>
      <c r="F356" s="217" t="n">
        <v>3.4</v>
      </c>
      <c r="G356" s="217" t="n">
        <v>2.8</v>
      </c>
      <c r="H356" s="217" t="n">
        <v>132.9</v>
      </c>
      <c r="I356" s="127"/>
      <c r="AR356" s="220" t="s">
        <v>217</v>
      </c>
      <c r="AS356" s="221" t="s">
        <v>218</v>
      </c>
      <c r="AT356" s="221" t="n">
        <f aca="false">2/AW356</f>
        <v>6.11852642819007</v>
      </c>
      <c r="AU356" s="222" t="n">
        <f aca="false">O31</f>
        <v>5730</v>
      </c>
      <c r="AV356" s="222" t="n">
        <f aca="false">B245</f>
        <v>1873</v>
      </c>
      <c r="AW356" s="223" t="n">
        <f aca="false">AV356/AU356</f>
        <v>0.326876090750436</v>
      </c>
      <c r="AX356" s="224" t="n">
        <f aca="false">2*AT356*AW356/(2+AT356*AW356)</f>
        <v>1</v>
      </c>
      <c r="AY356" s="225" t="n">
        <f aca="false">AY355*(1-AX355)</f>
        <v>1602.38974945007</v>
      </c>
      <c r="AZ356" s="225" t="n">
        <f aca="false">AY356/AW356</f>
        <v>4902.13201513555</v>
      </c>
      <c r="BA356" s="225" t="n">
        <f aca="false">BA357+AZ356</f>
        <v>4902.13201513555</v>
      </c>
      <c r="BB356" s="226" t="n">
        <f aca="false">BA356/AY356</f>
        <v>3.05926321409503</v>
      </c>
      <c r="BD356" s="220" t="s">
        <v>217</v>
      </c>
      <c r="BE356" s="221" t="s">
        <v>218</v>
      </c>
      <c r="BF356" s="221" t="n">
        <f aca="false">2/BI356</f>
        <v>7.20250047357454</v>
      </c>
      <c r="BG356" s="222" t="n">
        <f aca="false">AB31</f>
        <v>19011</v>
      </c>
      <c r="BH356" s="222" t="n">
        <f aca="false">B935</f>
        <v>5279</v>
      </c>
      <c r="BI356" s="223" t="n">
        <f aca="false">BH356/BG356</f>
        <v>0.277681342380727</v>
      </c>
      <c r="BJ356" s="224" t="n">
        <f aca="false">2*BF356*BI356/(2+BF356*BI356)</f>
        <v>1</v>
      </c>
      <c r="BK356" s="225" t="n">
        <f aca="false">BK355*(1-BJ355)</f>
        <v>3722.44068804676</v>
      </c>
      <c r="BL356" s="225" t="n">
        <f aca="false">BK356/BI356</f>
        <v>13405.440409255</v>
      </c>
      <c r="BM356" s="225" t="n">
        <f aca="false">BM357+BL356</f>
        <v>13405.440409255</v>
      </c>
      <c r="BN356" s="226" t="n">
        <f aca="false">BM356/BK356</f>
        <v>3.60125023678727</v>
      </c>
      <c r="BP356" s="220" t="s">
        <v>217</v>
      </c>
      <c r="BQ356" s="221" t="s">
        <v>218</v>
      </c>
      <c r="BR356" s="221" t="n">
        <f aca="false">2/BU356</f>
        <v>8.16312870529738</v>
      </c>
      <c r="BS356" s="222" t="n">
        <f aca="false">AO31</f>
        <v>42685</v>
      </c>
      <c r="BT356" s="222" t="n">
        <f aca="false">B1624</f>
        <v>10458</v>
      </c>
      <c r="BU356" s="223" t="n">
        <f aca="false">BT356/BS356</f>
        <v>0.245004099800867</v>
      </c>
      <c r="BV356" s="224" t="n">
        <f aca="false">2*BR356*BU356/(2+BR356*BU356)</f>
        <v>1</v>
      </c>
      <c r="BW356" s="225" t="n">
        <f aca="false">BW355*(1-BV355)</f>
        <v>6168.32760995228</v>
      </c>
      <c r="BX356" s="225" t="n">
        <f aca="false">BW356/BU356</f>
        <v>25176.4260882399</v>
      </c>
      <c r="BY356" s="225" t="n">
        <f aca="false">BY357+BX356</f>
        <v>25176.4260882399</v>
      </c>
      <c r="BZ356" s="226" t="n">
        <f aca="false">BY356/BW356</f>
        <v>4.08156435264869</v>
      </c>
    </row>
    <row r="357" customFormat="false" ht="15" hidden="false" customHeight="false" outlineLevel="0" collapsed="false">
      <c r="A357" s="219" t="s">
        <v>25</v>
      </c>
      <c r="B357" s="132" t="n">
        <v>5138</v>
      </c>
      <c r="C357" s="132" t="n">
        <v>3840</v>
      </c>
      <c r="D357" s="132" t="n">
        <v>1298</v>
      </c>
      <c r="E357" s="217" t="n">
        <v>1.7</v>
      </c>
      <c r="F357" s="217" t="n">
        <v>2.4</v>
      </c>
      <c r="G357" s="217" t="n">
        <v>0.9</v>
      </c>
      <c r="H357" s="217" t="n">
        <v>295.8</v>
      </c>
      <c r="I357" s="127"/>
    </row>
    <row r="358" customFormat="false" ht="15" hidden="false" customHeight="false" outlineLevel="0" collapsed="false">
      <c r="A358" s="219" t="s">
        <v>222</v>
      </c>
      <c r="B358" s="132" t="n">
        <v>20591</v>
      </c>
      <c r="C358" s="132" t="n">
        <v>14090</v>
      </c>
      <c r="D358" s="132" t="n">
        <v>6501</v>
      </c>
      <c r="E358" s="217" t="n">
        <v>6.7</v>
      </c>
      <c r="F358" s="217" t="n">
        <v>8.7</v>
      </c>
      <c r="G358" s="217" t="n">
        <v>4.4</v>
      </c>
      <c r="H358" s="217" t="n">
        <v>216.7</v>
      </c>
      <c r="I358" s="127"/>
      <c r="AR358" s="180"/>
      <c r="AS358" s="181"/>
      <c r="AT358" s="181"/>
      <c r="AU358" s="181"/>
      <c r="AV358" s="182"/>
      <c r="AW358" s="182" t="s">
        <v>275</v>
      </c>
      <c r="AX358" s="181"/>
      <c r="AY358" s="181"/>
      <c r="AZ358" s="181"/>
      <c r="BA358" s="181"/>
      <c r="BB358" s="183"/>
      <c r="BD358" s="180"/>
      <c r="BE358" s="181"/>
      <c r="BF358" s="181"/>
      <c r="BG358" s="181"/>
      <c r="BH358" s="182"/>
      <c r="BI358" s="182" t="s">
        <v>276</v>
      </c>
      <c r="BJ358" s="181"/>
      <c r="BK358" s="181"/>
      <c r="BL358" s="181"/>
      <c r="BM358" s="181"/>
      <c r="BN358" s="183"/>
      <c r="BP358" s="180"/>
      <c r="BQ358" s="181"/>
      <c r="BR358" s="181"/>
      <c r="BS358" s="181"/>
      <c r="BT358" s="182"/>
      <c r="BU358" s="182" t="s">
        <v>277</v>
      </c>
      <c r="BV358" s="181"/>
      <c r="BW358" s="181"/>
      <c r="BX358" s="181"/>
      <c r="BY358" s="181"/>
      <c r="BZ358" s="183"/>
    </row>
    <row r="359" customFormat="false" ht="15" hidden="false" customHeight="false" outlineLevel="0" collapsed="false">
      <c r="A359" s="219" t="s">
        <v>223</v>
      </c>
      <c r="B359" s="132" t="n">
        <v>27827</v>
      </c>
      <c r="C359" s="132" t="n">
        <v>18562</v>
      </c>
      <c r="D359" s="132" t="n">
        <v>9265</v>
      </c>
      <c r="E359" s="217" t="n">
        <v>9</v>
      </c>
      <c r="F359" s="217" t="n">
        <v>11.5</v>
      </c>
      <c r="G359" s="217" t="n">
        <v>6.3</v>
      </c>
      <c r="H359" s="217" t="n">
        <v>200.3</v>
      </c>
      <c r="I359" s="127"/>
      <c r="AR359" s="184"/>
      <c r="AS359" s="185"/>
      <c r="AT359" s="186"/>
      <c r="AU359" s="187"/>
      <c r="AV359" s="187"/>
      <c r="AW359" s="187"/>
      <c r="AX359" s="187"/>
      <c r="AY359" s="187"/>
      <c r="AZ359" s="188"/>
      <c r="BA359" s="187"/>
      <c r="BB359" s="189"/>
      <c r="BD359" s="184"/>
      <c r="BE359" s="185"/>
      <c r="BF359" s="186"/>
      <c r="BG359" s="187"/>
      <c r="BH359" s="187"/>
      <c r="BI359" s="187"/>
      <c r="BJ359" s="187"/>
      <c r="BK359" s="187"/>
      <c r="BL359" s="188"/>
      <c r="BM359" s="187"/>
      <c r="BN359" s="189"/>
      <c r="BP359" s="184"/>
      <c r="BQ359" s="185"/>
      <c r="BR359" s="186"/>
      <c r="BS359" s="187"/>
      <c r="BT359" s="187"/>
      <c r="BU359" s="187"/>
      <c r="BV359" s="187"/>
      <c r="BW359" s="187"/>
      <c r="BX359" s="188"/>
      <c r="BY359" s="187"/>
      <c r="BZ359" s="189"/>
    </row>
    <row r="360" customFormat="false" ht="73" hidden="false" customHeight="false" outlineLevel="0" collapsed="false">
      <c r="A360" s="219" t="s">
        <v>224</v>
      </c>
      <c r="B360" s="132" t="n">
        <v>76533</v>
      </c>
      <c r="C360" s="132" t="n">
        <v>49692</v>
      </c>
      <c r="D360" s="132" t="n">
        <v>26841</v>
      </c>
      <c r="E360" s="217" t="n">
        <v>24.7</v>
      </c>
      <c r="F360" s="217" t="n">
        <v>30.7</v>
      </c>
      <c r="G360" s="217" t="n">
        <v>18.2</v>
      </c>
      <c r="H360" s="217" t="n">
        <v>185.1</v>
      </c>
      <c r="I360" s="127"/>
      <c r="AR360" s="184" t="s">
        <v>163</v>
      </c>
      <c r="AS360" s="187" t="s">
        <v>164</v>
      </c>
      <c r="AT360" s="186" t="s">
        <v>165</v>
      </c>
      <c r="AU360" s="187" t="s">
        <v>166</v>
      </c>
      <c r="AV360" s="187" t="s">
        <v>167</v>
      </c>
      <c r="AW360" s="187" t="s">
        <v>168</v>
      </c>
      <c r="AX360" s="187" t="s">
        <v>169</v>
      </c>
      <c r="AY360" s="187" t="s">
        <v>170</v>
      </c>
      <c r="AZ360" s="188" t="s">
        <v>171</v>
      </c>
      <c r="BA360" s="187" t="s">
        <v>172</v>
      </c>
      <c r="BB360" s="189" t="s">
        <v>173</v>
      </c>
      <c r="BD360" s="184" t="s">
        <v>163</v>
      </c>
      <c r="BE360" s="187" t="s">
        <v>164</v>
      </c>
      <c r="BF360" s="186" t="s">
        <v>165</v>
      </c>
      <c r="BG360" s="187" t="s">
        <v>166</v>
      </c>
      <c r="BH360" s="187" t="s">
        <v>167</v>
      </c>
      <c r="BI360" s="187" t="s">
        <v>168</v>
      </c>
      <c r="BJ360" s="187" t="s">
        <v>169</v>
      </c>
      <c r="BK360" s="187" t="s">
        <v>170</v>
      </c>
      <c r="BL360" s="188" t="s">
        <v>171</v>
      </c>
      <c r="BM360" s="187" t="s">
        <v>172</v>
      </c>
      <c r="BN360" s="189" t="s">
        <v>173</v>
      </c>
      <c r="BP360" s="184" t="s">
        <v>163</v>
      </c>
      <c r="BQ360" s="187" t="s">
        <v>164</v>
      </c>
      <c r="BR360" s="186" t="s">
        <v>165</v>
      </c>
      <c r="BS360" s="187" t="s">
        <v>166</v>
      </c>
      <c r="BT360" s="187" t="s">
        <v>167</v>
      </c>
      <c r="BU360" s="187" t="s">
        <v>168</v>
      </c>
      <c r="BV360" s="187" t="s">
        <v>169</v>
      </c>
      <c r="BW360" s="187" t="s">
        <v>170</v>
      </c>
      <c r="BX360" s="188" t="s">
        <v>171</v>
      </c>
      <c r="BY360" s="187" t="s">
        <v>172</v>
      </c>
      <c r="BZ360" s="189" t="s">
        <v>173</v>
      </c>
    </row>
    <row r="361" customFormat="false" ht="15" hidden="false" customHeight="false" outlineLevel="0" collapsed="false">
      <c r="A361" s="219" t="s">
        <v>226</v>
      </c>
      <c r="B361" s="132" t="n">
        <v>48706</v>
      </c>
      <c r="C361" s="132" t="n">
        <v>31130</v>
      </c>
      <c r="D361" s="132" t="n">
        <v>17576</v>
      </c>
      <c r="E361" s="217" t="n">
        <v>15.7</v>
      </c>
      <c r="F361" s="217" t="n">
        <v>19.2</v>
      </c>
      <c r="G361" s="217" t="n">
        <v>11.9</v>
      </c>
      <c r="H361" s="217" t="n">
        <v>177.1</v>
      </c>
      <c r="I361" s="127"/>
      <c r="AR361" s="191" t="s">
        <v>175</v>
      </c>
      <c r="AS361" s="192" t="s">
        <v>176</v>
      </c>
      <c r="AT361" s="193" t="s">
        <v>177</v>
      </c>
      <c r="AU361" s="192" t="s">
        <v>178</v>
      </c>
      <c r="AV361" s="192" t="s">
        <v>179</v>
      </c>
      <c r="AW361" s="192" t="s">
        <v>180</v>
      </c>
      <c r="AX361" s="192" t="s">
        <v>181</v>
      </c>
      <c r="AY361" s="192" t="s">
        <v>182</v>
      </c>
      <c r="AZ361" s="194" t="s">
        <v>183</v>
      </c>
      <c r="BA361" s="192" t="s">
        <v>184</v>
      </c>
      <c r="BB361" s="195" t="s">
        <v>185</v>
      </c>
      <c r="BD361" s="191" t="s">
        <v>175</v>
      </c>
      <c r="BE361" s="192" t="s">
        <v>176</v>
      </c>
      <c r="BF361" s="193" t="s">
        <v>177</v>
      </c>
      <c r="BG361" s="192" t="s">
        <v>178</v>
      </c>
      <c r="BH361" s="192" t="s">
        <v>179</v>
      </c>
      <c r="BI361" s="192" t="s">
        <v>180</v>
      </c>
      <c r="BJ361" s="192" t="s">
        <v>181</v>
      </c>
      <c r="BK361" s="192" t="s">
        <v>182</v>
      </c>
      <c r="BL361" s="194" t="s">
        <v>183</v>
      </c>
      <c r="BM361" s="192" t="s">
        <v>184</v>
      </c>
      <c r="BN361" s="195" t="s">
        <v>185</v>
      </c>
      <c r="BP361" s="191" t="s">
        <v>175</v>
      </c>
      <c r="BQ361" s="192" t="s">
        <v>176</v>
      </c>
      <c r="BR361" s="193" t="s">
        <v>177</v>
      </c>
      <c r="BS361" s="192" t="s">
        <v>178</v>
      </c>
      <c r="BT361" s="192" t="s">
        <v>179</v>
      </c>
      <c r="BU361" s="192" t="s">
        <v>180</v>
      </c>
      <c r="BV361" s="192" t="s">
        <v>181</v>
      </c>
      <c r="BW361" s="192" t="s">
        <v>182</v>
      </c>
      <c r="BX361" s="194" t="s">
        <v>183</v>
      </c>
      <c r="BY361" s="192" t="s">
        <v>184</v>
      </c>
      <c r="BZ361" s="195" t="s">
        <v>185</v>
      </c>
    </row>
    <row r="362" customFormat="false" ht="15" hidden="false" customHeight="false" outlineLevel="0" collapsed="false">
      <c r="A362" s="219" t="s">
        <v>227</v>
      </c>
      <c r="B362" s="132" t="n">
        <v>260880</v>
      </c>
      <c r="C362" s="132" t="n">
        <v>131002</v>
      </c>
      <c r="D362" s="132" t="n">
        <v>129878</v>
      </c>
      <c r="E362" s="217" t="n">
        <v>84.3</v>
      </c>
      <c r="F362" s="217" t="n">
        <v>80.8</v>
      </c>
      <c r="G362" s="217" t="n">
        <v>88.1</v>
      </c>
      <c r="H362" s="217" t="n">
        <v>100.9</v>
      </c>
      <c r="I362" s="127"/>
      <c r="AR362" s="196" t="s">
        <v>186</v>
      </c>
      <c r="AS362" s="197" t="s">
        <v>186</v>
      </c>
      <c r="AT362" s="197" t="n">
        <v>1</v>
      </c>
      <c r="AU362" s="198" t="n">
        <f aca="false">O40</f>
        <v>383706.039048781</v>
      </c>
      <c r="AV362" s="198" t="n">
        <f aca="false">C224</f>
        <v>4397</v>
      </c>
      <c r="AW362" s="199" t="n">
        <f aca="false">AV362/AU362</f>
        <v>0.0114592931893913</v>
      </c>
      <c r="AX362" s="200" t="n">
        <f aca="false">2*AT362*AW362/(2+AT362*AW362)</f>
        <v>0.0113940095414223</v>
      </c>
      <c r="AY362" s="201" t="n">
        <v>100000</v>
      </c>
      <c r="AZ362" s="201" t="n">
        <f aca="false">(0.1*AY362+0.9*AY363)*AT362</f>
        <v>98974.539141272</v>
      </c>
      <c r="BA362" s="201" t="n">
        <f aca="false">BA363+AZ362</f>
        <v>7347222.40441753</v>
      </c>
      <c r="BB362" s="202" t="n">
        <f aca="false">BA362/AY362</f>
        <v>73.4722240441753</v>
      </c>
      <c r="BD362" s="196" t="s">
        <v>186</v>
      </c>
      <c r="BE362" s="197" t="s">
        <v>186</v>
      </c>
      <c r="BF362" s="197" t="n">
        <v>1</v>
      </c>
      <c r="BG362" s="198" t="n">
        <f aca="false">AB40</f>
        <v>366696.19077522</v>
      </c>
      <c r="BH362" s="198" t="n">
        <f aca="false">C914</f>
        <v>2797</v>
      </c>
      <c r="BI362" s="199" t="n">
        <f aca="false">BH362/BG362</f>
        <v>0.00762756764417693</v>
      </c>
      <c r="BJ362" s="200" t="n">
        <f aca="false">2*BF362*BI362/(2+BF362*BI362)</f>
        <v>0.00759858827115768</v>
      </c>
      <c r="BK362" s="201" t="n">
        <v>100000</v>
      </c>
      <c r="BL362" s="201" t="n">
        <f aca="false">(0.1*BK362+0.9*BK363)*BF362</f>
        <v>99316.1270555958</v>
      </c>
      <c r="BM362" s="201" t="n">
        <f aca="false">BM363+BL362</f>
        <v>7635887.71991551</v>
      </c>
      <c r="BN362" s="202" t="n">
        <f aca="false">BM362/BK362</f>
        <v>76.3588771991551</v>
      </c>
      <c r="BP362" s="196" t="s">
        <v>186</v>
      </c>
      <c r="BQ362" s="197" t="s">
        <v>186</v>
      </c>
      <c r="BR362" s="197" t="n">
        <v>1</v>
      </c>
      <c r="BS362" s="198" t="n">
        <f aca="false">AO40</f>
        <v>358086.941132683</v>
      </c>
      <c r="BT362" s="198" t="n">
        <f aca="false">C1603</f>
        <v>1991</v>
      </c>
      <c r="BU362" s="199" t="n">
        <f aca="false">BT362/BS362</f>
        <v>0.00556010223020747</v>
      </c>
      <c r="BV362" s="200" t="n">
        <f aca="false">2*BR362*BU362/(2+BR362*BU362)</f>
        <v>0.00554468771494264</v>
      </c>
      <c r="BW362" s="201" t="n">
        <v>100000</v>
      </c>
      <c r="BX362" s="201" t="n">
        <f aca="false">(0.1*BW362+0.9*BW363)*BR362</f>
        <v>99500.9781056552</v>
      </c>
      <c r="BY362" s="201" t="n">
        <f aca="false">BY363+BX362</f>
        <v>7844863.69848592</v>
      </c>
      <c r="BZ362" s="202" t="n">
        <f aca="false">BY362/BW362</f>
        <v>78.4486369848592</v>
      </c>
    </row>
    <row r="363" customFormat="false" ht="15" hidden="false" customHeight="false" outlineLevel="0" collapsed="false">
      <c r="A363" s="219" t="s">
        <v>228</v>
      </c>
      <c r="B363" s="132" t="n">
        <v>223103</v>
      </c>
      <c r="C363" s="132" t="n">
        <v>106785</v>
      </c>
      <c r="D363" s="132" t="n">
        <v>116318</v>
      </c>
      <c r="E363" s="217" t="n">
        <v>72.1</v>
      </c>
      <c r="F363" s="217" t="n">
        <v>65.9</v>
      </c>
      <c r="G363" s="217" t="n">
        <v>78.9</v>
      </c>
      <c r="H363" s="217" t="n">
        <v>91.8</v>
      </c>
      <c r="I363" s="127"/>
      <c r="AR363" s="203" t="s">
        <v>188</v>
      </c>
      <c r="AS363" s="204" t="s">
        <v>189</v>
      </c>
      <c r="AT363" s="204" t="n">
        <v>4</v>
      </c>
      <c r="AU363" s="205" t="n">
        <f aca="false">O41</f>
        <v>1927925</v>
      </c>
      <c r="AV363" s="205" t="n">
        <f aca="false">C225</f>
        <v>710</v>
      </c>
      <c r="AW363" s="206" t="n">
        <f aca="false">AV363/AU363</f>
        <v>0.000368271587328345</v>
      </c>
      <c r="AX363" s="207" t="n">
        <f aca="false">2*AT363*AW363/(2+AT363*AW363)</f>
        <v>0.00147200215617217</v>
      </c>
      <c r="AY363" s="208" t="n">
        <f aca="false">AY362*(1-AX362)</f>
        <v>98860.5990458578</v>
      </c>
      <c r="AZ363" s="208" t="n">
        <f aca="false">((AY363+AY364)/2)*AT363</f>
        <v>395151.350153519</v>
      </c>
      <c r="BA363" s="208" t="n">
        <f aca="false">BA364+AZ363</f>
        <v>7248247.86527626</v>
      </c>
      <c r="BB363" s="209" t="n">
        <f aca="false">BA363/AY363</f>
        <v>73.3178630843018</v>
      </c>
      <c r="BD363" s="203" t="s">
        <v>188</v>
      </c>
      <c r="BE363" s="204" t="s">
        <v>189</v>
      </c>
      <c r="BF363" s="204" t="n">
        <v>4</v>
      </c>
      <c r="BG363" s="205" t="n">
        <f aca="false">AB41</f>
        <v>1857332</v>
      </c>
      <c r="BH363" s="205" t="n">
        <f aca="false">C915</f>
        <v>418</v>
      </c>
      <c r="BI363" s="206" t="n">
        <f aca="false">BH363/BG363</f>
        <v>0.000225054002192392</v>
      </c>
      <c r="BJ363" s="207" t="n">
        <f aca="false">2*BF363*BI363/(2+BF363*BI363)</f>
        <v>0.000899810996637548</v>
      </c>
      <c r="BK363" s="208" t="n">
        <f aca="false">BK362*(1-BJ362)</f>
        <v>99240.1411728842</v>
      </c>
      <c r="BL363" s="208" t="n">
        <f aca="false">((BK363+BK364)/2)*BF363</f>
        <v>396781.969950867</v>
      </c>
      <c r="BM363" s="208" t="n">
        <f aca="false">BM364+BL363</f>
        <v>7536571.59285992</v>
      </c>
      <c r="BN363" s="209" t="n">
        <f aca="false">BM363/BK363</f>
        <v>75.9427737988664</v>
      </c>
      <c r="BP363" s="203" t="s">
        <v>188</v>
      </c>
      <c r="BQ363" s="204" t="s">
        <v>189</v>
      </c>
      <c r="BR363" s="204" t="n">
        <v>4</v>
      </c>
      <c r="BS363" s="205" t="n">
        <f aca="false">AO41</f>
        <v>1806336</v>
      </c>
      <c r="BT363" s="205" t="n">
        <f aca="false">C1604</f>
        <v>276</v>
      </c>
      <c r="BU363" s="206" t="n">
        <f aca="false">BT363/BS363</f>
        <v>0.000152795493197279</v>
      </c>
      <c r="BV363" s="207" t="n">
        <f aca="false">2*BR363*BU363/(2+BR363*BU363)</f>
        <v>0.000610995258145497</v>
      </c>
      <c r="BW363" s="208" t="n">
        <f aca="false">BW362*(1-BV362)</f>
        <v>99445.5312285057</v>
      </c>
      <c r="BX363" s="208" t="n">
        <f aca="false">((BW363+BW364)/2)*BR363</f>
        <v>397660.603417974</v>
      </c>
      <c r="BY363" s="208" t="n">
        <f aca="false">BY364+BX363</f>
        <v>7745362.72038027</v>
      </c>
      <c r="BZ363" s="209" t="n">
        <f aca="false">BY363/BW363</f>
        <v>77.8854778560435</v>
      </c>
    </row>
    <row r="364" customFormat="false" ht="15" hidden="false" customHeight="false" outlineLevel="0" collapsed="false">
      <c r="A364" s="219" t="s">
        <v>229</v>
      </c>
      <c r="B364" s="132" t="n">
        <v>161746</v>
      </c>
      <c r="C364" s="132" t="n">
        <v>69278</v>
      </c>
      <c r="D364" s="132" t="n">
        <v>92468</v>
      </c>
      <c r="E364" s="217" t="n">
        <v>52.3</v>
      </c>
      <c r="F364" s="217" t="n">
        <v>42.8</v>
      </c>
      <c r="G364" s="217" t="n">
        <v>62.8</v>
      </c>
      <c r="H364" s="217" t="n">
        <v>74.9</v>
      </c>
      <c r="I364" s="127"/>
      <c r="AR364" s="196" t="s">
        <v>194</v>
      </c>
      <c r="AS364" s="197" t="s">
        <v>46</v>
      </c>
      <c r="AT364" s="197" t="n">
        <v>5</v>
      </c>
      <c r="AU364" s="198" t="n">
        <f aca="false">O42</f>
        <v>1820695</v>
      </c>
      <c r="AV364" s="198" t="n">
        <f aca="false">C226</f>
        <v>387</v>
      </c>
      <c r="AW364" s="199" t="n">
        <f aca="false">AV364/AU364</f>
        <v>0.000212556194200566</v>
      </c>
      <c r="AX364" s="200" t="n">
        <f aca="false">2*AT364*AW364/(2+AT364*AW364)</f>
        <v>0.00106221651925096</v>
      </c>
      <c r="AY364" s="201" t="n">
        <f aca="false">AY363*(1-AX363)</f>
        <v>98715.0760309018</v>
      </c>
      <c r="AZ364" s="201" t="n">
        <f aca="false">((AY364+AY365)/2)*AT364</f>
        <v>493313.238193361</v>
      </c>
      <c r="BA364" s="201" t="n">
        <f aca="false">BA365+AZ364</f>
        <v>6853096.51512274</v>
      </c>
      <c r="BB364" s="202" t="n">
        <f aca="false">BA364/AY364</f>
        <v>69.4229978911979</v>
      </c>
      <c r="BD364" s="196" t="s">
        <v>194</v>
      </c>
      <c r="BE364" s="197" t="s">
        <v>46</v>
      </c>
      <c r="BF364" s="197" t="n">
        <v>5</v>
      </c>
      <c r="BG364" s="198" t="n">
        <f aca="false">AB42</f>
        <v>1894674</v>
      </c>
      <c r="BH364" s="198" t="n">
        <f aca="false">C916</f>
        <v>259</v>
      </c>
      <c r="BI364" s="199" t="n">
        <f aca="false">BH364/BG364</f>
        <v>0.000136698978293891</v>
      </c>
      <c r="BJ364" s="200" t="n">
        <f aca="false">2*BF364*BI364/(2+BF364*BI364)</f>
        <v>0.000683261388635121</v>
      </c>
      <c r="BK364" s="201" t="n">
        <f aca="false">BK363*(1-BJ363)</f>
        <v>99150.843802549</v>
      </c>
      <c r="BL364" s="201" t="n">
        <f aca="false">((BK364+BK365)/2)*BF364</f>
        <v>495584.854154693</v>
      </c>
      <c r="BM364" s="201" t="n">
        <f aca="false">BM365+BL364</f>
        <v>7139789.62290905</v>
      </c>
      <c r="BN364" s="202" t="n">
        <f aca="false">BM364/BK364</f>
        <v>72.009368242265</v>
      </c>
      <c r="BP364" s="196" t="s">
        <v>194</v>
      </c>
      <c r="BQ364" s="197" t="s">
        <v>46</v>
      </c>
      <c r="BR364" s="197" t="n">
        <v>5</v>
      </c>
      <c r="BS364" s="198" t="n">
        <f aca="false">AO42</f>
        <v>1818425</v>
      </c>
      <c r="BT364" s="198" t="n">
        <f aca="false">C1605</f>
        <v>180</v>
      </c>
      <c r="BU364" s="199" t="n">
        <f aca="false">BT364/BS364</f>
        <v>9.89867605207803E-005</v>
      </c>
      <c r="BV364" s="200" t="n">
        <f aca="false">2*BR364*BU364/(2+BR364*BU364)</f>
        <v>0.000494811353171603</v>
      </c>
      <c r="BW364" s="201" t="n">
        <f aca="false">BW363*(1-BV363)</f>
        <v>99384.7704804814</v>
      </c>
      <c r="BX364" s="201" t="n">
        <f aca="false">((BW364+BW365)/2)*BR364</f>
        <v>496800.910620491</v>
      </c>
      <c r="BY364" s="201" t="n">
        <f aca="false">BY365+BX364</f>
        <v>7347702.11696229</v>
      </c>
      <c r="BZ364" s="202" t="n">
        <f aca="false">BY364/BW364</f>
        <v>73.931871869698</v>
      </c>
    </row>
    <row r="365" customFormat="false" ht="15" hidden="false" customHeight="false" outlineLevel="0" collapsed="false">
      <c r="B365" s="132"/>
      <c r="C365" s="132"/>
      <c r="D365" s="132"/>
      <c r="E365" s="217"/>
      <c r="F365" s="217"/>
      <c r="G365" s="217"/>
      <c r="H365" s="217"/>
      <c r="I365" s="127"/>
      <c r="AR365" s="203" t="s">
        <v>200</v>
      </c>
      <c r="AS365" s="204" t="s">
        <v>33</v>
      </c>
      <c r="AT365" s="204" t="n">
        <v>5</v>
      </c>
      <c r="AU365" s="205" t="n">
        <f aca="false">O43</f>
        <v>1794189</v>
      </c>
      <c r="AV365" s="205" t="n">
        <f aca="false">C227</f>
        <v>485</v>
      </c>
      <c r="AW365" s="206" t="n">
        <f aca="false">AV365/AU365</f>
        <v>0.000270317118207725</v>
      </c>
      <c r="AX365" s="207" t="n">
        <f aca="false">2*AT365*AW365/(2+AT365*AW365)</f>
        <v>0.00135067281608041</v>
      </c>
      <c r="AY365" s="208" t="n">
        <f aca="false">AY364*(1-AX364)</f>
        <v>98610.2192464426</v>
      </c>
      <c r="AZ365" s="208" t="n">
        <f aca="false">((AY365+AY366)/2)*AT365</f>
        <v>492718.120875904</v>
      </c>
      <c r="BA365" s="208" t="n">
        <f aca="false">BA366+AZ365</f>
        <v>6359783.27692938</v>
      </c>
      <c r="BB365" s="209" t="n">
        <f aca="false">BA365/AY365</f>
        <v>64.4941601948503</v>
      </c>
      <c r="BD365" s="203" t="s">
        <v>200</v>
      </c>
      <c r="BE365" s="204" t="s">
        <v>33</v>
      </c>
      <c r="BF365" s="204" t="n">
        <v>5</v>
      </c>
      <c r="BG365" s="205" t="n">
        <f aca="false">AB43</f>
        <v>1927789</v>
      </c>
      <c r="BH365" s="205" t="n">
        <f aca="false">C917</f>
        <v>329</v>
      </c>
      <c r="BI365" s="206" t="n">
        <f aca="false">BH365/BG365</f>
        <v>0.0001706618307294</v>
      </c>
      <c r="BJ365" s="207" t="n">
        <f aca="false">2*BF365*BI365/(2+BF365*BI365)</f>
        <v>0.000852945240656296</v>
      </c>
      <c r="BK365" s="208" t="n">
        <f aca="false">BK364*(1-BJ364)</f>
        <v>99083.0978593281</v>
      </c>
      <c r="BL365" s="208" t="n">
        <f aca="false">((BK365+BK366)/2)*BF365</f>
        <v>495204.208154769</v>
      </c>
      <c r="BM365" s="208" t="n">
        <f aca="false">BM366+BL365</f>
        <v>6644204.76875436</v>
      </c>
      <c r="BN365" s="209" t="n">
        <f aca="false">BM365/BK365</f>
        <v>67.0568937820997</v>
      </c>
      <c r="BP365" s="203" t="s">
        <v>200</v>
      </c>
      <c r="BQ365" s="204" t="s">
        <v>33</v>
      </c>
      <c r="BR365" s="204" t="n">
        <v>5</v>
      </c>
      <c r="BS365" s="205" t="n">
        <f aca="false">AO43</f>
        <v>1837799</v>
      </c>
      <c r="BT365" s="205" t="n">
        <f aca="false">C1606</f>
        <v>219</v>
      </c>
      <c r="BU365" s="206" t="n">
        <f aca="false">BT365/BS365</f>
        <v>0.000119164282927567</v>
      </c>
      <c r="BV365" s="207" t="n">
        <f aca="false">2*BR365*BU365/(2+BR365*BU365)</f>
        <v>0.000595643965922638</v>
      </c>
      <c r="BW365" s="208" t="n">
        <f aca="false">BW364*(1-BV364)</f>
        <v>99335.5937677153</v>
      </c>
      <c r="BX365" s="208" t="n">
        <f aca="false">((BW365+BW366)/2)*BR365</f>
        <v>496530.047221004</v>
      </c>
      <c r="BY365" s="208" t="n">
        <f aca="false">BY366+BX365</f>
        <v>6850901.2063418</v>
      </c>
      <c r="BZ365" s="209" t="n">
        <f aca="false">BY365/BW365</f>
        <v>68.9672346687919</v>
      </c>
    </row>
    <row r="366" customFormat="false" ht="15" hidden="false" customHeight="false" outlineLevel="0" collapsed="false">
      <c r="A366" s="219" t="s">
        <v>230</v>
      </c>
      <c r="B366" s="132" t="n">
        <v>299636</v>
      </c>
      <c r="C366" s="132" t="n">
        <v>156477</v>
      </c>
      <c r="D366" s="132" t="n">
        <v>143159</v>
      </c>
      <c r="E366" s="217" t="n">
        <v>96.9</v>
      </c>
      <c r="F366" s="217" t="n">
        <v>96.6</v>
      </c>
      <c r="G366" s="217" t="n">
        <v>97.2</v>
      </c>
      <c r="H366" s="217" t="n">
        <v>109.3</v>
      </c>
      <c r="I366" s="127"/>
      <c r="AR366" s="196" t="s">
        <v>202</v>
      </c>
      <c r="AS366" s="197" t="s">
        <v>34</v>
      </c>
      <c r="AT366" s="197" t="n">
        <v>5</v>
      </c>
      <c r="AU366" s="198" t="n">
        <f aca="false">O44</f>
        <v>1803726</v>
      </c>
      <c r="AV366" s="198" t="n">
        <f aca="false">C228</f>
        <v>1648</v>
      </c>
      <c r="AW366" s="199" t="n">
        <f aca="false">AV366/AU366</f>
        <v>0.000913664270515588</v>
      </c>
      <c r="AX366" s="200" t="n">
        <f aca="false">2*AT366*AW366/(2+AT366*AW366)</f>
        <v>0.00455791035298361</v>
      </c>
      <c r="AY366" s="201" t="n">
        <f aca="false">AY365*(1-AX365)</f>
        <v>98477.0291039188</v>
      </c>
      <c r="AZ366" s="201" t="n">
        <f aca="false">((AY366+AY367)/2)*AT366</f>
        <v>491263.021843384</v>
      </c>
      <c r="BA366" s="201" t="n">
        <f aca="false">BA367+AZ366</f>
        <v>5867065.15605348</v>
      </c>
      <c r="BB366" s="202" t="n">
        <f aca="false">BA366/AY366</f>
        <v>59.5780072717487</v>
      </c>
      <c r="BD366" s="196" t="s">
        <v>202</v>
      </c>
      <c r="BE366" s="197" t="s">
        <v>34</v>
      </c>
      <c r="BF366" s="197" t="n">
        <v>5</v>
      </c>
      <c r="BG366" s="198" t="n">
        <f aca="false">AB44</f>
        <v>1887280</v>
      </c>
      <c r="BH366" s="198" t="n">
        <f aca="false">C918</f>
        <v>1240</v>
      </c>
      <c r="BI366" s="199" t="n">
        <f aca="false">BH366/BG366</f>
        <v>0.000657030223390276</v>
      </c>
      <c r="BJ366" s="200" t="n">
        <f aca="false">2*BF366*BI366/(2+BF366*BI366)</f>
        <v>0.0032797638570023</v>
      </c>
      <c r="BK366" s="201" t="n">
        <f aca="false">BK365*(1-BJ365)</f>
        <v>98998.5854025795</v>
      </c>
      <c r="BL366" s="201" t="n">
        <f aca="false">((BK366+BK367)/2)*BF366</f>
        <v>494181.197057153</v>
      </c>
      <c r="BM366" s="201" t="n">
        <f aca="false">BM367+BL366</f>
        <v>6149000.56059959</v>
      </c>
      <c r="BN366" s="202" t="n">
        <f aca="false">BM366/BK366</f>
        <v>62.1120042836427</v>
      </c>
      <c r="BP366" s="196" t="s">
        <v>202</v>
      </c>
      <c r="BQ366" s="197" t="s">
        <v>34</v>
      </c>
      <c r="BR366" s="197" t="n">
        <v>5</v>
      </c>
      <c r="BS366" s="198" t="n">
        <f aca="false">AO44</f>
        <v>1867863</v>
      </c>
      <c r="BT366" s="198" t="n">
        <f aca="false">C1607</f>
        <v>961</v>
      </c>
      <c r="BU366" s="199" t="n">
        <f aca="false">BT366/BS366</f>
        <v>0.000514491694519352</v>
      </c>
      <c r="BV366" s="200" t="n">
        <f aca="false">2*BR366*BU366/(2+BR366*BU366)</f>
        <v>0.00256915395167157</v>
      </c>
      <c r="BW366" s="201" t="n">
        <f aca="false">BW365*(1-BV365)</f>
        <v>99276.4251206862</v>
      </c>
      <c r="BX366" s="201" t="n">
        <f aca="false">((BW366+BW367)/2)*BR366</f>
        <v>495744.484553664</v>
      </c>
      <c r="BY366" s="201" t="n">
        <f aca="false">BY367+BX366</f>
        <v>6354371.1591208</v>
      </c>
      <c r="BZ366" s="202" t="n">
        <f aca="false">BY366/BW366</f>
        <v>64.0068490721342</v>
      </c>
    </row>
    <row r="367" customFormat="false" ht="15" hidden="false" customHeight="false" outlineLevel="0" collapsed="false">
      <c r="A367" s="219" t="s">
        <v>231</v>
      </c>
      <c r="B367" s="132" t="n">
        <v>129</v>
      </c>
      <c r="C367" s="132" t="n">
        <v>80</v>
      </c>
      <c r="D367" s="132" t="n">
        <v>49</v>
      </c>
      <c r="E367" s="217" t="n">
        <v>0</v>
      </c>
      <c r="F367" s="217" t="n">
        <v>0</v>
      </c>
      <c r="G367" s="217" t="n">
        <v>0</v>
      </c>
      <c r="H367" s="217" t="n">
        <v>163.3</v>
      </c>
      <c r="I367" s="127"/>
      <c r="AR367" s="203" t="s">
        <v>203</v>
      </c>
      <c r="AS367" s="204" t="s">
        <v>35</v>
      </c>
      <c r="AT367" s="204" t="n">
        <v>5</v>
      </c>
      <c r="AU367" s="205" t="n">
        <f aca="false">O45</f>
        <v>1774923</v>
      </c>
      <c r="AV367" s="205" t="n">
        <f aca="false">C229</f>
        <v>2366</v>
      </c>
      <c r="AW367" s="206" t="n">
        <f aca="false">AV367/AU367</f>
        <v>0.00133301557306993</v>
      </c>
      <c r="AX367" s="207" t="n">
        <f aca="false">2*AT367*AW367/(2+AT367*AW367)</f>
        <v>0.00664294000914176</v>
      </c>
      <c r="AY367" s="208" t="n">
        <f aca="false">AY366*(1-AX366)</f>
        <v>98028.1796334349</v>
      </c>
      <c r="AZ367" s="208" t="n">
        <f aca="false">((AY367+AY368)/2)*AT367</f>
        <v>488512.909875899</v>
      </c>
      <c r="BA367" s="208" t="n">
        <f aca="false">BA368+AZ367</f>
        <v>5375802.13421009</v>
      </c>
      <c r="BB367" s="209" t="n">
        <f aca="false">BA367/AY367</f>
        <v>54.8393549111315</v>
      </c>
      <c r="BD367" s="203" t="s">
        <v>203</v>
      </c>
      <c r="BE367" s="204" t="s">
        <v>35</v>
      </c>
      <c r="BF367" s="204" t="n">
        <v>5</v>
      </c>
      <c r="BG367" s="205" t="n">
        <f aca="false">AB45</f>
        <v>1793875</v>
      </c>
      <c r="BH367" s="205" t="n">
        <f aca="false">C919</f>
        <v>1799</v>
      </c>
      <c r="BI367" s="206" t="n">
        <f aca="false">BH367/BG367</f>
        <v>0.00100285694376698</v>
      </c>
      <c r="BJ367" s="207" t="n">
        <f aca="false">2*BF367*BI367/(2+BF367*BI367)</f>
        <v>0.00500174463299455</v>
      </c>
      <c r="BK367" s="208" t="n">
        <f aca="false">BK366*(1-BJ366)</f>
        <v>98673.8934202818</v>
      </c>
      <c r="BL367" s="208" t="n">
        <f aca="false">((BK367+BK368)/2)*BF367</f>
        <v>492135.61305933</v>
      </c>
      <c r="BM367" s="208" t="n">
        <f aca="false">BM368+BL367</f>
        <v>5654819.36354244</v>
      </c>
      <c r="BN367" s="209" t="n">
        <f aca="false">BM367/BK367</f>
        <v>57.3081609282088</v>
      </c>
      <c r="BP367" s="203" t="s">
        <v>203</v>
      </c>
      <c r="BQ367" s="204" t="s">
        <v>35</v>
      </c>
      <c r="BR367" s="204" t="n">
        <v>5</v>
      </c>
      <c r="BS367" s="205" t="n">
        <f aca="false">AO45</f>
        <v>1900506</v>
      </c>
      <c r="BT367" s="205" t="n">
        <f aca="false">C1608</f>
        <v>1535</v>
      </c>
      <c r="BU367" s="206" t="n">
        <f aca="false">BT367/BS367</f>
        <v>0.000807679639001403</v>
      </c>
      <c r="BV367" s="207" t="n">
        <f aca="false">2*BR367*BU367/(2+BR367*BU367)</f>
        <v>0.0040302602970525</v>
      </c>
      <c r="BW367" s="208" t="n">
        <f aca="false">BW366*(1-BV366)</f>
        <v>99021.3687007795</v>
      </c>
      <c r="BX367" s="208" t="n">
        <f aca="false">((BW367+BW368)/2)*BR367</f>
        <v>494109.138776811</v>
      </c>
      <c r="BY367" s="208" t="n">
        <f aca="false">BY368+BX367</f>
        <v>5858626.67456713</v>
      </c>
      <c r="BZ367" s="209" t="n">
        <f aca="false">BY367/BW367</f>
        <v>59.1652766613497</v>
      </c>
    </row>
    <row r="368" customFormat="false" ht="15" hidden="false" customHeight="false" outlineLevel="0" collapsed="false">
      <c r="A368" s="219" t="s">
        <v>232</v>
      </c>
      <c r="B368" s="132" t="n">
        <v>123</v>
      </c>
      <c r="C368" s="132" t="n">
        <v>73</v>
      </c>
      <c r="D368" s="132" t="n">
        <v>50</v>
      </c>
      <c r="E368" s="217" t="n">
        <v>0</v>
      </c>
      <c r="F368" s="217" t="n">
        <v>0</v>
      </c>
      <c r="G368" s="217" t="n">
        <v>0</v>
      </c>
      <c r="H368" s="217" t="n">
        <v>146</v>
      </c>
      <c r="I368" s="127"/>
      <c r="AR368" s="196" t="s">
        <v>204</v>
      </c>
      <c r="AS368" s="197" t="s">
        <v>36</v>
      </c>
      <c r="AT368" s="197" t="n">
        <v>5</v>
      </c>
      <c r="AU368" s="198" t="n">
        <f aca="false">O46</f>
        <v>1643562</v>
      </c>
      <c r="AV368" s="198" t="n">
        <f aca="false">C230</f>
        <v>2235</v>
      </c>
      <c r="AW368" s="199" t="n">
        <f aca="false">AV368/AU368</f>
        <v>0.00135985134725675</v>
      </c>
      <c r="AX368" s="200" t="n">
        <f aca="false">2*AT368*AW368/(2+AT368*AW368)</f>
        <v>0.006776220106182</v>
      </c>
      <c r="AY368" s="201" t="n">
        <f aca="false">AY367*(1-AX367)</f>
        <v>97376.9843169247</v>
      </c>
      <c r="AZ368" s="201" t="n">
        <f aca="false">((AY368+AY369)/2)*AT368</f>
        <v>485235.301887104</v>
      </c>
      <c r="BA368" s="201" t="n">
        <f aca="false">BA369+AZ368</f>
        <v>4887289.22433419</v>
      </c>
      <c r="BB368" s="202" t="n">
        <f aca="false">BA368/AY368</f>
        <v>50.1893672166715</v>
      </c>
      <c r="BD368" s="196" t="s">
        <v>204</v>
      </c>
      <c r="BE368" s="197" t="s">
        <v>36</v>
      </c>
      <c r="BF368" s="197" t="n">
        <v>5</v>
      </c>
      <c r="BG368" s="198" t="n">
        <f aca="false">AB46</f>
        <v>1781206</v>
      </c>
      <c r="BH368" s="198" t="n">
        <f aca="false">C920</f>
        <v>1740</v>
      </c>
      <c r="BI368" s="199" t="n">
        <f aca="false">BH368/BG368</f>
        <v>0.000976866235572977</v>
      </c>
      <c r="BJ368" s="200" t="n">
        <f aca="false">2*BF368*BI368/(2+BF368*BI368)</f>
        <v>0.00487243189236294</v>
      </c>
      <c r="BK368" s="201" t="n">
        <f aca="false">BK367*(1-BJ367)</f>
        <v>98180.3518034502</v>
      </c>
      <c r="BL368" s="201" t="n">
        <f aca="false">((BK368+BK369)/2)*BF368</f>
        <v>489705.816323925</v>
      </c>
      <c r="BM368" s="201" t="n">
        <f aca="false">BM369+BL368</f>
        <v>5162683.75048311</v>
      </c>
      <c r="BN368" s="202" t="n">
        <f aca="false">BM368/BK368</f>
        <v>52.5836754060366</v>
      </c>
      <c r="BP368" s="196" t="s">
        <v>204</v>
      </c>
      <c r="BQ368" s="197" t="s">
        <v>36</v>
      </c>
      <c r="BR368" s="197" t="n">
        <v>5</v>
      </c>
      <c r="BS368" s="198" t="n">
        <f aca="false">AO46</f>
        <v>1919765</v>
      </c>
      <c r="BT368" s="198" t="n">
        <f aca="false">C1609</f>
        <v>1440</v>
      </c>
      <c r="BU368" s="199" t="n">
        <f aca="false">BT368/BS368</f>
        <v>0.00075009180811193</v>
      </c>
      <c r="BV368" s="200" t="n">
        <f aca="false">2*BR368*BU368/(2+BR368*BU368)</f>
        <v>0.00374343923280293</v>
      </c>
      <c r="BW368" s="201" t="n">
        <f aca="false">BW367*(1-BV367)</f>
        <v>98622.286809945</v>
      </c>
      <c r="BX368" s="201" t="n">
        <f aca="false">((BW368+BW369)/2)*BR368</f>
        <v>492188.467705542</v>
      </c>
      <c r="BY368" s="201" t="n">
        <f aca="false">BY369+BX368</f>
        <v>5364517.53579032</v>
      </c>
      <c r="BZ368" s="202" t="n">
        <f aca="false">BY368/BW368</f>
        <v>54.3945766145971</v>
      </c>
    </row>
    <row r="369" customFormat="false" ht="15" hidden="false" customHeight="false" outlineLevel="0" collapsed="false">
      <c r="A369" s="219" t="s">
        <v>233</v>
      </c>
      <c r="B369" s="132" t="n">
        <v>2022</v>
      </c>
      <c r="C369" s="132" t="n">
        <v>1433</v>
      </c>
      <c r="D369" s="132" t="n">
        <v>589</v>
      </c>
      <c r="E369" s="217" t="n">
        <v>0.7</v>
      </c>
      <c r="F369" s="217" t="n">
        <v>0.9</v>
      </c>
      <c r="G369" s="217" t="n">
        <v>0.4</v>
      </c>
      <c r="H369" s="217" t="n">
        <v>243.3</v>
      </c>
      <c r="I369" s="127"/>
      <c r="AR369" s="203" t="s">
        <v>205</v>
      </c>
      <c r="AS369" s="204" t="s">
        <v>37</v>
      </c>
      <c r="AT369" s="204" t="n">
        <v>5</v>
      </c>
      <c r="AU369" s="205" t="n">
        <f aca="false">O47</f>
        <v>1565008</v>
      </c>
      <c r="AV369" s="205" t="n">
        <f aca="false">C231</f>
        <v>2203</v>
      </c>
      <c r="AW369" s="206" t="n">
        <f aca="false">AV369/AU369</f>
        <v>0.00140766053592058</v>
      </c>
      <c r="AX369" s="207" t="n">
        <f aca="false">2*AT369*AW369/(2+AT369*AW369)</f>
        <v>0.00701362068696552</v>
      </c>
      <c r="AY369" s="208" t="n">
        <f aca="false">AY368*(1-AX368)</f>
        <v>96717.1364379169</v>
      </c>
      <c r="AZ369" s="208" t="n">
        <f aca="false">((AY369+AY370)/2)*AT369</f>
        <v>481889.838917322</v>
      </c>
      <c r="BA369" s="208" t="n">
        <f aca="false">BA370+AZ369</f>
        <v>4402053.92244709</v>
      </c>
      <c r="BB369" s="209" t="n">
        <f aca="false">BA369/AY369</f>
        <v>45.5147255654408</v>
      </c>
      <c r="BD369" s="203" t="s">
        <v>205</v>
      </c>
      <c r="BE369" s="204" t="s">
        <v>37</v>
      </c>
      <c r="BF369" s="204" t="n">
        <v>5</v>
      </c>
      <c r="BG369" s="205" t="n">
        <f aca="false">AB47</f>
        <v>1790168</v>
      </c>
      <c r="BH369" s="205" t="n">
        <f aca="false">C921</f>
        <v>1833</v>
      </c>
      <c r="BI369" s="206" t="n">
        <f aca="false">BH369/BG369</f>
        <v>0.00102392624602831</v>
      </c>
      <c r="BJ369" s="207" t="n">
        <f aca="false">2*BF369*BI369/(2+BF369*BI369)</f>
        <v>0.00510655937970208</v>
      </c>
      <c r="BK369" s="208" t="n">
        <f aca="false">BK368*(1-BJ368)</f>
        <v>97701.9747261197</v>
      </c>
      <c r="BL369" s="208" t="n">
        <f aca="false">((BK369+BK370)/2)*BF369</f>
        <v>487262.571291966</v>
      </c>
      <c r="BM369" s="208" t="n">
        <f aca="false">BM370+BL369</f>
        <v>4672977.93415918</v>
      </c>
      <c r="BN369" s="209" t="n">
        <f aca="false">BM369/BK369</f>
        <v>47.828899541269</v>
      </c>
      <c r="BP369" s="203" t="s">
        <v>205</v>
      </c>
      <c r="BQ369" s="204" t="s">
        <v>37</v>
      </c>
      <c r="BR369" s="204" t="n">
        <v>5</v>
      </c>
      <c r="BS369" s="205" t="n">
        <f aca="false">AO47</f>
        <v>1816505</v>
      </c>
      <c r="BT369" s="205" t="n">
        <f aca="false">C1610</f>
        <v>1446</v>
      </c>
      <c r="BU369" s="206" t="n">
        <f aca="false">BT369/BS369</f>
        <v>0.000796034142487909</v>
      </c>
      <c r="BV369" s="207" t="n">
        <f aca="false">2*BR369*BU369/(2+BR369*BU369)</f>
        <v>0.00397226556490781</v>
      </c>
      <c r="BW369" s="208" t="n">
        <f aca="false">BW368*(1-BV368)</f>
        <v>98253.1002722719</v>
      </c>
      <c r="BX369" s="208" t="n">
        <f aca="false">((BW369+BW370)/2)*BR369</f>
        <v>490289.782844217</v>
      </c>
      <c r="BY369" s="208" t="n">
        <f aca="false">BY370+BX369</f>
        <v>4872329.06808478</v>
      </c>
      <c r="BZ369" s="209" t="n">
        <f aca="false">BY369/BW369</f>
        <v>49.5895707573902</v>
      </c>
    </row>
    <row r="370" customFormat="false" ht="15" hidden="false" customHeight="false" outlineLevel="0" collapsed="false">
      <c r="A370" s="219" t="s">
        <v>234</v>
      </c>
      <c r="B370" s="132" t="n">
        <v>11348</v>
      </c>
      <c r="C370" s="132" t="n">
        <v>6717</v>
      </c>
      <c r="D370" s="132" t="n">
        <v>4631</v>
      </c>
      <c r="E370" s="217" t="n">
        <v>3.7</v>
      </c>
      <c r="F370" s="217" t="n">
        <v>4.1</v>
      </c>
      <c r="G370" s="217" t="n">
        <v>3.1</v>
      </c>
      <c r="H370" s="217" t="n">
        <v>145</v>
      </c>
      <c r="I370" s="127"/>
      <c r="AR370" s="196" t="s">
        <v>206</v>
      </c>
      <c r="AS370" s="197" t="s">
        <v>38</v>
      </c>
      <c r="AT370" s="197" t="n">
        <v>5</v>
      </c>
      <c r="AU370" s="198" t="n">
        <f aca="false">O48</f>
        <v>1504230</v>
      </c>
      <c r="AV370" s="198" t="n">
        <f aca="false">C232</f>
        <v>2645</v>
      </c>
      <c r="AW370" s="199" t="n">
        <f aca="false">AV370/AU370</f>
        <v>0.00175837471663243</v>
      </c>
      <c r="AX370" s="200" t="n">
        <f aca="false">2*AT370*AW370/(2+AT370*AW370)</f>
        <v>0.00875339421547911</v>
      </c>
      <c r="AY370" s="201" t="n">
        <f aca="false">AY369*(1-AX369)</f>
        <v>96038.7991290119</v>
      </c>
      <c r="AZ370" s="201" t="n">
        <f aca="false">((AY370+AY371)/2)*AT370</f>
        <v>478092.331973166</v>
      </c>
      <c r="BA370" s="201" t="n">
        <f aca="false">BA371+AZ370</f>
        <v>3920164.08352977</v>
      </c>
      <c r="BB370" s="202" t="n">
        <f aca="false">BA370/AY370</f>
        <v>40.8185454116694</v>
      </c>
      <c r="BD370" s="196" t="s">
        <v>206</v>
      </c>
      <c r="BE370" s="197" t="s">
        <v>38</v>
      </c>
      <c r="BF370" s="197" t="n">
        <v>5</v>
      </c>
      <c r="BG370" s="198" t="n">
        <f aca="false">AB48</f>
        <v>1706312</v>
      </c>
      <c r="BH370" s="198" t="n">
        <f aca="false">C922</f>
        <v>2235</v>
      </c>
      <c r="BI370" s="199" t="n">
        <f aca="false">BH370/BG370</f>
        <v>0.00130984251414747</v>
      </c>
      <c r="BJ370" s="200" t="n">
        <f aca="false">2*BF370*BI370/(2+BF370*BI370)</f>
        <v>0.00652783647638194</v>
      </c>
      <c r="BK370" s="201" t="n">
        <f aca="false">BK369*(1-BJ369)</f>
        <v>97203.0537906666</v>
      </c>
      <c r="BL370" s="201" t="n">
        <f aca="false">((BK370+BK371)/2)*BF370</f>
        <v>484428.954852957</v>
      </c>
      <c r="BM370" s="201" t="n">
        <f aca="false">BM371+BL370</f>
        <v>4185715.36286722</v>
      </c>
      <c r="BN370" s="202" t="n">
        <f aca="false">BM370/BK370</f>
        <v>43.0615623649174</v>
      </c>
      <c r="BP370" s="196" t="s">
        <v>206</v>
      </c>
      <c r="BQ370" s="197" t="s">
        <v>38</v>
      </c>
      <c r="BR370" s="197" t="n">
        <v>5</v>
      </c>
      <c r="BS370" s="198" t="n">
        <f aca="false">AO48</f>
        <v>1766308</v>
      </c>
      <c r="BT370" s="198" t="n">
        <f aca="false">C1611</f>
        <v>1847</v>
      </c>
      <c r="BU370" s="199" t="n">
        <f aca="false">BT370/BS370</f>
        <v>0.00104568399169341</v>
      </c>
      <c r="BV370" s="200" t="n">
        <f aca="false">2*BR370*BU370/(2+BR370*BU370)</f>
        <v>0.00521478740918237</v>
      </c>
      <c r="BW370" s="201" t="n">
        <f aca="false">BW369*(1-BV369)</f>
        <v>97862.8128654149</v>
      </c>
      <c r="BX370" s="201" t="n">
        <f aca="false">((BW370+BW371)/2)*BR370</f>
        <v>488038.22991618</v>
      </c>
      <c r="BY370" s="201" t="n">
        <f aca="false">BY371+BX370</f>
        <v>4382039.28524056</v>
      </c>
      <c r="BZ370" s="202" t="n">
        <f aca="false">BY370/BW370</f>
        <v>44.7773690223571</v>
      </c>
    </row>
    <row r="371" customFormat="false" ht="15" hidden="false" customHeight="false" outlineLevel="0" collapsed="false">
      <c r="A371" s="219" t="s">
        <v>218</v>
      </c>
      <c r="B371" s="132" t="n">
        <v>1992</v>
      </c>
      <c r="C371" s="132" t="n">
        <v>378</v>
      </c>
      <c r="D371" s="132" t="n">
        <v>1614</v>
      </c>
      <c r="E371" s="217" t="n">
        <v>0.6</v>
      </c>
      <c r="F371" s="217" t="n">
        <v>0.2</v>
      </c>
      <c r="G371" s="217" t="n">
        <v>1.1</v>
      </c>
      <c r="H371" s="217" t="n">
        <v>23.4</v>
      </c>
      <c r="I371" s="127"/>
      <c r="AR371" s="203" t="s">
        <v>207</v>
      </c>
      <c r="AS371" s="204" t="s">
        <v>39</v>
      </c>
      <c r="AT371" s="204" t="n">
        <v>5</v>
      </c>
      <c r="AU371" s="205" t="n">
        <f aca="false">O49</f>
        <v>1279832</v>
      </c>
      <c r="AV371" s="205" t="n">
        <f aca="false">C233</f>
        <v>3298</v>
      </c>
      <c r="AW371" s="206" t="n">
        <f aca="false">AV371/AU371</f>
        <v>0.00257690071821927</v>
      </c>
      <c r="AX371" s="207" t="n">
        <f aca="false">2*AT371*AW371/(2+AT371*AW371)</f>
        <v>0.0128020296923243</v>
      </c>
      <c r="AY371" s="208" t="n">
        <f aca="false">AY370*(1-AX370)</f>
        <v>95198.1336602544</v>
      </c>
      <c r="AZ371" s="208" t="n">
        <f aca="false">((AY371+AY372)/2)*AT371</f>
        <v>472943.844966841</v>
      </c>
      <c r="BA371" s="208" t="n">
        <f aca="false">BA372+AZ371</f>
        <v>3442071.7515566</v>
      </c>
      <c r="BB371" s="209" t="n">
        <f aca="false">BA371/AY371</f>
        <v>36.156924712839</v>
      </c>
      <c r="BD371" s="203" t="s">
        <v>207</v>
      </c>
      <c r="BE371" s="204" t="s">
        <v>39</v>
      </c>
      <c r="BF371" s="204" t="n">
        <v>5</v>
      </c>
      <c r="BG371" s="205" t="n">
        <f aca="false">AB49</f>
        <v>1573467</v>
      </c>
      <c r="BH371" s="205" t="n">
        <f aca="false">C923</f>
        <v>3120</v>
      </c>
      <c r="BI371" s="206" t="n">
        <f aca="false">BH371/BG371</f>
        <v>0.00198288238647522</v>
      </c>
      <c r="BJ371" s="207" t="n">
        <f aca="false">2*BF371*BI371/(2+BF371*BI371)</f>
        <v>0.00986550658427704</v>
      </c>
      <c r="BK371" s="208" t="n">
        <f aca="false">BK370*(1-BJ370)</f>
        <v>96568.5281505162</v>
      </c>
      <c r="BL371" s="208" t="n">
        <f aca="false">((BK371+BK372)/2)*BF371</f>
        <v>480460.897126824</v>
      </c>
      <c r="BM371" s="208" t="n">
        <f aca="false">BM372+BL371</f>
        <v>3701286.40801426</v>
      </c>
      <c r="BN371" s="209" t="n">
        <f aca="false">BM371/BK371</f>
        <v>38.3280814039669</v>
      </c>
      <c r="BP371" s="203" t="s">
        <v>207</v>
      </c>
      <c r="BQ371" s="204" t="s">
        <v>39</v>
      </c>
      <c r="BR371" s="204" t="n">
        <v>5</v>
      </c>
      <c r="BS371" s="205" t="n">
        <f aca="false">AO49</f>
        <v>1760389</v>
      </c>
      <c r="BT371" s="205" t="n">
        <f aca="false">C1612</f>
        <v>2864</v>
      </c>
      <c r="BU371" s="206" t="n">
        <f aca="false">BT371/BS371</f>
        <v>0.00162691314249294</v>
      </c>
      <c r="BV371" s="207" t="n">
        <f aca="false">2*BR371*BU371/(2+BR371*BU371)</f>
        <v>0.00810161415609977</v>
      </c>
      <c r="BW371" s="208" t="n">
        <f aca="false">BW370*(1-BV370)</f>
        <v>97352.4791010572</v>
      </c>
      <c r="BX371" s="208" t="n">
        <f aca="false">((BW371+BW372)/2)*BR371</f>
        <v>484790.614948245</v>
      </c>
      <c r="BY371" s="208" t="n">
        <f aca="false">BY372+BX371</f>
        <v>3894001.05532438</v>
      </c>
      <c r="BZ371" s="209" t="n">
        <f aca="false">BY371/BW371</f>
        <v>39.9989922319513</v>
      </c>
    </row>
    <row r="372" customFormat="false" ht="15" hidden="false" customHeight="false" outlineLevel="0" collapsed="false">
      <c r="B372" s="132"/>
      <c r="C372" s="132"/>
      <c r="D372" s="132"/>
      <c r="E372" s="217"/>
      <c r="F372" s="217"/>
      <c r="G372" s="217"/>
      <c r="H372" s="217"/>
      <c r="I372" s="127"/>
      <c r="AR372" s="196" t="s">
        <v>208</v>
      </c>
      <c r="AS372" s="197" t="s">
        <v>40</v>
      </c>
      <c r="AT372" s="197" t="n">
        <v>5</v>
      </c>
      <c r="AU372" s="198" t="n">
        <f aca="false">O50</f>
        <v>1113955</v>
      </c>
      <c r="AV372" s="198" t="n">
        <f aca="false">C234</f>
        <v>4492</v>
      </c>
      <c r="AW372" s="199" t="n">
        <f aca="false">AV372/AU372</f>
        <v>0.00403247887033139</v>
      </c>
      <c r="AX372" s="200" t="n">
        <f aca="false">2*AT372*AW372/(2+AT372*AW372)</f>
        <v>0.0199611619422584</v>
      </c>
      <c r="AY372" s="201" t="n">
        <f aca="false">AY371*(1-AX371)</f>
        <v>93979.404326482</v>
      </c>
      <c r="AZ372" s="201" t="n">
        <f aca="false">((AY372+AY373)/2)*AT372</f>
        <v>465207.176359915</v>
      </c>
      <c r="BA372" s="201" t="n">
        <f aca="false">BA373+AZ372</f>
        <v>2969127.90658976</v>
      </c>
      <c r="BB372" s="202" t="n">
        <f aca="false">BA372/AY372</f>
        <v>31.5933892949043</v>
      </c>
      <c r="BD372" s="196" t="s">
        <v>208</v>
      </c>
      <c r="BE372" s="197" t="s">
        <v>40</v>
      </c>
      <c r="BF372" s="197" t="n">
        <v>5</v>
      </c>
      <c r="BG372" s="198" t="n">
        <f aca="false">AB50</f>
        <v>1522118</v>
      </c>
      <c r="BH372" s="198" t="n">
        <f aca="false">C924</f>
        <v>4891</v>
      </c>
      <c r="BI372" s="199" t="n">
        <f aca="false">BH372/BG372</f>
        <v>0.00321328569795509</v>
      </c>
      <c r="BJ372" s="200" t="n">
        <f aca="false">2*BF372*BI372/(2+BF372*BI372)</f>
        <v>0.0159383919723426</v>
      </c>
      <c r="BK372" s="201" t="n">
        <f aca="false">BK371*(1-BJ371)</f>
        <v>95615.8307002133</v>
      </c>
      <c r="BL372" s="201" t="n">
        <f aca="false">((BK372+BK373)/2)*BF372</f>
        <v>474269.247029914</v>
      </c>
      <c r="BM372" s="201" t="n">
        <f aca="false">BM373+BL372</f>
        <v>3220825.51088743</v>
      </c>
      <c r="BN372" s="202" t="n">
        <f aca="false">BM372/BK372</f>
        <v>33.6850654049722</v>
      </c>
      <c r="BP372" s="196" t="s">
        <v>208</v>
      </c>
      <c r="BQ372" s="197" t="s">
        <v>40</v>
      </c>
      <c r="BR372" s="197" t="n">
        <v>5</v>
      </c>
      <c r="BS372" s="198" t="n">
        <f aca="false">AO50</f>
        <v>1737775</v>
      </c>
      <c r="BT372" s="198" t="n">
        <f aca="false">C1613</f>
        <v>4699</v>
      </c>
      <c r="BU372" s="199" t="n">
        <f aca="false">BT372/BS372</f>
        <v>0.00270403245529485</v>
      </c>
      <c r="BV372" s="200" t="n">
        <f aca="false">2*BR372*BU372/(2+BR372*BU372)</f>
        <v>0.013429378587586</v>
      </c>
      <c r="BW372" s="201" t="n">
        <f aca="false">BW371*(1-BV371)</f>
        <v>96563.7668782406</v>
      </c>
      <c r="BX372" s="201" t="n">
        <f aca="false">((BW372+BW373)/2)*BR372</f>
        <v>479576.855933075</v>
      </c>
      <c r="BY372" s="201" t="n">
        <f aca="false">BY373+BX372</f>
        <v>3409210.44037614</v>
      </c>
      <c r="BZ372" s="202" t="n">
        <f aca="false">BY372/BW372</f>
        <v>35.305275991096</v>
      </c>
    </row>
    <row r="373" customFormat="false" ht="15" hidden="false" customHeight="false" outlineLevel="0" collapsed="false">
      <c r="A373" s="124" t="s">
        <v>235</v>
      </c>
      <c r="B373" s="227" t="n">
        <v>75.9714344713656</v>
      </c>
      <c r="C373" s="227" t="n">
        <v>72.0954419541677</v>
      </c>
      <c r="D373" s="227" t="n">
        <v>80.2838848594742</v>
      </c>
      <c r="E373" s="124"/>
      <c r="F373" s="124"/>
      <c r="G373" s="124"/>
      <c r="H373" s="124"/>
      <c r="I373" s="127"/>
      <c r="AR373" s="203" t="s">
        <v>209</v>
      </c>
      <c r="AS373" s="204" t="s">
        <v>52</v>
      </c>
      <c r="AT373" s="204" t="n">
        <v>5</v>
      </c>
      <c r="AU373" s="205" t="n">
        <f aca="false">O51</f>
        <v>1040062</v>
      </c>
      <c r="AV373" s="205" t="n">
        <f aca="false">C235</f>
        <v>7080</v>
      </c>
      <c r="AW373" s="206" t="n">
        <f aca="false">AV373/AU373</f>
        <v>0.0068072864886901</v>
      </c>
      <c r="AX373" s="207" t="n">
        <f aca="false">2*AT373*AW373/(2+AT373*AW373)</f>
        <v>0.0334668857455647</v>
      </c>
      <c r="AY373" s="208" t="n">
        <f aca="false">AY372*(1-AX372)</f>
        <v>92103.4662174841</v>
      </c>
      <c r="AZ373" s="208" t="n">
        <f aca="false">((AY373+AY374)/2)*AT373</f>
        <v>452811.290635743</v>
      </c>
      <c r="BA373" s="208" t="n">
        <f aca="false">BA374+AZ373</f>
        <v>2503920.73022984</v>
      </c>
      <c r="BB373" s="209" t="n">
        <f aca="false">BA373/AY373</f>
        <v>27.1859554592368</v>
      </c>
      <c r="BD373" s="203" t="s">
        <v>209</v>
      </c>
      <c r="BE373" s="204" t="s">
        <v>52</v>
      </c>
      <c r="BF373" s="204" t="n">
        <v>5</v>
      </c>
      <c r="BG373" s="205" t="n">
        <f aca="false">AB51</f>
        <v>1364066</v>
      </c>
      <c r="BH373" s="205" t="n">
        <f aca="false">C925</f>
        <v>7241</v>
      </c>
      <c r="BI373" s="206" t="n">
        <f aca="false">BH373/BG373</f>
        <v>0.00530839416861061</v>
      </c>
      <c r="BJ373" s="207" t="n">
        <f aca="false">2*BF373*BI373/(2+BF373*BI373)</f>
        <v>0.0261943460583858</v>
      </c>
      <c r="BK373" s="208" t="n">
        <f aca="false">BK372*(1-BJ372)</f>
        <v>94091.8681117522</v>
      </c>
      <c r="BL373" s="208" t="n">
        <f aca="false">((BK373+BK374)/2)*BF373</f>
        <v>464297.653172263</v>
      </c>
      <c r="BM373" s="208" t="n">
        <f aca="false">BM374+BL373</f>
        <v>2746556.26385752</v>
      </c>
      <c r="BN373" s="209" t="n">
        <f aca="false">BM373/BK373</f>
        <v>29.1901555254005</v>
      </c>
      <c r="BP373" s="203" t="s">
        <v>209</v>
      </c>
      <c r="BQ373" s="204" t="s">
        <v>52</v>
      </c>
      <c r="BR373" s="204" t="n">
        <v>5</v>
      </c>
      <c r="BS373" s="205" t="n">
        <f aca="false">AO51</f>
        <v>1594143</v>
      </c>
      <c r="BT373" s="205" t="n">
        <f aca="false">C1614</f>
        <v>7040</v>
      </c>
      <c r="BU373" s="206" t="n">
        <f aca="false">BT373/BS373</f>
        <v>0.00441616592739798</v>
      </c>
      <c r="BV373" s="207" t="n">
        <f aca="false">2*BR373*BU373/(2+BR373*BU373)</f>
        <v>0.0218397101771188</v>
      </c>
      <c r="BW373" s="208" t="n">
        <f aca="false">BW372*(1-BV372)</f>
        <v>95266.9754949893</v>
      </c>
      <c r="BX373" s="208" t="n">
        <f aca="false">((BW373+BW374)/2)*BR373</f>
        <v>471133.369639294</v>
      </c>
      <c r="BY373" s="208" t="n">
        <f aca="false">BY374+BX373</f>
        <v>2929633.58444306</v>
      </c>
      <c r="BZ373" s="209" t="n">
        <f aca="false">BY373/BW373</f>
        <v>30.751827369571</v>
      </c>
    </row>
    <row r="374" customFormat="false" ht="15" hidden="false" customHeight="false" outlineLevel="0" collapsed="false">
      <c r="A374" s="127"/>
      <c r="B374" s="127"/>
      <c r="C374" s="127"/>
      <c r="D374" s="127"/>
      <c r="E374" s="127"/>
      <c r="F374" s="127"/>
      <c r="G374" s="127"/>
      <c r="H374" s="127"/>
      <c r="I374" s="127"/>
      <c r="AR374" s="196" t="s">
        <v>210</v>
      </c>
      <c r="AS374" s="197" t="s">
        <v>53</v>
      </c>
      <c r="AT374" s="197" t="n">
        <v>5</v>
      </c>
      <c r="AU374" s="198" t="n">
        <f aca="false">O52</f>
        <v>943466</v>
      </c>
      <c r="AV374" s="198" t="n">
        <f aca="false">C236</f>
        <v>10406</v>
      </c>
      <c r="AW374" s="199" t="n">
        <f aca="false">AV374/AU374</f>
        <v>0.0110295442549069</v>
      </c>
      <c r="AX374" s="200" t="n">
        <f aca="false">2*AT374*AW374/(2+AT374*AW374)</f>
        <v>0.0536678903454529</v>
      </c>
      <c r="AY374" s="201" t="n">
        <f aca="false">AY373*(1-AX373)</f>
        <v>89021.0500368131</v>
      </c>
      <c r="AZ374" s="201" t="n">
        <f aca="false">((AY374+AY375)/2)*AT374</f>
        <v>433161.320304534</v>
      </c>
      <c r="BA374" s="201" t="n">
        <f aca="false">BA375+AZ374</f>
        <v>2051109.4395941</v>
      </c>
      <c r="BB374" s="202" t="n">
        <f aca="false">BA374/AY374</f>
        <v>23.0407239495142</v>
      </c>
      <c r="BD374" s="196" t="s">
        <v>210</v>
      </c>
      <c r="BE374" s="197" t="s">
        <v>53</v>
      </c>
      <c r="BF374" s="197" t="n">
        <v>5</v>
      </c>
      <c r="BG374" s="198" t="n">
        <f aca="false">AB52</f>
        <v>1119854</v>
      </c>
      <c r="BH374" s="198" t="n">
        <f aca="false">C926</f>
        <v>9770</v>
      </c>
      <c r="BI374" s="199" t="n">
        <f aca="false">BH374/BG374</f>
        <v>0.00872435156725788</v>
      </c>
      <c r="BJ374" s="200" t="n">
        <f aca="false">2*BF374*BI374/(2+BF374*BI374)</f>
        <v>0.0426906375106071</v>
      </c>
      <c r="BK374" s="201" t="n">
        <f aca="false">BK373*(1-BJ373)</f>
        <v>91627.193157153</v>
      </c>
      <c r="BL374" s="201" t="n">
        <f aca="false">((BK374+BK375)/2)*BF374</f>
        <v>448356.907562799</v>
      </c>
      <c r="BM374" s="201" t="n">
        <f aca="false">BM375+BL374</f>
        <v>2282258.61068526</v>
      </c>
      <c r="BN374" s="202" t="n">
        <f aca="false">BM374/BK374</f>
        <v>24.9080925874361</v>
      </c>
      <c r="BP374" s="196" t="s">
        <v>210</v>
      </c>
      <c r="BQ374" s="197" t="s">
        <v>53</v>
      </c>
      <c r="BR374" s="197" t="n">
        <v>5</v>
      </c>
      <c r="BS374" s="198" t="n">
        <f aca="false">AO52</f>
        <v>1457021</v>
      </c>
      <c r="BT374" s="198" t="n">
        <f aca="false">C1615</f>
        <v>10685</v>
      </c>
      <c r="BU374" s="199" t="n">
        <f aca="false">BT374/BS374</f>
        <v>0.00733345641552181</v>
      </c>
      <c r="BV374" s="200" t="n">
        <f aca="false">2*BR374*BU374/(2+BR374*BU374)</f>
        <v>0.0360071400962504</v>
      </c>
      <c r="BW374" s="201" t="n">
        <f aca="false">BW373*(1-BV373)</f>
        <v>93186.3723607281</v>
      </c>
      <c r="BX374" s="201" t="n">
        <f aca="false">((BW374+BW375)/2)*BR374</f>
        <v>457543.424892005</v>
      </c>
      <c r="BY374" s="201" t="n">
        <f aca="false">BY375+BX374</f>
        <v>2458500.21480377</v>
      </c>
      <c r="BZ374" s="202" t="n">
        <f aca="false">BY374/BW374</f>
        <v>26.3826153172571</v>
      </c>
    </row>
    <row r="375" customFormat="false" ht="15" hidden="false" customHeight="false" outlineLevel="0" collapsed="false">
      <c r="A375" s="127"/>
      <c r="B375" s="127"/>
      <c r="C375" s="127"/>
      <c r="D375" s="127"/>
      <c r="E375" s="127"/>
      <c r="F375" s="127"/>
      <c r="G375" s="127"/>
      <c r="H375" s="127"/>
      <c r="I375" s="127"/>
      <c r="AR375" s="203" t="s">
        <v>211</v>
      </c>
      <c r="AS375" s="204" t="s">
        <v>57</v>
      </c>
      <c r="AT375" s="204" t="n">
        <v>5</v>
      </c>
      <c r="AU375" s="205" t="n">
        <f aca="false">O53</f>
        <v>825113</v>
      </c>
      <c r="AV375" s="205" t="n">
        <f aca="false">C237</f>
        <v>14041</v>
      </c>
      <c r="AW375" s="206" t="n">
        <f aca="false">AV375/AU375</f>
        <v>0.0170170631174154</v>
      </c>
      <c r="AX375" s="207" t="n">
        <f aca="false">2*AT375*AW375/(2+AT375*AW375)</f>
        <v>0.0816132701631161</v>
      </c>
      <c r="AY375" s="208" t="n">
        <f aca="false">AY374*(1-AX374)</f>
        <v>84243.4780850003</v>
      </c>
      <c r="AZ375" s="208" t="n">
        <f aca="false">((AY375+AY376)/2)*AT375</f>
        <v>404028.926083923</v>
      </c>
      <c r="BA375" s="208" t="n">
        <f aca="false">BA376+AZ375</f>
        <v>1617948.11928957</v>
      </c>
      <c r="BB375" s="209" t="n">
        <f aca="false">BA375/AY375</f>
        <v>19.2056187145678</v>
      </c>
      <c r="BD375" s="203" t="s">
        <v>211</v>
      </c>
      <c r="BE375" s="204" t="s">
        <v>57</v>
      </c>
      <c r="BF375" s="204" t="n">
        <v>5</v>
      </c>
      <c r="BG375" s="205" t="n">
        <f aca="false">AB53</f>
        <v>967154</v>
      </c>
      <c r="BH375" s="205" t="n">
        <f aca="false">C927</f>
        <v>13425</v>
      </c>
      <c r="BI375" s="206" t="n">
        <f aca="false">BH375/BG375</f>
        <v>0.013880933129574</v>
      </c>
      <c r="BJ375" s="207" t="n">
        <f aca="false">2*BF375*BI375/(2+BF375*BI375)</f>
        <v>0.0670769393729393</v>
      </c>
      <c r="BK375" s="208" t="n">
        <f aca="false">BK374*(1-BJ374)</f>
        <v>87715.5698679666</v>
      </c>
      <c r="BL375" s="208" t="n">
        <f aca="false">((BK375+BK376)/2)*BF375</f>
        <v>423868.619434592</v>
      </c>
      <c r="BM375" s="208" t="n">
        <f aca="false">BM376+BL375</f>
        <v>1833901.70312246</v>
      </c>
      <c r="BN375" s="209" t="n">
        <f aca="false">BM375/BK375</f>
        <v>20.9073680520224</v>
      </c>
      <c r="BP375" s="203" t="s">
        <v>211</v>
      </c>
      <c r="BQ375" s="204" t="s">
        <v>57</v>
      </c>
      <c r="BR375" s="204" t="n">
        <v>5</v>
      </c>
      <c r="BS375" s="205" t="n">
        <f aca="false">AO53</f>
        <v>1355589</v>
      </c>
      <c r="BT375" s="205" t="n">
        <f aca="false">C1616</f>
        <v>16023</v>
      </c>
      <c r="BU375" s="206" t="n">
        <f aca="false">BT375/BS375</f>
        <v>0.0118199542781772</v>
      </c>
      <c r="BV375" s="207" t="n">
        <f aca="false">2*BR375*BU375/(2+BR375*BU375)</f>
        <v>0.0574035043974244</v>
      </c>
      <c r="BW375" s="208" t="n">
        <f aca="false">BW374*(1-BV374)</f>
        <v>89830.997596074</v>
      </c>
      <c r="BX375" s="208" t="n">
        <f aca="false">((BW375+BW376)/2)*BR375</f>
        <v>436263.452816542</v>
      </c>
      <c r="BY375" s="208" t="n">
        <f aca="false">BY376+BX375</f>
        <v>2000956.78991177</v>
      </c>
      <c r="BZ375" s="209" t="n">
        <f aca="false">BY375/BW375</f>
        <v>22.2746807166618</v>
      </c>
    </row>
    <row r="376" customFormat="false" ht="15" hidden="false" customHeight="false" outlineLevel="0" collapsed="false">
      <c r="A376" s="127" t="s">
        <v>278</v>
      </c>
      <c r="B376" s="127"/>
      <c r="C376" s="127"/>
      <c r="D376" s="127"/>
      <c r="E376" s="127"/>
      <c r="F376" s="127"/>
      <c r="G376" s="127"/>
      <c r="H376" s="127"/>
      <c r="I376" s="127"/>
      <c r="AR376" s="196" t="s">
        <v>212</v>
      </c>
      <c r="AS376" s="197" t="s">
        <v>62</v>
      </c>
      <c r="AT376" s="197" t="n">
        <v>5</v>
      </c>
      <c r="AU376" s="198" t="n">
        <f aca="false">O54</f>
        <v>669445</v>
      </c>
      <c r="AV376" s="198" t="n">
        <f aca="false">C238</f>
        <v>17368</v>
      </c>
      <c r="AW376" s="199" t="n">
        <f aca="false">AV376/AU376</f>
        <v>0.0259438788847478</v>
      </c>
      <c r="AX376" s="200" t="n">
        <f aca="false">2*AT376*AW376/(2+AT376*AW376)</f>
        <v>0.121818296591921</v>
      </c>
      <c r="AY376" s="201" t="n">
        <f aca="false">AY375*(1-AX375)</f>
        <v>77368.0923485686</v>
      </c>
      <c r="AZ376" s="201" t="n">
        <f aca="false">((AY376+AY377)/2)*AT376</f>
        <v>363278.338691671</v>
      </c>
      <c r="BA376" s="201" t="n">
        <f aca="false">BA377+AZ376</f>
        <v>1213919.19320565</v>
      </c>
      <c r="BB376" s="202" t="n">
        <f aca="false">BA376/AY376</f>
        <v>15.6901786816268</v>
      </c>
      <c r="BD376" s="196" t="s">
        <v>212</v>
      </c>
      <c r="BE376" s="197" t="s">
        <v>62</v>
      </c>
      <c r="BF376" s="197" t="n">
        <v>5</v>
      </c>
      <c r="BG376" s="198" t="n">
        <f aca="false">AB54</f>
        <v>839715</v>
      </c>
      <c r="BH376" s="198" t="n">
        <f aca="false">C928</f>
        <v>17754</v>
      </c>
      <c r="BI376" s="199" t="n">
        <f aca="false">BH376/BG376</f>
        <v>0.0211428877654919</v>
      </c>
      <c r="BJ376" s="200" t="n">
        <f aca="false">2*BF376*BI376/(2+BF376*BI376)</f>
        <v>0.100407193756362</v>
      </c>
      <c r="BK376" s="201" t="n">
        <f aca="false">BK375*(1-BJ375)</f>
        <v>81831.8779058701</v>
      </c>
      <c r="BL376" s="201" t="n">
        <f aca="false">((BK376+BK377)/2)*BF376</f>
        <v>388618.116478496</v>
      </c>
      <c r="BM376" s="201" t="n">
        <f aca="false">BM377+BL376</f>
        <v>1410033.08368787</v>
      </c>
      <c r="BN376" s="202" t="n">
        <f aca="false">BM376/BK376</f>
        <v>17.23085330279</v>
      </c>
      <c r="BP376" s="196" t="s">
        <v>212</v>
      </c>
      <c r="BQ376" s="197" t="s">
        <v>62</v>
      </c>
      <c r="BR376" s="197" t="n">
        <v>5</v>
      </c>
      <c r="BS376" s="198" t="n">
        <f aca="false">AO54</f>
        <v>1087201</v>
      </c>
      <c r="BT376" s="198" t="n">
        <f aca="false">C1617</f>
        <v>19487</v>
      </c>
      <c r="BU376" s="199" t="n">
        <f aca="false">BT376/BS376</f>
        <v>0.017924008532001</v>
      </c>
      <c r="BV376" s="200" t="n">
        <f aca="false">2*BR376*BU376/(2+BR376*BU376)</f>
        <v>0.0857764003315379</v>
      </c>
      <c r="BW376" s="201" t="n">
        <f aca="false">BW375*(1-BV375)</f>
        <v>84674.3835305427</v>
      </c>
      <c r="BX376" s="201" t="n">
        <f aca="false">((BW376+BW377)/2)*BR376</f>
        <v>405214.258103859</v>
      </c>
      <c r="BY376" s="201" t="n">
        <f aca="false">BY377+BX376</f>
        <v>1564693.33709522</v>
      </c>
      <c r="BZ376" s="202" t="n">
        <f aca="false">BY376/BW376</f>
        <v>18.478945719526</v>
      </c>
    </row>
    <row r="377" customFormat="false" ht="15" hidden="false" customHeight="false" outlineLevel="0" collapsed="false">
      <c r="A377" s="127"/>
      <c r="B377" s="127"/>
      <c r="C377" s="127"/>
      <c r="D377" s="127"/>
      <c r="E377" s="127"/>
      <c r="F377" s="127"/>
      <c r="G377" s="127"/>
      <c r="H377" s="127"/>
      <c r="I377" s="127"/>
      <c r="AR377" s="203" t="s">
        <v>213</v>
      </c>
      <c r="AS377" s="204" t="s">
        <v>64</v>
      </c>
      <c r="AT377" s="204" t="n">
        <v>5</v>
      </c>
      <c r="AU377" s="205" t="n">
        <f aca="false">O55</f>
        <v>489752</v>
      </c>
      <c r="AV377" s="205" t="n">
        <f aca="false">C239</f>
        <v>19257</v>
      </c>
      <c r="AW377" s="206" t="n">
        <f aca="false">AV377/AU377</f>
        <v>0.039319900684428</v>
      </c>
      <c r="AX377" s="207" t="n">
        <f aca="false">2*AT377*AW377/(2+AT377*AW377)</f>
        <v>0.179003503475124</v>
      </c>
      <c r="AY377" s="208" t="n">
        <f aca="false">AY376*(1-AX376)</f>
        <v>67943.2431280996</v>
      </c>
      <c r="AZ377" s="208" t="n">
        <f aca="false">((AY377+AY378)/2)*AT377</f>
        <v>309311.019247018</v>
      </c>
      <c r="BA377" s="208" t="n">
        <f aca="false">BA378+AZ377</f>
        <v>850640.854513975</v>
      </c>
      <c r="BB377" s="209" t="n">
        <f aca="false">BA377/AY377</f>
        <v>12.5198741677695</v>
      </c>
      <c r="BD377" s="203" t="s">
        <v>213</v>
      </c>
      <c r="BE377" s="204" t="s">
        <v>64</v>
      </c>
      <c r="BF377" s="204" t="n">
        <v>5</v>
      </c>
      <c r="BG377" s="205" t="n">
        <f aca="false">AB55</f>
        <v>682207</v>
      </c>
      <c r="BH377" s="205" t="n">
        <f aca="false">C929</f>
        <v>22485</v>
      </c>
      <c r="BI377" s="206" t="n">
        <f aca="false">BH377/BG377</f>
        <v>0.0329592044643341</v>
      </c>
      <c r="BJ377" s="207" t="n">
        <f aca="false">2*BF377*BI377/(2+BF377*BI377)</f>
        <v>0.152250854697093</v>
      </c>
      <c r="BK377" s="208" t="n">
        <f aca="false">BK376*(1-BJ376)</f>
        <v>73615.3686855284</v>
      </c>
      <c r="BL377" s="208" t="n">
        <f aca="false">((BK377+BK378)/2)*BF377</f>
        <v>340056.836424609</v>
      </c>
      <c r="BM377" s="208" t="n">
        <f aca="false">BM378+BL377</f>
        <v>1021414.96720937</v>
      </c>
      <c r="BN377" s="209" t="n">
        <f aca="false">BM377/BK377</f>
        <v>13.8750234556682</v>
      </c>
      <c r="BP377" s="203" t="s">
        <v>213</v>
      </c>
      <c r="BQ377" s="204" t="s">
        <v>64</v>
      </c>
      <c r="BR377" s="204" t="n">
        <v>5</v>
      </c>
      <c r="BS377" s="205" t="n">
        <f aca="false">AO55</f>
        <v>828492</v>
      </c>
      <c r="BT377" s="205" t="n">
        <f aca="false">C1618</f>
        <v>23758</v>
      </c>
      <c r="BU377" s="206" t="n">
        <f aca="false">BT377/BS377</f>
        <v>0.0286761972354591</v>
      </c>
      <c r="BV377" s="207" t="n">
        <f aca="false">2*BR377*BU377/(2+BR377*BU377)</f>
        <v>0.133789547543775</v>
      </c>
      <c r="BW377" s="208" t="n">
        <f aca="false">BW376*(1-BV376)</f>
        <v>77411.3197110007</v>
      </c>
      <c r="BX377" s="208" t="n">
        <f aca="false">((BW377+BW378)/2)*BR377</f>
        <v>361164.53495775</v>
      </c>
      <c r="BY377" s="208" t="n">
        <f aca="false">BY378+BX377</f>
        <v>1159479.07899137</v>
      </c>
      <c r="BZ377" s="209" t="n">
        <f aca="false">BY377/BW377</f>
        <v>14.9781593095176</v>
      </c>
    </row>
    <row r="378" customFormat="false" ht="15" hidden="false" customHeight="false" outlineLevel="0" collapsed="false">
      <c r="A378" s="127" t="s">
        <v>174</v>
      </c>
      <c r="B378" s="127"/>
      <c r="C378" s="127"/>
      <c r="D378" s="127"/>
      <c r="E378" s="127"/>
      <c r="F378" s="127"/>
      <c r="G378" s="127"/>
      <c r="H378" s="127"/>
      <c r="I378" s="127"/>
      <c r="AR378" s="196" t="s">
        <v>214</v>
      </c>
      <c r="AS378" s="197" t="s">
        <v>69</v>
      </c>
      <c r="AT378" s="197" t="n">
        <v>5</v>
      </c>
      <c r="AU378" s="198" t="n">
        <f aca="false">O56</f>
        <v>338698</v>
      </c>
      <c r="AV378" s="198" t="n">
        <f aca="false">C240</f>
        <v>21074</v>
      </c>
      <c r="AW378" s="199" t="n">
        <f aca="false">AV378/AU378</f>
        <v>0.0622206213204684</v>
      </c>
      <c r="AX378" s="200" t="n">
        <f aca="false">2*AT378*AW378/(2+AT378*AW378)</f>
        <v>0.269224774709172</v>
      </c>
      <c r="AY378" s="201" t="n">
        <f aca="false">AY377*(1-AX377)</f>
        <v>55781.1645707076</v>
      </c>
      <c r="AZ378" s="201" t="n">
        <f aca="false">((AY378+AY379)/2)*AT378</f>
        <v>241361.644192128</v>
      </c>
      <c r="BA378" s="201" t="n">
        <f aca="false">BA379+AZ378</f>
        <v>541329.835266957</v>
      </c>
      <c r="BB378" s="202" t="n">
        <f aca="false">BA378/AY378</f>
        <v>9.70452731550222</v>
      </c>
      <c r="BD378" s="196" t="s">
        <v>214</v>
      </c>
      <c r="BE378" s="197" t="s">
        <v>69</v>
      </c>
      <c r="BF378" s="197" t="n">
        <v>5</v>
      </c>
      <c r="BG378" s="198" t="n">
        <f aca="false">AB56</f>
        <v>500899</v>
      </c>
      <c r="BH378" s="198" t="n">
        <f aca="false">C930</f>
        <v>26102</v>
      </c>
      <c r="BI378" s="199" t="n">
        <f aca="false">BH378/BG378</f>
        <v>0.0521103056704046</v>
      </c>
      <c r="BJ378" s="200" t="n">
        <f aca="false">2*BF378*BI378/(2+BF378*BI378)</f>
        <v>0.230520317793392</v>
      </c>
      <c r="BK378" s="201" t="n">
        <f aca="false">BK377*(1-BJ377)</f>
        <v>62407.3658843151</v>
      </c>
      <c r="BL378" s="201" t="n">
        <f aca="false">((BK378+BK379)/2)*BF378</f>
        <v>276071.414880824</v>
      </c>
      <c r="BM378" s="201" t="n">
        <f aca="false">BM379+BL378</f>
        <v>681358.130784763</v>
      </c>
      <c r="BN378" s="202" t="n">
        <f aca="false">BM378/BK378</f>
        <v>10.9179120305734</v>
      </c>
      <c r="BP378" s="196" t="s">
        <v>214</v>
      </c>
      <c r="BQ378" s="197" t="s">
        <v>69</v>
      </c>
      <c r="BR378" s="197" t="n">
        <v>5</v>
      </c>
      <c r="BS378" s="198" t="n">
        <f aca="false">AO56</f>
        <v>639156</v>
      </c>
      <c r="BT378" s="198" t="n">
        <f aca="false">C1619</f>
        <v>29151</v>
      </c>
      <c r="BU378" s="199" t="n">
        <f aca="false">BT378/BS378</f>
        <v>0.0456085838199125</v>
      </c>
      <c r="BV378" s="200" t="n">
        <f aca="false">2*BR378*BU378/(2+BR378*BU378)</f>
        <v>0.204702447286539</v>
      </c>
      <c r="BW378" s="201" t="n">
        <f aca="false">BW377*(1-BV377)</f>
        <v>67054.4942720994</v>
      </c>
      <c r="BX378" s="201" t="n">
        <f aca="false">((BW378+BW379)/2)*BR378</f>
        <v>300956.923662847</v>
      </c>
      <c r="BY378" s="201" t="n">
        <f aca="false">BY379+BX378</f>
        <v>798314.544033615</v>
      </c>
      <c r="BZ378" s="202" t="n">
        <f aca="false">BY378/BW378</f>
        <v>11.905459174655</v>
      </c>
    </row>
    <row r="379" customFormat="false" ht="15" hidden="false" customHeight="false" outlineLevel="0" collapsed="false">
      <c r="A379" s="127"/>
      <c r="B379" s="127"/>
      <c r="C379" s="127"/>
      <c r="D379" s="127"/>
      <c r="E379" s="127"/>
      <c r="F379" s="127"/>
      <c r="G379" s="127"/>
      <c r="H379" s="127"/>
      <c r="I379" s="127"/>
      <c r="AR379" s="203" t="s">
        <v>215</v>
      </c>
      <c r="AS379" s="204" t="s">
        <v>70</v>
      </c>
      <c r="AT379" s="204" t="n">
        <v>5</v>
      </c>
      <c r="AU379" s="205" t="n">
        <f aca="false">O57</f>
        <v>212432</v>
      </c>
      <c r="AV379" s="205" t="n">
        <f aca="false">C241</f>
        <v>21485</v>
      </c>
      <c r="AW379" s="206" t="n">
        <f aca="false">AV379/AU379</f>
        <v>0.101138246591851</v>
      </c>
      <c r="AX379" s="207" t="n">
        <f aca="false">2*AT379*AW379/(2+AT379*AW379)</f>
        <v>0.403634116053497</v>
      </c>
      <c r="AY379" s="208" t="n">
        <f aca="false">AY378*(1-AX378)</f>
        <v>40763.4931061436</v>
      </c>
      <c r="AZ379" s="208" t="n">
        <f aca="false">((AY379+AY380)/2)*AT379</f>
        <v>162683.62426284</v>
      </c>
      <c r="BA379" s="208" t="n">
        <f aca="false">BA380+AZ379</f>
        <v>299968.191074829</v>
      </c>
      <c r="BB379" s="209" t="n">
        <f aca="false">BA379/AY379</f>
        <v>7.35874598120787</v>
      </c>
      <c r="BD379" s="203" t="s">
        <v>215</v>
      </c>
      <c r="BE379" s="204" t="s">
        <v>70</v>
      </c>
      <c r="BF379" s="204" t="n">
        <v>5</v>
      </c>
      <c r="BG379" s="205" t="n">
        <f aca="false">AB57</f>
        <v>304677</v>
      </c>
      <c r="BH379" s="205" t="n">
        <f aca="false">C931</f>
        <v>25203</v>
      </c>
      <c r="BI379" s="206" t="n">
        <f aca="false">BH379/BG379</f>
        <v>0.0827203891334101</v>
      </c>
      <c r="BJ379" s="207" t="n">
        <f aca="false">2*BF379*BI379/(2+BF379*BI379)</f>
        <v>0.34272589679467</v>
      </c>
      <c r="BK379" s="208" t="n">
        <f aca="false">BK378*(1-BJ378)</f>
        <v>48021.2000680143</v>
      </c>
      <c r="BL379" s="208" t="n">
        <f aca="false">((BK379+BK380)/2)*BF379</f>
        <v>198960.728193905</v>
      </c>
      <c r="BM379" s="208" t="n">
        <f aca="false">BM380+BL379</f>
        <v>405286.715903939</v>
      </c>
      <c r="BN379" s="209" t="n">
        <f aca="false">BM379/BK379</f>
        <v>8.43974568169716</v>
      </c>
      <c r="BP379" s="203" t="s">
        <v>215</v>
      </c>
      <c r="BQ379" s="204" t="s">
        <v>70</v>
      </c>
      <c r="BR379" s="204" t="n">
        <v>5</v>
      </c>
      <c r="BS379" s="205" t="n">
        <f aca="false">AO57</f>
        <v>438018</v>
      </c>
      <c r="BT379" s="205" t="n">
        <f aca="false">C1620</f>
        <v>31267</v>
      </c>
      <c r="BU379" s="206" t="n">
        <f aca="false">BT379/BS379</f>
        <v>0.0713829112045624</v>
      </c>
      <c r="BV379" s="207" t="n">
        <f aca="false">2*BR379*BU379/(2+BR379*BU379)</f>
        <v>0.302865927074666</v>
      </c>
      <c r="BW379" s="208" t="n">
        <f aca="false">BW378*(1-BV378)</f>
        <v>53328.2751930394</v>
      </c>
      <c r="BX379" s="208" t="n">
        <f aca="false">((BW379+BW380)/2)*BR379</f>
        <v>226263.082201115</v>
      </c>
      <c r="BY379" s="208" t="n">
        <f aca="false">BY380+BX379</f>
        <v>497357.620370768</v>
      </c>
      <c r="BZ379" s="209" t="n">
        <f aca="false">BY379/BW379</f>
        <v>9.32633989324456</v>
      </c>
    </row>
    <row r="380" customFormat="false" ht="15" hidden="false" customHeight="false" outlineLevel="0" collapsed="false">
      <c r="A380" s="127" t="s">
        <v>187</v>
      </c>
      <c r="B380" s="127"/>
      <c r="C380" s="127"/>
      <c r="D380" s="127"/>
      <c r="E380" s="127"/>
      <c r="F380" s="127"/>
      <c r="G380" s="127"/>
      <c r="H380" s="127"/>
      <c r="I380" s="127"/>
      <c r="AR380" s="196" t="s">
        <v>216</v>
      </c>
      <c r="AS380" s="197" t="s">
        <v>71</v>
      </c>
      <c r="AT380" s="197" t="n">
        <v>5</v>
      </c>
      <c r="AU380" s="198" t="n">
        <f aca="false">O58</f>
        <v>104823</v>
      </c>
      <c r="AV380" s="198" t="n">
        <f aca="false">C242</f>
        <v>15629</v>
      </c>
      <c r="AW380" s="199" t="n">
        <f aca="false">AV380/AU380</f>
        <v>0.149098957289908</v>
      </c>
      <c r="AX380" s="200" t="n">
        <f aca="false">2*AT380*AW380/(2+AT380*AW380)</f>
        <v>0.543067712332908</v>
      </c>
      <c r="AY380" s="201" t="n">
        <f aca="false">AY379*(1-AX379)</f>
        <v>24309.9565989925</v>
      </c>
      <c r="AZ380" s="201" t="n">
        <f aca="false">((AY380+AY381)/2)*AT380</f>
        <v>88544.9017021446</v>
      </c>
      <c r="BA380" s="201" t="n">
        <f aca="false">BA381+AZ380</f>
        <v>137284.566811989</v>
      </c>
      <c r="BB380" s="202" t="n">
        <f aca="false">BA380/AY380</f>
        <v>5.64725676300378</v>
      </c>
      <c r="BD380" s="196" t="s">
        <v>216</v>
      </c>
      <c r="BE380" s="197" t="s">
        <v>71</v>
      </c>
      <c r="BF380" s="197" t="n">
        <v>5</v>
      </c>
      <c r="BG380" s="198" t="n">
        <f aca="false">AB58</f>
        <v>148823</v>
      </c>
      <c r="BH380" s="198" t="n">
        <f aca="false">C932</f>
        <v>18181</v>
      </c>
      <c r="BI380" s="199" t="n">
        <f aca="false">BH380/BG380</f>
        <v>0.122165256714352</v>
      </c>
      <c r="BJ380" s="200" t="n">
        <f aca="false">2*BF380*BI380/(2+BF380*BI380)</f>
        <v>0.467917982452754</v>
      </c>
      <c r="BK380" s="201" t="n">
        <f aca="false">BK379*(1-BJ379)</f>
        <v>31563.0912095478</v>
      </c>
      <c r="BL380" s="201" t="n">
        <f aca="false">((BK380+BK381)/2)*BF380</f>
        <v>120893.111150879</v>
      </c>
      <c r="BM380" s="201" t="n">
        <f aca="false">BM381+BL380</f>
        <v>206325.987710034</v>
      </c>
      <c r="BN380" s="202" t="n">
        <f aca="false">BM380/BK380</f>
        <v>6.5369385507976</v>
      </c>
      <c r="BP380" s="196" t="s">
        <v>216</v>
      </c>
      <c r="BQ380" s="197" t="s">
        <v>71</v>
      </c>
      <c r="BR380" s="197" t="n">
        <v>5</v>
      </c>
      <c r="BS380" s="198" t="n">
        <f aca="false">AO58</f>
        <v>250801</v>
      </c>
      <c r="BT380" s="198" t="n">
        <f aca="false">C1621</f>
        <v>26342</v>
      </c>
      <c r="BU380" s="199" t="n">
        <f aca="false">BT380/BS380</f>
        <v>0.105031479140833</v>
      </c>
      <c r="BV380" s="200" t="n">
        <f aca="false">2*BR380*BU380/(2+BR380*BU380)</f>
        <v>0.415940326410995</v>
      </c>
      <c r="BW380" s="201" t="n">
        <f aca="false">BW379*(1-BV379)</f>
        <v>37176.9576874066</v>
      </c>
      <c r="BX380" s="201" t="n">
        <f aca="false">((BW380+BW381)/2)*BR380</f>
        <v>147226.298648364</v>
      </c>
      <c r="BY380" s="201" t="n">
        <f aca="false">BY381+BX380</f>
        <v>271094.538169652</v>
      </c>
      <c r="BZ380" s="202" t="n">
        <f aca="false">BY380/BW380</f>
        <v>7.29200437671863</v>
      </c>
    </row>
    <row r="381" customFormat="false" ht="15" hidden="false" customHeight="false" outlineLevel="0" collapsed="false">
      <c r="A381" s="210" t="s">
        <v>190</v>
      </c>
      <c r="B381" s="211" t="s">
        <v>191</v>
      </c>
      <c r="C381" s="211"/>
      <c r="D381" s="211"/>
      <c r="E381" s="211" t="s">
        <v>192</v>
      </c>
      <c r="F381" s="211"/>
      <c r="G381" s="211"/>
      <c r="H381" s="212" t="s">
        <v>193</v>
      </c>
      <c r="I381" s="127"/>
      <c r="AR381" s="203" t="n">
        <v>90</v>
      </c>
      <c r="AS381" s="204" t="s">
        <v>72</v>
      </c>
      <c r="AT381" s="204" t="n">
        <v>5</v>
      </c>
      <c r="AU381" s="205" t="n">
        <f aca="false">O59</f>
        <v>36398</v>
      </c>
      <c r="AV381" s="205" t="n">
        <f aca="false">C243</f>
        <v>7512</v>
      </c>
      <c r="AW381" s="206" t="n">
        <f aca="false">AV381/AU381</f>
        <v>0.206384966206934</v>
      </c>
      <c r="AX381" s="207" t="n">
        <f aca="false">2*AT381*AW381/(2+AT381*AW381)</f>
        <v>0.680706078509551</v>
      </c>
      <c r="AY381" s="208" t="n">
        <f aca="false">AY380*(1-AX380)</f>
        <v>11108.0040818654</v>
      </c>
      <c r="AZ381" s="208" t="n">
        <f aca="false">((AY381+AY382)/2)*AT381</f>
        <v>36636.8056627401</v>
      </c>
      <c r="BA381" s="208" t="n">
        <f aca="false">BA382+AZ381</f>
        <v>48739.6651098442</v>
      </c>
      <c r="BB381" s="209" t="n">
        <f aca="false">BA381/AY381</f>
        <v>4.38779683106305</v>
      </c>
      <c r="BD381" s="203" t="n">
        <v>90</v>
      </c>
      <c r="BE381" s="204" t="s">
        <v>72</v>
      </c>
      <c r="BF381" s="204" t="n">
        <v>5</v>
      </c>
      <c r="BG381" s="205" t="n">
        <f aca="false">AB59</f>
        <v>59339</v>
      </c>
      <c r="BH381" s="205" t="n">
        <f aca="false">C933</f>
        <v>10140</v>
      </c>
      <c r="BI381" s="206" t="n">
        <f aca="false">BH381/BG381</f>
        <v>0.170882556160367</v>
      </c>
      <c r="BJ381" s="207" t="n">
        <f aca="false">2*BF381*BI381/(2+BF381*BI381)</f>
        <v>0.598660983126498</v>
      </c>
      <c r="BK381" s="208" t="n">
        <f aca="false">BK380*(1-BJ380)</f>
        <v>16794.153250804</v>
      </c>
      <c r="BL381" s="208" t="n">
        <f aca="false">((BK381+BK382)/2)*BF381</f>
        <v>58835.7555142613</v>
      </c>
      <c r="BM381" s="208" t="n">
        <f aca="false">BM382+BL381</f>
        <v>85432.8765591545</v>
      </c>
      <c r="BN381" s="209" t="n">
        <f aca="false">BM381/BK381</f>
        <v>5.08706067422987</v>
      </c>
      <c r="BP381" s="203" t="n">
        <v>90</v>
      </c>
      <c r="BQ381" s="204" t="s">
        <v>72</v>
      </c>
      <c r="BR381" s="204" t="n">
        <v>5</v>
      </c>
      <c r="BS381" s="205" t="n">
        <f aca="false">AO59</f>
        <v>112071</v>
      </c>
      <c r="BT381" s="205" t="n">
        <f aca="false">C1622</f>
        <v>16479</v>
      </c>
      <c r="BU381" s="206" t="n">
        <f aca="false">BT381/BS381</f>
        <v>0.147040715260861</v>
      </c>
      <c r="BV381" s="207" t="n">
        <f aca="false">2*BR381*BU381/(2+BR381*BU381)</f>
        <v>0.537586001037395</v>
      </c>
      <c r="BW381" s="208" t="n">
        <f aca="false">BW380*(1-BV380)</f>
        <v>21713.561771939</v>
      </c>
      <c r="BX381" s="208" t="n">
        <f aca="false">((BW381+BW382)/2)*BR381</f>
        <v>79385.5417565571</v>
      </c>
      <c r="BY381" s="208" t="n">
        <f aca="false">BY382+BX381</f>
        <v>123868.239521288</v>
      </c>
      <c r="BZ381" s="209" t="n">
        <f aca="false">BY381/BW381</f>
        <v>5.70464858885411</v>
      </c>
    </row>
    <row r="382" customFormat="false" ht="15" hidden="false" customHeight="false" outlineLevel="0" collapsed="false">
      <c r="A382" s="210"/>
      <c r="B382" s="213" t="s">
        <v>195</v>
      </c>
      <c r="C382" s="213" t="s">
        <v>196</v>
      </c>
      <c r="D382" s="213" t="s">
        <v>197</v>
      </c>
      <c r="E382" s="213" t="s">
        <v>195</v>
      </c>
      <c r="F382" s="213" t="s">
        <v>196</v>
      </c>
      <c r="G382" s="214" t="s">
        <v>197</v>
      </c>
      <c r="H382" s="215" t="s">
        <v>198</v>
      </c>
      <c r="I382" s="127"/>
      <c r="AR382" s="196" t="n">
        <v>95</v>
      </c>
      <c r="AS382" s="197" t="s">
        <v>74</v>
      </c>
      <c r="AT382" s="197" t="n">
        <v>5</v>
      </c>
      <c r="AU382" s="198" t="n">
        <f aca="false">O60</f>
        <v>6896</v>
      </c>
      <c r="AV382" s="198" t="n">
        <f aca="false">C244</f>
        <v>1960</v>
      </c>
      <c r="AW382" s="199" t="n">
        <f aca="false">AV382/AU382</f>
        <v>0.284222737819025</v>
      </c>
      <c r="AX382" s="200" t="n">
        <f aca="false">2*AT382*AW382/(2+AT382*AW382)</f>
        <v>0.83079009833842</v>
      </c>
      <c r="AY382" s="201" t="n">
        <f aca="false">AY381*(1-AX381)</f>
        <v>3546.7181832307</v>
      </c>
      <c r="AZ382" s="201" t="n">
        <f aca="false">((AY382+AY383)/2)*AT382</f>
        <v>10367.1450455913</v>
      </c>
      <c r="BA382" s="201" t="n">
        <f aca="false">BA383+AZ382</f>
        <v>12102.859447104</v>
      </c>
      <c r="BB382" s="202" t="n">
        <f aca="false">BA382/AY382</f>
        <v>3.41241080397302</v>
      </c>
      <c r="BD382" s="196" t="n">
        <v>95</v>
      </c>
      <c r="BE382" s="197" t="s">
        <v>74</v>
      </c>
      <c r="BF382" s="197" t="n">
        <v>5</v>
      </c>
      <c r="BG382" s="198" t="n">
        <f aca="false">AB60</f>
        <v>17355</v>
      </c>
      <c r="BH382" s="198" t="n">
        <f aca="false">C934</f>
        <v>4180</v>
      </c>
      <c r="BI382" s="199" t="n">
        <f aca="false">BH382/BG382</f>
        <v>0.240852780178623</v>
      </c>
      <c r="BJ382" s="200" t="n">
        <f aca="false">2*BF382*BI382/(2+BF382*BI382)</f>
        <v>0.7516633698975</v>
      </c>
      <c r="BK382" s="201" t="n">
        <f aca="false">BK381*(1-BJ381)</f>
        <v>6740.14895490058</v>
      </c>
      <c r="BL382" s="201" t="n">
        <f aca="false">((BK382+BK383)/2)*BF382</f>
        <v>21034.9370818737</v>
      </c>
      <c r="BM382" s="201" t="n">
        <f aca="false">BM383+BL382</f>
        <v>26597.1210448932</v>
      </c>
      <c r="BN382" s="202" t="n">
        <f aca="false">BM382/BK382</f>
        <v>3.94607318367276</v>
      </c>
      <c r="BP382" s="196" t="n">
        <v>95</v>
      </c>
      <c r="BQ382" s="197" t="s">
        <v>74</v>
      </c>
      <c r="BR382" s="197" t="n">
        <v>5</v>
      </c>
      <c r="BS382" s="198" t="n">
        <f aca="false">AO60</f>
        <v>34909</v>
      </c>
      <c r="BT382" s="198" t="n">
        <f aca="false">C1623</f>
        <v>7347</v>
      </c>
      <c r="BU382" s="199" t="n">
        <f aca="false">BT382/BS382</f>
        <v>0.210461485576785</v>
      </c>
      <c r="BV382" s="200" t="n">
        <f aca="false">2*BR382*BU382/(2+BR382*BU382)</f>
        <v>0.689516015504022</v>
      </c>
      <c r="BW382" s="201" t="n">
        <f aca="false">BW381*(1-BV381)</f>
        <v>10040.6549306838</v>
      </c>
      <c r="BX382" s="201" t="n">
        <f aca="false">((BW382+BW383)/2)*BR382</f>
        <v>32895.2937012794</v>
      </c>
      <c r="BY382" s="201" t="n">
        <f aca="false">BY383+BX382</f>
        <v>44482.6977647312</v>
      </c>
      <c r="BZ382" s="202" t="n">
        <f aca="false">BY382/BW382</f>
        <v>4.43025859088075</v>
      </c>
    </row>
    <row r="383" customFormat="false" ht="15" hidden="false" customHeight="false" outlineLevel="0" collapsed="false">
      <c r="A383" s="0" t="s">
        <v>201</v>
      </c>
      <c r="B383" s="132" t="n">
        <v>310856</v>
      </c>
      <c r="C383" s="132" t="n">
        <v>162751</v>
      </c>
      <c r="D383" s="132" t="n">
        <v>148105</v>
      </c>
      <c r="E383" s="217" t="n">
        <v>100</v>
      </c>
      <c r="F383" s="217" t="n">
        <v>100</v>
      </c>
      <c r="G383" s="217" t="n">
        <v>100</v>
      </c>
      <c r="H383" s="217" t="n">
        <v>109.9</v>
      </c>
      <c r="I383" s="127"/>
      <c r="AR383" s="220" t="s">
        <v>217</v>
      </c>
      <c r="AS383" s="221" t="s">
        <v>218</v>
      </c>
      <c r="AT383" s="221" t="n">
        <f aca="false">2/AW383</f>
        <v>5.78436657681941</v>
      </c>
      <c r="AU383" s="222" t="n">
        <f aca="false">O61</f>
        <v>1073</v>
      </c>
      <c r="AV383" s="222" t="n">
        <f aca="false">C245</f>
        <v>371</v>
      </c>
      <c r="AW383" s="223" t="n">
        <f aca="false">AV383/AU383</f>
        <v>0.345759552656104</v>
      </c>
      <c r="AX383" s="224" t="n">
        <f aca="false">2*AT383*AW383/(2+AT383*AW383)</f>
        <v>1</v>
      </c>
      <c r="AY383" s="225" t="n">
        <f aca="false">AY382*(1-AX382)</f>
        <v>600.139835005805</v>
      </c>
      <c r="AZ383" s="225" t="n">
        <f aca="false">AY383/AW383</f>
        <v>1735.71440151275</v>
      </c>
      <c r="BA383" s="225" t="n">
        <f aca="false">BA384+AZ383</f>
        <v>1735.71440151275</v>
      </c>
      <c r="BB383" s="226" t="n">
        <f aca="false">BA383/AY383</f>
        <v>2.8921832884097</v>
      </c>
      <c r="BD383" s="220" t="s">
        <v>217</v>
      </c>
      <c r="BE383" s="221" t="s">
        <v>218</v>
      </c>
      <c r="BF383" s="221" t="n">
        <f aca="false">2/BI383</f>
        <v>6.64607237422772</v>
      </c>
      <c r="BG383" s="222" t="n">
        <f aca="false">AB61</f>
        <v>3765</v>
      </c>
      <c r="BH383" s="222" t="n">
        <f aca="false">C935</f>
        <v>1133</v>
      </c>
      <c r="BI383" s="223" t="n">
        <f aca="false">BH383/BG383</f>
        <v>0.300929614873838</v>
      </c>
      <c r="BJ383" s="224" t="n">
        <f aca="false">2*BF383*BI383/(2+BF383*BI383)</f>
        <v>1</v>
      </c>
      <c r="BK383" s="225" t="n">
        <f aca="false">BK382*(1-BJ382)</f>
        <v>1673.82587784889</v>
      </c>
      <c r="BL383" s="225" t="n">
        <f aca="false">BK383/BI383</f>
        <v>5562.1839630195</v>
      </c>
      <c r="BM383" s="225" t="n">
        <f aca="false">BM384+BL383</f>
        <v>5562.1839630195</v>
      </c>
      <c r="BN383" s="226" t="n">
        <f aca="false">BM383/BK383</f>
        <v>3.32303618711386</v>
      </c>
      <c r="BP383" s="220" t="s">
        <v>217</v>
      </c>
      <c r="BQ383" s="221" t="s">
        <v>218</v>
      </c>
      <c r="BR383" s="221" t="n">
        <f aca="false">2/BU383</f>
        <v>7.43386897404203</v>
      </c>
      <c r="BS383" s="222" t="n">
        <f aca="false">AO61</f>
        <v>9021</v>
      </c>
      <c r="BT383" s="222" t="n">
        <f aca="false">C1624</f>
        <v>2427</v>
      </c>
      <c r="BU383" s="223" t="n">
        <f aca="false">BT383/BS383</f>
        <v>0.269038909211839</v>
      </c>
      <c r="BV383" s="224" t="n">
        <f aca="false">2*BR383*BU383/(2+BR383*BU383)</f>
        <v>1</v>
      </c>
      <c r="BW383" s="225" t="n">
        <f aca="false">BW382*(1-BV382)</f>
        <v>3117.46254982791</v>
      </c>
      <c r="BX383" s="225" t="n">
        <f aca="false">BW383/BU383</f>
        <v>11587.4040634518</v>
      </c>
      <c r="BY383" s="225" t="n">
        <f aca="false">BY384+BX383</f>
        <v>11587.4040634518</v>
      </c>
      <c r="BZ383" s="226" t="n">
        <f aca="false">BY383/BW383</f>
        <v>3.71693448702101</v>
      </c>
    </row>
    <row r="384" customFormat="false" ht="15" hidden="false" customHeight="false" outlineLevel="0" collapsed="false">
      <c r="A384" s="219" t="s">
        <v>186</v>
      </c>
      <c r="B384" s="132" t="n">
        <v>6977</v>
      </c>
      <c r="C384" s="132" t="n">
        <v>3943</v>
      </c>
      <c r="D384" s="132" t="n">
        <v>3034</v>
      </c>
      <c r="E384" s="217" t="n">
        <v>2.2</v>
      </c>
      <c r="F384" s="217" t="n">
        <v>2.4</v>
      </c>
      <c r="G384" s="217" t="n">
        <v>2</v>
      </c>
      <c r="H384" s="217" t="n">
        <v>130</v>
      </c>
      <c r="I384" s="127"/>
    </row>
    <row r="385" customFormat="false" ht="15" hidden="false" customHeight="false" outlineLevel="0" collapsed="false">
      <c r="A385" s="219" t="s">
        <v>189</v>
      </c>
      <c r="B385" s="132" t="n">
        <v>1131</v>
      </c>
      <c r="C385" s="132" t="n">
        <v>629</v>
      </c>
      <c r="D385" s="132" t="n">
        <v>502</v>
      </c>
      <c r="E385" s="217" t="n">
        <v>0.4</v>
      </c>
      <c r="F385" s="217" t="n">
        <v>0.4</v>
      </c>
      <c r="G385" s="217" t="n">
        <v>0.3</v>
      </c>
      <c r="H385" s="217" t="n">
        <v>125.3</v>
      </c>
      <c r="I385" s="127"/>
      <c r="AR385" s="180"/>
      <c r="AS385" s="181"/>
      <c r="AT385" s="181"/>
      <c r="AU385" s="181"/>
      <c r="AV385" s="182"/>
      <c r="AW385" s="182" t="s">
        <v>279</v>
      </c>
      <c r="AX385" s="181"/>
      <c r="AY385" s="181"/>
      <c r="AZ385" s="181"/>
      <c r="BA385" s="181"/>
      <c r="BB385" s="183"/>
      <c r="BD385" s="180"/>
      <c r="BE385" s="181"/>
      <c r="BF385" s="181"/>
      <c r="BG385" s="181"/>
      <c r="BH385" s="182"/>
      <c r="BI385" s="182" t="s">
        <v>280</v>
      </c>
      <c r="BJ385" s="181"/>
      <c r="BK385" s="181"/>
      <c r="BL385" s="181"/>
      <c r="BM385" s="181"/>
      <c r="BN385" s="183"/>
      <c r="BP385" s="180"/>
      <c r="BQ385" s="181"/>
      <c r="BR385" s="181"/>
      <c r="BS385" s="181"/>
      <c r="BT385" s="182"/>
      <c r="BU385" s="182" t="s">
        <v>281</v>
      </c>
      <c r="BV385" s="181"/>
      <c r="BW385" s="181"/>
      <c r="BX385" s="181"/>
      <c r="BY385" s="181"/>
      <c r="BZ385" s="183"/>
    </row>
    <row r="386" customFormat="false" ht="15" hidden="false" customHeight="false" outlineLevel="0" collapsed="false">
      <c r="A386" s="219" t="s">
        <v>46</v>
      </c>
      <c r="B386" s="132" t="n">
        <v>591</v>
      </c>
      <c r="C386" s="132" t="n">
        <v>359</v>
      </c>
      <c r="D386" s="132" t="n">
        <v>232</v>
      </c>
      <c r="E386" s="217" t="n">
        <v>0.2</v>
      </c>
      <c r="F386" s="217" t="n">
        <v>0.2</v>
      </c>
      <c r="G386" s="217" t="n">
        <v>0.2</v>
      </c>
      <c r="H386" s="217" t="n">
        <v>154.7</v>
      </c>
      <c r="I386" s="127"/>
      <c r="AR386" s="184"/>
      <c r="AS386" s="185"/>
      <c r="AT386" s="186"/>
      <c r="AU386" s="187"/>
      <c r="AV386" s="187"/>
      <c r="AW386" s="187"/>
      <c r="AX386" s="187"/>
      <c r="AY386" s="187"/>
      <c r="AZ386" s="188"/>
      <c r="BA386" s="187"/>
      <c r="BB386" s="189"/>
      <c r="BD386" s="184"/>
      <c r="BE386" s="185"/>
      <c r="BF386" s="186"/>
      <c r="BG386" s="187"/>
      <c r="BH386" s="187"/>
      <c r="BI386" s="187"/>
      <c r="BJ386" s="187"/>
      <c r="BK386" s="187"/>
      <c r="BL386" s="188"/>
      <c r="BM386" s="187"/>
      <c r="BN386" s="189"/>
      <c r="BP386" s="184"/>
      <c r="BQ386" s="185"/>
      <c r="BR386" s="186"/>
      <c r="BS386" s="187"/>
      <c r="BT386" s="187"/>
      <c r="BU386" s="187"/>
      <c r="BV386" s="187"/>
      <c r="BW386" s="187"/>
      <c r="BX386" s="188"/>
      <c r="BY386" s="187"/>
      <c r="BZ386" s="189"/>
    </row>
    <row r="387" customFormat="false" ht="73" hidden="false" customHeight="false" outlineLevel="0" collapsed="false">
      <c r="A387" s="219" t="s">
        <v>33</v>
      </c>
      <c r="B387" s="132" t="n">
        <v>688</v>
      </c>
      <c r="C387" s="132" t="n">
        <v>433</v>
      </c>
      <c r="D387" s="132" t="n">
        <v>255</v>
      </c>
      <c r="E387" s="217" t="n">
        <v>0.2</v>
      </c>
      <c r="F387" s="217" t="n">
        <v>0.3</v>
      </c>
      <c r="G387" s="217" t="n">
        <v>0.2</v>
      </c>
      <c r="H387" s="217" t="n">
        <v>169.8</v>
      </c>
      <c r="I387" s="127"/>
      <c r="AR387" s="184" t="s">
        <v>163</v>
      </c>
      <c r="AS387" s="187" t="s">
        <v>164</v>
      </c>
      <c r="AT387" s="186" t="s">
        <v>165</v>
      </c>
      <c r="AU387" s="187" t="s">
        <v>166</v>
      </c>
      <c r="AV387" s="187" t="s">
        <v>167</v>
      </c>
      <c r="AW387" s="187" t="s">
        <v>168</v>
      </c>
      <c r="AX387" s="187" t="s">
        <v>169</v>
      </c>
      <c r="AY387" s="187" t="s">
        <v>170</v>
      </c>
      <c r="AZ387" s="188" t="s">
        <v>171</v>
      </c>
      <c r="BA387" s="187" t="s">
        <v>172</v>
      </c>
      <c r="BB387" s="189" t="s">
        <v>173</v>
      </c>
      <c r="BD387" s="184" t="s">
        <v>163</v>
      </c>
      <c r="BE387" s="187" t="s">
        <v>164</v>
      </c>
      <c r="BF387" s="186" t="s">
        <v>165</v>
      </c>
      <c r="BG387" s="187" t="s">
        <v>166</v>
      </c>
      <c r="BH387" s="187" t="s">
        <v>167</v>
      </c>
      <c r="BI387" s="187" t="s">
        <v>168</v>
      </c>
      <c r="BJ387" s="187" t="s">
        <v>169</v>
      </c>
      <c r="BK387" s="187" t="s">
        <v>170</v>
      </c>
      <c r="BL387" s="188" t="s">
        <v>171</v>
      </c>
      <c r="BM387" s="187" t="s">
        <v>172</v>
      </c>
      <c r="BN387" s="189" t="s">
        <v>173</v>
      </c>
      <c r="BP387" s="184" t="s">
        <v>163</v>
      </c>
      <c r="BQ387" s="187" t="s">
        <v>164</v>
      </c>
      <c r="BR387" s="186" t="s">
        <v>165</v>
      </c>
      <c r="BS387" s="187" t="s">
        <v>166</v>
      </c>
      <c r="BT387" s="187" t="s">
        <v>167</v>
      </c>
      <c r="BU387" s="187" t="s">
        <v>168</v>
      </c>
      <c r="BV387" s="187" t="s">
        <v>169</v>
      </c>
      <c r="BW387" s="187" t="s">
        <v>170</v>
      </c>
      <c r="BX387" s="188" t="s">
        <v>171</v>
      </c>
      <c r="BY387" s="187" t="s">
        <v>172</v>
      </c>
      <c r="BZ387" s="189" t="s">
        <v>173</v>
      </c>
    </row>
    <row r="388" customFormat="false" ht="15" hidden="false" customHeight="false" outlineLevel="0" collapsed="false">
      <c r="A388" s="219" t="s">
        <v>34</v>
      </c>
      <c r="B388" s="132" t="n">
        <v>2068</v>
      </c>
      <c r="C388" s="132" t="n">
        <v>1508</v>
      </c>
      <c r="D388" s="132" t="n">
        <v>560</v>
      </c>
      <c r="E388" s="217" t="n">
        <v>0.7</v>
      </c>
      <c r="F388" s="217" t="n">
        <v>0.9</v>
      </c>
      <c r="G388" s="217" t="n">
        <v>0.4</v>
      </c>
      <c r="H388" s="217" t="n">
        <v>269.3</v>
      </c>
      <c r="I388" s="127"/>
      <c r="AR388" s="191" t="s">
        <v>175</v>
      </c>
      <c r="AS388" s="192" t="s">
        <v>176</v>
      </c>
      <c r="AT388" s="193" t="s">
        <v>177</v>
      </c>
      <c r="AU388" s="192" t="s">
        <v>178</v>
      </c>
      <c r="AV388" s="192" t="s">
        <v>179</v>
      </c>
      <c r="AW388" s="192" t="s">
        <v>180</v>
      </c>
      <c r="AX388" s="192" t="s">
        <v>181</v>
      </c>
      <c r="AY388" s="192" t="s">
        <v>182</v>
      </c>
      <c r="AZ388" s="194" t="s">
        <v>183</v>
      </c>
      <c r="BA388" s="192" t="s">
        <v>184</v>
      </c>
      <c r="BB388" s="195" t="s">
        <v>185</v>
      </c>
      <c r="BD388" s="191" t="s">
        <v>175</v>
      </c>
      <c r="BE388" s="192" t="s">
        <v>176</v>
      </c>
      <c r="BF388" s="193" t="s">
        <v>177</v>
      </c>
      <c r="BG388" s="192" t="s">
        <v>178</v>
      </c>
      <c r="BH388" s="192" t="s">
        <v>179</v>
      </c>
      <c r="BI388" s="192" t="s">
        <v>180</v>
      </c>
      <c r="BJ388" s="192" t="s">
        <v>181</v>
      </c>
      <c r="BK388" s="192" t="s">
        <v>182</v>
      </c>
      <c r="BL388" s="194" t="s">
        <v>183</v>
      </c>
      <c r="BM388" s="192" t="s">
        <v>184</v>
      </c>
      <c r="BN388" s="195" t="s">
        <v>185</v>
      </c>
      <c r="BP388" s="191" t="s">
        <v>175</v>
      </c>
      <c r="BQ388" s="192" t="s">
        <v>176</v>
      </c>
      <c r="BR388" s="193" t="s">
        <v>177</v>
      </c>
      <c r="BS388" s="192" t="s">
        <v>178</v>
      </c>
      <c r="BT388" s="192" t="s">
        <v>179</v>
      </c>
      <c r="BU388" s="192" t="s">
        <v>180</v>
      </c>
      <c r="BV388" s="192" t="s">
        <v>181</v>
      </c>
      <c r="BW388" s="192" t="s">
        <v>182</v>
      </c>
      <c r="BX388" s="194" t="s">
        <v>183</v>
      </c>
      <c r="BY388" s="192" t="s">
        <v>184</v>
      </c>
      <c r="BZ388" s="195" t="s">
        <v>185</v>
      </c>
    </row>
    <row r="389" customFormat="false" ht="15" hidden="false" customHeight="false" outlineLevel="0" collapsed="false">
      <c r="A389" s="219" t="s">
        <v>35</v>
      </c>
      <c r="B389" s="132" t="n">
        <v>2943</v>
      </c>
      <c r="C389" s="132" t="n">
        <v>2247</v>
      </c>
      <c r="D389" s="132" t="n">
        <v>696</v>
      </c>
      <c r="E389" s="217" t="n">
        <v>0.9</v>
      </c>
      <c r="F389" s="217" t="n">
        <v>1.4</v>
      </c>
      <c r="G389" s="217" t="n">
        <v>0.5</v>
      </c>
      <c r="H389" s="217" t="n">
        <v>322.8</v>
      </c>
      <c r="I389" s="127"/>
      <c r="AR389" s="196" t="s">
        <v>186</v>
      </c>
      <c r="AS389" s="197" t="s">
        <v>186</v>
      </c>
      <c r="AT389" s="197" t="n">
        <v>1</v>
      </c>
      <c r="AU389" s="198" t="n">
        <f aca="false">O70</f>
        <v>366229.94195122</v>
      </c>
      <c r="AV389" s="198" t="n">
        <f aca="false">D224</f>
        <v>3392</v>
      </c>
      <c r="AW389" s="199" t="n">
        <f aca="false">AV389/AU389</f>
        <v>0.00926194068657499</v>
      </c>
      <c r="AX389" s="200" t="n">
        <f aca="false">2*AT389*AW389/(2+AT389*AW389)</f>
        <v>0.00921924662884933</v>
      </c>
      <c r="AY389" s="201" t="n">
        <v>100000</v>
      </c>
      <c r="AZ389" s="201" t="n">
        <f aca="false">(0.1*AY389+0.9*AY390)*AT389</f>
        <v>99170.2678034036</v>
      </c>
      <c r="BA389" s="201" t="n">
        <f aca="false">BA390+AZ389</f>
        <v>8010531.18688137</v>
      </c>
      <c r="BB389" s="202" t="n">
        <f aca="false">BA389/AY389</f>
        <v>80.1053118688137</v>
      </c>
      <c r="BD389" s="196" t="s">
        <v>186</v>
      </c>
      <c r="BE389" s="197" t="s">
        <v>186</v>
      </c>
      <c r="BF389" s="197" t="n">
        <v>1</v>
      </c>
      <c r="BG389" s="198" t="n">
        <f aca="false">AB70</f>
        <v>349756.27692878</v>
      </c>
      <c r="BH389" s="198" t="n">
        <f aca="false">D914</f>
        <v>2142</v>
      </c>
      <c r="BI389" s="199" t="n">
        <f aca="false">BH389/BG389</f>
        <v>0.00612426464167838</v>
      </c>
      <c r="BJ389" s="200" t="n">
        <f aca="false">2*BF389*BI389/(2+BF389*BI389)</f>
        <v>0.00610556858278394</v>
      </c>
      <c r="BK389" s="201" t="n">
        <v>100000</v>
      </c>
      <c r="BL389" s="201" t="n">
        <f aca="false">(0.1*BK389+0.9*BK390)*BF389</f>
        <v>99450.4988275494</v>
      </c>
      <c r="BM389" s="201" t="n">
        <f aca="false">BM390+BL389</f>
        <v>8278753.31129938</v>
      </c>
      <c r="BN389" s="202" t="n">
        <f aca="false">BM389/BK389</f>
        <v>82.7875331129938</v>
      </c>
      <c r="BP389" s="196" t="s">
        <v>186</v>
      </c>
      <c r="BQ389" s="197" t="s">
        <v>186</v>
      </c>
      <c r="BR389" s="197" t="n">
        <v>1</v>
      </c>
      <c r="BS389" s="198" t="n">
        <f aca="false">AO70</f>
        <v>341402.372507317</v>
      </c>
      <c r="BT389" s="198" t="n">
        <f aca="false">D1603</f>
        <v>1529</v>
      </c>
      <c r="BU389" s="199" t="n">
        <f aca="false">BT389/BS389</f>
        <v>0.00447858633427402</v>
      </c>
      <c r="BV389" s="200" t="n">
        <f aca="false">2*BR389*BU389/(2+BR389*BU389)</f>
        <v>0.0044685798738956</v>
      </c>
      <c r="BW389" s="201" t="n">
        <v>100000</v>
      </c>
      <c r="BX389" s="201" t="n">
        <f aca="false">(0.1*BW389+0.9*BW390)*BR389</f>
        <v>99597.8278113494</v>
      </c>
      <c r="BY389" s="201" t="n">
        <f aca="false">BY390+BX389</f>
        <v>8472722.25846507</v>
      </c>
      <c r="BZ389" s="202" t="n">
        <f aca="false">BY389/BW389</f>
        <v>84.7272225846507</v>
      </c>
    </row>
    <row r="390" customFormat="false" ht="15" hidden="false" customHeight="false" outlineLevel="0" collapsed="false">
      <c r="A390" s="219" t="s">
        <v>36</v>
      </c>
      <c r="B390" s="132" t="n">
        <v>2946</v>
      </c>
      <c r="C390" s="132" t="n">
        <v>2164</v>
      </c>
      <c r="D390" s="132" t="n">
        <v>782</v>
      </c>
      <c r="E390" s="217" t="n">
        <v>0.9</v>
      </c>
      <c r="F390" s="217" t="n">
        <v>1.3</v>
      </c>
      <c r="G390" s="217" t="n">
        <v>0.5</v>
      </c>
      <c r="H390" s="217" t="n">
        <v>276.7</v>
      </c>
      <c r="I390" s="127"/>
      <c r="AR390" s="203" t="s">
        <v>188</v>
      </c>
      <c r="AS390" s="204" t="s">
        <v>189</v>
      </c>
      <c r="AT390" s="204" t="n">
        <v>4</v>
      </c>
      <c r="AU390" s="205" t="n">
        <f aca="false">O71</f>
        <v>1817374</v>
      </c>
      <c r="AV390" s="205" t="n">
        <f aca="false">D225</f>
        <v>571</v>
      </c>
      <c r="AW390" s="206" t="n">
        <f aca="false">AV390/AU390</f>
        <v>0.000314189594436808</v>
      </c>
      <c r="AX390" s="207" t="n">
        <f aca="false">2*AT390*AW390/(2+AT390*AW390)</f>
        <v>0.0012559691528697</v>
      </c>
      <c r="AY390" s="208" t="n">
        <f aca="false">AY389*(1-AX389)</f>
        <v>99078.0753371151</v>
      </c>
      <c r="AZ390" s="208" t="n">
        <f aca="false">((AY390+AY391)/2)*AT390</f>
        <v>396063.423335762</v>
      </c>
      <c r="BA390" s="208" t="n">
        <f aca="false">BA391+AZ390</f>
        <v>7911360.91907796</v>
      </c>
      <c r="BB390" s="209" t="n">
        <f aca="false">BA390/AY390</f>
        <v>79.849763857033</v>
      </c>
      <c r="BD390" s="203" t="s">
        <v>188</v>
      </c>
      <c r="BE390" s="204" t="s">
        <v>189</v>
      </c>
      <c r="BF390" s="204" t="n">
        <v>4</v>
      </c>
      <c r="BG390" s="205" t="n">
        <f aca="false">AB71</f>
        <v>1751610</v>
      </c>
      <c r="BH390" s="205" t="n">
        <f aca="false">D915</f>
        <v>324</v>
      </c>
      <c r="BI390" s="206" t="n">
        <f aca="false">BH390/BG390</f>
        <v>0.000184972682275164</v>
      </c>
      <c r="BJ390" s="207" t="n">
        <f aca="false">2*BF390*BI390/(2+BF390*BI390)</f>
        <v>0.000739617111178833</v>
      </c>
      <c r="BK390" s="208" t="n">
        <f aca="false">BK389*(1-BJ389)</f>
        <v>99389.4431417216</v>
      </c>
      <c r="BL390" s="208" t="n">
        <f aca="false">((BK390+BK391)/2)*BF390</f>
        <v>397410.75230125</v>
      </c>
      <c r="BM390" s="208" t="n">
        <f aca="false">BM391+BL390</f>
        <v>8179302.81247183</v>
      </c>
      <c r="BN390" s="209" t="n">
        <f aca="false">BM390/BK390</f>
        <v>82.2954888761051</v>
      </c>
      <c r="BP390" s="203" t="s">
        <v>188</v>
      </c>
      <c r="BQ390" s="204" t="s">
        <v>189</v>
      </c>
      <c r="BR390" s="204" t="n">
        <v>4</v>
      </c>
      <c r="BS390" s="205" t="n">
        <f aca="false">AO71</f>
        <v>1702773</v>
      </c>
      <c r="BT390" s="205" t="n">
        <f aca="false">D1604</f>
        <v>206</v>
      </c>
      <c r="BU390" s="206" t="n">
        <f aca="false">BT390/BS390</f>
        <v>0.000120979132274237</v>
      </c>
      <c r="BV390" s="207" t="n">
        <f aca="false">2*BR390*BU390/(2+BR390*BU390)</f>
        <v>0.000483799469816843</v>
      </c>
      <c r="BW390" s="208" t="n">
        <f aca="false">BW389*(1-BV389)</f>
        <v>99553.1420126104</v>
      </c>
      <c r="BX390" s="208" t="n">
        <f aca="false">((BW390+BW391)/2)*BR390</f>
        <v>398116.240535793</v>
      </c>
      <c r="BY390" s="208" t="n">
        <f aca="false">BY391+BX390</f>
        <v>8373124.43065372</v>
      </c>
      <c r="BZ390" s="209" t="n">
        <f aca="false">BY390/BW390</f>
        <v>84.1070835272391</v>
      </c>
    </row>
    <row r="391" customFormat="false" ht="15" hidden="false" customHeight="false" outlineLevel="0" collapsed="false">
      <c r="A391" s="219" t="s">
        <v>37</v>
      </c>
      <c r="B391" s="132" t="n">
        <v>3014</v>
      </c>
      <c r="C391" s="132" t="n">
        <v>2065</v>
      </c>
      <c r="D391" s="132" t="n">
        <v>949</v>
      </c>
      <c r="E391" s="217" t="n">
        <v>1</v>
      </c>
      <c r="F391" s="217" t="n">
        <v>1.3</v>
      </c>
      <c r="G391" s="217" t="n">
        <v>0.6</v>
      </c>
      <c r="H391" s="217" t="n">
        <v>217.6</v>
      </c>
      <c r="I391" s="127"/>
      <c r="AR391" s="196" t="s">
        <v>194</v>
      </c>
      <c r="AS391" s="197" t="s">
        <v>46</v>
      </c>
      <c r="AT391" s="197" t="n">
        <v>5</v>
      </c>
      <c r="AU391" s="198" t="n">
        <f aca="false">O72</f>
        <v>1720580</v>
      </c>
      <c r="AV391" s="198" t="n">
        <f aca="false">D226</f>
        <v>268</v>
      </c>
      <c r="AW391" s="199" t="n">
        <f aca="false">AV391/AU391</f>
        <v>0.000155761429285473</v>
      </c>
      <c r="AX391" s="200" t="n">
        <f aca="false">2*AT391*AW391/(2+AT391*AW391)</f>
        <v>0.000778503994190269</v>
      </c>
      <c r="AY391" s="201" t="n">
        <f aca="false">AY390*(1-AX390)</f>
        <v>98953.636330766</v>
      </c>
      <c r="AZ391" s="201" t="n">
        <f aca="false">((AY391+AY392)/2)*AT391</f>
        <v>494575.592151022</v>
      </c>
      <c r="BA391" s="201" t="n">
        <f aca="false">BA392+AZ391</f>
        <v>7515297.4957422</v>
      </c>
      <c r="BB391" s="202" t="n">
        <f aca="false">BA391/AY391</f>
        <v>75.9476637182013</v>
      </c>
      <c r="BD391" s="196" t="s">
        <v>194</v>
      </c>
      <c r="BE391" s="197" t="s">
        <v>46</v>
      </c>
      <c r="BF391" s="197" t="n">
        <v>5</v>
      </c>
      <c r="BG391" s="198" t="n">
        <f aca="false">AB72</f>
        <v>1787919</v>
      </c>
      <c r="BH391" s="198" t="n">
        <f aca="false">D916</f>
        <v>145</v>
      </c>
      <c r="BI391" s="199" t="n">
        <f aca="false">BH391/BG391</f>
        <v>8.1099870855447E-005</v>
      </c>
      <c r="BJ391" s="200" t="n">
        <f aca="false">2*BF391*BI391/(2+BF391*BI391)</f>
        <v>0.000405417156079734</v>
      </c>
      <c r="BK391" s="201" t="n">
        <f aca="false">BK390*(1-BJ390)</f>
        <v>99315.9330089034</v>
      </c>
      <c r="BL391" s="201" t="n">
        <f aca="false">((BK391+BK392)/2)*BF391</f>
        <v>496479.004086732</v>
      </c>
      <c r="BM391" s="201" t="n">
        <f aca="false">BM392+BL391</f>
        <v>7781892.06017058</v>
      </c>
      <c r="BN391" s="202" t="n">
        <f aca="false">BM391/BK391</f>
        <v>78.3549207504596</v>
      </c>
      <c r="BP391" s="196" t="s">
        <v>194</v>
      </c>
      <c r="BQ391" s="197" t="s">
        <v>46</v>
      </c>
      <c r="BR391" s="197" t="n">
        <v>5</v>
      </c>
      <c r="BS391" s="198" t="n">
        <f aca="false">AO72</f>
        <v>1714863</v>
      </c>
      <c r="BT391" s="198" t="n">
        <f aca="false">D1605</f>
        <v>80</v>
      </c>
      <c r="BU391" s="199" t="n">
        <f aca="false">BT391/BS391</f>
        <v>4.66509569569114E-005</v>
      </c>
      <c r="BV391" s="200" t="n">
        <f aca="false">2*BR391*BU391/(2+BR391*BU391)</f>
        <v>0.000233227584059594</v>
      </c>
      <c r="BW391" s="201" t="n">
        <f aca="false">BW390*(1-BV390)</f>
        <v>99504.9782552862</v>
      </c>
      <c r="BX391" s="201" t="n">
        <f aca="false">((BW391+BW392)/2)*BR391</f>
        <v>497466.87301223</v>
      </c>
      <c r="BY391" s="201" t="n">
        <f aca="false">BY392+BX391</f>
        <v>7975008.19011792</v>
      </c>
      <c r="BZ391" s="202" t="n">
        <f aca="false">BY391/BW391</f>
        <v>80.1468261181621</v>
      </c>
    </row>
    <row r="392" customFormat="false" ht="15" hidden="false" customHeight="false" outlineLevel="0" collapsed="false">
      <c r="A392" s="219" t="s">
        <v>38</v>
      </c>
      <c r="B392" s="132" t="n">
        <v>3942</v>
      </c>
      <c r="C392" s="132" t="n">
        <v>2543</v>
      </c>
      <c r="D392" s="132" t="n">
        <v>1399</v>
      </c>
      <c r="E392" s="217" t="n">
        <v>1.3</v>
      </c>
      <c r="F392" s="217" t="n">
        <v>1.6</v>
      </c>
      <c r="G392" s="217" t="n">
        <v>0.9</v>
      </c>
      <c r="H392" s="217" t="n">
        <v>181.8</v>
      </c>
      <c r="I392" s="127"/>
      <c r="AR392" s="203" t="s">
        <v>200</v>
      </c>
      <c r="AS392" s="204" t="s">
        <v>33</v>
      </c>
      <c r="AT392" s="204" t="n">
        <v>5</v>
      </c>
      <c r="AU392" s="205" t="n">
        <f aca="false">O73</f>
        <v>1716783</v>
      </c>
      <c r="AV392" s="205" t="n">
        <f aca="false">D227</f>
        <v>303</v>
      </c>
      <c r="AW392" s="206" t="n">
        <f aca="false">AV392/AU392</f>
        <v>0.000176492893976699</v>
      </c>
      <c r="AX392" s="207" t="n">
        <f aca="false">2*AT392*AW392/(2+AT392*AW392)</f>
        <v>0.000882075269840798</v>
      </c>
      <c r="AY392" s="208" t="n">
        <f aca="false">AY391*(1-AX391)</f>
        <v>98876.6005296428</v>
      </c>
      <c r="AZ392" s="208" t="n">
        <f aca="false">((AY392+AY393)/2)*AT392</f>
        <v>494164.961137981</v>
      </c>
      <c r="BA392" s="208" t="n">
        <f aca="false">BA393+AZ392</f>
        <v>7020721.90359118</v>
      </c>
      <c r="BB392" s="209" t="n">
        <f aca="false">BA392/AY392</f>
        <v>71.0048875667645</v>
      </c>
      <c r="BD392" s="203" t="s">
        <v>200</v>
      </c>
      <c r="BE392" s="204" t="s">
        <v>33</v>
      </c>
      <c r="BF392" s="204" t="n">
        <v>5</v>
      </c>
      <c r="BG392" s="205" t="n">
        <f aca="false">AB73</f>
        <v>1820359</v>
      </c>
      <c r="BH392" s="205" t="n">
        <f aca="false">D917</f>
        <v>159</v>
      </c>
      <c r="BI392" s="206" t="n">
        <f aca="false">BH392/BG392</f>
        <v>8.73454082409019E-005</v>
      </c>
      <c r="BJ392" s="207" t="n">
        <f aca="false">2*BF392*BI392/(2+BF392*BI392)</f>
        <v>0.000436631696769996</v>
      </c>
      <c r="BK392" s="208" t="n">
        <f aca="false">BK391*(1-BJ391)</f>
        <v>99275.6686257895</v>
      </c>
      <c r="BL392" s="208" t="n">
        <f aca="false">((BK392+BK393)/2)*BF392</f>
        <v>496269.975869848</v>
      </c>
      <c r="BM392" s="208" t="n">
        <f aca="false">BM393+BL392</f>
        <v>7285413.05608385</v>
      </c>
      <c r="BN392" s="209" t="n">
        <f aca="false">BM392/BK392</f>
        <v>73.3856861095093</v>
      </c>
      <c r="BP392" s="203" t="s">
        <v>200</v>
      </c>
      <c r="BQ392" s="204" t="s">
        <v>33</v>
      </c>
      <c r="BR392" s="204" t="n">
        <v>5</v>
      </c>
      <c r="BS392" s="205" t="n">
        <f aca="false">AO73</f>
        <v>1733941</v>
      </c>
      <c r="BT392" s="205" t="n">
        <f aca="false">D1606</f>
        <v>92</v>
      </c>
      <c r="BU392" s="206" t="n">
        <f aca="false">BT392/BS392</f>
        <v>5.30583220536339E-005</v>
      </c>
      <c r="BV392" s="207" t="n">
        <f aca="false">2*BR392*BU392/(2+BR392*BU392)</f>
        <v>0.000265256425116093</v>
      </c>
      <c r="BW392" s="208" t="n">
        <f aca="false">BW391*(1-BV391)</f>
        <v>99481.7709496058</v>
      </c>
      <c r="BX392" s="208" t="n">
        <f aca="false">((BW392+BW393)/2)*BR392</f>
        <v>497342.884300713</v>
      </c>
      <c r="BY392" s="208" t="n">
        <f aca="false">BY393+BX392</f>
        <v>7477541.31710569</v>
      </c>
      <c r="BZ392" s="209" t="n">
        <f aca="false">BY392/BW392</f>
        <v>75.1649397244202</v>
      </c>
    </row>
    <row r="393" customFormat="false" ht="15" hidden="false" customHeight="false" outlineLevel="0" collapsed="false">
      <c r="A393" s="219" t="s">
        <v>39</v>
      </c>
      <c r="B393" s="132" t="n">
        <v>5419</v>
      </c>
      <c r="C393" s="132" t="n">
        <v>3407</v>
      </c>
      <c r="D393" s="132" t="n">
        <v>2012</v>
      </c>
      <c r="E393" s="217" t="n">
        <v>1.7</v>
      </c>
      <c r="F393" s="217" t="n">
        <v>2.1</v>
      </c>
      <c r="G393" s="217" t="n">
        <v>1.4</v>
      </c>
      <c r="H393" s="217" t="n">
        <v>169.3</v>
      </c>
      <c r="I393" s="127"/>
      <c r="AR393" s="196" t="s">
        <v>202</v>
      </c>
      <c r="AS393" s="197" t="s">
        <v>34</v>
      </c>
      <c r="AT393" s="197" t="n">
        <v>5</v>
      </c>
      <c r="AU393" s="198" t="n">
        <f aca="false">O74</f>
        <v>1749599</v>
      </c>
      <c r="AV393" s="198" t="n">
        <f aca="false">D228</f>
        <v>635</v>
      </c>
      <c r="AW393" s="199" t="n">
        <f aca="false">AV393/AU393</f>
        <v>0.000362940308036299</v>
      </c>
      <c r="AX393" s="200" t="n">
        <f aca="false">2*AT393*AW393/(2+AT393*AW393)</f>
        <v>0.00181305646200448</v>
      </c>
      <c r="AY393" s="201" t="n">
        <f aca="false">AY392*(1-AX392)</f>
        <v>98789.3839255497</v>
      </c>
      <c r="AZ393" s="201" t="n">
        <f aca="false">((AY393+AY394)/2)*AT393</f>
        <v>493499.142800489</v>
      </c>
      <c r="BA393" s="201" t="n">
        <f aca="false">BA394+AZ393</f>
        <v>6526556.9424532</v>
      </c>
      <c r="BB393" s="202" t="n">
        <f aca="false">BA393/AY393</f>
        <v>66.0653673816995</v>
      </c>
      <c r="BD393" s="196" t="s">
        <v>202</v>
      </c>
      <c r="BE393" s="197" t="s">
        <v>34</v>
      </c>
      <c r="BF393" s="197" t="n">
        <v>5</v>
      </c>
      <c r="BG393" s="198" t="n">
        <f aca="false">AB74</f>
        <v>1780938</v>
      </c>
      <c r="BH393" s="198" t="n">
        <f aca="false">D918</f>
        <v>418</v>
      </c>
      <c r="BI393" s="199" t="n">
        <f aca="false">BH393/BG393</f>
        <v>0.000234707777586867</v>
      </c>
      <c r="BJ393" s="200" t="n">
        <f aca="false">2*BF393*BI393/(2+BF393*BI393)</f>
        <v>0.00117285069498418</v>
      </c>
      <c r="BK393" s="201" t="n">
        <f aca="false">BK392*(1-BJ392)</f>
        <v>99232.3217221495</v>
      </c>
      <c r="BL393" s="201" t="n">
        <f aca="false">((BK393+BK394)/2)*BF393</f>
        <v>495870.646867006</v>
      </c>
      <c r="BM393" s="201" t="n">
        <f aca="false">BM394+BL393</f>
        <v>6789143.080214</v>
      </c>
      <c r="BN393" s="202" t="n">
        <f aca="false">BM393/BK393</f>
        <v>68.4166505669756</v>
      </c>
      <c r="BP393" s="196" t="s">
        <v>202</v>
      </c>
      <c r="BQ393" s="197" t="s">
        <v>34</v>
      </c>
      <c r="BR393" s="197" t="n">
        <v>5</v>
      </c>
      <c r="BS393" s="198" t="n">
        <f aca="false">AO74</f>
        <v>1764595</v>
      </c>
      <c r="BT393" s="198" t="n">
        <f aca="false">D1607</f>
        <v>302</v>
      </c>
      <c r="BU393" s="199" t="n">
        <f aca="false">BT393/BS393</f>
        <v>0.000171144086886793</v>
      </c>
      <c r="BV393" s="200" t="n">
        <f aca="false">2*BR393*BU393/(2+BR393*BU393)</f>
        <v>0.000855354462287932</v>
      </c>
      <c r="BW393" s="201" t="n">
        <f aca="false">BW392*(1-BV392)</f>
        <v>99455.3827706794</v>
      </c>
      <c r="BX393" s="201" t="n">
        <f aca="false">((BW393+BW394)/2)*BR393</f>
        <v>497064.239839769</v>
      </c>
      <c r="BY393" s="201" t="n">
        <f aca="false">BY394+BX393</f>
        <v>6980198.43280498</v>
      </c>
      <c r="BZ393" s="202" t="n">
        <f aca="false">BY393/BW393</f>
        <v>70.1842196806951</v>
      </c>
    </row>
    <row r="394" customFormat="false" ht="15" hidden="false" customHeight="false" outlineLevel="0" collapsed="false">
      <c r="A394" s="219" t="s">
        <v>40</v>
      </c>
      <c r="B394" s="132" t="n">
        <v>7267</v>
      </c>
      <c r="C394" s="132" t="n">
        <v>4498</v>
      </c>
      <c r="D394" s="132" t="n">
        <v>2769</v>
      </c>
      <c r="E394" s="217" t="n">
        <v>2.3</v>
      </c>
      <c r="F394" s="217" t="n">
        <v>2.8</v>
      </c>
      <c r="G394" s="217" t="n">
        <v>1.9</v>
      </c>
      <c r="H394" s="217" t="n">
        <v>162.4</v>
      </c>
      <c r="I394" s="127"/>
      <c r="AR394" s="203" t="s">
        <v>203</v>
      </c>
      <c r="AS394" s="204" t="s">
        <v>35</v>
      </c>
      <c r="AT394" s="204" t="n">
        <v>5</v>
      </c>
      <c r="AU394" s="205" t="n">
        <f aca="false">O75</f>
        <v>1752831</v>
      </c>
      <c r="AV394" s="205" t="n">
        <f aca="false">D229</f>
        <v>764</v>
      </c>
      <c r="AW394" s="206" t="n">
        <f aca="false">AV394/AU394</f>
        <v>0.000435866321396644</v>
      </c>
      <c r="AX394" s="207" t="n">
        <f aca="false">2*AT394*AW394/(2+AT394*AW394)</f>
        <v>0.00217695944871636</v>
      </c>
      <c r="AY394" s="208" t="n">
        <f aca="false">AY393*(1-AX393)</f>
        <v>98610.273194646</v>
      </c>
      <c r="AZ394" s="208" t="n">
        <f aca="false">((AY394+AY395)/2)*AT394</f>
        <v>492514.689558301</v>
      </c>
      <c r="BA394" s="208" t="n">
        <f aca="false">BA395+AZ394</f>
        <v>6033057.79965271</v>
      </c>
      <c r="BB394" s="209" t="n">
        <f aca="false">BA394/AY394</f>
        <v>61.1808243117236</v>
      </c>
      <c r="BD394" s="203" t="s">
        <v>203</v>
      </c>
      <c r="BE394" s="204" t="s">
        <v>35</v>
      </c>
      <c r="BF394" s="204" t="n">
        <v>5</v>
      </c>
      <c r="BG394" s="205" t="n">
        <f aca="false">AB75</f>
        <v>1712119</v>
      </c>
      <c r="BH394" s="205" t="n">
        <f aca="false">D919</f>
        <v>487</v>
      </c>
      <c r="BI394" s="206" t="n">
        <f aca="false">BH394/BG394</f>
        <v>0.000284442845386331</v>
      </c>
      <c r="BJ394" s="207" t="n">
        <f aca="false">2*BF394*BI394/(2+BF394*BI394)</f>
        <v>0.00142120359894276</v>
      </c>
      <c r="BK394" s="208" t="n">
        <f aca="false">BK393*(1-BJ393)</f>
        <v>99115.9370246528</v>
      </c>
      <c r="BL394" s="208" t="n">
        <f aca="false">((BK394+BK395)/2)*BF394</f>
        <v>495227.525307234</v>
      </c>
      <c r="BM394" s="208" t="n">
        <f aca="false">BM395+BL394</f>
        <v>6293272.433347</v>
      </c>
      <c r="BN394" s="209" t="n">
        <f aca="false">BM394/BK394</f>
        <v>63.4940517364195</v>
      </c>
      <c r="BP394" s="203" t="s">
        <v>203</v>
      </c>
      <c r="BQ394" s="204" t="s">
        <v>35</v>
      </c>
      <c r="BR394" s="204" t="n">
        <v>5</v>
      </c>
      <c r="BS394" s="205" t="n">
        <f aca="false">AO75</f>
        <v>1800741</v>
      </c>
      <c r="BT394" s="205" t="n">
        <f aca="false">D1608</f>
        <v>370</v>
      </c>
      <c r="BU394" s="206" t="n">
        <f aca="false">BT394/BS394</f>
        <v>0.000205470970006236</v>
      </c>
      <c r="BV394" s="207" t="n">
        <f aca="false">2*BR394*BU394/(2+BR394*BU394)</f>
        <v>0.00102682739198053</v>
      </c>
      <c r="BW394" s="208" t="n">
        <f aca="false">BW393*(1-BV393)</f>
        <v>99370.313165228</v>
      </c>
      <c r="BX394" s="208" t="n">
        <f aca="false">((BW394+BW395)/2)*BR394</f>
        <v>496596.475427371</v>
      </c>
      <c r="BY394" s="208" t="n">
        <f aca="false">BY395+BX394</f>
        <v>6483134.19296521</v>
      </c>
      <c r="BZ394" s="209" t="n">
        <f aca="false">BY394/BW394</f>
        <v>65.2421632423094</v>
      </c>
    </row>
    <row r="395" customFormat="false" ht="15" hidden="false" customHeight="false" outlineLevel="0" collapsed="false">
      <c r="A395" s="219" t="s">
        <v>52</v>
      </c>
      <c r="B395" s="132" t="n">
        <v>10793</v>
      </c>
      <c r="C395" s="132" t="n">
        <v>6827</v>
      </c>
      <c r="D395" s="132" t="n">
        <v>3966</v>
      </c>
      <c r="E395" s="217" t="n">
        <v>3.5</v>
      </c>
      <c r="F395" s="217" t="n">
        <v>4.2</v>
      </c>
      <c r="G395" s="217" t="n">
        <v>2.7</v>
      </c>
      <c r="H395" s="217" t="n">
        <v>172.1</v>
      </c>
      <c r="I395" s="127"/>
      <c r="AR395" s="196" t="s">
        <v>204</v>
      </c>
      <c r="AS395" s="197" t="s">
        <v>36</v>
      </c>
      <c r="AT395" s="197" t="n">
        <v>5</v>
      </c>
      <c r="AU395" s="198" t="n">
        <f aca="false">O76</f>
        <v>1651186</v>
      </c>
      <c r="AV395" s="198" t="n">
        <f aca="false">D230</f>
        <v>837</v>
      </c>
      <c r="AW395" s="199" t="n">
        <f aca="false">AV395/AU395</f>
        <v>0.000506908367682381</v>
      </c>
      <c r="AX395" s="200" t="n">
        <f aca="false">2*AT395*AW395/(2+AT395*AW395)</f>
        <v>0.00253133395250709</v>
      </c>
      <c r="AY395" s="201" t="n">
        <f aca="false">AY394*(1-AX394)</f>
        <v>98395.6026286744</v>
      </c>
      <c r="AZ395" s="201" t="n">
        <f aca="false">((AY395+AY396)/2)*AT395</f>
        <v>491355.332819094</v>
      </c>
      <c r="BA395" s="201" t="n">
        <f aca="false">BA396+AZ395</f>
        <v>5540543.11009441</v>
      </c>
      <c r="BB395" s="202" t="n">
        <f aca="false">BA395/AY395</f>
        <v>56.3088487907668</v>
      </c>
      <c r="BD395" s="196" t="s">
        <v>204</v>
      </c>
      <c r="BE395" s="197" t="s">
        <v>36</v>
      </c>
      <c r="BF395" s="197" t="n">
        <v>5</v>
      </c>
      <c r="BG395" s="198" t="n">
        <f aca="false">AB76</f>
        <v>1727307</v>
      </c>
      <c r="BH395" s="198" t="n">
        <f aca="false">D920</f>
        <v>555</v>
      </c>
      <c r="BI395" s="199" t="n">
        <f aca="false">BH395/BG395</f>
        <v>0.000321309414018469</v>
      </c>
      <c r="BJ395" s="200" t="n">
        <f aca="false">2*BF395*BI395/(2+BF395*BI395)</f>
        <v>0.00160525760913799</v>
      </c>
      <c r="BK395" s="201" t="n">
        <f aca="false">BK394*(1-BJ394)</f>
        <v>98975.0730982408</v>
      </c>
      <c r="BL395" s="201" t="n">
        <f aca="false">((BK395+BK396)/2)*BF395</f>
        <v>494478.164268189</v>
      </c>
      <c r="BM395" s="201" t="n">
        <f aca="false">BM396+BL395</f>
        <v>5798044.90803976</v>
      </c>
      <c r="BN395" s="202" t="n">
        <f aca="false">BM395/BK395</f>
        <v>58.580860074584</v>
      </c>
      <c r="BP395" s="196" t="s">
        <v>204</v>
      </c>
      <c r="BQ395" s="197" t="s">
        <v>36</v>
      </c>
      <c r="BR395" s="197" t="n">
        <v>5</v>
      </c>
      <c r="BS395" s="198" t="n">
        <f aca="false">AO76</f>
        <v>1825760</v>
      </c>
      <c r="BT395" s="198" t="n">
        <f aca="false">D1609</f>
        <v>409</v>
      </c>
      <c r="BU395" s="199" t="n">
        <f aca="false">BT395/BS395</f>
        <v>0.000224016300061344</v>
      </c>
      <c r="BV395" s="200" t="n">
        <f aca="false">2*BR395*BU395/(2+BR395*BU395)</f>
        <v>0.0011194545601351</v>
      </c>
      <c r="BW395" s="201" t="n">
        <f aca="false">BW394*(1-BV394)</f>
        <v>99268.2770057203</v>
      </c>
      <c r="BX395" s="201" t="n">
        <f aca="false">((BW395+BW396)/2)*BR395</f>
        <v>496063.569215174</v>
      </c>
      <c r="BY395" s="201" t="n">
        <f aca="false">BY396+BX395</f>
        <v>5986537.71753784</v>
      </c>
      <c r="BZ395" s="202" t="n">
        <f aca="false">BY395/BW395</f>
        <v>60.3066548358936</v>
      </c>
    </row>
    <row r="396" customFormat="false" ht="15" hidden="false" customHeight="false" outlineLevel="0" collapsed="false">
      <c r="A396" s="219" t="s">
        <v>53</v>
      </c>
      <c r="B396" s="132" t="n">
        <v>15858</v>
      </c>
      <c r="C396" s="132" t="n">
        <v>10168</v>
      </c>
      <c r="D396" s="132" t="n">
        <v>5690</v>
      </c>
      <c r="E396" s="217" t="n">
        <v>5.1</v>
      </c>
      <c r="F396" s="217" t="n">
        <v>6.2</v>
      </c>
      <c r="G396" s="217" t="n">
        <v>3.8</v>
      </c>
      <c r="H396" s="217" t="n">
        <v>178.7</v>
      </c>
      <c r="I396" s="127"/>
      <c r="AR396" s="203" t="s">
        <v>205</v>
      </c>
      <c r="AS396" s="204" t="s">
        <v>37</v>
      </c>
      <c r="AT396" s="204" t="n">
        <v>5</v>
      </c>
      <c r="AU396" s="205" t="n">
        <f aca="false">O77</f>
        <v>1588553</v>
      </c>
      <c r="AV396" s="205" t="n">
        <f aca="false">D231</f>
        <v>1045</v>
      </c>
      <c r="AW396" s="206" t="n">
        <f aca="false">AV396/AU396</f>
        <v>0.000657831372324373</v>
      </c>
      <c r="AX396" s="207" t="n">
        <f aca="false">2*AT396*AW396/(2+AT396*AW396)</f>
        <v>0.00328375646656492</v>
      </c>
      <c r="AY396" s="208" t="n">
        <f aca="false">AY395*(1-AX395)</f>
        <v>98146.5304989631</v>
      </c>
      <c r="AZ396" s="208" t="n">
        <f aca="false">((AY396+AY397)/2)*AT396</f>
        <v>489926.929234323</v>
      </c>
      <c r="BA396" s="208" t="n">
        <f aca="false">BA397+AZ396</f>
        <v>5049187.77727531</v>
      </c>
      <c r="BB396" s="209" t="n">
        <f aca="false">BA396/AY396</f>
        <v>51.4454026200005</v>
      </c>
      <c r="BD396" s="203" t="s">
        <v>205</v>
      </c>
      <c r="BE396" s="204" t="s">
        <v>37</v>
      </c>
      <c r="BF396" s="204" t="n">
        <v>5</v>
      </c>
      <c r="BG396" s="205" t="n">
        <f aca="false">AB77</f>
        <v>1765768</v>
      </c>
      <c r="BH396" s="205" t="n">
        <f aca="false">D921</f>
        <v>756</v>
      </c>
      <c r="BI396" s="206" t="n">
        <f aca="false">BH396/BG396</f>
        <v>0.000428142315411764</v>
      </c>
      <c r="BJ396" s="207" t="n">
        <f aca="false">2*BF396*BI396/(2+BF396*BI396)</f>
        <v>0.00213842270393934</v>
      </c>
      <c r="BK396" s="208" t="n">
        <f aca="false">BK395*(1-BJ395)</f>
        <v>98816.1926090348</v>
      </c>
      <c r="BL396" s="208" t="n">
        <f aca="false">((BK396+BK397)/2)*BF396</f>
        <v>493552.686070694</v>
      </c>
      <c r="BM396" s="208" t="n">
        <f aca="false">BM397+BL396</f>
        <v>5303566.74377158</v>
      </c>
      <c r="BN396" s="209" t="n">
        <f aca="false">BM396/BK396</f>
        <v>53.6710290463738</v>
      </c>
      <c r="BP396" s="203" t="s">
        <v>205</v>
      </c>
      <c r="BQ396" s="204" t="s">
        <v>37</v>
      </c>
      <c r="BR396" s="204" t="n">
        <v>5</v>
      </c>
      <c r="BS396" s="205" t="n">
        <f aca="false">AO77</f>
        <v>1730876</v>
      </c>
      <c r="BT396" s="205" t="n">
        <f aca="false">D1610</f>
        <v>527</v>
      </c>
      <c r="BU396" s="206" t="n">
        <f aca="false">BT396/BS396</f>
        <v>0.000304470106466321</v>
      </c>
      <c r="BV396" s="207" t="n">
        <f aca="false">2*BR396*BU396/(2+BR396*BU396)</f>
        <v>0.00152119263812039</v>
      </c>
      <c r="BW396" s="208" t="n">
        <f aca="false">BW395*(1-BV395)</f>
        <v>99157.1506803494</v>
      </c>
      <c r="BX396" s="208" t="n">
        <f aca="false">((BW396+BW397)/2)*BR396</f>
        <v>495408.660582667</v>
      </c>
      <c r="BY396" s="208" t="n">
        <f aca="false">BY397+BX396</f>
        <v>5490474.14832267</v>
      </c>
      <c r="BZ396" s="209" t="n">
        <f aca="false">BY396/BW396</f>
        <v>55.3714392824999</v>
      </c>
    </row>
    <row r="397" customFormat="false" ht="15" hidden="false" customHeight="false" outlineLevel="0" collapsed="false">
      <c r="A397" s="219" t="s">
        <v>57</v>
      </c>
      <c r="B397" s="132" t="n">
        <v>21733</v>
      </c>
      <c r="C397" s="132" t="n">
        <v>13935</v>
      </c>
      <c r="D397" s="132" t="n">
        <v>7798</v>
      </c>
      <c r="E397" s="217" t="n">
        <v>7</v>
      </c>
      <c r="F397" s="217" t="n">
        <v>8.6</v>
      </c>
      <c r="G397" s="217" t="n">
        <v>5.3</v>
      </c>
      <c r="H397" s="217" t="n">
        <v>178.7</v>
      </c>
      <c r="I397" s="127"/>
      <c r="AR397" s="196" t="s">
        <v>206</v>
      </c>
      <c r="AS397" s="197" t="s">
        <v>38</v>
      </c>
      <c r="AT397" s="197" t="n">
        <v>5</v>
      </c>
      <c r="AU397" s="198" t="n">
        <f aca="false">O78</f>
        <v>1542857</v>
      </c>
      <c r="AV397" s="198" t="n">
        <f aca="false">D232</f>
        <v>1491</v>
      </c>
      <c r="AW397" s="199" t="n">
        <f aca="false">AV397/AU397</f>
        <v>0.00096638897836935</v>
      </c>
      <c r="AX397" s="200" t="n">
        <f aca="false">2*AT397*AW397/(2+AT397*AW397)</f>
        <v>0.00482029918184231</v>
      </c>
      <c r="AY397" s="201" t="n">
        <f aca="false">AY396*(1-AX396)</f>
        <v>97824.2411947662</v>
      </c>
      <c r="AZ397" s="201" t="n">
        <f aca="false">((AY397+AY398)/2)*AT397</f>
        <v>487942.350699342</v>
      </c>
      <c r="BA397" s="201" t="n">
        <f aca="false">BA398+AZ397</f>
        <v>4559260.84804099</v>
      </c>
      <c r="BB397" s="202" t="n">
        <f aca="false">BA397/AY397</f>
        <v>46.6066569222202</v>
      </c>
      <c r="BD397" s="196" t="s">
        <v>206</v>
      </c>
      <c r="BE397" s="197" t="s">
        <v>38</v>
      </c>
      <c r="BF397" s="197" t="n">
        <v>5</v>
      </c>
      <c r="BG397" s="198" t="n">
        <f aca="false">AB78</f>
        <v>1714068</v>
      </c>
      <c r="BH397" s="198" t="n">
        <f aca="false">D922</f>
        <v>1160</v>
      </c>
      <c r="BI397" s="199" t="n">
        <f aca="false">BH397/BG397</f>
        <v>0.000676752614248676</v>
      </c>
      <c r="BJ397" s="200" t="n">
        <f aca="false">2*BF397*BI397/(2+BF397*BI397)</f>
        <v>0.00337804781451955</v>
      </c>
      <c r="BK397" s="201" t="n">
        <f aca="false">BK396*(1-BJ396)</f>
        <v>98604.8818192428</v>
      </c>
      <c r="BL397" s="201" t="n">
        <f aca="false">((BK397+BK398)/2)*BF397</f>
        <v>492191.679082388</v>
      </c>
      <c r="BM397" s="201" t="n">
        <f aca="false">BM398+BL397</f>
        <v>4810014.05770088</v>
      </c>
      <c r="BN397" s="202" t="n">
        <f aca="false">BM397/BK397</f>
        <v>48.7806888356536</v>
      </c>
      <c r="BP397" s="196" t="s">
        <v>206</v>
      </c>
      <c r="BQ397" s="197" t="s">
        <v>38</v>
      </c>
      <c r="BR397" s="197" t="n">
        <v>5</v>
      </c>
      <c r="BS397" s="198" t="n">
        <f aca="false">AO78</f>
        <v>1709759</v>
      </c>
      <c r="BT397" s="198" t="n">
        <f aca="false">D1611</f>
        <v>876</v>
      </c>
      <c r="BU397" s="199" t="n">
        <f aca="false">BT397/BS397</f>
        <v>0.0005123529105564</v>
      </c>
      <c r="BV397" s="200" t="n">
        <f aca="false">2*BR397*BU397/(2+BR397*BU397)</f>
        <v>0.00255848743157652</v>
      </c>
      <c r="BW397" s="201" t="n">
        <f aca="false">BW396*(1-BV396)</f>
        <v>99006.3135527175</v>
      </c>
      <c r="BX397" s="201" t="n">
        <f aca="false">((BW397+BW398)/2)*BR397</f>
        <v>494398.301741409</v>
      </c>
      <c r="BY397" s="201" t="n">
        <f aca="false">BY398+BX397</f>
        <v>4995065.48774</v>
      </c>
      <c r="BZ397" s="202" t="n">
        <f aca="false">BY397/BW397</f>
        <v>50.4519894590389</v>
      </c>
    </row>
    <row r="398" customFormat="false" ht="15" hidden="false" customHeight="false" outlineLevel="0" collapsed="false">
      <c r="A398" s="219" t="s">
        <v>62</v>
      </c>
      <c r="B398" s="132" t="n">
        <v>28261</v>
      </c>
      <c r="C398" s="132" t="n">
        <v>17733</v>
      </c>
      <c r="D398" s="132" t="n">
        <v>10528</v>
      </c>
      <c r="E398" s="217" t="n">
        <v>9.1</v>
      </c>
      <c r="F398" s="217" t="n">
        <v>10.9</v>
      </c>
      <c r="G398" s="217" t="n">
        <v>7.1</v>
      </c>
      <c r="H398" s="217" t="n">
        <v>168.4</v>
      </c>
      <c r="I398" s="127"/>
      <c r="AR398" s="203" t="s">
        <v>207</v>
      </c>
      <c r="AS398" s="204" t="s">
        <v>39</v>
      </c>
      <c r="AT398" s="204" t="n">
        <v>5</v>
      </c>
      <c r="AU398" s="205" t="n">
        <f aca="false">O79</f>
        <v>1328055</v>
      </c>
      <c r="AV398" s="205" t="n">
        <f aca="false">D233</f>
        <v>1958</v>
      </c>
      <c r="AW398" s="206" t="n">
        <f aca="false">AV398/AU398</f>
        <v>0.0014743365297371</v>
      </c>
      <c r="AX398" s="207" t="n">
        <f aca="false">2*AT398*AW398/(2+AT398*AW398)</f>
        <v>0.00734461157582805</v>
      </c>
      <c r="AY398" s="208" t="n">
        <f aca="false">AY397*(1-AX397)</f>
        <v>97352.6990849707</v>
      </c>
      <c r="AZ398" s="208" t="n">
        <f aca="false">((AY398+AY399)/2)*AT398</f>
        <v>484975.95102326</v>
      </c>
      <c r="BA398" s="208" t="n">
        <f aca="false">BA399+AZ398</f>
        <v>4071318.49734165</v>
      </c>
      <c r="BB398" s="209" t="n">
        <f aca="false">BA398/AY398</f>
        <v>41.8202939991232</v>
      </c>
      <c r="BD398" s="203" t="s">
        <v>207</v>
      </c>
      <c r="BE398" s="204" t="s">
        <v>39</v>
      </c>
      <c r="BF398" s="204" t="n">
        <v>5</v>
      </c>
      <c r="BG398" s="205" t="n">
        <f aca="false">AB79</f>
        <v>1602916</v>
      </c>
      <c r="BH398" s="205" t="n">
        <f aca="false">D923</f>
        <v>1791</v>
      </c>
      <c r="BI398" s="206" t="n">
        <f aca="false">BH398/BG398</f>
        <v>0.00111733865030981</v>
      </c>
      <c r="BJ398" s="207" t="n">
        <f aca="false">2*BF398*BI398/(2+BF398*BI398)</f>
        <v>0.00557113115114625</v>
      </c>
      <c r="BK398" s="208" t="n">
        <f aca="false">BK397*(1-BJ397)</f>
        <v>98271.7898137124</v>
      </c>
      <c r="BL398" s="208" t="n">
        <f aca="false">((BK398+BK399)/2)*BF398</f>
        <v>489990.236494787</v>
      </c>
      <c r="BM398" s="208" t="n">
        <f aca="false">BM399+BL398</f>
        <v>4317822.37861849</v>
      </c>
      <c r="BN398" s="209" t="n">
        <f aca="false">BM398/BK398</f>
        <v>43.937557124008</v>
      </c>
      <c r="BP398" s="203" t="s">
        <v>207</v>
      </c>
      <c r="BQ398" s="204" t="s">
        <v>39</v>
      </c>
      <c r="BR398" s="204" t="n">
        <v>5</v>
      </c>
      <c r="BS398" s="205" t="n">
        <f aca="false">AO79</f>
        <v>1731602</v>
      </c>
      <c r="BT398" s="205" t="n">
        <f aca="false">D1612</f>
        <v>1572</v>
      </c>
      <c r="BU398" s="206" t="n">
        <f aca="false">BT398/BS398</f>
        <v>0.000907829859286372</v>
      </c>
      <c r="BV398" s="207" t="n">
        <f aca="false">2*BR398*BU398/(2+BR398*BU398)</f>
        <v>0.0045288706863371</v>
      </c>
      <c r="BW398" s="208" t="n">
        <f aca="false">BW397*(1-BV397)</f>
        <v>98753.0071438462</v>
      </c>
      <c r="BX398" s="208" t="n">
        <f aca="false">((BW398+BW399)/2)*BR398</f>
        <v>492646.936721127</v>
      </c>
      <c r="BY398" s="208" t="n">
        <f aca="false">BY399+BX398</f>
        <v>4500667.18599859</v>
      </c>
      <c r="BZ398" s="209" t="n">
        <f aca="false">BY398/BW398</f>
        <v>45.5749887134354</v>
      </c>
    </row>
    <row r="399" customFormat="false" ht="15" hidden="false" customHeight="false" outlineLevel="0" collapsed="false">
      <c r="A399" s="219" t="s">
        <v>64</v>
      </c>
      <c r="B399" s="132" t="n">
        <v>33840</v>
      </c>
      <c r="C399" s="132" t="n">
        <v>20230</v>
      </c>
      <c r="D399" s="132" t="n">
        <v>13610</v>
      </c>
      <c r="E399" s="217" t="n">
        <v>10.9</v>
      </c>
      <c r="F399" s="217" t="n">
        <v>12.4</v>
      </c>
      <c r="G399" s="217" t="n">
        <v>9.2</v>
      </c>
      <c r="H399" s="217" t="n">
        <v>148.6</v>
      </c>
      <c r="I399" s="127"/>
      <c r="AR399" s="196" t="s">
        <v>208</v>
      </c>
      <c r="AS399" s="197" t="s">
        <v>40</v>
      </c>
      <c r="AT399" s="197" t="n">
        <v>5</v>
      </c>
      <c r="AU399" s="198" t="n">
        <f aca="false">O80</f>
        <v>1170187</v>
      </c>
      <c r="AV399" s="198" t="n">
        <f aca="false">D234</f>
        <v>2786</v>
      </c>
      <c r="AW399" s="199" t="n">
        <f aca="false">AV399/AU399</f>
        <v>0.00238081605760447</v>
      </c>
      <c r="AX399" s="200" t="n">
        <f aca="false">2*AT399*AW399/(2+AT399*AW399)</f>
        <v>0.0118336459522644</v>
      </c>
      <c r="AY399" s="201" t="n">
        <f aca="false">AY398*(1-AX398)</f>
        <v>96637.6813243332</v>
      </c>
      <c r="AZ399" s="201" t="n">
        <f aca="false">((AY399+AY400)/2)*AT399</f>
        <v>480329.466355566</v>
      </c>
      <c r="BA399" s="201" t="n">
        <f aca="false">BA400+AZ399</f>
        <v>3586342.54631839</v>
      </c>
      <c r="BB399" s="202" t="n">
        <f aca="false">BA399/AY399</f>
        <v>37.1112230464428</v>
      </c>
      <c r="BD399" s="196" t="s">
        <v>208</v>
      </c>
      <c r="BE399" s="197" t="s">
        <v>40</v>
      </c>
      <c r="BF399" s="197" t="n">
        <v>5</v>
      </c>
      <c r="BG399" s="198" t="n">
        <f aca="false">AB80</f>
        <v>1570128</v>
      </c>
      <c r="BH399" s="198" t="n">
        <f aca="false">D924</f>
        <v>2927</v>
      </c>
      <c r="BI399" s="199" t="n">
        <f aca="false">BH399/BG399</f>
        <v>0.00186417922615226</v>
      </c>
      <c r="BJ399" s="200" t="n">
        <f aca="false">2*BF399*BI399/(2+BF399*BI399)</f>
        <v>0.00927765808707813</v>
      </c>
      <c r="BK399" s="201" t="n">
        <f aca="false">BK398*(1-BJ398)</f>
        <v>97724.3047842023</v>
      </c>
      <c r="BL399" s="201" t="n">
        <f aca="false">((BK399+BK400)/2)*BF399</f>
        <v>486354.892204548</v>
      </c>
      <c r="BM399" s="201" t="n">
        <f aca="false">BM400+BL399</f>
        <v>3827832.14212371</v>
      </c>
      <c r="BN399" s="202" t="n">
        <f aca="false">BM399/BK399</f>
        <v>39.1697045128788</v>
      </c>
      <c r="BP399" s="196" t="s">
        <v>208</v>
      </c>
      <c r="BQ399" s="197" t="s">
        <v>40</v>
      </c>
      <c r="BR399" s="197" t="n">
        <v>5</v>
      </c>
      <c r="BS399" s="198" t="n">
        <f aca="false">AO80</f>
        <v>1743665</v>
      </c>
      <c r="BT399" s="198" t="n">
        <f aca="false">D1613</f>
        <v>2698</v>
      </c>
      <c r="BU399" s="199" t="n">
        <f aca="false">BT399/BS399</f>
        <v>0.0015473155680707</v>
      </c>
      <c r="BV399" s="200" t="n">
        <f aca="false">2*BR399*BU399/(2+BR399*BU399)</f>
        <v>0.00770676584343097</v>
      </c>
      <c r="BW399" s="201" t="n">
        <f aca="false">BW398*(1-BV398)</f>
        <v>98305.7675446047</v>
      </c>
      <c r="BX399" s="201" t="n">
        <f aca="false">((BW399+BW400)/2)*BR399</f>
        <v>489634.788894211</v>
      </c>
      <c r="BY399" s="201" t="n">
        <f aca="false">BY400+BX399</f>
        <v>4008020.24927746</v>
      </c>
      <c r="BZ399" s="202" t="n">
        <f aca="false">BY399/BW399</f>
        <v>40.7709572834461</v>
      </c>
    </row>
    <row r="400" customFormat="false" ht="15" hidden="false" customHeight="false" outlineLevel="0" collapsed="false">
      <c r="A400" s="219" t="s">
        <v>69</v>
      </c>
      <c r="B400" s="132" t="n">
        <v>39201</v>
      </c>
      <c r="C400" s="132" t="n">
        <v>21556</v>
      </c>
      <c r="D400" s="132" t="n">
        <v>17645</v>
      </c>
      <c r="E400" s="217" t="n">
        <v>12.6</v>
      </c>
      <c r="F400" s="217" t="n">
        <v>13.2</v>
      </c>
      <c r="G400" s="217" t="n">
        <v>11.9</v>
      </c>
      <c r="H400" s="217" t="n">
        <v>122.2</v>
      </c>
      <c r="I400" s="127"/>
      <c r="AR400" s="203" t="s">
        <v>209</v>
      </c>
      <c r="AS400" s="204" t="s">
        <v>52</v>
      </c>
      <c r="AT400" s="204" t="n">
        <v>5</v>
      </c>
      <c r="AU400" s="205" t="n">
        <f aca="false">O81</f>
        <v>1109938</v>
      </c>
      <c r="AV400" s="205" t="n">
        <f aca="false">D235</f>
        <v>4119</v>
      </c>
      <c r="AW400" s="206" t="n">
        <f aca="false">AV400/AU400</f>
        <v>0.00371101809290249</v>
      </c>
      <c r="AX400" s="207" t="n">
        <f aca="false">2*AT400*AW400/(2+AT400*AW400)</f>
        <v>0.0183845271820077</v>
      </c>
      <c r="AY400" s="208" t="n">
        <f aca="false">AY399*(1-AX399)</f>
        <v>95494.1052178932</v>
      </c>
      <c r="AZ400" s="208" t="n">
        <f aca="false">((AY400+AY401)/2)*AT400</f>
        <v>473081.491156717</v>
      </c>
      <c r="BA400" s="208" t="n">
        <f aca="false">BA401+AZ400</f>
        <v>3106013.07996282</v>
      </c>
      <c r="BB400" s="209" t="n">
        <f aca="false">BA400/AY400</f>
        <v>32.5257048367089</v>
      </c>
      <c r="BD400" s="203" t="s">
        <v>209</v>
      </c>
      <c r="BE400" s="204" t="s">
        <v>52</v>
      </c>
      <c r="BF400" s="204" t="n">
        <v>5</v>
      </c>
      <c r="BG400" s="205" t="n">
        <f aca="false">AB81</f>
        <v>1431166</v>
      </c>
      <c r="BH400" s="205" t="n">
        <f aca="false">D925</f>
        <v>4178</v>
      </c>
      <c r="BI400" s="206" t="n">
        <f aca="false">BH400/BG400</f>
        <v>0.00291929797102502</v>
      </c>
      <c r="BJ400" s="207" t="n">
        <f aca="false">2*BF400*BI400/(2+BF400*BI400)</f>
        <v>0.0144907329369712</v>
      </c>
      <c r="BK400" s="208" t="n">
        <f aca="false">BK399*(1-BJ399)</f>
        <v>96817.652097617</v>
      </c>
      <c r="BL400" s="208" t="n">
        <f aca="false">((BK400+BK401)/2)*BF400</f>
        <v>480580.863637757</v>
      </c>
      <c r="BM400" s="208" t="n">
        <f aca="false">BM401+BL400</f>
        <v>3341477.24991916</v>
      </c>
      <c r="BN400" s="209" t="n">
        <f aca="false">BM400/BK400</f>
        <v>34.5130993937974</v>
      </c>
      <c r="BP400" s="203" t="s">
        <v>209</v>
      </c>
      <c r="BQ400" s="204" t="s">
        <v>52</v>
      </c>
      <c r="BR400" s="204" t="n">
        <v>5</v>
      </c>
      <c r="BS400" s="205" t="n">
        <f aca="false">AO81</f>
        <v>1636344</v>
      </c>
      <c r="BT400" s="205" t="n">
        <f aca="false">D1614</f>
        <v>4010</v>
      </c>
      <c r="BU400" s="206" t="n">
        <f aca="false">BT400/BS400</f>
        <v>0.00245058496257511</v>
      </c>
      <c r="BV400" s="207" t="n">
        <f aca="false">2*BR400*BU400/(2+BR400*BU400)</f>
        <v>0.0121783148249269</v>
      </c>
      <c r="BW400" s="208" t="n">
        <f aca="false">BW399*(1-BV399)</f>
        <v>97548.1480130797</v>
      </c>
      <c r="BX400" s="208" t="n">
        <f aca="false">((BW400+BW401)/2)*BR400</f>
        <v>484770.809922669</v>
      </c>
      <c r="BY400" s="208" t="n">
        <f aca="false">BY401+BX400</f>
        <v>3518385.46038325</v>
      </c>
      <c r="BZ400" s="209" t="n">
        <f aca="false">BY400/BW400</f>
        <v>36.0681933183549</v>
      </c>
    </row>
    <row r="401" customFormat="false" ht="15" hidden="false" customHeight="false" outlineLevel="0" collapsed="false">
      <c r="A401" s="219" t="s">
        <v>70</v>
      </c>
      <c r="B401" s="132" t="n">
        <v>45396</v>
      </c>
      <c r="C401" s="132" t="n">
        <v>21366</v>
      </c>
      <c r="D401" s="132" t="n">
        <v>24030</v>
      </c>
      <c r="E401" s="217" t="n">
        <v>14.6</v>
      </c>
      <c r="F401" s="217" t="n">
        <v>13.1</v>
      </c>
      <c r="G401" s="217" t="n">
        <v>16.2</v>
      </c>
      <c r="H401" s="217" t="n">
        <v>88.9</v>
      </c>
      <c r="I401" s="127"/>
      <c r="AR401" s="196" t="s">
        <v>210</v>
      </c>
      <c r="AS401" s="197" t="s">
        <v>53</v>
      </c>
      <c r="AT401" s="197" t="n">
        <v>5</v>
      </c>
      <c r="AU401" s="198" t="n">
        <f aca="false">O82</f>
        <v>1028808</v>
      </c>
      <c r="AV401" s="198" t="n">
        <f aca="false">D236</f>
        <v>5824</v>
      </c>
      <c r="AW401" s="199" t="n">
        <f aca="false">AV401/AU401</f>
        <v>0.00566092021057379</v>
      </c>
      <c r="AX401" s="200" t="n">
        <f aca="false">2*AT401*AW401/(2+AT401*AW401)</f>
        <v>0.0279096157827344</v>
      </c>
      <c r="AY401" s="201" t="n">
        <f aca="false">AY400*(1-AX400)</f>
        <v>93738.4912447934</v>
      </c>
      <c r="AZ401" s="201" t="n">
        <f aca="false">((AY401+AY402)/2)*AT401</f>
        <v>462151.943037228</v>
      </c>
      <c r="BA401" s="201" t="n">
        <f aca="false">BA402+AZ401</f>
        <v>2632931.58880611</v>
      </c>
      <c r="BB401" s="202" t="n">
        <f aca="false">BA401/AY401</f>
        <v>28.088051704719</v>
      </c>
      <c r="BD401" s="196" t="s">
        <v>210</v>
      </c>
      <c r="BE401" s="197" t="s">
        <v>53</v>
      </c>
      <c r="BF401" s="197" t="n">
        <v>5</v>
      </c>
      <c r="BG401" s="198" t="n">
        <f aca="false">AB82</f>
        <v>1204668</v>
      </c>
      <c r="BH401" s="198" t="n">
        <f aca="false">D926</f>
        <v>5395</v>
      </c>
      <c r="BI401" s="199" t="n">
        <f aca="false">BH401/BG401</f>
        <v>0.00447841230944958</v>
      </c>
      <c r="BJ401" s="200" t="n">
        <f aca="false">2*BF401*BI401/(2+BF401*BI401)</f>
        <v>0.0221441351288895</v>
      </c>
      <c r="BK401" s="201" t="n">
        <f aca="false">BK400*(1-BJ400)</f>
        <v>95414.6933574859</v>
      </c>
      <c r="BL401" s="201" t="n">
        <f aca="false">((BK401+BK402)/2)*BF401</f>
        <v>471791.277129955</v>
      </c>
      <c r="BM401" s="201" t="n">
        <f aca="false">BM402+BL401</f>
        <v>2860896.3862814</v>
      </c>
      <c r="BN401" s="202" t="n">
        <f aca="false">BM401/BK401</f>
        <v>29.9838136623529</v>
      </c>
      <c r="BP401" s="196" t="s">
        <v>210</v>
      </c>
      <c r="BQ401" s="197" t="s">
        <v>53</v>
      </c>
      <c r="BR401" s="197" t="n">
        <v>5</v>
      </c>
      <c r="BS401" s="198" t="n">
        <f aca="false">AO82</f>
        <v>1529841</v>
      </c>
      <c r="BT401" s="198" t="n">
        <f aca="false">D1615</f>
        <v>5755</v>
      </c>
      <c r="BU401" s="199" t="n">
        <f aca="false">BT401/BS401</f>
        <v>0.00376182884365107</v>
      </c>
      <c r="BV401" s="200" t="n">
        <f aca="false">2*BR401*BU401/(2+BR401*BU401)</f>
        <v>0.0186339003586581</v>
      </c>
      <c r="BW401" s="201" t="n">
        <f aca="false">BW400*(1-BV400)</f>
        <v>96360.1759559879</v>
      </c>
      <c r="BX401" s="201" t="n">
        <f aca="false">((BW401+BW402)/2)*BR401</f>
        <v>477311.964986673</v>
      </c>
      <c r="BY401" s="201" t="n">
        <f aca="false">BY402+BX401</f>
        <v>3033614.65046058</v>
      </c>
      <c r="BZ401" s="202" t="n">
        <f aca="false">BY401/BW401</f>
        <v>31.4820372665797</v>
      </c>
    </row>
    <row r="402" customFormat="false" ht="15" hidden="false" customHeight="false" outlineLevel="0" collapsed="false">
      <c r="A402" s="219" t="s">
        <v>71</v>
      </c>
      <c r="B402" s="132" t="n">
        <v>40615</v>
      </c>
      <c r="C402" s="132" t="n">
        <v>15891</v>
      </c>
      <c r="D402" s="132" t="n">
        <v>24724</v>
      </c>
      <c r="E402" s="217" t="n">
        <v>13.1</v>
      </c>
      <c r="F402" s="217" t="n">
        <v>9.8</v>
      </c>
      <c r="G402" s="217" t="n">
        <v>16.7</v>
      </c>
      <c r="H402" s="217" t="n">
        <v>64.3</v>
      </c>
      <c r="I402" s="127"/>
      <c r="AR402" s="203" t="s">
        <v>211</v>
      </c>
      <c r="AS402" s="204" t="s">
        <v>57</v>
      </c>
      <c r="AT402" s="204" t="n">
        <v>5</v>
      </c>
      <c r="AU402" s="205" t="n">
        <f aca="false">O83</f>
        <v>930510</v>
      </c>
      <c r="AV402" s="205" t="n">
        <f aca="false">D237</f>
        <v>7874</v>
      </c>
      <c r="AW402" s="206" t="n">
        <f aca="false">AV402/AU402</f>
        <v>0.00846202620068565</v>
      </c>
      <c r="AX402" s="207" t="n">
        <f aca="false">2*AT402*AW402/(2+AT402*AW402)</f>
        <v>0.0414336004714822</v>
      </c>
      <c r="AY402" s="208" t="n">
        <f aca="false">AY401*(1-AX401)</f>
        <v>91122.285970098</v>
      </c>
      <c r="AZ402" s="208" t="n">
        <f aca="false">((AY402+AY403)/2)*AT402</f>
        <v>446172.618873157</v>
      </c>
      <c r="BA402" s="208" t="n">
        <f aca="false">BA403+AZ402</f>
        <v>2170779.64576888</v>
      </c>
      <c r="BB402" s="209" t="n">
        <f aca="false">BA402/AY402</f>
        <v>23.8227083820222</v>
      </c>
      <c r="BD402" s="203" t="s">
        <v>211</v>
      </c>
      <c r="BE402" s="204" t="s">
        <v>57</v>
      </c>
      <c r="BF402" s="204" t="n">
        <v>5</v>
      </c>
      <c r="BG402" s="205" t="n">
        <f aca="false">AB83</f>
        <v>1079571</v>
      </c>
      <c r="BH402" s="205" t="n">
        <f aca="false">D927</f>
        <v>7417</v>
      </c>
      <c r="BI402" s="206" t="n">
        <f aca="false">BH402/BG402</f>
        <v>0.00687032163702063</v>
      </c>
      <c r="BJ402" s="207" t="n">
        <f aca="false">2*BF402*BI402/(2+BF402*BI402)</f>
        <v>0.0337715545797406</v>
      </c>
      <c r="BK402" s="208" t="n">
        <f aca="false">BK401*(1-BJ401)</f>
        <v>93301.8174944961</v>
      </c>
      <c r="BL402" s="208" t="n">
        <f aca="false">((BK402+BK403)/2)*BF402</f>
        <v>458631.71891772</v>
      </c>
      <c r="BM402" s="208" t="n">
        <f aca="false">BM403+BL402</f>
        <v>2389105.10915145</v>
      </c>
      <c r="BN402" s="209" t="n">
        <f aca="false">BM402/BK402</f>
        <v>25.6062011792255</v>
      </c>
      <c r="BP402" s="203" t="s">
        <v>211</v>
      </c>
      <c r="BQ402" s="204" t="s">
        <v>57</v>
      </c>
      <c r="BR402" s="204" t="n">
        <v>5</v>
      </c>
      <c r="BS402" s="205" t="n">
        <f aca="false">AO83</f>
        <v>1471683</v>
      </c>
      <c r="BT402" s="205" t="n">
        <f aca="false">D1616</f>
        <v>8578</v>
      </c>
      <c r="BU402" s="206" t="n">
        <f aca="false">BT402/BS402</f>
        <v>0.00582870088191547</v>
      </c>
      <c r="BV402" s="207" t="n">
        <f aca="false">2*BR402*BU402/(2+BR402*BU402)</f>
        <v>0.0287249318209825</v>
      </c>
      <c r="BW402" s="208" t="n">
        <f aca="false">BW401*(1-BV401)</f>
        <v>94564.6100386812</v>
      </c>
      <c r="BX402" s="208" t="n">
        <f aca="false">((BW402+BW403)/2)*BR402</f>
        <v>466032.145253309</v>
      </c>
      <c r="BY402" s="208" t="n">
        <f aca="false">BY403+BX402</f>
        <v>2556302.68547391</v>
      </c>
      <c r="BZ402" s="209" t="n">
        <f aca="false">BY402/BW402</f>
        <v>27.0323399465008</v>
      </c>
    </row>
    <row r="403" customFormat="false" ht="15" hidden="false" customHeight="false" outlineLevel="0" collapsed="false">
      <c r="A403" s="219" t="s">
        <v>72</v>
      </c>
      <c r="B403" s="132" t="n">
        <v>25768</v>
      </c>
      <c r="C403" s="132" t="n">
        <v>8199</v>
      </c>
      <c r="D403" s="132" t="n">
        <v>17569</v>
      </c>
      <c r="E403" s="217" t="n">
        <v>8.3</v>
      </c>
      <c r="F403" s="217" t="n">
        <v>5</v>
      </c>
      <c r="G403" s="217" t="n">
        <v>11.9</v>
      </c>
      <c r="H403" s="217" t="n">
        <v>46.7</v>
      </c>
      <c r="I403" s="127"/>
      <c r="AR403" s="196" t="s">
        <v>212</v>
      </c>
      <c r="AS403" s="197" t="s">
        <v>62</v>
      </c>
      <c r="AT403" s="197" t="n">
        <v>5</v>
      </c>
      <c r="AU403" s="198" t="n">
        <f aca="false">O84</f>
        <v>797308</v>
      </c>
      <c r="AV403" s="198" t="n">
        <f aca="false">D238</f>
        <v>10280</v>
      </c>
      <c r="AW403" s="199" t="n">
        <f aca="false">AV403/AU403</f>
        <v>0.0128933862447135</v>
      </c>
      <c r="AX403" s="200" t="n">
        <f aca="false">2*AT403*AW403/(2+AT403*AW403)</f>
        <v>0.0624538279093277</v>
      </c>
      <c r="AY403" s="201" t="n">
        <f aca="false">AY402*(1-AX402)</f>
        <v>87346.7615791648</v>
      </c>
      <c r="AZ403" s="201" t="n">
        <f aca="false">((AY403+AY404)/2)*AT403</f>
        <v>423095.958855569</v>
      </c>
      <c r="BA403" s="201" t="n">
        <f aca="false">BA404+AZ403</f>
        <v>1724607.02689572</v>
      </c>
      <c r="BB403" s="202" t="n">
        <f aca="false">BA403/AY403</f>
        <v>19.7443728389708</v>
      </c>
      <c r="BD403" s="196" t="s">
        <v>212</v>
      </c>
      <c r="BE403" s="197" t="s">
        <v>62</v>
      </c>
      <c r="BF403" s="197" t="n">
        <v>5</v>
      </c>
      <c r="BG403" s="198" t="n">
        <f aca="false">AB84</f>
        <v>987228</v>
      </c>
      <c r="BH403" s="198" t="n">
        <f aca="false">D928</f>
        <v>10574</v>
      </c>
      <c r="BI403" s="199" t="n">
        <f aca="false">BH403/BG403</f>
        <v>0.0107107983160931</v>
      </c>
      <c r="BJ403" s="200" t="n">
        <f aca="false">2*BF403*BI403/(2+BF403*BI403)</f>
        <v>0.0521573738017467</v>
      </c>
      <c r="BK403" s="201" t="n">
        <f aca="false">BK402*(1-BJ402)</f>
        <v>90150.8700725918</v>
      </c>
      <c r="BL403" s="201" t="n">
        <f aca="false">((BK403+BK404)/2)*BF403</f>
        <v>438999.268790637</v>
      </c>
      <c r="BM403" s="201" t="n">
        <f aca="false">BM404+BL403</f>
        <v>1930473.39023373</v>
      </c>
      <c r="BN403" s="202" t="n">
        <f aca="false">BM403/BK403</f>
        <v>21.4138076391194</v>
      </c>
      <c r="BP403" s="196" t="s">
        <v>212</v>
      </c>
      <c r="BQ403" s="197" t="s">
        <v>62</v>
      </c>
      <c r="BR403" s="197" t="n">
        <v>5</v>
      </c>
      <c r="BS403" s="198" t="n">
        <f aca="false">AO84</f>
        <v>1238719</v>
      </c>
      <c r="BT403" s="198" t="n">
        <f aca="false">D1617</f>
        <v>11408</v>
      </c>
      <c r="BU403" s="199" t="n">
        <f aca="false">BT403/BS403</f>
        <v>0.00920951402214707</v>
      </c>
      <c r="BV403" s="200" t="n">
        <f aca="false">2*BR403*BU403/(2+BR403*BU403)</f>
        <v>0.0450112409734865</v>
      </c>
      <c r="BW403" s="201" t="n">
        <f aca="false">BW402*(1-BV402)</f>
        <v>91848.2480626423</v>
      </c>
      <c r="BX403" s="201" t="n">
        <f aca="false">((BW403+BW404)/2)*BR403</f>
        <v>448905.731246861</v>
      </c>
      <c r="BY403" s="201" t="n">
        <f aca="false">BY404+BX403</f>
        <v>2090270.5402206</v>
      </c>
      <c r="BZ403" s="202" t="n">
        <f aca="false">BY403/BW403</f>
        <v>22.75787055617</v>
      </c>
    </row>
    <row r="404" customFormat="false" ht="15" hidden="false" customHeight="false" outlineLevel="0" collapsed="false">
      <c r="A404" s="219" t="s">
        <v>74</v>
      </c>
      <c r="B404" s="132" t="n">
        <v>10247</v>
      </c>
      <c r="C404" s="132" t="n">
        <v>2636</v>
      </c>
      <c r="D404" s="132" t="n">
        <v>7611</v>
      </c>
      <c r="E404" s="217" t="n">
        <v>3.3</v>
      </c>
      <c r="F404" s="217" t="n">
        <v>1.6</v>
      </c>
      <c r="G404" s="217" t="n">
        <v>5.1</v>
      </c>
      <c r="H404" s="217" t="n">
        <v>34.6</v>
      </c>
      <c r="I404" s="127"/>
      <c r="AR404" s="203" t="s">
        <v>213</v>
      </c>
      <c r="AS404" s="204" t="s">
        <v>64</v>
      </c>
      <c r="AT404" s="204" t="n">
        <v>5</v>
      </c>
      <c r="AU404" s="205" t="n">
        <f aca="false">O85</f>
        <v>635567</v>
      </c>
      <c r="AV404" s="205" t="n">
        <f aca="false">D239</f>
        <v>13030</v>
      </c>
      <c r="AW404" s="206" t="n">
        <f aca="false">AV404/AU404</f>
        <v>0.0205013790835585</v>
      </c>
      <c r="AX404" s="207" t="n">
        <f aca="false">2*AT404*AW404/(2+AT404*AW404)</f>
        <v>0.0975092121135926</v>
      </c>
      <c r="AY404" s="208" t="n">
        <f aca="false">AY403*(1-AX403)</f>
        <v>81891.6219630626</v>
      </c>
      <c r="AZ404" s="208" t="n">
        <f aca="false">((AY404+AY405)/2)*AT404</f>
        <v>389495.140974507</v>
      </c>
      <c r="BA404" s="208" t="n">
        <f aca="false">BA405+AZ404</f>
        <v>1301511.06804015</v>
      </c>
      <c r="BB404" s="209" t="n">
        <f aca="false">BA404/AY404</f>
        <v>15.8930918308982</v>
      </c>
      <c r="BD404" s="203" t="s">
        <v>213</v>
      </c>
      <c r="BE404" s="204" t="s">
        <v>64</v>
      </c>
      <c r="BF404" s="204" t="n">
        <v>5</v>
      </c>
      <c r="BG404" s="205" t="n">
        <f aca="false">AB85</f>
        <v>862874</v>
      </c>
      <c r="BH404" s="205" t="n">
        <f aca="false">D929</f>
        <v>14934</v>
      </c>
      <c r="BI404" s="206" t="n">
        <f aca="false">BH404/BG404</f>
        <v>0.0173072777717257</v>
      </c>
      <c r="BJ404" s="207" t="n">
        <f aca="false">2*BF404*BI404/(2+BF404*BI404)</f>
        <v>0.082947404436081</v>
      </c>
      <c r="BK404" s="208" t="n">
        <f aca="false">BK403*(1-BJ403)</f>
        <v>85448.8374436629</v>
      </c>
      <c r="BL404" s="208" t="n">
        <f aca="false">((BK404+BK405)/2)*BF404</f>
        <v>409524.789023233</v>
      </c>
      <c r="BM404" s="208" t="n">
        <f aca="false">BM405+BL404</f>
        <v>1491474.12144309</v>
      </c>
      <c r="BN404" s="209" t="n">
        <f aca="false">BM404/BK404</f>
        <v>17.4545864644025</v>
      </c>
      <c r="BP404" s="203" t="s">
        <v>213</v>
      </c>
      <c r="BQ404" s="204" t="s">
        <v>64</v>
      </c>
      <c r="BR404" s="204" t="n">
        <v>5</v>
      </c>
      <c r="BS404" s="205" t="n">
        <f aca="false">AO85</f>
        <v>1011782</v>
      </c>
      <c r="BT404" s="205" t="n">
        <f aca="false">D1618</f>
        <v>15303</v>
      </c>
      <c r="BU404" s="206" t="n">
        <f aca="false">BT404/BS404</f>
        <v>0.0151247996109834</v>
      </c>
      <c r="BV404" s="207" t="n">
        <f aca="false">2*BR404*BU404/(2+BR404*BU404)</f>
        <v>0.0728686873208103</v>
      </c>
      <c r="BW404" s="208" t="n">
        <f aca="false">BW403*(1-BV403)</f>
        <v>87714.0444361022</v>
      </c>
      <c r="BX404" s="208" t="n">
        <f aca="false">((BW404+BW405)/2)*BR404</f>
        <v>422591.203986366</v>
      </c>
      <c r="BY404" s="208" t="n">
        <f aca="false">BY405+BX404</f>
        <v>1641364.80897374</v>
      </c>
      <c r="BZ404" s="209" t="n">
        <f aca="false">BY404/BW404</f>
        <v>18.7126795888364</v>
      </c>
    </row>
    <row r="405" customFormat="false" ht="15" hidden="false" customHeight="false" outlineLevel="0" collapsed="false">
      <c r="A405" s="219" t="s">
        <v>218</v>
      </c>
      <c r="B405" s="132" t="n">
        <v>2158</v>
      </c>
      <c r="C405" s="132" t="n">
        <v>414</v>
      </c>
      <c r="D405" s="132" t="n">
        <v>1744</v>
      </c>
      <c r="E405" s="217" t="n">
        <v>0.7</v>
      </c>
      <c r="F405" s="217" t="n">
        <v>0.3</v>
      </c>
      <c r="G405" s="217" t="n">
        <v>1.2</v>
      </c>
      <c r="H405" s="217" t="n">
        <v>23.7</v>
      </c>
      <c r="I405" s="127"/>
      <c r="AR405" s="196" t="s">
        <v>214</v>
      </c>
      <c r="AS405" s="197" t="s">
        <v>69</v>
      </c>
      <c r="AT405" s="197" t="n">
        <v>5</v>
      </c>
      <c r="AU405" s="198" t="n">
        <f aca="false">O86</f>
        <v>501634</v>
      </c>
      <c r="AV405" s="198" t="n">
        <f aca="false">D240</f>
        <v>17517</v>
      </c>
      <c r="AW405" s="199" t="n">
        <f aca="false">AV405/AU405</f>
        <v>0.034919881826192</v>
      </c>
      <c r="AX405" s="200" t="n">
        <f aca="false">2*AT405*AW405/(2+AT405*AW405)</f>
        <v>0.160580756527231</v>
      </c>
      <c r="AY405" s="201" t="n">
        <f aca="false">AY404*(1-AX404)</f>
        <v>73906.4344267402</v>
      </c>
      <c r="AZ405" s="201" t="n">
        <f aca="false">((AY405+AY406)/2)*AT405</f>
        <v>339862.29425251</v>
      </c>
      <c r="BA405" s="201" t="n">
        <f aca="false">BA406+AZ405</f>
        <v>912015.927065644</v>
      </c>
      <c r="BB405" s="202" t="n">
        <f aca="false">BA405/AY405</f>
        <v>12.3401424265661</v>
      </c>
      <c r="BD405" s="196" t="s">
        <v>214</v>
      </c>
      <c r="BE405" s="197" t="s">
        <v>69</v>
      </c>
      <c r="BF405" s="197" t="n">
        <v>5</v>
      </c>
      <c r="BG405" s="198" t="n">
        <f aca="false">AB86</f>
        <v>706619</v>
      </c>
      <c r="BH405" s="198" t="n">
        <f aca="false">D930</f>
        <v>20415</v>
      </c>
      <c r="BI405" s="199" t="n">
        <f aca="false">BH405/BG405</f>
        <v>0.0288910997298403</v>
      </c>
      <c r="BJ405" s="200" t="n">
        <f aca="false">2*BF405*BI405/(2+BF405*BI405)</f>
        <v>0.134724641047757</v>
      </c>
      <c r="BK405" s="201" t="n">
        <f aca="false">BK404*(1-BJ404)</f>
        <v>78361.0781656304</v>
      </c>
      <c r="BL405" s="201" t="n">
        <f aca="false">((BK405+BK406)/2)*BF405</f>
        <v>365412.470508203</v>
      </c>
      <c r="BM405" s="201" t="n">
        <f aca="false">BM406+BL405</f>
        <v>1081949.33241986</v>
      </c>
      <c r="BN405" s="202" t="n">
        <f aca="false">BM405/BK405</f>
        <v>13.8072287639146</v>
      </c>
      <c r="BP405" s="196" t="s">
        <v>214</v>
      </c>
      <c r="BQ405" s="197" t="s">
        <v>69</v>
      </c>
      <c r="BR405" s="197" t="n">
        <v>5</v>
      </c>
      <c r="BS405" s="198" t="n">
        <f aca="false">AO86</f>
        <v>865081</v>
      </c>
      <c r="BT405" s="198" t="n">
        <f aca="false">D1619</f>
        <v>21703</v>
      </c>
      <c r="BU405" s="199" t="n">
        <f aca="false">BT405/BS405</f>
        <v>0.025087824145947</v>
      </c>
      <c r="BV405" s="200" t="n">
        <f aca="false">2*BR405*BU405/(2+BR405*BU405)</f>
        <v>0.118035957375874</v>
      </c>
      <c r="BW405" s="201" t="n">
        <f aca="false">BW404*(1-BV404)</f>
        <v>81322.4371584442</v>
      </c>
      <c r="BX405" s="201" t="n">
        <f aca="false">((BW405+BW406)/2)*BR405</f>
        <v>382614.75647688</v>
      </c>
      <c r="BY405" s="201" t="n">
        <f aca="false">BY406+BX405</f>
        <v>1218773.60498738</v>
      </c>
      <c r="BZ405" s="202" t="n">
        <f aca="false">BY405/BW405</f>
        <v>14.9869291621547</v>
      </c>
    </row>
    <row r="406" customFormat="false" ht="15" hidden="false" customHeight="false" outlineLevel="0" collapsed="false">
      <c r="B406" s="132"/>
      <c r="C406" s="132"/>
      <c r="D406" s="132"/>
      <c r="E406" s="217"/>
      <c r="F406" s="217"/>
      <c r="G406" s="217"/>
      <c r="H406" s="217"/>
      <c r="I406" s="127"/>
      <c r="AR406" s="203" t="s">
        <v>215</v>
      </c>
      <c r="AS406" s="204" t="s">
        <v>70</v>
      </c>
      <c r="AT406" s="204" t="n">
        <v>5</v>
      </c>
      <c r="AU406" s="205" t="n">
        <f aca="false">O87</f>
        <v>372752</v>
      </c>
      <c r="AV406" s="205" t="n">
        <f aca="false">D241</f>
        <v>24625</v>
      </c>
      <c r="AW406" s="206" t="n">
        <f aca="false">AV406/AU406</f>
        <v>0.0660626904751685</v>
      </c>
      <c r="AX406" s="207" t="n">
        <f aca="false">2*AT406*AW406/(2+AT406*AW406)</f>
        <v>0.283492722439615</v>
      </c>
      <c r="AY406" s="208" t="n">
        <f aca="false">AY405*(1-AX405)</f>
        <v>62038.483274264</v>
      </c>
      <c r="AZ406" s="208" t="n">
        <f aca="false">((AY406+AY407)/2)*AT406</f>
        <v>266223.770072706</v>
      </c>
      <c r="BA406" s="208" t="n">
        <f aca="false">BA407+AZ406</f>
        <v>572153.632813134</v>
      </c>
      <c r="BB406" s="209" t="n">
        <f aca="false">BA406/AY406</f>
        <v>9.22255997593812</v>
      </c>
      <c r="BD406" s="203" t="s">
        <v>215</v>
      </c>
      <c r="BE406" s="204" t="s">
        <v>70</v>
      </c>
      <c r="BF406" s="204" t="n">
        <v>5</v>
      </c>
      <c r="BG406" s="205" t="n">
        <f aca="false">AB87</f>
        <v>500325</v>
      </c>
      <c r="BH406" s="205" t="n">
        <f aca="false">D931</f>
        <v>26400</v>
      </c>
      <c r="BI406" s="206" t="n">
        <f aca="false">BH406/BG406</f>
        <v>0.0527657022935092</v>
      </c>
      <c r="BJ406" s="207" t="n">
        <f aca="false">2*BF406*BI406/(2+BF406*BI406)</f>
        <v>0.233081711031651</v>
      </c>
      <c r="BK406" s="208" t="n">
        <f aca="false">BK405*(1-BJ405)</f>
        <v>67803.9100376506</v>
      </c>
      <c r="BL406" s="208" t="n">
        <f aca="false">((BK406+BK407)/2)*BF406</f>
        <v>299509.921772724</v>
      </c>
      <c r="BM406" s="208" t="n">
        <f aca="false">BM407+BL406</f>
        <v>716536.861911654</v>
      </c>
      <c r="BN406" s="209" t="n">
        <f aca="false">BM406/BK406</f>
        <v>10.5677808479448</v>
      </c>
      <c r="BP406" s="203" t="s">
        <v>215</v>
      </c>
      <c r="BQ406" s="204" t="s">
        <v>70</v>
      </c>
      <c r="BR406" s="204" t="n">
        <v>5</v>
      </c>
      <c r="BS406" s="205" t="n">
        <f aca="false">AO87</f>
        <v>679883</v>
      </c>
      <c r="BT406" s="205" t="n">
        <f aca="false">D1620</f>
        <v>30516</v>
      </c>
      <c r="BU406" s="206" t="n">
        <f aca="false">BT406/BS406</f>
        <v>0.0448841933097312</v>
      </c>
      <c r="BV406" s="207" t="n">
        <f aca="false">2*BR406*BU406/(2+BR406*BU406)</f>
        <v>0.201779222479512</v>
      </c>
      <c r="BW406" s="208" t="n">
        <f aca="false">BW405*(1-BV405)</f>
        <v>71723.4654323079</v>
      </c>
      <c r="BX406" s="208" t="n">
        <f aca="false">((BW406+BW407)/2)*BR406</f>
        <v>322436.564440371</v>
      </c>
      <c r="BY406" s="208" t="n">
        <f aca="false">BY407+BX406</f>
        <v>836158.848510496</v>
      </c>
      <c r="BZ406" s="209" t="n">
        <f aca="false">BY406/BW406</f>
        <v>11.6580932540084</v>
      </c>
    </row>
    <row r="407" customFormat="false" ht="15" hidden="false" customHeight="false" outlineLevel="0" collapsed="false">
      <c r="A407" s="219" t="s">
        <v>186</v>
      </c>
      <c r="B407" s="132" t="n">
        <v>6977</v>
      </c>
      <c r="C407" s="132" t="n">
        <v>3943</v>
      </c>
      <c r="D407" s="132" t="n">
        <v>3034</v>
      </c>
      <c r="E407" s="217" t="n">
        <v>2.2</v>
      </c>
      <c r="F407" s="217" t="n">
        <v>2.4</v>
      </c>
      <c r="G407" s="217" t="n">
        <v>2</v>
      </c>
      <c r="H407" s="217" t="n">
        <v>130</v>
      </c>
      <c r="I407" s="127"/>
      <c r="AR407" s="196" t="s">
        <v>216</v>
      </c>
      <c r="AS407" s="197" t="s">
        <v>71</v>
      </c>
      <c r="AT407" s="197" t="n">
        <v>5</v>
      </c>
      <c r="AU407" s="198" t="n">
        <f aca="false">O88</f>
        <v>230626</v>
      </c>
      <c r="AV407" s="198" t="n">
        <f aca="false">D242</f>
        <v>25017</v>
      </c>
      <c r="AW407" s="199" t="n">
        <f aca="false">AV407/AU407</f>
        <v>0.108474326398585</v>
      </c>
      <c r="AX407" s="200" t="n">
        <f aca="false">2*AT407*AW407/(2+AT407*AW407)</f>
        <v>0.42666589350493</v>
      </c>
      <c r="AY407" s="201" t="n">
        <f aca="false">AY406*(1-AX406)</f>
        <v>44451.0247548184</v>
      </c>
      <c r="AZ407" s="201" t="n">
        <f aca="false">((AY407+AY408)/2)*AT407</f>
        <v>174840.783288531</v>
      </c>
      <c r="BA407" s="201" t="n">
        <f aca="false">BA408+AZ407</f>
        <v>305929.862740427</v>
      </c>
      <c r="BB407" s="202" t="n">
        <f aca="false">BA407/AY407</f>
        <v>6.88240292384407</v>
      </c>
      <c r="BD407" s="196" t="s">
        <v>216</v>
      </c>
      <c r="BE407" s="197" t="s">
        <v>71</v>
      </c>
      <c r="BF407" s="197" t="n">
        <v>5</v>
      </c>
      <c r="BG407" s="198" t="n">
        <f aca="false">AB88</f>
        <v>298088</v>
      </c>
      <c r="BH407" s="198" t="n">
        <f aca="false">D932</f>
        <v>25683</v>
      </c>
      <c r="BI407" s="199" t="n">
        <f aca="false">BH407/BG407</f>
        <v>0.0861591207965433</v>
      </c>
      <c r="BJ407" s="200" t="n">
        <f aca="false">2*BF407*BI407/(2+BF407*BI407)</f>
        <v>0.354448233555206</v>
      </c>
      <c r="BK407" s="201" t="n">
        <f aca="false">BK406*(1-BJ406)</f>
        <v>52000.0586714389</v>
      </c>
      <c r="BL407" s="201" t="n">
        <f aca="false">((BK407+BK408)/2)*BF407</f>
        <v>213921.971005048</v>
      </c>
      <c r="BM407" s="201" t="n">
        <f aca="false">BM408+BL407</f>
        <v>417026.94013893</v>
      </c>
      <c r="BN407" s="202" t="n">
        <f aca="false">BM407/BK407</f>
        <v>8.01973980017802</v>
      </c>
      <c r="BP407" s="196" t="s">
        <v>216</v>
      </c>
      <c r="BQ407" s="197" t="s">
        <v>71</v>
      </c>
      <c r="BR407" s="197" t="n">
        <v>5</v>
      </c>
      <c r="BS407" s="198" t="n">
        <f aca="false">AO88</f>
        <v>461967</v>
      </c>
      <c r="BT407" s="198" t="n">
        <f aca="false">D1621</f>
        <v>33520</v>
      </c>
      <c r="BU407" s="199" t="n">
        <f aca="false">BT407/BS407</f>
        <v>0.0725592953609241</v>
      </c>
      <c r="BV407" s="200" t="n">
        <f aca="false">2*BR407*BU407/(2+BR407*BU407)</f>
        <v>0.307090754845932</v>
      </c>
      <c r="BW407" s="201" t="n">
        <f aca="false">BW406*(1-BV406)</f>
        <v>57251.1603438406</v>
      </c>
      <c r="BX407" s="201" t="n">
        <f aca="false">((BW407+BW408)/2)*BR407</f>
        <v>242302.546604714</v>
      </c>
      <c r="BY407" s="201" t="n">
        <f aca="false">BY408+BX407</f>
        <v>513722.284070125</v>
      </c>
      <c r="BZ407" s="202" t="n">
        <f aca="false">BY407/BW407</f>
        <v>8.9731331379975</v>
      </c>
    </row>
    <row r="408" customFormat="false" ht="15" hidden="false" customHeight="false" outlineLevel="0" collapsed="false">
      <c r="A408" s="219" t="s">
        <v>189</v>
      </c>
      <c r="B408" s="132" t="n">
        <v>1131</v>
      </c>
      <c r="C408" s="132" t="n">
        <v>629</v>
      </c>
      <c r="D408" s="132" t="n">
        <v>502</v>
      </c>
      <c r="E408" s="217" t="n">
        <v>0.4</v>
      </c>
      <c r="F408" s="217" t="n">
        <v>0.4</v>
      </c>
      <c r="G408" s="217" t="n">
        <v>0.3</v>
      </c>
      <c r="H408" s="217" t="n">
        <v>125.3</v>
      </c>
      <c r="I408" s="127"/>
      <c r="AR408" s="203" t="n">
        <v>90</v>
      </c>
      <c r="AS408" s="204" t="s">
        <v>72</v>
      </c>
      <c r="AT408" s="204" t="n">
        <v>5</v>
      </c>
      <c r="AU408" s="205" t="n">
        <f aca="false">O89</f>
        <v>98876</v>
      </c>
      <c r="AV408" s="205" t="n">
        <f aca="false">D243</f>
        <v>16255</v>
      </c>
      <c r="AW408" s="206" t="n">
        <f aca="false">AV408/AU408</f>
        <v>0.164397831627493</v>
      </c>
      <c r="AX408" s="207" t="n">
        <f aca="false">2*AT408*AW408/(2+AT408*AW408)</f>
        <v>0.582560110670294</v>
      </c>
      <c r="AY408" s="208" t="n">
        <f aca="false">AY407*(1-AX407)</f>
        <v>25485.2885605941</v>
      </c>
      <c r="AZ408" s="208" t="n">
        <f aca="false">((AY408+AY409)/2)*AT408</f>
        <v>90309.6614921602</v>
      </c>
      <c r="BA408" s="208" t="n">
        <f aca="false">BA409+AZ408</f>
        <v>131089.079451896</v>
      </c>
      <c r="BB408" s="209" t="n">
        <f aca="false">BA408/AY408</f>
        <v>5.14371572212014</v>
      </c>
      <c r="BD408" s="203" t="n">
        <v>90</v>
      </c>
      <c r="BE408" s="204" t="s">
        <v>72</v>
      </c>
      <c r="BF408" s="204" t="n">
        <v>5</v>
      </c>
      <c r="BG408" s="205" t="n">
        <f aca="false">AB89</f>
        <v>149640</v>
      </c>
      <c r="BH408" s="205" t="n">
        <f aca="false">D933</f>
        <v>19661</v>
      </c>
      <c r="BI408" s="206" t="n">
        <f aca="false">BH408/BG408</f>
        <v>0.13138866613205</v>
      </c>
      <c r="BJ408" s="207" t="n">
        <f aca="false">2*BF408*BI408/(2+BF408*BI408)</f>
        <v>0.49451060779456</v>
      </c>
      <c r="BK408" s="208" t="n">
        <f aca="false">BK407*(1-BJ407)</f>
        <v>33568.7297305803</v>
      </c>
      <c r="BL408" s="208" t="n">
        <f aca="false">((BK408+BK409)/2)*BF408</f>
        <v>126343.416298</v>
      </c>
      <c r="BM408" s="208" t="n">
        <f aca="false">BM409+BL408</f>
        <v>203104.969133882</v>
      </c>
      <c r="BN408" s="209" t="n">
        <f aca="false">BM408/BK408</f>
        <v>6.05042165026753</v>
      </c>
      <c r="BP408" s="203" t="n">
        <v>90</v>
      </c>
      <c r="BQ408" s="204" t="s">
        <v>72</v>
      </c>
      <c r="BR408" s="204" t="n">
        <v>5</v>
      </c>
      <c r="BS408" s="205" t="n">
        <f aca="false">AO89</f>
        <v>253429</v>
      </c>
      <c r="BT408" s="205" t="n">
        <f aca="false">D1622</f>
        <v>27982</v>
      </c>
      <c r="BU408" s="206" t="n">
        <f aca="false">BT408/BS408</f>
        <v>0.110413567508059</v>
      </c>
      <c r="BV408" s="207" t="n">
        <f aca="false">2*BR408*BU408/(2+BR408*BU408)</f>
        <v>0.432643544516736</v>
      </c>
      <c r="BW408" s="208" t="n">
        <f aca="false">BW407*(1-BV407)</f>
        <v>39669.8582980451</v>
      </c>
      <c r="BX408" s="208" t="n">
        <f aca="false">((BW408+BW409)/2)*BR408</f>
        <v>155442.021228868</v>
      </c>
      <c r="BY408" s="208" t="n">
        <f aca="false">BY409+BX408</f>
        <v>271419.73746541</v>
      </c>
      <c r="BZ408" s="209" t="n">
        <f aca="false">BY408/BW408</f>
        <v>6.8419638766087</v>
      </c>
    </row>
    <row r="409" customFormat="false" ht="15" hidden="false" customHeight="false" outlineLevel="0" collapsed="false">
      <c r="A409" s="219" t="s">
        <v>24</v>
      </c>
      <c r="B409" s="132" t="n">
        <v>9387</v>
      </c>
      <c r="C409" s="132" t="n">
        <v>5364</v>
      </c>
      <c r="D409" s="132" t="n">
        <v>4023</v>
      </c>
      <c r="E409" s="217" t="n">
        <v>3</v>
      </c>
      <c r="F409" s="217" t="n">
        <v>3.3</v>
      </c>
      <c r="G409" s="217" t="n">
        <v>2.7</v>
      </c>
      <c r="H409" s="217" t="n">
        <v>133.3</v>
      </c>
      <c r="I409" s="127"/>
      <c r="AR409" s="196" t="n">
        <v>95</v>
      </c>
      <c r="AS409" s="197" t="s">
        <v>74</v>
      </c>
      <c r="AT409" s="197" t="n">
        <v>5</v>
      </c>
      <c r="AU409" s="198" t="n">
        <f aca="false">O90</f>
        <v>24616</v>
      </c>
      <c r="AV409" s="198" t="n">
        <f aca="false">D244</f>
        <v>6060</v>
      </c>
      <c r="AW409" s="199" t="n">
        <f aca="false">AV409/AU409</f>
        <v>0.246181345466363</v>
      </c>
      <c r="AX409" s="200" t="n">
        <f aca="false">2*AT409*AW409/(2+AT409*AW409)</f>
        <v>0.76195745108887</v>
      </c>
      <c r="AY409" s="201" t="n">
        <f aca="false">AY408*(1-AX408)</f>
        <v>10638.57603627</v>
      </c>
      <c r="AZ409" s="201" t="n">
        <f aca="false">((AY409+AY410)/2)*AT409</f>
        <v>32927.5244818215</v>
      </c>
      <c r="BA409" s="201" t="n">
        <f aca="false">BA410+AZ409</f>
        <v>40779.417959736</v>
      </c>
      <c r="BB409" s="202" t="n">
        <f aca="false">BA409/AY409</f>
        <v>3.83316506087911</v>
      </c>
      <c r="BD409" s="196" t="n">
        <v>95</v>
      </c>
      <c r="BE409" s="197" t="s">
        <v>74</v>
      </c>
      <c r="BF409" s="197" t="n">
        <v>5</v>
      </c>
      <c r="BG409" s="198" t="n">
        <f aca="false">AB90</f>
        <v>55892</v>
      </c>
      <c r="BH409" s="198" t="n">
        <f aca="false">D934</f>
        <v>11323</v>
      </c>
      <c r="BI409" s="199" t="n">
        <f aca="false">BH409/BG409</f>
        <v>0.20258713232663</v>
      </c>
      <c r="BJ409" s="200" t="n">
        <f aca="false">2*BF409*BI409/(2+BF409*BI409)</f>
        <v>0.672391166218327</v>
      </c>
      <c r="BK409" s="201" t="n">
        <f aca="false">BK408*(1-BJ408)</f>
        <v>16968.6367886197</v>
      </c>
      <c r="BL409" s="201" t="n">
        <f aca="false">((BK409+BK410)/2)*BF409</f>
        <v>56319.2802445106</v>
      </c>
      <c r="BM409" s="201" t="n">
        <f aca="false">BM410+BL409</f>
        <v>76761.5528358823</v>
      </c>
      <c r="BN409" s="202" t="n">
        <f aca="false">BM409/BK409</f>
        <v>4.52373126917087</v>
      </c>
      <c r="BP409" s="196" t="n">
        <v>95</v>
      </c>
      <c r="BQ409" s="197" t="s">
        <v>74</v>
      </c>
      <c r="BR409" s="197" t="n">
        <v>5</v>
      </c>
      <c r="BS409" s="198" t="n">
        <f aca="false">AO90</f>
        <v>99416</v>
      </c>
      <c r="BT409" s="198" t="n">
        <f aca="false">D1623</f>
        <v>17187</v>
      </c>
      <c r="BU409" s="199" t="n">
        <f aca="false">BT409/BS409</f>
        <v>0.172879616963064</v>
      </c>
      <c r="BV409" s="200" t="n">
        <f aca="false">2*BR409*BU409/(2+BR409*BU409)</f>
        <v>0.603546056951824</v>
      </c>
      <c r="BW409" s="201" t="n">
        <f aca="false">BW408*(1-BV408)</f>
        <v>22506.9501935022</v>
      </c>
      <c r="BX409" s="201" t="n">
        <f aca="false">((BW409+BW410)/2)*BR409</f>
        <v>78574.7983592627</v>
      </c>
      <c r="BY409" s="201" t="n">
        <f aca="false">BY410+BX409</f>
        <v>115977.716236542</v>
      </c>
      <c r="BZ409" s="202" t="n">
        <f aca="false">BY409/BW409</f>
        <v>5.15297342551657</v>
      </c>
    </row>
    <row r="410" customFormat="false" ht="15" hidden="false" customHeight="false" outlineLevel="0" collapsed="false">
      <c r="A410" s="219" t="s">
        <v>25</v>
      </c>
      <c r="B410" s="132" t="n">
        <v>5011</v>
      </c>
      <c r="C410" s="132" t="n">
        <v>3755</v>
      </c>
      <c r="D410" s="132" t="n">
        <v>1256</v>
      </c>
      <c r="E410" s="217" t="n">
        <v>1.6</v>
      </c>
      <c r="F410" s="217" t="n">
        <v>2.3</v>
      </c>
      <c r="G410" s="217" t="n">
        <v>0.8</v>
      </c>
      <c r="H410" s="217" t="n">
        <v>299</v>
      </c>
      <c r="I410" s="127"/>
      <c r="AR410" s="220" t="s">
        <v>217</v>
      </c>
      <c r="AS410" s="221" t="s">
        <v>218</v>
      </c>
      <c r="AT410" s="221" t="n">
        <f aca="false">2/AW410</f>
        <v>6.20106524633822</v>
      </c>
      <c r="AU410" s="222" t="n">
        <f aca="false">O91</f>
        <v>4657</v>
      </c>
      <c r="AV410" s="222" t="n">
        <f aca="false">D245</f>
        <v>1502</v>
      </c>
      <c r="AW410" s="223" t="n">
        <f aca="false">AV410/AU410</f>
        <v>0.322525230835302</v>
      </c>
      <c r="AX410" s="224" t="n">
        <f aca="false">2*AT410*AW410/(2+AT410*AW410)</f>
        <v>1</v>
      </c>
      <c r="AY410" s="225" t="n">
        <f aca="false">AY409*(1-AX409)</f>
        <v>2532.43375645858</v>
      </c>
      <c r="AZ410" s="225" t="n">
        <f aca="false">AY410/AW410</f>
        <v>7851.89347791453</v>
      </c>
      <c r="BA410" s="225" t="n">
        <f aca="false">BA411+AZ410</f>
        <v>7851.89347791453</v>
      </c>
      <c r="BB410" s="226" t="n">
        <f aca="false">BA410/AY410</f>
        <v>3.10053262316911</v>
      </c>
      <c r="BD410" s="220" t="s">
        <v>217</v>
      </c>
      <c r="BE410" s="221" t="s">
        <v>218</v>
      </c>
      <c r="BF410" s="221" t="n">
        <f aca="false">2/BI410</f>
        <v>7.35455861070912</v>
      </c>
      <c r="BG410" s="222" t="n">
        <f aca="false">AB91</f>
        <v>15246</v>
      </c>
      <c r="BH410" s="222" t="n">
        <f aca="false">D935</f>
        <v>4146</v>
      </c>
      <c r="BI410" s="223" t="n">
        <f aca="false">BH410/BG410</f>
        <v>0.27194018103109</v>
      </c>
      <c r="BJ410" s="224" t="n">
        <f aca="false">2*BF410*BI410/(2+BF410*BI410)</f>
        <v>1</v>
      </c>
      <c r="BK410" s="225" t="n">
        <f aca="false">BK409*(1-BJ409)</f>
        <v>5559.07530918451</v>
      </c>
      <c r="BL410" s="225" t="n">
        <f aca="false">BK410/BI410</f>
        <v>20442.2725913717</v>
      </c>
      <c r="BM410" s="225" t="n">
        <f aca="false">BM411+BL410</f>
        <v>20442.2725913717</v>
      </c>
      <c r="BN410" s="226" t="n">
        <f aca="false">BM410/BK410</f>
        <v>3.67727930535456</v>
      </c>
      <c r="BP410" s="220" t="s">
        <v>217</v>
      </c>
      <c r="BQ410" s="221" t="s">
        <v>218</v>
      </c>
      <c r="BR410" s="221" t="n">
        <f aca="false">2/BU410</f>
        <v>8.38351388370066</v>
      </c>
      <c r="BS410" s="222" t="n">
        <f aca="false">AO91</f>
        <v>33664</v>
      </c>
      <c r="BT410" s="222" t="n">
        <f aca="false">D1624</f>
        <v>8031</v>
      </c>
      <c r="BU410" s="223" t="n">
        <f aca="false">BT410/BS410</f>
        <v>0.238563450570342</v>
      </c>
      <c r="BV410" s="224" t="n">
        <f aca="false">2*BR410*BU410/(2+BR410*BU410)</f>
        <v>1</v>
      </c>
      <c r="BW410" s="225" t="n">
        <f aca="false">BW409*(1-BV409)</f>
        <v>8922.96915020287</v>
      </c>
      <c r="BX410" s="225" t="n">
        <f aca="false">BW410/BU410</f>
        <v>37402.9178772792</v>
      </c>
      <c r="BY410" s="225" t="n">
        <f aca="false">BY411+BX410</f>
        <v>37402.9178772792</v>
      </c>
      <c r="BZ410" s="226" t="n">
        <f aca="false">BY410/BW410</f>
        <v>4.19175694185033</v>
      </c>
    </row>
    <row r="411" customFormat="false" ht="15" hidden="false" customHeight="false" outlineLevel="0" collapsed="false">
      <c r="A411" s="219" t="s">
        <v>222</v>
      </c>
      <c r="B411" s="132" t="n">
        <v>20332</v>
      </c>
      <c r="C411" s="132" t="n">
        <v>13934</v>
      </c>
      <c r="D411" s="132" t="n">
        <v>6398</v>
      </c>
      <c r="E411" s="217" t="n">
        <v>6.5</v>
      </c>
      <c r="F411" s="217" t="n">
        <v>8.6</v>
      </c>
      <c r="G411" s="217" t="n">
        <v>4.3</v>
      </c>
      <c r="H411" s="217" t="n">
        <v>217.8</v>
      </c>
      <c r="I411" s="127"/>
    </row>
    <row r="412" customFormat="false" ht="15" hidden="false" customHeight="false" outlineLevel="0" collapsed="false">
      <c r="A412" s="219" t="s">
        <v>223</v>
      </c>
      <c r="B412" s="132" t="n">
        <v>27599</v>
      </c>
      <c r="C412" s="132" t="n">
        <v>18432</v>
      </c>
      <c r="D412" s="132" t="n">
        <v>9167</v>
      </c>
      <c r="E412" s="217" t="n">
        <v>8.9</v>
      </c>
      <c r="F412" s="217" t="n">
        <v>11.3</v>
      </c>
      <c r="G412" s="217" t="n">
        <v>6.2</v>
      </c>
      <c r="H412" s="217" t="n">
        <v>201.1</v>
      </c>
      <c r="I412" s="127"/>
      <c r="AW412" s="179" t="n">
        <v>2015</v>
      </c>
      <c r="BI412" s="179" t="n">
        <v>2028</v>
      </c>
    </row>
    <row r="413" customFormat="false" ht="15" hidden="false" customHeight="false" outlineLevel="0" collapsed="false">
      <c r="A413" s="219" t="s">
        <v>224</v>
      </c>
      <c r="B413" s="132" t="n">
        <v>75983</v>
      </c>
      <c r="C413" s="132" t="n">
        <v>49362</v>
      </c>
      <c r="D413" s="132" t="n">
        <v>26621</v>
      </c>
      <c r="E413" s="217" t="n">
        <v>24.4</v>
      </c>
      <c r="F413" s="217" t="n">
        <v>30.3</v>
      </c>
      <c r="G413" s="217" t="n">
        <v>18</v>
      </c>
      <c r="H413" s="217" t="n">
        <v>185.4</v>
      </c>
      <c r="I413" s="127"/>
      <c r="AR413" s="180"/>
      <c r="AS413" s="181"/>
      <c r="AT413" s="181"/>
      <c r="AU413" s="181"/>
      <c r="AV413" s="182"/>
      <c r="AW413" s="182" t="s">
        <v>282</v>
      </c>
      <c r="AX413" s="181"/>
      <c r="AY413" s="181"/>
      <c r="AZ413" s="181"/>
      <c r="BA413" s="181"/>
      <c r="BB413" s="183"/>
      <c r="BD413" s="180"/>
      <c r="BE413" s="181"/>
      <c r="BF413" s="181"/>
      <c r="BG413" s="181"/>
      <c r="BH413" s="182"/>
      <c r="BI413" s="182" t="s">
        <v>283</v>
      </c>
      <c r="BJ413" s="181"/>
      <c r="BK413" s="181"/>
      <c r="BL413" s="181"/>
      <c r="BM413" s="181"/>
      <c r="BN413" s="183"/>
    </row>
    <row r="414" customFormat="false" ht="15" hidden="false" customHeight="false" outlineLevel="0" collapsed="false">
      <c r="A414" s="219" t="s">
        <v>226</v>
      </c>
      <c r="B414" s="132" t="n">
        <v>48384</v>
      </c>
      <c r="C414" s="132" t="n">
        <v>30930</v>
      </c>
      <c r="D414" s="132" t="n">
        <v>17454</v>
      </c>
      <c r="E414" s="217" t="n">
        <v>15.6</v>
      </c>
      <c r="F414" s="217" t="n">
        <v>19</v>
      </c>
      <c r="G414" s="217" t="n">
        <v>11.8</v>
      </c>
      <c r="H414" s="217" t="n">
        <v>177.2</v>
      </c>
      <c r="I414" s="127"/>
      <c r="AR414" s="184"/>
      <c r="AS414" s="185"/>
      <c r="AT414" s="186"/>
      <c r="AU414" s="187"/>
      <c r="AV414" s="187"/>
      <c r="AW414" s="187"/>
      <c r="AX414" s="187"/>
      <c r="AY414" s="187"/>
      <c r="AZ414" s="188"/>
      <c r="BA414" s="187"/>
      <c r="BB414" s="189"/>
      <c r="BD414" s="184"/>
      <c r="BE414" s="185"/>
      <c r="BF414" s="186"/>
      <c r="BG414" s="187"/>
      <c r="BH414" s="187"/>
      <c r="BI414" s="187"/>
      <c r="BJ414" s="187"/>
      <c r="BK414" s="187"/>
      <c r="BL414" s="188"/>
      <c r="BM414" s="187"/>
      <c r="BN414" s="189"/>
    </row>
    <row r="415" customFormat="false" ht="73" hidden="false" customHeight="false" outlineLevel="0" collapsed="false">
      <c r="A415" s="219" t="s">
        <v>227</v>
      </c>
      <c r="B415" s="132" t="n">
        <v>263077</v>
      </c>
      <c r="C415" s="132" t="n">
        <v>132128</v>
      </c>
      <c r="D415" s="132" t="n">
        <v>130949</v>
      </c>
      <c r="E415" s="217" t="n">
        <v>84.6</v>
      </c>
      <c r="F415" s="217" t="n">
        <v>81.2</v>
      </c>
      <c r="G415" s="217" t="n">
        <v>88.4</v>
      </c>
      <c r="H415" s="217" t="n">
        <v>100.9</v>
      </c>
      <c r="I415" s="127"/>
      <c r="AR415" s="184" t="s">
        <v>163</v>
      </c>
      <c r="AS415" s="187" t="s">
        <v>164</v>
      </c>
      <c r="AT415" s="186" t="s">
        <v>165</v>
      </c>
      <c r="AU415" s="187" t="s">
        <v>166</v>
      </c>
      <c r="AV415" s="187" t="s">
        <v>167</v>
      </c>
      <c r="AW415" s="187" t="s">
        <v>168</v>
      </c>
      <c r="AX415" s="187" t="s">
        <v>169</v>
      </c>
      <c r="AY415" s="187" t="s">
        <v>170</v>
      </c>
      <c r="AZ415" s="188" t="s">
        <v>171</v>
      </c>
      <c r="BA415" s="187" t="s">
        <v>172</v>
      </c>
      <c r="BB415" s="189" t="s">
        <v>173</v>
      </c>
      <c r="BD415" s="184" t="s">
        <v>163</v>
      </c>
      <c r="BE415" s="187" t="s">
        <v>164</v>
      </c>
      <c r="BF415" s="186" t="s">
        <v>165</v>
      </c>
      <c r="BG415" s="187" t="s">
        <v>166</v>
      </c>
      <c r="BH415" s="187" t="s">
        <v>167</v>
      </c>
      <c r="BI415" s="187" t="s">
        <v>168</v>
      </c>
      <c r="BJ415" s="187" t="s">
        <v>169</v>
      </c>
      <c r="BK415" s="187" t="s">
        <v>170</v>
      </c>
      <c r="BL415" s="188" t="s">
        <v>171</v>
      </c>
      <c r="BM415" s="187" t="s">
        <v>172</v>
      </c>
      <c r="BN415" s="189" t="s">
        <v>173</v>
      </c>
    </row>
    <row r="416" customFormat="false" ht="15" hidden="false" customHeight="false" outlineLevel="0" collapsed="false">
      <c r="A416" s="219" t="s">
        <v>228</v>
      </c>
      <c r="B416" s="132" t="n">
        <v>225486</v>
      </c>
      <c r="C416" s="132" t="n">
        <v>108025</v>
      </c>
      <c r="D416" s="132" t="n">
        <v>117461</v>
      </c>
      <c r="E416" s="217" t="n">
        <v>72.5</v>
      </c>
      <c r="F416" s="217" t="n">
        <v>66.4</v>
      </c>
      <c r="G416" s="217" t="n">
        <v>79.3</v>
      </c>
      <c r="H416" s="217" t="n">
        <v>92</v>
      </c>
      <c r="I416" s="127"/>
      <c r="AR416" s="191" t="s">
        <v>175</v>
      </c>
      <c r="AS416" s="192" t="s">
        <v>176</v>
      </c>
      <c r="AT416" s="193" t="s">
        <v>177</v>
      </c>
      <c r="AU416" s="192" t="s">
        <v>178</v>
      </c>
      <c r="AV416" s="192" t="s">
        <v>179</v>
      </c>
      <c r="AW416" s="192" t="s">
        <v>180</v>
      </c>
      <c r="AX416" s="192" t="s">
        <v>181</v>
      </c>
      <c r="AY416" s="192" t="s">
        <v>182</v>
      </c>
      <c r="AZ416" s="194" t="s">
        <v>183</v>
      </c>
      <c r="BA416" s="192" t="s">
        <v>184</v>
      </c>
      <c r="BB416" s="195" t="s">
        <v>185</v>
      </c>
      <c r="BD416" s="191" t="s">
        <v>175</v>
      </c>
      <c r="BE416" s="192" t="s">
        <v>176</v>
      </c>
      <c r="BF416" s="193" t="s">
        <v>177</v>
      </c>
      <c r="BG416" s="192" t="s">
        <v>178</v>
      </c>
      <c r="BH416" s="192" t="s">
        <v>179</v>
      </c>
      <c r="BI416" s="192" t="s">
        <v>180</v>
      </c>
      <c r="BJ416" s="192" t="s">
        <v>181</v>
      </c>
      <c r="BK416" s="192" t="s">
        <v>182</v>
      </c>
      <c r="BL416" s="194" t="s">
        <v>183</v>
      </c>
      <c r="BM416" s="192" t="s">
        <v>184</v>
      </c>
      <c r="BN416" s="195" t="s">
        <v>185</v>
      </c>
    </row>
    <row r="417" customFormat="false" ht="15" hidden="false" customHeight="false" outlineLevel="0" collapsed="false">
      <c r="A417" s="219" t="s">
        <v>229</v>
      </c>
      <c r="B417" s="132" t="n">
        <v>163385</v>
      </c>
      <c r="C417" s="132" t="n">
        <v>70062</v>
      </c>
      <c r="D417" s="132" t="n">
        <v>93323</v>
      </c>
      <c r="E417" s="217" t="n">
        <v>52.6</v>
      </c>
      <c r="F417" s="217" t="n">
        <v>43</v>
      </c>
      <c r="G417" s="217" t="n">
        <v>63</v>
      </c>
      <c r="H417" s="217" t="n">
        <v>75.1</v>
      </c>
      <c r="I417" s="127"/>
      <c r="AR417" s="196" t="s">
        <v>186</v>
      </c>
      <c r="AS417" s="197" t="s">
        <v>186</v>
      </c>
      <c r="AT417" s="197" t="n">
        <v>1</v>
      </c>
      <c r="AU417" s="198" t="n">
        <f aca="false">P10</f>
        <v>748184.04432</v>
      </c>
      <c r="AV417" s="198" t="n">
        <f aca="false">B278</f>
        <v>7488</v>
      </c>
      <c r="AW417" s="199" t="n">
        <f aca="false">AV417/AU417</f>
        <v>0.0100082326759662</v>
      </c>
      <c r="AX417" s="200" t="n">
        <f aca="false">2*AT417*AW417/(2+AT417*AW417)</f>
        <v>0.00995839968540037</v>
      </c>
      <c r="AY417" s="201" t="n">
        <v>100000</v>
      </c>
      <c r="AZ417" s="201" t="n">
        <f aca="false">(0.1*AY417+0.9*AY418)*AT417</f>
        <v>99103.744028314</v>
      </c>
      <c r="BA417" s="201" t="n">
        <f aca="false">BA418+AZ417</f>
        <v>7706642.7286549</v>
      </c>
      <c r="BB417" s="202" t="n">
        <f aca="false">BA417/AY417</f>
        <v>77.066427286549</v>
      </c>
      <c r="BD417" s="196" t="s">
        <v>186</v>
      </c>
      <c r="BE417" s="197" t="s">
        <v>186</v>
      </c>
      <c r="BF417" s="197" t="n">
        <v>1</v>
      </c>
      <c r="BG417" s="198" t="n">
        <f aca="false">AC10</f>
        <v>714502.64384</v>
      </c>
      <c r="BH417" s="198" t="n">
        <f aca="false">B967</f>
        <v>4789</v>
      </c>
      <c r="BI417" s="199" t="n">
        <f aca="false">BH417/BG417</f>
        <v>0.00670256442196232</v>
      </c>
      <c r="BJ417" s="200" t="n">
        <f aca="false">2*BF417*BI417/(2+BF417*BI417)</f>
        <v>0.00668017726273552</v>
      </c>
      <c r="BK417" s="201" t="n">
        <v>100000</v>
      </c>
      <c r="BL417" s="201" t="n">
        <f aca="false">(0.1*BK417+0.9*BK418)*BF417</f>
        <v>99398.7840463538</v>
      </c>
      <c r="BM417" s="201" t="n">
        <f aca="false">BM418+BL417</f>
        <v>7980127.53371696</v>
      </c>
      <c r="BN417" s="202" t="n">
        <f aca="false">BM417/BK417</f>
        <v>79.8012753371696</v>
      </c>
    </row>
    <row r="418" customFormat="false" ht="15" hidden="false" customHeight="false" outlineLevel="0" collapsed="false">
      <c r="B418" s="132"/>
      <c r="C418" s="132"/>
      <c r="D418" s="132"/>
      <c r="E418" s="217"/>
      <c r="F418" s="217"/>
      <c r="G418" s="217"/>
      <c r="H418" s="217"/>
      <c r="I418" s="127"/>
      <c r="AR418" s="203" t="s">
        <v>188</v>
      </c>
      <c r="AS418" s="204" t="s">
        <v>189</v>
      </c>
      <c r="AT418" s="204" t="n">
        <v>4</v>
      </c>
      <c r="AU418" s="205" t="n">
        <f aca="false">P11</f>
        <v>3016551.95568</v>
      </c>
      <c r="AV418" s="205" t="n">
        <f aca="false">B279</f>
        <v>1237</v>
      </c>
      <c r="AW418" s="206" t="n">
        <f aca="false">AV418/AU418</f>
        <v>0.000410070841866588</v>
      </c>
      <c r="AX418" s="207" t="n">
        <f aca="false">2*AT418*AW418/(2+AT418*AW418)</f>
        <v>0.00163893920510714</v>
      </c>
      <c r="AY418" s="208" t="n">
        <f aca="false">AY417*(1-AX417)</f>
        <v>99004.16003146</v>
      </c>
      <c r="AZ418" s="208" t="n">
        <f aca="false">((AY418+AY419)/2)*AT418</f>
        <v>395692.116527151</v>
      </c>
      <c r="BA418" s="208" t="n">
        <f aca="false">BA419+AZ418</f>
        <v>7607538.98462658</v>
      </c>
      <c r="BB418" s="209" t="n">
        <f aca="false">BA418/AY418</f>
        <v>76.8405992456194</v>
      </c>
      <c r="BD418" s="203" t="s">
        <v>188</v>
      </c>
      <c r="BE418" s="204" t="s">
        <v>189</v>
      </c>
      <c r="BF418" s="204" t="n">
        <v>4</v>
      </c>
      <c r="BG418" s="205" t="n">
        <f aca="false">AC11</f>
        <v>2881636.35616</v>
      </c>
      <c r="BH418" s="205" t="n">
        <f aca="false">B968</f>
        <v>715</v>
      </c>
      <c r="BI418" s="206" t="n">
        <f aca="false">BH418/BG418</f>
        <v>0.000248122910606525</v>
      </c>
      <c r="BJ418" s="207" t="n">
        <f aca="false">2*BF418*BI418/(2+BF418*BI418)</f>
        <v>0.000991999366885637</v>
      </c>
      <c r="BK418" s="208" t="n">
        <f aca="false">BK417*(1-BJ417)</f>
        <v>99331.9822737264</v>
      </c>
      <c r="BL418" s="208" t="n">
        <f aca="false">((BK418+BK419)/2)*BF418</f>
        <v>397130.854567852</v>
      </c>
      <c r="BM418" s="208" t="n">
        <f aca="false">BM419+BL418</f>
        <v>7880728.74967061</v>
      </c>
      <c r="BN418" s="209" t="n">
        <f aca="false">BM418/BK418</f>
        <v>79.3372745542709</v>
      </c>
    </row>
    <row r="419" customFormat="false" ht="15" hidden="false" customHeight="false" outlineLevel="0" collapsed="false">
      <c r="A419" s="219" t="s">
        <v>230</v>
      </c>
      <c r="B419" s="132" t="n">
        <v>301469</v>
      </c>
      <c r="C419" s="132" t="n">
        <v>157387</v>
      </c>
      <c r="D419" s="132" t="n">
        <v>144082</v>
      </c>
      <c r="E419" s="217" t="n">
        <v>97</v>
      </c>
      <c r="F419" s="217" t="n">
        <v>96.7</v>
      </c>
      <c r="G419" s="217" t="n">
        <v>97.3</v>
      </c>
      <c r="H419" s="217" t="n">
        <v>109.2</v>
      </c>
      <c r="I419" s="127"/>
      <c r="AR419" s="196" t="s">
        <v>194</v>
      </c>
      <c r="AS419" s="197" t="s">
        <v>46</v>
      </c>
      <c r="AT419" s="197" t="n">
        <v>5</v>
      </c>
      <c r="AU419" s="198" t="n">
        <f aca="false">P12</f>
        <v>3570085</v>
      </c>
      <c r="AV419" s="198" t="n">
        <f aca="false">B280</f>
        <v>623</v>
      </c>
      <c r="AW419" s="199" t="n">
        <f aca="false">AV419/AU419</f>
        <v>0.000174505649025163</v>
      </c>
      <c r="AX419" s="200" t="n">
        <f aca="false">2*AT419*AW419/(2+AT419*AW419)</f>
        <v>0.000872147758349275</v>
      </c>
      <c r="AY419" s="201" t="n">
        <f aca="false">AY418*(1-AX418)</f>
        <v>98841.8982321157</v>
      </c>
      <c r="AZ419" s="201" t="n">
        <f aca="false">((AY419+AY420)/2)*AT419</f>
        <v>493993.979310643</v>
      </c>
      <c r="BA419" s="201" t="n">
        <f aca="false">BA420+AZ419</f>
        <v>7211846.86809943</v>
      </c>
      <c r="BB419" s="202" t="n">
        <f aca="false">BA419/AY419</f>
        <v>72.9634597988342</v>
      </c>
      <c r="BD419" s="196" t="s">
        <v>194</v>
      </c>
      <c r="BE419" s="197" t="s">
        <v>46</v>
      </c>
      <c r="BF419" s="197" t="n">
        <v>5</v>
      </c>
      <c r="BG419" s="198" t="n">
        <f aca="false">AC12</f>
        <v>3667049</v>
      </c>
      <c r="BH419" s="198" t="n">
        <f aca="false">B969</f>
        <v>385</v>
      </c>
      <c r="BI419" s="199" t="n">
        <f aca="false">BH419/BG419</f>
        <v>0.000104989052505162</v>
      </c>
      <c r="BJ419" s="200" t="n">
        <f aca="false">2*BF419*BI419/(2+BF419*BI419)</f>
        <v>0.000524807514916461</v>
      </c>
      <c r="BK419" s="201" t="n">
        <f aca="false">BK418*(1-BJ418)</f>
        <v>99233.4450101994</v>
      </c>
      <c r="BL419" s="201" t="n">
        <f aca="false">((BK419+BK420)/2)*BF419</f>
        <v>496037.028906816</v>
      </c>
      <c r="BM419" s="201" t="n">
        <f aca="false">BM420+BL419</f>
        <v>7483597.89510276</v>
      </c>
      <c r="BN419" s="202" t="n">
        <f aca="false">BM419/BK419</f>
        <v>75.4140692619669</v>
      </c>
    </row>
    <row r="420" customFormat="false" ht="15" hidden="false" customHeight="false" outlineLevel="0" collapsed="false">
      <c r="A420" s="219" t="s">
        <v>231</v>
      </c>
      <c r="B420" s="132" t="n">
        <v>130</v>
      </c>
      <c r="C420" s="132" t="n">
        <v>78</v>
      </c>
      <c r="D420" s="132" t="n">
        <v>52</v>
      </c>
      <c r="E420" s="217" t="n">
        <v>0</v>
      </c>
      <c r="F420" s="217" t="n">
        <v>0</v>
      </c>
      <c r="G420" s="217" t="n">
        <v>0</v>
      </c>
      <c r="H420" s="217" t="n">
        <v>150</v>
      </c>
      <c r="I420" s="127"/>
      <c r="AR420" s="203" t="s">
        <v>200</v>
      </c>
      <c r="AS420" s="204" t="s">
        <v>33</v>
      </c>
      <c r="AT420" s="204" t="n">
        <v>5</v>
      </c>
      <c r="AU420" s="205" t="n">
        <f aca="false">P13</f>
        <v>3508531</v>
      </c>
      <c r="AV420" s="205" t="n">
        <f aca="false">B281</f>
        <v>759</v>
      </c>
      <c r="AW420" s="206" t="n">
        <f aca="false">AV420/AU420</f>
        <v>0.000216329854289445</v>
      </c>
      <c r="AX420" s="207" t="n">
        <f aca="false">2*AT420*AW420/(2+AT420*AW420)</f>
        <v>0.00108106460507599</v>
      </c>
      <c r="AY420" s="208" t="n">
        <f aca="false">AY419*(1-AX419)</f>
        <v>98755.6934921416</v>
      </c>
      <c r="AZ420" s="208" t="n">
        <f aca="false">((AY420+AY421)/2)*AT420</f>
        <v>493511.564248748</v>
      </c>
      <c r="BA420" s="208" t="n">
        <f aca="false">BA421+AZ420</f>
        <v>6717852.88878879</v>
      </c>
      <c r="BB420" s="209" t="n">
        <f aca="false">BA420/AY420</f>
        <v>68.0249679915757</v>
      </c>
      <c r="BD420" s="203" t="s">
        <v>200</v>
      </c>
      <c r="BE420" s="204" t="s">
        <v>33</v>
      </c>
      <c r="BF420" s="204" t="n">
        <v>5</v>
      </c>
      <c r="BG420" s="205" t="n">
        <f aca="false">AC13</f>
        <v>3737473</v>
      </c>
      <c r="BH420" s="205" t="n">
        <f aca="false">B970</f>
        <v>474</v>
      </c>
      <c r="BI420" s="206" t="n">
        <f aca="false">BH420/BG420</f>
        <v>0.000126823658659206</v>
      </c>
      <c r="BJ420" s="207" t="n">
        <f aca="false">2*BF420*BI420/(2+BF420*BI420)</f>
        <v>0.000633917304016575</v>
      </c>
      <c r="BK420" s="208" t="n">
        <f aca="false">BK419*(1-BJ419)</f>
        <v>99181.366552527</v>
      </c>
      <c r="BL420" s="208" t="n">
        <f aca="false">((BK420+BK421)/2)*BF420</f>
        <v>495749.650801401</v>
      </c>
      <c r="BM420" s="208" t="n">
        <f aca="false">BM421+BL420</f>
        <v>6987560.86619594</v>
      </c>
      <c r="BN420" s="209" t="n">
        <f aca="false">BM420/BK420</f>
        <v>70.4523552062099</v>
      </c>
    </row>
    <row r="421" customFormat="false" ht="15" hidden="false" customHeight="false" outlineLevel="0" collapsed="false">
      <c r="A421" s="219" t="s">
        <v>232</v>
      </c>
      <c r="B421" s="132" t="n">
        <v>119</v>
      </c>
      <c r="C421" s="132" t="n">
        <v>76</v>
      </c>
      <c r="D421" s="132" t="n">
        <v>43</v>
      </c>
      <c r="E421" s="217" t="n">
        <v>0</v>
      </c>
      <c r="F421" s="217" t="n">
        <v>0</v>
      </c>
      <c r="G421" s="217" t="n">
        <v>0</v>
      </c>
      <c r="H421" s="217" t="n">
        <v>176.7</v>
      </c>
      <c r="I421" s="127"/>
      <c r="AR421" s="196" t="s">
        <v>202</v>
      </c>
      <c r="AS421" s="197" t="s">
        <v>34</v>
      </c>
      <c r="AT421" s="197" t="n">
        <v>5</v>
      </c>
      <c r="AU421" s="198" t="n">
        <f aca="false">P14</f>
        <v>3539630</v>
      </c>
      <c r="AV421" s="198" t="n">
        <f aca="false">B282</f>
        <v>2199</v>
      </c>
      <c r="AW421" s="199" t="n">
        <f aca="false">AV421/AU421</f>
        <v>0.000621251373731153</v>
      </c>
      <c r="AX421" s="200" t="n">
        <f aca="false">2*AT421*AW421/(2+AT421*AW421)</f>
        <v>0.00310143993410674</v>
      </c>
      <c r="AY421" s="201" t="n">
        <f aca="false">AY420*(1-AX420)</f>
        <v>98648.9322073575</v>
      </c>
      <c r="AZ421" s="201" t="n">
        <f aca="false">((AY421+AY422)/2)*AT421</f>
        <v>492479.776692275</v>
      </c>
      <c r="BA421" s="201" t="n">
        <f aca="false">BA422+AZ421</f>
        <v>6224341.32454004</v>
      </c>
      <c r="BB421" s="202" t="n">
        <f aca="false">BA421/AY421</f>
        <v>63.0958813771713</v>
      </c>
      <c r="BD421" s="196" t="s">
        <v>202</v>
      </c>
      <c r="BE421" s="197" t="s">
        <v>34</v>
      </c>
      <c r="BF421" s="197" t="n">
        <v>5</v>
      </c>
      <c r="BG421" s="198" t="n">
        <f aca="false">AC14</f>
        <v>3709659</v>
      </c>
      <c r="BH421" s="198" t="n">
        <f aca="false">B971</f>
        <v>1639</v>
      </c>
      <c r="BI421" s="199" t="n">
        <f aca="false">BH421/BG421</f>
        <v>0.000441819585034635</v>
      </c>
      <c r="BJ421" s="200" t="n">
        <f aca="false">2*BF421*BI421/(2+BF421*BI421)</f>
        <v>0.00220666056054025</v>
      </c>
      <c r="BK421" s="201" t="n">
        <f aca="false">BK420*(1-BJ420)</f>
        <v>99118.4937680334</v>
      </c>
      <c r="BL421" s="201" t="n">
        <f aca="false">((BK421+BK422)/2)*BF421</f>
        <v>495045.666662622</v>
      </c>
      <c r="BM421" s="201" t="n">
        <f aca="false">BM422+BL421</f>
        <v>6491811.21539454</v>
      </c>
      <c r="BN421" s="202" t="n">
        <f aca="false">BM421/BK421</f>
        <v>65.495458704077</v>
      </c>
    </row>
    <row r="422" customFormat="false" ht="15" hidden="false" customHeight="false" outlineLevel="0" collapsed="false">
      <c r="A422" s="219" t="s">
        <v>233</v>
      </c>
      <c r="B422" s="132" t="n">
        <v>1953</v>
      </c>
      <c r="C422" s="132" t="n">
        <v>1389</v>
      </c>
      <c r="D422" s="132" t="n">
        <v>564</v>
      </c>
      <c r="E422" s="217" t="n">
        <v>0.6</v>
      </c>
      <c r="F422" s="217" t="n">
        <v>0.9</v>
      </c>
      <c r="G422" s="217" t="n">
        <v>0.4</v>
      </c>
      <c r="H422" s="217" t="n">
        <v>246.3</v>
      </c>
      <c r="I422" s="127"/>
      <c r="AR422" s="203" t="s">
        <v>203</v>
      </c>
      <c r="AS422" s="204" t="s">
        <v>35</v>
      </c>
      <c r="AT422" s="204" t="n">
        <v>5</v>
      </c>
      <c r="AU422" s="205" t="n">
        <f aca="false">P15</f>
        <v>3554811</v>
      </c>
      <c r="AV422" s="205" t="n">
        <f aca="false">B283</f>
        <v>3071</v>
      </c>
      <c r="AW422" s="206" t="n">
        <f aca="false">AV422/AU422</f>
        <v>0.000863899655987337</v>
      </c>
      <c r="AX422" s="207" t="n">
        <f aca="false">2*AT422*AW422/(2+AT422*AW422)</f>
        <v>0.00431018935219019</v>
      </c>
      <c r="AY422" s="208" t="n">
        <f aca="false">AY421*(1-AX421)</f>
        <v>98342.9784695526</v>
      </c>
      <c r="AZ422" s="208" t="n">
        <f aca="false">((AY422+AY423)/2)*AT422</f>
        <v>490655.200201108</v>
      </c>
      <c r="BA422" s="208" t="n">
        <f aca="false">BA423+AZ422</f>
        <v>5731861.54784777</v>
      </c>
      <c r="BB422" s="209" t="n">
        <f aca="false">BA422/AY422</f>
        <v>58.2844005443904</v>
      </c>
      <c r="BD422" s="203" t="s">
        <v>203</v>
      </c>
      <c r="BE422" s="204" t="s">
        <v>35</v>
      </c>
      <c r="BF422" s="204" t="n">
        <v>5</v>
      </c>
      <c r="BG422" s="205" t="n">
        <f aca="false">AC15</f>
        <v>3516671</v>
      </c>
      <c r="BH422" s="205" t="n">
        <f aca="false">B972</f>
        <v>2243</v>
      </c>
      <c r="BI422" s="206" t="n">
        <f aca="false">BH422/BG422</f>
        <v>0.000637819119275019</v>
      </c>
      <c r="BJ422" s="207" t="n">
        <f aca="false">2*BF422*BI422/(2+BF422*BI422)</f>
        <v>0.00318401852664405</v>
      </c>
      <c r="BK422" s="208" t="n">
        <f aca="false">BK421*(1-BJ421)</f>
        <v>98899.7728970153</v>
      </c>
      <c r="BL422" s="208" t="n">
        <f aca="false">((BK422+BK423)/2)*BF422</f>
        <v>493711.617712114</v>
      </c>
      <c r="BM422" s="208" t="n">
        <f aca="false">BM423+BL422</f>
        <v>5996765.54873192</v>
      </c>
      <c r="BN422" s="209" t="n">
        <f aca="false">BM422/BK422</f>
        <v>60.634775723665</v>
      </c>
    </row>
    <row r="423" customFormat="false" ht="15" hidden="false" customHeight="false" outlineLevel="0" collapsed="false">
      <c r="A423" s="219" t="s">
        <v>234</v>
      </c>
      <c r="B423" s="132" t="n">
        <v>10948</v>
      </c>
      <c r="C423" s="132" t="n">
        <v>6494</v>
      </c>
      <c r="D423" s="132" t="n">
        <v>4454</v>
      </c>
      <c r="E423" s="217" t="n">
        <v>3.5</v>
      </c>
      <c r="F423" s="217" t="n">
        <v>4</v>
      </c>
      <c r="G423" s="217" t="n">
        <v>3</v>
      </c>
      <c r="H423" s="217" t="n">
        <v>145.8</v>
      </c>
      <c r="I423" s="127"/>
      <c r="AR423" s="196" t="s">
        <v>204</v>
      </c>
      <c r="AS423" s="197" t="s">
        <v>36</v>
      </c>
      <c r="AT423" s="197" t="n">
        <v>5</v>
      </c>
      <c r="AU423" s="198" t="n">
        <f aca="false">P16</f>
        <v>3341846</v>
      </c>
      <c r="AV423" s="198" t="n">
        <f aca="false">B284</f>
        <v>3032</v>
      </c>
      <c r="AW423" s="199" t="n">
        <f aca="false">AV423/AU423</f>
        <v>0.000907282980723828</v>
      </c>
      <c r="AX423" s="200" t="n">
        <f aca="false">2*AT423*AW423/(2+AT423*AW423)</f>
        <v>0.00452614865950166</v>
      </c>
      <c r="AY423" s="201" t="n">
        <f aca="false">AY422*(1-AX422)</f>
        <v>97919.1016108905</v>
      </c>
      <c r="AZ423" s="201" t="n">
        <f aca="false">((AY423+AY424)/2)*AT423</f>
        <v>488487.517028213</v>
      </c>
      <c r="BA423" s="201" t="n">
        <f aca="false">BA424+AZ423</f>
        <v>5241206.34764666</v>
      </c>
      <c r="BB423" s="202" t="n">
        <f aca="false">BA423/AY423</f>
        <v>53.5258827074833</v>
      </c>
      <c r="BD423" s="196" t="s">
        <v>204</v>
      </c>
      <c r="BE423" s="197" t="s">
        <v>36</v>
      </c>
      <c r="BF423" s="197" t="n">
        <v>5</v>
      </c>
      <c r="BG423" s="198" t="n">
        <f aca="false">AC16</f>
        <v>3502368</v>
      </c>
      <c r="BH423" s="198" t="n">
        <f aca="false">B973</f>
        <v>2234</v>
      </c>
      <c r="BI423" s="199" t="n">
        <f aca="false">BH423/BG423</f>
        <v>0.000637854160385202</v>
      </c>
      <c r="BJ423" s="200" t="n">
        <f aca="false">2*BF423*BI423/(2+BF423*BI423)</f>
        <v>0.00318419317476602</v>
      </c>
      <c r="BK423" s="201" t="n">
        <f aca="false">BK422*(1-BJ422)</f>
        <v>98584.8741878303</v>
      </c>
      <c r="BL423" s="201" t="n">
        <f aca="false">((BK423+BK424)/2)*BF423</f>
        <v>492139.587730341</v>
      </c>
      <c r="BM423" s="201" t="n">
        <f aca="false">BM424+BL423</f>
        <v>5503053.93101981</v>
      </c>
      <c r="BN423" s="202" t="n">
        <f aca="false">BM423/BK423</f>
        <v>55.8204691780103</v>
      </c>
    </row>
    <row r="424" customFormat="false" ht="15" hidden="false" customHeight="false" outlineLevel="0" collapsed="false">
      <c r="A424" s="219" t="s">
        <v>218</v>
      </c>
      <c r="B424" s="132" t="n">
        <v>2158</v>
      </c>
      <c r="C424" s="132" t="n">
        <v>414</v>
      </c>
      <c r="D424" s="132" t="n">
        <v>1744</v>
      </c>
      <c r="E424" s="217" t="n">
        <v>0.7</v>
      </c>
      <c r="F424" s="217" t="n">
        <v>0.3</v>
      </c>
      <c r="G424" s="217" t="n">
        <v>1.2</v>
      </c>
      <c r="H424" s="217" t="n">
        <v>23.7</v>
      </c>
      <c r="I424" s="127"/>
      <c r="AR424" s="203" t="s">
        <v>205</v>
      </c>
      <c r="AS424" s="204" t="s">
        <v>37</v>
      </c>
      <c r="AT424" s="204" t="n">
        <v>5</v>
      </c>
      <c r="AU424" s="205" t="n">
        <f aca="false">P17</f>
        <v>3159595</v>
      </c>
      <c r="AV424" s="205" t="n">
        <f aca="false">B285</f>
        <v>3141</v>
      </c>
      <c r="AW424" s="206" t="n">
        <f aca="false">AV424/AU424</f>
        <v>0.000994114752048918</v>
      </c>
      <c r="AX424" s="207" t="n">
        <f aca="false">2*AT424*AW424/(2+AT424*AW424)</f>
        <v>0.00495825108387747</v>
      </c>
      <c r="AY424" s="208" t="n">
        <f aca="false">AY423*(1-AX423)</f>
        <v>97475.9052003948</v>
      </c>
      <c r="AZ424" s="208" t="n">
        <f aca="false">((AY424+AY425)/2)*AT424</f>
        <v>486171.250970444</v>
      </c>
      <c r="BA424" s="208" t="n">
        <f aca="false">BA425+AZ424</f>
        <v>4752718.83061845</v>
      </c>
      <c r="BB424" s="209" t="n">
        <f aca="false">BA424/AY424</f>
        <v>48.7578835082129</v>
      </c>
      <c r="BD424" s="203" t="s">
        <v>205</v>
      </c>
      <c r="BE424" s="204" t="s">
        <v>37</v>
      </c>
      <c r="BF424" s="204" t="n">
        <v>5</v>
      </c>
      <c r="BG424" s="205" t="n">
        <f aca="false">AC17</f>
        <v>3547644</v>
      </c>
      <c r="BH424" s="205" t="n">
        <f aca="false">B974</f>
        <v>2533</v>
      </c>
      <c r="BI424" s="206" t="n">
        <f aca="false">BH424/BG424</f>
        <v>0.000713994978075591</v>
      </c>
      <c r="BJ424" s="207" t="n">
        <f aca="false">2*BF424*BI424/(2+BF424*BI424)</f>
        <v>0.00356361388433491</v>
      </c>
      <c r="BK424" s="208" t="n">
        <f aca="false">BK423*(1-BJ423)</f>
        <v>98270.9609043062</v>
      </c>
      <c r="BL424" s="208" t="n">
        <f aca="false">((BK424+BK425)/2)*BF424</f>
        <v>490479.305119767</v>
      </c>
      <c r="BM424" s="208" t="n">
        <f aca="false">BM425+BL424</f>
        <v>5010914.34328947</v>
      </c>
      <c r="BN424" s="209" t="n">
        <f aca="false">BM424/BK424</f>
        <v>50.9907941998142</v>
      </c>
    </row>
    <row r="425" customFormat="false" ht="15" hidden="false" customHeight="false" outlineLevel="0" collapsed="false">
      <c r="B425" s="132"/>
      <c r="C425" s="132"/>
      <c r="D425" s="132"/>
      <c r="E425" s="217"/>
      <c r="F425" s="217"/>
      <c r="G425" s="217"/>
      <c r="H425" s="217"/>
      <c r="I425" s="127"/>
      <c r="AR425" s="196" t="s">
        <v>206</v>
      </c>
      <c r="AS425" s="197" t="s">
        <v>38</v>
      </c>
      <c r="AT425" s="197" t="n">
        <v>5</v>
      </c>
      <c r="AU425" s="198" t="n">
        <f aca="false">P18</f>
        <v>3099835</v>
      </c>
      <c r="AV425" s="198" t="n">
        <f aca="false">B286</f>
        <v>4096</v>
      </c>
      <c r="AW425" s="199" t="n">
        <f aca="false">AV425/AU425</f>
        <v>0.00132136065306702</v>
      </c>
      <c r="AX425" s="200" t="n">
        <f aca="false">2*AT425*AW425/(2+AT425*AW425)</f>
        <v>0.00658505019975402</v>
      </c>
      <c r="AY425" s="201" t="n">
        <f aca="false">AY424*(1-AX424)</f>
        <v>96992.5951877829</v>
      </c>
      <c r="AZ425" s="201" t="n">
        <f aca="false">((AY425+AY426)/2)*AT425</f>
        <v>483366.223168125</v>
      </c>
      <c r="BA425" s="201" t="n">
        <f aca="false">BA426+AZ425</f>
        <v>4266547.579648</v>
      </c>
      <c r="BB425" s="202" t="n">
        <f aca="false">BA425/AY425</f>
        <v>43.9883845915014</v>
      </c>
      <c r="BD425" s="196" t="s">
        <v>206</v>
      </c>
      <c r="BE425" s="197" t="s">
        <v>38</v>
      </c>
      <c r="BF425" s="197" t="n">
        <v>5</v>
      </c>
      <c r="BG425" s="198" t="n">
        <f aca="false">AC18</f>
        <v>3465281</v>
      </c>
      <c r="BH425" s="198" t="n">
        <f aca="false">B975</f>
        <v>3364</v>
      </c>
      <c r="BI425" s="199" t="n">
        <f aca="false">BH425/BG425</f>
        <v>0.000970772644411809</v>
      </c>
      <c r="BJ425" s="200" t="n">
        <f aca="false">2*BF425*BI425/(2+BF425*BI425)</f>
        <v>0.0048421117479937</v>
      </c>
      <c r="BK425" s="201" t="n">
        <f aca="false">BK424*(1-BJ424)</f>
        <v>97920.7611436007</v>
      </c>
      <c r="BL425" s="201" t="n">
        <f aca="false">((BK425+BK426)/2)*BF425</f>
        <v>488418.447548239</v>
      </c>
      <c r="BM425" s="201" t="n">
        <f aca="false">BM426+BL425</f>
        <v>4520435.0381697</v>
      </c>
      <c r="BN425" s="202" t="n">
        <f aca="false">BM425/BK425</f>
        <v>46.1642146708856</v>
      </c>
    </row>
    <row r="426" customFormat="false" ht="15" hidden="false" customHeight="false" outlineLevel="0" collapsed="false">
      <c r="A426" s="124" t="s">
        <v>235</v>
      </c>
      <c r="B426" s="227" t="n">
        <v>76.0792723409906</v>
      </c>
      <c r="C426" s="227" t="n">
        <v>72.2549431537321</v>
      </c>
      <c r="D426" s="227" t="n">
        <v>80.3700204871386</v>
      </c>
      <c r="E426" s="124"/>
      <c r="F426" s="124"/>
      <c r="G426" s="124"/>
      <c r="H426" s="124"/>
      <c r="I426" s="127"/>
      <c r="AR426" s="203" t="s">
        <v>207</v>
      </c>
      <c r="AS426" s="204" t="s">
        <v>39</v>
      </c>
      <c r="AT426" s="204" t="n">
        <v>5</v>
      </c>
      <c r="AU426" s="205" t="n">
        <f aca="false">P19</f>
        <v>2692486</v>
      </c>
      <c r="AV426" s="205" t="n">
        <f aca="false">B287</f>
        <v>5304</v>
      </c>
      <c r="AW426" s="206" t="n">
        <f aca="false">AV426/AU426</f>
        <v>0.00196992667742748</v>
      </c>
      <c r="AX426" s="207" t="n">
        <f aca="false">2*AT426*AW426/(2+AT426*AW426)</f>
        <v>0.00980136346870697</v>
      </c>
      <c r="AY426" s="208" t="n">
        <f aca="false">AY425*(1-AX425)</f>
        <v>96353.894079467</v>
      </c>
      <c r="AZ426" s="208" t="n">
        <f aca="false">((AY426+AY427)/2)*AT426</f>
        <v>479408.47155359</v>
      </c>
      <c r="BA426" s="208" t="n">
        <f aca="false">BA427+AZ426</f>
        <v>3783181.35647988</v>
      </c>
      <c r="BB426" s="209" t="n">
        <f aca="false">BA426/AY426</f>
        <v>39.2633986682441</v>
      </c>
      <c r="BD426" s="203" t="s">
        <v>207</v>
      </c>
      <c r="BE426" s="204" t="s">
        <v>39</v>
      </c>
      <c r="BF426" s="204" t="n">
        <v>5</v>
      </c>
      <c r="BG426" s="205" t="n">
        <f aca="false">AC19</f>
        <v>3214411</v>
      </c>
      <c r="BH426" s="205" t="n">
        <f aca="false">B976</f>
        <v>4878</v>
      </c>
      <c r="BI426" s="206" t="n">
        <f aca="false">BH426/BG426</f>
        <v>0.00151754084962999</v>
      </c>
      <c r="BJ426" s="207" t="n">
        <f aca="false">2*BF426*BI426/(2+BF426*BI426)</f>
        <v>0.00755902641971161</v>
      </c>
      <c r="BK426" s="208" t="n">
        <f aca="false">BK425*(1-BJ425)</f>
        <v>97446.6178756948</v>
      </c>
      <c r="BL426" s="208" t="n">
        <f aca="false">((BK426+BK427)/2)*BF426</f>
        <v>485391.585480889</v>
      </c>
      <c r="BM426" s="208" t="n">
        <f aca="false">BM427+BL426</f>
        <v>4032016.59062146</v>
      </c>
      <c r="BN426" s="209" t="n">
        <f aca="false">BM426/BK426</f>
        <v>41.3766704121511</v>
      </c>
    </row>
    <row r="427" customFormat="false" ht="15" hidden="false" customHeight="false" outlineLevel="0" collapsed="false">
      <c r="A427" s="127"/>
      <c r="B427" s="127"/>
      <c r="C427" s="127"/>
      <c r="D427" s="127"/>
      <c r="E427" s="127"/>
      <c r="F427" s="127"/>
      <c r="G427" s="127"/>
      <c r="H427" s="127"/>
      <c r="I427" s="127"/>
      <c r="AR427" s="196" t="s">
        <v>208</v>
      </c>
      <c r="AS427" s="197" t="s">
        <v>40</v>
      </c>
      <c r="AT427" s="197" t="n">
        <v>5</v>
      </c>
      <c r="AU427" s="198" t="n">
        <f aca="false">P20</f>
        <v>2320378</v>
      </c>
      <c r="AV427" s="198" t="n">
        <f aca="false">B288</f>
        <v>7233</v>
      </c>
      <c r="AW427" s="199" t="n">
        <f aca="false">AV427/AU427</f>
        <v>0.00311716453095142</v>
      </c>
      <c r="AX427" s="200" t="n">
        <f aca="false">2*AT427*AW427/(2+AT427*AW427)</f>
        <v>0.015465302920447</v>
      </c>
      <c r="AY427" s="201" t="n">
        <f aca="false">AY426*(1-AX426)</f>
        <v>95409.4945419688</v>
      </c>
      <c r="AZ427" s="201" t="n">
        <f aca="false">((AY427+AY428)/2)*AT427</f>
        <v>473358.630873399</v>
      </c>
      <c r="BA427" s="201" t="n">
        <f aca="false">BA428+AZ427</f>
        <v>3303772.88492629</v>
      </c>
      <c r="BB427" s="202" t="n">
        <f aca="false">BA427/AY427</f>
        <v>34.6272967987795</v>
      </c>
      <c r="BD427" s="196" t="s">
        <v>208</v>
      </c>
      <c r="BE427" s="197" t="s">
        <v>40</v>
      </c>
      <c r="BF427" s="197" t="n">
        <v>5</v>
      </c>
      <c r="BG427" s="198" t="n">
        <f aca="false">AC20</f>
        <v>3093331</v>
      </c>
      <c r="BH427" s="198" t="n">
        <f aca="false">B977</f>
        <v>7713</v>
      </c>
      <c r="BI427" s="199" t="n">
        <f aca="false">BH427/BG427</f>
        <v>0.00249342860495692</v>
      </c>
      <c r="BJ427" s="200" t="n">
        <f aca="false">2*BF427*BI427/(2+BF427*BI427)</f>
        <v>0.0123899096370301</v>
      </c>
      <c r="BK427" s="201" t="n">
        <f aca="false">BK426*(1-BJ426)</f>
        <v>96710.0163166609</v>
      </c>
      <c r="BL427" s="201" t="n">
        <f aca="false">((BK427+BK428)/2)*BF427</f>
        <v>480554.510675406</v>
      </c>
      <c r="BM427" s="201" t="n">
        <f aca="false">BM428+BL427</f>
        <v>3546625.00514057</v>
      </c>
      <c r="BN427" s="202" t="n">
        <f aca="false">BM427/BK427</f>
        <v>36.672778479612</v>
      </c>
    </row>
    <row r="428" customFormat="false" ht="15" hidden="false" customHeight="false" outlineLevel="0" collapsed="false">
      <c r="A428" s="127"/>
      <c r="B428" s="127"/>
      <c r="C428" s="127"/>
      <c r="D428" s="127"/>
      <c r="E428" s="127"/>
      <c r="F428" s="127"/>
      <c r="G428" s="127"/>
      <c r="H428" s="127"/>
      <c r="I428" s="127"/>
      <c r="AR428" s="203" t="s">
        <v>209</v>
      </c>
      <c r="AS428" s="204" t="s">
        <v>52</v>
      </c>
      <c r="AT428" s="204" t="n">
        <v>5</v>
      </c>
      <c r="AU428" s="205" t="n">
        <f aca="false">P21</f>
        <v>2168105</v>
      </c>
      <c r="AV428" s="205" t="n">
        <f aca="false">B289</f>
        <v>11060</v>
      </c>
      <c r="AW428" s="206" t="n">
        <f aca="false">AV428/AU428</f>
        <v>0.00510122895339479</v>
      </c>
      <c r="AX428" s="207" t="n">
        <f aca="false">2*AT428*AW428/(2+AT428*AW428)</f>
        <v>0.0251849591598334</v>
      </c>
      <c r="AY428" s="208" t="n">
        <f aca="false">AY427*(1-AX427)</f>
        <v>93933.9578073906</v>
      </c>
      <c r="AZ428" s="208" t="n">
        <f aca="false">((AY428+AY429)/2)*AT428</f>
        <v>463755.481809201</v>
      </c>
      <c r="BA428" s="208" t="n">
        <f aca="false">BA429+AZ428</f>
        <v>2830414.25405289</v>
      </c>
      <c r="BB428" s="209" t="n">
        <f aca="false">BA428/AY428</f>
        <v>30.1319599442045</v>
      </c>
      <c r="BD428" s="203" t="s">
        <v>209</v>
      </c>
      <c r="BE428" s="204" t="s">
        <v>52</v>
      </c>
      <c r="BF428" s="204" t="n">
        <v>5</v>
      </c>
      <c r="BG428" s="205" t="n">
        <f aca="false">AC21</f>
        <v>2878600</v>
      </c>
      <c r="BH428" s="205" t="n">
        <f aca="false">B978</f>
        <v>11576</v>
      </c>
      <c r="BI428" s="206" t="n">
        <f aca="false">BH428/BG428</f>
        <v>0.00402139929132217</v>
      </c>
      <c r="BJ428" s="207" t="n">
        <f aca="false">2*BF428*BI428/(2+BF428*BI428)</f>
        <v>0.0199068628462549</v>
      </c>
      <c r="BK428" s="208" t="n">
        <f aca="false">BK427*(1-BJ427)</f>
        <v>95511.7879535017</v>
      </c>
      <c r="BL428" s="208" t="n">
        <f aca="false">((BK428+BK429)/2)*BF428</f>
        <v>472805.589610031</v>
      </c>
      <c r="BM428" s="208" t="n">
        <f aca="false">BM429+BL428</f>
        <v>3066070.49446516</v>
      </c>
      <c r="BN428" s="209" t="n">
        <f aca="false">BM428/BK428</f>
        <v>32.1014877865947</v>
      </c>
    </row>
    <row r="429" customFormat="false" ht="15" hidden="false" customHeight="false" outlineLevel="0" collapsed="false">
      <c r="A429" s="127" t="s">
        <v>284</v>
      </c>
      <c r="B429" s="127"/>
      <c r="C429" s="127"/>
      <c r="D429" s="127"/>
      <c r="E429" s="127"/>
      <c r="F429" s="127"/>
      <c r="G429" s="127"/>
      <c r="H429" s="127"/>
      <c r="I429" s="127"/>
      <c r="AR429" s="196" t="s">
        <v>210</v>
      </c>
      <c r="AS429" s="197" t="s">
        <v>53</v>
      </c>
      <c r="AT429" s="197" t="n">
        <v>5</v>
      </c>
      <c r="AU429" s="198" t="n">
        <f aca="false">P22</f>
        <v>1995008</v>
      </c>
      <c r="AV429" s="198" t="n">
        <f aca="false">B290</f>
        <v>16090</v>
      </c>
      <c r="AW429" s="199" t="n">
        <f aca="false">AV429/AU429</f>
        <v>0.00806513056589247</v>
      </c>
      <c r="AX429" s="200" t="n">
        <f aca="false">2*AT429*AW429/(2+AT429*AW429)</f>
        <v>0.0395286436491547</v>
      </c>
      <c r="AY429" s="201" t="n">
        <f aca="false">AY428*(1-AX428)</f>
        <v>91568.2349162899</v>
      </c>
      <c r="AZ429" s="201" t="n">
        <f aca="false">((AY429+AY430)/2)*AT429</f>
        <v>448792.254262479</v>
      </c>
      <c r="BA429" s="201" t="n">
        <f aca="false">BA430+AZ429</f>
        <v>2366658.77224369</v>
      </c>
      <c r="BB429" s="202" t="n">
        <f aca="false">BA429/AY429</f>
        <v>25.8458489934555</v>
      </c>
      <c r="BD429" s="196" t="s">
        <v>210</v>
      </c>
      <c r="BE429" s="197" t="s">
        <v>53</v>
      </c>
      <c r="BF429" s="197" t="n">
        <v>5</v>
      </c>
      <c r="BG429" s="198" t="n">
        <f aca="false">AC22</f>
        <v>2394023</v>
      </c>
      <c r="BH429" s="198" t="n">
        <f aca="false">B979</f>
        <v>15368</v>
      </c>
      <c r="BI429" s="199" t="n">
        <f aca="false">BH429/BG429</f>
        <v>0.00641932011513674</v>
      </c>
      <c r="BJ429" s="200" t="n">
        <f aca="false">2*BF429*BI429/(2+BF429*BI429)</f>
        <v>0.0315896405383394</v>
      </c>
      <c r="BK429" s="201" t="n">
        <f aca="false">BK428*(1-BJ428)</f>
        <v>93610.4478905108</v>
      </c>
      <c r="BL429" s="201" t="n">
        <f aca="false">((BK429+BK430)/2)*BF429</f>
        <v>460659.438453819</v>
      </c>
      <c r="BM429" s="201" t="n">
        <f aca="false">BM430+BL429</f>
        <v>2593264.90485513</v>
      </c>
      <c r="BN429" s="202" t="n">
        <f aca="false">BM429/BK429</f>
        <v>27.7027293779032</v>
      </c>
    </row>
    <row r="430" customFormat="false" ht="15" hidden="false" customHeight="false" outlineLevel="0" collapsed="false">
      <c r="A430" s="127"/>
      <c r="B430" s="127"/>
      <c r="C430" s="127"/>
      <c r="D430" s="127"/>
      <c r="E430" s="127"/>
      <c r="F430" s="127"/>
      <c r="G430" s="127"/>
      <c r="H430" s="127"/>
      <c r="I430" s="127"/>
      <c r="AR430" s="203" t="s">
        <v>211</v>
      </c>
      <c r="AS430" s="204" t="s">
        <v>57</v>
      </c>
      <c r="AT430" s="204" t="n">
        <v>5</v>
      </c>
      <c r="AU430" s="205" t="n">
        <f aca="false">P23</f>
        <v>1782266</v>
      </c>
      <c r="AV430" s="205" t="n">
        <f aca="false">B291</f>
        <v>21851</v>
      </c>
      <c r="AW430" s="206" t="n">
        <f aca="false">AV430/AU430</f>
        <v>0.0122602350042025</v>
      </c>
      <c r="AX430" s="207" t="n">
        <f aca="false">2*AT430*AW430/(2+AT430*AW430)</f>
        <v>0.0594781352321188</v>
      </c>
      <c r="AY430" s="208" t="n">
        <f aca="false">AY429*(1-AX429)</f>
        <v>87948.6667887018</v>
      </c>
      <c r="AZ430" s="208" t="n">
        <f aca="false">((AY430+AY431)/2)*AT430</f>
        <v>426665.777201652</v>
      </c>
      <c r="BA430" s="208" t="n">
        <f aca="false">BA431+AZ430</f>
        <v>1917866.51798121</v>
      </c>
      <c r="BB430" s="209" t="n">
        <f aca="false">BA430/AY430</f>
        <v>21.8066582247223</v>
      </c>
      <c r="BD430" s="203" t="s">
        <v>211</v>
      </c>
      <c r="BE430" s="204" t="s">
        <v>57</v>
      </c>
      <c r="BF430" s="204" t="n">
        <v>5</v>
      </c>
      <c r="BG430" s="205" t="n">
        <f aca="false">AC23</f>
        <v>2065740</v>
      </c>
      <c r="BH430" s="205" t="n">
        <f aca="false">B980</f>
        <v>20741</v>
      </c>
      <c r="BI430" s="206" t="n">
        <f aca="false">BH430/BG430</f>
        <v>0.010040469759021</v>
      </c>
      <c r="BJ430" s="207" t="n">
        <f aca="false">2*BF430*BI430/(2+BF430*BI430)</f>
        <v>0.0489730672922198</v>
      </c>
      <c r="BK430" s="208" t="n">
        <f aca="false">BK429*(1-BJ429)</f>
        <v>90653.3274910166</v>
      </c>
      <c r="BL430" s="208" t="n">
        <f aca="false">((BK430+BK431)/2)*BF430</f>
        <v>442167.70868638</v>
      </c>
      <c r="BM430" s="208" t="n">
        <f aca="false">BM431+BL430</f>
        <v>2132605.46640131</v>
      </c>
      <c r="BN430" s="209" t="n">
        <f aca="false">BM430/BK430</f>
        <v>23.5248448724912</v>
      </c>
    </row>
    <row r="431" customFormat="false" ht="15" hidden="false" customHeight="false" outlineLevel="0" collapsed="false">
      <c r="A431" s="127" t="s">
        <v>174</v>
      </c>
      <c r="B431" s="127"/>
      <c r="C431" s="127"/>
      <c r="D431" s="127"/>
      <c r="E431" s="127"/>
      <c r="F431" s="127"/>
      <c r="G431" s="127"/>
      <c r="H431" s="127"/>
      <c r="I431" s="127"/>
      <c r="AR431" s="196" t="s">
        <v>212</v>
      </c>
      <c r="AS431" s="197" t="s">
        <v>62</v>
      </c>
      <c r="AT431" s="197" t="n">
        <v>5</v>
      </c>
      <c r="AU431" s="198" t="n">
        <f aca="false">P24</f>
        <v>1505504</v>
      </c>
      <c r="AV431" s="198" t="n">
        <f aca="false">B292</f>
        <v>27901</v>
      </c>
      <c r="AW431" s="199" t="n">
        <f aca="false">AV431/AU431</f>
        <v>0.0185326641443663</v>
      </c>
      <c r="AX431" s="200" t="n">
        <f aca="false">2*AT431*AW431/(2+AT431*AW431)</f>
        <v>0.0885601805166333</v>
      </c>
      <c r="AY431" s="201" t="n">
        <f aca="false">AY430*(1-AX430)</f>
        <v>82717.6440919588</v>
      </c>
      <c r="AZ431" s="201" t="n">
        <f aca="false">((AY431+AY432)/2)*AT431</f>
        <v>395274.496728058</v>
      </c>
      <c r="BA431" s="201" t="n">
        <f aca="false">BA432+AZ431</f>
        <v>1491200.74077956</v>
      </c>
      <c r="BB431" s="202" t="n">
        <f aca="false">BA431/AY431</f>
        <v>18.0276016942862</v>
      </c>
      <c r="BD431" s="196" t="s">
        <v>212</v>
      </c>
      <c r="BE431" s="197" t="s">
        <v>62</v>
      </c>
      <c r="BF431" s="197" t="n">
        <v>5</v>
      </c>
      <c r="BG431" s="198" t="n">
        <f aca="false">AC24</f>
        <v>1850205</v>
      </c>
      <c r="BH431" s="198" t="n">
        <f aca="false">B981</f>
        <v>28315</v>
      </c>
      <c r="BI431" s="199" t="n">
        <f aca="false">BH431/BG431</f>
        <v>0.0153037095889374</v>
      </c>
      <c r="BJ431" s="200" t="n">
        <f aca="false">2*BF431*BI431/(2+BF431*BI431)</f>
        <v>0.0736988822184366</v>
      </c>
      <c r="BK431" s="201" t="n">
        <f aca="false">BK430*(1-BJ430)</f>
        <v>86213.7559835354</v>
      </c>
      <c r="BL431" s="201" t="n">
        <f aca="false">((BK431+BK432)/2)*BF431</f>
        <v>415184.136298078</v>
      </c>
      <c r="BM431" s="201" t="n">
        <f aca="false">BM432+BL431</f>
        <v>1690437.75771493</v>
      </c>
      <c r="BN431" s="202" t="n">
        <f aca="false">BM431/BK431</f>
        <v>19.6075178308872</v>
      </c>
    </row>
    <row r="432" customFormat="false" ht="15" hidden="false" customHeight="false" outlineLevel="0" collapsed="false">
      <c r="A432" s="127"/>
      <c r="B432" s="127"/>
      <c r="C432" s="127"/>
      <c r="D432" s="127"/>
      <c r="E432" s="127"/>
      <c r="F432" s="127"/>
      <c r="G432" s="127"/>
      <c r="H432" s="127"/>
      <c r="I432" s="127"/>
      <c r="AR432" s="203" t="s">
        <v>213</v>
      </c>
      <c r="AS432" s="204" t="s">
        <v>64</v>
      </c>
      <c r="AT432" s="204" t="n">
        <v>5</v>
      </c>
      <c r="AU432" s="205" t="n">
        <f aca="false">P25</f>
        <v>1158131</v>
      </c>
      <c r="AV432" s="205" t="n">
        <f aca="false">B293</f>
        <v>32717</v>
      </c>
      <c r="AW432" s="206" t="n">
        <f aca="false">AV432/AU432</f>
        <v>0.0282498266603692</v>
      </c>
      <c r="AX432" s="207" t="n">
        <f aca="false">2*AT432*AW432/(2+AT432*AW432)</f>
        <v>0.131931526420783</v>
      </c>
      <c r="AY432" s="208" t="n">
        <f aca="false">AY431*(1-AX431)</f>
        <v>75392.1545992643</v>
      </c>
      <c r="AZ432" s="208" t="n">
        <f aca="false">((AY432+AY433)/2)*AT432</f>
        <v>352094.26790524</v>
      </c>
      <c r="BA432" s="208" t="n">
        <f aca="false">BA433+AZ432</f>
        <v>1095926.2440515</v>
      </c>
      <c r="BB432" s="209" t="n">
        <f aca="false">BA432/AY432</f>
        <v>14.5363433354138</v>
      </c>
      <c r="BD432" s="203" t="s">
        <v>213</v>
      </c>
      <c r="BE432" s="204" t="s">
        <v>64</v>
      </c>
      <c r="BF432" s="204" t="n">
        <v>5</v>
      </c>
      <c r="BG432" s="205" t="n">
        <f aca="false">AC25</f>
        <v>1568826</v>
      </c>
      <c r="BH432" s="205" t="n">
        <f aca="false">B982</f>
        <v>37563</v>
      </c>
      <c r="BI432" s="206" t="n">
        <f aca="false">BH432/BG432</f>
        <v>0.0239433818664403</v>
      </c>
      <c r="BJ432" s="207" t="n">
        <f aca="false">2*BF432*BI432/(2+BF432*BI432)</f>
        <v>0.112955563835094</v>
      </c>
      <c r="BK432" s="208" t="n">
        <f aca="false">BK431*(1-BJ431)</f>
        <v>79859.8985356958</v>
      </c>
      <c r="BL432" s="208" t="n">
        <f aca="false">((BK432+BK433)/2)*BF432</f>
        <v>376747.943011197</v>
      </c>
      <c r="BM432" s="208" t="n">
        <f aca="false">BM433+BL432</f>
        <v>1275253.62141685</v>
      </c>
      <c r="BN432" s="209" t="n">
        <f aca="false">BM432/BK432</f>
        <v>15.96863563315</v>
      </c>
    </row>
    <row r="433" customFormat="false" ht="15" hidden="false" customHeight="false" outlineLevel="0" collapsed="false">
      <c r="A433" s="127" t="s">
        <v>187</v>
      </c>
      <c r="B433" s="127"/>
      <c r="C433" s="127"/>
      <c r="D433" s="127"/>
      <c r="E433" s="127"/>
      <c r="F433" s="127"/>
      <c r="G433" s="127"/>
      <c r="H433" s="127"/>
      <c r="I433" s="127"/>
      <c r="AR433" s="196" t="s">
        <v>214</v>
      </c>
      <c r="AS433" s="197" t="s">
        <v>69</v>
      </c>
      <c r="AT433" s="197" t="n">
        <v>5</v>
      </c>
      <c r="AU433" s="198" t="n">
        <f aca="false">P26</f>
        <v>854985</v>
      </c>
      <c r="AV433" s="198" t="n">
        <f aca="false">B294</f>
        <v>38622</v>
      </c>
      <c r="AW433" s="199" t="n">
        <f aca="false">AV433/AU433</f>
        <v>0.0451727223284619</v>
      </c>
      <c r="AX433" s="200" t="n">
        <f aca="false">2*AT433*AW433/(2+AT433*AW433)</f>
        <v>0.20294470017025</v>
      </c>
      <c r="AY433" s="201" t="n">
        <f aca="false">AY432*(1-AX432)</f>
        <v>65445.5525628317</v>
      </c>
      <c r="AZ433" s="201" t="n">
        <f aca="false">((AY433+AY434)/2)*AT433</f>
        <v>294023.192708308</v>
      </c>
      <c r="BA433" s="201" t="n">
        <f aca="false">BA434+AZ433</f>
        <v>743831.976146259</v>
      </c>
      <c r="BB433" s="202" t="n">
        <f aca="false">BA433/AY433</f>
        <v>11.3656611796827</v>
      </c>
      <c r="BD433" s="196" t="s">
        <v>214</v>
      </c>
      <c r="BE433" s="197" t="s">
        <v>69</v>
      </c>
      <c r="BF433" s="197" t="n">
        <v>5</v>
      </c>
      <c r="BG433" s="198" t="n">
        <f aca="false">AC26</f>
        <v>1234326</v>
      </c>
      <c r="BH433" s="198" t="n">
        <f aca="false">B983</f>
        <v>47019</v>
      </c>
      <c r="BI433" s="199" t="n">
        <f aca="false">BH433/BG433</f>
        <v>0.0380928539137959</v>
      </c>
      <c r="BJ433" s="200" t="n">
        <f aca="false">2*BF433*BI433/(2+BF433*BI433)</f>
        <v>0.173903105579035</v>
      </c>
      <c r="BK433" s="201" t="n">
        <f aca="false">BK432*(1-BJ432)</f>
        <v>70839.2786687829</v>
      </c>
      <c r="BL433" s="201" t="n">
        <f aca="false">((BK433+BK434)/2)*BF433</f>
        <v>323398.466950214</v>
      </c>
      <c r="BM433" s="201" t="n">
        <f aca="false">BM434+BL433</f>
        <v>898505.678405657</v>
      </c>
      <c r="BN433" s="202" t="n">
        <f aca="false">BM433/BK433</f>
        <v>12.6837214507325</v>
      </c>
    </row>
    <row r="434" customFormat="false" ht="15" hidden="false" customHeight="false" outlineLevel="0" collapsed="false">
      <c r="A434" s="210" t="s">
        <v>190</v>
      </c>
      <c r="B434" s="211" t="s">
        <v>191</v>
      </c>
      <c r="C434" s="211"/>
      <c r="D434" s="211"/>
      <c r="E434" s="211" t="s">
        <v>192</v>
      </c>
      <c r="F434" s="211"/>
      <c r="G434" s="211"/>
      <c r="H434" s="212" t="s">
        <v>193</v>
      </c>
      <c r="I434" s="127"/>
      <c r="AR434" s="203" t="s">
        <v>215</v>
      </c>
      <c r="AS434" s="204" t="s">
        <v>70</v>
      </c>
      <c r="AT434" s="204" t="n">
        <v>5</v>
      </c>
      <c r="AU434" s="205" t="n">
        <f aca="false">P27</f>
        <v>591455</v>
      </c>
      <c r="AV434" s="205" t="n">
        <f aca="false">B295</f>
        <v>45775</v>
      </c>
      <c r="AW434" s="206" t="n">
        <f aca="false">AV434/AU434</f>
        <v>0.0773938845727908</v>
      </c>
      <c r="AX434" s="207" t="n">
        <f aca="false">2*AT434*AW434/(2+AT434*AW434)</f>
        <v>0.324234922456323</v>
      </c>
      <c r="AY434" s="208" t="n">
        <f aca="false">AY433*(1-AX433)</f>
        <v>52163.7245204915</v>
      </c>
      <c r="AZ434" s="208" t="n">
        <f aca="false">((AY434+AY435)/2)*AT434</f>
        <v>218535.369665121</v>
      </c>
      <c r="BA434" s="208" t="n">
        <f aca="false">BA435+AZ434</f>
        <v>449808.783437951</v>
      </c>
      <c r="BB434" s="209" t="n">
        <f aca="false">BA434/AY434</f>
        <v>8.62301891923481</v>
      </c>
      <c r="BD434" s="203" t="s">
        <v>215</v>
      </c>
      <c r="BE434" s="204" t="s">
        <v>70</v>
      </c>
      <c r="BF434" s="204" t="n">
        <v>5</v>
      </c>
      <c r="BG434" s="205" t="n">
        <f aca="false">AC27</f>
        <v>835491</v>
      </c>
      <c r="BH434" s="205" t="n">
        <f aca="false">B984</f>
        <v>52855</v>
      </c>
      <c r="BI434" s="206" t="n">
        <f aca="false">BH434/BG434</f>
        <v>0.0632622015078559</v>
      </c>
      <c r="BJ434" s="207" t="n">
        <f aca="false">2*BF434*BI434/(2+BF434*BI434)</f>
        <v>0.27311618043495</v>
      </c>
      <c r="BK434" s="208" t="n">
        <f aca="false">BK433*(1-BJ433)</f>
        <v>58520.1081113028</v>
      </c>
      <c r="BL434" s="208" t="n">
        <f aca="false">((BK434+BK435)/2)*BF434</f>
        <v>252643.569541516</v>
      </c>
      <c r="BM434" s="208" t="n">
        <f aca="false">BM435+BL434</f>
        <v>575107.211455443</v>
      </c>
      <c r="BN434" s="209" t="n">
        <f aca="false">BM434/BK434</f>
        <v>9.82751450769047</v>
      </c>
    </row>
    <row r="435" customFormat="false" ht="15" hidden="false" customHeight="false" outlineLevel="0" collapsed="false">
      <c r="A435" s="210"/>
      <c r="B435" s="213" t="s">
        <v>195</v>
      </c>
      <c r="C435" s="213" t="s">
        <v>196</v>
      </c>
      <c r="D435" s="213" t="s">
        <v>197</v>
      </c>
      <c r="E435" s="213" t="s">
        <v>195</v>
      </c>
      <c r="F435" s="213" t="s">
        <v>196</v>
      </c>
      <c r="G435" s="214" t="s">
        <v>197</v>
      </c>
      <c r="H435" s="215" t="s">
        <v>198</v>
      </c>
      <c r="I435" s="127"/>
      <c r="AR435" s="196" t="s">
        <v>216</v>
      </c>
      <c r="AS435" s="197" t="s">
        <v>71</v>
      </c>
      <c r="AT435" s="197" t="n">
        <v>5</v>
      </c>
      <c r="AU435" s="198" t="n">
        <f aca="false">P28</f>
        <v>341806</v>
      </c>
      <c r="AV435" s="198" t="n">
        <f aca="false">B296</f>
        <v>40665</v>
      </c>
      <c r="AW435" s="199" t="n">
        <f aca="false">AV435/AU435</f>
        <v>0.118970995242916</v>
      </c>
      <c r="AX435" s="200" t="n">
        <f aca="false">2*AT435*AW435/(2+AT435*AW435)</f>
        <v>0.458488032408164</v>
      </c>
      <c r="AY435" s="201" t="n">
        <f aca="false">AY434*(1-AX434)</f>
        <v>35250.4233455569</v>
      </c>
      <c r="AZ435" s="201" t="n">
        <f aca="false">((AY435+AY436)/2)*AT435</f>
        <v>135847.373624637</v>
      </c>
      <c r="BA435" s="201" t="n">
        <f aca="false">BA436+AZ435</f>
        <v>231273.41377283</v>
      </c>
      <c r="BB435" s="202" t="n">
        <f aca="false">BA435/AY435</f>
        <v>6.56086911370329</v>
      </c>
      <c r="BD435" s="196" t="s">
        <v>216</v>
      </c>
      <c r="BE435" s="197" t="s">
        <v>71</v>
      </c>
      <c r="BF435" s="197" t="n">
        <v>5</v>
      </c>
      <c r="BG435" s="198" t="n">
        <f aca="false">AC28</f>
        <v>463602</v>
      </c>
      <c r="BH435" s="198" t="n">
        <f aca="false">B985</f>
        <v>44867</v>
      </c>
      <c r="BI435" s="199" t="n">
        <f aca="false">BH435/BG435</f>
        <v>0.0967791338259973</v>
      </c>
      <c r="BJ435" s="200" t="n">
        <f aca="false">2*BF435*BI435/(2+BF435*BI435)</f>
        <v>0.389626404316311</v>
      </c>
      <c r="BK435" s="201" t="n">
        <f aca="false">BK434*(1-BJ434)</f>
        <v>42537.3197053034</v>
      </c>
      <c r="BL435" s="201" t="n">
        <f aca="false">((BK435+BK436)/2)*BF435</f>
        <v>171252.44121144</v>
      </c>
      <c r="BM435" s="201" t="n">
        <f aca="false">BM436+BL435</f>
        <v>322463.641913927</v>
      </c>
      <c r="BN435" s="202" t="n">
        <f aca="false">BM435/BK435</f>
        <v>7.58072309557679</v>
      </c>
    </row>
    <row r="436" customFormat="false" ht="15" hidden="false" customHeight="false" outlineLevel="0" collapsed="false">
      <c r="A436" s="0" t="s">
        <v>201</v>
      </c>
      <c r="B436" s="132" t="n">
        <v>312436</v>
      </c>
      <c r="C436" s="132" t="n">
        <v>163538</v>
      </c>
      <c r="D436" s="132" t="n">
        <v>148898</v>
      </c>
      <c r="E436" s="217" t="n">
        <v>100</v>
      </c>
      <c r="F436" s="217" t="n">
        <v>100</v>
      </c>
      <c r="G436" s="217" t="n">
        <v>100</v>
      </c>
      <c r="H436" s="217" t="n">
        <v>109.8</v>
      </c>
      <c r="I436" s="127"/>
      <c r="AR436" s="203" t="n">
        <v>90</v>
      </c>
      <c r="AS436" s="204" t="s">
        <v>72</v>
      </c>
      <c r="AT436" s="204" t="n">
        <v>5</v>
      </c>
      <c r="AU436" s="205" t="n">
        <f aca="false">P29</f>
        <v>141746</v>
      </c>
      <c r="AV436" s="205" t="n">
        <f aca="false">B297</f>
        <v>24447</v>
      </c>
      <c r="AW436" s="206" t="n">
        <f aca="false">AV436/AU436</f>
        <v>0.172470475357329</v>
      </c>
      <c r="AX436" s="207" t="n">
        <f aca="false">2*AT436*AW436/(2+AT436*AW436)</f>
        <v>0.602548018741666</v>
      </c>
      <c r="AY436" s="208" t="n">
        <f aca="false">AY435*(1-AX435)</f>
        <v>19088.5261042977</v>
      </c>
      <c r="AZ436" s="208" t="n">
        <f aca="false">((AY436+AY437)/2)*AT436</f>
        <v>66688.2465593807</v>
      </c>
      <c r="BA436" s="208" t="n">
        <f aca="false">BA437+AZ436</f>
        <v>95426.0401481934</v>
      </c>
      <c r="BB436" s="209" t="n">
        <f aca="false">BA436/AY436</f>
        <v>4.99913087195918</v>
      </c>
      <c r="BD436" s="203" t="n">
        <v>90</v>
      </c>
      <c r="BE436" s="204" t="s">
        <v>72</v>
      </c>
      <c r="BF436" s="204" t="n">
        <v>5</v>
      </c>
      <c r="BG436" s="205" t="n">
        <f aca="false">AC29</f>
        <v>215820</v>
      </c>
      <c r="BH436" s="205" t="n">
        <f aca="false">B986</f>
        <v>30346</v>
      </c>
      <c r="BI436" s="206" t="n">
        <f aca="false">BH436/BG436</f>
        <v>0.140607914002409</v>
      </c>
      <c r="BJ436" s="207" t="n">
        <f aca="false">2*BF436*BI436/(2+BF436*BI436)</f>
        <v>0.520184445549137</v>
      </c>
      <c r="BK436" s="208" t="n">
        <f aca="false">BK435*(1-BJ435)</f>
        <v>25963.6567792727</v>
      </c>
      <c r="BL436" s="208" t="n">
        <f aca="false">((BK436+BK437)/2)*BF436</f>
        <v>96053.5578809784</v>
      </c>
      <c r="BM436" s="208" t="n">
        <f aca="false">BM437+BL436</f>
        <v>151211.200702487</v>
      </c>
      <c r="BN436" s="209" t="n">
        <f aca="false">BM436/BK436</f>
        <v>5.82395623189726</v>
      </c>
    </row>
    <row r="437" customFormat="false" ht="15" hidden="false" customHeight="false" outlineLevel="0" collapsed="false">
      <c r="A437" s="219" t="s">
        <v>186</v>
      </c>
      <c r="B437" s="132" t="n">
        <v>6720</v>
      </c>
      <c r="C437" s="132" t="n">
        <v>3798</v>
      </c>
      <c r="D437" s="132" t="n">
        <v>2922</v>
      </c>
      <c r="E437" s="217" t="n">
        <v>2.2</v>
      </c>
      <c r="F437" s="217" t="n">
        <v>2.3</v>
      </c>
      <c r="G437" s="217" t="n">
        <v>2</v>
      </c>
      <c r="H437" s="217" t="n">
        <v>130</v>
      </c>
      <c r="I437" s="127"/>
      <c r="AR437" s="196" t="n">
        <v>95</v>
      </c>
      <c r="AS437" s="197" t="s">
        <v>74</v>
      </c>
      <c r="AT437" s="197" t="n">
        <v>5</v>
      </c>
      <c r="AU437" s="198" t="n">
        <f aca="false">P30</f>
        <v>35094</v>
      </c>
      <c r="AV437" s="198" t="n">
        <f aca="false">B298</f>
        <v>8788</v>
      </c>
      <c r="AW437" s="199" t="n">
        <f aca="false">AV437/AU437</f>
        <v>0.250413176041489</v>
      </c>
      <c r="AX437" s="200" t="n">
        <f aca="false">2*AT437*AW437/(2+AT437*AW437)</f>
        <v>0.770012617412029</v>
      </c>
      <c r="AY437" s="201" t="n">
        <f aca="false">AY436*(1-AX436)</f>
        <v>7586.77251945455</v>
      </c>
      <c r="AZ437" s="201" t="n">
        <f aca="false">((AY437+AY438)/2)*AT437</f>
        <v>23329.0861837356</v>
      </c>
      <c r="BA437" s="201" t="n">
        <f aca="false">BA438+AZ437</f>
        <v>28737.7935888127</v>
      </c>
      <c r="BB437" s="202" t="n">
        <f aca="false">BA437/AY437</f>
        <v>3.78788127825386</v>
      </c>
      <c r="BD437" s="196" t="n">
        <v>95</v>
      </c>
      <c r="BE437" s="197" t="s">
        <v>74</v>
      </c>
      <c r="BF437" s="197" t="n">
        <v>5</v>
      </c>
      <c r="BG437" s="198" t="n">
        <f aca="false">AC30</f>
        <v>76192</v>
      </c>
      <c r="BH437" s="198" t="n">
        <f aca="false">B987</f>
        <v>15917</v>
      </c>
      <c r="BI437" s="199" t="n">
        <f aca="false">BH437/BG437</f>
        <v>0.208906446871063</v>
      </c>
      <c r="BJ437" s="200" t="n">
        <f aca="false">2*BF437*BI437/(2+BF437*BI437)</f>
        <v>0.686169272618324</v>
      </c>
      <c r="BK437" s="201" t="n">
        <f aca="false">BK436*(1-BJ436)</f>
        <v>12457.7663731186</v>
      </c>
      <c r="BL437" s="201" t="n">
        <f aca="false">((BK437+BK438)/2)*BF437</f>
        <v>40918.4906388636</v>
      </c>
      <c r="BM437" s="201" t="n">
        <f aca="false">BM438+BL437</f>
        <v>55157.6428215086</v>
      </c>
      <c r="BN437" s="202" t="n">
        <f aca="false">BM437/BK437</f>
        <v>4.42757081562612</v>
      </c>
    </row>
    <row r="438" customFormat="false" ht="15" hidden="false" customHeight="false" outlineLevel="0" collapsed="false">
      <c r="A438" s="219" t="s">
        <v>189</v>
      </c>
      <c r="B438" s="132" t="n">
        <v>1091</v>
      </c>
      <c r="C438" s="132" t="n">
        <v>610</v>
      </c>
      <c r="D438" s="132" t="n">
        <v>481</v>
      </c>
      <c r="E438" s="217" t="n">
        <v>0.3</v>
      </c>
      <c r="F438" s="217" t="n">
        <v>0.4</v>
      </c>
      <c r="G438" s="217" t="n">
        <v>0.3</v>
      </c>
      <c r="H438" s="217" t="n">
        <v>126.8</v>
      </c>
      <c r="I438" s="127"/>
      <c r="AR438" s="220" t="s">
        <v>217</v>
      </c>
      <c r="AS438" s="221" t="s">
        <v>218</v>
      </c>
      <c r="AT438" s="221" t="n">
        <f aca="false">2/AW438</f>
        <v>6.19958202716823</v>
      </c>
      <c r="AU438" s="222" t="n">
        <f aca="false">P31</f>
        <v>5933</v>
      </c>
      <c r="AV438" s="222" t="n">
        <f aca="false">B299</f>
        <v>1914</v>
      </c>
      <c r="AW438" s="223" t="n">
        <f aca="false">AV438/AU438</f>
        <v>0.322602393392887</v>
      </c>
      <c r="AX438" s="224" t="n">
        <f aca="false">2*AT438*AW438/(2+AT438*AW438)</f>
        <v>1</v>
      </c>
      <c r="AY438" s="225" t="n">
        <f aca="false">AY437*(1-AX437)</f>
        <v>1744.8619540397</v>
      </c>
      <c r="AZ438" s="225" t="n">
        <f aca="false">AY438/AW438</f>
        <v>5408.70740507709</v>
      </c>
      <c r="BA438" s="225" t="n">
        <f aca="false">BA439+AZ438</f>
        <v>5408.70740507709</v>
      </c>
      <c r="BB438" s="226" t="n">
        <f aca="false">BA438/AY438</f>
        <v>3.09979101358412</v>
      </c>
      <c r="BD438" s="220" t="s">
        <v>217</v>
      </c>
      <c r="BE438" s="221" t="s">
        <v>218</v>
      </c>
      <c r="BF438" s="221" t="n">
        <f aca="false">2/BI438</f>
        <v>7.28414331323164</v>
      </c>
      <c r="BG438" s="222" t="n">
        <f aca="false">AC31</f>
        <v>20534</v>
      </c>
      <c r="BH438" s="222" t="n">
        <f aca="false">B988</f>
        <v>5638</v>
      </c>
      <c r="BI438" s="223" t="n">
        <f aca="false">BH438/BG438</f>
        <v>0.274569007499756</v>
      </c>
      <c r="BJ438" s="224" t="n">
        <f aca="false">2*BF438*BI438/(2+BF438*BI438)</f>
        <v>1</v>
      </c>
      <c r="BK438" s="225" t="n">
        <f aca="false">BK437*(1-BJ437)</f>
        <v>3909.62988242681</v>
      </c>
      <c r="BL438" s="225" t="n">
        <f aca="false">BK438/BI438</f>
        <v>14239.1521826449</v>
      </c>
      <c r="BM438" s="225" t="n">
        <f aca="false">BM439+BL438</f>
        <v>14239.1521826449</v>
      </c>
      <c r="BN438" s="226" t="n">
        <f aca="false">BM438/BK438</f>
        <v>3.64207165661582</v>
      </c>
    </row>
    <row r="439" customFormat="false" ht="15" hidden="false" customHeight="false" outlineLevel="0" collapsed="false">
      <c r="A439" s="219" t="s">
        <v>46</v>
      </c>
      <c r="B439" s="132" t="n">
        <v>566</v>
      </c>
      <c r="C439" s="132" t="n">
        <v>345</v>
      </c>
      <c r="D439" s="132" t="n">
        <v>221</v>
      </c>
      <c r="E439" s="217" t="n">
        <v>0.2</v>
      </c>
      <c r="F439" s="217" t="n">
        <v>0.2</v>
      </c>
      <c r="G439" s="217" t="n">
        <v>0.1</v>
      </c>
      <c r="H439" s="217" t="n">
        <v>156.1</v>
      </c>
      <c r="I439" s="127"/>
    </row>
    <row r="440" customFormat="false" ht="15" hidden="false" customHeight="false" outlineLevel="0" collapsed="false">
      <c r="A440" s="219" t="s">
        <v>33</v>
      </c>
      <c r="B440" s="132" t="n">
        <v>659</v>
      </c>
      <c r="C440" s="132" t="n">
        <v>420</v>
      </c>
      <c r="D440" s="132" t="n">
        <v>239</v>
      </c>
      <c r="E440" s="217" t="n">
        <v>0.2</v>
      </c>
      <c r="F440" s="217" t="n">
        <v>0.3</v>
      </c>
      <c r="G440" s="217" t="n">
        <v>0.2</v>
      </c>
      <c r="H440" s="217" t="n">
        <v>175.7</v>
      </c>
      <c r="I440" s="127"/>
      <c r="AR440" s="180"/>
      <c r="AS440" s="181"/>
      <c r="AT440" s="181"/>
      <c r="AU440" s="181"/>
      <c r="AV440" s="182"/>
      <c r="AW440" s="182" t="s">
        <v>285</v>
      </c>
      <c r="AX440" s="181"/>
      <c r="AY440" s="181"/>
      <c r="AZ440" s="181"/>
      <c r="BA440" s="181"/>
      <c r="BB440" s="183"/>
      <c r="BD440" s="180"/>
      <c r="BE440" s="181"/>
      <c r="BF440" s="181"/>
      <c r="BG440" s="181"/>
      <c r="BH440" s="182"/>
      <c r="BI440" s="182" t="s">
        <v>286</v>
      </c>
      <c r="BJ440" s="181"/>
      <c r="BK440" s="181"/>
      <c r="BL440" s="181"/>
      <c r="BM440" s="181"/>
      <c r="BN440" s="183"/>
    </row>
    <row r="441" customFormat="false" ht="15" hidden="false" customHeight="false" outlineLevel="0" collapsed="false">
      <c r="A441" s="219" t="s">
        <v>34</v>
      </c>
      <c r="B441" s="132" t="n">
        <v>2013</v>
      </c>
      <c r="C441" s="132" t="n">
        <v>1469</v>
      </c>
      <c r="D441" s="132" t="n">
        <v>544</v>
      </c>
      <c r="E441" s="217" t="n">
        <v>0.6</v>
      </c>
      <c r="F441" s="217" t="n">
        <v>0.9</v>
      </c>
      <c r="G441" s="217" t="n">
        <v>0.4</v>
      </c>
      <c r="H441" s="217" t="n">
        <v>270</v>
      </c>
      <c r="I441" s="127"/>
      <c r="AR441" s="184"/>
      <c r="AS441" s="185"/>
      <c r="AT441" s="186"/>
      <c r="AU441" s="187"/>
      <c r="AV441" s="187"/>
      <c r="AW441" s="187"/>
      <c r="AX441" s="187"/>
      <c r="AY441" s="187"/>
      <c r="AZ441" s="188"/>
      <c r="BA441" s="187"/>
      <c r="BB441" s="189"/>
      <c r="BD441" s="184"/>
      <c r="BE441" s="185"/>
      <c r="BF441" s="186"/>
      <c r="BG441" s="187"/>
      <c r="BH441" s="187"/>
      <c r="BI441" s="187"/>
      <c r="BJ441" s="187"/>
      <c r="BK441" s="187"/>
      <c r="BL441" s="188"/>
      <c r="BM441" s="187"/>
      <c r="BN441" s="189"/>
    </row>
    <row r="442" customFormat="false" ht="73" hidden="false" customHeight="false" outlineLevel="0" collapsed="false">
      <c r="A442" s="219" t="s">
        <v>35</v>
      </c>
      <c r="B442" s="132" t="n">
        <v>2858</v>
      </c>
      <c r="C442" s="132" t="n">
        <v>2191</v>
      </c>
      <c r="D442" s="132" t="n">
        <v>667</v>
      </c>
      <c r="E442" s="217" t="n">
        <v>0.9</v>
      </c>
      <c r="F442" s="217" t="n">
        <v>1.3</v>
      </c>
      <c r="G442" s="217" t="n">
        <v>0.4</v>
      </c>
      <c r="H442" s="217" t="n">
        <v>328.5</v>
      </c>
      <c r="I442" s="127"/>
      <c r="AR442" s="184" t="s">
        <v>163</v>
      </c>
      <c r="AS442" s="187" t="s">
        <v>164</v>
      </c>
      <c r="AT442" s="186" t="s">
        <v>165</v>
      </c>
      <c r="AU442" s="187" t="s">
        <v>166</v>
      </c>
      <c r="AV442" s="187" t="s">
        <v>167</v>
      </c>
      <c r="AW442" s="187" t="s">
        <v>168</v>
      </c>
      <c r="AX442" s="187" t="s">
        <v>169</v>
      </c>
      <c r="AY442" s="187" t="s">
        <v>170</v>
      </c>
      <c r="AZ442" s="188" t="s">
        <v>171</v>
      </c>
      <c r="BA442" s="187" t="s">
        <v>172</v>
      </c>
      <c r="BB442" s="189" t="s">
        <v>173</v>
      </c>
      <c r="BD442" s="184" t="s">
        <v>163</v>
      </c>
      <c r="BE442" s="187" t="s">
        <v>164</v>
      </c>
      <c r="BF442" s="186" t="s">
        <v>165</v>
      </c>
      <c r="BG442" s="187" t="s">
        <v>166</v>
      </c>
      <c r="BH442" s="187" t="s">
        <v>167</v>
      </c>
      <c r="BI442" s="187" t="s">
        <v>168</v>
      </c>
      <c r="BJ442" s="187" t="s">
        <v>169</v>
      </c>
      <c r="BK442" s="187" t="s">
        <v>170</v>
      </c>
      <c r="BL442" s="188" t="s">
        <v>171</v>
      </c>
      <c r="BM442" s="187" t="s">
        <v>172</v>
      </c>
      <c r="BN442" s="189" t="s">
        <v>173</v>
      </c>
    </row>
    <row r="443" customFormat="false" ht="15" hidden="false" customHeight="false" outlineLevel="0" collapsed="false">
      <c r="A443" s="219" t="s">
        <v>36</v>
      </c>
      <c r="B443" s="132" t="n">
        <v>2899</v>
      </c>
      <c r="C443" s="132" t="n">
        <v>2137</v>
      </c>
      <c r="D443" s="132" t="n">
        <v>762</v>
      </c>
      <c r="E443" s="217" t="n">
        <v>0.9</v>
      </c>
      <c r="F443" s="217" t="n">
        <v>1.3</v>
      </c>
      <c r="G443" s="217" t="n">
        <v>0.5</v>
      </c>
      <c r="H443" s="217" t="n">
        <v>280.4</v>
      </c>
      <c r="I443" s="127"/>
      <c r="AR443" s="191" t="s">
        <v>175</v>
      </c>
      <c r="AS443" s="192" t="s">
        <v>176</v>
      </c>
      <c r="AT443" s="193" t="s">
        <v>177</v>
      </c>
      <c r="AU443" s="192" t="s">
        <v>178</v>
      </c>
      <c r="AV443" s="192" t="s">
        <v>179</v>
      </c>
      <c r="AW443" s="192" t="s">
        <v>180</v>
      </c>
      <c r="AX443" s="192" t="s">
        <v>181</v>
      </c>
      <c r="AY443" s="192" t="s">
        <v>182</v>
      </c>
      <c r="AZ443" s="194" t="s">
        <v>183</v>
      </c>
      <c r="BA443" s="192" t="s">
        <v>184</v>
      </c>
      <c r="BB443" s="195" t="s">
        <v>185</v>
      </c>
      <c r="BD443" s="191" t="s">
        <v>175</v>
      </c>
      <c r="BE443" s="192" t="s">
        <v>176</v>
      </c>
      <c r="BF443" s="193" t="s">
        <v>177</v>
      </c>
      <c r="BG443" s="192" t="s">
        <v>178</v>
      </c>
      <c r="BH443" s="192" t="s">
        <v>179</v>
      </c>
      <c r="BI443" s="192" t="s">
        <v>180</v>
      </c>
      <c r="BJ443" s="192" t="s">
        <v>181</v>
      </c>
      <c r="BK443" s="192" t="s">
        <v>182</v>
      </c>
      <c r="BL443" s="194" t="s">
        <v>183</v>
      </c>
      <c r="BM443" s="192" t="s">
        <v>184</v>
      </c>
      <c r="BN443" s="195" t="s">
        <v>185</v>
      </c>
    </row>
    <row r="444" customFormat="false" ht="15" hidden="false" customHeight="false" outlineLevel="0" collapsed="false">
      <c r="A444" s="219" t="s">
        <v>37</v>
      </c>
      <c r="B444" s="132" t="n">
        <v>2967</v>
      </c>
      <c r="C444" s="132" t="n">
        <v>2042</v>
      </c>
      <c r="D444" s="132" t="n">
        <v>925</v>
      </c>
      <c r="E444" s="217" t="n">
        <v>0.9</v>
      </c>
      <c r="F444" s="217" t="n">
        <v>1.2</v>
      </c>
      <c r="G444" s="217" t="n">
        <v>0.6</v>
      </c>
      <c r="H444" s="217" t="n">
        <v>220.8</v>
      </c>
      <c r="I444" s="127"/>
      <c r="AR444" s="196" t="s">
        <v>186</v>
      </c>
      <c r="AS444" s="197" t="s">
        <v>186</v>
      </c>
      <c r="AT444" s="197" t="n">
        <v>1</v>
      </c>
      <c r="AU444" s="198" t="n">
        <f aca="false">P40</f>
        <v>382818.53489561</v>
      </c>
      <c r="AV444" s="198" t="n">
        <f aca="false">C278</f>
        <v>4233</v>
      </c>
      <c r="AW444" s="199" t="n">
        <f aca="false">AV444/AU444</f>
        <v>0.0110574583363741</v>
      </c>
      <c r="AX444" s="200" t="n">
        <f aca="false">2*AT444*AW444/(2+AT444*AW444)</f>
        <v>0.0109966607771827</v>
      </c>
      <c r="AY444" s="201" t="n">
        <v>100000</v>
      </c>
      <c r="AZ444" s="201" t="n">
        <f aca="false">(0.1*AY444+0.9*AY445)*AT444</f>
        <v>99010.3005300536</v>
      </c>
      <c r="BA444" s="201" t="n">
        <f aca="false">BA445+AZ444</f>
        <v>7373494.40622388</v>
      </c>
      <c r="BB444" s="202" t="n">
        <f aca="false">BA444/AY444</f>
        <v>73.7349440622388</v>
      </c>
      <c r="BD444" s="196" t="s">
        <v>186</v>
      </c>
      <c r="BE444" s="197" t="s">
        <v>186</v>
      </c>
      <c r="BF444" s="197" t="n">
        <v>1</v>
      </c>
      <c r="BG444" s="198" t="n">
        <f aca="false">AC40</f>
        <v>365706.671235122</v>
      </c>
      <c r="BH444" s="198" t="n">
        <f aca="false">C967</f>
        <v>2711</v>
      </c>
      <c r="BI444" s="199" t="n">
        <f aca="false">BH444/BG444</f>
        <v>0.0074130449708341</v>
      </c>
      <c r="BJ444" s="200" t="n">
        <f aca="false">2*BF444*BI444/(2+BF444*BI444)</f>
        <v>0.00738566981957797</v>
      </c>
      <c r="BK444" s="201" t="n">
        <v>100000</v>
      </c>
      <c r="BL444" s="201" t="n">
        <f aca="false">(0.1*BK444+0.9*BK445)*BF444</f>
        <v>99335.289716238</v>
      </c>
      <c r="BM444" s="201" t="n">
        <f aca="false">BM445+BL444</f>
        <v>7654570.95545756</v>
      </c>
      <c r="BN444" s="202" t="n">
        <f aca="false">BM444/BK444</f>
        <v>76.5457095545756</v>
      </c>
    </row>
    <row r="445" customFormat="false" ht="15" hidden="false" customHeight="false" outlineLevel="0" collapsed="false">
      <c r="A445" s="219" t="s">
        <v>38</v>
      </c>
      <c r="B445" s="132" t="n">
        <v>3850</v>
      </c>
      <c r="C445" s="132" t="n">
        <v>2483</v>
      </c>
      <c r="D445" s="132" t="n">
        <v>1367</v>
      </c>
      <c r="E445" s="217" t="n">
        <v>1.2</v>
      </c>
      <c r="F445" s="217" t="n">
        <v>1.5</v>
      </c>
      <c r="G445" s="217" t="n">
        <v>0.9</v>
      </c>
      <c r="H445" s="217" t="n">
        <v>181.6</v>
      </c>
      <c r="I445" s="127"/>
      <c r="AR445" s="203" t="s">
        <v>188</v>
      </c>
      <c r="AS445" s="204" t="s">
        <v>189</v>
      </c>
      <c r="AT445" s="204" t="n">
        <v>4</v>
      </c>
      <c r="AU445" s="205" t="n">
        <f aca="false">P41</f>
        <v>1936908</v>
      </c>
      <c r="AV445" s="205" t="n">
        <f aca="false">C279</f>
        <v>685</v>
      </c>
      <c r="AW445" s="206" t="n">
        <f aca="false">AV445/AU445</f>
        <v>0.000353656446253513</v>
      </c>
      <c r="AX445" s="207" t="n">
        <f aca="false">2*AT445*AW445/(2+AT445*AW445)</f>
        <v>0.00141362590918331</v>
      </c>
      <c r="AY445" s="208" t="n">
        <f aca="false">AY444*(1-AX444)</f>
        <v>98900.3339222817</v>
      </c>
      <c r="AZ445" s="208" t="n">
        <f aca="false">((AY445+AY446)/2)*AT445</f>
        <v>395321.719540208</v>
      </c>
      <c r="BA445" s="208" t="n">
        <f aca="false">BA446+AZ445</f>
        <v>7274484.10569382</v>
      </c>
      <c r="BB445" s="209" t="n">
        <f aca="false">BA445/AY445</f>
        <v>73.5536859906893</v>
      </c>
      <c r="BD445" s="203" t="s">
        <v>188</v>
      </c>
      <c r="BE445" s="204" t="s">
        <v>189</v>
      </c>
      <c r="BF445" s="204" t="n">
        <v>4</v>
      </c>
      <c r="BG445" s="205" t="n">
        <f aca="false">AC41</f>
        <v>1850786</v>
      </c>
      <c r="BH445" s="205" t="n">
        <f aca="false">C968</f>
        <v>404</v>
      </c>
      <c r="BI445" s="206" t="n">
        <f aca="false">BH445/BG445</f>
        <v>0.000218285636480933</v>
      </c>
      <c r="BJ445" s="207" t="n">
        <f aca="false">2*BF445*BI445/(2+BF445*BI445)</f>
        <v>0.000872761523314506</v>
      </c>
      <c r="BK445" s="208" t="n">
        <f aca="false">BK444*(1-BJ444)</f>
        <v>99261.4330180422</v>
      </c>
      <c r="BL445" s="208" t="n">
        <f aca="false">((BK445+BK446)/2)*BF445</f>
        <v>396872.468953194</v>
      </c>
      <c r="BM445" s="208" t="n">
        <f aca="false">BM446+BL445</f>
        <v>7555235.66574132</v>
      </c>
      <c r="BN445" s="209" t="n">
        <f aca="false">BM445/BK445</f>
        <v>76.1145133212821</v>
      </c>
    </row>
    <row r="446" customFormat="false" ht="15" hidden="false" customHeight="false" outlineLevel="0" collapsed="false">
      <c r="A446" s="219" t="s">
        <v>39</v>
      </c>
      <c r="B446" s="132" t="n">
        <v>5455</v>
      </c>
      <c r="C446" s="132" t="n">
        <v>3439</v>
      </c>
      <c r="D446" s="132" t="n">
        <v>2016</v>
      </c>
      <c r="E446" s="217" t="n">
        <v>1.7</v>
      </c>
      <c r="F446" s="217" t="n">
        <v>2.1</v>
      </c>
      <c r="G446" s="217" t="n">
        <v>1.4</v>
      </c>
      <c r="H446" s="217" t="n">
        <v>170.6</v>
      </c>
      <c r="I446" s="127"/>
      <c r="AR446" s="196" t="s">
        <v>194</v>
      </c>
      <c r="AS446" s="197" t="s">
        <v>46</v>
      </c>
      <c r="AT446" s="197" t="n">
        <v>5</v>
      </c>
      <c r="AU446" s="198" t="n">
        <f aca="false">P42</f>
        <v>1837604</v>
      </c>
      <c r="AV446" s="198" t="n">
        <f aca="false">C280</f>
        <v>368</v>
      </c>
      <c r="AW446" s="199" t="n">
        <f aca="false">AV446/AU446</f>
        <v>0.000200260774356172</v>
      </c>
      <c r="AX446" s="200" t="n">
        <f aca="false">2*AT446*AW446/(2+AT446*AW446)</f>
        <v>0.00100080281791263</v>
      </c>
      <c r="AY446" s="201" t="n">
        <f aca="false">AY445*(1-AX445)</f>
        <v>98760.5258478223</v>
      </c>
      <c r="AZ446" s="201" t="n">
        <f aca="false">((AY446+AY447)/2)*AT446</f>
        <v>493555.529707694</v>
      </c>
      <c r="BA446" s="201" t="n">
        <f aca="false">BA447+AZ446</f>
        <v>6879162.38615362</v>
      </c>
      <c r="BB446" s="202" t="n">
        <f aca="false">BA446/AY446</f>
        <v>69.6549793259865</v>
      </c>
      <c r="BD446" s="196" t="s">
        <v>194</v>
      </c>
      <c r="BE446" s="197" t="s">
        <v>46</v>
      </c>
      <c r="BF446" s="197" t="n">
        <v>5</v>
      </c>
      <c r="BG446" s="198" t="n">
        <f aca="false">AC42</f>
        <v>1886740</v>
      </c>
      <c r="BH446" s="198" t="n">
        <f aca="false">C969</f>
        <v>250</v>
      </c>
      <c r="BI446" s="199" t="n">
        <f aca="false">BH446/BG446</f>
        <v>0.000132503683602404</v>
      </c>
      <c r="BJ446" s="200" t="n">
        <f aca="false">2*BF446*BI446/(2+BF446*BI446)</f>
        <v>0.000662299025360754</v>
      </c>
      <c r="BK446" s="201" t="n">
        <f aca="false">BK445*(1-BJ445)</f>
        <v>99174.801458555</v>
      </c>
      <c r="BL446" s="201" t="n">
        <f aca="false">((BK446+BK447)/2)*BF446</f>
        <v>495709.798856909</v>
      </c>
      <c r="BM446" s="201" t="n">
        <f aca="false">BM447+BL446</f>
        <v>7158363.19678812</v>
      </c>
      <c r="BN446" s="202" t="n">
        <f aca="false">BM446/BK446</f>
        <v>72.1792541201063</v>
      </c>
    </row>
    <row r="447" customFormat="false" ht="15" hidden="false" customHeight="false" outlineLevel="0" collapsed="false">
      <c r="A447" s="219" t="s">
        <v>40</v>
      </c>
      <c r="B447" s="132" t="n">
        <v>7336</v>
      </c>
      <c r="C447" s="132" t="n">
        <v>4546</v>
      </c>
      <c r="D447" s="132" t="n">
        <v>2790</v>
      </c>
      <c r="E447" s="217" t="n">
        <v>2.3</v>
      </c>
      <c r="F447" s="217" t="n">
        <v>2.8</v>
      </c>
      <c r="G447" s="217" t="n">
        <v>1.9</v>
      </c>
      <c r="H447" s="217" t="n">
        <v>162.9</v>
      </c>
      <c r="I447" s="127"/>
      <c r="AR447" s="203" t="s">
        <v>200</v>
      </c>
      <c r="AS447" s="204" t="s">
        <v>33</v>
      </c>
      <c r="AT447" s="204" t="n">
        <v>5</v>
      </c>
      <c r="AU447" s="205" t="n">
        <f aca="false">P43</f>
        <v>1794948</v>
      </c>
      <c r="AV447" s="205" t="n">
        <f aca="false">C281</f>
        <v>470</v>
      </c>
      <c r="AW447" s="206" t="n">
        <f aca="false">AV447/AU447</f>
        <v>0.000261846025623026</v>
      </c>
      <c r="AX447" s="207" t="n">
        <f aca="false">2*AT447*AW447/(2+AT447*AW447)</f>
        <v>0.00130837364701638</v>
      </c>
      <c r="AY447" s="208" t="n">
        <f aca="false">AY446*(1-AX446)</f>
        <v>98661.6860352553</v>
      </c>
      <c r="AZ447" s="208" t="n">
        <f aca="false">((AY447+AY448)/2)*AT447</f>
        <v>492985.71430133</v>
      </c>
      <c r="BA447" s="208" t="n">
        <f aca="false">BA448+AZ447</f>
        <v>6385606.85644592</v>
      </c>
      <c r="BB447" s="209" t="n">
        <f aca="false">BA447/AY447</f>
        <v>64.7222555487661</v>
      </c>
      <c r="BD447" s="203" t="s">
        <v>200</v>
      </c>
      <c r="BE447" s="204" t="s">
        <v>33</v>
      </c>
      <c r="BF447" s="204" t="n">
        <v>5</v>
      </c>
      <c r="BG447" s="205" t="n">
        <f aca="false">AC43</f>
        <v>1922363</v>
      </c>
      <c r="BH447" s="205" t="n">
        <f aca="false">C970</f>
        <v>324</v>
      </c>
      <c r="BI447" s="206" t="n">
        <f aca="false">BH447/BG447</f>
        <v>0.000168542569743592</v>
      </c>
      <c r="BJ447" s="207" t="n">
        <f aca="false">2*BF447*BI447/(2+BF447*BI447)</f>
        <v>0.000842357915798527</v>
      </c>
      <c r="BK447" s="208" t="n">
        <f aca="false">BK446*(1-BJ446)</f>
        <v>99109.1180842086</v>
      </c>
      <c r="BL447" s="208" t="n">
        <f aca="false">((BK447+BK448)/2)*BF447</f>
        <v>495336.877045678</v>
      </c>
      <c r="BM447" s="208" t="n">
        <f aca="false">BM448+BL447</f>
        <v>6662653.39793122</v>
      </c>
      <c r="BN447" s="209" t="n">
        <f aca="false">BM447/BK447</f>
        <v>67.2254332065618</v>
      </c>
    </row>
    <row r="448" customFormat="false" ht="15" hidden="false" customHeight="false" outlineLevel="0" collapsed="false">
      <c r="A448" s="219" t="s">
        <v>52</v>
      </c>
      <c r="B448" s="132" t="n">
        <v>10665</v>
      </c>
      <c r="C448" s="132" t="n">
        <v>6746</v>
      </c>
      <c r="D448" s="132" t="n">
        <v>3919</v>
      </c>
      <c r="E448" s="217" t="n">
        <v>3.4</v>
      </c>
      <c r="F448" s="217" t="n">
        <v>4.1</v>
      </c>
      <c r="G448" s="217" t="n">
        <v>2.6</v>
      </c>
      <c r="H448" s="217" t="n">
        <v>172.1</v>
      </c>
      <c r="I448" s="127"/>
      <c r="AR448" s="196" t="s">
        <v>202</v>
      </c>
      <c r="AS448" s="197" t="s">
        <v>34</v>
      </c>
      <c r="AT448" s="197" t="n">
        <v>5</v>
      </c>
      <c r="AU448" s="198" t="n">
        <f aca="false">P44</f>
        <v>1799127</v>
      </c>
      <c r="AV448" s="198" t="n">
        <f aca="false">C282</f>
        <v>1594</v>
      </c>
      <c r="AW448" s="199" t="n">
        <f aca="false">AV448/AU448</f>
        <v>0.000885985258405882</v>
      </c>
      <c r="AX448" s="200" t="n">
        <f aca="false">2*AT448*AW448/(2+AT448*AW448)</f>
        <v>0.0044201358540124</v>
      </c>
      <c r="AY448" s="201" t="n">
        <f aca="false">AY447*(1-AX447)</f>
        <v>98532.5996852765</v>
      </c>
      <c r="AZ448" s="201" t="n">
        <f aca="false">((AY448+AY449)/2)*AT448</f>
        <v>491574.179734738</v>
      </c>
      <c r="BA448" s="201" t="n">
        <f aca="false">BA449+AZ448</f>
        <v>5892621.14214459</v>
      </c>
      <c r="BB448" s="202" t="n">
        <f aca="false">BA448/AY448</f>
        <v>59.8037721623731</v>
      </c>
      <c r="BD448" s="196" t="s">
        <v>202</v>
      </c>
      <c r="BE448" s="197" t="s">
        <v>34</v>
      </c>
      <c r="BF448" s="197" t="n">
        <v>5</v>
      </c>
      <c r="BG448" s="198" t="n">
        <f aca="false">AC44</f>
        <v>1908349</v>
      </c>
      <c r="BH448" s="198" t="n">
        <f aca="false">C971</f>
        <v>1226</v>
      </c>
      <c r="BI448" s="199" t="n">
        <f aca="false">BH448/BG448</f>
        <v>0.000642440140666094</v>
      </c>
      <c r="BJ448" s="200" t="n">
        <f aca="false">2*BF448*BI448/(2+BF448*BI448)</f>
        <v>0.00320704985942344</v>
      </c>
      <c r="BK448" s="201" t="n">
        <f aca="false">BK447*(1-BJ447)</f>
        <v>99025.6327340626</v>
      </c>
      <c r="BL448" s="201" t="n">
        <f aca="false">((BK448+BK449)/2)*BF448</f>
        <v>494334.213316465</v>
      </c>
      <c r="BM448" s="201" t="n">
        <f aca="false">BM449+BL448</f>
        <v>6167316.52088554</v>
      </c>
      <c r="BN448" s="202" t="n">
        <f aca="false">BM448/BK448</f>
        <v>62.2800011533187</v>
      </c>
    </row>
    <row r="449" customFormat="false" ht="15" hidden="false" customHeight="false" outlineLevel="0" collapsed="false">
      <c r="A449" s="219" t="s">
        <v>53</v>
      </c>
      <c r="B449" s="132" t="n">
        <v>15736</v>
      </c>
      <c r="C449" s="132" t="n">
        <v>10094</v>
      </c>
      <c r="D449" s="132" t="n">
        <v>5642</v>
      </c>
      <c r="E449" s="217" t="n">
        <v>5</v>
      </c>
      <c r="F449" s="217" t="n">
        <v>6.2</v>
      </c>
      <c r="G449" s="217" t="n">
        <v>3.8</v>
      </c>
      <c r="H449" s="217" t="n">
        <v>178.9</v>
      </c>
      <c r="I449" s="127"/>
      <c r="AR449" s="203" t="s">
        <v>203</v>
      </c>
      <c r="AS449" s="204" t="s">
        <v>35</v>
      </c>
      <c r="AT449" s="204" t="n">
        <v>5</v>
      </c>
      <c r="AU449" s="205" t="n">
        <f aca="false">P45</f>
        <v>1791102</v>
      </c>
      <c r="AV449" s="205" t="n">
        <f aca="false">C283</f>
        <v>2330</v>
      </c>
      <c r="AW449" s="206" t="n">
        <f aca="false">AV449/AU449</f>
        <v>0.0013008751037071</v>
      </c>
      <c r="AX449" s="207" t="n">
        <f aca="false">2*AT449*AW449/(2+AT449*AW449)</f>
        <v>0.00648329064007609</v>
      </c>
      <c r="AY449" s="208" t="n">
        <f aca="false">AY448*(1-AX448)</f>
        <v>98097.0722086186</v>
      </c>
      <c r="AZ449" s="208" t="n">
        <f aca="false">((AY449+AY450)/2)*AT449</f>
        <v>488895.381467921</v>
      </c>
      <c r="BA449" s="208" t="n">
        <f aca="false">BA450+AZ449</f>
        <v>5401046.96240985</v>
      </c>
      <c r="BB449" s="209" t="n">
        <f aca="false">BA449/AY449</f>
        <v>55.0581871691715</v>
      </c>
      <c r="BD449" s="203" t="s">
        <v>203</v>
      </c>
      <c r="BE449" s="204" t="s">
        <v>35</v>
      </c>
      <c r="BF449" s="204" t="n">
        <v>5</v>
      </c>
      <c r="BG449" s="205" t="n">
        <f aca="false">AC45</f>
        <v>1801565</v>
      </c>
      <c r="BH449" s="205" t="n">
        <f aca="false">C972</f>
        <v>1770</v>
      </c>
      <c r="BI449" s="206" t="n">
        <f aca="false">BH449/BG449</f>
        <v>0.000982479122318651</v>
      </c>
      <c r="BJ449" s="207" t="n">
        <f aca="false">2*BF449*BI449/(2+BF449*BI449)</f>
        <v>0.00490035935968638</v>
      </c>
      <c r="BK449" s="208" t="n">
        <f aca="false">BK448*(1-BJ448)</f>
        <v>98708.0525925235</v>
      </c>
      <c r="BL449" s="208" t="n">
        <f aca="false">((BK449+BK450)/2)*BF449</f>
        <v>492331.000639122</v>
      </c>
      <c r="BM449" s="208" t="n">
        <f aca="false">BM450+BL449</f>
        <v>5672982.30756907</v>
      </c>
      <c r="BN449" s="209" t="n">
        <f aca="false">BM449/BK449</f>
        <v>57.472335423207</v>
      </c>
    </row>
    <row r="450" customFormat="false" ht="15" hidden="false" customHeight="false" outlineLevel="0" collapsed="false">
      <c r="A450" s="219" t="s">
        <v>57</v>
      </c>
      <c r="B450" s="132" t="n">
        <v>21660</v>
      </c>
      <c r="C450" s="132" t="n">
        <v>13886</v>
      </c>
      <c r="D450" s="132" t="n">
        <v>7774</v>
      </c>
      <c r="E450" s="217" t="n">
        <v>6.9</v>
      </c>
      <c r="F450" s="217" t="n">
        <v>8.5</v>
      </c>
      <c r="G450" s="217" t="n">
        <v>5.2</v>
      </c>
      <c r="H450" s="217" t="n">
        <v>178.6</v>
      </c>
      <c r="I450" s="127"/>
      <c r="AR450" s="196" t="s">
        <v>204</v>
      </c>
      <c r="AS450" s="197" t="s">
        <v>36</v>
      </c>
      <c r="AT450" s="197" t="n">
        <v>5</v>
      </c>
      <c r="AU450" s="198" t="n">
        <f aca="false">P46</f>
        <v>1668640</v>
      </c>
      <c r="AV450" s="198" t="n">
        <f aca="false">C284</f>
        <v>2212</v>
      </c>
      <c r="AW450" s="199" t="n">
        <f aca="false">AV450/AU450</f>
        <v>0.00132563045354301</v>
      </c>
      <c r="AX450" s="200" t="n">
        <f aca="false">2*AT450*AW450/(2+AT450*AW450)</f>
        <v>0.00660625862367621</v>
      </c>
      <c r="AY450" s="201" t="n">
        <f aca="false">AY449*(1-AX449)</f>
        <v>97461.0803785496</v>
      </c>
      <c r="AZ450" s="201" t="n">
        <f aca="false">((AY450+AY451)/2)*AT450</f>
        <v>485695.769135939</v>
      </c>
      <c r="BA450" s="201" t="n">
        <f aca="false">BA451+AZ450</f>
        <v>4912151.58094193</v>
      </c>
      <c r="BB450" s="202" t="n">
        <f aca="false">BA450/AY450</f>
        <v>50.4011607696384</v>
      </c>
      <c r="BD450" s="196" t="s">
        <v>204</v>
      </c>
      <c r="BE450" s="197" t="s">
        <v>36</v>
      </c>
      <c r="BF450" s="197" t="n">
        <v>5</v>
      </c>
      <c r="BG450" s="198" t="n">
        <f aca="false">AC46</f>
        <v>1780238</v>
      </c>
      <c r="BH450" s="198" t="n">
        <f aca="false">C973</f>
        <v>1695</v>
      </c>
      <c r="BI450" s="199" t="n">
        <f aca="false">BH450/BG450</f>
        <v>0.000952119885094015</v>
      </c>
      <c r="BJ450" s="200" t="n">
        <f aca="false">2*BF450*BI450/(2+BF450*BI450)</f>
        <v>0.0047492946807059</v>
      </c>
      <c r="BK450" s="201" t="n">
        <f aca="false">BK449*(1-BJ449)</f>
        <v>98224.3476631253</v>
      </c>
      <c r="BL450" s="201" t="n">
        <f aca="false">((BK450+BK451)/2)*BF450</f>
        <v>489955.497385946</v>
      </c>
      <c r="BM450" s="201" t="n">
        <f aca="false">BM451+BL450</f>
        <v>5180651.30692995</v>
      </c>
      <c r="BN450" s="202" t="n">
        <f aca="false">BM450/BK450</f>
        <v>52.7430462017192</v>
      </c>
    </row>
    <row r="451" customFormat="false" ht="15" hidden="false" customHeight="false" outlineLevel="0" collapsed="false">
      <c r="A451" s="219" t="s">
        <v>62</v>
      </c>
      <c r="B451" s="132" t="n">
        <v>28343</v>
      </c>
      <c r="C451" s="132" t="n">
        <v>17781</v>
      </c>
      <c r="D451" s="132" t="n">
        <v>10562</v>
      </c>
      <c r="E451" s="217" t="n">
        <v>9.1</v>
      </c>
      <c r="F451" s="217" t="n">
        <v>10.9</v>
      </c>
      <c r="G451" s="217" t="n">
        <v>7.1</v>
      </c>
      <c r="H451" s="217" t="n">
        <v>168.3</v>
      </c>
      <c r="I451" s="127"/>
      <c r="AR451" s="203" t="s">
        <v>205</v>
      </c>
      <c r="AS451" s="204" t="s">
        <v>37</v>
      </c>
      <c r="AT451" s="204" t="n">
        <v>5</v>
      </c>
      <c r="AU451" s="205" t="n">
        <f aca="false">P47</f>
        <v>1568993</v>
      </c>
      <c r="AV451" s="205" t="n">
        <f aca="false">C285</f>
        <v>2144</v>
      </c>
      <c r="AW451" s="206" t="n">
        <f aca="false">AV451/AU451</f>
        <v>0.0013664815585538</v>
      </c>
      <c r="AX451" s="207" t="n">
        <f aca="false">2*AT451*AW451/(2+AT451*AW451)</f>
        <v>0.0068091463604414</v>
      </c>
      <c r="AY451" s="208" t="n">
        <f aca="false">AY450*(1-AX450)</f>
        <v>96817.227275826</v>
      </c>
      <c r="AZ451" s="208" t="n">
        <f aca="false">((AY451+AY452)/2)*AT451</f>
        <v>482438.029702297</v>
      </c>
      <c r="BA451" s="208" t="n">
        <f aca="false">BA452+AZ451</f>
        <v>4426455.811806</v>
      </c>
      <c r="BB451" s="209" t="n">
        <f aca="false">BA451/AY451</f>
        <v>45.7197126622446</v>
      </c>
      <c r="BD451" s="203" t="s">
        <v>205</v>
      </c>
      <c r="BE451" s="204" t="s">
        <v>37</v>
      </c>
      <c r="BF451" s="204" t="n">
        <v>5</v>
      </c>
      <c r="BG451" s="205" t="n">
        <f aca="false">AC47</f>
        <v>1788608</v>
      </c>
      <c r="BH451" s="205" t="n">
        <f aca="false">C974</f>
        <v>1798</v>
      </c>
      <c r="BI451" s="206" t="n">
        <f aca="false">BH451/BG451</f>
        <v>0.00100525101084195</v>
      </c>
      <c r="BJ451" s="207" t="n">
        <f aca="false">2*BF451*BI451/(2+BF451*BI451)</f>
        <v>0.00501365509956762</v>
      </c>
      <c r="BK451" s="208" t="n">
        <f aca="false">BK450*(1-BJ450)</f>
        <v>97757.851291253</v>
      </c>
      <c r="BL451" s="208" t="n">
        <f aca="false">((BK451+BK452)/2)*BF451</f>
        <v>487563.946082142</v>
      </c>
      <c r="BM451" s="208" t="n">
        <f aca="false">BM452+BL451</f>
        <v>4690695.809544</v>
      </c>
      <c r="BN451" s="209" t="n">
        <f aca="false">BM451/BK451</f>
        <v>47.9828039138142</v>
      </c>
    </row>
    <row r="452" customFormat="false" ht="15" hidden="false" customHeight="false" outlineLevel="0" collapsed="false">
      <c r="A452" s="219" t="s">
        <v>64</v>
      </c>
      <c r="B452" s="132" t="n">
        <v>34451</v>
      </c>
      <c r="C452" s="132" t="n">
        <v>20606</v>
      </c>
      <c r="D452" s="132" t="n">
        <v>13845</v>
      </c>
      <c r="E452" s="217" t="n">
        <v>11</v>
      </c>
      <c r="F452" s="217" t="n">
        <v>12.6</v>
      </c>
      <c r="G452" s="217" t="n">
        <v>9.3</v>
      </c>
      <c r="H452" s="217" t="n">
        <v>148.8</v>
      </c>
      <c r="I452" s="127"/>
      <c r="AR452" s="196" t="s">
        <v>206</v>
      </c>
      <c r="AS452" s="197" t="s">
        <v>38</v>
      </c>
      <c r="AT452" s="197" t="n">
        <v>5</v>
      </c>
      <c r="AU452" s="198" t="n">
        <f aca="false">P48</f>
        <v>1531313</v>
      </c>
      <c r="AV452" s="198" t="n">
        <f aca="false">C286</f>
        <v>2625</v>
      </c>
      <c r="AW452" s="199" t="n">
        <f aca="false">AV452/AU452</f>
        <v>0.00171421518657518</v>
      </c>
      <c r="AX452" s="200" t="n">
        <f aca="false">2*AT452*AW452/(2+AT452*AW452)</f>
        <v>0.00853450100479525</v>
      </c>
      <c r="AY452" s="201" t="n">
        <f aca="false">AY451*(1-AX451)</f>
        <v>96157.9846050928</v>
      </c>
      <c r="AZ452" s="201" t="n">
        <f aca="false">((AY452+AY453)/2)*AT452</f>
        <v>478738.271984886</v>
      </c>
      <c r="BA452" s="201" t="n">
        <f aca="false">BA453+AZ452</f>
        <v>3944017.7821037</v>
      </c>
      <c r="BB452" s="202" t="n">
        <f aca="false">BA452/AY452</f>
        <v>41.0160196087846</v>
      </c>
      <c r="BD452" s="196" t="s">
        <v>206</v>
      </c>
      <c r="BE452" s="197" t="s">
        <v>38</v>
      </c>
      <c r="BF452" s="197" t="n">
        <v>5</v>
      </c>
      <c r="BG452" s="198" t="n">
        <f aca="false">AC48</f>
        <v>1731330</v>
      </c>
      <c r="BH452" s="198" t="n">
        <f aca="false">C975</f>
        <v>2225</v>
      </c>
      <c r="BI452" s="199" t="n">
        <f aca="false">BH452/BG452</f>
        <v>0.00128513917046433</v>
      </c>
      <c r="BJ452" s="200" t="n">
        <f aca="false">2*BF452*BI452/(2+BF452*BI452)</f>
        <v>0.00640511718485744</v>
      </c>
      <c r="BK452" s="201" t="n">
        <f aca="false">BK451*(1-BJ451)</f>
        <v>97267.7271416039</v>
      </c>
      <c r="BL452" s="201" t="n">
        <f aca="false">((BK452+BK453)/2)*BF452</f>
        <v>484781.107731402</v>
      </c>
      <c r="BM452" s="201" t="n">
        <f aca="false">BM453+BL452</f>
        <v>4203131.86346186</v>
      </c>
      <c r="BN452" s="202" t="n">
        <f aca="false">BM452/BK452</f>
        <v>43.2119880558418</v>
      </c>
    </row>
    <row r="453" customFormat="false" ht="15" hidden="false" customHeight="false" outlineLevel="0" collapsed="false">
      <c r="A453" s="219" t="s">
        <v>69</v>
      </c>
      <c r="B453" s="132" t="n">
        <v>39667</v>
      </c>
      <c r="C453" s="132" t="n">
        <v>21874</v>
      </c>
      <c r="D453" s="132" t="n">
        <v>17793</v>
      </c>
      <c r="E453" s="217" t="n">
        <v>12.7</v>
      </c>
      <c r="F453" s="217" t="n">
        <v>13.4</v>
      </c>
      <c r="G453" s="217" t="n">
        <v>11.9</v>
      </c>
      <c r="H453" s="217" t="n">
        <v>122.9</v>
      </c>
      <c r="I453" s="127"/>
      <c r="AR453" s="203" t="s">
        <v>207</v>
      </c>
      <c r="AS453" s="204" t="s">
        <v>39</v>
      </c>
      <c r="AT453" s="204" t="n">
        <v>5</v>
      </c>
      <c r="AU453" s="205" t="n">
        <f aca="false">P49</f>
        <v>1322258</v>
      </c>
      <c r="AV453" s="205" t="n">
        <f aca="false">C287</f>
        <v>3333</v>
      </c>
      <c r="AW453" s="206" t="n">
        <f aca="false">AV453/AU453</f>
        <v>0.00252068809566666</v>
      </c>
      <c r="AX453" s="207" t="n">
        <f aca="false">2*AT453*AW453/(2+AT453*AW453)</f>
        <v>0.0125245144918741</v>
      </c>
      <c r="AY453" s="208" t="n">
        <f aca="false">AY452*(1-AX452)</f>
        <v>95337.3241888615</v>
      </c>
      <c r="AZ453" s="208" t="n">
        <f aca="false">((AY453+AY454)/2)*AT453</f>
        <v>473701.486698258</v>
      </c>
      <c r="BA453" s="208" t="n">
        <f aca="false">BA454+AZ453</f>
        <v>3465279.51011881</v>
      </c>
      <c r="BB453" s="209" t="n">
        <f aca="false">BA453/AY453</f>
        <v>36.3475641843498</v>
      </c>
      <c r="BD453" s="203" t="s">
        <v>207</v>
      </c>
      <c r="BE453" s="204" t="s">
        <v>39</v>
      </c>
      <c r="BF453" s="204" t="n">
        <v>5</v>
      </c>
      <c r="BG453" s="205" t="n">
        <f aca="false">AC49</f>
        <v>1593433</v>
      </c>
      <c r="BH453" s="205" t="n">
        <f aca="false">C976</f>
        <v>3099</v>
      </c>
      <c r="BI453" s="206" t="n">
        <f aca="false">BH453/BG453</f>
        <v>0.00194485742419041</v>
      </c>
      <c r="BJ453" s="207" t="n">
        <f aca="false">2*BF453*BI453/(2+BF453*BI453)</f>
        <v>0.00967723501504046</v>
      </c>
      <c r="BK453" s="208" t="n">
        <f aca="false">BK452*(1-BJ452)</f>
        <v>96644.7159509571</v>
      </c>
      <c r="BL453" s="208" t="n">
        <f aca="false">((BK453+BK454)/2)*BF453</f>
        <v>480885.445681738</v>
      </c>
      <c r="BM453" s="208" t="n">
        <f aca="false">BM454+BL453</f>
        <v>3718350.75573046</v>
      </c>
      <c r="BN453" s="209" t="n">
        <f aca="false">BM453/BK453</f>
        <v>38.474434107886</v>
      </c>
    </row>
    <row r="454" customFormat="false" ht="15" hidden="false" customHeight="false" outlineLevel="0" collapsed="false">
      <c r="A454" s="219" t="s">
        <v>70</v>
      </c>
      <c r="B454" s="132" t="n">
        <v>45332</v>
      </c>
      <c r="C454" s="132" t="n">
        <v>21390</v>
      </c>
      <c r="D454" s="132" t="n">
        <v>23942</v>
      </c>
      <c r="E454" s="217" t="n">
        <v>14.5</v>
      </c>
      <c r="F454" s="217" t="n">
        <v>13.1</v>
      </c>
      <c r="G454" s="217" t="n">
        <v>16.1</v>
      </c>
      <c r="H454" s="217" t="n">
        <v>89.3</v>
      </c>
      <c r="I454" s="127"/>
      <c r="AR454" s="196" t="s">
        <v>208</v>
      </c>
      <c r="AS454" s="197" t="s">
        <v>40</v>
      </c>
      <c r="AT454" s="197" t="n">
        <v>5</v>
      </c>
      <c r="AU454" s="198" t="n">
        <f aca="false">P50</f>
        <v>1132249</v>
      </c>
      <c r="AV454" s="198" t="n">
        <f aca="false">C288</f>
        <v>4465</v>
      </c>
      <c r="AW454" s="199" t="n">
        <f aca="false">AV454/AU454</f>
        <v>0.00394347886374817</v>
      </c>
      <c r="AX454" s="200" t="n">
        <f aca="false">2*AT454*AW454/(2+AT454*AW454)</f>
        <v>0.0195249042011559</v>
      </c>
      <c r="AY454" s="201" t="n">
        <f aca="false">AY453*(1-AX453)</f>
        <v>94143.2704904416</v>
      </c>
      <c r="AZ454" s="201" t="n">
        <f aca="false">((AY454+AY455)/2)*AT454</f>
        <v>466121.006608435</v>
      </c>
      <c r="BA454" s="201" t="n">
        <f aca="false">BA455+AZ454</f>
        <v>2991578.02342055</v>
      </c>
      <c r="BB454" s="202" t="n">
        <f aca="false">BA454/AY454</f>
        <v>31.7768652802888</v>
      </c>
      <c r="BD454" s="196" t="s">
        <v>208</v>
      </c>
      <c r="BE454" s="197" t="s">
        <v>40</v>
      </c>
      <c r="BF454" s="197" t="n">
        <v>5</v>
      </c>
      <c r="BG454" s="198" t="n">
        <f aca="false">AC50</f>
        <v>1523853</v>
      </c>
      <c r="BH454" s="198" t="n">
        <f aca="false">C977</f>
        <v>4836</v>
      </c>
      <c r="BI454" s="199" t="n">
        <f aca="false">BH454/BG454</f>
        <v>0.00317353445509508</v>
      </c>
      <c r="BJ454" s="200" t="n">
        <f aca="false">2*BF454*BI454/(2+BF454*BI454)</f>
        <v>0.0157427717044187</v>
      </c>
      <c r="BK454" s="201" t="n">
        <f aca="false">BK453*(1-BJ453)</f>
        <v>95709.4623217379</v>
      </c>
      <c r="BL454" s="201" t="n">
        <f aca="false">((BK454+BK455)/2)*BF454</f>
        <v>474780.48107048</v>
      </c>
      <c r="BM454" s="201" t="n">
        <f aca="false">BM455+BL454</f>
        <v>3237465.31004872</v>
      </c>
      <c r="BN454" s="202" t="n">
        <f aca="false">BM454/BK454</f>
        <v>33.8259690475078</v>
      </c>
    </row>
    <row r="455" customFormat="false" ht="15" hidden="false" customHeight="false" outlineLevel="0" collapsed="false">
      <c r="A455" s="219" t="s">
        <v>71</v>
      </c>
      <c r="B455" s="132" t="n">
        <v>40560</v>
      </c>
      <c r="C455" s="132" t="n">
        <v>15996</v>
      </c>
      <c r="D455" s="132" t="n">
        <v>24564</v>
      </c>
      <c r="E455" s="217" t="n">
        <v>13</v>
      </c>
      <c r="F455" s="217" t="n">
        <v>9.8</v>
      </c>
      <c r="G455" s="217" t="n">
        <v>16.5</v>
      </c>
      <c r="H455" s="217" t="n">
        <v>65.1</v>
      </c>
      <c r="I455" s="127"/>
      <c r="AR455" s="203" t="s">
        <v>209</v>
      </c>
      <c r="AS455" s="204" t="s">
        <v>52</v>
      </c>
      <c r="AT455" s="204" t="n">
        <v>5</v>
      </c>
      <c r="AU455" s="205" t="n">
        <f aca="false">P51</f>
        <v>1049173</v>
      </c>
      <c r="AV455" s="205" t="n">
        <f aca="false">C289</f>
        <v>6997</v>
      </c>
      <c r="AW455" s="206" t="n">
        <f aca="false">AV455/AU455</f>
        <v>0.00666906220423133</v>
      </c>
      <c r="AX455" s="207" t="n">
        <f aca="false">2*AT455*AW455/(2+AT455*AW455)</f>
        <v>0.0327984733733302</v>
      </c>
      <c r="AY455" s="208" t="n">
        <f aca="false">AY454*(1-AX454)</f>
        <v>92305.1321529323</v>
      </c>
      <c r="AZ455" s="208" t="n">
        <f aca="false">((AY455+AY456)/2)*AT455</f>
        <v>453956.992216812</v>
      </c>
      <c r="BA455" s="208" t="n">
        <f aca="false">BA456+AZ455</f>
        <v>2525457.01681212</v>
      </c>
      <c r="BB455" s="209" t="n">
        <f aca="false">BA455/AY455</f>
        <v>27.3598765085771</v>
      </c>
      <c r="BD455" s="203" t="s">
        <v>209</v>
      </c>
      <c r="BE455" s="204" t="s">
        <v>52</v>
      </c>
      <c r="BF455" s="204" t="n">
        <v>5</v>
      </c>
      <c r="BG455" s="205" t="n">
        <f aca="false">AC51</f>
        <v>1405982</v>
      </c>
      <c r="BH455" s="205" t="n">
        <f aca="false">C978</f>
        <v>7339</v>
      </c>
      <c r="BI455" s="206" t="n">
        <f aca="false">BH455/BG455</f>
        <v>0.00521983922980522</v>
      </c>
      <c r="BJ455" s="207" t="n">
        <f aca="false">2*BF455*BI455/(2+BF455*BI455)</f>
        <v>0.025762999362156</v>
      </c>
      <c r="BK455" s="208" t="n">
        <f aca="false">BK454*(1-BJ454)</f>
        <v>94202.7301064541</v>
      </c>
      <c r="BL455" s="208" t="n">
        <f aca="false">((BK455+BK456)/2)*BF455</f>
        <v>464946.288343156</v>
      </c>
      <c r="BM455" s="208" t="n">
        <f aca="false">BM456+BL455</f>
        <v>2762684.82897824</v>
      </c>
      <c r="BN455" s="209" t="n">
        <f aca="false">BM455/BK455</f>
        <v>29.3270144703477</v>
      </c>
    </row>
    <row r="456" customFormat="false" ht="15" hidden="false" customHeight="false" outlineLevel="0" collapsed="false">
      <c r="A456" s="219" t="s">
        <v>72</v>
      </c>
      <c r="B456" s="132" t="n">
        <v>26351</v>
      </c>
      <c r="C456" s="132" t="n">
        <v>8403</v>
      </c>
      <c r="D456" s="132" t="n">
        <v>17948</v>
      </c>
      <c r="E456" s="217" t="n">
        <v>8.4</v>
      </c>
      <c r="F456" s="217" t="n">
        <v>5.1</v>
      </c>
      <c r="G456" s="217" t="n">
        <v>12.1</v>
      </c>
      <c r="H456" s="217" t="n">
        <v>46.8</v>
      </c>
      <c r="I456" s="127"/>
      <c r="AR456" s="196" t="s">
        <v>210</v>
      </c>
      <c r="AS456" s="197" t="s">
        <v>53</v>
      </c>
      <c r="AT456" s="197" t="n">
        <v>5</v>
      </c>
      <c r="AU456" s="198" t="n">
        <f aca="false">P52</f>
        <v>954332</v>
      </c>
      <c r="AV456" s="198" t="n">
        <f aca="false">C290</f>
        <v>10309</v>
      </c>
      <c r="AW456" s="199" t="n">
        <f aca="false">AV456/AU456</f>
        <v>0.0108023203664972</v>
      </c>
      <c r="AX456" s="200" t="n">
        <f aca="false">2*AT456*AW456/(2+AT456*AW456)</f>
        <v>0.0525913308223766</v>
      </c>
      <c r="AY456" s="201" t="n">
        <f aca="false">AY455*(1-AX455)</f>
        <v>89277.6647337926</v>
      </c>
      <c r="AZ456" s="201" t="n">
        <f aca="false">((AY456+AY457)/2)*AT456</f>
        <v>434650.245666303</v>
      </c>
      <c r="BA456" s="201" t="n">
        <f aca="false">BA457+AZ456</f>
        <v>2071500.02459531</v>
      </c>
      <c r="BB456" s="202" t="n">
        <f aca="false">BA456/AY456</f>
        <v>23.2028921317789</v>
      </c>
      <c r="BD456" s="196" t="s">
        <v>210</v>
      </c>
      <c r="BE456" s="197" t="s">
        <v>53</v>
      </c>
      <c r="BF456" s="197" t="n">
        <v>5</v>
      </c>
      <c r="BG456" s="198" t="n">
        <f aca="false">AC52</f>
        <v>1154377</v>
      </c>
      <c r="BH456" s="198" t="n">
        <f aca="false">C979</f>
        <v>9907</v>
      </c>
      <c r="BI456" s="199" t="n">
        <f aca="false">BH456/BG456</f>
        <v>0.0085821183200982</v>
      </c>
      <c r="BJ456" s="200" t="n">
        <f aca="false">2*BF456*BI456/(2+BF456*BI456)</f>
        <v>0.0420092702802752</v>
      </c>
      <c r="BK456" s="201" t="n">
        <f aca="false">BK455*(1-BJ455)</f>
        <v>91775.7852308082</v>
      </c>
      <c r="BL456" s="201" t="n">
        <f aca="false">((BK456+BK457)/2)*BF456</f>
        <v>449240.341736677</v>
      </c>
      <c r="BM456" s="201" t="n">
        <f aca="false">BM457+BL456</f>
        <v>2297738.54063509</v>
      </c>
      <c r="BN456" s="202" t="n">
        <f aca="false">BM456/BK456</f>
        <v>25.0364356442876</v>
      </c>
    </row>
    <row r="457" customFormat="false" ht="15" hidden="false" customHeight="false" outlineLevel="0" collapsed="false">
      <c r="A457" s="219" t="s">
        <v>74</v>
      </c>
      <c r="B457" s="132" t="n">
        <v>10864</v>
      </c>
      <c r="C457" s="132" t="n">
        <v>2807</v>
      </c>
      <c r="D457" s="132" t="n">
        <v>8057</v>
      </c>
      <c r="E457" s="217" t="n">
        <v>3.5</v>
      </c>
      <c r="F457" s="217" t="n">
        <v>1.7</v>
      </c>
      <c r="G457" s="217" t="n">
        <v>5.4</v>
      </c>
      <c r="H457" s="217" t="n">
        <v>34.8</v>
      </c>
      <c r="I457" s="127"/>
      <c r="AR457" s="203" t="s">
        <v>211</v>
      </c>
      <c r="AS457" s="204" t="s">
        <v>57</v>
      </c>
      <c r="AT457" s="204" t="n">
        <v>5</v>
      </c>
      <c r="AU457" s="205" t="n">
        <f aca="false">P53</f>
        <v>837634</v>
      </c>
      <c r="AV457" s="205" t="n">
        <f aca="false">C291</f>
        <v>14008</v>
      </c>
      <c r="AW457" s="206" t="n">
        <f aca="false">AV457/AU457</f>
        <v>0.0167232944221462</v>
      </c>
      <c r="AX457" s="207" t="n">
        <f aca="false">2*AT457*AW457/(2+AT457*AW457)</f>
        <v>0.0802609052385023</v>
      </c>
      <c r="AY457" s="208" t="n">
        <f aca="false">AY456*(1-AX456)</f>
        <v>84582.4335327285</v>
      </c>
      <c r="AZ457" s="208" t="n">
        <f aca="false">((AY457+AY458)/2)*AT457</f>
        <v>405940.510957112</v>
      </c>
      <c r="BA457" s="208" t="n">
        <f aca="false">BA458+AZ457</f>
        <v>1636849.778929</v>
      </c>
      <c r="BB457" s="209" t="n">
        <f aca="false">BA457/AY457</f>
        <v>19.3521244372289</v>
      </c>
      <c r="BD457" s="203" t="s">
        <v>211</v>
      </c>
      <c r="BE457" s="204" t="s">
        <v>57</v>
      </c>
      <c r="BF457" s="204" t="n">
        <v>5</v>
      </c>
      <c r="BG457" s="205" t="n">
        <f aca="false">AC53</f>
        <v>977147</v>
      </c>
      <c r="BH457" s="205" t="n">
        <f aca="false">C980</f>
        <v>13371</v>
      </c>
      <c r="BI457" s="206" t="n">
        <f aca="false">BH457/BG457</f>
        <v>0.0136837139140784</v>
      </c>
      <c r="BJ457" s="207" t="n">
        <f aca="false">2*BF457*BI457/(2+BF457*BI457)</f>
        <v>0.0661554393070476</v>
      </c>
      <c r="BK457" s="208" t="n">
        <f aca="false">BK456*(1-BJ456)</f>
        <v>87920.3514638627</v>
      </c>
      <c r="BL457" s="208" t="n">
        <f aca="false">((BK457+BK458)/2)*BF457</f>
        <v>425060.733631509</v>
      </c>
      <c r="BM457" s="208" t="n">
        <f aca="false">BM458+BL457</f>
        <v>1848498.19889841</v>
      </c>
      <c r="BN457" s="209" t="n">
        <f aca="false">BM457/BK457</f>
        <v>21.0246907356619</v>
      </c>
    </row>
    <row r="458" customFormat="false" ht="15" hidden="false" customHeight="false" outlineLevel="0" collapsed="false">
      <c r="A458" s="219" t="s">
        <v>218</v>
      </c>
      <c r="B458" s="132" t="n">
        <v>2393</v>
      </c>
      <c r="C458" s="132" t="n">
        <v>475</v>
      </c>
      <c r="D458" s="132" t="n">
        <v>1918</v>
      </c>
      <c r="E458" s="217" t="n">
        <v>0.8</v>
      </c>
      <c r="F458" s="217" t="n">
        <v>0.3</v>
      </c>
      <c r="G458" s="217" t="n">
        <v>1.3</v>
      </c>
      <c r="H458" s="217" t="n">
        <v>24.8</v>
      </c>
      <c r="I458" s="127"/>
      <c r="AR458" s="196" t="s">
        <v>212</v>
      </c>
      <c r="AS458" s="197" t="s">
        <v>62</v>
      </c>
      <c r="AT458" s="197" t="n">
        <v>5</v>
      </c>
      <c r="AU458" s="198" t="n">
        <f aca="false">P54</f>
        <v>687330</v>
      </c>
      <c r="AV458" s="198" t="n">
        <f aca="false">C292</f>
        <v>17520</v>
      </c>
      <c r="AW458" s="199" t="n">
        <f aca="false">AV458/AU458</f>
        <v>0.0254899393304526</v>
      </c>
      <c r="AX458" s="200" t="n">
        <f aca="false">2*AT458*AW458/(2+AT458*AW458)</f>
        <v>0.119814533667063</v>
      </c>
      <c r="AY458" s="201" t="n">
        <f aca="false">AY457*(1-AX457)</f>
        <v>77793.7708501162</v>
      </c>
      <c r="AZ458" s="201" t="n">
        <f aca="false">((AY458+AY459)/2)*AT458</f>
        <v>365666.793309058</v>
      </c>
      <c r="BA458" s="201" t="n">
        <f aca="false">BA459+AZ458</f>
        <v>1230909.26797189</v>
      </c>
      <c r="BB458" s="202" t="n">
        <f aca="false">BA458/AY458</f>
        <v>15.8227227517157</v>
      </c>
      <c r="BD458" s="196" t="s">
        <v>212</v>
      </c>
      <c r="BE458" s="197" t="s">
        <v>62</v>
      </c>
      <c r="BF458" s="197" t="n">
        <v>5</v>
      </c>
      <c r="BG458" s="198" t="n">
        <f aca="false">AC54</f>
        <v>851196</v>
      </c>
      <c r="BH458" s="198" t="n">
        <f aca="false">C981</f>
        <v>17745</v>
      </c>
      <c r="BI458" s="199" t="n">
        <f aca="false">BH458/BG458</f>
        <v>0.0208471374395556</v>
      </c>
      <c r="BJ458" s="200" t="n">
        <f aca="false">2*BF458*BI458/(2+BF458*BI458)</f>
        <v>0.0990722549113207</v>
      </c>
      <c r="BK458" s="201" t="n">
        <f aca="false">BK457*(1-BJ457)</f>
        <v>82103.9419887408</v>
      </c>
      <c r="BL458" s="201" t="n">
        <f aca="false">((BK458+BK459)/2)*BF458</f>
        <v>390184.153268872</v>
      </c>
      <c r="BM458" s="201" t="n">
        <f aca="false">BM459+BL458</f>
        <v>1423437.4652669</v>
      </c>
      <c r="BN458" s="202" t="n">
        <f aca="false">BM458/BK458</f>
        <v>17.3370173317878</v>
      </c>
    </row>
    <row r="459" customFormat="false" ht="15" hidden="false" customHeight="false" outlineLevel="0" collapsed="false">
      <c r="B459" s="132"/>
      <c r="C459" s="132"/>
      <c r="D459" s="132"/>
      <c r="E459" s="217"/>
      <c r="F459" s="217"/>
      <c r="G459" s="217"/>
      <c r="H459" s="217"/>
      <c r="I459" s="127"/>
      <c r="AR459" s="203" t="s">
        <v>213</v>
      </c>
      <c r="AS459" s="204" t="s">
        <v>64</v>
      </c>
      <c r="AT459" s="204" t="n">
        <v>5</v>
      </c>
      <c r="AU459" s="205" t="n">
        <f aca="false">P55</f>
        <v>504795</v>
      </c>
      <c r="AV459" s="205" t="n">
        <f aca="false">C293</f>
        <v>19532</v>
      </c>
      <c r="AW459" s="206" t="n">
        <f aca="false">AV459/AU459</f>
        <v>0.0386929347556929</v>
      </c>
      <c r="AX459" s="207" t="n">
        <f aca="false">2*AT459*AW459/(2+AT459*AW459)</f>
        <v>0.176400993452247</v>
      </c>
      <c r="AY459" s="208" t="n">
        <f aca="false">AY458*(1-AX458)</f>
        <v>68472.9464735072</v>
      </c>
      <c r="AZ459" s="208" t="n">
        <f aca="false">((AY459+AY460)/2)*AT459</f>
        <v>312167.992911213</v>
      </c>
      <c r="BA459" s="208" t="n">
        <f aca="false">BA460+AZ459</f>
        <v>865242.474662834</v>
      </c>
      <c r="BB459" s="209" t="n">
        <f aca="false">BA459/AY459</f>
        <v>12.6362675950801</v>
      </c>
      <c r="BD459" s="203" t="s">
        <v>213</v>
      </c>
      <c r="BE459" s="204" t="s">
        <v>64</v>
      </c>
      <c r="BF459" s="204" t="n">
        <v>5</v>
      </c>
      <c r="BG459" s="205" t="n">
        <f aca="false">AC55</f>
        <v>693489</v>
      </c>
      <c r="BH459" s="205" t="n">
        <f aca="false">C982</f>
        <v>22590</v>
      </c>
      <c r="BI459" s="206" t="n">
        <f aca="false">BH459/BG459</f>
        <v>0.0325744171861414</v>
      </c>
      <c r="BJ459" s="207" t="n">
        <f aca="false">2*BF459*BI459/(2+BF459*BI459)</f>
        <v>0.150607229146999</v>
      </c>
      <c r="BK459" s="208" t="n">
        <f aca="false">BK458*(1-BJ458)</f>
        <v>73969.719318808</v>
      </c>
      <c r="BL459" s="208" t="n">
        <f aca="false">((BK459+BK460)/2)*BF459</f>
        <v>341997.660425573</v>
      </c>
      <c r="BM459" s="208" t="n">
        <f aca="false">BM460+BL459</f>
        <v>1033253.31199803</v>
      </c>
      <c r="BN459" s="209" t="n">
        <f aca="false">BM459/BK459</f>
        <v>13.9685985226567</v>
      </c>
    </row>
    <row r="460" customFormat="false" ht="15" hidden="false" customHeight="false" outlineLevel="0" collapsed="false">
      <c r="A460" s="219" t="s">
        <v>186</v>
      </c>
      <c r="B460" s="132" t="n">
        <v>6720</v>
      </c>
      <c r="C460" s="132" t="n">
        <v>3798</v>
      </c>
      <c r="D460" s="132" t="n">
        <v>2922</v>
      </c>
      <c r="E460" s="217" t="n">
        <v>2.2</v>
      </c>
      <c r="F460" s="217" t="n">
        <v>2.3</v>
      </c>
      <c r="G460" s="217" t="n">
        <v>2</v>
      </c>
      <c r="H460" s="217" t="n">
        <v>130</v>
      </c>
      <c r="I460" s="127"/>
      <c r="AR460" s="196" t="s">
        <v>214</v>
      </c>
      <c r="AS460" s="197" t="s">
        <v>69</v>
      </c>
      <c r="AT460" s="197" t="n">
        <v>5</v>
      </c>
      <c r="AU460" s="198" t="n">
        <f aca="false">P56</f>
        <v>345283</v>
      </c>
      <c r="AV460" s="198" t="n">
        <f aca="false">C294</f>
        <v>21130</v>
      </c>
      <c r="AW460" s="199" t="n">
        <f aca="false">AV460/AU460</f>
        <v>0.0611961782074414</v>
      </c>
      <c r="AX460" s="200" t="n">
        <f aca="false">2*AT460*AW460/(2+AT460*AW460)</f>
        <v>0.265380248575763</v>
      </c>
      <c r="AY460" s="201" t="n">
        <f aca="false">AY459*(1-AX459)</f>
        <v>56394.250690978</v>
      </c>
      <c r="AZ460" s="201" t="n">
        <f aca="false">((AY460+AY461)/2)*AT460</f>
        <v>244556.452788351</v>
      </c>
      <c r="BA460" s="201" t="n">
        <f aca="false">BA461+AZ460</f>
        <v>553074.481751622</v>
      </c>
      <c r="BB460" s="202" t="n">
        <f aca="false">BA460/AY460</f>
        <v>9.80728487345791</v>
      </c>
      <c r="BD460" s="196" t="s">
        <v>214</v>
      </c>
      <c r="BE460" s="197" t="s">
        <v>69</v>
      </c>
      <c r="BF460" s="197" t="n">
        <v>5</v>
      </c>
      <c r="BG460" s="198" t="n">
        <f aca="false">AC56</f>
        <v>512936</v>
      </c>
      <c r="BH460" s="198" t="n">
        <f aca="false">C983</f>
        <v>26424</v>
      </c>
      <c r="BI460" s="199" t="n">
        <f aca="false">BH460/BG460</f>
        <v>0.0515151987772354</v>
      </c>
      <c r="BJ460" s="200" t="n">
        <f aca="false">2*BF460*BI460/(2+BF460*BI460)</f>
        <v>0.228188104926459</v>
      </c>
      <c r="BK460" s="201" t="n">
        <f aca="false">BK459*(1-BJ459)</f>
        <v>62829.3448514211</v>
      </c>
      <c r="BL460" s="201" t="n">
        <f aca="false">((BK460+BK461)/2)*BF460</f>
        <v>278304.451418563</v>
      </c>
      <c r="BM460" s="201" t="n">
        <f aca="false">BM461+BL460</f>
        <v>691255.651572456</v>
      </c>
      <c r="BN460" s="202" t="n">
        <f aca="false">BM460/BK460</f>
        <v>11.0021145884481</v>
      </c>
    </row>
    <row r="461" customFormat="false" ht="15" hidden="false" customHeight="false" outlineLevel="0" collapsed="false">
      <c r="A461" s="219" t="s">
        <v>189</v>
      </c>
      <c r="B461" s="132" t="n">
        <v>1091</v>
      </c>
      <c r="C461" s="132" t="n">
        <v>610</v>
      </c>
      <c r="D461" s="132" t="n">
        <v>481</v>
      </c>
      <c r="E461" s="217" t="n">
        <v>0.3</v>
      </c>
      <c r="F461" s="217" t="n">
        <v>0.4</v>
      </c>
      <c r="G461" s="217" t="n">
        <v>0.3</v>
      </c>
      <c r="H461" s="217" t="n">
        <v>126.8</v>
      </c>
      <c r="I461" s="127"/>
      <c r="AR461" s="203" t="s">
        <v>215</v>
      </c>
      <c r="AS461" s="204" t="s">
        <v>70</v>
      </c>
      <c r="AT461" s="204" t="n">
        <v>5</v>
      </c>
      <c r="AU461" s="205" t="n">
        <f aca="false">P57</f>
        <v>215439</v>
      </c>
      <c r="AV461" s="205" t="n">
        <f aca="false">C295</f>
        <v>21422</v>
      </c>
      <c r="AW461" s="206" t="n">
        <f aca="false">AV461/AU461</f>
        <v>0.0994341785841932</v>
      </c>
      <c r="AX461" s="207" t="n">
        <f aca="false">2*AT461*AW461/(2+AT461*AW461)</f>
        <v>0.398187320163275</v>
      </c>
      <c r="AY461" s="208" t="n">
        <f aca="false">AY460*(1-AX460)</f>
        <v>41428.3304243623</v>
      </c>
      <c r="AZ461" s="208" t="n">
        <f aca="false">((AY461+AY462)/2)*AT461</f>
        <v>165901.062445523</v>
      </c>
      <c r="BA461" s="208" t="n">
        <f aca="false">BA462+AZ461</f>
        <v>308518.028963271</v>
      </c>
      <c r="BB461" s="209" t="n">
        <f aca="false">BA461/AY461</f>
        <v>7.44703022793899</v>
      </c>
      <c r="BD461" s="203" t="s">
        <v>215</v>
      </c>
      <c r="BE461" s="204" t="s">
        <v>70</v>
      </c>
      <c r="BF461" s="204" t="n">
        <v>5</v>
      </c>
      <c r="BG461" s="205" t="n">
        <f aca="false">AC57</f>
        <v>317140</v>
      </c>
      <c r="BH461" s="205" t="n">
        <f aca="false">C984</f>
        <v>25896</v>
      </c>
      <c r="BI461" s="206" t="n">
        <f aca="false">BH461/BG461</f>
        <v>0.0816547896827899</v>
      </c>
      <c r="BJ461" s="207" t="n">
        <f aca="false">2*BF461*BI461/(2+BF461*BI461)</f>
        <v>0.339059390384414</v>
      </c>
      <c r="BK461" s="208" t="n">
        <f aca="false">BK460*(1-BJ460)</f>
        <v>48492.4357160043</v>
      </c>
      <c r="BL461" s="208" t="n">
        <f aca="false">((BK461+BK462)/2)*BF461</f>
        <v>201357.639349712</v>
      </c>
      <c r="BM461" s="208" t="n">
        <f aca="false">BM462+BL461</f>
        <v>412951.200153892</v>
      </c>
      <c r="BN461" s="209" t="n">
        <f aca="false">BM461/BK461</f>
        <v>8.51578589643009</v>
      </c>
    </row>
    <row r="462" customFormat="false" ht="15" hidden="false" customHeight="false" outlineLevel="0" collapsed="false">
      <c r="A462" s="219" t="s">
        <v>24</v>
      </c>
      <c r="B462" s="132" t="n">
        <v>9036</v>
      </c>
      <c r="C462" s="132" t="n">
        <v>5173</v>
      </c>
      <c r="D462" s="132" t="n">
        <v>3863</v>
      </c>
      <c r="E462" s="217" t="n">
        <v>2.9</v>
      </c>
      <c r="F462" s="217" t="n">
        <v>3.2</v>
      </c>
      <c r="G462" s="217" t="n">
        <v>2.6</v>
      </c>
      <c r="H462" s="217" t="n">
        <v>133.9</v>
      </c>
      <c r="I462" s="127"/>
      <c r="AR462" s="196" t="s">
        <v>216</v>
      </c>
      <c r="AS462" s="197" t="s">
        <v>71</v>
      </c>
      <c r="AT462" s="197" t="n">
        <v>5</v>
      </c>
      <c r="AU462" s="198" t="n">
        <f aca="false">P58</f>
        <v>107103</v>
      </c>
      <c r="AV462" s="198" t="n">
        <f aca="false">C296</f>
        <v>15698</v>
      </c>
      <c r="AW462" s="199" t="n">
        <f aca="false">AV462/AU462</f>
        <v>0.146569190405498</v>
      </c>
      <c r="AX462" s="200" t="n">
        <f aca="false">2*AT462*AW462/(2+AT462*AW462)</f>
        <v>0.536324377511138</v>
      </c>
      <c r="AY462" s="201" t="n">
        <f aca="false">AY461*(1-AX461)</f>
        <v>24932.0945538468</v>
      </c>
      <c r="AZ462" s="201" t="n">
        <f aca="false">((AY462+AY463)/2)*AT462</f>
        <v>91231.2475401323</v>
      </c>
      <c r="BA462" s="201" t="n">
        <f aca="false">BA463+AZ462</f>
        <v>142616.966517748</v>
      </c>
      <c r="BB462" s="202" t="n">
        <f aca="false">BA462/AY462</f>
        <v>5.72021601352956</v>
      </c>
      <c r="BD462" s="196" t="s">
        <v>216</v>
      </c>
      <c r="BE462" s="197" t="s">
        <v>71</v>
      </c>
      <c r="BF462" s="197" t="n">
        <v>5</v>
      </c>
      <c r="BG462" s="198" t="n">
        <f aca="false">AC58</f>
        <v>155234</v>
      </c>
      <c r="BH462" s="198" t="n">
        <f aca="false">C985</f>
        <v>18709</v>
      </c>
      <c r="BI462" s="199" t="n">
        <f aca="false">BH462/BG462</f>
        <v>0.120521277555175</v>
      </c>
      <c r="BJ462" s="200" t="n">
        <f aca="false">2*BF462*BI462/(2+BF462*BI462)</f>
        <v>0.463079158343915</v>
      </c>
      <c r="BK462" s="201" t="n">
        <f aca="false">BK461*(1-BJ461)</f>
        <v>32050.6200238805</v>
      </c>
      <c r="BL462" s="201" t="n">
        <f aca="false">((BK462+BK463)/2)*BF462</f>
        <v>123148.164756755</v>
      </c>
      <c r="BM462" s="201" t="n">
        <f aca="false">BM463+BL462</f>
        <v>211593.56080418</v>
      </c>
      <c r="BN462" s="202" t="n">
        <f aca="false">BM462/BK462</f>
        <v>6.60185546009794</v>
      </c>
    </row>
    <row r="463" customFormat="false" ht="15" hidden="false" customHeight="false" outlineLevel="0" collapsed="false">
      <c r="A463" s="219" t="s">
        <v>25</v>
      </c>
      <c r="B463" s="132" t="n">
        <v>4871</v>
      </c>
      <c r="C463" s="132" t="n">
        <v>3660</v>
      </c>
      <c r="D463" s="132" t="n">
        <v>1211</v>
      </c>
      <c r="E463" s="217" t="n">
        <v>1.6</v>
      </c>
      <c r="F463" s="217" t="n">
        <v>2.2</v>
      </c>
      <c r="G463" s="217" t="n">
        <v>0.8</v>
      </c>
      <c r="H463" s="217" t="n">
        <v>302.2</v>
      </c>
      <c r="I463" s="127"/>
      <c r="AR463" s="203" t="n">
        <v>90</v>
      </c>
      <c r="AS463" s="204" t="s">
        <v>72</v>
      </c>
      <c r="AT463" s="204" t="n">
        <v>5</v>
      </c>
      <c r="AU463" s="205" t="n">
        <f aca="false">P59</f>
        <v>38173</v>
      </c>
      <c r="AV463" s="205" t="n">
        <f aca="false">C297</f>
        <v>7748</v>
      </c>
      <c r="AW463" s="206" t="n">
        <f aca="false">AV463/AU463</f>
        <v>0.202970686087025</v>
      </c>
      <c r="AX463" s="207" t="n">
        <f aca="false">2*AT463*AW463/(2+AT463*AW463)</f>
        <v>0.673235667240151</v>
      </c>
      <c r="AY463" s="208" t="n">
        <f aca="false">AY462*(1-AX462)</f>
        <v>11560.4044622061</v>
      </c>
      <c r="AZ463" s="208" t="n">
        <f aca="false">((AY463+AY464)/2)*AT463</f>
        <v>38344.8307818321</v>
      </c>
      <c r="BA463" s="208" t="n">
        <f aca="false">BA464+AZ463</f>
        <v>51385.7189776155</v>
      </c>
      <c r="BB463" s="209" t="n">
        <f aca="false">BA463/AY463</f>
        <v>4.44497587827558</v>
      </c>
      <c r="BD463" s="203" t="n">
        <v>90</v>
      </c>
      <c r="BE463" s="204" t="s">
        <v>72</v>
      </c>
      <c r="BF463" s="204" t="n">
        <v>5</v>
      </c>
      <c r="BG463" s="205" t="n">
        <f aca="false">AC59</f>
        <v>61591</v>
      </c>
      <c r="BH463" s="205" t="n">
        <f aca="false">C986</f>
        <v>10384</v>
      </c>
      <c r="BI463" s="206" t="n">
        <f aca="false">BH463/BG463</f>
        <v>0.168596061112825</v>
      </c>
      <c r="BJ463" s="207" t="n">
        <f aca="false">2*BF463*BI463/(2+BF463*BI463)</f>
        <v>0.593025779260088</v>
      </c>
      <c r="BK463" s="208" t="n">
        <f aca="false">BK462*(1-BJ462)</f>
        <v>17208.6458788213</v>
      </c>
      <c r="BL463" s="208" t="n">
        <f aca="false">((BK463+BK464)/2)*BF463</f>
        <v>60530.3028133593</v>
      </c>
      <c r="BM463" s="208" t="n">
        <f aca="false">BM464+BL463</f>
        <v>88445.3960474255</v>
      </c>
      <c r="BN463" s="209" t="n">
        <f aca="false">BM463/BK463</f>
        <v>5.13959068425455</v>
      </c>
    </row>
    <row r="464" customFormat="false" ht="15" hidden="false" customHeight="false" outlineLevel="0" collapsed="false">
      <c r="A464" s="219" t="s">
        <v>222</v>
      </c>
      <c r="B464" s="132" t="n">
        <v>20042</v>
      </c>
      <c r="C464" s="132" t="n">
        <v>13761</v>
      </c>
      <c r="D464" s="132" t="n">
        <v>6281</v>
      </c>
      <c r="E464" s="217" t="n">
        <v>6.4</v>
      </c>
      <c r="F464" s="217" t="n">
        <v>8.4</v>
      </c>
      <c r="G464" s="217" t="n">
        <v>4.2</v>
      </c>
      <c r="H464" s="217" t="n">
        <v>219.1</v>
      </c>
      <c r="I464" s="127"/>
      <c r="AR464" s="196" t="n">
        <v>95</v>
      </c>
      <c r="AS464" s="197" t="s">
        <v>74</v>
      </c>
      <c r="AT464" s="197" t="n">
        <v>5</v>
      </c>
      <c r="AU464" s="198" t="n">
        <f aca="false">P60</f>
        <v>7867</v>
      </c>
      <c r="AV464" s="198" t="n">
        <f aca="false">C298</f>
        <v>2203</v>
      </c>
      <c r="AW464" s="199" t="n">
        <f aca="false">AV464/AU464</f>
        <v>0.280030507181899</v>
      </c>
      <c r="AX464" s="200" t="n">
        <f aca="false">2*AT464*AW464/(2+AT464*AW464)</f>
        <v>0.823582189988411</v>
      </c>
      <c r="AY464" s="201" t="n">
        <f aca="false">AY463*(1-AX463)</f>
        <v>3777.52785052676</v>
      </c>
      <c r="AZ464" s="201" t="n">
        <f aca="false">((AY464+AY465)/2)*AT464</f>
        <v>11109.8776029362</v>
      </c>
      <c r="BA464" s="201" t="n">
        <f aca="false">BA465+AZ464</f>
        <v>13040.8881957833</v>
      </c>
      <c r="BB464" s="202" t="n">
        <f aca="false">BA464/AY464</f>
        <v>3.4522282063294</v>
      </c>
      <c r="BD464" s="196" t="n">
        <v>95</v>
      </c>
      <c r="BE464" s="197" t="s">
        <v>74</v>
      </c>
      <c r="BF464" s="197" t="n">
        <v>5</v>
      </c>
      <c r="BG464" s="198" t="n">
        <f aca="false">AC60</f>
        <v>18221</v>
      </c>
      <c r="BH464" s="198" t="n">
        <f aca="false">C987</f>
        <v>4337</v>
      </c>
      <c r="BI464" s="199" t="n">
        <f aca="false">BH464/BG464</f>
        <v>0.238022062455409</v>
      </c>
      <c r="BJ464" s="200" t="n">
        <f aca="false">2*BF464*BI464/(2+BF464*BI464)</f>
        <v>0.746124864520791</v>
      </c>
      <c r="BK464" s="201" t="n">
        <f aca="false">BK463*(1-BJ463)</f>
        <v>7003.47524652239</v>
      </c>
      <c r="BL464" s="201" t="n">
        <f aca="false">((BK464+BK465)/2)*BF464</f>
        <v>21953.7086838964</v>
      </c>
      <c r="BM464" s="201" t="n">
        <f aca="false">BM465+BL464</f>
        <v>27915.0932340663</v>
      </c>
      <c r="BN464" s="202" t="n">
        <f aca="false">BM464/BK464</f>
        <v>3.98589161115799</v>
      </c>
    </row>
    <row r="465" customFormat="false" ht="15" hidden="false" customHeight="false" outlineLevel="0" collapsed="false">
      <c r="A465" s="219" t="s">
        <v>223</v>
      </c>
      <c r="B465" s="132" t="n">
        <v>27378</v>
      </c>
      <c r="C465" s="132" t="n">
        <v>18307</v>
      </c>
      <c r="D465" s="132" t="n">
        <v>9071</v>
      </c>
      <c r="E465" s="217" t="n">
        <v>8.8</v>
      </c>
      <c r="F465" s="217" t="n">
        <v>11.2</v>
      </c>
      <c r="G465" s="217" t="n">
        <v>6.1</v>
      </c>
      <c r="H465" s="217" t="n">
        <v>201.8</v>
      </c>
      <c r="I465" s="127"/>
      <c r="AR465" s="220" t="s">
        <v>217</v>
      </c>
      <c r="AS465" s="221" t="s">
        <v>218</v>
      </c>
      <c r="AT465" s="221" t="n">
        <f aca="false">2/AW465</f>
        <v>5.79514824797844</v>
      </c>
      <c r="AU465" s="222" t="n">
        <f aca="false">P61</f>
        <v>1075</v>
      </c>
      <c r="AV465" s="222" t="n">
        <f aca="false">C299</f>
        <v>371</v>
      </c>
      <c r="AW465" s="223" t="n">
        <f aca="false">AV465/AU465</f>
        <v>0.345116279069767</v>
      </c>
      <c r="AX465" s="224" t="n">
        <f aca="false">2*AT465*AW465/(2+AT465*AW465)</f>
        <v>1</v>
      </c>
      <c r="AY465" s="225" t="n">
        <f aca="false">AY464*(1-AX464)</f>
        <v>666.423190647716</v>
      </c>
      <c r="AZ465" s="225" t="n">
        <f aca="false">AY465/AW465</f>
        <v>1931.01059284716</v>
      </c>
      <c r="BA465" s="225" t="n">
        <f aca="false">BA466+AZ465</f>
        <v>1931.01059284716</v>
      </c>
      <c r="BB465" s="226" t="n">
        <f aca="false">BA465/AY465</f>
        <v>2.89757412398922</v>
      </c>
      <c r="BD465" s="220" t="s">
        <v>217</v>
      </c>
      <c r="BE465" s="221" t="s">
        <v>218</v>
      </c>
      <c r="BF465" s="221" t="n">
        <f aca="false">2/BI465</f>
        <v>6.70568837592745</v>
      </c>
      <c r="BG465" s="222" t="n">
        <f aca="false">AC61</f>
        <v>4067</v>
      </c>
      <c r="BH465" s="222" t="n">
        <f aca="false">C988</f>
        <v>1213</v>
      </c>
      <c r="BI465" s="223" t="n">
        <f aca="false">BH465/BG465</f>
        <v>0.298254241455618</v>
      </c>
      <c r="BJ465" s="224" t="n">
        <f aca="false">2*BF465*BI465/(2+BF465*BI465)</f>
        <v>1</v>
      </c>
      <c r="BK465" s="225" t="n">
        <f aca="false">BK464*(1-BJ464)</f>
        <v>1778.00822703616</v>
      </c>
      <c r="BL465" s="225" t="n">
        <f aca="false">BK465/BI465</f>
        <v>5961.38455016988</v>
      </c>
      <c r="BM465" s="225" t="n">
        <f aca="false">BM466+BL465</f>
        <v>5961.38455016988</v>
      </c>
      <c r="BN465" s="226" t="n">
        <f aca="false">BM465/BK465</f>
        <v>3.35284418796373</v>
      </c>
    </row>
    <row r="466" customFormat="false" ht="15" hidden="false" customHeight="false" outlineLevel="0" collapsed="false">
      <c r="A466" s="219" t="s">
        <v>224</v>
      </c>
      <c r="B466" s="132" t="n">
        <v>75439</v>
      </c>
      <c r="C466" s="132" t="n">
        <v>49033</v>
      </c>
      <c r="D466" s="132" t="n">
        <v>26406</v>
      </c>
      <c r="E466" s="217" t="n">
        <v>24.1</v>
      </c>
      <c r="F466" s="217" t="n">
        <v>30</v>
      </c>
      <c r="G466" s="217" t="n">
        <v>17.7</v>
      </c>
      <c r="H466" s="217" t="n">
        <v>185.7</v>
      </c>
      <c r="I466" s="127"/>
    </row>
    <row r="467" customFormat="false" ht="15" hidden="false" customHeight="false" outlineLevel="0" collapsed="false">
      <c r="A467" s="219" t="s">
        <v>226</v>
      </c>
      <c r="B467" s="132" t="n">
        <v>48061</v>
      </c>
      <c r="C467" s="132" t="n">
        <v>30726</v>
      </c>
      <c r="D467" s="132" t="n">
        <v>17335</v>
      </c>
      <c r="E467" s="217" t="n">
        <v>15.4</v>
      </c>
      <c r="F467" s="217" t="n">
        <v>18.8</v>
      </c>
      <c r="G467" s="217" t="n">
        <v>11.6</v>
      </c>
      <c r="H467" s="217" t="n">
        <v>177.2</v>
      </c>
      <c r="I467" s="127"/>
      <c r="AR467" s="180"/>
      <c r="AS467" s="181"/>
      <c r="AT467" s="181"/>
      <c r="AU467" s="181"/>
      <c r="AV467" s="182"/>
      <c r="AW467" s="182" t="s">
        <v>287</v>
      </c>
      <c r="AX467" s="181"/>
      <c r="AY467" s="181"/>
      <c r="AZ467" s="181"/>
      <c r="BA467" s="181"/>
      <c r="BB467" s="183"/>
      <c r="BD467" s="180"/>
      <c r="BE467" s="181"/>
      <c r="BF467" s="181"/>
      <c r="BG467" s="181"/>
      <c r="BH467" s="182"/>
      <c r="BI467" s="182" t="s">
        <v>288</v>
      </c>
      <c r="BJ467" s="181"/>
      <c r="BK467" s="181"/>
      <c r="BL467" s="181"/>
      <c r="BM467" s="181"/>
      <c r="BN467" s="183"/>
    </row>
    <row r="468" customFormat="false" ht="15" hidden="false" customHeight="false" outlineLevel="0" collapsed="false">
      <c r="A468" s="219" t="s">
        <v>227</v>
      </c>
      <c r="B468" s="132" t="n">
        <v>265357</v>
      </c>
      <c r="C468" s="132" t="n">
        <v>133312</v>
      </c>
      <c r="D468" s="132" t="n">
        <v>132045</v>
      </c>
      <c r="E468" s="217" t="n">
        <v>84.9</v>
      </c>
      <c r="F468" s="217" t="n">
        <v>81.5</v>
      </c>
      <c r="G468" s="217" t="n">
        <v>88.7</v>
      </c>
      <c r="H468" s="217" t="n">
        <v>101</v>
      </c>
      <c r="I468" s="127"/>
      <c r="AR468" s="184"/>
      <c r="AS468" s="185"/>
      <c r="AT468" s="186"/>
      <c r="AU468" s="187"/>
      <c r="AV468" s="187"/>
      <c r="AW468" s="187"/>
      <c r="AX468" s="187"/>
      <c r="AY468" s="187"/>
      <c r="AZ468" s="188"/>
      <c r="BA468" s="187"/>
      <c r="BB468" s="189"/>
      <c r="BD468" s="184"/>
      <c r="BE468" s="185"/>
      <c r="BF468" s="186"/>
      <c r="BG468" s="187"/>
      <c r="BH468" s="187"/>
      <c r="BI468" s="187"/>
      <c r="BJ468" s="187"/>
      <c r="BK468" s="187"/>
      <c r="BL468" s="188"/>
      <c r="BM468" s="187"/>
      <c r="BN468" s="189"/>
    </row>
    <row r="469" customFormat="false" ht="73" hidden="false" customHeight="false" outlineLevel="0" collapsed="false">
      <c r="A469" s="219" t="s">
        <v>228</v>
      </c>
      <c r="B469" s="132" t="n">
        <v>227961</v>
      </c>
      <c r="C469" s="132" t="n">
        <v>109332</v>
      </c>
      <c r="D469" s="132" t="n">
        <v>118629</v>
      </c>
      <c r="E469" s="217" t="n">
        <v>73</v>
      </c>
      <c r="F469" s="217" t="n">
        <v>66.9</v>
      </c>
      <c r="G469" s="217" t="n">
        <v>79.7</v>
      </c>
      <c r="H469" s="217" t="n">
        <v>92.2</v>
      </c>
      <c r="I469" s="127"/>
      <c r="AR469" s="184" t="s">
        <v>163</v>
      </c>
      <c r="AS469" s="187" t="s">
        <v>164</v>
      </c>
      <c r="AT469" s="186" t="s">
        <v>165</v>
      </c>
      <c r="AU469" s="187" t="s">
        <v>166</v>
      </c>
      <c r="AV469" s="187" t="s">
        <v>167</v>
      </c>
      <c r="AW469" s="187" t="s">
        <v>168</v>
      </c>
      <c r="AX469" s="187" t="s">
        <v>169</v>
      </c>
      <c r="AY469" s="187" t="s">
        <v>170</v>
      </c>
      <c r="AZ469" s="188" t="s">
        <v>171</v>
      </c>
      <c r="BA469" s="187" t="s">
        <v>172</v>
      </c>
      <c r="BB469" s="189" t="s">
        <v>173</v>
      </c>
      <c r="BD469" s="184" t="s">
        <v>163</v>
      </c>
      <c r="BE469" s="187" t="s">
        <v>164</v>
      </c>
      <c r="BF469" s="186" t="s">
        <v>165</v>
      </c>
      <c r="BG469" s="187" t="s">
        <v>166</v>
      </c>
      <c r="BH469" s="187" t="s">
        <v>167</v>
      </c>
      <c r="BI469" s="187" t="s">
        <v>168</v>
      </c>
      <c r="BJ469" s="187" t="s">
        <v>169</v>
      </c>
      <c r="BK469" s="187" t="s">
        <v>170</v>
      </c>
      <c r="BL469" s="188" t="s">
        <v>171</v>
      </c>
      <c r="BM469" s="187" t="s">
        <v>172</v>
      </c>
      <c r="BN469" s="189" t="s">
        <v>173</v>
      </c>
    </row>
    <row r="470" customFormat="false" ht="15" hidden="false" customHeight="false" outlineLevel="0" collapsed="false">
      <c r="A470" s="219" t="s">
        <v>229</v>
      </c>
      <c r="B470" s="132" t="n">
        <v>165167</v>
      </c>
      <c r="C470" s="132" t="n">
        <v>70945</v>
      </c>
      <c r="D470" s="132" t="n">
        <v>94222</v>
      </c>
      <c r="E470" s="217" t="n">
        <v>52.9</v>
      </c>
      <c r="F470" s="217" t="n">
        <v>43.4</v>
      </c>
      <c r="G470" s="217" t="n">
        <v>63.3</v>
      </c>
      <c r="H470" s="217" t="n">
        <v>75.3</v>
      </c>
      <c r="I470" s="127"/>
      <c r="AR470" s="191" t="s">
        <v>175</v>
      </c>
      <c r="AS470" s="192" t="s">
        <v>176</v>
      </c>
      <c r="AT470" s="193" t="s">
        <v>177</v>
      </c>
      <c r="AU470" s="192" t="s">
        <v>178</v>
      </c>
      <c r="AV470" s="192" t="s">
        <v>179</v>
      </c>
      <c r="AW470" s="192" t="s">
        <v>180</v>
      </c>
      <c r="AX470" s="192" t="s">
        <v>181</v>
      </c>
      <c r="AY470" s="192" t="s">
        <v>182</v>
      </c>
      <c r="AZ470" s="194" t="s">
        <v>183</v>
      </c>
      <c r="BA470" s="192" t="s">
        <v>184</v>
      </c>
      <c r="BB470" s="195" t="s">
        <v>185</v>
      </c>
      <c r="BD470" s="191" t="s">
        <v>175</v>
      </c>
      <c r="BE470" s="192" t="s">
        <v>176</v>
      </c>
      <c r="BF470" s="193" t="s">
        <v>177</v>
      </c>
      <c r="BG470" s="192" t="s">
        <v>178</v>
      </c>
      <c r="BH470" s="192" t="s">
        <v>179</v>
      </c>
      <c r="BI470" s="192" t="s">
        <v>180</v>
      </c>
      <c r="BJ470" s="192" t="s">
        <v>181</v>
      </c>
      <c r="BK470" s="192" t="s">
        <v>182</v>
      </c>
      <c r="BL470" s="194" t="s">
        <v>183</v>
      </c>
      <c r="BM470" s="192" t="s">
        <v>184</v>
      </c>
      <c r="BN470" s="195" t="s">
        <v>185</v>
      </c>
    </row>
    <row r="471" customFormat="false" ht="15" hidden="false" customHeight="false" outlineLevel="0" collapsed="false">
      <c r="B471" s="132"/>
      <c r="C471" s="132"/>
      <c r="D471" s="132"/>
      <c r="E471" s="217"/>
      <c r="F471" s="217"/>
      <c r="G471" s="217"/>
      <c r="H471" s="217"/>
      <c r="I471" s="127"/>
      <c r="AR471" s="196" t="s">
        <v>186</v>
      </c>
      <c r="AS471" s="197" t="s">
        <v>186</v>
      </c>
      <c r="AT471" s="197" t="n">
        <v>1</v>
      </c>
      <c r="AU471" s="198" t="n">
        <f aca="false">P70</f>
        <v>365365.50942439</v>
      </c>
      <c r="AV471" s="198" t="n">
        <f aca="false">D278</f>
        <v>3255</v>
      </c>
      <c r="AW471" s="199" t="n">
        <f aca="false">AV471/AU471</f>
        <v>0.00890888689829548</v>
      </c>
      <c r="AX471" s="200" t="n">
        <f aca="false">2*AT471*AW471/(2+AT471*AW471)</f>
        <v>0.00886937875221466</v>
      </c>
      <c r="AY471" s="201" t="n">
        <v>100000</v>
      </c>
      <c r="AZ471" s="201" t="n">
        <f aca="false">(0.1*AY471+0.9*AY472)*AT471</f>
        <v>99201.7559123007</v>
      </c>
      <c r="BA471" s="201" t="n">
        <f aca="false">BA472+AZ471</f>
        <v>8035156.91007655</v>
      </c>
      <c r="BB471" s="202" t="n">
        <f aca="false">BA471/AY471</f>
        <v>80.3515691007655</v>
      </c>
      <c r="BD471" s="196" t="s">
        <v>186</v>
      </c>
      <c r="BE471" s="197" t="s">
        <v>186</v>
      </c>
      <c r="BF471" s="197" t="n">
        <v>1</v>
      </c>
      <c r="BG471" s="198" t="n">
        <f aca="false">AC70</f>
        <v>348795.972604878</v>
      </c>
      <c r="BH471" s="198" t="n">
        <f aca="false">D967</f>
        <v>2078</v>
      </c>
      <c r="BI471" s="199" t="n">
        <f aca="false">BH471/BG471</f>
        <v>0.0059576375967907</v>
      </c>
      <c r="BJ471" s="200" t="n">
        <f aca="false">2*BF471*BI471/(2+BF471*BI471)</f>
        <v>0.00593994358118964</v>
      </c>
      <c r="BK471" s="201" t="n">
        <v>100000</v>
      </c>
      <c r="BL471" s="201" t="n">
        <f aca="false">(0.1*BK471+0.9*BK472)*BF471</f>
        <v>99465.4050776929</v>
      </c>
      <c r="BM471" s="201" t="n">
        <f aca="false">BM472+BL471</f>
        <v>8296107.20997638</v>
      </c>
      <c r="BN471" s="202" t="n">
        <f aca="false">BM471/BK471</f>
        <v>82.9610720997638</v>
      </c>
    </row>
    <row r="472" customFormat="false" ht="15" hidden="false" customHeight="false" outlineLevel="0" collapsed="false">
      <c r="A472" s="219" t="s">
        <v>230</v>
      </c>
      <c r="B472" s="132" t="n">
        <v>303400</v>
      </c>
      <c r="C472" s="132" t="n">
        <v>158365</v>
      </c>
      <c r="D472" s="132" t="n">
        <v>145035</v>
      </c>
      <c r="E472" s="217" t="n">
        <v>97.1</v>
      </c>
      <c r="F472" s="217" t="n">
        <v>96.8</v>
      </c>
      <c r="G472" s="217" t="n">
        <v>97.4</v>
      </c>
      <c r="H472" s="217" t="n">
        <v>109.2</v>
      </c>
      <c r="I472" s="127"/>
      <c r="AR472" s="203" t="s">
        <v>188</v>
      </c>
      <c r="AS472" s="204" t="s">
        <v>189</v>
      </c>
      <c r="AT472" s="204" t="n">
        <v>4</v>
      </c>
      <c r="AU472" s="205" t="n">
        <f aca="false">P71</f>
        <v>1827828</v>
      </c>
      <c r="AV472" s="205" t="n">
        <f aca="false">D279</f>
        <v>552</v>
      </c>
      <c r="AW472" s="206" t="n">
        <f aca="false">AV472/AU472</f>
        <v>0.000301997780972827</v>
      </c>
      <c r="AX472" s="207" t="n">
        <f aca="false">2*AT472*AW472/(2+AT472*AW472)</f>
        <v>0.00120726194303561</v>
      </c>
      <c r="AY472" s="208" t="n">
        <f aca="false">AY471*(1-AX471)</f>
        <v>99113.0621247785</v>
      </c>
      <c r="AZ472" s="208" t="n">
        <f aca="false">((AY472+AY473)/2)*AT472</f>
        <v>396212.937643192</v>
      </c>
      <c r="BA472" s="208" t="n">
        <f aca="false">BA473+AZ472</f>
        <v>7935955.15416425</v>
      </c>
      <c r="BB472" s="209" t="n">
        <f aca="false">BA472/AY472</f>
        <v>80.0697202168294</v>
      </c>
      <c r="BD472" s="203" t="s">
        <v>188</v>
      </c>
      <c r="BE472" s="204" t="s">
        <v>189</v>
      </c>
      <c r="BF472" s="204" t="n">
        <v>4</v>
      </c>
      <c r="BG472" s="205" t="n">
        <f aca="false">AC71</f>
        <v>1745353</v>
      </c>
      <c r="BH472" s="205" t="n">
        <f aca="false">D968</f>
        <v>311</v>
      </c>
      <c r="BI472" s="206" t="n">
        <f aca="false">BH472/BG472</f>
        <v>0.000178187449759447</v>
      </c>
      <c r="BJ472" s="207" t="n">
        <f aca="false">2*BF472*BI472/(2+BF472*BI472)</f>
        <v>0.000712495883388937</v>
      </c>
      <c r="BK472" s="208" t="n">
        <f aca="false">BK471*(1-BJ471)</f>
        <v>99406.005641881</v>
      </c>
      <c r="BL472" s="208" t="n">
        <f aca="false">((BK472+BK473)/2)*BF472</f>
        <v>397482.369827916</v>
      </c>
      <c r="BM472" s="208" t="n">
        <f aca="false">BM473+BL472</f>
        <v>8196641.80489868</v>
      </c>
      <c r="BN472" s="209" t="n">
        <f aca="false">BM472/BK472</f>
        <v>82.4562032441763</v>
      </c>
    </row>
    <row r="473" customFormat="false" ht="15" hidden="false" customHeight="false" outlineLevel="0" collapsed="false">
      <c r="A473" s="219" t="s">
        <v>231</v>
      </c>
      <c r="B473" s="132" t="n">
        <v>121</v>
      </c>
      <c r="C473" s="132" t="n">
        <v>73</v>
      </c>
      <c r="D473" s="132" t="n">
        <v>48</v>
      </c>
      <c r="E473" s="217" t="n">
        <v>0</v>
      </c>
      <c r="F473" s="217" t="n">
        <v>0</v>
      </c>
      <c r="G473" s="217" t="n">
        <v>0</v>
      </c>
      <c r="H473" s="217" t="n">
        <v>152.1</v>
      </c>
      <c r="I473" s="127"/>
      <c r="AR473" s="196" t="s">
        <v>194</v>
      </c>
      <c r="AS473" s="197" t="s">
        <v>46</v>
      </c>
      <c r="AT473" s="197" t="n">
        <v>5</v>
      </c>
      <c r="AU473" s="198" t="n">
        <f aca="false">P72</f>
        <v>1732481</v>
      </c>
      <c r="AV473" s="198" t="n">
        <f aca="false">D280</f>
        <v>255</v>
      </c>
      <c r="AW473" s="199" t="n">
        <f aca="false">AV473/AU473</f>
        <v>0.000147187761366503</v>
      </c>
      <c r="AX473" s="200" t="n">
        <f aca="false">2*AT473*AW473/(2+AT473*AW473)</f>
        <v>0.000735668103479364</v>
      </c>
      <c r="AY473" s="201" t="n">
        <f aca="false">AY472*(1-AX472)</f>
        <v>98993.4066968176</v>
      </c>
      <c r="AZ473" s="201" t="n">
        <f aca="false">((AY473+AY474)/2)*AT473</f>
        <v>494784.967754684</v>
      </c>
      <c r="BA473" s="201" t="n">
        <f aca="false">BA474+AZ473</f>
        <v>7539742.21652106</v>
      </c>
      <c r="BB473" s="202" t="n">
        <f aca="false">BA473/AY473</f>
        <v>76.1640847416502</v>
      </c>
      <c r="BD473" s="196" t="s">
        <v>194</v>
      </c>
      <c r="BE473" s="197" t="s">
        <v>46</v>
      </c>
      <c r="BF473" s="197" t="n">
        <v>5</v>
      </c>
      <c r="BG473" s="198" t="n">
        <f aca="false">AC72</f>
        <v>1780309</v>
      </c>
      <c r="BH473" s="198" t="n">
        <f aca="false">D969</f>
        <v>135</v>
      </c>
      <c r="BI473" s="199" t="n">
        <f aca="false">BH473/BG473</f>
        <v>7.5829532963098E-005</v>
      </c>
      <c r="BJ473" s="200" t="n">
        <f aca="false">2*BF473*BI473/(2+BF473*BI473)</f>
        <v>0.000379075801962939</v>
      </c>
      <c r="BK473" s="201" t="n">
        <f aca="false">BK472*(1-BJ472)</f>
        <v>99335.179272077</v>
      </c>
      <c r="BL473" s="201" t="n">
        <f aca="false">((BK473+BK474)/2)*BF473</f>
        <v>496581.757453521</v>
      </c>
      <c r="BM473" s="201" t="n">
        <f aca="false">BM474+BL473</f>
        <v>7799159.43507077</v>
      </c>
      <c r="BN473" s="202" t="n">
        <f aca="false">BM473/BK473</f>
        <v>78.5135688305251</v>
      </c>
    </row>
    <row r="474" customFormat="false" ht="15" hidden="false" customHeight="false" outlineLevel="0" collapsed="false">
      <c r="A474" s="219" t="s">
        <v>232</v>
      </c>
      <c r="B474" s="132" t="n">
        <v>128</v>
      </c>
      <c r="C474" s="132" t="n">
        <v>79</v>
      </c>
      <c r="D474" s="132" t="n">
        <v>49</v>
      </c>
      <c r="E474" s="217" t="n">
        <v>0</v>
      </c>
      <c r="F474" s="217" t="n">
        <v>0</v>
      </c>
      <c r="G474" s="217" t="n">
        <v>0</v>
      </c>
      <c r="H474" s="217" t="n">
        <v>161.2</v>
      </c>
      <c r="I474" s="127"/>
      <c r="AR474" s="203" t="s">
        <v>200</v>
      </c>
      <c r="AS474" s="204" t="s">
        <v>33</v>
      </c>
      <c r="AT474" s="204" t="n">
        <v>5</v>
      </c>
      <c r="AU474" s="205" t="n">
        <f aca="false">P73</f>
        <v>1713583</v>
      </c>
      <c r="AV474" s="205" t="n">
        <f aca="false">D281</f>
        <v>289</v>
      </c>
      <c r="AW474" s="206" t="n">
        <f aca="false">AV474/AU474</f>
        <v>0.000168652466790345</v>
      </c>
      <c r="AX474" s="207" t="n">
        <f aca="false">2*AT474*AW474/(2+AT474*AW474)</f>
        <v>0.000842906938115756</v>
      </c>
      <c r="AY474" s="208" t="n">
        <f aca="false">AY473*(1-AX473)</f>
        <v>98920.580405056</v>
      </c>
      <c r="AZ474" s="208" t="n">
        <f aca="false">((AY474+AY475)/2)*AT474</f>
        <v>494394.449916415</v>
      </c>
      <c r="BA474" s="208" t="n">
        <f aca="false">BA475+AZ474</f>
        <v>7044957.24876637</v>
      </c>
      <c r="BB474" s="209" t="n">
        <f aca="false">BA474/AY474</f>
        <v>71.218316956077</v>
      </c>
      <c r="BD474" s="203" t="s">
        <v>200</v>
      </c>
      <c r="BE474" s="204" t="s">
        <v>33</v>
      </c>
      <c r="BF474" s="204" t="n">
        <v>5</v>
      </c>
      <c r="BG474" s="205" t="n">
        <f aca="false">AC73</f>
        <v>1815110</v>
      </c>
      <c r="BH474" s="205" t="n">
        <f aca="false">D970</f>
        <v>150</v>
      </c>
      <c r="BI474" s="206" t="n">
        <f aca="false">BH474/BG474</f>
        <v>8.26396196373773E-005</v>
      </c>
      <c r="BJ474" s="207" t="n">
        <f aca="false">2*BF474*BI474/(2+BF474*BI474)</f>
        <v>0.000413112749485675</v>
      </c>
      <c r="BK474" s="208" t="n">
        <f aca="false">BK473*(1-BJ473)</f>
        <v>99297.5237093314</v>
      </c>
      <c r="BL474" s="208" t="n">
        <f aca="false">((BK474+BK475)/2)*BF474</f>
        <v>496385.065864065</v>
      </c>
      <c r="BM474" s="208" t="n">
        <f aca="false">BM475+BL474</f>
        <v>7302577.67761725</v>
      </c>
      <c r="BN474" s="209" t="n">
        <f aca="false">BM474/BK474</f>
        <v>73.5423946622648</v>
      </c>
    </row>
    <row r="475" customFormat="false" ht="15" hidden="false" customHeight="false" outlineLevel="0" collapsed="false">
      <c r="A475" s="219" t="s">
        <v>233</v>
      </c>
      <c r="B475" s="132" t="n">
        <v>1887</v>
      </c>
      <c r="C475" s="132" t="n">
        <v>1346</v>
      </c>
      <c r="D475" s="132" t="n">
        <v>541</v>
      </c>
      <c r="E475" s="217" t="n">
        <v>0.6</v>
      </c>
      <c r="F475" s="217" t="n">
        <v>0.8</v>
      </c>
      <c r="G475" s="217" t="n">
        <v>0.4</v>
      </c>
      <c r="H475" s="217" t="n">
        <v>248.8</v>
      </c>
      <c r="I475" s="127"/>
      <c r="AR475" s="196" t="s">
        <v>202</v>
      </c>
      <c r="AS475" s="197" t="s">
        <v>34</v>
      </c>
      <c r="AT475" s="197" t="n">
        <v>5</v>
      </c>
      <c r="AU475" s="198" t="n">
        <f aca="false">P74</f>
        <v>1740503</v>
      </c>
      <c r="AV475" s="198" t="n">
        <f aca="false">D282</f>
        <v>605</v>
      </c>
      <c r="AW475" s="199" t="n">
        <f aca="false">AV475/AU475</f>
        <v>0.000347600664865272</v>
      </c>
      <c r="AX475" s="200" t="n">
        <f aca="false">2*AT475*AW475/(2+AT475*AW475)</f>
        <v>0.00173649430788647</v>
      </c>
      <c r="AY475" s="201" t="n">
        <f aca="false">AY474*(1-AX474)</f>
        <v>98837.1995615101</v>
      </c>
      <c r="AZ475" s="201" t="n">
        <f aca="false">((AY475+AY476)/2)*AT475</f>
        <v>493756.922221435</v>
      </c>
      <c r="BA475" s="201" t="n">
        <f aca="false">BA476+AZ475</f>
        <v>6550562.79884996</v>
      </c>
      <c r="BB475" s="202" t="n">
        <f aca="false">BA475/AY475</f>
        <v>66.2762889672253</v>
      </c>
      <c r="BD475" s="196" t="s">
        <v>202</v>
      </c>
      <c r="BE475" s="197" t="s">
        <v>34</v>
      </c>
      <c r="BF475" s="197" t="n">
        <v>5</v>
      </c>
      <c r="BG475" s="198" t="n">
        <f aca="false">AC74</f>
        <v>1801310</v>
      </c>
      <c r="BH475" s="198" t="n">
        <f aca="false">D971</f>
        <v>413</v>
      </c>
      <c r="BI475" s="199" t="n">
        <f aca="false">BH475/BG475</f>
        <v>0.00022927758131582</v>
      </c>
      <c r="BJ475" s="200" t="n">
        <f aca="false">2*BF475*BI475/(2+BF475*BI475)</f>
        <v>0.0011457311803944</v>
      </c>
      <c r="BK475" s="201" t="n">
        <f aca="false">BK474*(1-BJ474)</f>
        <v>99256.5026362947</v>
      </c>
      <c r="BL475" s="201" t="n">
        <f aca="false">((BK475+BK476)/2)*BF475</f>
        <v>495998.210006655</v>
      </c>
      <c r="BM475" s="201" t="n">
        <f aca="false">BM476+BL475</f>
        <v>6806192.61175318</v>
      </c>
      <c r="BN475" s="202" t="n">
        <f aca="false">BM475/BK475</f>
        <v>68.5717553105119</v>
      </c>
    </row>
    <row r="476" customFormat="false" ht="15" hidden="false" customHeight="false" outlineLevel="0" collapsed="false">
      <c r="A476" s="219" t="s">
        <v>234</v>
      </c>
      <c r="B476" s="132" t="n">
        <v>10555</v>
      </c>
      <c r="C476" s="132" t="n">
        <v>6272</v>
      </c>
      <c r="D476" s="132" t="n">
        <v>4283</v>
      </c>
      <c r="E476" s="217" t="n">
        <v>3.4</v>
      </c>
      <c r="F476" s="217" t="n">
        <v>3.8</v>
      </c>
      <c r="G476" s="217" t="n">
        <v>2.9</v>
      </c>
      <c r="H476" s="217" t="n">
        <v>146.4</v>
      </c>
      <c r="I476" s="127"/>
      <c r="AR476" s="203" t="s">
        <v>203</v>
      </c>
      <c r="AS476" s="204" t="s">
        <v>35</v>
      </c>
      <c r="AT476" s="204" t="n">
        <v>5</v>
      </c>
      <c r="AU476" s="205" t="n">
        <f aca="false">P75</f>
        <v>1763709</v>
      </c>
      <c r="AV476" s="205" t="n">
        <f aca="false">D283</f>
        <v>741</v>
      </c>
      <c r="AW476" s="206" t="n">
        <f aca="false">AV476/AU476</f>
        <v>0.00042013733558087</v>
      </c>
      <c r="AX476" s="207" t="n">
        <f aca="false">2*AT476*AW476/(2+AT476*AW476)</f>
        <v>0.00209848255073528</v>
      </c>
      <c r="AY476" s="208" t="n">
        <f aca="false">AY475*(1-AX475)</f>
        <v>98665.5693270641</v>
      </c>
      <c r="AZ476" s="208" t="n">
        <f aca="false">((AY476+AY477)/2)*AT476</f>
        <v>492810.226696343</v>
      </c>
      <c r="BA476" s="208" t="n">
        <f aca="false">BA477+AZ476</f>
        <v>6056805.87662852</v>
      </c>
      <c r="BB476" s="209" t="n">
        <f aca="false">BA476/AY476</f>
        <v>61.3872287763421</v>
      </c>
      <c r="BD476" s="203" t="s">
        <v>203</v>
      </c>
      <c r="BE476" s="204" t="s">
        <v>35</v>
      </c>
      <c r="BF476" s="204" t="n">
        <v>5</v>
      </c>
      <c r="BG476" s="205" t="n">
        <f aca="false">AC75</f>
        <v>1715106</v>
      </c>
      <c r="BH476" s="205" t="n">
        <f aca="false">D972</f>
        <v>473</v>
      </c>
      <c r="BI476" s="206" t="n">
        <f aca="false">BH476/BG476</f>
        <v>0.000275784703685953</v>
      </c>
      <c r="BJ476" s="207" t="n">
        <f aca="false">2*BF476*BI476/(2+BF476*BI476)</f>
        <v>0.00137797345842497</v>
      </c>
      <c r="BK476" s="208" t="n">
        <f aca="false">BK475*(1-BJ475)</f>
        <v>99142.7813663674</v>
      </c>
      <c r="BL476" s="208" t="n">
        <f aca="false">((BK476+BK477)/2)*BF476</f>
        <v>495372.366528544</v>
      </c>
      <c r="BM476" s="208" t="n">
        <f aca="false">BM477+BL476</f>
        <v>6310194.40174653</v>
      </c>
      <c r="BN476" s="209" t="n">
        <f aca="false">BM476/BK476</f>
        <v>63.6475426125896</v>
      </c>
    </row>
    <row r="477" customFormat="false" ht="15" hidden="false" customHeight="false" outlineLevel="0" collapsed="false">
      <c r="A477" s="219" t="s">
        <v>218</v>
      </c>
      <c r="B477" s="132" t="n">
        <v>2393</v>
      </c>
      <c r="C477" s="132" t="n">
        <v>475</v>
      </c>
      <c r="D477" s="132" t="n">
        <v>1918</v>
      </c>
      <c r="E477" s="217" t="n">
        <v>0.8</v>
      </c>
      <c r="F477" s="217" t="n">
        <v>0.3</v>
      </c>
      <c r="G477" s="217" t="n">
        <v>1.3</v>
      </c>
      <c r="H477" s="217" t="n">
        <v>24.8</v>
      </c>
      <c r="I477" s="127"/>
      <c r="AR477" s="196" t="s">
        <v>204</v>
      </c>
      <c r="AS477" s="197" t="s">
        <v>36</v>
      </c>
      <c r="AT477" s="197" t="n">
        <v>5</v>
      </c>
      <c r="AU477" s="198" t="n">
        <f aca="false">P76</f>
        <v>1673206</v>
      </c>
      <c r="AV477" s="198" t="n">
        <f aca="false">D284</f>
        <v>820</v>
      </c>
      <c r="AW477" s="199" t="n">
        <f aca="false">AV477/AU477</f>
        <v>0.000490077133359551</v>
      </c>
      <c r="AX477" s="200" t="n">
        <f aca="false">2*AT477*AW477/(2+AT477*AW477)</f>
        <v>0.0024473871456064</v>
      </c>
      <c r="AY477" s="201" t="n">
        <f aca="false">AY476*(1-AX476)</f>
        <v>98458.5213514729</v>
      </c>
      <c r="AZ477" s="201" t="n">
        <f aca="false">((AY477+AY478)/2)*AT477</f>
        <v>491690.191458537</v>
      </c>
      <c r="BA477" s="201" t="n">
        <f aca="false">BA478+AZ477</f>
        <v>5563995.64993218</v>
      </c>
      <c r="BB477" s="202" t="n">
        <f aca="false">BA477/AY477</f>
        <v>56.5110624612173</v>
      </c>
      <c r="BD477" s="196" t="s">
        <v>204</v>
      </c>
      <c r="BE477" s="197" t="s">
        <v>36</v>
      </c>
      <c r="BF477" s="197" t="n">
        <v>5</v>
      </c>
      <c r="BG477" s="198" t="n">
        <f aca="false">AC76</f>
        <v>1722130</v>
      </c>
      <c r="BH477" s="198" t="n">
        <f aca="false">D973</f>
        <v>539</v>
      </c>
      <c r="BI477" s="199" t="n">
        <f aca="false">BH477/BG477</f>
        <v>0.000312984501750739</v>
      </c>
      <c r="BJ477" s="200" t="n">
        <f aca="false">2*BF477*BI477/(2+BF477*BI477)</f>
        <v>0.00156369897489233</v>
      </c>
      <c r="BK477" s="201" t="n">
        <f aca="false">BK476*(1-BJ476)</f>
        <v>99006.1652450501</v>
      </c>
      <c r="BL477" s="201" t="n">
        <f aca="false">((BK477+BK478)/2)*BF477</f>
        <v>494643.786627496</v>
      </c>
      <c r="BM477" s="201" t="n">
        <f aca="false">BM478+BL477</f>
        <v>5814822.03521798</v>
      </c>
      <c r="BN477" s="202" t="n">
        <f aca="false">BM477/BK477</f>
        <v>58.7319185711892</v>
      </c>
    </row>
    <row r="478" customFormat="false" ht="15" hidden="false" customHeight="false" outlineLevel="0" collapsed="false">
      <c r="B478" s="132"/>
      <c r="C478" s="132"/>
      <c r="D478" s="132"/>
      <c r="E478" s="217"/>
      <c r="F478" s="217"/>
      <c r="G478" s="217"/>
      <c r="H478" s="217"/>
      <c r="I478" s="127"/>
      <c r="AR478" s="203" t="s">
        <v>205</v>
      </c>
      <c r="AS478" s="204" t="s">
        <v>37</v>
      </c>
      <c r="AT478" s="204" t="n">
        <v>5</v>
      </c>
      <c r="AU478" s="205" t="n">
        <f aca="false">P77</f>
        <v>1590602</v>
      </c>
      <c r="AV478" s="205" t="n">
        <f aca="false">D285</f>
        <v>997</v>
      </c>
      <c r="AW478" s="206" t="n">
        <f aca="false">AV478/AU478</f>
        <v>0.000626806705888714</v>
      </c>
      <c r="AX478" s="207" t="n">
        <f aca="false">2*AT478*AW478/(2+AT478*AW478)</f>
        <v>0.00312913013007075</v>
      </c>
      <c r="AY478" s="208" t="n">
        <f aca="false">AY477*(1-AX477)</f>
        <v>98217.5552319419</v>
      </c>
      <c r="AZ478" s="208" t="n">
        <f aca="false">((AY478+AY479)/2)*AT478</f>
        <v>490319.437381264</v>
      </c>
      <c r="BA478" s="208" t="n">
        <f aca="false">BA479+AZ478</f>
        <v>5072305.45847364</v>
      </c>
      <c r="BB478" s="209" t="n">
        <f aca="false">BA478/AY478</f>
        <v>51.643572745171</v>
      </c>
      <c r="BD478" s="203" t="s">
        <v>205</v>
      </c>
      <c r="BE478" s="204" t="s">
        <v>37</v>
      </c>
      <c r="BF478" s="204" t="n">
        <v>5</v>
      </c>
      <c r="BG478" s="205" t="n">
        <f aca="false">AC77</f>
        <v>1759036</v>
      </c>
      <c r="BH478" s="205" t="n">
        <f aca="false">D974</f>
        <v>735</v>
      </c>
      <c r="BI478" s="206" t="n">
        <f aca="false">BH478/BG478</f>
        <v>0.000417842500096644</v>
      </c>
      <c r="BJ478" s="207" t="n">
        <f aca="false">2*BF478*BI478/(2+BF478*BI478)</f>
        <v>0.00208703237342149</v>
      </c>
      <c r="BK478" s="208" t="n">
        <f aca="false">BK477*(1-BJ477)</f>
        <v>98851.3494059484</v>
      </c>
      <c r="BL478" s="208" t="n">
        <f aca="false">((BK478+BK479)/2)*BF478</f>
        <v>493740.982113825</v>
      </c>
      <c r="BM478" s="208" t="n">
        <f aca="false">BM479+BL478</f>
        <v>5320178.24859049</v>
      </c>
      <c r="BN478" s="209" t="n">
        <f aca="false">BM478/BK478</f>
        <v>53.8199860756817</v>
      </c>
    </row>
    <row r="479" customFormat="false" ht="15" hidden="false" customHeight="false" outlineLevel="0" collapsed="false">
      <c r="A479" s="124" t="s">
        <v>235</v>
      </c>
      <c r="B479" s="227" t="n">
        <v>76.1940298507463</v>
      </c>
      <c r="C479" s="227" t="n">
        <v>72.4295757575758</v>
      </c>
      <c r="D479" s="227" t="n">
        <v>80.450717049852</v>
      </c>
      <c r="E479" s="124"/>
      <c r="F479" s="124"/>
      <c r="G479" s="124"/>
      <c r="H479" s="124"/>
      <c r="I479" s="127"/>
      <c r="AR479" s="196" t="s">
        <v>206</v>
      </c>
      <c r="AS479" s="197" t="s">
        <v>38</v>
      </c>
      <c r="AT479" s="197" t="n">
        <v>5</v>
      </c>
      <c r="AU479" s="198" t="n">
        <f aca="false">P78</f>
        <v>1568522</v>
      </c>
      <c r="AV479" s="198" t="n">
        <f aca="false">D286</f>
        <v>1471</v>
      </c>
      <c r="AW479" s="199" t="n">
        <f aca="false">AV479/AU479</f>
        <v>0.000937825545322284</v>
      </c>
      <c r="AX479" s="200" t="n">
        <f aca="false">2*AT479*AW479/(2+AT479*AW479)</f>
        <v>0.00467815948294094</v>
      </c>
      <c r="AY479" s="201" t="n">
        <f aca="false">AY478*(1-AX478)</f>
        <v>97910.2197205637</v>
      </c>
      <c r="AZ479" s="201" t="n">
        <f aca="false">((AY479+AY480)/2)*AT479</f>
        <v>488405.999545662</v>
      </c>
      <c r="BA479" s="201" t="n">
        <f aca="false">BA480+AZ479</f>
        <v>4581986.02109238</v>
      </c>
      <c r="BB479" s="202" t="n">
        <f aca="false">BA479/AY479</f>
        <v>46.7978320768699</v>
      </c>
      <c r="BD479" s="196" t="s">
        <v>206</v>
      </c>
      <c r="BE479" s="197" t="s">
        <v>38</v>
      </c>
      <c r="BF479" s="197" t="n">
        <v>5</v>
      </c>
      <c r="BG479" s="198" t="n">
        <f aca="false">AC78</f>
        <v>1733951</v>
      </c>
      <c r="BH479" s="198" t="n">
        <f aca="false">D975</f>
        <v>1139</v>
      </c>
      <c r="BI479" s="199" t="n">
        <f aca="false">BH479/BG479</f>
        <v>0.000656881307487928</v>
      </c>
      <c r="BJ479" s="200" t="n">
        <f aca="false">2*BF479*BI479/(2+BF479*BI479)</f>
        <v>0.00327902171725736</v>
      </c>
      <c r="BK479" s="201" t="n">
        <f aca="false">BK478*(1-BJ478)</f>
        <v>98645.0434395818</v>
      </c>
      <c r="BL479" s="201" t="n">
        <f aca="false">((BK479+BK480)/2)*BF479</f>
        <v>492416.569098563</v>
      </c>
      <c r="BM479" s="201" t="n">
        <f aca="false">BM480+BL479</f>
        <v>4826437.26647666</v>
      </c>
      <c r="BN479" s="202" t="n">
        <f aca="false">BM479/BK479</f>
        <v>48.9273165502001</v>
      </c>
    </row>
    <row r="480" customFormat="false" ht="15" hidden="false" customHeight="false" outlineLevel="0" collapsed="false">
      <c r="A480" s="127"/>
      <c r="B480" s="127"/>
      <c r="C480" s="127"/>
      <c r="D480" s="127"/>
      <c r="E480" s="127"/>
      <c r="F480" s="127"/>
      <c r="G480" s="127"/>
      <c r="H480" s="127"/>
      <c r="I480" s="127"/>
      <c r="AR480" s="203" t="s">
        <v>207</v>
      </c>
      <c r="AS480" s="204" t="s">
        <v>39</v>
      </c>
      <c r="AT480" s="204" t="n">
        <v>5</v>
      </c>
      <c r="AU480" s="205" t="n">
        <f aca="false">P79</f>
        <v>1370228</v>
      </c>
      <c r="AV480" s="205" t="n">
        <f aca="false">D287</f>
        <v>1971</v>
      </c>
      <c r="AW480" s="206" t="n">
        <f aca="false">AV480/AU480</f>
        <v>0.00143844674025053</v>
      </c>
      <c r="AX480" s="207" t="n">
        <f aca="false">2*AT480*AW480/(2+AT480*AW480)</f>
        <v>0.00716646226554015</v>
      </c>
      <c r="AY480" s="208" t="n">
        <f aca="false">AY479*(1-AX479)</f>
        <v>97452.1800977011</v>
      </c>
      <c r="AZ480" s="208" t="n">
        <f aca="false">((AY480+AY481)/2)*AT480</f>
        <v>485514.932060094</v>
      </c>
      <c r="BA480" s="208" t="n">
        <f aca="false">BA481+AZ480</f>
        <v>4093580.02154672</v>
      </c>
      <c r="BB480" s="209" t="n">
        <f aca="false">BA480/AY480</f>
        <v>42.0060384225646</v>
      </c>
      <c r="BD480" s="203" t="s">
        <v>207</v>
      </c>
      <c r="BE480" s="204" t="s">
        <v>39</v>
      </c>
      <c r="BF480" s="204" t="n">
        <v>5</v>
      </c>
      <c r="BG480" s="205" t="n">
        <f aca="false">AC79</f>
        <v>1620978</v>
      </c>
      <c r="BH480" s="205" t="n">
        <f aca="false">D976</f>
        <v>1779</v>
      </c>
      <c r="BI480" s="206" t="n">
        <f aca="false">BH480/BG480</f>
        <v>0.00109748559203148</v>
      </c>
      <c r="BJ480" s="207" t="n">
        <f aca="false">2*BF480*BI480/(2+BF480*BI480)</f>
        <v>0.00547241322349132</v>
      </c>
      <c r="BK480" s="208" t="n">
        <f aca="false">BK479*(1-BJ479)</f>
        <v>98321.5841998436</v>
      </c>
      <c r="BL480" s="208" t="n">
        <f aca="false">((BK480+BK481)/2)*BF480</f>
        <v>490262.780155393</v>
      </c>
      <c r="BM480" s="208" t="n">
        <f aca="false">BM481+BL480</f>
        <v>4334020.6973781</v>
      </c>
      <c r="BN480" s="209" t="n">
        <f aca="false">BM480/BK480</f>
        <v>44.0800535574059</v>
      </c>
    </row>
    <row r="481" customFormat="false" ht="15" hidden="false" customHeight="false" outlineLevel="0" collapsed="false">
      <c r="A481" s="127"/>
      <c r="B481" s="127"/>
      <c r="C481" s="127"/>
      <c r="D481" s="127"/>
      <c r="E481" s="127"/>
      <c r="F481" s="127"/>
      <c r="G481" s="127"/>
      <c r="H481" s="127"/>
      <c r="I481" s="127"/>
      <c r="AR481" s="196" t="s">
        <v>208</v>
      </c>
      <c r="AS481" s="197" t="s">
        <v>40</v>
      </c>
      <c r="AT481" s="197" t="n">
        <v>5</v>
      </c>
      <c r="AU481" s="198" t="n">
        <f aca="false">P80</f>
        <v>1188129</v>
      </c>
      <c r="AV481" s="198" t="n">
        <f aca="false">D288</f>
        <v>2768</v>
      </c>
      <c r="AW481" s="199" t="n">
        <f aca="false">AV481/AU481</f>
        <v>0.00232971335604131</v>
      </c>
      <c r="AX481" s="200" t="n">
        <f aca="false">2*AT481*AW481/(2+AT481*AW481)</f>
        <v>0.011581115083984</v>
      </c>
      <c r="AY481" s="201" t="n">
        <f aca="false">AY480*(1-AX480)</f>
        <v>96753.7927263363</v>
      </c>
      <c r="AZ481" s="201" t="n">
        <f aca="false">((AY481+AY482)/2)*AT481</f>
        <v>480967.671610742</v>
      </c>
      <c r="BA481" s="201" t="n">
        <f aca="false">BA482+AZ481</f>
        <v>3608065.08948662</v>
      </c>
      <c r="BB481" s="202" t="n">
        <f aca="false">BA481/AY481</f>
        <v>37.2912005598775</v>
      </c>
      <c r="BD481" s="196" t="s">
        <v>208</v>
      </c>
      <c r="BE481" s="197" t="s">
        <v>40</v>
      </c>
      <c r="BF481" s="197" t="n">
        <v>5</v>
      </c>
      <c r="BG481" s="198" t="n">
        <f aca="false">AC80</f>
        <v>1569478</v>
      </c>
      <c r="BH481" s="198" t="n">
        <f aca="false">D977</f>
        <v>2877</v>
      </c>
      <c r="BI481" s="199" t="n">
        <f aca="false">BH481/BG481</f>
        <v>0.00183309355084939</v>
      </c>
      <c r="BJ481" s="200" t="n">
        <f aca="false">2*BF481*BI481/(2+BF481*BI481)</f>
        <v>0.00912365646468301</v>
      </c>
      <c r="BK481" s="201" t="n">
        <f aca="false">BK480*(1-BJ480)</f>
        <v>97783.5278623138</v>
      </c>
      <c r="BL481" s="201" t="n">
        <f aca="false">((BK481+BK482)/2)*BF481</f>
        <v>486687.281021267</v>
      </c>
      <c r="BM481" s="201" t="n">
        <f aca="false">BM482+BL481</f>
        <v>3843757.9172227</v>
      </c>
      <c r="BN481" s="202" t="n">
        <f aca="false">BM481/BK481</f>
        <v>39.3088488547375</v>
      </c>
    </row>
    <row r="482" customFormat="false" ht="15" hidden="false" customHeight="false" outlineLevel="0" collapsed="false">
      <c r="A482" s="127" t="s">
        <v>289</v>
      </c>
      <c r="B482" s="127"/>
      <c r="C482" s="127"/>
      <c r="D482" s="127"/>
      <c r="E482" s="127"/>
      <c r="F482" s="127"/>
      <c r="G482" s="127"/>
      <c r="H482" s="127"/>
      <c r="I482" s="127"/>
      <c r="AR482" s="203" t="s">
        <v>209</v>
      </c>
      <c r="AS482" s="204" t="s">
        <v>52</v>
      </c>
      <c r="AT482" s="204" t="n">
        <v>5</v>
      </c>
      <c r="AU482" s="205" t="n">
        <f aca="false">P81</f>
        <v>1118932</v>
      </c>
      <c r="AV482" s="205" t="n">
        <f aca="false">D289</f>
        <v>4063</v>
      </c>
      <c r="AW482" s="206" t="n">
        <f aca="false">AV482/AU482</f>
        <v>0.00363114112385739</v>
      </c>
      <c r="AX482" s="207" t="n">
        <f aca="false">2*AT482*AW482/(2+AT482*AW482)</f>
        <v>0.0179923735009492</v>
      </c>
      <c r="AY482" s="208" t="n">
        <f aca="false">AY481*(1-AX481)</f>
        <v>95633.2759179607</v>
      </c>
      <c r="AZ482" s="208" t="n">
        <f aca="false">((AY482+AY483)/2)*AT482</f>
        <v>473864.705541215</v>
      </c>
      <c r="BA482" s="208" t="n">
        <f aca="false">BA483+AZ482</f>
        <v>3127097.41787588</v>
      </c>
      <c r="BB482" s="209" t="n">
        <f aca="false">BA482/AY482</f>
        <v>32.698842404588</v>
      </c>
      <c r="BD482" s="203" t="s">
        <v>209</v>
      </c>
      <c r="BE482" s="204" t="s">
        <v>52</v>
      </c>
      <c r="BF482" s="204" t="n">
        <v>5</v>
      </c>
      <c r="BG482" s="205" t="n">
        <f aca="false">AC81</f>
        <v>1472618</v>
      </c>
      <c r="BH482" s="205" t="n">
        <f aca="false">D978</f>
        <v>4237</v>
      </c>
      <c r="BI482" s="206" t="n">
        <f aca="false">BH482/BG482</f>
        <v>0.00287718878894595</v>
      </c>
      <c r="BJ482" s="207" t="n">
        <f aca="false">2*BF482*BI482/(2+BF482*BI482)</f>
        <v>0.0142832052496931</v>
      </c>
      <c r="BK482" s="208" t="n">
        <f aca="false">BK481*(1-BJ481)</f>
        <v>96891.3845461932</v>
      </c>
      <c r="BL482" s="208" t="n">
        <f aca="false">((BK482+BK483)/2)*BF482</f>
        <v>480997.123899966</v>
      </c>
      <c r="BM482" s="208" t="n">
        <f aca="false">BM483+BL482</f>
        <v>3357070.63620144</v>
      </c>
      <c r="BN482" s="209" t="n">
        <f aca="false">BM482/BK482</f>
        <v>34.6477723682537</v>
      </c>
    </row>
    <row r="483" customFormat="false" ht="15" hidden="false" customHeight="false" outlineLevel="0" collapsed="false">
      <c r="A483" s="127"/>
      <c r="B483" s="127"/>
      <c r="C483" s="127"/>
      <c r="D483" s="127"/>
      <c r="E483" s="127"/>
      <c r="F483" s="127"/>
      <c r="G483" s="127"/>
      <c r="H483" s="127"/>
      <c r="I483" s="127"/>
      <c r="AR483" s="196" t="s">
        <v>210</v>
      </c>
      <c r="AS483" s="197" t="s">
        <v>53</v>
      </c>
      <c r="AT483" s="197" t="n">
        <v>5</v>
      </c>
      <c r="AU483" s="198" t="n">
        <f aca="false">P82</f>
        <v>1040676</v>
      </c>
      <c r="AV483" s="198" t="n">
        <f aca="false">D290</f>
        <v>5781</v>
      </c>
      <c r="AW483" s="199" t="n">
        <f aca="false">AV483/AU483</f>
        <v>0.00555504306815954</v>
      </c>
      <c r="AX483" s="200" t="n">
        <f aca="false">2*AT483*AW483/(2+AT483*AW483)</f>
        <v>0.0273947675567478</v>
      </c>
      <c r="AY483" s="201" t="n">
        <f aca="false">AY482*(1-AX482)</f>
        <v>93912.6062985254</v>
      </c>
      <c r="AZ483" s="201" t="n">
        <f aca="false">((AY483+AY484)/2)*AT483</f>
        <v>463131.246442136</v>
      </c>
      <c r="BA483" s="201" t="n">
        <f aca="false">BA484+AZ483</f>
        <v>2653232.71233467</v>
      </c>
      <c r="BB483" s="202" t="n">
        <f aca="false">BA483/AY483</f>
        <v>28.252146510562</v>
      </c>
      <c r="BD483" s="196" t="s">
        <v>210</v>
      </c>
      <c r="BE483" s="197" t="s">
        <v>53</v>
      </c>
      <c r="BF483" s="197" t="n">
        <v>5</v>
      </c>
      <c r="BG483" s="198" t="n">
        <f aca="false">AC82</f>
        <v>1239646</v>
      </c>
      <c r="BH483" s="198" t="n">
        <f aca="false">D979</f>
        <v>5461</v>
      </c>
      <c r="BI483" s="199" t="n">
        <f aca="false">BH483/BG483</f>
        <v>0.00440528989727713</v>
      </c>
      <c r="BJ483" s="200" t="n">
        <f aca="false">2*BF483*BI483/(2+BF483*BI483)</f>
        <v>0.0217865097580505</v>
      </c>
      <c r="BK483" s="201" t="n">
        <f aca="false">BK482*(1-BJ482)</f>
        <v>95507.465013793</v>
      </c>
      <c r="BL483" s="201" t="n">
        <f aca="false">((BK483+BK484)/2)*BF483</f>
        <v>472335.389272741</v>
      </c>
      <c r="BM483" s="201" t="n">
        <f aca="false">BM484+BL483</f>
        <v>2876073.51230147</v>
      </c>
      <c r="BN483" s="202" t="n">
        <f aca="false">BM483/BK483</f>
        <v>30.1135990981031</v>
      </c>
    </row>
    <row r="484" customFormat="false" ht="15" hidden="false" customHeight="false" outlineLevel="0" collapsed="false">
      <c r="A484" s="127" t="s">
        <v>174</v>
      </c>
      <c r="B484" s="127"/>
      <c r="C484" s="127"/>
      <c r="D484" s="127"/>
      <c r="E484" s="127"/>
      <c r="F484" s="127"/>
      <c r="G484" s="127"/>
      <c r="H484" s="127"/>
      <c r="I484" s="127"/>
      <c r="AR484" s="203" t="s">
        <v>211</v>
      </c>
      <c r="AS484" s="204" t="s">
        <v>57</v>
      </c>
      <c r="AT484" s="204" t="n">
        <v>5</v>
      </c>
      <c r="AU484" s="205" t="n">
        <f aca="false">P83</f>
        <v>944632</v>
      </c>
      <c r="AV484" s="205" t="n">
        <f aca="false">D291</f>
        <v>7843</v>
      </c>
      <c r="AW484" s="206" t="n">
        <f aca="false">AV484/AU484</f>
        <v>0.00830270412181675</v>
      </c>
      <c r="AX484" s="207" t="n">
        <f aca="false">2*AT484*AW484/(2+AT484*AW484)</f>
        <v>0.0406693565239756</v>
      </c>
      <c r="AY484" s="208" t="n">
        <f aca="false">AY483*(1-AX483)</f>
        <v>91339.8922783289</v>
      </c>
      <c r="AZ484" s="208" t="n">
        <f aca="false">((AY484+AY485)/2)*AT484</f>
        <v>447412.624781822</v>
      </c>
      <c r="BA484" s="208" t="n">
        <f aca="false">BA485+AZ484</f>
        <v>2190101.46589253</v>
      </c>
      <c r="BB484" s="209" t="n">
        <f aca="false">BA484/AY484</f>
        <v>23.9774912282456</v>
      </c>
      <c r="BD484" s="203" t="s">
        <v>211</v>
      </c>
      <c r="BE484" s="204" t="s">
        <v>57</v>
      </c>
      <c r="BF484" s="204" t="n">
        <v>5</v>
      </c>
      <c r="BG484" s="205" t="n">
        <f aca="false">AC83</f>
        <v>1088593</v>
      </c>
      <c r="BH484" s="205" t="n">
        <f aca="false">D980</f>
        <v>7370</v>
      </c>
      <c r="BI484" s="206" t="n">
        <f aca="false">BH484/BG484</f>
        <v>0.0067702070470782</v>
      </c>
      <c r="BJ484" s="207" t="n">
        <f aca="false">2*BF484*BI484/(2+BF484*BI484)</f>
        <v>0.0332876249528011</v>
      </c>
      <c r="BK484" s="208" t="n">
        <f aca="false">BK483*(1-BJ483)</f>
        <v>93426.6906953034</v>
      </c>
      <c r="BL484" s="208" t="n">
        <f aca="false">((BK484+BK485)/2)*BF484</f>
        <v>459358.5718754</v>
      </c>
      <c r="BM484" s="208" t="n">
        <f aca="false">BM485+BL484</f>
        <v>2403738.12302873</v>
      </c>
      <c r="BN484" s="209" t="n">
        <f aca="false">BM484/BK484</f>
        <v>25.7286018068236</v>
      </c>
    </row>
    <row r="485" customFormat="false" ht="15" hidden="false" customHeight="false" outlineLevel="0" collapsed="false">
      <c r="A485" s="127"/>
      <c r="B485" s="127"/>
      <c r="C485" s="127"/>
      <c r="D485" s="127"/>
      <c r="E485" s="127"/>
      <c r="F485" s="127"/>
      <c r="G485" s="127"/>
      <c r="H485" s="127"/>
      <c r="I485" s="127"/>
      <c r="AR485" s="196" t="s">
        <v>212</v>
      </c>
      <c r="AS485" s="197" t="s">
        <v>62</v>
      </c>
      <c r="AT485" s="197" t="n">
        <v>5</v>
      </c>
      <c r="AU485" s="198" t="n">
        <f aca="false">P84</f>
        <v>818174</v>
      </c>
      <c r="AV485" s="198" t="n">
        <f aca="false">D292</f>
        <v>10381</v>
      </c>
      <c r="AW485" s="199" t="n">
        <f aca="false">AV485/AU485</f>
        <v>0.0126880101298746</v>
      </c>
      <c r="AX485" s="200" t="n">
        <f aca="false">2*AT485*AW485/(2+AT485*AW485)</f>
        <v>0.0614895990115226</v>
      </c>
      <c r="AY485" s="201" t="n">
        <f aca="false">AY484*(1-AX484)</f>
        <v>87625.1576344001</v>
      </c>
      <c r="AZ485" s="201" t="n">
        <f aca="false">((AY485+AY486)/2)*AT485</f>
        <v>424655.698656348</v>
      </c>
      <c r="BA485" s="201" t="n">
        <f aca="false">BA486+AZ485</f>
        <v>1742688.84111071</v>
      </c>
      <c r="BB485" s="202" t="n">
        <f aca="false">BA485/AY485</f>
        <v>19.8879966456866</v>
      </c>
      <c r="BD485" s="196" t="s">
        <v>212</v>
      </c>
      <c r="BE485" s="197" t="s">
        <v>62</v>
      </c>
      <c r="BF485" s="197" t="n">
        <v>5</v>
      </c>
      <c r="BG485" s="198" t="n">
        <f aca="false">AC84</f>
        <v>999009</v>
      </c>
      <c r="BH485" s="198" t="n">
        <f aca="false">D981</f>
        <v>10570</v>
      </c>
      <c r="BI485" s="199" t="n">
        <f aca="false">BH485/BG485</f>
        <v>0.0105804852608935</v>
      </c>
      <c r="BJ485" s="200" t="n">
        <f aca="false">2*BF485*BI485/(2+BF485*BI485)</f>
        <v>0.051539153178069</v>
      </c>
      <c r="BK485" s="201" t="n">
        <f aca="false">BK484*(1-BJ484)</f>
        <v>90316.7380548567</v>
      </c>
      <c r="BL485" s="201" t="n">
        <f aca="false">((BK485+BK486)/2)*BF485</f>
        <v>439946.569781402</v>
      </c>
      <c r="BM485" s="201" t="n">
        <f aca="false">BM486+BL485</f>
        <v>1944379.55115333</v>
      </c>
      <c r="BN485" s="202" t="n">
        <f aca="false">BM485/BK485</f>
        <v>21.5284519019315</v>
      </c>
    </row>
    <row r="486" customFormat="false" ht="15" hidden="false" customHeight="false" outlineLevel="0" collapsed="false">
      <c r="A486" s="127" t="s">
        <v>187</v>
      </c>
      <c r="B486" s="127"/>
      <c r="C486" s="127"/>
      <c r="D486" s="127"/>
      <c r="E486" s="127"/>
      <c r="F486" s="127"/>
      <c r="G486" s="127"/>
      <c r="H486" s="127"/>
      <c r="I486" s="127"/>
      <c r="AR486" s="203" t="s">
        <v>213</v>
      </c>
      <c r="AS486" s="204" t="s">
        <v>64</v>
      </c>
      <c r="AT486" s="204" t="n">
        <v>5</v>
      </c>
      <c r="AU486" s="205" t="n">
        <f aca="false">P85</f>
        <v>653336</v>
      </c>
      <c r="AV486" s="205" t="n">
        <f aca="false">D293</f>
        <v>13185</v>
      </c>
      <c r="AW486" s="206" t="n">
        <f aca="false">AV486/AU486</f>
        <v>0.0201810400773874</v>
      </c>
      <c r="AX486" s="207" t="n">
        <f aca="false">2*AT486*AW486/(2+AT486*AW486)</f>
        <v>0.0960587849164758</v>
      </c>
      <c r="AY486" s="208" t="n">
        <f aca="false">AY485*(1-AX485)</f>
        <v>82237.1218281393</v>
      </c>
      <c r="AZ486" s="208" t="n">
        <f aca="false">((AY486+AY487)/2)*AT486</f>
        <v>391436.614146099</v>
      </c>
      <c r="BA486" s="208" t="n">
        <f aca="false">BA487+AZ486</f>
        <v>1318033.14245436</v>
      </c>
      <c r="BB486" s="209" t="n">
        <f aca="false">BA486/AY486</f>
        <v>16.0272284967464</v>
      </c>
      <c r="BD486" s="203" t="s">
        <v>213</v>
      </c>
      <c r="BE486" s="204" t="s">
        <v>64</v>
      </c>
      <c r="BF486" s="204" t="n">
        <v>5</v>
      </c>
      <c r="BG486" s="205" t="n">
        <f aca="false">AC85</f>
        <v>875337</v>
      </c>
      <c r="BH486" s="205" t="n">
        <f aca="false">D982</f>
        <v>14973</v>
      </c>
      <c r="BI486" s="206" t="n">
        <f aca="false">BH486/BG486</f>
        <v>0.0171054119727602</v>
      </c>
      <c r="BJ486" s="207" t="n">
        <f aca="false">2*BF486*BI486/(2+BF486*BI486)</f>
        <v>0.0820196117420663</v>
      </c>
      <c r="BK486" s="208" t="n">
        <f aca="false">BK485*(1-BJ485)</f>
        <v>85661.889857704</v>
      </c>
      <c r="BL486" s="208" t="n">
        <f aca="false">((BK486+BK487)/2)*BF486</f>
        <v>410744.561920468</v>
      </c>
      <c r="BM486" s="208" t="n">
        <f aca="false">BM487+BL486</f>
        <v>1504432.98137193</v>
      </c>
      <c r="BN486" s="209" t="n">
        <f aca="false">BM486/BK486</f>
        <v>17.56245378045</v>
      </c>
    </row>
    <row r="487" customFormat="false" ht="15" hidden="false" customHeight="false" outlineLevel="0" collapsed="false">
      <c r="A487" s="210" t="s">
        <v>190</v>
      </c>
      <c r="B487" s="211" t="s">
        <v>191</v>
      </c>
      <c r="C487" s="211"/>
      <c r="D487" s="211"/>
      <c r="E487" s="211" t="s">
        <v>192</v>
      </c>
      <c r="F487" s="211"/>
      <c r="G487" s="211"/>
      <c r="H487" s="212" t="s">
        <v>193</v>
      </c>
      <c r="I487" s="127"/>
      <c r="AR487" s="196" t="s">
        <v>214</v>
      </c>
      <c r="AS487" s="197" t="s">
        <v>69</v>
      </c>
      <c r="AT487" s="197" t="n">
        <v>5</v>
      </c>
      <c r="AU487" s="198" t="n">
        <f aca="false">P86</f>
        <v>509702</v>
      </c>
      <c r="AV487" s="198" t="n">
        <f aca="false">D294</f>
        <v>17492</v>
      </c>
      <c r="AW487" s="199" t="n">
        <f aca="false">AV487/AU487</f>
        <v>0.0343180917477271</v>
      </c>
      <c r="AX487" s="200" t="n">
        <f aca="false">2*AT487*AW487/(2+AT487*AW487)</f>
        <v>0.158032061752844</v>
      </c>
      <c r="AY487" s="201" t="n">
        <f aca="false">AY486*(1-AX486)</f>
        <v>74337.5238303001</v>
      </c>
      <c r="AZ487" s="201" t="n">
        <f aca="false">((AY487+AY488)/2)*AT487</f>
        <v>342318.338760242</v>
      </c>
      <c r="BA487" s="201" t="n">
        <f aca="false">BA488+AZ487</f>
        <v>926596.52830826</v>
      </c>
      <c r="BB487" s="202" t="n">
        <f aca="false">BA487/AY487</f>
        <v>12.4647214564682</v>
      </c>
      <c r="BD487" s="196" t="s">
        <v>214</v>
      </c>
      <c r="BE487" s="197" t="s">
        <v>69</v>
      </c>
      <c r="BF487" s="197" t="n">
        <v>5</v>
      </c>
      <c r="BG487" s="198" t="n">
        <f aca="false">AC86</f>
        <v>721390</v>
      </c>
      <c r="BH487" s="198" t="n">
        <f aca="false">D983</f>
        <v>20595</v>
      </c>
      <c r="BI487" s="199" t="n">
        <f aca="false">BH487/BG487</f>
        <v>0.0285490511373875</v>
      </c>
      <c r="BJ487" s="200" t="n">
        <f aca="false">2*BF487*BI487/(2+BF487*BI487)</f>
        <v>0.133235862086812</v>
      </c>
      <c r="BK487" s="201" t="n">
        <f aca="false">BK486*(1-BJ486)</f>
        <v>78635.9349104834</v>
      </c>
      <c r="BL487" s="201" t="n">
        <f aca="false">((BK487+BK488)/2)*BF487</f>
        <v>366986.858105415</v>
      </c>
      <c r="BM487" s="201" t="n">
        <f aca="false">BM488+BL487</f>
        <v>1093688.41945146</v>
      </c>
      <c r="BN487" s="202" t="n">
        <f aca="false">BM487/BK487</f>
        <v>13.9082522601973</v>
      </c>
    </row>
    <row r="488" customFormat="false" ht="15" hidden="false" customHeight="false" outlineLevel="0" collapsed="false">
      <c r="A488" s="210"/>
      <c r="B488" s="213" t="s">
        <v>195</v>
      </c>
      <c r="C488" s="213" t="s">
        <v>196</v>
      </c>
      <c r="D488" s="213" t="s">
        <v>197</v>
      </c>
      <c r="E488" s="213" t="s">
        <v>195</v>
      </c>
      <c r="F488" s="213" t="s">
        <v>196</v>
      </c>
      <c r="G488" s="214" t="s">
        <v>197</v>
      </c>
      <c r="H488" s="215" t="s">
        <v>198</v>
      </c>
      <c r="I488" s="127"/>
      <c r="AR488" s="203" t="s">
        <v>215</v>
      </c>
      <c r="AS488" s="204" t="s">
        <v>70</v>
      </c>
      <c r="AT488" s="204" t="n">
        <v>5</v>
      </c>
      <c r="AU488" s="205" t="n">
        <f aca="false">P87</f>
        <v>376016</v>
      </c>
      <c r="AV488" s="205" t="n">
        <f aca="false">D295</f>
        <v>24353</v>
      </c>
      <c r="AW488" s="206" t="n">
        <f aca="false">AV488/AU488</f>
        <v>0.0647658610271903</v>
      </c>
      <c r="AX488" s="207" t="n">
        <f aca="false">2*AT488*AW488/(2+AT488*AW488)</f>
        <v>0.278703177053709</v>
      </c>
      <c r="AY488" s="208" t="n">
        <f aca="false">AY487*(1-AX487)</f>
        <v>62589.8116737966</v>
      </c>
      <c r="AZ488" s="208" t="n">
        <f aca="false">((AY488+AY489)/2)*AT488</f>
        <v>269339.109957282</v>
      </c>
      <c r="BA488" s="208" t="n">
        <f aca="false">BA489+AZ488</f>
        <v>584278.189548019</v>
      </c>
      <c r="BB488" s="209" t="n">
        <f aca="false">BA488/AY488</f>
        <v>9.33503670842053</v>
      </c>
      <c r="BD488" s="203" t="s">
        <v>215</v>
      </c>
      <c r="BE488" s="204" t="s">
        <v>70</v>
      </c>
      <c r="BF488" s="204" t="n">
        <v>5</v>
      </c>
      <c r="BG488" s="205" t="n">
        <f aca="false">AC87</f>
        <v>518351</v>
      </c>
      <c r="BH488" s="205" t="n">
        <f aca="false">D984</f>
        <v>26959</v>
      </c>
      <c r="BI488" s="206" t="n">
        <f aca="false">BH488/BG488</f>
        <v>0.0520091598164178</v>
      </c>
      <c r="BJ488" s="207" t="n">
        <f aca="false">2*BF488*BI488/(2+BF488*BI488)</f>
        <v>0.23012436224762</v>
      </c>
      <c r="BK488" s="208" t="n">
        <f aca="false">BK487*(1-BJ487)</f>
        <v>68158.8083316827</v>
      </c>
      <c r="BL488" s="208" t="n">
        <f aca="false">((BK488+BK489)/2)*BF488</f>
        <v>301581.535911198</v>
      </c>
      <c r="BM488" s="208" t="n">
        <f aca="false">BM489+BL488</f>
        <v>726701.561346043</v>
      </c>
      <c r="BN488" s="209" t="n">
        <f aca="false">BM488/BK488</f>
        <v>10.6618877168403</v>
      </c>
    </row>
    <row r="489" customFormat="false" ht="15" hidden="false" customHeight="false" outlineLevel="0" collapsed="false">
      <c r="A489" s="0" t="s">
        <v>201</v>
      </c>
      <c r="B489" s="132" t="n">
        <v>314143</v>
      </c>
      <c r="C489" s="132" t="n">
        <v>164403</v>
      </c>
      <c r="D489" s="132" t="n">
        <v>149740</v>
      </c>
      <c r="E489" s="217" t="n">
        <v>100</v>
      </c>
      <c r="F489" s="217" t="n">
        <v>100</v>
      </c>
      <c r="G489" s="217" t="n">
        <v>100</v>
      </c>
      <c r="H489" s="217" t="n">
        <v>109.8</v>
      </c>
      <c r="I489" s="127"/>
      <c r="AR489" s="196" t="s">
        <v>216</v>
      </c>
      <c r="AS489" s="197" t="s">
        <v>71</v>
      </c>
      <c r="AT489" s="197" t="n">
        <v>5</v>
      </c>
      <c r="AU489" s="198" t="n">
        <f aca="false">P88</f>
        <v>234703</v>
      </c>
      <c r="AV489" s="198" t="n">
        <f aca="false">D296</f>
        <v>24967</v>
      </c>
      <c r="AW489" s="199" t="n">
        <f aca="false">AV489/AU489</f>
        <v>0.106376995607214</v>
      </c>
      <c r="AX489" s="200" t="n">
        <f aca="false">2*AT489*AW489/(2+AT489*AW489)</f>
        <v>0.42014940066404</v>
      </c>
      <c r="AY489" s="201" t="n">
        <f aca="false">AY488*(1-AX488)</f>
        <v>45145.8323091161</v>
      </c>
      <c r="AZ489" s="201" t="n">
        <f aca="false">((AY489+AY490)/2)*AT489</f>
        <v>178309.175577695</v>
      </c>
      <c r="BA489" s="201" t="n">
        <f aca="false">BA490+AZ489</f>
        <v>314939.079590737</v>
      </c>
      <c r="BB489" s="202" t="n">
        <f aca="false">BA489/AY489</f>
        <v>6.97603883863146</v>
      </c>
      <c r="BD489" s="196" t="s">
        <v>216</v>
      </c>
      <c r="BE489" s="197" t="s">
        <v>71</v>
      </c>
      <c r="BF489" s="197" t="n">
        <v>5</v>
      </c>
      <c r="BG489" s="198" t="n">
        <f aca="false">AC88</f>
        <v>308368</v>
      </c>
      <c r="BH489" s="198" t="n">
        <f aca="false">D985</f>
        <v>26158</v>
      </c>
      <c r="BI489" s="199" t="n">
        <f aca="false">BH489/BG489</f>
        <v>0.0848272194261402</v>
      </c>
      <c r="BJ489" s="200" t="n">
        <f aca="false">2*BF489*BI489/(2+BF489*BI489)</f>
        <v>0.349927627935349</v>
      </c>
      <c r="BK489" s="201" t="n">
        <f aca="false">BK488*(1-BJ488)</f>
        <v>52473.8060327965</v>
      </c>
      <c r="BL489" s="201" t="n">
        <f aca="false">((BK489+BK490)/2)*BF489</f>
        <v>216463.943979492</v>
      </c>
      <c r="BM489" s="201" t="n">
        <f aca="false">BM490+BL489</f>
        <v>425120.025434845</v>
      </c>
      <c r="BN489" s="202" t="n">
        <f aca="false">BM489/BK489</f>
        <v>8.10156643048043</v>
      </c>
    </row>
    <row r="490" customFormat="false" ht="15" hidden="false" customHeight="false" outlineLevel="0" collapsed="false">
      <c r="A490" s="219" t="s">
        <v>186</v>
      </c>
      <c r="B490" s="132" t="n">
        <v>6478</v>
      </c>
      <c r="C490" s="132" t="n">
        <v>3664</v>
      </c>
      <c r="D490" s="132" t="n">
        <v>2814</v>
      </c>
      <c r="E490" s="217" t="n">
        <v>2.1</v>
      </c>
      <c r="F490" s="217" t="n">
        <v>2.2</v>
      </c>
      <c r="G490" s="217" t="n">
        <v>1.9</v>
      </c>
      <c r="H490" s="217" t="n">
        <v>130.2</v>
      </c>
      <c r="I490" s="127"/>
      <c r="AR490" s="203" t="n">
        <v>90</v>
      </c>
      <c r="AS490" s="204" t="s">
        <v>72</v>
      </c>
      <c r="AT490" s="204" t="n">
        <v>5</v>
      </c>
      <c r="AU490" s="205" t="n">
        <f aca="false">P89</f>
        <v>103573</v>
      </c>
      <c r="AV490" s="205" t="n">
        <f aca="false">D297</f>
        <v>16699</v>
      </c>
      <c r="AW490" s="206" t="n">
        <f aca="false">AV490/AU490</f>
        <v>0.161229277900611</v>
      </c>
      <c r="AX490" s="207" t="n">
        <f aca="false">2*AT490*AW490/(2+AT490*AW490)</f>
        <v>0.574557615752767</v>
      </c>
      <c r="AY490" s="208" t="n">
        <f aca="false">AY489*(1-AX489)</f>
        <v>26177.8379219617</v>
      </c>
      <c r="AZ490" s="208" t="n">
        <f aca="false">((AY490+AY491)/2)*AT490</f>
        <v>93287.4992547968</v>
      </c>
      <c r="BA490" s="208" t="n">
        <f aca="false">BA491+AZ490</f>
        <v>136629.904013042</v>
      </c>
      <c r="BB490" s="209" t="n">
        <f aca="false">BA490/AY490</f>
        <v>5.21929673567188</v>
      </c>
      <c r="BD490" s="203" t="n">
        <v>90</v>
      </c>
      <c r="BE490" s="204" t="s">
        <v>72</v>
      </c>
      <c r="BF490" s="204" t="n">
        <v>5</v>
      </c>
      <c r="BG490" s="205" t="n">
        <f aca="false">AC89</f>
        <v>154229</v>
      </c>
      <c r="BH490" s="205" t="n">
        <f aca="false">D986</f>
        <v>19962</v>
      </c>
      <c r="BI490" s="206" t="n">
        <f aca="false">BH490/BG490</f>
        <v>0.129430911177535</v>
      </c>
      <c r="BJ490" s="207" t="n">
        <f aca="false">2*BF490*BI490/(2+BF490*BI490)</f>
        <v>0.488943537088383</v>
      </c>
      <c r="BK490" s="208" t="n">
        <f aca="false">BK489*(1-BJ489)</f>
        <v>34111.7715590004</v>
      </c>
      <c r="BL490" s="208" t="n">
        <f aca="false">((BK490+BK491)/2)*BF490</f>
        <v>128862.032188981</v>
      </c>
      <c r="BM490" s="208" t="n">
        <f aca="false">BM491+BL490</f>
        <v>208656.081455353</v>
      </c>
      <c r="BN490" s="209" t="n">
        <f aca="false">BM490/BK490</f>
        <v>6.11683509589813</v>
      </c>
    </row>
    <row r="491" customFormat="false" ht="15" hidden="false" customHeight="false" outlineLevel="0" collapsed="false">
      <c r="A491" s="219" t="s">
        <v>189</v>
      </c>
      <c r="B491" s="132" t="n">
        <v>1039</v>
      </c>
      <c r="C491" s="132" t="n">
        <v>578</v>
      </c>
      <c r="D491" s="132" t="n">
        <v>461</v>
      </c>
      <c r="E491" s="217" t="n">
        <v>0.3</v>
      </c>
      <c r="F491" s="217" t="n">
        <v>0.4</v>
      </c>
      <c r="G491" s="217" t="n">
        <v>0.3</v>
      </c>
      <c r="H491" s="217" t="n">
        <v>125.4</v>
      </c>
      <c r="I491" s="127"/>
      <c r="AR491" s="196" t="n">
        <v>95</v>
      </c>
      <c r="AS491" s="197" t="s">
        <v>74</v>
      </c>
      <c r="AT491" s="197" t="n">
        <v>5</v>
      </c>
      <c r="AU491" s="198" t="n">
        <f aca="false">P90</f>
        <v>27227</v>
      </c>
      <c r="AV491" s="198" t="n">
        <f aca="false">D298</f>
        <v>6585</v>
      </c>
      <c r="AW491" s="199" t="n">
        <f aca="false">AV491/AU491</f>
        <v>0.241855511073567</v>
      </c>
      <c r="AX491" s="200" t="n">
        <f aca="false">2*AT491*AW491/(2+AT491*AW491)</f>
        <v>0.753613568477552</v>
      </c>
      <c r="AY491" s="201" t="n">
        <f aca="false">AY490*(1-AX490)</f>
        <v>11137.161779957</v>
      </c>
      <c r="AZ491" s="201" t="n">
        <f aca="false">((AY491+AY492)/2)*AT491</f>
        <v>34703.0183205221</v>
      </c>
      <c r="BA491" s="201" t="n">
        <f aca="false">BA492+AZ491</f>
        <v>43342.4047582455</v>
      </c>
      <c r="BB491" s="202" t="n">
        <f aca="false">BA491/AY491</f>
        <v>3.89169212179773</v>
      </c>
      <c r="BD491" s="196" t="n">
        <v>95</v>
      </c>
      <c r="BE491" s="197" t="s">
        <v>74</v>
      </c>
      <c r="BF491" s="197" t="n">
        <v>5</v>
      </c>
      <c r="BG491" s="198" t="n">
        <f aca="false">AC90</f>
        <v>57971</v>
      </c>
      <c r="BH491" s="198" t="n">
        <f aca="false">D987</f>
        <v>11580</v>
      </c>
      <c r="BI491" s="199" t="n">
        <f aca="false">BH491/BG491</f>
        <v>0.199755049938762</v>
      </c>
      <c r="BJ491" s="200" t="n">
        <f aca="false">2*BF491*BI491/(2+BF491*BI491)</f>
        <v>0.666122110882295</v>
      </c>
      <c r="BK491" s="201" t="n">
        <f aca="false">BK490*(1-BJ490)</f>
        <v>17433.0413165918</v>
      </c>
      <c r="BL491" s="201" t="n">
        <f aca="false">((BK491+BK492)/2)*BF491</f>
        <v>58133.8708806931</v>
      </c>
      <c r="BM491" s="201" t="n">
        <f aca="false">BM492+BL491</f>
        <v>79794.0492663726</v>
      </c>
      <c r="BN491" s="202" t="n">
        <f aca="false">BM491/BK491</f>
        <v>4.57717318609398</v>
      </c>
    </row>
    <row r="492" customFormat="false" ht="15" hidden="false" customHeight="false" outlineLevel="0" collapsed="false">
      <c r="A492" s="219" t="s">
        <v>46</v>
      </c>
      <c r="B492" s="132" t="n">
        <v>550</v>
      </c>
      <c r="C492" s="132" t="n">
        <v>340</v>
      </c>
      <c r="D492" s="132" t="n">
        <v>210</v>
      </c>
      <c r="E492" s="217" t="n">
        <v>0.2</v>
      </c>
      <c r="F492" s="217" t="n">
        <v>0.2</v>
      </c>
      <c r="G492" s="217" t="n">
        <v>0.1</v>
      </c>
      <c r="H492" s="217" t="n">
        <v>161.9</v>
      </c>
      <c r="I492" s="127"/>
      <c r="AR492" s="220" t="s">
        <v>217</v>
      </c>
      <c r="AS492" s="221" t="s">
        <v>218</v>
      </c>
      <c r="AT492" s="221" t="n">
        <f aca="false">2/AW492</f>
        <v>6.29682436811406</v>
      </c>
      <c r="AU492" s="222" t="n">
        <f aca="false">P91</f>
        <v>4858</v>
      </c>
      <c r="AV492" s="222" t="n">
        <f aca="false">D299</f>
        <v>1543</v>
      </c>
      <c r="AW492" s="223" t="n">
        <f aca="false">AV492/AU492</f>
        <v>0.317620419925895</v>
      </c>
      <c r="AX492" s="224" t="n">
        <f aca="false">2*AT492*AW492/(2+AT492*AW492)</f>
        <v>1</v>
      </c>
      <c r="AY492" s="225" t="n">
        <f aca="false">AY491*(1-AX491)</f>
        <v>2744.04554825181</v>
      </c>
      <c r="AZ492" s="225" t="n">
        <f aca="false">AY492/AW492</f>
        <v>8639.38643772345</v>
      </c>
      <c r="BA492" s="225" t="n">
        <f aca="false">BA493+AZ492</f>
        <v>8639.38643772345</v>
      </c>
      <c r="BB492" s="226" t="n">
        <f aca="false">BA492/AY492</f>
        <v>3.14841218405703</v>
      </c>
      <c r="BD492" s="220" t="s">
        <v>217</v>
      </c>
      <c r="BE492" s="221" t="s">
        <v>218</v>
      </c>
      <c r="BF492" s="221" t="n">
        <f aca="false">2/BI492</f>
        <v>7.44271186440678</v>
      </c>
      <c r="BG492" s="222" t="n">
        <f aca="false">AC91</f>
        <v>16467</v>
      </c>
      <c r="BH492" s="222" t="n">
        <f aca="false">D988</f>
        <v>4425</v>
      </c>
      <c r="BI492" s="223" t="n">
        <f aca="false">BH492/BG492</f>
        <v>0.268719256695209</v>
      </c>
      <c r="BJ492" s="224" t="n">
        <f aca="false">2*BF492*BI492/(2+BF492*BI492)</f>
        <v>1</v>
      </c>
      <c r="BK492" s="225" t="n">
        <f aca="false">BK491*(1-BJ491)</f>
        <v>5820.50703568541</v>
      </c>
      <c r="BL492" s="225" t="n">
        <f aca="false">BK492/BI492</f>
        <v>21660.1783856795</v>
      </c>
      <c r="BM492" s="225" t="n">
        <f aca="false">BM493+BL492</f>
        <v>21660.1783856795</v>
      </c>
      <c r="BN492" s="226" t="n">
        <f aca="false">BM492/BK492</f>
        <v>3.72135593220339</v>
      </c>
    </row>
    <row r="493" customFormat="false" ht="15" hidden="false" customHeight="false" outlineLevel="0" collapsed="false">
      <c r="A493" s="219" t="s">
        <v>33</v>
      </c>
      <c r="B493" s="132" t="n">
        <v>635</v>
      </c>
      <c r="C493" s="132" t="n">
        <v>406</v>
      </c>
      <c r="D493" s="132" t="n">
        <v>229</v>
      </c>
      <c r="E493" s="217" t="n">
        <v>0.2</v>
      </c>
      <c r="F493" s="217" t="n">
        <v>0.2</v>
      </c>
      <c r="G493" s="217" t="n">
        <v>0.2</v>
      </c>
      <c r="H493" s="217" t="n">
        <v>177.3</v>
      </c>
      <c r="I493" s="127"/>
    </row>
    <row r="494" customFormat="false" ht="15" hidden="false" customHeight="false" outlineLevel="0" collapsed="false">
      <c r="A494" s="219" t="s">
        <v>34</v>
      </c>
      <c r="B494" s="132" t="n">
        <v>1949</v>
      </c>
      <c r="C494" s="132" t="n">
        <v>1428</v>
      </c>
      <c r="D494" s="132" t="n">
        <v>521</v>
      </c>
      <c r="E494" s="217" t="n">
        <v>0.6</v>
      </c>
      <c r="F494" s="217" t="n">
        <v>0.9</v>
      </c>
      <c r="G494" s="217" t="n">
        <v>0.3</v>
      </c>
      <c r="H494" s="217" t="n">
        <v>274.1</v>
      </c>
      <c r="I494" s="127"/>
      <c r="AW494" s="179" t="n">
        <v>2016</v>
      </c>
      <c r="BI494" s="179" t="n">
        <v>2029</v>
      </c>
    </row>
    <row r="495" customFormat="false" ht="15" hidden="false" customHeight="false" outlineLevel="0" collapsed="false">
      <c r="A495" s="219" t="s">
        <v>35</v>
      </c>
      <c r="B495" s="132" t="n">
        <v>2777</v>
      </c>
      <c r="C495" s="132" t="n">
        <v>2136</v>
      </c>
      <c r="D495" s="132" t="n">
        <v>641</v>
      </c>
      <c r="E495" s="217" t="n">
        <v>0.9</v>
      </c>
      <c r="F495" s="217" t="n">
        <v>1.3</v>
      </c>
      <c r="G495" s="217" t="n">
        <v>0.4</v>
      </c>
      <c r="H495" s="217" t="n">
        <v>333.2</v>
      </c>
      <c r="I495" s="127"/>
      <c r="AR495" s="180"/>
      <c r="AS495" s="181"/>
      <c r="AT495" s="181"/>
      <c r="AU495" s="181"/>
      <c r="AV495" s="182"/>
      <c r="AW495" s="182" t="s">
        <v>290</v>
      </c>
      <c r="AX495" s="181"/>
      <c r="AY495" s="181"/>
      <c r="AZ495" s="181"/>
      <c r="BA495" s="181"/>
      <c r="BB495" s="183"/>
      <c r="BD495" s="180"/>
      <c r="BE495" s="181"/>
      <c r="BF495" s="181"/>
      <c r="BG495" s="181"/>
      <c r="BH495" s="182"/>
      <c r="BI495" s="182" t="s">
        <v>291</v>
      </c>
      <c r="BJ495" s="181"/>
      <c r="BK495" s="181"/>
      <c r="BL495" s="181"/>
      <c r="BM495" s="181"/>
      <c r="BN495" s="183"/>
    </row>
    <row r="496" customFormat="false" ht="15" hidden="false" customHeight="false" outlineLevel="0" collapsed="false">
      <c r="A496" s="219" t="s">
        <v>36</v>
      </c>
      <c r="B496" s="132" t="n">
        <v>2854</v>
      </c>
      <c r="C496" s="132" t="n">
        <v>2109</v>
      </c>
      <c r="D496" s="132" t="n">
        <v>745</v>
      </c>
      <c r="E496" s="217" t="n">
        <v>0.9</v>
      </c>
      <c r="F496" s="217" t="n">
        <v>1.3</v>
      </c>
      <c r="G496" s="217" t="n">
        <v>0.5</v>
      </c>
      <c r="H496" s="217" t="n">
        <v>283.1</v>
      </c>
      <c r="I496" s="127"/>
      <c r="AR496" s="184"/>
      <c r="AS496" s="185"/>
      <c r="AT496" s="186"/>
      <c r="AU496" s="187"/>
      <c r="AV496" s="187"/>
      <c r="AW496" s="187"/>
      <c r="AX496" s="187"/>
      <c r="AY496" s="187"/>
      <c r="AZ496" s="188"/>
      <c r="BA496" s="187"/>
      <c r="BB496" s="189"/>
      <c r="BD496" s="184"/>
      <c r="BE496" s="185"/>
      <c r="BF496" s="186"/>
      <c r="BG496" s="187"/>
      <c r="BH496" s="187"/>
      <c r="BI496" s="187"/>
      <c r="BJ496" s="187"/>
      <c r="BK496" s="187"/>
      <c r="BL496" s="188"/>
      <c r="BM496" s="187"/>
      <c r="BN496" s="189"/>
    </row>
    <row r="497" customFormat="false" ht="73" hidden="false" customHeight="false" outlineLevel="0" collapsed="false">
      <c r="A497" s="219" t="s">
        <v>37</v>
      </c>
      <c r="B497" s="132" t="n">
        <v>2917</v>
      </c>
      <c r="C497" s="132" t="n">
        <v>2016</v>
      </c>
      <c r="D497" s="132" t="n">
        <v>901</v>
      </c>
      <c r="E497" s="217" t="n">
        <v>0.9</v>
      </c>
      <c r="F497" s="217" t="n">
        <v>1.2</v>
      </c>
      <c r="G497" s="217" t="n">
        <v>0.6</v>
      </c>
      <c r="H497" s="217" t="n">
        <v>223.8</v>
      </c>
      <c r="I497" s="127"/>
      <c r="AR497" s="184" t="s">
        <v>163</v>
      </c>
      <c r="AS497" s="187" t="s">
        <v>164</v>
      </c>
      <c r="AT497" s="186" t="s">
        <v>165</v>
      </c>
      <c r="AU497" s="187" t="s">
        <v>166</v>
      </c>
      <c r="AV497" s="187" t="s">
        <v>167</v>
      </c>
      <c r="AW497" s="187" t="s">
        <v>168</v>
      </c>
      <c r="AX497" s="187" t="s">
        <v>169</v>
      </c>
      <c r="AY497" s="187" t="s">
        <v>170</v>
      </c>
      <c r="AZ497" s="188" t="s">
        <v>171</v>
      </c>
      <c r="BA497" s="187" t="s">
        <v>172</v>
      </c>
      <c r="BB497" s="189" t="s">
        <v>173</v>
      </c>
      <c r="BD497" s="184" t="s">
        <v>163</v>
      </c>
      <c r="BE497" s="187" t="s">
        <v>164</v>
      </c>
      <c r="BF497" s="186" t="s">
        <v>165</v>
      </c>
      <c r="BG497" s="187" t="s">
        <v>166</v>
      </c>
      <c r="BH497" s="187" t="s">
        <v>167</v>
      </c>
      <c r="BI497" s="187" t="s">
        <v>168</v>
      </c>
      <c r="BJ497" s="187" t="s">
        <v>169</v>
      </c>
      <c r="BK497" s="187" t="s">
        <v>170</v>
      </c>
      <c r="BL497" s="188" t="s">
        <v>171</v>
      </c>
      <c r="BM497" s="187" t="s">
        <v>172</v>
      </c>
      <c r="BN497" s="189" t="s">
        <v>173</v>
      </c>
    </row>
    <row r="498" customFormat="false" ht="15" hidden="false" customHeight="false" outlineLevel="0" collapsed="false">
      <c r="A498" s="219" t="s">
        <v>38</v>
      </c>
      <c r="B498" s="132" t="n">
        <v>3748</v>
      </c>
      <c r="C498" s="132" t="n">
        <v>2427</v>
      </c>
      <c r="D498" s="132" t="n">
        <v>1321</v>
      </c>
      <c r="E498" s="217" t="n">
        <v>1.2</v>
      </c>
      <c r="F498" s="217" t="n">
        <v>1.5</v>
      </c>
      <c r="G498" s="217" t="n">
        <v>0.9</v>
      </c>
      <c r="H498" s="217" t="n">
        <v>183.7</v>
      </c>
      <c r="I498" s="127"/>
      <c r="AR498" s="191" t="s">
        <v>175</v>
      </c>
      <c r="AS498" s="192" t="s">
        <v>176</v>
      </c>
      <c r="AT498" s="193" t="s">
        <v>177</v>
      </c>
      <c r="AU498" s="192" t="s">
        <v>178</v>
      </c>
      <c r="AV498" s="192" t="s">
        <v>179</v>
      </c>
      <c r="AW498" s="192" t="s">
        <v>180</v>
      </c>
      <c r="AX498" s="192" t="s">
        <v>181</v>
      </c>
      <c r="AY498" s="192" t="s">
        <v>182</v>
      </c>
      <c r="AZ498" s="194" t="s">
        <v>183</v>
      </c>
      <c r="BA498" s="192" t="s">
        <v>184</v>
      </c>
      <c r="BB498" s="195" t="s">
        <v>185</v>
      </c>
      <c r="BD498" s="191" t="s">
        <v>175</v>
      </c>
      <c r="BE498" s="192" t="s">
        <v>176</v>
      </c>
      <c r="BF498" s="193" t="s">
        <v>177</v>
      </c>
      <c r="BG498" s="192" t="s">
        <v>178</v>
      </c>
      <c r="BH498" s="192" t="s">
        <v>179</v>
      </c>
      <c r="BI498" s="192" t="s">
        <v>180</v>
      </c>
      <c r="BJ498" s="192" t="s">
        <v>181</v>
      </c>
      <c r="BK498" s="192" t="s">
        <v>182</v>
      </c>
      <c r="BL498" s="194" t="s">
        <v>183</v>
      </c>
      <c r="BM498" s="192" t="s">
        <v>184</v>
      </c>
      <c r="BN498" s="195" t="s">
        <v>185</v>
      </c>
    </row>
    <row r="499" customFormat="false" ht="15" hidden="false" customHeight="false" outlineLevel="0" collapsed="false">
      <c r="A499" s="219" t="s">
        <v>39</v>
      </c>
      <c r="B499" s="132" t="n">
        <v>5470</v>
      </c>
      <c r="C499" s="132" t="n">
        <v>3447</v>
      </c>
      <c r="D499" s="132" t="n">
        <v>2023</v>
      </c>
      <c r="E499" s="217" t="n">
        <v>1.7</v>
      </c>
      <c r="F499" s="217" t="n">
        <v>2.1</v>
      </c>
      <c r="G499" s="217" t="n">
        <v>1.4</v>
      </c>
      <c r="H499" s="217" t="n">
        <v>170.4</v>
      </c>
      <c r="I499" s="127"/>
      <c r="AR499" s="196" t="s">
        <v>186</v>
      </c>
      <c r="AS499" s="197" t="s">
        <v>186</v>
      </c>
      <c r="AT499" s="197" t="n">
        <v>1</v>
      </c>
      <c r="AU499" s="198" t="n">
        <f aca="false">Q10</f>
        <v>746102.739776</v>
      </c>
      <c r="AV499" s="198" t="n">
        <f aca="false">B331</f>
        <v>7226</v>
      </c>
      <c r="AW499" s="199" t="n">
        <f aca="false">AV499/AU499</f>
        <v>0.00968499325196077</v>
      </c>
      <c r="AX499" s="200" t="n">
        <f aca="false">2*AT499*AW499/(2+AT499*AW499)</f>
        <v>0.00963831972123059</v>
      </c>
      <c r="AY499" s="201" t="n">
        <v>100000</v>
      </c>
      <c r="AZ499" s="201" t="n">
        <f aca="false">(0.1*AY499+0.9*AY500)*AT499</f>
        <v>99132.5512250893</v>
      </c>
      <c r="BA499" s="201" t="n">
        <f aca="false">BA500+AZ499</f>
        <v>7730234.76725602</v>
      </c>
      <c r="BB499" s="202" t="n">
        <f aca="false">BA499/AY499</f>
        <v>77.3023476725602</v>
      </c>
      <c r="BD499" s="196" t="s">
        <v>186</v>
      </c>
      <c r="BE499" s="197" t="s">
        <v>186</v>
      </c>
      <c r="BF499" s="197" t="n">
        <v>1</v>
      </c>
      <c r="BG499" s="198" t="n">
        <f aca="false">AD10</f>
        <v>712315.439716</v>
      </c>
      <c r="BH499" s="198" t="n">
        <f aca="false">B1020</f>
        <v>4655</v>
      </c>
      <c r="BI499" s="199" t="n">
        <f aca="false">BH499/BG499</f>
        <v>0.00653502611407096</v>
      </c>
      <c r="BJ499" s="200" t="n">
        <f aca="false">2*BF499*BI499/(2+BF499*BI499)</f>
        <v>0.00651374237580785</v>
      </c>
      <c r="BK499" s="201" t="n">
        <v>100000</v>
      </c>
      <c r="BL499" s="201" t="n">
        <f aca="false">(0.1*BK499+0.9*BK500)*BF499</f>
        <v>99413.7631861773</v>
      </c>
      <c r="BM499" s="201" t="n">
        <f aca="false">BM500+BL499</f>
        <v>7998016.35270372</v>
      </c>
      <c r="BN499" s="202" t="n">
        <f aca="false">BM499/BK499</f>
        <v>79.9801635270372</v>
      </c>
    </row>
    <row r="500" customFormat="false" ht="15" hidden="false" customHeight="false" outlineLevel="0" collapsed="false">
      <c r="A500" s="219" t="s">
        <v>40</v>
      </c>
      <c r="B500" s="132" t="n">
        <v>7423</v>
      </c>
      <c r="C500" s="132" t="n">
        <v>4605</v>
      </c>
      <c r="D500" s="132" t="n">
        <v>2818</v>
      </c>
      <c r="E500" s="217" t="n">
        <v>2.4</v>
      </c>
      <c r="F500" s="217" t="n">
        <v>2.8</v>
      </c>
      <c r="G500" s="217" t="n">
        <v>1.9</v>
      </c>
      <c r="H500" s="217" t="n">
        <v>163.4</v>
      </c>
      <c r="I500" s="127"/>
      <c r="AR500" s="203" t="s">
        <v>188</v>
      </c>
      <c r="AS500" s="204" t="s">
        <v>189</v>
      </c>
      <c r="AT500" s="204" t="n">
        <v>4</v>
      </c>
      <c r="AU500" s="205" t="n">
        <f aca="false">Q11</f>
        <v>3011606.260224</v>
      </c>
      <c r="AV500" s="205" t="n">
        <f aca="false">B332</f>
        <v>1185</v>
      </c>
      <c r="AW500" s="206" t="n">
        <f aca="false">AV500/AU500</f>
        <v>0.000393477731684573</v>
      </c>
      <c r="AX500" s="207" t="n">
        <f aca="false">2*AT500*AW500/(2+AT500*AW500)</f>
        <v>0.00157267330289049</v>
      </c>
      <c r="AY500" s="208" t="n">
        <f aca="false">AY499*(1-AX499)</f>
        <v>99036.1680278769</v>
      </c>
      <c r="AZ500" s="208" t="n">
        <f aca="false">((AY500+AY501)/2)*AT500</f>
        <v>395833.169036552</v>
      </c>
      <c r="BA500" s="208" t="n">
        <f aca="false">BA501+AZ500</f>
        <v>7631102.21603094</v>
      </c>
      <c r="BB500" s="209" t="n">
        <f aca="false">BA500/AY500</f>
        <v>77.0536902627625</v>
      </c>
      <c r="BD500" s="203" t="s">
        <v>188</v>
      </c>
      <c r="BE500" s="204" t="s">
        <v>189</v>
      </c>
      <c r="BF500" s="204" t="n">
        <v>4</v>
      </c>
      <c r="BG500" s="205" t="n">
        <f aca="false">AD11</f>
        <v>2872212.560284</v>
      </c>
      <c r="BH500" s="205" t="n">
        <f aca="false">B1021</f>
        <v>678</v>
      </c>
      <c r="BI500" s="206" t="n">
        <f aca="false">BH500/BG500</f>
        <v>0.000236054952678349</v>
      </c>
      <c r="BJ500" s="207" t="n">
        <f aca="false">2*BF500*BI500/(2+BF500*BI500)</f>
        <v>0.000943774245543655</v>
      </c>
      <c r="BK500" s="208" t="n">
        <f aca="false">BK499*(1-BJ499)</f>
        <v>99348.6257624192</v>
      </c>
      <c r="BL500" s="208" t="n">
        <f aca="false">((BK500+BK501)/2)*BF500</f>
        <v>397206.977701027</v>
      </c>
      <c r="BM500" s="208" t="n">
        <f aca="false">BM501+BL500</f>
        <v>7898602.58951755</v>
      </c>
      <c r="BN500" s="209" t="n">
        <f aca="false">BM500/BK500</f>
        <v>79.5038937771132</v>
      </c>
    </row>
    <row r="501" customFormat="false" ht="15" hidden="false" customHeight="false" outlineLevel="0" collapsed="false">
      <c r="A501" s="219" t="s">
        <v>52</v>
      </c>
      <c r="B501" s="132" t="n">
        <v>10577</v>
      </c>
      <c r="C501" s="132" t="n">
        <v>6692</v>
      </c>
      <c r="D501" s="132" t="n">
        <v>3885</v>
      </c>
      <c r="E501" s="217" t="n">
        <v>3.4</v>
      </c>
      <c r="F501" s="217" t="n">
        <v>4.1</v>
      </c>
      <c r="G501" s="217" t="n">
        <v>2.6</v>
      </c>
      <c r="H501" s="217" t="n">
        <v>172.3</v>
      </c>
      <c r="I501" s="127"/>
      <c r="AR501" s="196" t="s">
        <v>194</v>
      </c>
      <c r="AS501" s="197" t="s">
        <v>46</v>
      </c>
      <c r="AT501" s="197" t="n">
        <v>5</v>
      </c>
      <c r="AU501" s="198" t="n">
        <f aca="false">Q12</f>
        <v>3621521</v>
      </c>
      <c r="AV501" s="198" t="n">
        <f aca="false">B333</f>
        <v>607</v>
      </c>
      <c r="AW501" s="199" t="n">
        <f aca="false">AV501/AU501</f>
        <v>0.000167609134394085</v>
      </c>
      <c r="AX501" s="200" t="n">
        <f aca="false">2*AT501*AW501/(2+AT501*AW501)</f>
        <v>0.000837694658778812</v>
      </c>
      <c r="AY501" s="201" t="n">
        <f aca="false">AY500*(1-AX500)</f>
        <v>98880.4164903989</v>
      </c>
      <c r="AZ501" s="201" t="n">
        <f aca="false">((AY501+AY502)/2)*AT501</f>
        <v>494195.003460115</v>
      </c>
      <c r="BA501" s="201" t="n">
        <f aca="false">BA502+AZ501</f>
        <v>7235269.04699438</v>
      </c>
      <c r="BB501" s="202" t="n">
        <f aca="false">BA501/AY501</f>
        <v>73.171911120509</v>
      </c>
      <c r="BD501" s="196" t="s">
        <v>194</v>
      </c>
      <c r="BE501" s="197" t="s">
        <v>46</v>
      </c>
      <c r="BF501" s="197" t="n">
        <v>5</v>
      </c>
      <c r="BG501" s="198" t="n">
        <f aca="false">AD12</f>
        <v>3651460</v>
      </c>
      <c r="BH501" s="198" t="n">
        <f aca="false">B1022</f>
        <v>375</v>
      </c>
      <c r="BI501" s="199" t="n">
        <f aca="false">BH501/BG501</f>
        <v>0.00010269864656877</v>
      </c>
      <c r="BJ501" s="200" t="n">
        <f aca="false">2*BF501*BI501/(2+BF501*BI501)</f>
        <v>0.000513361429033943</v>
      </c>
      <c r="BK501" s="201" t="n">
        <f aca="false">BK500*(1-BJ500)</f>
        <v>99254.8630880945</v>
      </c>
      <c r="BL501" s="201" t="n">
        <f aca="false">((BK501+BK502)/2)*BF501</f>
        <v>496146.931394589</v>
      </c>
      <c r="BM501" s="201" t="n">
        <f aca="false">BM502+BL501</f>
        <v>7501395.61181652</v>
      </c>
      <c r="BN501" s="202" t="n">
        <f aca="false">BM501/BK501</f>
        <v>75.5771090546827</v>
      </c>
    </row>
    <row r="502" customFormat="false" ht="15" hidden="false" customHeight="false" outlineLevel="0" collapsed="false">
      <c r="A502" s="219" t="s">
        <v>53</v>
      </c>
      <c r="B502" s="132" t="n">
        <v>15613</v>
      </c>
      <c r="C502" s="132" t="n">
        <v>10017</v>
      </c>
      <c r="D502" s="132" t="n">
        <v>5596</v>
      </c>
      <c r="E502" s="217" t="n">
        <v>5</v>
      </c>
      <c r="F502" s="217" t="n">
        <v>6.1</v>
      </c>
      <c r="G502" s="217" t="n">
        <v>3.7</v>
      </c>
      <c r="H502" s="217" t="n">
        <v>179</v>
      </c>
      <c r="I502" s="127"/>
      <c r="AR502" s="203" t="s">
        <v>200</v>
      </c>
      <c r="AS502" s="204" t="s">
        <v>33</v>
      </c>
      <c r="AT502" s="204" t="n">
        <v>5</v>
      </c>
      <c r="AU502" s="205" t="n">
        <f aca="false">Q13</f>
        <v>3508707</v>
      </c>
      <c r="AV502" s="205" t="n">
        <f aca="false">B334</f>
        <v>725</v>
      </c>
      <c r="AW502" s="206" t="n">
        <f aca="false">AV502/AU502</f>
        <v>0.000206628823666382</v>
      </c>
      <c r="AX502" s="207" t="n">
        <f aca="false">2*AT502*AW502/(2+AT502*AW502)</f>
        <v>0.00103261070049604</v>
      </c>
      <c r="AY502" s="208" t="n">
        <f aca="false">AY501*(1-AX501)</f>
        <v>98797.5848936471</v>
      </c>
      <c r="AZ502" s="208" t="n">
        <f aca="false">((AY502+AY503)/2)*AT502</f>
        <v>493732.875859875</v>
      </c>
      <c r="BA502" s="208" t="n">
        <f aca="false">BA503+AZ502</f>
        <v>6741074.04353427</v>
      </c>
      <c r="BB502" s="209" t="n">
        <f aca="false">BA502/AY502</f>
        <v>68.2311622373244</v>
      </c>
      <c r="BD502" s="203" t="s">
        <v>200</v>
      </c>
      <c r="BE502" s="204" t="s">
        <v>33</v>
      </c>
      <c r="BF502" s="204" t="n">
        <v>5</v>
      </c>
      <c r="BG502" s="205" t="n">
        <f aca="false">AD13</f>
        <v>3725340</v>
      </c>
      <c r="BH502" s="205" t="n">
        <f aca="false">B1023</f>
        <v>460</v>
      </c>
      <c r="BI502" s="206" t="n">
        <f aca="false">BH502/BG502</f>
        <v>0.000123478662350282</v>
      </c>
      <c r="BJ502" s="207" t="n">
        <f aca="false">2*BF502*BI502/(2+BF502*BI502)</f>
        <v>0.000617202783316204</v>
      </c>
      <c r="BK502" s="208" t="n">
        <f aca="false">BK501*(1-BJ501)</f>
        <v>99203.909469741</v>
      </c>
      <c r="BL502" s="208" t="n">
        <f aca="false">((BK502+BK503)/2)*BF502</f>
        <v>495866.475026104</v>
      </c>
      <c r="BM502" s="208" t="n">
        <f aca="false">BM503+BL502</f>
        <v>7005248.68042193</v>
      </c>
      <c r="BN502" s="209" t="n">
        <f aca="false">BM502/BK502</f>
        <v>70.6146432924466</v>
      </c>
    </row>
    <row r="503" customFormat="false" ht="15" hidden="false" customHeight="false" outlineLevel="0" collapsed="false">
      <c r="A503" s="219" t="s">
        <v>57</v>
      </c>
      <c r="B503" s="132" t="n">
        <v>21554</v>
      </c>
      <c r="C503" s="132" t="n">
        <v>13824</v>
      </c>
      <c r="D503" s="132" t="n">
        <v>7730</v>
      </c>
      <c r="E503" s="217" t="n">
        <v>6.9</v>
      </c>
      <c r="F503" s="217" t="n">
        <v>8.4</v>
      </c>
      <c r="G503" s="217" t="n">
        <v>5.2</v>
      </c>
      <c r="H503" s="217" t="n">
        <v>178.8</v>
      </c>
      <c r="I503" s="127"/>
      <c r="AR503" s="196" t="s">
        <v>202</v>
      </c>
      <c r="AS503" s="197" t="s">
        <v>34</v>
      </c>
      <c r="AT503" s="197" t="n">
        <v>5</v>
      </c>
      <c r="AU503" s="198" t="n">
        <f aca="false">Q14</f>
        <v>3527929</v>
      </c>
      <c r="AV503" s="198" t="n">
        <f aca="false">B335</f>
        <v>2125</v>
      </c>
      <c r="AW503" s="199" t="n">
        <f aca="false">AV503/AU503</f>
        <v>0.000602336384887564</v>
      </c>
      <c r="AX503" s="200" t="n">
        <f aca="false">2*AT503*AW503/(2+AT503*AW503)</f>
        <v>0.0030071536293231</v>
      </c>
      <c r="AY503" s="201" t="n">
        <f aca="false">AY502*(1-AX502)</f>
        <v>98695.5654503027</v>
      </c>
      <c r="AZ503" s="201" t="n">
        <f aca="false">((AY503+AY504)/2)*AT503</f>
        <v>492735.845431909</v>
      </c>
      <c r="BA503" s="201" t="n">
        <f aca="false">BA504+AZ503</f>
        <v>6247341.16767439</v>
      </c>
      <c r="BB503" s="202" t="n">
        <f aca="false">BA503/AY503</f>
        <v>63.2991070993984</v>
      </c>
      <c r="BD503" s="196" t="s">
        <v>202</v>
      </c>
      <c r="BE503" s="197" t="s">
        <v>34</v>
      </c>
      <c r="BF503" s="197" t="n">
        <v>5</v>
      </c>
      <c r="BG503" s="198" t="n">
        <f aca="false">AD14</f>
        <v>3742148</v>
      </c>
      <c r="BH503" s="198" t="n">
        <f aca="false">B1024</f>
        <v>1614</v>
      </c>
      <c r="BI503" s="199" t="n">
        <f aca="false">BH503/BG503</f>
        <v>0.000431303091165822</v>
      </c>
      <c r="BJ503" s="200" t="n">
        <f aca="false">2*BF503*BI503/(2+BF503*BI503)</f>
        <v>0.00215419268092349</v>
      </c>
      <c r="BK503" s="201" t="n">
        <f aca="false">BK502*(1-BJ502)</f>
        <v>99142.6805407004</v>
      </c>
      <c r="BL503" s="201" t="n">
        <f aca="false">((BK503+BK504)/2)*BF503</f>
        <v>495179.471611533</v>
      </c>
      <c r="BM503" s="201" t="n">
        <f aca="false">BM504+BL503</f>
        <v>6509382.20539583</v>
      </c>
      <c r="BN503" s="202" t="n">
        <f aca="false">BM503/BK503</f>
        <v>65.656709803439</v>
      </c>
    </row>
    <row r="504" customFormat="false" ht="15" hidden="false" customHeight="false" outlineLevel="0" collapsed="false">
      <c r="A504" s="219" t="s">
        <v>62</v>
      </c>
      <c r="B504" s="132" t="n">
        <v>28391</v>
      </c>
      <c r="C504" s="132" t="n">
        <v>17805</v>
      </c>
      <c r="D504" s="132" t="n">
        <v>10586</v>
      </c>
      <c r="E504" s="217" t="n">
        <v>9</v>
      </c>
      <c r="F504" s="217" t="n">
        <v>10.8</v>
      </c>
      <c r="G504" s="217" t="n">
        <v>7.1</v>
      </c>
      <c r="H504" s="217" t="n">
        <v>168.2</v>
      </c>
      <c r="I504" s="127"/>
      <c r="AR504" s="203" t="s">
        <v>203</v>
      </c>
      <c r="AS504" s="204" t="s">
        <v>35</v>
      </c>
      <c r="AT504" s="204" t="n">
        <v>5</v>
      </c>
      <c r="AU504" s="205" t="n">
        <f aca="false">Q15</f>
        <v>3568580</v>
      </c>
      <c r="AV504" s="205" t="n">
        <f aca="false">B336</f>
        <v>3013</v>
      </c>
      <c r="AW504" s="206" t="n">
        <f aca="false">AV504/AU504</f>
        <v>0.000844313424387291</v>
      </c>
      <c r="AX504" s="207" t="n">
        <f aca="false">2*AT504*AW504/(2+AT504*AW504)</f>
        <v>0.00421267507663699</v>
      </c>
      <c r="AY504" s="208" t="n">
        <f aca="false">AY503*(1-AX503)</f>
        <v>98398.7727224608</v>
      </c>
      <c r="AZ504" s="208" t="n">
        <f aca="false">((AY504+AY505)/2)*AT504</f>
        <v>490957.558468755</v>
      </c>
      <c r="BA504" s="208" t="n">
        <f aca="false">BA505+AZ504</f>
        <v>5754605.32224249</v>
      </c>
      <c r="BB504" s="209" t="n">
        <f aca="false">BA504/AY504</f>
        <v>58.4824908179868</v>
      </c>
      <c r="BD504" s="203" t="s">
        <v>203</v>
      </c>
      <c r="BE504" s="204" t="s">
        <v>35</v>
      </c>
      <c r="BF504" s="204" t="n">
        <v>5</v>
      </c>
      <c r="BG504" s="205" t="n">
        <f aca="false">AD15</f>
        <v>3534949</v>
      </c>
      <c r="BH504" s="205" t="n">
        <f aca="false">B1025</f>
        <v>2212</v>
      </c>
      <c r="BI504" s="206" t="n">
        <f aca="false">BH504/BG504</f>
        <v>0.000625751602074033</v>
      </c>
      <c r="BJ504" s="207" t="n">
        <f aca="false">2*BF504*BI504/(2+BF504*BI504)</f>
        <v>0.0031238710920189</v>
      </c>
      <c r="BK504" s="208" t="n">
        <f aca="false">BK503*(1-BJ503)</f>
        <v>98929.1081039125</v>
      </c>
      <c r="BL504" s="208" t="n">
        <f aca="false">((BK504+BK505)/2)*BF504</f>
        <v>493872.93606715</v>
      </c>
      <c r="BM504" s="208" t="n">
        <f aca="false">BM505+BL504</f>
        <v>6014202.7337843</v>
      </c>
      <c r="BN504" s="209" t="n">
        <f aca="false">BM504/BK504</f>
        <v>60.7930552397898</v>
      </c>
    </row>
    <row r="505" customFormat="false" ht="15" hidden="false" customHeight="false" outlineLevel="0" collapsed="false">
      <c r="A505" s="219" t="s">
        <v>64</v>
      </c>
      <c r="B505" s="132" t="n">
        <v>35026</v>
      </c>
      <c r="C505" s="132" t="n">
        <v>20963</v>
      </c>
      <c r="D505" s="132" t="n">
        <v>14063</v>
      </c>
      <c r="E505" s="217" t="n">
        <v>11.1</v>
      </c>
      <c r="F505" s="217" t="n">
        <v>12.8</v>
      </c>
      <c r="G505" s="217" t="n">
        <v>9.4</v>
      </c>
      <c r="H505" s="217" t="n">
        <v>149.1</v>
      </c>
      <c r="I505" s="127"/>
      <c r="AR505" s="196" t="s">
        <v>204</v>
      </c>
      <c r="AS505" s="197" t="s">
        <v>36</v>
      </c>
      <c r="AT505" s="197" t="n">
        <v>5</v>
      </c>
      <c r="AU505" s="198" t="n">
        <f aca="false">Q16</f>
        <v>3390781</v>
      </c>
      <c r="AV505" s="198" t="n">
        <f aca="false">B337</f>
        <v>2983</v>
      </c>
      <c r="AW505" s="199" t="n">
        <f aca="false">AV505/AU505</f>
        <v>0.000879738325772145</v>
      </c>
      <c r="AX505" s="200" t="n">
        <f aca="false">2*AT505*AW505/(2+AT505*AW505)</f>
        <v>0.00438903861515312</v>
      </c>
      <c r="AY505" s="201" t="n">
        <f aca="false">AY504*(1-AX504)</f>
        <v>97984.2506650412</v>
      </c>
      <c r="AZ505" s="201" t="n">
        <f aca="false">((AY505+AY506)/2)*AT505</f>
        <v>488846.111675592</v>
      </c>
      <c r="BA505" s="201" t="n">
        <f aca="false">BA506+AZ505</f>
        <v>5263647.76377373</v>
      </c>
      <c r="BB505" s="202" t="n">
        <f aca="false">BA505/AY505</f>
        <v>53.7193245654089</v>
      </c>
      <c r="BD505" s="196" t="s">
        <v>204</v>
      </c>
      <c r="BE505" s="197" t="s">
        <v>36</v>
      </c>
      <c r="BF505" s="197" t="n">
        <v>5</v>
      </c>
      <c r="BG505" s="198" t="n">
        <f aca="false">AD16</f>
        <v>3497916</v>
      </c>
      <c r="BH505" s="198" t="n">
        <f aca="false">B1026</f>
        <v>2172</v>
      </c>
      <c r="BI505" s="199" t="n">
        <f aca="false">BH505/BG505</f>
        <v>0.000620941154676099</v>
      </c>
      <c r="BJ505" s="200" t="n">
        <f aca="false">2*BF505*BI505/(2+BF505*BI505)</f>
        <v>0.00309989364453297</v>
      </c>
      <c r="BK505" s="201" t="n">
        <f aca="false">BK504*(1-BJ504)</f>
        <v>98620.0663229475</v>
      </c>
      <c r="BL505" s="201" t="n">
        <f aca="false">((BK505+BK506)/2)*BF505</f>
        <v>492336.052322693</v>
      </c>
      <c r="BM505" s="201" t="n">
        <f aca="false">BM506+BL505</f>
        <v>5520329.79771715</v>
      </c>
      <c r="BN505" s="202" t="n">
        <f aca="false">BM505/BK505</f>
        <v>55.9757258694181</v>
      </c>
    </row>
    <row r="506" customFormat="false" ht="15" hidden="false" customHeight="false" outlineLevel="0" collapsed="false">
      <c r="A506" s="219" t="s">
        <v>69</v>
      </c>
      <c r="B506" s="132" t="n">
        <v>40249</v>
      </c>
      <c r="C506" s="132" t="n">
        <v>22249</v>
      </c>
      <c r="D506" s="132" t="n">
        <v>18000</v>
      </c>
      <c r="E506" s="217" t="n">
        <v>12.8</v>
      </c>
      <c r="F506" s="217" t="n">
        <v>13.5</v>
      </c>
      <c r="G506" s="217" t="n">
        <v>12</v>
      </c>
      <c r="H506" s="217" t="n">
        <v>123.6</v>
      </c>
      <c r="I506" s="127"/>
      <c r="AR506" s="203" t="s">
        <v>205</v>
      </c>
      <c r="AS506" s="204" t="s">
        <v>37</v>
      </c>
      <c r="AT506" s="204" t="n">
        <v>5</v>
      </c>
      <c r="AU506" s="205" t="n">
        <f aca="false">Q17</f>
        <v>3177008</v>
      </c>
      <c r="AV506" s="205" t="n">
        <f aca="false">B338</f>
        <v>3083</v>
      </c>
      <c r="AW506" s="206" t="n">
        <f aca="false">AV506/AU506</f>
        <v>0.000970409895096267</v>
      </c>
      <c r="AX506" s="207" t="n">
        <f aca="false">2*AT506*AW506/(2+AT506*AW506)</f>
        <v>0.00484030677151538</v>
      </c>
      <c r="AY506" s="208" t="n">
        <f aca="false">AY505*(1-AX505)</f>
        <v>97554.1940051955</v>
      </c>
      <c r="AZ506" s="208" t="n">
        <f aca="false">((AY506+AY507)/2)*AT506</f>
        <v>486590.489461395</v>
      </c>
      <c r="BA506" s="208" t="n">
        <f aca="false">BA507+AZ506</f>
        <v>4774801.65209814</v>
      </c>
      <c r="BB506" s="209" t="n">
        <f aca="false">BA506/AY506</f>
        <v>48.9451191800513</v>
      </c>
      <c r="BD506" s="203" t="s">
        <v>205</v>
      </c>
      <c r="BE506" s="204" t="s">
        <v>37</v>
      </c>
      <c r="BF506" s="204" t="n">
        <v>5</v>
      </c>
      <c r="BG506" s="205" t="n">
        <f aca="false">AD17</f>
        <v>3534869</v>
      </c>
      <c r="BH506" s="205" t="n">
        <f aca="false">B1027</f>
        <v>2468</v>
      </c>
      <c r="BI506" s="206" t="n">
        <f aca="false">BH506/BG506</f>
        <v>0.000698187118108196</v>
      </c>
      <c r="BJ506" s="207" t="n">
        <f aca="false">2*BF506*BI506/(2+BF506*BI506)</f>
        <v>0.00348485289204666</v>
      </c>
      <c r="BK506" s="208" t="n">
        <f aca="false">BK505*(1-BJ505)</f>
        <v>98314.3546061296</v>
      </c>
      <c r="BL506" s="208" t="n">
        <f aca="false">((BK506+BK507)/2)*BF506</f>
        <v>490715.245373201</v>
      </c>
      <c r="BM506" s="208" t="n">
        <f aca="false">BM507+BL506</f>
        <v>5027993.74539445</v>
      </c>
      <c r="BN506" s="209" t="n">
        <f aca="false">BM506/BK506</f>
        <v>51.1420103965263</v>
      </c>
    </row>
    <row r="507" customFormat="false" ht="15" hidden="false" customHeight="false" outlineLevel="0" collapsed="false">
      <c r="A507" s="219" t="s">
        <v>70</v>
      </c>
      <c r="B507" s="132" t="n">
        <v>45383</v>
      </c>
      <c r="C507" s="132" t="n">
        <v>21481</v>
      </c>
      <c r="D507" s="132" t="n">
        <v>23902</v>
      </c>
      <c r="E507" s="217" t="n">
        <v>14.4</v>
      </c>
      <c r="F507" s="217" t="n">
        <v>13.1</v>
      </c>
      <c r="G507" s="217" t="n">
        <v>16</v>
      </c>
      <c r="H507" s="217" t="n">
        <v>89.9</v>
      </c>
      <c r="I507" s="127"/>
      <c r="AR507" s="196" t="s">
        <v>206</v>
      </c>
      <c r="AS507" s="197" t="s">
        <v>38</v>
      </c>
      <c r="AT507" s="197" t="n">
        <v>5</v>
      </c>
      <c r="AU507" s="198" t="n">
        <f aca="false">Q18</f>
        <v>3130524</v>
      </c>
      <c r="AV507" s="198" t="n">
        <f aca="false">B339</f>
        <v>4026</v>
      </c>
      <c r="AW507" s="199" t="n">
        <f aca="false">AV507/AU507</f>
        <v>0.00128604668100292</v>
      </c>
      <c r="AX507" s="200" t="n">
        <f aca="false">2*AT507*AW507/(2+AT507*AW507)</f>
        <v>0.0064096257103365</v>
      </c>
      <c r="AY507" s="201" t="n">
        <f aca="false">AY506*(1-AX506)</f>
        <v>97082.0017793624</v>
      </c>
      <c r="AZ507" s="201" t="n">
        <f aca="false">((AY507+AY508)/2)*AT507</f>
        <v>483854.360660272</v>
      </c>
      <c r="BA507" s="201" t="n">
        <f aca="false">BA508+AZ507</f>
        <v>4288211.16263674</v>
      </c>
      <c r="BB507" s="202" t="n">
        <f aca="false">BA507/AY507</f>
        <v>44.1710212401937</v>
      </c>
      <c r="BD507" s="196" t="s">
        <v>206</v>
      </c>
      <c r="BE507" s="197" t="s">
        <v>38</v>
      </c>
      <c r="BF507" s="197" t="n">
        <v>5</v>
      </c>
      <c r="BG507" s="198" t="n">
        <f aca="false">AD18</f>
        <v>3502762</v>
      </c>
      <c r="BH507" s="198" t="n">
        <f aca="false">B1028</f>
        <v>3329</v>
      </c>
      <c r="BI507" s="199" t="n">
        <f aca="false">BH507/BG507</f>
        <v>0.0009503928614048</v>
      </c>
      <c r="BJ507" s="200" t="n">
        <f aca="false">2*BF507*BI507/(2+BF507*BI507)</f>
        <v>0.0047407004872711</v>
      </c>
      <c r="BK507" s="201" t="n">
        <f aca="false">BK506*(1-BJ506)</f>
        <v>97971.7435431507</v>
      </c>
      <c r="BL507" s="201" t="n">
        <f aca="false">((BK507+BK508)/2)*BF507</f>
        <v>488697.580984869</v>
      </c>
      <c r="BM507" s="201" t="n">
        <f aca="false">BM508+BL507</f>
        <v>4537278.50002125</v>
      </c>
      <c r="BN507" s="202" t="n">
        <f aca="false">BM507/BK507</f>
        <v>46.3121134311839</v>
      </c>
    </row>
    <row r="508" customFormat="false" ht="15" hidden="false" customHeight="false" outlineLevel="0" collapsed="false">
      <c r="A508" s="219" t="s">
        <v>71</v>
      </c>
      <c r="B508" s="132" t="n">
        <v>40567</v>
      </c>
      <c r="C508" s="132" t="n">
        <v>16121</v>
      </c>
      <c r="D508" s="132" t="n">
        <v>24446</v>
      </c>
      <c r="E508" s="217" t="n">
        <v>12.9</v>
      </c>
      <c r="F508" s="217" t="n">
        <v>9.8</v>
      </c>
      <c r="G508" s="217" t="n">
        <v>16.3</v>
      </c>
      <c r="H508" s="217" t="n">
        <v>65.9</v>
      </c>
      <c r="I508" s="127"/>
      <c r="AR508" s="203" t="s">
        <v>207</v>
      </c>
      <c r="AS508" s="204" t="s">
        <v>39</v>
      </c>
      <c r="AT508" s="204" t="n">
        <v>5</v>
      </c>
      <c r="AU508" s="205" t="n">
        <f aca="false">Q19</f>
        <v>2781388</v>
      </c>
      <c r="AV508" s="205" t="n">
        <f aca="false">B340</f>
        <v>5361</v>
      </c>
      <c r="AW508" s="206" t="n">
        <f aca="false">AV508/AU508</f>
        <v>0.00192745492538258</v>
      </c>
      <c r="AX508" s="207" t="n">
        <f aca="false">2*AT508*AW508/(2+AT508*AW508)</f>
        <v>0.00959105879313673</v>
      </c>
      <c r="AY508" s="208" t="n">
        <f aca="false">AY507*(1-AX507)</f>
        <v>96459.7424847465</v>
      </c>
      <c r="AZ508" s="208" t="n">
        <f aca="false">((AY508+AY509)/2)*AT508</f>
        <v>479985.834770377</v>
      </c>
      <c r="BA508" s="208" t="n">
        <f aca="false">BA509+AZ508</f>
        <v>3804356.80197647</v>
      </c>
      <c r="BB508" s="209" t="n">
        <f aca="false">BA508/AY508</f>
        <v>39.4398399164094</v>
      </c>
      <c r="BD508" s="203" t="s">
        <v>207</v>
      </c>
      <c r="BE508" s="204" t="s">
        <v>39</v>
      </c>
      <c r="BF508" s="204" t="n">
        <v>5</v>
      </c>
      <c r="BG508" s="205" t="n">
        <f aca="false">AD19</f>
        <v>3258042</v>
      </c>
      <c r="BH508" s="205" t="n">
        <f aca="false">B1029</f>
        <v>4856</v>
      </c>
      <c r="BI508" s="206" t="n">
        <f aca="false">BH508/BG508</f>
        <v>0.001490465745991</v>
      </c>
      <c r="BJ508" s="207" t="n">
        <f aca="false">2*BF508*BI508/(2+BF508*BI508)</f>
        <v>0.00742466321446329</v>
      </c>
      <c r="BK508" s="208" t="n">
        <f aca="false">BK507*(1-BJ507)</f>
        <v>97507.2888507969</v>
      </c>
      <c r="BL508" s="208" t="n">
        <f aca="false">((BK508+BK509)/2)*BF508</f>
        <v>485726.547302303</v>
      </c>
      <c r="BM508" s="208" t="n">
        <f aca="false">BM509+BL508</f>
        <v>4048580.91903638</v>
      </c>
      <c r="BN508" s="209" t="n">
        <f aca="false">BM508/BK508</f>
        <v>41.5208028728131</v>
      </c>
    </row>
    <row r="509" customFormat="false" ht="15" hidden="false" customHeight="false" outlineLevel="0" collapsed="false">
      <c r="A509" s="219" t="s">
        <v>72</v>
      </c>
      <c r="B509" s="132" t="n">
        <v>26823</v>
      </c>
      <c r="C509" s="132" t="n">
        <v>8586</v>
      </c>
      <c r="D509" s="132" t="n">
        <v>18237</v>
      </c>
      <c r="E509" s="217" t="n">
        <v>8.5</v>
      </c>
      <c r="F509" s="217" t="n">
        <v>5.2</v>
      </c>
      <c r="G509" s="217" t="n">
        <v>12.2</v>
      </c>
      <c r="H509" s="217" t="n">
        <v>47.1</v>
      </c>
      <c r="I509" s="127"/>
      <c r="AR509" s="196" t="s">
        <v>208</v>
      </c>
      <c r="AS509" s="197" t="s">
        <v>40</v>
      </c>
      <c r="AT509" s="197" t="n">
        <v>5</v>
      </c>
      <c r="AU509" s="198" t="n">
        <f aca="false">Q20</f>
        <v>2369213</v>
      </c>
      <c r="AV509" s="198" t="n">
        <f aca="false">B341</f>
        <v>7236</v>
      </c>
      <c r="AW509" s="199" t="n">
        <f aca="false">AV509/AU509</f>
        <v>0.00305417875049647</v>
      </c>
      <c r="AX509" s="200" t="n">
        <f aca="false">2*AT509*AW509/(2+AT509*AW509)</f>
        <v>0.015155177202056</v>
      </c>
      <c r="AY509" s="201" t="n">
        <f aca="false">AY508*(1-AX508)</f>
        <v>95534.5914234044</v>
      </c>
      <c r="AZ509" s="201" t="n">
        <f aca="false">((AY509+AY510)/2)*AT509</f>
        <v>474053.347962153</v>
      </c>
      <c r="BA509" s="201" t="n">
        <f aca="false">BA510+AZ509</f>
        <v>3324370.96720609</v>
      </c>
      <c r="BB509" s="202" t="n">
        <f aca="false">BA509/AY509</f>
        <v>34.7975630363315</v>
      </c>
      <c r="BD509" s="196" t="s">
        <v>208</v>
      </c>
      <c r="BE509" s="197" t="s">
        <v>40</v>
      </c>
      <c r="BF509" s="197" t="n">
        <v>5</v>
      </c>
      <c r="BG509" s="198" t="n">
        <f aca="false">AD20</f>
        <v>3093501</v>
      </c>
      <c r="BH509" s="198" t="n">
        <f aca="false">B1030</f>
        <v>7587</v>
      </c>
      <c r="BI509" s="199" t="n">
        <f aca="false">BH509/BG509</f>
        <v>0.00245256103036657</v>
      </c>
      <c r="BJ509" s="200" t="n">
        <f aca="false">2*BF509*BI509/(2+BF509*BI509)</f>
        <v>0.0121880751564233</v>
      </c>
      <c r="BK509" s="201" t="n">
        <f aca="false">BK508*(1-BJ508)</f>
        <v>96783.3300701243</v>
      </c>
      <c r="BL509" s="201" t="n">
        <f aca="false">((BK509+BK510)/2)*BF509</f>
        <v>480967.644098663</v>
      </c>
      <c r="BM509" s="201" t="n">
        <f aca="false">BM510+BL509</f>
        <v>3562854.37173408</v>
      </c>
      <c r="BN509" s="202" t="n">
        <f aca="false">BM509/BK509</f>
        <v>36.8126863288607</v>
      </c>
    </row>
    <row r="510" customFormat="false" ht="15" hidden="false" customHeight="false" outlineLevel="0" collapsed="false">
      <c r="A510" s="219" t="s">
        <v>74</v>
      </c>
      <c r="B510" s="132" t="n">
        <v>11452</v>
      </c>
      <c r="C510" s="132" t="n">
        <v>2968</v>
      </c>
      <c r="D510" s="132" t="n">
        <v>8484</v>
      </c>
      <c r="E510" s="217" t="n">
        <v>3.6</v>
      </c>
      <c r="F510" s="217" t="n">
        <v>1.8</v>
      </c>
      <c r="G510" s="217" t="n">
        <v>5.7</v>
      </c>
      <c r="H510" s="217" t="n">
        <v>35</v>
      </c>
      <c r="I510" s="127"/>
      <c r="AR510" s="203" t="s">
        <v>209</v>
      </c>
      <c r="AS510" s="204" t="s">
        <v>52</v>
      </c>
      <c r="AT510" s="204" t="n">
        <v>5</v>
      </c>
      <c r="AU510" s="205" t="n">
        <f aca="false">Q21</f>
        <v>2183741</v>
      </c>
      <c r="AV510" s="205" t="n">
        <f aca="false">B342</f>
        <v>10929</v>
      </c>
      <c r="AW510" s="206" t="n">
        <f aca="false">AV510/AU510</f>
        <v>0.00500471438691676</v>
      </c>
      <c r="AX510" s="207" t="n">
        <f aca="false">2*AT510*AW510/(2+AT510*AW510)</f>
        <v>0.0247143512612822</v>
      </c>
      <c r="AY510" s="208" t="n">
        <f aca="false">AY509*(1-AX509)</f>
        <v>94086.7477614567</v>
      </c>
      <c r="AZ510" s="208" t="n">
        <f aca="false">((AY510+AY511)/2)*AT510</f>
        <v>464620.506474263</v>
      </c>
      <c r="BA510" s="208" t="n">
        <f aca="false">BA511+AZ510</f>
        <v>2850317.61924394</v>
      </c>
      <c r="BB510" s="209" t="n">
        <f aca="false">BA510/AY510</f>
        <v>30.2945705645019</v>
      </c>
      <c r="BD510" s="203" t="s">
        <v>209</v>
      </c>
      <c r="BE510" s="204" t="s">
        <v>52</v>
      </c>
      <c r="BF510" s="204" t="n">
        <v>5</v>
      </c>
      <c r="BG510" s="205" t="n">
        <f aca="false">AD21</f>
        <v>2949238</v>
      </c>
      <c r="BH510" s="205" t="n">
        <f aca="false">B1031</f>
        <v>11698</v>
      </c>
      <c r="BI510" s="206" t="n">
        <f aca="false">BH510/BG510</f>
        <v>0.00396644828257333</v>
      </c>
      <c r="BJ510" s="207" t="n">
        <f aca="false">2*BF510*BI510/(2+BF510*BI510)</f>
        <v>0.0196375134590327</v>
      </c>
      <c r="BK510" s="208" t="n">
        <f aca="false">BK509*(1-BJ509)</f>
        <v>95603.7275693407</v>
      </c>
      <c r="BL510" s="208" t="n">
        <f aca="false">((BK510+BK511)/2)*BF510</f>
        <v>473325.089129512</v>
      </c>
      <c r="BM510" s="208" t="n">
        <f aca="false">BM511+BL510</f>
        <v>3081886.72763542</v>
      </c>
      <c r="BN510" s="209" t="n">
        <f aca="false">BM510/BK510</f>
        <v>32.2360519405496</v>
      </c>
    </row>
    <row r="511" customFormat="false" ht="15" hidden="false" customHeight="false" outlineLevel="0" collapsed="false">
      <c r="A511" s="219" t="s">
        <v>218</v>
      </c>
      <c r="B511" s="132" t="n">
        <v>2668</v>
      </c>
      <c r="C511" s="132" t="n">
        <v>541</v>
      </c>
      <c r="D511" s="132" t="n">
        <v>2127</v>
      </c>
      <c r="E511" s="217" t="n">
        <v>0.8</v>
      </c>
      <c r="F511" s="217" t="n">
        <v>0.3</v>
      </c>
      <c r="G511" s="217" t="n">
        <v>1.4</v>
      </c>
      <c r="H511" s="217" t="n">
        <v>25.4</v>
      </c>
      <c r="I511" s="127"/>
      <c r="AR511" s="196" t="s">
        <v>210</v>
      </c>
      <c r="AS511" s="197" t="s">
        <v>53</v>
      </c>
      <c r="AT511" s="197" t="n">
        <v>5</v>
      </c>
      <c r="AU511" s="198" t="n">
        <f aca="false">Q22</f>
        <v>2018007</v>
      </c>
      <c r="AV511" s="198" t="n">
        <f aca="false">B343</f>
        <v>15970</v>
      </c>
      <c r="AW511" s="199" t="n">
        <f aca="false">AV511/AU511</f>
        <v>0.00791374856479685</v>
      </c>
      <c r="AX511" s="200" t="n">
        <f aca="false">2*AT511*AW511/(2+AT511*AW511)</f>
        <v>0.0388010876938597</v>
      </c>
      <c r="AY511" s="201" t="n">
        <f aca="false">AY510*(1-AX510)</f>
        <v>91761.4548282484</v>
      </c>
      <c r="AZ511" s="201" t="n">
        <f aca="false">((AY511+AY512)/2)*AT511</f>
        <v>449906.163501975</v>
      </c>
      <c r="BA511" s="201" t="n">
        <f aca="false">BA512+AZ511</f>
        <v>2385697.11276968</v>
      </c>
      <c r="BB511" s="202" t="n">
        <f aca="false">BA511/AY511</f>
        <v>25.9989024502176</v>
      </c>
      <c r="BD511" s="196" t="s">
        <v>210</v>
      </c>
      <c r="BE511" s="197" t="s">
        <v>53</v>
      </c>
      <c r="BF511" s="197" t="n">
        <v>5</v>
      </c>
      <c r="BG511" s="198" t="n">
        <f aca="false">AD22</f>
        <v>2470895</v>
      </c>
      <c r="BH511" s="198" t="n">
        <f aca="false">B1032</f>
        <v>15619</v>
      </c>
      <c r="BI511" s="199" t="n">
        <f aca="false">BH511/BG511</f>
        <v>0.00632119130922196</v>
      </c>
      <c r="BJ511" s="200" t="n">
        <f aca="false">2*BF511*BI511/(2+BF511*BI511)</f>
        <v>0.0311142585935734</v>
      </c>
      <c r="BK511" s="201" t="n">
        <f aca="false">BK510*(1-BJ510)</f>
        <v>93726.3080824641</v>
      </c>
      <c r="BL511" s="201" t="n">
        <f aca="false">((BK511+BK512)/2)*BF511</f>
        <v>461340.978945574</v>
      </c>
      <c r="BM511" s="201" t="n">
        <f aca="false">BM512+BL511</f>
        <v>2608561.63850591</v>
      </c>
      <c r="BN511" s="202" t="n">
        <f aca="false">BM511/BK511</f>
        <v>27.8316909294111</v>
      </c>
    </row>
    <row r="512" customFormat="false" ht="15" hidden="false" customHeight="false" outlineLevel="0" collapsed="false">
      <c r="B512" s="132"/>
      <c r="C512" s="132"/>
      <c r="D512" s="132"/>
      <c r="E512" s="217"/>
      <c r="F512" s="217"/>
      <c r="G512" s="217"/>
      <c r="H512" s="217"/>
      <c r="I512" s="127"/>
      <c r="AR512" s="203" t="s">
        <v>211</v>
      </c>
      <c r="AS512" s="204" t="s">
        <v>57</v>
      </c>
      <c r="AT512" s="204" t="n">
        <v>5</v>
      </c>
      <c r="AU512" s="205" t="n">
        <f aca="false">Q23</f>
        <v>1807828</v>
      </c>
      <c r="AV512" s="205" t="n">
        <f aca="false">B344</f>
        <v>21807</v>
      </c>
      <c r="AW512" s="206" t="n">
        <f aca="false">AV512/AU512</f>
        <v>0.0120625413479601</v>
      </c>
      <c r="AX512" s="207" t="n">
        <f aca="false">2*AT512*AW512/(2+AT512*AW512)</f>
        <v>0.0585471385411568</v>
      </c>
      <c r="AY512" s="208" t="n">
        <f aca="false">AY511*(1-AX511)</f>
        <v>88201.0105725414</v>
      </c>
      <c r="AZ512" s="208" t="n">
        <f aca="false">((AY512+AY513)/2)*AT512</f>
        <v>428095.260899055</v>
      </c>
      <c r="BA512" s="208" t="n">
        <f aca="false">BA513+AZ512</f>
        <v>1935790.9492677</v>
      </c>
      <c r="BB512" s="209" t="n">
        <f aca="false">BA512/AY512</f>
        <v>21.947491720354</v>
      </c>
      <c r="BD512" s="203" t="s">
        <v>211</v>
      </c>
      <c r="BE512" s="204" t="s">
        <v>57</v>
      </c>
      <c r="BF512" s="204" t="n">
        <v>5</v>
      </c>
      <c r="BG512" s="205" t="n">
        <f aca="false">AD23</f>
        <v>2091836</v>
      </c>
      <c r="BH512" s="205" t="n">
        <f aca="false">B1033</f>
        <v>20699</v>
      </c>
      <c r="BI512" s="206" t="n">
        <f aca="false">BH512/BG512</f>
        <v>0.00989513518268162</v>
      </c>
      <c r="BJ512" s="207" t="n">
        <f aca="false">2*BF512*BI512/(2+BF512*BI512)</f>
        <v>0.0482813009150332</v>
      </c>
      <c r="BK512" s="208" t="n">
        <f aca="false">BK511*(1-BJ511)</f>
        <v>90810.0834957654</v>
      </c>
      <c r="BL512" s="208" t="n">
        <f aca="false">((BK512+BK513)/2)*BF512</f>
        <v>443089.345060381</v>
      </c>
      <c r="BM512" s="208" t="n">
        <f aca="false">BM513+BL512</f>
        <v>2147220.65956033</v>
      </c>
      <c r="BN512" s="209" t="n">
        <f aca="false">BM512/BK512</f>
        <v>23.6451787830419</v>
      </c>
    </row>
    <row r="513" customFormat="false" ht="15" hidden="false" customHeight="false" outlineLevel="0" collapsed="false">
      <c r="A513" s="219" t="s">
        <v>186</v>
      </c>
      <c r="B513" s="132" t="n">
        <v>6478</v>
      </c>
      <c r="C513" s="132" t="n">
        <v>3664</v>
      </c>
      <c r="D513" s="132" t="n">
        <v>2814</v>
      </c>
      <c r="E513" s="217" t="n">
        <v>2.1</v>
      </c>
      <c r="F513" s="217" t="n">
        <v>2.2</v>
      </c>
      <c r="G513" s="217" t="n">
        <v>1.9</v>
      </c>
      <c r="H513" s="217" t="n">
        <v>130.2</v>
      </c>
      <c r="I513" s="127"/>
      <c r="AR513" s="196" t="s">
        <v>212</v>
      </c>
      <c r="AS513" s="197" t="s">
        <v>62</v>
      </c>
      <c r="AT513" s="197" t="n">
        <v>5</v>
      </c>
      <c r="AU513" s="198" t="n">
        <f aca="false">Q24</f>
        <v>1541040</v>
      </c>
      <c r="AV513" s="198" t="n">
        <f aca="false">B345</f>
        <v>28111</v>
      </c>
      <c r="AW513" s="199" t="n">
        <f aca="false">AV513/AU513</f>
        <v>0.0182415771167523</v>
      </c>
      <c r="AX513" s="200" t="n">
        <f aca="false">2*AT513*AW513/(2+AT513*AW513)</f>
        <v>0.0872298600368953</v>
      </c>
      <c r="AY513" s="201" t="n">
        <f aca="false">AY512*(1-AX512)</f>
        <v>83037.0937870808</v>
      </c>
      <c r="AZ513" s="201" t="n">
        <f aca="false">((AY513+AY514)/2)*AT513</f>
        <v>397077.18376311</v>
      </c>
      <c r="BA513" s="201" t="n">
        <f aca="false">BA514+AZ513</f>
        <v>1507695.68836865</v>
      </c>
      <c r="BB513" s="202" t="n">
        <f aca="false">BA513/AY513</f>
        <v>18.1568937399784</v>
      </c>
      <c r="BD513" s="196" t="s">
        <v>212</v>
      </c>
      <c r="BE513" s="197" t="s">
        <v>62</v>
      </c>
      <c r="BF513" s="197" t="n">
        <v>5</v>
      </c>
      <c r="BG513" s="198" t="n">
        <f aca="false">AD24</f>
        <v>1871962</v>
      </c>
      <c r="BH513" s="198" t="n">
        <f aca="false">B1034</f>
        <v>28278</v>
      </c>
      <c r="BI513" s="199" t="n">
        <f aca="false">BH513/BG513</f>
        <v>0.0151060758711982</v>
      </c>
      <c r="BJ513" s="200" t="n">
        <f aca="false">2*BF513*BI513/(2+BF513*BI513)</f>
        <v>0.0727817622977191</v>
      </c>
      <c r="BK513" s="201" t="n">
        <f aca="false">BK512*(1-BJ512)</f>
        <v>86425.6545283871</v>
      </c>
      <c r="BL513" s="201" t="n">
        <f aca="false">((BK513+BK514)/2)*BF513</f>
        <v>416402.744031161</v>
      </c>
      <c r="BM513" s="201" t="n">
        <f aca="false">BM514+BL513</f>
        <v>1704131.31449995</v>
      </c>
      <c r="BN513" s="202" t="n">
        <f aca="false">BM513/BK513</f>
        <v>19.7178872847323</v>
      </c>
    </row>
    <row r="514" customFormat="false" ht="15" hidden="false" customHeight="false" outlineLevel="0" collapsed="false">
      <c r="A514" s="219" t="s">
        <v>189</v>
      </c>
      <c r="B514" s="132" t="n">
        <v>1039</v>
      </c>
      <c r="C514" s="132" t="n">
        <v>578</v>
      </c>
      <c r="D514" s="132" t="n">
        <v>461</v>
      </c>
      <c r="E514" s="217" t="n">
        <v>0.3</v>
      </c>
      <c r="F514" s="217" t="n">
        <v>0.4</v>
      </c>
      <c r="G514" s="217" t="n">
        <v>0.3</v>
      </c>
      <c r="H514" s="217" t="n">
        <v>125.4</v>
      </c>
      <c r="I514" s="127"/>
      <c r="AR514" s="203" t="s">
        <v>213</v>
      </c>
      <c r="AS514" s="204" t="s">
        <v>64</v>
      </c>
      <c r="AT514" s="204" t="n">
        <v>5</v>
      </c>
      <c r="AU514" s="205" t="n">
        <f aca="false">Q25</f>
        <v>1194213</v>
      </c>
      <c r="AV514" s="205" t="n">
        <f aca="false">B346</f>
        <v>33246</v>
      </c>
      <c r="AW514" s="206" t="n">
        <f aca="false">AV514/AU514</f>
        <v>0.0278392548063034</v>
      </c>
      <c r="AX514" s="207" t="n">
        <f aca="false">2*AT514*AW514/(2+AT514*AW514)</f>
        <v>0.13013885235429</v>
      </c>
      <c r="AY514" s="208" t="n">
        <f aca="false">AY513*(1-AX513)</f>
        <v>75793.7797181632</v>
      </c>
      <c r="AZ514" s="208" t="n">
        <f aca="false">((AY514+AY515)/2)*AT514</f>
        <v>354309.609820527</v>
      </c>
      <c r="BA514" s="208" t="n">
        <f aca="false">BA515+AZ514</f>
        <v>1110618.50460554</v>
      </c>
      <c r="BB514" s="209" t="n">
        <f aca="false">BA514/AY514</f>
        <v>14.6531616279771</v>
      </c>
      <c r="BD514" s="203" t="s">
        <v>213</v>
      </c>
      <c r="BE514" s="204" t="s">
        <v>64</v>
      </c>
      <c r="BF514" s="204" t="n">
        <v>5</v>
      </c>
      <c r="BG514" s="205" t="n">
        <f aca="false">AD25</f>
        <v>1592135</v>
      </c>
      <c r="BH514" s="205" t="n">
        <f aca="false">B1035</f>
        <v>37685</v>
      </c>
      <c r="BI514" s="206" t="n">
        <f aca="false">BH514/BG514</f>
        <v>0.0236694752643463</v>
      </c>
      <c r="BJ514" s="207" t="n">
        <f aca="false">2*BF514*BI514/(2+BF514*BI514)</f>
        <v>0.111735570515567</v>
      </c>
      <c r="BK514" s="208" t="n">
        <f aca="false">BK513*(1-BJ513)</f>
        <v>80135.4430840772</v>
      </c>
      <c r="BL514" s="208" t="n">
        <f aca="false">((BK514+BK515)/2)*BF514</f>
        <v>378292.266791593</v>
      </c>
      <c r="BM514" s="208" t="n">
        <f aca="false">BM515+BL514</f>
        <v>1287728.57046879</v>
      </c>
      <c r="BN514" s="209" t="n">
        <f aca="false">BM514/BK514</f>
        <v>16.0694010154498</v>
      </c>
    </row>
    <row r="515" customFormat="false" ht="15" hidden="false" customHeight="false" outlineLevel="0" collapsed="false">
      <c r="A515" s="219" t="s">
        <v>24</v>
      </c>
      <c r="B515" s="132" t="n">
        <v>8702</v>
      </c>
      <c r="C515" s="132" t="n">
        <v>4988</v>
      </c>
      <c r="D515" s="132" t="n">
        <v>3714</v>
      </c>
      <c r="E515" s="217" t="n">
        <v>2.8</v>
      </c>
      <c r="F515" s="217" t="n">
        <v>3</v>
      </c>
      <c r="G515" s="217" t="n">
        <v>2.5</v>
      </c>
      <c r="H515" s="217" t="n">
        <v>134.3</v>
      </c>
      <c r="I515" s="127"/>
      <c r="AR515" s="196" t="s">
        <v>214</v>
      </c>
      <c r="AS515" s="197" t="s">
        <v>69</v>
      </c>
      <c r="AT515" s="197" t="n">
        <v>5</v>
      </c>
      <c r="AU515" s="198" t="n">
        <f aca="false">Q26</f>
        <v>872946</v>
      </c>
      <c r="AV515" s="198" t="n">
        <f aca="false">B347</f>
        <v>38851</v>
      </c>
      <c r="AW515" s="199" t="n">
        <f aca="false">AV515/AU515</f>
        <v>0.0445056166131697</v>
      </c>
      <c r="AX515" s="200" t="n">
        <f aca="false">2*AT515*AW515/(2+AT515*AW515)</f>
        <v>0.200247713188743</v>
      </c>
      <c r="AY515" s="201" t="n">
        <f aca="false">AY514*(1-AX514)</f>
        <v>65930.0642100476</v>
      </c>
      <c r="AZ515" s="201" t="n">
        <f aca="false">((AY515+AY516)/2)*AT515</f>
        <v>296644.459579115</v>
      </c>
      <c r="BA515" s="201" t="n">
        <f aca="false">BA516+AZ515</f>
        <v>756308.894785012</v>
      </c>
      <c r="BB515" s="202" t="n">
        <f aca="false">BA515/AY515</f>
        <v>11.4713811346441</v>
      </c>
      <c r="BD515" s="196" t="s">
        <v>214</v>
      </c>
      <c r="BE515" s="197" t="s">
        <v>69</v>
      </c>
      <c r="BF515" s="197" t="n">
        <v>5</v>
      </c>
      <c r="BG515" s="198" t="n">
        <f aca="false">AD26</f>
        <v>1259848</v>
      </c>
      <c r="BH515" s="198" t="n">
        <f aca="false">B1036</f>
        <v>47443</v>
      </c>
      <c r="BI515" s="199" t="n">
        <f aca="false">BH515/BG515</f>
        <v>0.0376577174389291</v>
      </c>
      <c r="BJ515" s="200" t="n">
        <f aca="false">2*BF515*BI515/(2+BF515*BI515)</f>
        <v>0.172087528396818</v>
      </c>
      <c r="BK515" s="201" t="n">
        <f aca="false">BK514*(1-BJ514)</f>
        <v>71181.4636325601</v>
      </c>
      <c r="BL515" s="201" t="n">
        <f aca="false">((BK515+BK516)/2)*BF515</f>
        <v>325283.712802312</v>
      </c>
      <c r="BM515" s="201" t="n">
        <f aca="false">BM516+BL515</f>
        <v>909436.303677197</v>
      </c>
      <c r="BN515" s="202" t="n">
        <f aca="false">BM515/BK515</f>
        <v>12.7763080058556</v>
      </c>
    </row>
    <row r="516" customFormat="false" ht="15" hidden="false" customHeight="false" outlineLevel="0" collapsed="false">
      <c r="A516" s="219" t="s">
        <v>25</v>
      </c>
      <c r="B516" s="132" t="n">
        <v>4726</v>
      </c>
      <c r="C516" s="132" t="n">
        <v>3564</v>
      </c>
      <c r="D516" s="132" t="n">
        <v>1162</v>
      </c>
      <c r="E516" s="217" t="n">
        <v>1.5</v>
      </c>
      <c r="F516" s="217" t="n">
        <v>2.2</v>
      </c>
      <c r="G516" s="217" t="n">
        <v>0.8</v>
      </c>
      <c r="H516" s="217" t="n">
        <v>306.7</v>
      </c>
      <c r="I516" s="127"/>
      <c r="AR516" s="203" t="s">
        <v>215</v>
      </c>
      <c r="AS516" s="204" t="s">
        <v>70</v>
      </c>
      <c r="AT516" s="204" t="n">
        <v>5</v>
      </c>
      <c r="AU516" s="205" t="n">
        <f aca="false">Q27</f>
        <v>598590</v>
      </c>
      <c r="AV516" s="205" t="n">
        <f aca="false">B348</f>
        <v>45557</v>
      </c>
      <c r="AW516" s="206" t="n">
        <f aca="false">AV516/AU516</f>
        <v>0.076107185218597</v>
      </c>
      <c r="AX516" s="207" t="n">
        <f aca="false">2*AT516*AW516/(2+AT516*AW516)</f>
        <v>0.319706098044513</v>
      </c>
      <c r="AY516" s="208" t="n">
        <f aca="false">AY515*(1-AX515)</f>
        <v>52727.7196215986</v>
      </c>
      <c r="AZ516" s="208" t="n">
        <f aca="false">((AY516+AY517)/2)*AT516</f>
        <v>221495.164360477</v>
      </c>
      <c r="BA516" s="208" t="n">
        <f aca="false">BA517+AZ516</f>
        <v>459664.435205896</v>
      </c>
      <c r="BB516" s="209" t="n">
        <f aca="false">BA516/AY516</f>
        <v>8.71769988356573</v>
      </c>
      <c r="BD516" s="203" t="s">
        <v>215</v>
      </c>
      <c r="BE516" s="204" t="s">
        <v>70</v>
      </c>
      <c r="BF516" s="204" t="n">
        <v>5</v>
      </c>
      <c r="BG516" s="205" t="n">
        <f aca="false">AD27</f>
        <v>865524</v>
      </c>
      <c r="BH516" s="205" t="n">
        <f aca="false">B1037</f>
        <v>54060</v>
      </c>
      <c r="BI516" s="206" t="n">
        <f aca="false">BH516/BG516</f>
        <v>0.0624592732263923</v>
      </c>
      <c r="BJ516" s="207" t="n">
        <f aca="false">2*BF516*BI516/(2+BF516*BI516)</f>
        <v>0.270117940508098</v>
      </c>
      <c r="BK516" s="208" t="n">
        <f aca="false">BK515*(1-BJ515)</f>
        <v>58932.0214883648</v>
      </c>
      <c r="BL516" s="208" t="n">
        <f aca="false">((BK516+BK517)/2)*BF516</f>
        <v>254863.616755784</v>
      </c>
      <c r="BM516" s="208" t="n">
        <f aca="false">BM517+BL516</f>
        <v>584152.590874884</v>
      </c>
      <c r="BN516" s="209" t="n">
        <f aca="false">BM516/BK516</f>
        <v>9.91231212033369</v>
      </c>
    </row>
    <row r="517" customFormat="false" ht="15" hidden="false" customHeight="false" outlineLevel="0" collapsed="false">
      <c r="A517" s="219" t="s">
        <v>222</v>
      </c>
      <c r="B517" s="132" t="n">
        <v>19715</v>
      </c>
      <c r="C517" s="132" t="n">
        <v>13563</v>
      </c>
      <c r="D517" s="132" t="n">
        <v>6152</v>
      </c>
      <c r="E517" s="217" t="n">
        <v>6.3</v>
      </c>
      <c r="F517" s="217" t="n">
        <v>8.2</v>
      </c>
      <c r="G517" s="217" t="n">
        <v>4.1</v>
      </c>
      <c r="H517" s="217" t="n">
        <v>220.5</v>
      </c>
      <c r="I517" s="127"/>
      <c r="AR517" s="196" t="s">
        <v>216</v>
      </c>
      <c r="AS517" s="197" t="s">
        <v>71</v>
      </c>
      <c r="AT517" s="197" t="n">
        <v>5</v>
      </c>
      <c r="AU517" s="198" t="n">
        <f aca="false">Q28</f>
        <v>347416</v>
      </c>
      <c r="AV517" s="198" t="n">
        <f aca="false">B349</f>
        <v>40664</v>
      </c>
      <c r="AW517" s="199" t="n">
        <f aca="false">AV517/AU517</f>
        <v>0.117046998411127</v>
      </c>
      <c r="AX517" s="200" t="n">
        <f aca="false">2*AT517*AW517/(2+AT517*AW517)</f>
        <v>0.452751872734237</v>
      </c>
      <c r="AY517" s="201" t="n">
        <f aca="false">AY516*(1-AX516)</f>
        <v>35870.3461225922</v>
      </c>
      <c r="AZ517" s="201" t="n">
        <f aca="false">((AY517+AY518)/2)*AT517</f>
        <v>138750.814656389</v>
      </c>
      <c r="BA517" s="201" t="n">
        <f aca="false">BA518+AZ517</f>
        <v>238169.27084542</v>
      </c>
      <c r="BB517" s="202" t="n">
        <f aca="false">BA517/AY517</f>
        <v>6.63972602972498</v>
      </c>
      <c r="BD517" s="196" t="s">
        <v>216</v>
      </c>
      <c r="BE517" s="197" t="s">
        <v>71</v>
      </c>
      <c r="BF517" s="197" t="n">
        <v>5</v>
      </c>
      <c r="BG517" s="198" t="n">
        <f aca="false">AD28</f>
        <v>481938</v>
      </c>
      <c r="BH517" s="198" t="n">
        <f aca="false">B1038</f>
        <v>45986</v>
      </c>
      <c r="BI517" s="199" t="n">
        <f aca="false">BH517/BG517</f>
        <v>0.0954189128062116</v>
      </c>
      <c r="BJ517" s="200" t="n">
        <f aca="false">2*BF517*BI517/(2+BF517*BI517)</f>
        <v>0.385204966301057</v>
      </c>
      <c r="BK517" s="201" t="n">
        <f aca="false">BK516*(1-BJ516)</f>
        <v>43013.4252139488</v>
      </c>
      <c r="BL517" s="201" t="n">
        <f aca="false">((BK517+BK518)/2)*BF517</f>
        <v>173644.663544663</v>
      </c>
      <c r="BM517" s="201" t="n">
        <f aca="false">BM518+BL517</f>
        <v>329288.9741191</v>
      </c>
      <c r="BN517" s="202" t="n">
        <f aca="false">BM517/BK517</f>
        <v>7.65549296484102</v>
      </c>
    </row>
    <row r="518" customFormat="false" ht="15" hidden="false" customHeight="false" outlineLevel="0" collapsed="false">
      <c r="A518" s="219" t="s">
        <v>223</v>
      </c>
      <c r="B518" s="132" t="n">
        <v>27138</v>
      </c>
      <c r="C518" s="132" t="n">
        <v>18168</v>
      </c>
      <c r="D518" s="132" t="n">
        <v>8970</v>
      </c>
      <c r="E518" s="217" t="n">
        <v>8.6</v>
      </c>
      <c r="F518" s="217" t="n">
        <v>11.1</v>
      </c>
      <c r="G518" s="217" t="n">
        <v>6</v>
      </c>
      <c r="H518" s="217" t="n">
        <v>202.5</v>
      </c>
      <c r="I518" s="127"/>
      <c r="AR518" s="203" t="n">
        <v>90</v>
      </c>
      <c r="AS518" s="204" t="s">
        <v>72</v>
      </c>
      <c r="AT518" s="204" t="n">
        <v>5</v>
      </c>
      <c r="AU518" s="205" t="n">
        <f aca="false">Q29</f>
        <v>148273</v>
      </c>
      <c r="AV518" s="205" t="n">
        <f aca="false">B350</f>
        <v>25123</v>
      </c>
      <c r="AW518" s="206" t="n">
        <f aca="false">AV518/AU518</f>
        <v>0.169437456583464</v>
      </c>
      <c r="AX518" s="207" t="n">
        <f aca="false">2*AT518*AW518/(2+AT518*AW518)</f>
        <v>0.595104711235761</v>
      </c>
      <c r="AY518" s="208" t="n">
        <f aca="false">AY517*(1-AX517)</f>
        <v>19629.9797399633</v>
      </c>
      <c r="AZ518" s="208" t="n">
        <f aca="false">((AY518+AY519)/2)*AT518</f>
        <v>68945.1651380298</v>
      </c>
      <c r="BA518" s="208" t="n">
        <f aca="false">BA519+AZ518</f>
        <v>99418.456189031</v>
      </c>
      <c r="BB518" s="209" t="n">
        <f aca="false">BA518/AY518</f>
        <v>5.06462347419707</v>
      </c>
      <c r="BD518" s="203" t="n">
        <v>90</v>
      </c>
      <c r="BE518" s="204" t="s">
        <v>72</v>
      </c>
      <c r="BF518" s="204" t="n">
        <v>5</v>
      </c>
      <c r="BG518" s="205" t="n">
        <f aca="false">AD29</f>
        <v>223451</v>
      </c>
      <c r="BH518" s="205" t="n">
        <f aca="false">B1039</f>
        <v>30969</v>
      </c>
      <c r="BI518" s="206" t="n">
        <f aca="false">BH518/BG518</f>
        <v>0.138594143682508</v>
      </c>
      <c r="BJ518" s="207" t="n">
        <f aca="false">2*BF518*BI518/(2+BF518*BI518)</f>
        <v>0.51465150636397</v>
      </c>
      <c r="BK518" s="208" t="n">
        <f aca="false">BK517*(1-BJ517)</f>
        <v>26444.4402039166</v>
      </c>
      <c r="BL518" s="208" t="n">
        <f aca="false">((BK518+BK519)/2)*BF518</f>
        <v>98198.0235548389</v>
      </c>
      <c r="BM518" s="208" t="n">
        <f aca="false">BM519+BL518</f>
        <v>155644.310574437</v>
      </c>
      <c r="BN518" s="209" t="n">
        <f aca="false">BM518/BK518</f>
        <v>5.88571016721258</v>
      </c>
    </row>
    <row r="519" customFormat="false" ht="15" hidden="false" customHeight="false" outlineLevel="0" collapsed="false">
      <c r="A519" s="219" t="s">
        <v>224</v>
      </c>
      <c r="B519" s="132" t="n">
        <v>74882</v>
      </c>
      <c r="C519" s="132" t="n">
        <v>48701</v>
      </c>
      <c r="D519" s="132" t="n">
        <v>26181</v>
      </c>
      <c r="E519" s="217" t="n">
        <v>23.8</v>
      </c>
      <c r="F519" s="217" t="n">
        <v>29.6</v>
      </c>
      <c r="G519" s="217" t="n">
        <v>17.5</v>
      </c>
      <c r="H519" s="217" t="n">
        <v>186</v>
      </c>
      <c r="I519" s="127"/>
      <c r="AR519" s="196" t="n">
        <v>95</v>
      </c>
      <c r="AS519" s="197" t="s">
        <v>74</v>
      </c>
      <c r="AT519" s="197" t="n">
        <v>5</v>
      </c>
      <c r="AU519" s="198" t="n">
        <f aca="false">Q30</f>
        <v>38691</v>
      </c>
      <c r="AV519" s="198" t="n">
        <f aca="false">B351</f>
        <v>9559</v>
      </c>
      <c r="AW519" s="199" t="n">
        <f aca="false">AV519/AU519</f>
        <v>0.247060039802538</v>
      </c>
      <c r="AX519" s="200" t="n">
        <f aca="false">2*AT519*AW519/(2+AT519*AW519)</f>
        <v>0.763638687618332</v>
      </c>
      <c r="AY519" s="201" t="n">
        <f aca="false">AY518*(1-AX518)</f>
        <v>7948.08631524861</v>
      </c>
      <c r="AZ519" s="201" t="n">
        <f aca="false">((AY519+AY520)/2)*AT519</f>
        <v>24566.7660691089</v>
      </c>
      <c r="BA519" s="201" t="n">
        <f aca="false">BA520+AZ519</f>
        <v>30473.2910510012</v>
      </c>
      <c r="BB519" s="202" t="n">
        <f aca="false">BA519/AY519</f>
        <v>3.83404128268428</v>
      </c>
      <c r="BD519" s="196" t="n">
        <v>95</v>
      </c>
      <c r="BE519" s="197" t="s">
        <v>74</v>
      </c>
      <c r="BF519" s="197" t="n">
        <v>5</v>
      </c>
      <c r="BG519" s="198" t="n">
        <f aca="false">AD30</f>
        <v>79305</v>
      </c>
      <c r="BH519" s="198" t="n">
        <f aca="false">B1040</f>
        <v>16354</v>
      </c>
      <c r="BI519" s="199" t="n">
        <f aca="false">BH519/BG519</f>
        <v>0.206216505894962</v>
      </c>
      <c r="BJ519" s="200" t="n">
        <f aca="false">2*BF519*BI519/(2+BF519*BI519)</f>
        <v>0.68033946251768</v>
      </c>
      <c r="BK519" s="201" t="n">
        <f aca="false">BK518*(1-BJ518)</f>
        <v>12834.769218019</v>
      </c>
      <c r="BL519" s="201" t="n">
        <f aca="false">((BK519+BK520)/2)*BF519</f>
        <v>42343.8461117812</v>
      </c>
      <c r="BM519" s="201" t="n">
        <f aca="false">BM520+BL519</f>
        <v>57446.287019598</v>
      </c>
      <c r="BN519" s="202" t="n">
        <f aca="false">BM519/BK519</f>
        <v>4.47583326538884</v>
      </c>
    </row>
    <row r="520" customFormat="false" ht="15" hidden="false" customHeight="false" outlineLevel="0" collapsed="false">
      <c r="A520" s="219" t="s">
        <v>226</v>
      </c>
      <c r="B520" s="132" t="n">
        <v>47744</v>
      </c>
      <c r="C520" s="132" t="n">
        <v>30533</v>
      </c>
      <c r="D520" s="132" t="n">
        <v>17211</v>
      </c>
      <c r="E520" s="217" t="n">
        <v>15.2</v>
      </c>
      <c r="F520" s="217" t="n">
        <v>18.6</v>
      </c>
      <c r="G520" s="217" t="n">
        <v>11.5</v>
      </c>
      <c r="H520" s="217" t="n">
        <v>177.4</v>
      </c>
      <c r="I520" s="127"/>
      <c r="AR520" s="220" t="s">
        <v>217</v>
      </c>
      <c r="AS520" s="221" t="s">
        <v>218</v>
      </c>
      <c r="AT520" s="221" t="n">
        <f aca="false">2/AW520</f>
        <v>6.28815261044177</v>
      </c>
      <c r="AU520" s="222" t="n">
        <f aca="false">Q31</f>
        <v>6263</v>
      </c>
      <c r="AV520" s="222" t="n">
        <f aca="false">B352</f>
        <v>1992</v>
      </c>
      <c r="AW520" s="223" t="n">
        <f aca="false">AV520/AU520</f>
        <v>0.318058438448028</v>
      </c>
      <c r="AX520" s="224" t="n">
        <f aca="false">2*AT520*AW520/(2+AT520*AW520)</f>
        <v>1</v>
      </c>
      <c r="AY520" s="225" t="n">
        <f aca="false">AY519*(1-AX519)</f>
        <v>1878.62011239493</v>
      </c>
      <c r="AZ520" s="225" t="n">
        <f aca="false">AY520/AW520</f>
        <v>5906.52498189231</v>
      </c>
      <c r="BA520" s="225" t="n">
        <f aca="false">BA521+AZ520</f>
        <v>5906.52498189231</v>
      </c>
      <c r="BB520" s="226" t="n">
        <f aca="false">BA520/AY520</f>
        <v>3.14407630522088</v>
      </c>
      <c r="BD520" s="220" t="s">
        <v>217</v>
      </c>
      <c r="BE520" s="221" t="s">
        <v>218</v>
      </c>
      <c r="BF520" s="221" t="n">
        <f aca="false">2/BI520</f>
        <v>7.36207184628237</v>
      </c>
      <c r="BG520" s="222" t="n">
        <f aca="false">AD31</f>
        <v>22031</v>
      </c>
      <c r="BH520" s="222" t="n">
        <f aca="false">B1041</f>
        <v>5985</v>
      </c>
      <c r="BI520" s="223" t="n">
        <f aca="false">BH520/BG520</f>
        <v>0.271662657164904</v>
      </c>
      <c r="BJ520" s="224" t="n">
        <f aca="false">2*BF520*BI520/(2+BF520*BI520)</f>
        <v>1</v>
      </c>
      <c r="BK520" s="225" t="n">
        <f aca="false">BK519*(1-BJ519)</f>
        <v>4102.76922669348</v>
      </c>
      <c r="BL520" s="225" t="n">
        <f aca="false">BK520/BI520</f>
        <v>15102.4409078169</v>
      </c>
      <c r="BM520" s="225" t="n">
        <f aca="false">BM521+BL520</f>
        <v>15102.4409078169</v>
      </c>
      <c r="BN520" s="226" t="n">
        <f aca="false">BM520/BK520</f>
        <v>3.68103592314119</v>
      </c>
    </row>
    <row r="521" customFormat="false" ht="15" hidden="false" customHeight="false" outlineLevel="0" collapsed="false">
      <c r="A521" s="219" t="s">
        <v>227</v>
      </c>
      <c r="B521" s="132" t="n">
        <v>267726</v>
      </c>
      <c r="C521" s="132" t="n">
        <v>134555</v>
      </c>
      <c r="D521" s="132" t="n">
        <v>133171</v>
      </c>
      <c r="E521" s="217" t="n">
        <v>85.2</v>
      </c>
      <c r="F521" s="217" t="n">
        <v>81.8</v>
      </c>
      <c r="G521" s="217" t="n">
        <v>88.9</v>
      </c>
      <c r="H521" s="217" t="n">
        <v>101</v>
      </c>
      <c r="I521" s="127"/>
    </row>
    <row r="522" customFormat="false" ht="15" hidden="false" customHeight="false" outlineLevel="0" collapsed="false">
      <c r="A522" s="219" t="s">
        <v>228</v>
      </c>
      <c r="B522" s="132" t="n">
        <v>230559</v>
      </c>
      <c r="C522" s="132" t="n">
        <v>110714</v>
      </c>
      <c r="D522" s="132" t="n">
        <v>119845</v>
      </c>
      <c r="E522" s="217" t="n">
        <v>73.4</v>
      </c>
      <c r="F522" s="217" t="n">
        <v>67.3</v>
      </c>
      <c r="G522" s="217" t="n">
        <v>80</v>
      </c>
      <c r="H522" s="217" t="n">
        <v>92.4</v>
      </c>
      <c r="I522" s="127"/>
      <c r="AR522" s="180"/>
      <c r="AS522" s="181"/>
      <c r="AT522" s="181"/>
      <c r="AU522" s="181"/>
      <c r="AV522" s="182"/>
      <c r="AW522" s="182" t="s">
        <v>292</v>
      </c>
      <c r="AX522" s="181"/>
      <c r="AY522" s="181"/>
      <c r="AZ522" s="181"/>
      <c r="BA522" s="181"/>
      <c r="BB522" s="183"/>
      <c r="BD522" s="180"/>
      <c r="BE522" s="181"/>
      <c r="BF522" s="181"/>
      <c r="BG522" s="181"/>
      <c r="BH522" s="182"/>
      <c r="BI522" s="182" t="s">
        <v>293</v>
      </c>
      <c r="BJ522" s="181"/>
      <c r="BK522" s="181"/>
      <c r="BL522" s="181"/>
      <c r="BM522" s="181"/>
      <c r="BN522" s="183"/>
    </row>
    <row r="523" customFormat="false" ht="15" hidden="false" customHeight="false" outlineLevel="0" collapsed="false">
      <c r="A523" s="219" t="s">
        <v>229</v>
      </c>
      <c r="B523" s="132" t="n">
        <v>167142</v>
      </c>
      <c r="C523" s="132" t="n">
        <v>71946</v>
      </c>
      <c r="D523" s="132" t="n">
        <v>95196</v>
      </c>
      <c r="E523" s="217" t="n">
        <v>53.2</v>
      </c>
      <c r="F523" s="217" t="n">
        <v>43.8</v>
      </c>
      <c r="G523" s="217" t="n">
        <v>63.6</v>
      </c>
      <c r="H523" s="217" t="n">
        <v>75.6</v>
      </c>
      <c r="I523" s="127"/>
      <c r="AR523" s="184"/>
      <c r="AS523" s="185"/>
      <c r="AT523" s="186"/>
      <c r="AU523" s="187"/>
      <c r="AV523" s="187"/>
      <c r="AW523" s="187"/>
      <c r="AX523" s="187"/>
      <c r="AY523" s="187"/>
      <c r="AZ523" s="188"/>
      <c r="BA523" s="187"/>
      <c r="BB523" s="189"/>
      <c r="BD523" s="184"/>
      <c r="BE523" s="185"/>
      <c r="BF523" s="186"/>
      <c r="BG523" s="187"/>
      <c r="BH523" s="187"/>
      <c r="BI523" s="187"/>
      <c r="BJ523" s="187"/>
      <c r="BK523" s="187"/>
      <c r="BL523" s="188"/>
      <c r="BM523" s="187"/>
      <c r="BN523" s="189"/>
    </row>
    <row r="524" customFormat="false" ht="73" hidden="false" customHeight="false" outlineLevel="0" collapsed="false">
      <c r="B524" s="132"/>
      <c r="C524" s="132"/>
      <c r="D524" s="132"/>
      <c r="E524" s="217"/>
      <c r="F524" s="217"/>
      <c r="G524" s="217"/>
      <c r="H524" s="217"/>
      <c r="I524" s="127"/>
      <c r="AR524" s="184" t="s">
        <v>163</v>
      </c>
      <c r="AS524" s="187" t="s">
        <v>164</v>
      </c>
      <c r="AT524" s="186" t="s">
        <v>165</v>
      </c>
      <c r="AU524" s="187" t="s">
        <v>166</v>
      </c>
      <c r="AV524" s="187" t="s">
        <v>167</v>
      </c>
      <c r="AW524" s="187" t="s">
        <v>168</v>
      </c>
      <c r="AX524" s="187" t="s">
        <v>169</v>
      </c>
      <c r="AY524" s="187" t="s">
        <v>170</v>
      </c>
      <c r="AZ524" s="188" t="s">
        <v>171</v>
      </c>
      <c r="BA524" s="187" t="s">
        <v>172</v>
      </c>
      <c r="BB524" s="189" t="s">
        <v>173</v>
      </c>
      <c r="BD524" s="184" t="s">
        <v>163</v>
      </c>
      <c r="BE524" s="187" t="s">
        <v>164</v>
      </c>
      <c r="BF524" s="186" t="s">
        <v>165</v>
      </c>
      <c r="BG524" s="187" t="s">
        <v>166</v>
      </c>
      <c r="BH524" s="187" t="s">
        <v>167</v>
      </c>
      <c r="BI524" s="187" t="s">
        <v>168</v>
      </c>
      <c r="BJ524" s="187" t="s">
        <v>169</v>
      </c>
      <c r="BK524" s="187" t="s">
        <v>170</v>
      </c>
      <c r="BL524" s="188" t="s">
        <v>171</v>
      </c>
      <c r="BM524" s="187" t="s">
        <v>172</v>
      </c>
      <c r="BN524" s="189" t="s">
        <v>173</v>
      </c>
    </row>
    <row r="525" customFormat="false" ht="15" hidden="false" customHeight="false" outlineLevel="0" collapsed="false">
      <c r="A525" s="219" t="s">
        <v>230</v>
      </c>
      <c r="B525" s="132" t="n">
        <v>305441</v>
      </c>
      <c r="C525" s="132" t="n">
        <v>159415</v>
      </c>
      <c r="D525" s="132" t="n">
        <v>146026</v>
      </c>
      <c r="E525" s="217" t="n">
        <v>97.2</v>
      </c>
      <c r="F525" s="217" t="n">
        <v>97</v>
      </c>
      <c r="G525" s="217" t="n">
        <v>97.5</v>
      </c>
      <c r="H525" s="217" t="n">
        <v>109.2</v>
      </c>
      <c r="I525" s="127"/>
      <c r="AR525" s="191" t="s">
        <v>175</v>
      </c>
      <c r="AS525" s="192" t="s">
        <v>176</v>
      </c>
      <c r="AT525" s="193" t="s">
        <v>177</v>
      </c>
      <c r="AU525" s="192" t="s">
        <v>178</v>
      </c>
      <c r="AV525" s="192" t="s">
        <v>179</v>
      </c>
      <c r="AW525" s="192" t="s">
        <v>180</v>
      </c>
      <c r="AX525" s="192" t="s">
        <v>181</v>
      </c>
      <c r="AY525" s="192" t="s">
        <v>182</v>
      </c>
      <c r="AZ525" s="194" t="s">
        <v>183</v>
      </c>
      <c r="BA525" s="192" t="s">
        <v>184</v>
      </c>
      <c r="BB525" s="195" t="s">
        <v>185</v>
      </c>
      <c r="BD525" s="191" t="s">
        <v>175</v>
      </c>
      <c r="BE525" s="192" t="s">
        <v>176</v>
      </c>
      <c r="BF525" s="193" t="s">
        <v>177</v>
      </c>
      <c r="BG525" s="192" t="s">
        <v>178</v>
      </c>
      <c r="BH525" s="192" t="s">
        <v>179</v>
      </c>
      <c r="BI525" s="192" t="s">
        <v>180</v>
      </c>
      <c r="BJ525" s="192" t="s">
        <v>181</v>
      </c>
      <c r="BK525" s="192" t="s">
        <v>182</v>
      </c>
      <c r="BL525" s="194" t="s">
        <v>183</v>
      </c>
      <c r="BM525" s="192" t="s">
        <v>184</v>
      </c>
      <c r="BN525" s="195" t="s">
        <v>185</v>
      </c>
    </row>
    <row r="526" customFormat="false" ht="15" hidden="false" customHeight="false" outlineLevel="0" collapsed="false">
      <c r="A526" s="219" t="s">
        <v>231</v>
      </c>
      <c r="B526" s="132" t="n">
        <v>123</v>
      </c>
      <c r="C526" s="132" t="n">
        <v>73</v>
      </c>
      <c r="D526" s="132" t="n">
        <v>50</v>
      </c>
      <c r="E526" s="217" t="n">
        <v>0</v>
      </c>
      <c r="F526" s="217" t="n">
        <v>0</v>
      </c>
      <c r="G526" s="217" t="n">
        <v>0</v>
      </c>
      <c r="H526" s="217" t="n">
        <v>146</v>
      </c>
      <c r="I526" s="127"/>
      <c r="AR526" s="196" t="s">
        <v>186</v>
      </c>
      <c r="AS526" s="197" t="s">
        <v>186</v>
      </c>
      <c r="AT526" s="197" t="n">
        <v>1</v>
      </c>
      <c r="AU526" s="198" t="n">
        <f aca="false">Q40</f>
        <v>381768.305738927</v>
      </c>
      <c r="AV526" s="198" t="n">
        <f aca="false">C331</f>
        <v>4083</v>
      </c>
      <c r="AW526" s="199" t="n">
        <f aca="false">AV526/AU526</f>
        <v>0.0106949684890609</v>
      </c>
      <c r="AX526" s="200" t="n">
        <f aca="false">2*AT526*AW526/(2+AT526*AW526)</f>
        <v>0.0106380815157633</v>
      </c>
      <c r="AY526" s="201" t="n">
        <v>100000</v>
      </c>
      <c r="AZ526" s="201" t="n">
        <f aca="false">(0.1*AY526+0.9*AY527)*AT526</f>
        <v>99042.5726635813</v>
      </c>
      <c r="BA526" s="201" t="n">
        <f aca="false">BA527+AZ526</f>
        <v>7397627.31784643</v>
      </c>
      <c r="BB526" s="202" t="n">
        <f aca="false">BA526/AY526</f>
        <v>73.9762731784643</v>
      </c>
      <c r="BD526" s="196" t="s">
        <v>186</v>
      </c>
      <c r="BE526" s="197" t="s">
        <v>186</v>
      </c>
      <c r="BF526" s="197" t="n">
        <v>1</v>
      </c>
      <c r="BG526" s="198" t="n">
        <f aca="false">AD40</f>
        <v>364596.761805756</v>
      </c>
      <c r="BH526" s="198" t="n">
        <f aca="false">C1020</f>
        <v>2632</v>
      </c>
      <c r="BI526" s="199" t="n">
        <f aca="false">BH526/BG526</f>
        <v>0.00721893410946484</v>
      </c>
      <c r="BJ526" s="200" t="n">
        <f aca="false">2*BF526*BI526/(2+BF526*BI526)</f>
        <v>0.0071929713164724</v>
      </c>
      <c r="BK526" s="201" t="n">
        <v>100000</v>
      </c>
      <c r="BL526" s="201" t="n">
        <f aca="false">(0.1*BK526+0.9*BK527)*BF526</f>
        <v>99352.6325815175</v>
      </c>
      <c r="BM526" s="201" t="n">
        <f aca="false">BM527+BL526</f>
        <v>7673111.42362875</v>
      </c>
      <c r="BN526" s="202" t="n">
        <f aca="false">BM526/BK526</f>
        <v>76.7311142362875</v>
      </c>
    </row>
    <row r="527" customFormat="false" ht="15" hidden="false" customHeight="false" outlineLevel="0" collapsed="false">
      <c r="A527" s="219" t="s">
        <v>232</v>
      </c>
      <c r="B527" s="132" t="n">
        <v>112</v>
      </c>
      <c r="C527" s="132" t="n">
        <v>72</v>
      </c>
      <c r="D527" s="132" t="n">
        <v>40</v>
      </c>
      <c r="E527" s="217" t="n">
        <v>0</v>
      </c>
      <c r="F527" s="217" t="n">
        <v>0</v>
      </c>
      <c r="G527" s="217" t="n">
        <v>0</v>
      </c>
      <c r="H527" s="217" t="n">
        <v>180</v>
      </c>
      <c r="I527" s="127"/>
      <c r="AR527" s="203" t="s">
        <v>188</v>
      </c>
      <c r="AS527" s="204" t="s">
        <v>189</v>
      </c>
      <c r="AT527" s="204" t="n">
        <v>4</v>
      </c>
      <c r="AU527" s="205" t="n">
        <f aca="false">Q41</f>
        <v>1933361</v>
      </c>
      <c r="AV527" s="205" t="n">
        <f aca="false">C332</f>
        <v>663</v>
      </c>
      <c r="AW527" s="206" t="n">
        <f aca="false">AV527/AU527</f>
        <v>0.00034292612709163</v>
      </c>
      <c r="AX527" s="207" t="n">
        <f aca="false">2*AT527*AW527/(2+AT527*AW527)</f>
        <v>0.00137076436653578</v>
      </c>
      <c r="AY527" s="208" t="n">
        <f aca="false">AY526*(1-AX526)</f>
        <v>98936.1918484237</v>
      </c>
      <c r="AZ527" s="208" t="n">
        <f aca="false">((AY527+AY528)/2)*AT527</f>
        <v>395473.530981002</v>
      </c>
      <c r="BA527" s="208" t="n">
        <f aca="false">BA528+AZ527</f>
        <v>7298584.74518284</v>
      </c>
      <c r="BB527" s="209" t="n">
        <f aca="false">BA527/AY527</f>
        <v>73.7706253780692</v>
      </c>
      <c r="BD527" s="203" t="s">
        <v>188</v>
      </c>
      <c r="BE527" s="204" t="s">
        <v>189</v>
      </c>
      <c r="BF527" s="204" t="n">
        <v>4</v>
      </c>
      <c r="BG527" s="205" t="n">
        <f aca="false">AD41</f>
        <v>1844840</v>
      </c>
      <c r="BH527" s="205" t="n">
        <f aca="false">C1021</f>
        <v>385</v>
      </c>
      <c r="BI527" s="206" t="n">
        <f aca="false">BH527/BG527</f>
        <v>0.000208690184514646</v>
      </c>
      <c r="BJ527" s="207" t="n">
        <f aca="false">2*BF527*BI527/(2+BF527*BI527)</f>
        <v>0.000834412470673653</v>
      </c>
      <c r="BK527" s="208" t="n">
        <f aca="false">BK526*(1-BJ526)</f>
        <v>99280.7028683528</v>
      </c>
      <c r="BL527" s="208" t="n">
        <f aca="false">((BK527+BK528)/2)*BF527</f>
        <v>396957.12936027</v>
      </c>
      <c r="BM527" s="208" t="n">
        <f aca="false">BM528+BL527</f>
        <v>7573758.79104723</v>
      </c>
      <c r="BN527" s="209" t="n">
        <f aca="false">BM527/BK527</f>
        <v>76.2863131729649</v>
      </c>
    </row>
    <row r="528" customFormat="false" ht="15" hidden="false" customHeight="false" outlineLevel="0" collapsed="false">
      <c r="A528" s="219" t="s">
        <v>233</v>
      </c>
      <c r="B528" s="132" t="n">
        <v>1834</v>
      </c>
      <c r="C528" s="132" t="n">
        <v>1313</v>
      </c>
      <c r="D528" s="132" t="n">
        <v>521</v>
      </c>
      <c r="E528" s="217" t="n">
        <v>0.6</v>
      </c>
      <c r="F528" s="217" t="n">
        <v>0.8</v>
      </c>
      <c r="G528" s="217" t="n">
        <v>0.3</v>
      </c>
      <c r="H528" s="217" t="n">
        <v>252</v>
      </c>
      <c r="I528" s="127"/>
      <c r="AR528" s="196" t="s">
        <v>194</v>
      </c>
      <c r="AS528" s="197" t="s">
        <v>46</v>
      </c>
      <c r="AT528" s="197" t="n">
        <v>5</v>
      </c>
      <c r="AU528" s="198" t="n">
        <f aca="false">Q42</f>
        <v>1864612</v>
      </c>
      <c r="AV528" s="198" t="n">
        <f aca="false">C333</f>
        <v>362</v>
      </c>
      <c r="AW528" s="199" t="n">
        <f aca="false">AV528/AU528</f>
        <v>0.000194142266594873</v>
      </c>
      <c r="AX528" s="200" t="n">
        <f aca="false">2*AT528*AW528/(2+AT528*AW528)</f>
        <v>0.00097024042128804</v>
      </c>
      <c r="AY528" s="201" t="n">
        <f aca="false">AY527*(1-AX527)</f>
        <v>98800.5736420771</v>
      </c>
      <c r="AZ528" s="201" t="n">
        <f aca="false">((AY528+AY529)/2)*AT528</f>
        <v>493763.217434901</v>
      </c>
      <c r="BA528" s="201" t="n">
        <f aca="false">BA529+AZ528</f>
        <v>6903111.21420184</v>
      </c>
      <c r="BB528" s="202" t="n">
        <f aca="false">BA528/AY528</f>
        <v>69.8691410356544</v>
      </c>
      <c r="BD528" s="196" t="s">
        <v>194</v>
      </c>
      <c r="BE528" s="197" t="s">
        <v>46</v>
      </c>
      <c r="BF528" s="197" t="n">
        <v>5</v>
      </c>
      <c r="BG528" s="198" t="n">
        <f aca="false">AD42</f>
        <v>1878765</v>
      </c>
      <c r="BH528" s="198" t="n">
        <f aca="false">C1022</f>
        <v>244</v>
      </c>
      <c r="BI528" s="199" t="n">
        <f aca="false">BH528/BG528</f>
        <v>0.00012987254925443</v>
      </c>
      <c r="BJ528" s="200" t="n">
        <f aca="false">2*BF528*BI528/(2+BF528*BI528)</f>
        <v>0.000649151978716329</v>
      </c>
      <c r="BK528" s="201" t="n">
        <f aca="false">BK527*(1-BJ527)</f>
        <v>99197.8618117822</v>
      </c>
      <c r="BL528" s="201" t="n">
        <f aca="false">((BK528+BK529)/2)*BF528</f>
        <v>495828.322838212</v>
      </c>
      <c r="BM528" s="201" t="n">
        <f aca="false">BM529+BL528</f>
        <v>7176801.66168696</v>
      </c>
      <c r="BN528" s="202" t="n">
        <f aca="false">BM528/BK528</f>
        <v>72.3483503636824</v>
      </c>
    </row>
    <row r="529" customFormat="false" ht="15" hidden="false" customHeight="false" outlineLevel="0" collapsed="false">
      <c r="A529" s="219" t="s">
        <v>234</v>
      </c>
      <c r="B529" s="132" t="n">
        <v>10170</v>
      </c>
      <c r="C529" s="132" t="n">
        <v>6054</v>
      </c>
      <c r="D529" s="132" t="n">
        <v>4116</v>
      </c>
      <c r="E529" s="217" t="n">
        <v>3.2</v>
      </c>
      <c r="F529" s="217" t="n">
        <v>3.7</v>
      </c>
      <c r="G529" s="217" t="n">
        <v>2.7</v>
      </c>
      <c r="H529" s="217" t="n">
        <v>147.1</v>
      </c>
      <c r="I529" s="127"/>
      <c r="AR529" s="203" t="s">
        <v>200</v>
      </c>
      <c r="AS529" s="204" t="s">
        <v>33</v>
      </c>
      <c r="AT529" s="204" t="n">
        <v>5</v>
      </c>
      <c r="AU529" s="205" t="n">
        <f aca="false">Q43</f>
        <v>1797146</v>
      </c>
      <c r="AV529" s="205" t="n">
        <f aca="false">C334</f>
        <v>451</v>
      </c>
      <c r="AW529" s="206" t="n">
        <f aca="false">AV529/AU529</f>
        <v>0.000250953456202223</v>
      </c>
      <c r="AX529" s="207" t="n">
        <f aca="false">2*AT529*AW529/(2+AT529*AW529)</f>
        <v>0.00125398055412594</v>
      </c>
      <c r="AY529" s="208" t="n">
        <f aca="false">AY528*(1-AX528)</f>
        <v>98704.7133318831</v>
      </c>
      <c r="AZ529" s="208" t="n">
        <f aca="false">((AY529+AY530)/2)*AT529</f>
        <v>493214.132181619</v>
      </c>
      <c r="BA529" s="208" t="n">
        <f aca="false">BA530+AZ529</f>
        <v>6409347.99676694</v>
      </c>
      <c r="BB529" s="209" t="n">
        <f aca="false">BA529/AY529</f>
        <v>64.9345687800769</v>
      </c>
      <c r="BD529" s="203" t="s">
        <v>200</v>
      </c>
      <c r="BE529" s="204" t="s">
        <v>33</v>
      </c>
      <c r="BF529" s="204" t="n">
        <v>5</v>
      </c>
      <c r="BG529" s="205" t="n">
        <f aca="false">AD43</f>
        <v>1916185</v>
      </c>
      <c r="BH529" s="205" t="n">
        <f aca="false">C1023</f>
        <v>313</v>
      </c>
      <c r="BI529" s="206" t="n">
        <f aca="false">BH529/BG529</f>
        <v>0.000163345397234609</v>
      </c>
      <c r="BJ529" s="207" t="n">
        <f aca="false">2*BF529*BI529/(2+BF529*BI529)</f>
        <v>0.000816393600830478</v>
      </c>
      <c r="BK529" s="208" t="n">
        <f aca="false">BK528*(1-BJ528)</f>
        <v>99133.4673235026</v>
      </c>
      <c r="BL529" s="208" t="n">
        <f aca="false">((BK529+BK530)/2)*BF529</f>
        <v>495465.006796635</v>
      </c>
      <c r="BM529" s="208" t="n">
        <f aca="false">BM530+BL529</f>
        <v>6680973.33884875</v>
      </c>
      <c r="BN529" s="209" t="n">
        <f aca="false">BM529/BK529</f>
        <v>67.3937220116261</v>
      </c>
    </row>
    <row r="530" customFormat="false" ht="15" hidden="false" customHeight="false" outlineLevel="0" collapsed="false">
      <c r="A530" s="219" t="s">
        <v>218</v>
      </c>
      <c r="B530" s="132" t="n">
        <v>2668</v>
      </c>
      <c r="C530" s="132" t="n">
        <v>541</v>
      </c>
      <c r="D530" s="132" t="n">
        <v>2127</v>
      </c>
      <c r="E530" s="217" t="n">
        <v>0.8</v>
      </c>
      <c r="F530" s="217" t="n">
        <v>0.3</v>
      </c>
      <c r="G530" s="217" t="n">
        <v>1.4</v>
      </c>
      <c r="H530" s="217" t="n">
        <v>25.4</v>
      </c>
      <c r="I530" s="127"/>
      <c r="AR530" s="196" t="s">
        <v>202</v>
      </c>
      <c r="AS530" s="197" t="s">
        <v>34</v>
      </c>
      <c r="AT530" s="197" t="n">
        <v>5</v>
      </c>
      <c r="AU530" s="198" t="n">
        <f aca="false">Q44</f>
        <v>1795390</v>
      </c>
      <c r="AV530" s="198" t="n">
        <f aca="false">C335</f>
        <v>1545</v>
      </c>
      <c r="AW530" s="199" t="n">
        <f aca="false">AV530/AU530</f>
        <v>0.000860537264883953</v>
      </c>
      <c r="AX530" s="200" t="n">
        <f aca="false">2*AT530*AW530/(2+AT530*AW530)</f>
        <v>0.00429344964089254</v>
      </c>
      <c r="AY530" s="201" t="n">
        <f aca="false">AY529*(1-AX529)</f>
        <v>98580.9395407644</v>
      </c>
      <c r="AZ530" s="201" t="n">
        <f aca="false">((AY530+AY531)/2)*AT530</f>
        <v>491846.566955146</v>
      </c>
      <c r="BA530" s="201" t="n">
        <f aca="false">BA531+AZ530</f>
        <v>5916133.86458532</v>
      </c>
      <c r="BB530" s="202" t="n">
        <f aca="false">BA530/AY530</f>
        <v>60.0129588148116</v>
      </c>
      <c r="BD530" s="196" t="s">
        <v>202</v>
      </c>
      <c r="BE530" s="197" t="s">
        <v>34</v>
      </c>
      <c r="BF530" s="197" t="n">
        <v>5</v>
      </c>
      <c r="BG530" s="198" t="n">
        <f aca="false">AD44</f>
        <v>1924412</v>
      </c>
      <c r="BH530" s="198" t="n">
        <f aca="false">C1024</f>
        <v>1211</v>
      </c>
      <c r="BI530" s="199" t="n">
        <f aca="false">BH530/BG530</f>
        <v>0.000629283126482271</v>
      </c>
      <c r="BJ530" s="200" t="n">
        <f aca="false">2*BF530*BI530/(2+BF530*BI530)</f>
        <v>0.00314147344183825</v>
      </c>
      <c r="BK530" s="201" t="n">
        <f aca="false">BK529*(1-BJ529)</f>
        <v>99052.5353951516</v>
      </c>
      <c r="BL530" s="201" t="n">
        <f aca="false">((BK530+BK531)/2)*BF530</f>
        <v>494484.749702531</v>
      </c>
      <c r="BM530" s="201" t="n">
        <f aca="false">BM531+BL530</f>
        <v>6185508.33205212</v>
      </c>
      <c r="BN530" s="202" t="n">
        <f aca="false">BM530/BK530</f>
        <v>62.4467441179187</v>
      </c>
    </row>
    <row r="531" customFormat="false" ht="15" hidden="false" customHeight="false" outlineLevel="0" collapsed="false">
      <c r="B531" s="132"/>
      <c r="C531" s="132"/>
      <c r="D531" s="132"/>
      <c r="E531" s="217"/>
      <c r="F531" s="217"/>
      <c r="G531" s="217"/>
      <c r="H531" s="217"/>
      <c r="I531" s="127"/>
      <c r="AR531" s="203" t="s">
        <v>203</v>
      </c>
      <c r="AS531" s="204" t="s">
        <v>35</v>
      </c>
      <c r="AT531" s="204" t="n">
        <v>5</v>
      </c>
      <c r="AU531" s="205" t="n">
        <f aca="false">Q45</f>
        <v>1800611</v>
      </c>
      <c r="AV531" s="205" t="n">
        <f aca="false">C336</f>
        <v>2295</v>
      </c>
      <c r="AW531" s="206" t="n">
        <f aca="false">AV531/AU531</f>
        <v>0.00127456735519221</v>
      </c>
      <c r="AX531" s="207" t="n">
        <f aca="false">2*AT531*AW531/(2+AT531*AW531)</f>
        <v>0.00635259475123433</v>
      </c>
      <c r="AY531" s="208" t="n">
        <f aca="false">AY530*(1-AX530)</f>
        <v>98157.6872412942</v>
      </c>
      <c r="AZ531" s="208" t="n">
        <f aca="false">((AY531+AY532)/2)*AT531</f>
        <v>489229.546184565</v>
      </c>
      <c r="BA531" s="208" t="n">
        <f aca="false">BA532+AZ531</f>
        <v>5424287.29763018</v>
      </c>
      <c r="BB531" s="209" t="n">
        <f aca="false">BA531/AY531</f>
        <v>55.26095255582</v>
      </c>
      <c r="BD531" s="203" t="s">
        <v>203</v>
      </c>
      <c r="BE531" s="204" t="s">
        <v>35</v>
      </c>
      <c r="BF531" s="204" t="n">
        <v>5</v>
      </c>
      <c r="BG531" s="205" t="n">
        <f aca="false">AD45</f>
        <v>1813216</v>
      </c>
      <c r="BH531" s="205" t="n">
        <f aca="false">C1025</f>
        <v>1751</v>
      </c>
      <c r="BI531" s="206" t="n">
        <f aca="false">BH531/BG531</f>
        <v>0.000965687485660837</v>
      </c>
      <c r="BJ531" s="207" t="n">
        <f aca="false">2*BF531*BI531/(2+BF531*BI531)</f>
        <v>0.00481680859884237</v>
      </c>
      <c r="BK531" s="208" t="n">
        <f aca="false">BK530*(1-BJ530)</f>
        <v>98741.3644858609</v>
      </c>
      <c r="BL531" s="208" t="n">
        <f aca="false">((BK531+BK532)/2)*BF531</f>
        <v>492517.776795513</v>
      </c>
      <c r="BM531" s="208" t="n">
        <f aca="false">BM532+BL531</f>
        <v>5691023.58234958</v>
      </c>
      <c r="BN531" s="209" t="n">
        <f aca="false">BM531/BK531</f>
        <v>57.635658692609</v>
      </c>
    </row>
    <row r="532" customFormat="false" ht="15" hidden="false" customHeight="false" outlineLevel="0" collapsed="false">
      <c r="A532" s="124" t="s">
        <v>235</v>
      </c>
      <c r="B532" s="227" t="n">
        <v>76.3169050380106</v>
      </c>
      <c r="C532" s="227" t="n">
        <v>72.6188378185282</v>
      </c>
      <c r="D532" s="227" t="n">
        <v>80.527079084523</v>
      </c>
      <c r="E532" s="124"/>
      <c r="F532" s="124"/>
      <c r="G532" s="124"/>
      <c r="H532" s="124"/>
      <c r="I532" s="127"/>
      <c r="AR532" s="196" t="s">
        <v>204</v>
      </c>
      <c r="AS532" s="197" t="s">
        <v>36</v>
      </c>
      <c r="AT532" s="197" t="n">
        <v>5</v>
      </c>
      <c r="AU532" s="198" t="n">
        <f aca="false">Q46</f>
        <v>1695030</v>
      </c>
      <c r="AV532" s="198" t="n">
        <f aca="false">C337</f>
        <v>2184</v>
      </c>
      <c r="AW532" s="199" t="n">
        <f aca="false">AV532/AU532</f>
        <v>0.00128847277039344</v>
      </c>
      <c r="AX532" s="200" t="n">
        <f aca="false">2*AT532*AW532/(2+AT532*AW532)</f>
        <v>0.00642167845738581</v>
      </c>
      <c r="AY532" s="201" t="n">
        <f aca="false">AY531*(1-AX531)</f>
        <v>97534.1312325319</v>
      </c>
      <c r="AZ532" s="201" t="n">
        <f aca="false">((AY532+AY533)/2)*AT532</f>
        <v>486104.82408917</v>
      </c>
      <c r="BA532" s="201" t="n">
        <f aca="false">BA533+AZ532</f>
        <v>4935057.75144561</v>
      </c>
      <c r="BB532" s="202" t="n">
        <f aca="false">BA532/AY532</f>
        <v>50.5982643109816</v>
      </c>
      <c r="BD532" s="196" t="s">
        <v>204</v>
      </c>
      <c r="BE532" s="197" t="s">
        <v>36</v>
      </c>
      <c r="BF532" s="197" t="n">
        <v>5</v>
      </c>
      <c r="BG532" s="198" t="n">
        <f aca="false">AD46</f>
        <v>1780048</v>
      </c>
      <c r="BH532" s="198" t="n">
        <f aca="false">C1026</f>
        <v>1654</v>
      </c>
      <c r="BI532" s="199" t="n">
        <f aca="false">BH532/BG532</f>
        <v>0.000929188426379513</v>
      </c>
      <c r="BJ532" s="200" t="n">
        <f aca="false">2*BF532*BI532/(2+BF532*BI532)</f>
        <v>0.00463517475505596</v>
      </c>
      <c r="BK532" s="201" t="n">
        <f aca="false">BK531*(1-BJ531)</f>
        <v>98265.746232344</v>
      </c>
      <c r="BL532" s="201" t="n">
        <f aca="false">((BK532+BK533)/2)*BF532</f>
        <v>490190.033896163</v>
      </c>
      <c r="BM532" s="201" t="n">
        <f aca="false">BM533+BL532</f>
        <v>5198505.80555407</v>
      </c>
      <c r="BN532" s="202" t="n">
        <f aca="false">BM532/BK532</f>
        <v>52.9025220371551</v>
      </c>
    </row>
    <row r="533" customFormat="false" ht="15" hidden="false" customHeight="false" outlineLevel="0" collapsed="false">
      <c r="A533" s="127"/>
      <c r="B533" s="127"/>
      <c r="C533" s="127"/>
      <c r="D533" s="127"/>
      <c r="E533" s="127"/>
      <c r="F533" s="127"/>
      <c r="G533" s="127"/>
      <c r="H533" s="127"/>
      <c r="I533" s="127"/>
      <c r="AR533" s="203" t="s">
        <v>205</v>
      </c>
      <c r="AS533" s="204" t="s">
        <v>37</v>
      </c>
      <c r="AT533" s="204" t="n">
        <v>5</v>
      </c>
      <c r="AU533" s="205" t="n">
        <f aca="false">Q47</f>
        <v>1578587</v>
      </c>
      <c r="AV533" s="205" t="n">
        <f aca="false">C338</f>
        <v>2104</v>
      </c>
      <c r="AW533" s="206" t="n">
        <f aca="false">AV533/AU533</f>
        <v>0.00133283753128589</v>
      </c>
      <c r="AX533" s="207" t="n">
        <f aca="false">2*AT533*AW533/(2+AT533*AW533)</f>
        <v>0.00664205570361279</v>
      </c>
      <c r="AY533" s="208" t="n">
        <f aca="false">AY532*(1-AX532)</f>
        <v>96907.7984031361</v>
      </c>
      <c r="AZ533" s="208" t="n">
        <f aca="false">((AY533+AY534)/2)*AT533</f>
        <v>482929.82452791</v>
      </c>
      <c r="BA533" s="208" t="n">
        <f aca="false">BA534+AZ533</f>
        <v>4448952.92735644</v>
      </c>
      <c r="BB533" s="209" t="n">
        <f aca="false">BA533/AY533</f>
        <v>45.9091321923218</v>
      </c>
      <c r="BD533" s="203" t="s">
        <v>205</v>
      </c>
      <c r="BE533" s="204" t="s">
        <v>37</v>
      </c>
      <c r="BF533" s="204" t="n">
        <v>5</v>
      </c>
      <c r="BG533" s="205" t="n">
        <f aca="false">AD47</f>
        <v>1784758</v>
      </c>
      <c r="BH533" s="205" t="n">
        <f aca="false">C1027</f>
        <v>1755</v>
      </c>
      <c r="BI533" s="206" t="n">
        <f aca="false">BH533/BG533</f>
        <v>0.000983326591056042</v>
      </c>
      <c r="BJ533" s="207" t="n">
        <f aca="false">2*BF533*BI533/(2+BF533*BI533)</f>
        <v>0.00490457595539323</v>
      </c>
      <c r="BK533" s="208" t="n">
        <f aca="false">BK532*(1-BJ532)</f>
        <v>97810.2673261211</v>
      </c>
      <c r="BL533" s="208" t="n">
        <f aca="false">((BK533+BK534)/2)*BF533</f>
        <v>487852.04191731</v>
      </c>
      <c r="BM533" s="208" t="n">
        <f aca="false">BM534+BL533</f>
        <v>4708315.77165791</v>
      </c>
      <c r="BN533" s="209" t="n">
        <f aca="false">BM533/BK533</f>
        <v>48.1372344680272</v>
      </c>
    </row>
    <row r="534" customFormat="false" ht="15" hidden="false" customHeight="false" outlineLevel="0" collapsed="false">
      <c r="A534" s="127"/>
      <c r="B534" s="127"/>
      <c r="C534" s="127"/>
      <c r="D534" s="127"/>
      <c r="E534" s="127"/>
      <c r="F534" s="127"/>
      <c r="G534" s="127"/>
      <c r="H534" s="127"/>
      <c r="I534" s="127"/>
      <c r="AR534" s="196" t="s">
        <v>206</v>
      </c>
      <c r="AS534" s="197" t="s">
        <v>38</v>
      </c>
      <c r="AT534" s="197" t="n">
        <v>5</v>
      </c>
      <c r="AU534" s="198" t="n">
        <f aca="false">Q48</f>
        <v>1547524</v>
      </c>
      <c r="AV534" s="198" t="n">
        <f aca="false">C339</f>
        <v>2590</v>
      </c>
      <c r="AW534" s="199" t="n">
        <f aca="false">AV534/AU534</f>
        <v>0.00167364124885947</v>
      </c>
      <c r="AX534" s="200" t="n">
        <f aca="false">2*AT534*AW534/(2+AT534*AW534)</f>
        <v>0.00833333869584215</v>
      </c>
      <c r="AY534" s="201" t="n">
        <f aca="false">AY533*(1-AX533)</f>
        <v>96264.131408028</v>
      </c>
      <c r="AZ534" s="201" t="n">
        <f aca="false">((AY534+AY535)/2)*AT534</f>
        <v>479315.15301193</v>
      </c>
      <c r="BA534" s="201" t="n">
        <f aca="false">BA535+AZ534</f>
        <v>3966023.10282853</v>
      </c>
      <c r="BB534" s="202" t="n">
        <f aca="false">BA534/AY534</f>
        <v>41.1993859480021</v>
      </c>
      <c r="BD534" s="196" t="s">
        <v>206</v>
      </c>
      <c r="BE534" s="197" t="s">
        <v>38</v>
      </c>
      <c r="BF534" s="197" t="n">
        <v>5</v>
      </c>
      <c r="BG534" s="198" t="n">
        <f aca="false">AD48</f>
        <v>1752786</v>
      </c>
      <c r="BH534" s="198" t="n">
        <f aca="false">C1028</f>
        <v>2210</v>
      </c>
      <c r="BI534" s="199" t="n">
        <f aca="false">BH534/BG534</f>
        <v>0.00126084986986432</v>
      </c>
      <c r="BJ534" s="200" t="n">
        <f aca="false">2*BF534*BI534/(2+BF534*BI534)</f>
        <v>0.00628444001089682</v>
      </c>
      <c r="BK534" s="201" t="n">
        <f aca="false">BK533*(1-BJ533)</f>
        <v>97330.5494408029</v>
      </c>
      <c r="BL534" s="201" t="n">
        <f aca="false">((BK534+BK535)/2)*BF534</f>
        <v>485123.577206043</v>
      </c>
      <c r="BM534" s="201" t="n">
        <f aca="false">BM535+BL534</f>
        <v>4220463.7297406</v>
      </c>
      <c r="BN534" s="202" t="n">
        <f aca="false">BM534/BK534</f>
        <v>43.3621689591665</v>
      </c>
    </row>
    <row r="535" customFormat="false" ht="15" hidden="false" customHeight="false" outlineLevel="0" collapsed="false">
      <c r="A535" s="127" t="s">
        <v>294</v>
      </c>
      <c r="B535" s="127"/>
      <c r="C535" s="127"/>
      <c r="D535" s="127"/>
      <c r="E535" s="127"/>
      <c r="F535" s="127"/>
      <c r="G535" s="127"/>
      <c r="H535" s="127"/>
      <c r="I535" s="127"/>
      <c r="AR535" s="203" t="s">
        <v>207</v>
      </c>
      <c r="AS535" s="204" t="s">
        <v>39</v>
      </c>
      <c r="AT535" s="204" t="n">
        <v>5</v>
      </c>
      <c r="AU535" s="205" t="n">
        <f aca="false">Q49</f>
        <v>1366919</v>
      </c>
      <c r="AV535" s="205" t="n">
        <f aca="false">C340</f>
        <v>3372</v>
      </c>
      <c r="AW535" s="206" t="n">
        <f aca="false">AV535/AU535</f>
        <v>0.00246686160628391</v>
      </c>
      <c r="AX535" s="207" t="n">
        <f aca="false">2*AT535*AW535/(2+AT535*AW535)</f>
        <v>0.0122587066991724</v>
      </c>
      <c r="AY535" s="208" t="n">
        <f aca="false">AY534*(1-AX534)</f>
        <v>95461.9297967438</v>
      </c>
      <c r="AZ535" s="208" t="n">
        <f aca="false">((AY535+AY536)/2)*AT535</f>
        <v>474384.049487931</v>
      </c>
      <c r="BA535" s="208" t="n">
        <f aca="false">BA536+AZ535</f>
        <v>3486707.9498166</v>
      </c>
      <c r="BB535" s="209" t="n">
        <f aca="false">BA535/AY535</f>
        <v>36.5245910829631</v>
      </c>
      <c r="BD535" s="203" t="s">
        <v>207</v>
      </c>
      <c r="BE535" s="204" t="s">
        <v>39</v>
      </c>
      <c r="BF535" s="204" t="n">
        <v>5</v>
      </c>
      <c r="BG535" s="205" t="n">
        <f aca="false">AD49</f>
        <v>1616434</v>
      </c>
      <c r="BH535" s="205" t="n">
        <f aca="false">C1029</f>
        <v>3087</v>
      </c>
      <c r="BI535" s="206" t="n">
        <f aca="false">BH535/BG535</f>
        <v>0.00190975938392783</v>
      </c>
      <c r="BJ535" s="207" t="n">
        <f aca="false">2*BF535*BI535/(2+BF535*BI535)</f>
        <v>0.00950342378774394</v>
      </c>
      <c r="BK535" s="208" t="n">
        <f aca="false">BK534*(1-BJ534)</f>
        <v>96718.8814416145</v>
      </c>
      <c r="BL535" s="208" t="n">
        <f aca="false">((BK535+BK536)/2)*BF535</f>
        <v>481296.505911532</v>
      </c>
      <c r="BM535" s="208" t="n">
        <f aca="false">BM536+BL535</f>
        <v>3735340.15253456</v>
      </c>
      <c r="BN535" s="209" t="n">
        <f aca="false">BM535/BK535</f>
        <v>38.6205888328996</v>
      </c>
    </row>
    <row r="536" customFormat="false" ht="15" hidden="false" customHeight="false" outlineLevel="0" collapsed="false">
      <c r="A536" s="127"/>
      <c r="B536" s="127"/>
      <c r="C536" s="127"/>
      <c r="D536" s="127"/>
      <c r="E536" s="127"/>
      <c r="F536" s="127"/>
      <c r="G536" s="127"/>
      <c r="H536" s="127"/>
      <c r="I536" s="127"/>
      <c r="AR536" s="196" t="s">
        <v>208</v>
      </c>
      <c r="AS536" s="197" t="s">
        <v>40</v>
      </c>
      <c r="AT536" s="197" t="n">
        <v>5</v>
      </c>
      <c r="AU536" s="198" t="n">
        <f aca="false">Q50</f>
        <v>1156735</v>
      </c>
      <c r="AV536" s="198" t="n">
        <f aca="false">C341</f>
        <v>4472</v>
      </c>
      <c r="AW536" s="199" t="n">
        <f aca="false">AV536/AU536</f>
        <v>0.00386605402274505</v>
      </c>
      <c r="AX536" s="200" t="n">
        <f aca="false">2*AT536*AW536/(2+AT536*AW536)</f>
        <v>0.0191452288908011</v>
      </c>
      <c r="AY536" s="201" t="n">
        <f aca="false">AY535*(1-AX535)</f>
        <v>94291.6899984286</v>
      </c>
      <c r="AZ536" s="201" t="n">
        <f aca="false">((AY536+AY537)/2)*AT536</f>
        <v>466945.360023342</v>
      </c>
      <c r="BA536" s="201" t="n">
        <f aca="false">BA537+AZ536</f>
        <v>3012323.90032867</v>
      </c>
      <c r="BB536" s="202" t="n">
        <f aca="false">BA536/AY536</f>
        <v>31.9468650989167</v>
      </c>
      <c r="BD536" s="196" t="s">
        <v>208</v>
      </c>
      <c r="BE536" s="197" t="s">
        <v>40</v>
      </c>
      <c r="BF536" s="197" t="n">
        <v>5</v>
      </c>
      <c r="BG536" s="198" t="n">
        <f aca="false">AD50</f>
        <v>1525096</v>
      </c>
      <c r="BH536" s="198" t="n">
        <f aca="false">C1030</f>
        <v>4761</v>
      </c>
      <c r="BI536" s="199" t="n">
        <f aca="false">BH536/BG536</f>
        <v>0.00312177069509067</v>
      </c>
      <c r="BJ536" s="200" t="n">
        <f aca="false">2*BF536*BI536/(2+BF536*BI536)</f>
        <v>0.0154879786805257</v>
      </c>
      <c r="BK536" s="201" t="n">
        <f aca="false">BK535*(1-BJ535)</f>
        <v>95799.7209229983</v>
      </c>
      <c r="BL536" s="201" t="n">
        <f aca="false">((BK536+BK537)/2)*BF536</f>
        <v>475289.244526852</v>
      </c>
      <c r="BM536" s="201" t="n">
        <f aca="false">BM537+BL536</f>
        <v>3254043.64662302</v>
      </c>
      <c r="BN536" s="202" t="n">
        <f aca="false">BM536/BK536</f>
        <v>33.9671516291634</v>
      </c>
    </row>
    <row r="537" customFormat="false" ht="15" hidden="false" customHeight="false" outlineLevel="0" collapsed="false">
      <c r="A537" s="127" t="s">
        <v>174</v>
      </c>
      <c r="B537" s="127"/>
      <c r="C537" s="127"/>
      <c r="D537" s="127"/>
      <c r="E537" s="127"/>
      <c r="F537" s="127"/>
      <c r="G537" s="127"/>
      <c r="H537" s="127"/>
      <c r="I537" s="127"/>
      <c r="AR537" s="203" t="s">
        <v>209</v>
      </c>
      <c r="AS537" s="204" t="s">
        <v>52</v>
      </c>
      <c r="AT537" s="204" t="n">
        <v>5</v>
      </c>
      <c r="AU537" s="205" t="n">
        <f aca="false">Q51</f>
        <v>1057225</v>
      </c>
      <c r="AV537" s="205" t="n">
        <f aca="false">C342</f>
        <v>6913</v>
      </c>
      <c r="AW537" s="206" t="n">
        <f aca="false">AV537/AU537</f>
        <v>0.00653881624062995</v>
      </c>
      <c r="AX537" s="207" t="n">
        <f aca="false">2*AT537*AW537/(2+AT537*AW537)</f>
        <v>0.0321682259081486</v>
      </c>
      <c r="AY537" s="208" t="n">
        <f aca="false">AY536*(1-AX536)</f>
        <v>92486.4540109082</v>
      </c>
      <c r="AZ537" s="208" t="n">
        <f aca="false">((AY537+AY538)/2)*AT537</f>
        <v>454994.457189375</v>
      </c>
      <c r="BA537" s="208" t="n">
        <f aca="false">BA538+AZ537</f>
        <v>2545378.54030533</v>
      </c>
      <c r="BB537" s="209" t="n">
        <f aca="false">BA537/AY537</f>
        <v>27.521636195557</v>
      </c>
      <c r="BD537" s="203" t="s">
        <v>209</v>
      </c>
      <c r="BE537" s="204" t="s">
        <v>52</v>
      </c>
      <c r="BF537" s="204" t="n">
        <v>5</v>
      </c>
      <c r="BG537" s="205" t="n">
        <f aca="false">AD51</f>
        <v>1441718</v>
      </c>
      <c r="BH537" s="205" t="n">
        <f aca="false">C1031</f>
        <v>7417</v>
      </c>
      <c r="BI537" s="206" t="n">
        <f aca="false">BH537/BG537</f>
        <v>0.00514455670248967</v>
      </c>
      <c r="BJ537" s="207" t="n">
        <f aca="false">2*BF537*BI537/(2+BF537*BI537)</f>
        <v>0.0253961536314925</v>
      </c>
      <c r="BK537" s="208" t="n">
        <f aca="false">BK536*(1-BJ536)</f>
        <v>94315.9768877426</v>
      </c>
      <c r="BL537" s="208" t="n">
        <f aca="false">((BK537+BK538)/2)*BF537</f>
        <v>465591.726841349</v>
      </c>
      <c r="BM537" s="208" t="n">
        <f aca="false">BM538+BL537</f>
        <v>2778754.40209617</v>
      </c>
      <c r="BN537" s="209" t="n">
        <f aca="false">BM537/BK537</f>
        <v>29.4621812103322</v>
      </c>
    </row>
    <row r="538" customFormat="false" ht="15" hidden="false" customHeight="false" outlineLevel="0" collapsed="false">
      <c r="A538" s="127"/>
      <c r="B538" s="127"/>
      <c r="C538" s="127"/>
      <c r="D538" s="127"/>
      <c r="E538" s="127"/>
      <c r="F538" s="127"/>
      <c r="G538" s="127"/>
      <c r="H538" s="127"/>
      <c r="I538" s="127"/>
      <c r="AR538" s="196" t="s">
        <v>210</v>
      </c>
      <c r="AS538" s="197" t="s">
        <v>53</v>
      </c>
      <c r="AT538" s="197" t="n">
        <v>5</v>
      </c>
      <c r="AU538" s="198" t="n">
        <f aca="false">Q52</f>
        <v>965405</v>
      </c>
      <c r="AV538" s="198" t="n">
        <f aca="false">C343</f>
        <v>10238</v>
      </c>
      <c r="AW538" s="199" t="n">
        <f aca="false">AV538/AU538</f>
        <v>0.01060487567394</v>
      </c>
      <c r="AX538" s="200" t="n">
        <f aca="false">2*AT538*AW538/(2+AT538*AW538)</f>
        <v>0.0516548940464178</v>
      </c>
      <c r="AY538" s="201" t="n">
        <f aca="false">AY537*(1-AX537)</f>
        <v>89511.3288648417</v>
      </c>
      <c r="AZ538" s="201" t="n">
        <f aca="false">((AY538+AY539)/2)*AT538</f>
        <v>435997.39880304</v>
      </c>
      <c r="BA538" s="201" t="n">
        <f aca="false">BA539+AZ538</f>
        <v>2090384.08311596</v>
      </c>
      <c r="BB538" s="202" t="n">
        <f aca="false">BA538/AY538</f>
        <v>23.3532906909733</v>
      </c>
      <c r="BD538" s="196" t="s">
        <v>210</v>
      </c>
      <c r="BE538" s="197" t="s">
        <v>53</v>
      </c>
      <c r="BF538" s="197" t="n">
        <v>5</v>
      </c>
      <c r="BG538" s="198" t="n">
        <f aca="false">AD52</f>
        <v>1192579</v>
      </c>
      <c r="BH538" s="198" t="n">
        <f aca="false">C1032</f>
        <v>10076</v>
      </c>
      <c r="BI538" s="199" t="n">
        <f aca="false">BH538/BG538</f>
        <v>0.00844891617242967</v>
      </c>
      <c r="BJ538" s="200" t="n">
        <f aca="false">2*BF538*BI538/(2+BF538*BI538)</f>
        <v>0.0413707361576785</v>
      </c>
      <c r="BK538" s="201" t="n">
        <f aca="false">BK537*(1-BJ537)</f>
        <v>91920.7138487972</v>
      </c>
      <c r="BL538" s="201" t="n">
        <f aca="false">((BK538+BK539)/2)*BF538</f>
        <v>450096.500243826</v>
      </c>
      <c r="BM538" s="201" t="n">
        <f aca="false">BM539+BL538</f>
        <v>2313162.67525482</v>
      </c>
      <c r="BN538" s="202" t="n">
        <f aca="false">BM538/BK538</f>
        <v>25.1647596977957</v>
      </c>
    </row>
    <row r="539" customFormat="false" ht="15" hidden="false" customHeight="false" outlineLevel="0" collapsed="false">
      <c r="A539" s="127" t="s">
        <v>187</v>
      </c>
      <c r="B539" s="127"/>
      <c r="C539" s="127"/>
      <c r="D539" s="127"/>
      <c r="E539" s="127"/>
      <c r="F539" s="127"/>
      <c r="G539" s="127"/>
      <c r="H539" s="127"/>
      <c r="I539" s="127"/>
      <c r="AR539" s="203" t="s">
        <v>211</v>
      </c>
      <c r="AS539" s="204" t="s">
        <v>57</v>
      </c>
      <c r="AT539" s="204" t="n">
        <v>5</v>
      </c>
      <c r="AU539" s="205" t="n">
        <f aca="false">Q53</f>
        <v>849667</v>
      </c>
      <c r="AV539" s="205" t="n">
        <f aca="false">C344</f>
        <v>13979</v>
      </c>
      <c r="AW539" s="206" t="n">
        <f aca="false">AV539/AU539</f>
        <v>0.0164523277943006</v>
      </c>
      <c r="AX539" s="207" t="n">
        <f aca="false">2*AT539*AW539/(2+AT539*AW539)</f>
        <v>0.0790118181422529</v>
      </c>
      <c r="AY539" s="208" t="n">
        <f aca="false">AY538*(1-AX538)</f>
        <v>84887.6306563743</v>
      </c>
      <c r="AZ539" s="208" t="n">
        <f aca="false">((AY539+AY540)/2)*AT539</f>
        <v>407670.338192001</v>
      </c>
      <c r="BA539" s="208" t="n">
        <f aca="false">BA540+AZ539</f>
        <v>1654386.68431292</v>
      </c>
      <c r="BB539" s="209" t="n">
        <f aca="false">BA539/AY539</f>
        <v>19.4891372455651</v>
      </c>
      <c r="BD539" s="203" t="s">
        <v>211</v>
      </c>
      <c r="BE539" s="204" t="s">
        <v>57</v>
      </c>
      <c r="BF539" s="204" t="n">
        <v>5</v>
      </c>
      <c r="BG539" s="205" t="n">
        <f aca="false">AD53</f>
        <v>990550</v>
      </c>
      <c r="BH539" s="205" t="n">
        <f aca="false">C1033</f>
        <v>13354</v>
      </c>
      <c r="BI539" s="206" t="n">
        <f aca="false">BH539/BG539</f>
        <v>0.0134813992226541</v>
      </c>
      <c r="BJ539" s="207" t="n">
        <f aca="false">2*BF539*BI539/(2+BF539*BI539)</f>
        <v>0.0652092173819627</v>
      </c>
      <c r="BK539" s="208" t="n">
        <f aca="false">BK538*(1-BJ538)</f>
        <v>88117.8862487331</v>
      </c>
      <c r="BL539" s="208" t="n">
        <f aca="false">((BK539+BK540)/2)*BF539</f>
        <v>426224.185244584</v>
      </c>
      <c r="BM539" s="208" t="n">
        <f aca="false">BM540+BL539</f>
        <v>1863066.175011</v>
      </c>
      <c r="BN539" s="209" t="n">
        <f aca="false">BM539/BK539</f>
        <v>21.1428831798355</v>
      </c>
    </row>
    <row r="540" customFormat="false" ht="15" hidden="false" customHeight="false" outlineLevel="0" collapsed="false">
      <c r="A540" s="210" t="s">
        <v>190</v>
      </c>
      <c r="B540" s="211" t="s">
        <v>191</v>
      </c>
      <c r="C540" s="211"/>
      <c r="D540" s="211"/>
      <c r="E540" s="211" t="s">
        <v>192</v>
      </c>
      <c r="F540" s="211"/>
      <c r="G540" s="211"/>
      <c r="H540" s="212" t="s">
        <v>193</v>
      </c>
      <c r="I540" s="127"/>
      <c r="AR540" s="196" t="s">
        <v>212</v>
      </c>
      <c r="AS540" s="197" t="s">
        <v>62</v>
      </c>
      <c r="AT540" s="197" t="n">
        <v>5</v>
      </c>
      <c r="AU540" s="198" t="n">
        <f aca="false">Q54</f>
        <v>703822</v>
      </c>
      <c r="AV540" s="198" t="n">
        <f aca="false">C345</f>
        <v>17642</v>
      </c>
      <c r="AW540" s="199" t="n">
        <f aca="false">AV540/AU540</f>
        <v>0.0250659968003274</v>
      </c>
      <c r="AX540" s="200" t="n">
        <f aca="false">2*AT540*AW540/(2+AT540*AW540)</f>
        <v>0.1179393176072</v>
      </c>
      <c r="AY540" s="201" t="n">
        <f aca="false">AY539*(1-AX539)</f>
        <v>78180.5046204261</v>
      </c>
      <c r="AZ540" s="201" t="n">
        <f aca="false">((AY540+AY541)/2)*AT540</f>
        <v>367851.134689331</v>
      </c>
      <c r="BA540" s="201" t="n">
        <f aca="false">BA541+AZ540</f>
        <v>1246716.34612091</v>
      </c>
      <c r="BB540" s="202" t="n">
        <f aca="false">BA540/AY540</f>
        <v>15.9466397943304</v>
      </c>
      <c r="BD540" s="196" t="s">
        <v>212</v>
      </c>
      <c r="BE540" s="197" t="s">
        <v>62</v>
      </c>
      <c r="BF540" s="197" t="n">
        <v>5</v>
      </c>
      <c r="BG540" s="198" t="n">
        <f aca="false">AD54</f>
        <v>862094</v>
      </c>
      <c r="BH540" s="198" t="n">
        <f aca="false">C1034</f>
        <v>17727</v>
      </c>
      <c r="BI540" s="199" t="n">
        <f aca="false">BH540/BG540</f>
        <v>0.0205627228585282</v>
      </c>
      <c r="BJ540" s="200" t="n">
        <f aca="false">2*BF540*BI540/(2+BF540*BI540)</f>
        <v>0.0977867116646247</v>
      </c>
      <c r="BK540" s="201" t="n">
        <f aca="false">BK539*(1-BJ539)</f>
        <v>82371.7878491004</v>
      </c>
      <c r="BL540" s="201" t="n">
        <f aca="false">((BK540+BK541)/2)*BF540</f>
        <v>391721.773576253</v>
      </c>
      <c r="BM540" s="201" t="n">
        <f aca="false">BM541+BL540</f>
        <v>1436841.98976641</v>
      </c>
      <c r="BN540" s="202" t="n">
        <f aca="false">BM540/BK540</f>
        <v>17.4433750594149</v>
      </c>
    </row>
    <row r="541" customFormat="false" ht="15" hidden="false" customHeight="false" outlineLevel="0" collapsed="false">
      <c r="A541" s="210"/>
      <c r="B541" s="213" t="s">
        <v>195</v>
      </c>
      <c r="C541" s="213" t="s">
        <v>196</v>
      </c>
      <c r="D541" s="213" t="s">
        <v>197</v>
      </c>
      <c r="E541" s="213" t="s">
        <v>195</v>
      </c>
      <c r="F541" s="213" t="s">
        <v>196</v>
      </c>
      <c r="G541" s="214" t="s">
        <v>197</v>
      </c>
      <c r="H541" s="215" t="s">
        <v>198</v>
      </c>
      <c r="I541" s="127"/>
      <c r="AR541" s="203" t="s">
        <v>213</v>
      </c>
      <c r="AS541" s="204" t="s">
        <v>64</v>
      </c>
      <c r="AT541" s="204" t="n">
        <v>5</v>
      </c>
      <c r="AU541" s="205" t="n">
        <f aca="false">Q55</f>
        <v>521180</v>
      </c>
      <c r="AV541" s="205" t="n">
        <f aca="false">C346</f>
        <v>19865</v>
      </c>
      <c r="AW541" s="206" t="n">
        <f aca="false">AV541/AU541</f>
        <v>0.038115430369546</v>
      </c>
      <c r="AX541" s="207" t="n">
        <f aca="false">2*AT541*AW541/(2+AT541*AW541)</f>
        <v>0.173997205884285</v>
      </c>
      <c r="AY541" s="208" t="n">
        <f aca="false">AY540*(1-AX540)</f>
        <v>68959.9492553065</v>
      </c>
      <c r="AZ541" s="208" t="n">
        <f aca="false">((AY541+AY542)/2)*AT541</f>
        <v>314802.650055669</v>
      </c>
      <c r="BA541" s="208" t="n">
        <f aca="false">BA542+AZ541</f>
        <v>878865.211431583</v>
      </c>
      <c r="BB541" s="209" t="n">
        <f aca="false">BA541/AY541</f>
        <v>12.7445745091518</v>
      </c>
      <c r="BD541" s="203" t="s">
        <v>213</v>
      </c>
      <c r="BE541" s="204" t="s">
        <v>64</v>
      </c>
      <c r="BF541" s="204" t="n">
        <v>5</v>
      </c>
      <c r="BG541" s="205" t="n">
        <f aca="false">AD55</f>
        <v>704602</v>
      </c>
      <c r="BH541" s="205" t="n">
        <f aca="false">C1035</f>
        <v>22678</v>
      </c>
      <c r="BI541" s="206" t="n">
        <f aca="false">BH541/BG541</f>
        <v>0.0321855458826401</v>
      </c>
      <c r="BJ541" s="207" t="n">
        <f aca="false">2*BF541*BI541/(2+BF541*BI541)</f>
        <v>0.148943185116978</v>
      </c>
      <c r="BK541" s="208" t="n">
        <f aca="false">BK540*(1-BJ540)</f>
        <v>74316.9215814008</v>
      </c>
      <c r="BL541" s="208" t="n">
        <f aca="false">((BK541+BK542)/2)*BF541</f>
        <v>343912.110385948</v>
      </c>
      <c r="BM541" s="208" t="n">
        <f aca="false">BM542+BL541</f>
        <v>1045120.21619016</v>
      </c>
      <c r="BN541" s="209" t="n">
        <f aca="false">BM541/BK541</f>
        <v>14.0630181384117</v>
      </c>
    </row>
    <row r="542" customFormat="false" ht="15" hidden="false" customHeight="false" outlineLevel="0" collapsed="false">
      <c r="A542" s="0" t="s">
        <v>201</v>
      </c>
      <c r="B542" s="132" t="n">
        <v>315997</v>
      </c>
      <c r="C542" s="132" t="n">
        <v>165356</v>
      </c>
      <c r="D542" s="132" t="n">
        <v>150641</v>
      </c>
      <c r="E542" s="217" t="n">
        <v>100</v>
      </c>
      <c r="F542" s="217" t="n">
        <v>100</v>
      </c>
      <c r="G542" s="217" t="n">
        <v>100</v>
      </c>
      <c r="H542" s="217" t="n">
        <v>109.8</v>
      </c>
      <c r="I542" s="127"/>
      <c r="AR542" s="196" t="s">
        <v>214</v>
      </c>
      <c r="AS542" s="197" t="s">
        <v>69</v>
      </c>
      <c r="AT542" s="197" t="n">
        <v>5</v>
      </c>
      <c r="AU542" s="198" t="n">
        <f aca="false">Q56</f>
        <v>353449</v>
      </c>
      <c r="AV542" s="198" t="n">
        <f aca="false">C347</f>
        <v>21307</v>
      </c>
      <c r="AW542" s="199" t="n">
        <f aca="false">AV542/AU542</f>
        <v>0.0602830960053643</v>
      </c>
      <c r="AX542" s="200" t="n">
        <f aca="false">2*AT542*AW542/(2+AT542*AW542)</f>
        <v>0.261939213186581</v>
      </c>
      <c r="AY542" s="201" t="n">
        <f aca="false">AY541*(1-AX541)</f>
        <v>56961.1107669611</v>
      </c>
      <c r="AZ542" s="201" t="n">
        <f aca="false">((AY542+AY543)/2)*AT542</f>
        <v>247504.682493477</v>
      </c>
      <c r="BA542" s="201" t="n">
        <f aca="false">BA543+AZ542</f>
        <v>564062.561375914</v>
      </c>
      <c r="BB542" s="202" t="n">
        <f aca="false">BA542/AY542</f>
        <v>9.90259062333955</v>
      </c>
      <c r="BD542" s="196" t="s">
        <v>214</v>
      </c>
      <c r="BE542" s="197" t="s">
        <v>69</v>
      </c>
      <c r="BF542" s="197" t="n">
        <v>5</v>
      </c>
      <c r="BG542" s="198" t="n">
        <f aca="false">AD56</f>
        <v>524489</v>
      </c>
      <c r="BH542" s="198" t="n">
        <f aca="false">C1036</f>
        <v>26705</v>
      </c>
      <c r="BI542" s="199" t="n">
        <f aca="false">BH542/BG542</f>
        <v>0.0509162251257891</v>
      </c>
      <c r="BJ542" s="200" t="n">
        <f aca="false">2*BF542*BI542/(2+BF542*BI542)</f>
        <v>0.225834522195715</v>
      </c>
      <c r="BK542" s="201" t="n">
        <f aca="false">BK541*(1-BJ541)</f>
        <v>63247.9225729783</v>
      </c>
      <c r="BL542" s="201" t="n">
        <f aca="false">((BK542+BK543)/2)*BF542</f>
        <v>280530.701929541</v>
      </c>
      <c r="BM542" s="201" t="n">
        <f aca="false">BM543+BL542</f>
        <v>701208.105804212</v>
      </c>
      <c r="BN542" s="202" t="n">
        <f aca="false">BM542/BK542</f>
        <v>11.0866583008339</v>
      </c>
    </row>
    <row r="543" customFormat="false" ht="15" hidden="false" customHeight="false" outlineLevel="0" collapsed="false">
      <c r="A543" s="219" t="s">
        <v>186</v>
      </c>
      <c r="B543" s="132" t="n">
        <v>6243</v>
      </c>
      <c r="C543" s="132" t="n">
        <v>3530</v>
      </c>
      <c r="D543" s="132" t="n">
        <v>2713</v>
      </c>
      <c r="E543" s="217" t="n">
        <v>2</v>
      </c>
      <c r="F543" s="217" t="n">
        <v>2.1</v>
      </c>
      <c r="G543" s="217" t="n">
        <v>1.8</v>
      </c>
      <c r="H543" s="217" t="n">
        <v>130.1</v>
      </c>
      <c r="I543" s="127"/>
      <c r="AR543" s="203" t="s">
        <v>215</v>
      </c>
      <c r="AS543" s="204" t="s">
        <v>70</v>
      </c>
      <c r="AT543" s="204" t="n">
        <v>5</v>
      </c>
      <c r="AU543" s="205" t="n">
        <f aca="false">Q57</f>
        <v>218529</v>
      </c>
      <c r="AV543" s="205" t="n">
        <f aca="false">C348</f>
        <v>21389</v>
      </c>
      <c r="AW543" s="206" t="n">
        <f aca="false">AV543/AU543</f>
        <v>0.097877169620508</v>
      </c>
      <c r="AX543" s="207" t="n">
        <f aca="false">2*AT543*AW543/(2+AT543*AW543)</f>
        <v>0.393177978797911</v>
      </c>
      <c r="AY543" s="208" t="n">
        <f aca="false">AY542*(1-AX542)</f>
        <v>42040.7622304296</v>
      </c>
      <c r="AZ543" s="208" t="n">
        <f aca="false">((AY543+AY544)/2)*AT543</f>
        <v>168880.056349938</v>
      </c>
      <c r="BA543" s="208" t="n">
        <f aca="false">BA544+AZ543</f>
        <v>316557.878882437</v>
      </c>
      <c r="BB543" s="209" t="n">
        <f aca="false">BA543/AY543</f>
        <v>7.52978447791579</v>
      </c>
      <c r="BD543" s="203" t="s">
        <v>215</v>
      </c>
      <c r="BE543" s="204" t="s">
        <v>70</v>
      </c>
      <c r="BF543" s="204" t="n">
        <v>5</v>
      </c>
      <c r="BG543" s="205" t="n">
        <f aca="false">AD57</f>
        <v>329461</v>
      </c>
      <c r="BH543" s="205" t="n">
        <f aca="false">C1037</f>
        <v>26565</v>
      </c>
      <c r="BI543" s="206" t="n">
        <f aca="false">BH543/BG543</f>
        <v>0.0806316984407866</v>
      </c>
      <c r="BJ543" s="207" t="n">
        <f aca="false">2*BF543*BI543/(2+BF543*BI543)</f>
        <v>0.335523847895856</v>
      </c>
      <c r="BK543" s="208" t="n">
        <f aca="false">BK542*(1-BJ542)</f>
        <v>48964.3581988381</v>
      </c>
      <c r="BL543" s="208" t="n">
        <f aca="false">((BK543+BK544)/2)*BF543</f>
        <v>203750.016312628</v>
      </c>
      <c r="BM543" s="208" t="n">
        <f aca="false">BM544+BL543</f>
        <v>420677.403874671</v>
      </c>
      <c r="BN543" s="209" t="n">
        <f aca="false">BM543/BK543</f>
        <v>8.59150245912247</v>
      </c>
    </row>
    <row r="544" customFormat="false" ht="15" hidden="false" customHeight="false" outlineLevel="0" collapsed="false">
      <c r="A544" s="219" t="s">
        <v>189</v>
      </c>
      <c r="B544" s="132" t="n">
        <v>994</v>
      </c>
      <c r="C544" s="132" t="n">
        <v>554</v>
      </c>
      <c r="D544" s="132" t="n">
        <v>440</v>
      </c>
      <c r="E544" s="217" t="n">
        <v>0.3</v>
      </c>
      <c r="F544" s="217" t="n">
        <v>0.3</v>
      </c>
      <c r="G544" s="217" t="n">
        <v>0.3</v>
      </c>
      <c r="H544" s="217" t="n">
        <v>125.9</v>
      </c>
      <c r="I544" s="127"/>
      <c r="AR544" s="196" t="s">
        <v>216</v>
      </c>
      <c r="AS544" s="197" t="s">
        <v>71</v>
      </c>
      <c r="AT544" s="197" t="n">
        <v>5</v>
      </c>
      <c r="AU544" s="198" t="n">
        <f aca="false">Q58</f>
        <v>109415</v>
      </c>
      <c r="AV544" s="198" t="n">
        <f aca="false">C349</f>
        <v>15784</v>
      </c>
      <c r="AW544" s="199" t="n">
        <f aca="false">AV544/AU544</f>
        <v>0.144258099894896</v>
      </c>
      <c r="AX544" s="200" t="n">
        <f aca="false">2*AT544*AW544/(2+AT544*AW544)</f>
        <v>0.530109151973132</v>
      </c>
      <c r="AY544" s="201" t="n">
        <f aca="false">AY543*(1-AX543)</f>
        <v>25511.2603095457</v>
      </c>
      <c r="AZ544" s="201" t="n">
        <f aca="false">((AY544+AY545)/2)*AT544</f>
        <v>93746.9201265809</v>
      </c>
      <c r="BA544" s="201" t="n">
        <f aca="false">BA545+AZ544</f>
        <v>147677.822532499</v>
      </c>
      <c r="BB544" s="202" t="n">
        <f aca="false">BA544/AY544</f>
        <v>5.78873096588024</v>
      </c>
      <c r="BD544" s="196" t="s">
        <v>216</v>
      </c>
      <c r="BE544" s="197" t="s">
        <v>71</v>
      </c>
      <c r="BF544" s="197" t="n">
        <v>5</v>
      </c>
      <c r="BG544" s="198" t="n">
        <f aca="false">AD58</f>
        <v>162247</v>
      </c>
      <c r="BH544" s="198" t="n">
        <f aca="false">C1038</f>
        <v>19286</v>
      </c>
      <c r="BI544" s="199" t="n">
        <f aca="false">BH544/BG544</f>
        <v>0.118868145481889</v>
      </c>
      <c r="BJ544" s="200" t="n">
        <f aca="false">2*BF544*BI544/(2+BF544*BI544)</f>
        <v>0.458182474746035</v>
      </c>
      <c r="BK544" s="201" t="n">
        <f aca="false">BK543*(1-BJ543)</f>
        <v>32535.648326213</v>
      </c>
      <c r="BL544" s="201" t="n">
        <f aca="false">((BK544+BK545)/2)*BF544</f>
        <v>125410.081962138</v>
      </c>
      <c r="BM544" s="201" t="n">
        <f aca="false">BM545+BL544</f>
        <v>216927.387562043</v>
      </c>
      <c r="BN544" s="202" t="n">
        <f aca="false">BM544/BK544</f>
        <v>6.66737559328952</v>
      </c>
    </row>
    <row r="545" customFormat="false" ht="15" hidden="false" customHeight="false" outlineLevel="0" collapsed="false">
      <c r="A545" s="219" t="s">
        <v>46</v>
      </c>
      <c r="B545" s="132" t="n">
        <v>533</v>
      </c>
      <c r="C545" s="132" t="n">
        <v>329</v>
      </c>
      <c r="D545" s="132" t="n">
        <v>204</v>
      </c>
      <c r="E545" s="217" t="n">
        <v>0.2</v>
      </c>
      <c r="F545" s="217" t="n">
        <v>0.2</v>
      </c>
      <c r="G545" s="217" t="n">
        <v>0.1</v>
      </c>
      <c r="H545" s="217" t="n">
        <v>161.3</v>
      </c>
      <c r="I545" s="127"/>
      <c r="AR545" s="203" t="n">
        <v>90</v>
      </c>
      <c r="AS545" s="204" t="s">
        <v>72</v>
      </c>
      <c r="AT545" s="204" t="n">
        <v>5</v>
      </c>
      <c r="AU545" s="205" t="n">
        <f aca="false">Q59</f>
        <v>39951</v>
      </c>
      <c r="AV545" s="205" t="n">
        <f aca="false">C350</f>
        <v>7986</v>
      </c>
      <c r="AW545" s="206" t="n">
        <f aca="false">AV545/AU545</f>
        <v>0.199894871217241</v>
      </c>
      <c r="AX545" s="207" t="n">
        <f aca="false">2*AT545*AW545/(2+AT545*AW545)</f>
        <v>0.666433006208692</v>
      </c>
      <c r="AY545" s="208" t="n">
        <f aca="false">AY544*(1-AX544)</f>
        <v>11987.5077410866</v>
      </c>
      <c r="AZ545" s="208" t="n">
        <f aca="false">((AY545+AY546)/2)*AT545</f>
        <v>39965.3616533273</v>
      </c>
      <c r="BA545" s="208" t="n">
        <f aca="false">BA546+AZ545</f>
        <v>53930.9024059181</v>
      </c>
      <c r="BB545" s="209" t="n">
        <f aca="false">BA545/AY545</f>
        <v>4.49892534551384</v>
      </c>
      <c r="BD545" s="203" t="n">
        <v>90</v>
      </c>
      <c r="BE545" s="204" t="s">
        <v>72</v>
      </c>
      <c r="BF545" s="204" t="n">
        <v>5</v>
      </c>
      <c r="BG545" s="205" t="n">
        <f aca="false">AD59</f>
        <v>64120</v>
      </c>
      <c r="BH545" s="205" t="n">
        <f aca="false">C1039</f>
        <v>10667</v>
      </c>
      <c r="BI545" s="206" t="n">
        <f aca="false">BH545/BG545</f>
        <v>0.166359950093575</v>
      </c>
      <c r="BJ545" s="207" t="n">
        <f aca="false">2*BF545*BI545/(2+BF545*BI545)</f>
        <v>0.587470742117582</v>
      </c>
      <c r="BK545" s="208" t="n">
        <f aca="false">BK544*(1-BJ544)</f>
        <v>17628.384458642</v>
      </c>
      <c r="BL545" s="208" t="n">
        <f aca="false">((BK545+BK546)/2)*BF545</f>
        <v>62251.5220425789</v>
      </c>
      <c r="BM545" s="208" t="n">
        <f aca="false">BM546+BL545</f>
        <v>91517.3055999057</v>
      </c>
      <c r="BN545" s="209" t="n">
        <f aca="false">BM545/BK545</f>
        <v>5.19147434154358</v>
      </c>
    </row>
    <row r="546" customFormat="false" ht="15" hidden="false" customHeight="false" outlineLevel="0" collapsed="false">
      <c r="A546" s="219" t="s">
        <v>33</v>
      </c>
      <c r="B546" s="132" t="n">
        <v>610</v>
      </c>
      <c r="C546" s="132" t="n">
        <v>392</v>
      </c>
      <c r="D546" s="132" t="n">
        <v>218</v>
      </c>
      <c r="E546" s="217" t="n">
        <v>0.2</v>
      </c>
      <c r="F546" s="217" t="n">
        <v>0.2</v>
      </c>
      <c r="G546" s="217" t="n">
        <v>0.1</v>
      </c>
      <c r="H546" s="217" t="n">
        <v>179.8</v>
      </c>
      <c r="I546" s="127"/>
      <c r="AR546" s="196" t="n">
        <v>95</v>
      </c>
      <c r="AS546" s="197" t="s">
        <v>74</v>
      </c>
      <c r="AT546" s="197" t="n">
        <v>5</v>
      </c>
      <c r="AU546" s="198" t="n">
        <f aca="false">Q60</f>
        <v>8800</v>
      </c>
      <c r="AV546" s="198" t="n">
        <f aca="false">C351</f>
        <v>2434</v>
      </c>
      <c r="AW546" s="199" t="n">
        <f aca="false">AV546/AU546</f>
        <v>0.276590909090909</v>
      </c>
      <c r="AX546" s="200" t="n">
        <f aca="false">2*AT546*AW546/(2+AT546*AW546)</f>
        <v>0.817601612361438</v>
      </c>
      <c r="AY546" s="201" t="n">
        <f aca="false">AY545*(1-AX545)</f>
        <v>3998.6369202443</v>
      </c>
      <c r="AZ546" s="201" t="n">
        <f aca="false">((AY546+AY547)/2)*AT546</f>
        <v>11819.9546181222</v>
      </c>
      <c r="BA546" s="201" t="n">
        <f aca="false">BA547+AZ546</f>
        <v>13965.5407525907</v>
      </c>
      <c r="BB546" s="202" t="n">
        <f aca="false">BA546/AY546</f>
        <v>3.49257535283736</v>
      </c>
      <c r="BD546" s="196" t="n">
        <v>95</v>
      </c>
      <c r="BE546" s="197" t="s">
        <v>74</v>
      </c>
      <c r="BF546" s="197" t="n">
        <v>5</v>
      </c>
      <c r="BG546" s="198" t="n">
        <f aca="false">AD60</f>
        <v>19117</v>
      </c>
      <c r="BH546" s="198" t="n">
        <f aca="false">C1040</f>
        <v>4498</v>
      </c>
      <c r="BI546" s="199" t="n">
        <f aca="false">BH546/BG546</f>
        <v>0.235287963592614</v>
      </c>
      <c r="BJ546" s="200" t="n">
        <f aca="false">2*BF546*BI546/(2+BF546*BI546)</f>
        <v>0.740728542256768</v>
      </c>
      <c r="BK546" s="201" t="n">
        <f aca="false">BK545*(1-BJ545)</f>
        <v>7272.22435838954</v>
      </c>
      <c r="BL546" s="201" t="n">
        <f aca="false">((BK546+BK547)/2)*BF546</f>
        <v>22894.2614220626</v>
      </c>
      <c r="BM546" s="201" t="n">
        <f aca="false">BM547+BL546</f>
        <v>29265.7835573268</v>
      </c>
      <c r="BN546" s="202" t="n">
        <f aca="false">BM546/BK546</f>
        <v>4.02432352400742</v>
      </c>
    </row>
    <row r="547" customFormat="false" ht="15" hidden="false" customHeight="false" outlineLevel="0" collapsed="false">
      <c r="A547" s="219" t="s">
        <v>34</v>
      </c>
      <c r="B547" s="132" t="n">
        <v>1885</v>
      </c>
      <c r="C547" s="132" t="n">
        <v>1390</v>
      </c>
      <c r="D547" s="132" t="n">
        <v>495</v>
      </c>
      <c r="E547" s="217" t="n">
        <v>0.6</v>
      </c>
      <c r="F547" s="217" t="n">
        <v>0.8</v>
      </c>
      <c r="G547" s="217" t="n">
        <v>0.3</v>
      </c>
      <c r="H547" s="217" t="n">
        <v>280.8</v>
      </c>
      <c r="I547" s="127"/>
      <c r="AR547" s="220" t="s">
        <v>217</v>
      </c>
      <c r="AS547" s="221" t="s">
        <v>218</v>
      </c>
      <c r="AT547" s="221" t="n">
        <f aca="false">2/AW547</f>
        <v>5.88359788359788</v>
      </c>
      <c r="AU547" s="222" t="n">
        <f aca="false">Q61</f>
        <v>1112</v>
      </c>
      <c r="AV547" s="222" t="n">
        <f aca="false">C352</f>
        <v>378</v>
      </c>
      <c r="AW547" s="223" t="n">
        <f aca="false">AV547/AU547</f>
        <v>0.339928057553957</v>
      </c>
      <c r="AX547" s="224" t="n">
        <f aca="false">2*AT547*AW547/(2+AT547*AW547)</f>
        <v>1</v>
      </c>
      <c r="AY547" s="225" t="n">
        <f aca="false">AY546*(1-AX546)</f>
        <v>729.344927004586</v>
      </c>
      <c r="AZ547" s="225" t="n">
        <f aca="false">AY547/AW547</f>
        <v>2145.58613446852</v>
      </c>
      <c r="BA547" s="225" t="n">
        <f aca="false">BA548+AZ547</f>
        <v>2145.58613446852</v>
      </c>
      <c r="BB547" s="226" t="n">
        <f aca="false">BA547/AY547</f>
        <v>2.94179894179894</v>
      </c>
      <c r="BD547" s="220" t="s">
        <v>217</v>
      </c>
      <c r="BE547" s="221" t="s">
        <v>218</v>
      </c>
      <c r="BF547" s="221" t="n">
        <f aca="false">2/BI547</f>
        <v>6.75851393188855</v>
      </c>
      <c r="BG547" s="222" t="n">
        <f aca="false">AD61</f>
        <v>4366</v>
      </c>
      <c r="BH547" s="222" t="n">
        <f aca="false">C1041</f>
        <v>1292</v>
      </c>
      <c r="BI547" s="223" t="n">
        <f aca="false">BH547/BG547</f>
        <v>0.295923041685754</v>
      </c>
      <c r="BJ547" s="224" t="n">
        <f aca="false">2*BF547*BI547/(2+BF547*BI547)</f>
        <v>1</v>
      </c>
      <c r="BK547" s="225" t="n">
        <f aca="false">BK546*(1-BJ546)</f>
        <v>1885.48021043549</v>
      </c>
      <c r="BL547" s="225" t="n">
        <f aca="false">BK547/BI547</f>
        <v>6371.52213526422</v>
      </c>
      <c r="BM547" s="225" t="n">
        <f aca="false">BM548+BL547</f>
        <v>6371.52213526422</v>
      </c>
      <c r="BN547" s="226" t="n">
        <f aca="false">BM547/BK547</f>
        <v>3.37925696594427</v>
      </c>
    </row>
    <row r="548" customFormat="false" ht="15" hidden="false" customHeight="false" outlineLevel="0" collapsed="false">
      <c r="A548" s="219" t="s">
        <v>35</v>
      </c>
      <c r="B548" s="132" t="n">
        <v>2704</v>
      </c>
      <c r="C548" s="132" t="n">
        <v>2084</v>
      </c>
      <c r="D548" s="132" t="n">
        <v>620</v>
      </c>
      <c r="E548" s="217" t="n">
        <v>0.9</v>
      </c>
      <c r="F548" s="217" t="n">
        <v>1.3</v>
      </c>
      <c r="G548" s="217" t="n">
        <v>0.4</v>
      </c>
      <c r="H548" s="217" t="n">
        <v>336.1</v>
      </c>
      <c r="I548" s="127"/>
    </row>
    <row r="549" customFormat="false" ht="15" hidden="false" customHeight="false" outlineLevel="0" collapsed="false">
      <c r="A549" s="219" t="s">
        <v>36</v>
      </c>
      <c r="B549" s="132" t="n">
        <v>2794</v>
      </c>
      <c r="C549" s="132" t="n">
        <v>2073</v>
      </c>
      <c r="D549" s="132" t="n">
        <v>721</v>
      </c>
      <c r="E549" s="217" t="n">
        <v>0.9</v>
      </c>
      <c r="F549" s="217" t="n">
        <v>1.3</v>
      </c>
      <c r="G549" s="217" t="n">
        <v>0.5</v>
      </c>
      <c r="H549" s="217" t="n">
        <v>287.5</v>
      </c>
      <c r="I549" s="127"/>
      <c r="AR549" s="180"/>
      <c r="AS549" s="181"/>
      <c r="AT549" s="181"/>
      <c r="AU549" s="181"/>
      <c r="AV549" s="182"/>
      <c r="AW549" s="182" t="s">
        <v>295</v>
      </c>
      <c r="AX549" s="181"/>
      <c r="AY549" s="181"/>
      <c r="AZ549" s="181"/>
      <c r="BA549" s="181"/>
      <c r="BB549" s="183"/>
      <c r="BD549" s="180"/>
      <c r="BE549" s="181"/>
      <c r="BF549" s="181"/>
      <c r="BG549" s="181"/>
      <c r="BH549" s="182"/>
      <c r="BI549" s="182" t="s">
        <v>296</v>
      </c>
      <c r="BJ549" s="181"/>
      <c r="BK549" s="181"/>
      <c r="BL549" s="181"/>
      <c r="BM549" s="181"/>
      <c r="BN549" s="183"/>
    </row>
    <row r="550" customFormat="false" ht="15" hidden="false" customHeight="false" outlineLevel="0" collapsed="false">
      <c r="A550" s="219" t="s">
        <v>37</v>
      </c>
      <c r="B550" s="132" t="n">
        <v>2875</v>
      </c>
      <c r="C550" s="132" t="n">
        <v>1993</v>
      </c>
      <c r="D550" s="132" t="n">
        <v>882</v>
      </c>
      <c r="E550" s="217" t="n">
        <v>0.9</v>
      </c>
      <c r="F550" s="217" t="n">
        <v>1.2</v>
      </c>
      <c r="G550" s="217" t="n">
        <v>0.6</v>
      </c>
      <c r="H550" s="217" t="n">
        <v>226</v>
      </c>
      <c r="I550" s="127"/>
      <c r="AR550" s="184"/>
      <c r="AS550" s="185"/>
      <c r="AT550" s="186"/>
      <c r="AU550" s="187"/>
      <c r="AV550" s="187"/>
      <c r="AW550" s="187"/>
      <c r="AX550" s="187"/>
      <c r="AY550" s="187"/>
      <c r="AZ550" s="188"/>
      <c r="BA550" s="187"/>
      <c r="BB550" s="189"/>
      <c r="BD550" s="184"/>
      <c r="BE550" s="185"/>
      <c r="BF550" s="186"/>
      <c r="BG550" s="187"/>
      <c r="BH550" s="187"/>
      <c r="BI550" s="187"/>
      <c r="BJ550" s="187"/>
      <c r="BK550" s="187"/>
      <c r="BL550" s="188"/>
      <c r="BM550" s="187"/>
      <c r="BN550" s="189"/>
    </row>
    <row r="551" customFormat="false" ht="73" hidden="false" customHeight="false" outlineLevel="0" collapsed="false">
      <c r="A551" s="219" t="s">
        <v>38</v>
      </c>
      <c r="B551" s="132" t="n">
        <v>3659</v>
      </c>
      <c r="C551" s="132" t="n">
        <v>2378</v>
      </c>
      <c r="D551" s="132" t="n">
        <v>1281</v>
      </c>
      <c r="E551" s="217" t="n">
        <v>1.2</v>
      </c>
      <c r="F551" s="217" t="n">
        <v>1.4</v>
      </c>
      <c r="G551" s="217" t="n">
        <v>0.9</v>
      </c>
      <c r="H551" s="217" t="n">
        <v>185.6</v>
      </c>
      <c r="I551" s="127"/>
      <c r="AR551" s="184" t="s">
        <v>163</v>
      </c>
      <c r="AS551" s="187" t="s">
        <v>164</v>
      </c>
      <c r="AT551" s="186" t="s">
        <v>165</v>
      </c>
      <c r="AU551" s="187" t="s">
        <v>166</v>
      </c>
      <c r="AV551" s="187" t="s">
        <v>167</v>
      </c>
      <c r="AW551" s="187" t="s">
        <v>168</v>
      </c>
      <c r="AX551" s="187" t="s">
        <v>169</v>
      </c>
      <c r="AY551" s="187" t="s">
        <v>170</v>
      </c>
      <c r="AZ551" s="188" t="s">
        <v>171</v>
      </c>
      <c r="BA551" s="187" t="s">
        <v>172</v>
      </c>
      <c r="BB551" s="189" t="s">
        <v>173</v>
      </c>
      <c r="BD551" s="184" t="s">
        <v>163</v>
      </c>
      <c r="BE551" s="187" t="s">
        <v>164</v>
      </c>
      <c r="BF551" s="186" t="s">
        <v>165</v>
      </c>
      <c r="BG551" s="187" t="s">
        <v>166</v>
      </c>
      <c r="BH551" s="187" t="s">
        <v>167</v>
      </c>
      <c r="BI551" s="187" t="s">
        <v>168</v>
      </c>
      <c r="BJ551" s="187" t="s">
        <v>169</v>
      </c>
      <c r="BK551" s="187" t="s">
        <v>170</v>
      </c>
      <c r="BL551" s="188" t="s">
        <v>171</v>
      </c>
      <c r="BM551" s="187" t="s">
        <v>172</v>
      </c>
      <c r="BN551" s="189" t="s">
        <v>173</v>
      </c>
    </row>
    <row r="552" customFormat="false" ht="15" hidden="false" customHeight="false" outlineLevel="0" collapsed="false">
      <c r="A552" s="219" t="s">
        <v>39</v>
      </c>
      <c r="B552" s="132" t="n">
        <v>5459</v>
      </c>
      <c r="C552" s="132" t="n">
        <v>3443</v>
      </c>
      <c r="D552" s="132" t="n">
        <v>2016</v>
      </c>
      <c r="E552" s="217" t="n">
        <v>1.7</v>
      </c>
      <c r="F552" s="217" t="n">
        <v>2.1</v>
      </c>
      <c r="G552" s="217" t="n">
        <v>1.3</v>
      </c>
      <c r="H552" s="217" t="n">
        <v>170.8</v>
      </c>
      <c r="I552" s="127"/>
      <c r="AR552" s="191" t="s">
        <v>175</v>
      </c>
      <c r="AS552" s="192" t="s">
        <v>176</v>
      </c>
      <c r="AT552" s="193" t="s">
        <v>177</v>
      </c>
      <c r="AU552" s="192" t="s">
        <v>178</v>
      </c>
      <c r="AV552" s="192" t="s">
        <v>179</v>
      </c>
      <c r="AW552" s="192" t="s">
        <v>180</v>
      </c>
      <c r="AX552" s="192" t="s">
        <v>181</v>
      </c>
      <c r="AY552" s="192" t="s">
        <v>182</v>
      </c>
      <c r="AZ552" s="194" t="s">
        <v>183</v>
      </c>
      <c r="BA552" s="192" t="s">
        <v>184</v>
      </c>
      <c r="BB552" s="195" t="s">
        <v>185</v>
      </c>
      <c r="BD552" s="191" t="s">
        <v>175</v>
      </c>
      <c r="BE552" s="192" t="s">
        <v>176</v>
      </c>
      <c r="BF552" s="193" t="s">
        <v>177</v>
      </c>
      <c r="BG552" s="192" t="s">
        <v>178</v>
      </c>
      <c r="BH552" s="192" t="s">
        <v>179</v>
      </c>
      <c r="BI552" s="192" t="s">
        <v>180</v>
      </c>
      <c r="BJ552" s="192" t="s">
        <v>181</v>
      </c>
      <c r="BK552" s="192" t="s">
        <v>182</v>
      </c>
      <c r="BL552" s="194" t="s">
        <v>183</v>
      </c>
      <c r="BM552" s="192" t="s">
        <v>184</v>
      </c>
      <c r="BN552" s="195" t="s">
        <v>185</v>
      </c>
    </row>
    <row r="553" customFormat="false" ht="15" hidden="false" customHeight="false" outlineLevel="0" collapsed="false">
      <c r="A553" s="219" t="s">
        <v>40</v>
      </c>
      <c r="B553" s="132" t="n">
        <v>7526</v>
      </c>
      <c r="C553" s="132" t="n">
        <v>4672</v>
      </c>
      <c r="D553" s="132" t="n">
        <v>2854</v>
      </c>
      <c r="E553" s="217" t="n">
        <v>2.4</v>
      </c>
      <c r="F553" s="217" t="n">
        <v>2.8</v>
      </c>
      <c r="G553" s="217" t="n">
        <v>1.9</v>
      </c>
      <c r="H553" s="217" t="n">
        <v>163.7</v>
      </c>
      <c r="I553" s="127"/>
      <c r="AR553" s="196" t="s">
        <v>186</v>
      </c>
      <c r="AS553" s="197" t="s">
        <v>186</v>
      </c>
      <c r="AT553" s="197" t="n">
        <v>1</v>
      </c>
      <c r="AU553" s="198" t="n">
        <f aca="false">Q70</f>
        <v>364334.434037073</v>
      </c>
      <c r="AV553" s="198" t="n">
        <f aca="false">D331</f>
        <v>3143</v>
      </c>
      <c r="AW553" s="199" t="n">
        <f aca="false">AV553/AU553</f>
        <v>0.00862668939955366</v>
      </c>
      <c r="AX553" s="200" t="n">
        <f aca="false">2*AT553*AW553/(2+AT553*AW553)</f>
        <v>0.00858963932430119</v>
      </c>
      <c r="AY553" s="201" t="n">
        <v>100000</v>
      </c>
      <c r="AZ553" s="201" t="n">
        <f aca="false">(0.1*AY553+0.9*AY554)*AT553</f>
        <v>99226.9324608129</v>
      </c>
      <c r="BA553" s="201" t="n">
        <f aca="false">BA554+AZ553</f>
        <v>8057549.46749134</v>
      </c>
      <c r="BB553" s="202" t="n">
        <f aca="false">BA553/AY553</f>
        <v>80.5754946749134</v>
      </c>
      <c r="BD553" s="196" t="s">
        <v>186</v>
      </c>
      <c r="BE553" s="197" t="s">
        <v>186</v>
      </c>
      <c r="BF553" s="197" t="n">
        <v>1</v>
      </c>
      <c r="BG553" s="198" t="n">
        <f aca="false">AD70</f>
        <v>347718.677910244</v>
      </c>
      <c r="BH553" s="198" t="n">
        <f aca="false">D1020</f>
        <v>2023</v>
      </c>
      <c r="BI553" s="199" t="n">
        <f aca="false">BH553/BG553</f>
        <v>0.00581792158004867</v>
      </c>
      <c r="BJ553" s="200" t="n">
        <f aca="false">2*BF553*BI553/(2+BF553*BI553)</f>
        <v>0.00580104656305563</v>
      </c>
      <c r="BK553" s="201" t="n">
        <v>100000</v>
      </c>
      <c r="BL553" s="201" t="n">
        <f aca="false">(0.1*BK553+0.9*BK554)*BF553</f>
        <v>99477.905809325</v>
      </c>
      <c r="BM553" s="201" t="n">
        <f aca="false">BM554+BL553</f>
        <v>8313175.49412586</v>
      </c>
      <c r="BN553" s="202" t="n">
        <f aca="false">BM553/BK553</f>
        <v>83.1317549412586</v>
      </c>
    </row>
    <row r="554" customFormat="false" ht="15" hidden="false" customHeight="false" outlineLevel="0" collapsed="false">
      <c r="A554" s="219" t="s">
        <v>52</v>
      </c>
      <c r="B554" s="132" t="n">
        <v>10520</v>
      </c>
      <c r="C554" s="132" t="n">
        <v>6659</v>
      </c>
      <c r="D554" s="132" t="n">
        <v>3861</v>
      </c>
      <c r="E554" s="217" t="n">
        <v>3.3</v>
      </c>
      <c r="F554" s="217" t="n">
        <v>4</v>
      </c>
      <c r="G554" s="217" t="n">
        <v>2.6</v>
      </c>
      <c r="H554" s="217" t="n">
        <v>172.5</v>
      </c>
      <c r="I554" s="127"/>
      <c r="AR554" s="203" t="s">
        <v>188</v>
      </c>
      <c r="AS554" s="204" t="s">
        <v>189</v>
      </c>
      <c r="AT554" s="204" t="n">
        <v>4</v>
      </c>
      <c r="AU554" s="205" t="n">
        <f aca="false">Q71</f>
        <v>1824348</v>
      </c>
      <c r="AV554" s="205" t="n">
        <f aca="false">D332</f>
        <v>522</v>
      </c>
      <c r="AW554" s="206" t="n">
        <f aca="false">AV554/AU554</f>
        <v>0.000286129620006709</v>
      </c>
      <c r="AX554" s="207" t="n">
        <f aca="false">2*AT554*AW554/(2+AT554*AW554)</f>
        <v>0.00114386389334455</v>
      </c>
      <c r="AY554" s="208" t="n">
        <f aca="false">AY553*(1-AX553)</f>
        <v>99141.0360675699</v>
      </c>
      <c r="AZ554" s="208" t="n">
        <f aca="false">((AY554+AY555)/2)*AT554</f>
        <v>396337.336567267</v>
      </c>
      <c r="BA554" s="208" t="n">
        <f aca="false">BA555+AZ554</f>
        <v>7958322.53503052</v>
      </c>
      <c r="BB554" s="209" t="n">
        <f aca="false">BA554/AY554</f>
        <v>80.2727392278461</v>
      </c>
      <c r="BD554" s="203" t="s">
        <v>188</v>
      </c>
      <c r="BE554" s="204" t="s">
        <v>189</v>
      </c>
      <c r="BF554" s="204" t="n">
        <v>4</v>
      </c>
      <c r="BG554" s="205" t="n">
        <f aca="false">AD71</f>
        <v>1739688</v>
      </c>
      <c r="BH554" s="205" t="n">
        <f aca="false">D1021</f>
        <v>293</v>
      </c>
      <c r="BI554" s="206" t="n">
        <f aca="false">BH554/BG554</f>
        <v>0.000168421004226045</v>
      </c>
      <c r="BJ554" s="207" t="n">
        <f aca="false">2*BF554*BI554/(2+BF554*BI554)</f>
        <v>0.000673457168239024</v>
      </c>
      <c r="BK554" s="208" t="n">
        <f aca="false">BK553*(1-BJ553)</f>
        <v>99419.8953436944</v>
      </c>
      <c r="BL554" s="208" t="n">
        <f aca="false">((BK554+BK555)/2)*BF554</f>
        <v>397545.671292408</v>
      </c>
      <c r="BM554" s="208" t="n">
        <f aca="false">BM555+BL554</f>
        <v>8213697.58831654</v>
      </c>
      <c r="BN554" s="209" t="n">
        <f aca="false">BM554/BK554</f>
        <v>82.6162365180711</v>
      </c>
    </row>
    <row r="555" customFormat="false" ht="15" hidden="false" customHeight="false" outlineLevel="0" collapsed="false">
      <c r="A555" s="219" t="s">
        <v>53</v>
      </c>
      <c r="B555" s="132" t="n">
        <v>15462</v>
      </c>
      <c r="C555" s="132" t="n">
        <v>9923</v>
      </c>
      <c r="D555" s="132" t="n">
        <v>5539</v>
      </c>
      <c r="E555" s="217" t="n">
        <v>4.9</v>
      </c>
      <c r="F555" s="217" t="n">
        <v>6</v>
      </c>
      <c r="G555" s="217" t="n">
        <v>3.7</v>
      </c>
      <c r="H555" s="217" t="n">
        <v>179.1</v>
      </c>
      <c r="I555" s="127"/>
      <c r="AR555" s="196" t="s">
        <v>194</v>
      </c>
      <c r="AS555" s="197" t="s">
        <v>46</v>
      </c>
      <c r="AT555" s="197" t="n">
        <v>5</v>
      </c>
      <c r="AU555" s="198" t="n">
        <f aca="false">Q72</f>
        <v>1756909</v>
      </c>
      <c r="AV555" s="198" t="n">
        <f aca="false">D333</f>
        <v>245</v>
      </c>
      <c r="AW555" s="199" t="n">
        <f aca="false">AV555/AU555</f>
        <v>0.000139449453557356</v>
      </c>
      <c r="AX555" s="200" t="n">
        <f aca="false">2*AT555*AW555/(2+AT555*AW555)</f>
        <v>0.000697004275623371</v>
      </c>
      <c r="AY555" s="201" t="n">
        <f aca="false">AY554*(1-AX554)</f>
        <v>99027.6322160634</v>
      </c>
      <c r="AZ555" s="201" t="n">
        <f aca="false">((AY555+AY556)/2)*AT555</f>
        <v>494965.604372668</v>
      </c>
      <c r="BA555" s="201" t="n">
        <f aca="false">BA556+AZ555</f>
        <v>7561985.19846326</v>
      </c>
      <c r="BB555" s="202" t="n">
        <f aca="false">BA555/AY555</f>
        <v>76.3623751193419</v>
      </c>
      <c r="BD555" s="196" t="s">
        <v>194</v>
      </c>
      <c r="BE555" s="197" t="s">
        <v>46</v>
      </c>
      <c r="BF555" s="197" t="n">
        <v>5</v>
      </c>
      <c r="BG555" s="198" t="n">
        <f aca="false">AD72</f>
        <v>1772695</v>
      </c>
      <c r="BH555" s="198" t="n">
        <f aca="false">D1022</f>
        <v>131</v>
      </c>
      <c r="BI555" s="199" t="n">
        <f aca="false">BH555/BG555</f>
        <v>7.38987812342225E-005</v>
      </c>
      <c r="BJ555" s="200" t="n">
        <f aca="false">2*BF555*BI555/(2+BF555*BI555)</f>
        <v>0.000369425655906792</v>
      </c>
      <c r="BK555" s="201" t="n">
        <f aca="false">BK554*(1-BJ554)</f>
        <v>99352.9403025097</v>
      </c>
      <c r="BL555" s="201" t="n">
        <f aca="false">((BK555+BK556)/2)*BF555</f>
        <v>496672.942699705</v>
      </c>
      <c r="BM555" s="201" t="n">
        <f aca="false">BM556+BL555</f>
        <v>7816151.91702413</v>
      </c>
      <c r="BN555" s="202" t="n">
        <f aca="false">BM555/BK555</f>
        <v>78.6705646881262</v>
      </c>
    </row>
    <row r="556" customFormat="false" ht="15" hidden="false" customHeight="false" outlineLevel="0" collapsed="false">
      <c r="A556" s="219" t="s">
        <v>57</v>
      </c>
      <c r="B556" s="132" t="n">
        <v>21459</v>
      </c>
      <c r="C556" s="132" t="n">
        <v>13769</v>
      </c>
      <c r="D556" s="132" t="n">
        <v>7690</v>
      </c>
      <c r="E556" s="217" t="n">
        <v>6.8</v>
      </c>
      <c r="F556" s="217" t="n">
        <v>8.3</v>
      </c>
      <c r="G556" s="217" t="n">
        <v>5.1</v>
      </c>
      <c r="H556" s="217" t="n">
        <v>179.1</v>
      </c>
      <c r="I556" s="127"/>
      <c r="AR556" s="203" t="s">
        <v>200</v>
      </c>
      <c r="AS556" s="204" t="s">
        <v>33</v>
      </c>
      <c r="AT556" s="204" t="n">
        <v>5</v>
      </c>
      <c r="AU556" s="205" t="n">
        <f aca="false">Q73</f>
        <v>1711561</v>
      </c>
      <c r="AV556" s="205" t="n">
        <f aca="false">D334</f>
        <v>274</v>
      </c>
      <c r="AW556" s="206" t="n">
        <f aca="false">AV556/AU556</f>
        <v>0.000160087779518229</v>
      </c>
      <c r="AX556" s="207" t="n">
        <f aca="false">2*AT556*AW556/(2+AT556*AW556)</f>
        <v>0.000800118674536252</v>
      </c>
      <c r="AY556" s="208" t="n">
        <f aca="false">AY555*(1-AX555)</f>
        <v>98958.609533004</v>
      </c>
      <c r="AZ556" s="208" t="n">
        <f aca="false">((AY556+AY557)/2)*AT556</f>
        <v>494595.101086286</v>
      </c>
      <c r="BA556" s="208" t="n">
        <f aca="false">BA557+AZ556</f>
        <v>7067019.59409059</v>
      </c>
      <c r="BB556" s="209" t="n">
        <f aca="false">BA556/AY556</f>
        <v>71.4138934190829</v>
      </c>
      <c r="BD556" s="203" t="s">
        <v>200</v>
      </c>
      <c r="BE556" s="204" t="s">
        <v>33</v>
      </c>
      <c r="BF556" s="204" t="n">
        <v>5</v>
      </c>
      <c r="BG556" s="205" t="n">
        <f aca="false">AD73</f>
        <v>1809155</v>
      </c>
      <c r="BH556" s="205" t="n">
        <f aca="false">D1023</f>
        <v>147</v>
      </c>
      <c r="BI556" s="206" t="n">
        <f aca="false">BH556/BG556</f>
        <v>8.12534028317087E-005</v>
      </c>
      <c r="BJ556" s="207" t="n">
        <f aca="false">2*BF556*BI556/(2+BF556*BI556)</f>
        <v>0.000406184504475628</v>
      </c>
      <c r="BK556" s="208" t="n">
        <f aca="false">BK555*(1-BJ555)</f>
        <v>99316.2367773721</v>
      </c>
      <c r="BL556" s="208" t="n">
        <f aca="false">((BK556+BK557)/2)*BF556</f>
        <v>496480.332095806</v>
      </c>
      <c r="BM556" s="208" t="n">
        <f aca="false">BM557+BL556</f>
        <v>7319478.97432442</v>
      </c>
      <c r="BN556" s="209" t="n">
        <f aca="false">BM556/BK556</f>
        <v>73.6987144481905</v>
      </c>
    </row>
    <row r="557" customFormat="false" ht="15" hidden="false" customHeight="false" outlineLevel="0" collapsed="false">
      <c r="A557" s="219" t="s">
        <v>62</v>
      </c>
      <c r="B557" s="132" t="n">
        <v>28404</v>
      </c>
      <c r="C557" s="132" t="n">
        <v>17810</v>
      </c>
      <c r="D557" s="132" t="n">
        <v>10594</v>
      </c>
      <c r="E557" s="217" t="n">
        <v>9</v>
      </c>
      <c r="F557" s="217" t="n">
        <v>10.8</v>
      </c>
      <c r="G557" s="217" t="n">
        <v>7</v>
      </c>
      <c r="H557" s="217" t="n">
        <v>168.1</v>
      </c>
      <c r="I557" s="127"/>
      <c r="AR557" s="196" t="s">
        <v>202</v>
      </c>
      <c r="AS557" s="197" t="s">
        <v>34</v>
      </c>
      <c r="AT557" s="197" t="n">
        <v>5</v>
      </c>
      <c r="AU557" s="198" t="n">
        <f aca="false">Q74</f>
        <v>1732539</v>
      </c>
      <c r="AV557" s="198" t="n">
        <f aca="false">D335</f>
        <v>580</v>
      </c>
      <c r="AW557" s="199" t="n">
        <f aca="false">AV557/AU557</f>
        <v>0.000334768798855322</v>
      </c>
      <c r="AX557" s="200" t="n">
        <f aca="false">2*AT557*AW557/(2+AT557*AW557)</f>
        <v>0.00167244428886227</v>
      </c>
      <c r="AY557" s="201" t="n">
        <f aca="false">AY556*(1-AX556)</f>
        <v>98879.4309015105</v>
      </c>
      <c r="AZ557" s="201" t="n">
        <f aca="false">((AY557+AY558)/2)*AT557</f>
        <v>493983.728658809</v>
      </c>
      <c r="BA557" s="201" t="n">
        <f aca="false">BA558+AZ557</f>
        <v>6572424.4930043</v>
      </c>
      <c r="BB557" s="202" t="n">
        <f aca="false">BA557/AY557</f>
        <v>66.4690768654485</v>
      </c>
      <c r="BD557" s="196" t="s">
        <v>202</v>
      </c>
      <c r="BE557" s="197" t="s">
        <v>34</v>
      </c>
      <c r="BF557" s="197" t="n">
        <v>5</v>
      </c>
      <c r="BG557" s="198" t="n">
        <f aca="false">AD74</f>
        <v>1817736</v>
      </c>
      <c r="BH557" s="198" t="n">
        <f aca="false">D1024</f>
        <v>403</v>
      </c>
      <c r="BI557" s="199" t="n">
        <f aca="false">BH557/BG557</f>
        <v>0.00022170436190954</v>
      </c>
      <c r="BJ557" s="200" t="n">
        <f aca="false">2*BF557*BI557/(2+BF557*BI557)</f>
        <v>0.00110790773960154</v>
      </c>
      <c r="BK557" s="201" t="n">
        <f aca="false">BK556*(1-BJ556)</f>
        <v>99275.8960609504</v>
      </c>
      <c r="BL557" s="201" t="n">
        <f aca="false">((BK557+BK558)/2)*BF557</f>
        <v>496104.508970747</v>
      </c>
      <c r="BM557" s="201" t="n">
        <f aca="false">BM558+BL557</f>
        <v>6822998.64222862</v>
      </c>
      <c r="BN557" s="202" t="n">
        <f aca="false">BM557/BK557</f>
        <v>68.7276460142918</v>
      </c>
    </row>
    <row r="558" customFormat="false" ht="15" hidden="false" customHeight="false" outlineLevel="0" collapsed="false">
      <c r="A558" s="219" t="s">
        <v>64</v>
      </c>
      <c r="B558" s="132" t="n">
        <v>35530</v>
      </c>
      <c r="C558" s="132" t="n">
        <v>21271</v>
      </c>
      <c r="D558" s="132" t="n">
        <v>14259</v>
      </c>
      <c r="E558" s="217" t="n">
        <v>11.2</v>
      </c>
      <c r="F558" s="217" t="n">
        <v>12.9</v>
      </c>
      <c r="G558" s="217" t="n">
        <v>9.5</v>
      </c>
      <c r="H558" s="217" t="n">
        <v>149.2</v>
      </c>
      <c r="I558" s="127"/>
      <c r="AR558" s="203" t="s">
        <v>203</v>
      </c>
      <c r="AS558" s="204" t="s">
        <v>35</v>
      </c>
      <c r="AT558" s="204" t="n">
        <v>5</v>
      </c>
      <c r="AU558" s="205" t="n">
        <f aca="false">Q75</f>
        <v>1767969</v>
      </c>
      <c r="AV558" s="205" t="n">
        <f aca="false">D336</f>
        <v>718</v>
      </c>
      <c r="AW558" s="206" t="n">
        <f aca="false">AV558/AU558</f>
        <v>0.000406115718092342</v>
      </c>
      <c r="AX558" s="207" t="n">
        <f aca="false">2*AT558*AW558/(2+AT558*AW558)</f>
        <v>0.00202851905677819</v>
      </c>
      <c r="AY558" s="208" t="n">
        <f aca="false">AY557*(1-AX557)</f>
        <v>98714.0605620133</v>
      </c>
      <c r="AZ558" s="208" t="n">
        <f aca="false">((AY558+AY559)/2)*AT558</f>
        <v>493069.694427511</v>
      </c>
      <c r="BA558" s="208" t="n">
        <f aca="false">BA559+AZ558</f>
        <v>6078440.76434549</v>
      </c>
      <c r="BB558" s="209" t="n">
        <f aca="false">BA558/AY558</f>
        <v>61.5762408084403</v>
      </c>
      <c r="BD558" s="203" t="s">
        <v>203</v>
      </c>
      <c r="BE558" s="204" t="s">
        <v>35</v>
      </c>
      <c r="BF558" s="204" t="n">
        <v>5</v>
      </c>
      <c r="BG558" s="205" t="n">
        <f aca="false">AD75</f>
        <v>1721733</v>
      </c>
      <c r="BH558" s="205" t="n">
        <f aca="false">D1025</f>
        <v>461</v>
      </c>
      <c r="BI558" s="206" t="n">
        <f aca="false">BH558/BG558</f>
        <v>0.000267753478617184</v>
      </c>
      <c r="BJ558" s="207" t="n">
        <f aca="false">2*BF558*BI558/(2+BF558*BI558)</f>
        <v>0.00133787184348583</v>
      </c>
      <c r="BK558" s="208" t="n">
        <f aca="false">BK557*(1-BJ557)</f>
        <v>99165.9075273485</v>
      </c>
      <c r="BL558" s="208" t="n">
        <f aca="false">((BK558+BK559)/2)*BF558</f>
        <v>495497.859447956</v>
      </c>
      <c r="BM558" s="208" t="n">
        <f aca="false">BM559+BL558</f>
        <v>6326894.13325787</v>
      </c>
      <c r="BN558" s="209" t="n">
        <f aca="false">BM558/BK558</f>
        <v>63.8011015178074</v>
      </c>
    </row>
    <row r="559" customFormat="false" ht="15" hidden="false" customHeight="false" outlineLevel="0" collapsed="false">
      <c r="A559" s="219" t="s">
        <v>69</v>
      </c>
      <c r="B559" s="132" t="n">
        <v>40925</v>
      </c>
      <c r="C559" s="132" t="n">
        <v>22679</v>
      </c>
      <c r="D559" s="132" t="n">
        <v>18246</v>
      </c>
      <c r="E559" s="217" t="n">
        <v>13</v>
      </c>
      <c r="F559" s="217" t="n">
        <v>13.7</v>
      </c>
      <c r="G559" s="217" t="n">
        <v>12.1</v>
      </c>
      <c r="H559" s="217" t="n">
        <v>124.3</v>
      </c>
      <c r="I559" s="127"/>
      <c r="AR559" s="196" t="s">
        <v>204</v>
      </c>
      <c r="AS559" s="197" t="s">
        <v>36</v>
      </c>
      <c r="AT559" s="197" t="n">
        <v>5</v>
      </c>
      <c r="AU559" s="198" t="n">
        <f aca="false">Q76</f>
        <v>1695751</v>
      </c>
      <c r="AV559" s="198" t="n">
        <f aca="false">D337</f>
        <v>799</v>
      </c>
      <c r="AW559" s="199" t="n">
        <f aca="false">AV559/AU559</f>
        <v>0.000471177667004177</v>
      </c>
      <c r="AX559" s="200" t="n">
        <f aca="false">2*AT559*AW559/(2+AT559*AW559)</f>
        <v>0.00235311649516993</v>
      </c>
      <c r="AY559" s="201" t="n">
        <f aca="false">AY558*(1-AX558)</f>
        <v>98513.8172089913</v>
      </c>
      <c r="AZ559" s="201" t="n">
        <f aca="false">((AY559+AY560)/2)*AT559</f>
        <v>491989.549824265</v>
      </c>
      <c r="BA559" s="201" t="n">
        <f aca="false">BA560+AZ559</f>
        <v>5585371.06991798</v>
      </c>
      <c r="BB559" s="202" t="n">
        <f aca="false">BA559/AY559</f>
        <v>56.6963216750493</v>
      </c>
      <c r="BD559" s="196" t="s">
        <v>204</v>
      </c>
      <c r="BE559" s="197" t="s">
        <v>36</v>
      </c>
      <c r="BF559" s="197" t="n">
        <v>5</v>
      </c>
      <c r="BG559" s="198" t="n">
        <f aca="false">AD76</f>
        <v>1717868</v>
      </c>
      <c r="BH559" s="198" t="n">
        <f aca="false">D1026</f>
        <v>518</v>
      </c>
      <c r="BI559" s="199" t="n">
        <f aca="false">BH559/BG559</f>
        <v>0.000301536555777277</v>
      </c>
      <c r="BJ559" s="200" t="n">
        <f aca="false">2*BF559*BI559/(2+BF559*BI559)</f>
        <v>0.00150654708134133</v>
      </c>
      <c r="BK559" s="201" t="n">
        <f aca="false">BK558*(1-BJ558)</f>
        <v>99033.236251834</v>
      </c>
      <c r="BL559" s="201" t="n">
        <f aca="false">((BK559+BK560)/2)*BF559</f>
        <v>494793.185676592</v>
      </c>
      <c r="BM559" s="201" t="n">
        <f aca="false">BM560+BL559</f>
        <v>5831396.27380991</v>
      </c>
      <c r="BN559" s="202" t="n">
        <f aca="false">BM559/BK559</f>
        <v>58.8832244054018</v>
      </c>
    </row>
    <row r="560" customFormat="false" ht="15" hidden="false" customHeight="false" outlineLevel="0" collapsed="false">
      <c r="A560" s="219" t="s">
        <v>70</v>
      </c>
      <c r="B560" s="132" t="n">
        <v>45602</v>
      </c>
      <c r="C560" s="132" t="n">
        <v>21667</v>
      </c>
      <c r="D560" s="132" t="n">
        <v>23935</v>
      </c>
      <c r="E560" s="217" t="n">
        <v>14.4</v>
      </c>
      <c r="F560" s="217" t="n">
        <v>13.1</v>
      </c>
      <c r="G560" s="217" t="n">
        <v>15.9</v>
      </c>
      <c r="H560" s="217" t="n">
        <v>90.5</v>
      </c>
      <c r="I560" s="127"/>
      <c r="AR560" s="203" t="s">
        <v>205</v>
      </c>
      <c r="AS560" s="204" t="s">
        <v>37</v>
      </c>
      <c r="AT560" s="204" t="n">
        <v>5</v>
      </c>
      <c r="AU560" s="205" t="n">
        <f aca="false">Q77</f>
        <v>1598421</v>
      </c>
      <c r="AV560" s="205" t="n">
        <f aca="false">D338</f>
        <v>979</v>
      </c>
      <c r="AW560" s="206" t="n">
        <f aca="false">AV560/AU560</f>
        <v>0.00061247944064799</v>
      </c>
      <c r="AX560" s="207" t="n">
        <f aca="false">2*AT560*AW560/(2+AT560*AW560)</f>
        <v>0.00305771523394957</v>
      </c>
      <c r="AY560" s="208" t="n">
        <f aca="false">AY559*(1-AX559)</f>
        <v>98282.0027207147</v>
      </c>
      <c r="AZ560" s="208" t="n">
        <f aca="false">((AY560+AY561)/2)*AT560</f>
        <v>490658.717661218</v>
      </c>
      <c r="BA560" s="208" t="n">
        <f aca="false">BA561+AZ560</f>
        <v>5093381.52009372</v>
      </c>
      <c r="BB560" s="209" t="n">
        <f aca="false">BA560/AY560</f>
        <v>51.8241527349361</v>
      </c>
      <c r="BD560" s="203" t="s">
        <v>205</v>
      </c>
      <c r="BE560" s="204" t="s">
        <v>37</v>
      </c>
      <c r="BF560" s="204" t="n">
        <v>5</v>
      </c>
      <c r="BG560" s="205" t="n">
        <f aca="false">AD77</f>
        <v>1750111</v>
      </c>
      <c r="BH560" s="205" t="n">
        <f aca="false">D1027</f>
        <v>713</v>
      </c>
      <c r="BI560" s="206" t="n">
        <f aca="false">BH560/BG560</f>
        <v>0.000407402730455383</v>
      </c>
      <c r="BJ560" s="207" t="n">
        <f aca="false">2*BF560*BI560/(2+BF560*BI560)</f>
        <v>0.00203494105092576</v>
      </c>
      <c r="BK560" s="208" t="n">
        <f aca="false">BK559*(1-BJ559)</f>
        <v>98884.038018803</v>
      </c>
      <c r="BL560" s="208" t="n">
        <f aca="false">((BK560+BK561)/2)*BF560</f>
        <v>493917.132123401</v>
      </c>
      <c r="BM560" s="208" t="n">
        <f aca="false">BM561+BL560</f>
        <v>5336603.08813332</v>
      </c>
      <c r="BN560" s="209" t="n">
        <f aca="false">BM560/BK560</f>
        <v>53.9682965527617</v>
      </c>
    </row>
    <row r="561" customFormat="false" ht="15" hidden="false" customHeight="false" outlineLevel="0" collapsed="false">
      <c r="A561" s="219" t="s">
        <v>71</v>
      </c>
      <c r="B561" s="132" t="n">
        <v>40630</v>
      </c>
      <c r="C561" s="132" t="n">
        <v>16244</v>
      </c>
      <c r="D561" s="132" t="n">
        <v>24386</v>
      </c>
      <c r="E561" s="217" t="n">
        <v>12.9</v>
      </c>
      <c r="F561" s="217" t="n">
        <v>9.8</v>
      </c>
      <c r="G561" s="217" t="n">
        <v>16.2</v>
      </c>
      <c r="H561" s="217" t="n">
        <v>66.6</v>
      </c>
      <c r="I561" s="127"/>
      <c r="AR561" s="196" t="s">
        <v>206</v>
      </c>
      <c r="AS561" s="197" t="s">
        <v>38</v>
      </c>
      <c r="AT561" s="197" t="n">
        <v>5</v>
      </c>
      <c r="AU561" s="198" t="n">
        <f aca="false">Q78</f>
        <v>1583000</v>
      </c>
      <c r="AV561" s="198" t="n">
        <f aca="false">D339</f>
        <v>1436</v>
      </c>
      <c r="AW561" s="199" t="n">
        <f aca="false">AV561/AU561</f>
        <v>0.000907138344914719</v>
      </c>
      <c r="AX561" s="200" t="n">
        <f aca="false">2*AT561*AW561/(2+AT561*AW561)</f>
        <v>0.00452542874970849</v>
      </c>
      <c r="AY561" s="201" t="n">
        <f aca="false">AY560*(1-AX560)</f>
        <v>97981.4843437725</v>
      </c>
      <c r="AZ561" s="201" t="n">
        <f aca="false">((AY561+AY562)/2)*AT561</f>
        <v>488798.901153391</v>
      </c>
      <c r="BA561" s="201" t="n">
        <f aca="false">BA562+AZ561</f>
        <v>4602722.8024325</v>
      </c>
      <c r="BB561" s="202" t="n">
        <f aca="false">BA561/AY561</f>
        <v>46.9754345247888</v>
      </c>
      <c r="BD561" s="196" t="s">
        <v>206</v>
      </c>
      <c r="BE561" s="197" t="s">
        <v>38</v>
      </c>
      <c r="BF561" s="197" t="n">
        <v>5</v>
      </c>
      <c r="BG561" s="198" t="n">
        <f aca="false">AD78</f>
        <v>1749976</v>
      </c>
      <c r="BH561" s="198" t="n">
        <f aca="false">D1028</f>
        <v>1119</v>
      </c>
      <c r="BI561" s="199" t="n">
        <f aca="false">BH561/BG561</f>
        <v>0.00063943734085496</v>
      </c>
      <c r="BJ561" s="200" t="n">
        <f aca="false">2*BF561*BI561/(2+BF561*BI561)</f>
        <v>0.00319208386023636</v>
      </c>
      <c r="BK561" s="201" t="n">
        <f aca="false">BK560*(1-BJ560)</f>
        <v>98682.8148305573</v>
      </c>
      <c r="BL561" s="201" t="n">
        <f aca="false">((BK561+BK562)/2)*BF561</f>
        <v>492626.564601528</v>
      </c>
      <c r="BM561" s="201" t="n">
        <f aca="false">BM562+BL561</f>
        <v>4842685.95600992</v>
      </c>
      <c r="BN561" s="202" t="n">
        <f aca="false">BM561/BK561</f>
        <v>49.0732450662765</v>
      </c>
    </row>
    <row r="562" customFormat="false" ht="15" hidden="false" customHeight="false" outlineLevel="0" collapsed="false">
      <c r="A562" s="219" t="s">
        <v>72</v>
      </c>
      <c r="B562" s="132" t="n">
        <v>27206</v>
      </c>
      <c r="C562" s="132" t="n">
        <v>8757</v>
      </c>
      <c r="D562" s="132" t="n">
        <v>18449</v>
      </c>
      <c r="E562" s="217" t="n">
        <v>8.6</v>
      </c>
      <c r="F562" s="217" t="n">
        <v>5.3</v>
      </c>
      <c r="G562" s="217" t="n">
        <v>12.2</v>
      </c>
      <c r="H562" s="217" t="n">
        <v>47.5</v>
      </c>
      <c r="I562" s="127"/>
      <c r="AR562" s="203" t="s">
        <v>207</v>
      </c>
      <c r="AS562" s="204" t="s">
        <v>39</v>
      </c>
      <c r="AT562" s="204" t="n">
        <v>5</v>
      </c>
      <c r="AU562" s="205" t="n">
        <f aca="false">Q79</f>
        <v>1414469</v>
      </c>
      <c r="AV562" s="205" t="n">
        <f aca="false">D340</f>
        <v>1989</v>
      </c>
      <c r="AW562" s="206" t="n">
        <f aca="false">AV562/AU562</f>
        <v>0.00140618140093562</v>
      </c>
      <c r="AX562" s="207" t="n">
        <f aca="false">2*AT562*AW562/(2+AT562*AW562)</f>
        <v>0.007006276764488</v>
      </c>
      <c r="AY562" s="208" t="n">
        <f aca="false">AY561*(1-AX561)</f>
        <v>97538.076117584</v>
      </c>
      <c r="AZ562" s="208" t="n">
        <f aca="false">((AY562+AY563)/2)*AT562</f>
        <v>485981.933697031</v>
      </c>
      <c r="BA562" s="208" t="n">
        <f aca="false">BA563+AZ562</f>
        <v>4113923.90127911</v>
      </c>
      <c r="BB562" s="209" t="n">
        <f aca="false">BA562/AY562</f>
        <v>42.1776199103998</v>
      </c>
      <c r="BD562" s="203" t="s">
        <v>207</v>
      </c>
      <c r="BE562" s="204" t="s">
        <v>39</v>
      </c>
      <c r="BF562" s="204" t="n">
        <v>5</v>
      </c>
      <c r="BG562" s="205" t="n">
        <f aca="false">AD79</f>
        <v>1641608</v>
      </c>
      <c r="BH562" s="205" t="n">
        <f aca="false">D1029</f>
        <v>1769</v>
      </c>
      <c r="BI562" s="206" t="n">
        <f aca="false">BH562/BG562</f>
        <v>0.00107760196100409</v>
      </c>
      <c r="BJ562" s="207" t="n">
        <f aca="false">2*BF562*BI562/(2+BF562*BI562)</f>
        <v>0.00537353347948291</v>
      </c>
      <c r="BK562" s="208" t="n">
        <f aca="false">BK561*(1-BJ561)</f>
        <v>98367.8110100539</v>
      </c>
      <c r="BL562" s="208" t="n">
        <f aca="false">((BK562+BK563)/2)*BF562</f>
        <v>490517.598235855</v>
      </c>
      <c r="BM562" s="208" t="n">
        <f aca="false">BM563+BL562</f>
        <v>4350059.39140839</v>
      </c>
      <c r="BN562" s="209" t="n">
        <f aca="false">BM562/BK562</f>
        <v>44.2223868432305</v>
      </c>
    </row>
    <row r="563" customFormat="false" ht="15" hidden="false" customHeight="false" outlineLevel="0" collapsed="false">
      <c r="A563" s="219" t="s">
        <v>74</v>
      </c>
      <c r="B563" s="132" t="n">
        <v>12017</v>
      </c>
      <c r="C563" s="132" t="n">
        <v>3127</v>
      </c>
      <c r="D563" s="132" t="n">
        <v>8890</v>
      </c>
      <c r="E563" s="217" t="n">
        <v>3.8</v>
      </c>
      <c r="F563" s="217" t="n">
        <v>1.9</v>
      </c>
      <c r="G563" s="217" t="n">
        <v>5.9</v>
      </c>
      <c r="H563" s="217" t="n">
        <v>35.2</v>
      </c>
      <c r="I563" s="127"/>
      <c r="AR563" s="196" t="s">
        <v>208</v>
      </c>
      <c r="AS563" s="197" t="s">
        <v>40</v>
      </c>
      <c r="AT563" s="197" t="n">
        <v>5</v>
      </c>
      <c r="AU563" s="198" t="n">
        <f aca="false">Q80</f>
        <v>1212478</v>
      </c>
      <c r="AV563" s="198" t="n">
        <f aca="false">D341</f>
        <v>2764</v>
      </c>
      <c r="AW563" s="199" t="n">
        <f aca="false">AV563/AU563</f>
        <v>0.00227962899120644</v>
      </c>
      <c r="AX563" s="200" t="n">
        <f aca="false">2*AT563*AW563/(2+AT563*AW563)</f>
        <v>0.0113335542091607</v>
      </c>
      <c r="AY563" s="201" t="n">
        <f aca="false">AY562*(1-AX562)</f>
        <v>96854.6973612285</v>
      </c>
      <c r="AZ563" s="201" t="n">
        <f aca="false">((AY563+AY564)/2)*AT563</f>
        <v>481529.216898754</v>
      </c>
      <c r="BA563" s="201" t="n">
        <f aca="false">BA564+AZ563</f>
        <v>3627941.96758208</v>
      </c>
      <c r="BB563" s="202" t="n">
        <f aca="false">BA563/AY563</f>
        <v>37.4575737307952</v>
      </c>
      <c r="BD563" s="196" t="s">
        <v>208</v>
      </c>
      <c r="BE563" s="197" t="s">
        <v>40</v>
      </c>
      <c r="BF563" s="197" t="n">
        <v>5</v>
      </c>
      <c r="BG563" s="198" t="n">
        <f aca="false">AD80</f>
        <v>1568405</v>
      </c>
      <c r="BH563" s="198" t="n">
        <f aca="false">D1030</f>
        <v>2826</v>
      </c>
      <c r="BI563" s="199" t="n">
        <f aca="false">BH563/BG563</f>
        <v>0.00180183052209091</v>
      </c>
      <c r="BJ563" s="200" t="n">
        <f aca="false">2*BF563*BI563/(2+BF563*BI563)</f>
        <v>0.00896875218188858</v>
      </c>
      <c r="BK563" s="201" t="n">
        <f aca="false">BK562*(1-BJ562)</f>
        <v>97839.2282842879</v>
      </c>
      <c r="BL563" s="201" t="n">
        <f aca="false">((BK563+BK564)/2)*BF563</f>
        <v>487002.401941067</v>
      </c>
      <c r="BM563" s="201" t="n">
        <f aca="false">BM564+BL563</f>
        <v>3859541.79317254</v>
      </c>
      <c r="BN563" s="202" t="n">
        <f aca="false">BM563/BK563</f>
        <v>39.4477947225627</v>
      </c>
    </row>
    <row r="564" customFormat="false" ht="15" hidden="false" customHeight="false" outlineLevel="0" collapsed="false">
      <c r="A564" s="219" t="s">
        <v>218</v>
      </c>
      <c r="B564" s="132" t="n">
        <v>2960</v>
      </c>
      <c r="C564" s="132" t="n">
        <v>612</v>
      </c>
      <c r="D564" s="132" t="n">
        <v>2348</v>
      </c>
      <c r="E564" s="217" t="n">
        <v>0.9</v>
      </c>
      <c r="F564" s="217" t="n">
        <v>0.4</v>
      </c>
      <c r="G564" s="217" t="n">
        <v>1.6</v>
      </c>
      <c r="H564" s="217" t="n">
        <v>26.1</v>
      </c>
      <c r="I564" s="127"/>
      <c r="AR564" s="203" t="s">
        <v>209</v>
      </c>
      <c r="AS564" s="204" t="s">
        <v>52</v>
      </c>
      <c r="AT564" s="204" t="n">
        <v>5</v>
      </c>
      <c r="AU564" s="205" t="n">
        <f aca="false">Q81</f>
        <v>1126516</v>
      </c>
      <c r="AV564" s="205" t="n">
        <f aca="false">D342</f>
        <v>4016</v>
      </c>
      <c r="AW564" s="206" t="n">
        <f aca="false">AV564/AU564</f>
        <v>0.00356497377755842</v>
      </c>
      <c r="AX564" s="207" t="n">
        <f aca="false">2*AT564*AW564/(2+AT564*AW564)</f>
        <v>0.0176674092609603</v>
      </c>
      <c r="AY564" s="208" t="n">
        <f aca="false">AY563*(1-AX563)</f>
        <v>95756.9893982732</v>
      </c>
      <c r="AZ564" s="208" t="n">
        <f aca="false">((AY564+AY565)/2)*AT564</f>
        <v>474555.502188124</v>
      </c>
      <c r="BA564" s="208" t="n">
        <f aca="false">BA565+AZ564</f>
        <v>3146412.75068332</v>
      </c>
      <c r="BB564" s="209" t="n">
        <f aca="false">BA564/AY564</f>
        <v>32.8583090430792</v>
      </c>
      <c r="BD564" s="203" t="s">
        <v>209</v>
      </c>
      <c r="BE564" s="204" t="s">
        <v>52</v>
      </c>
      <c r="BF564" s="204" t="n">
        <v>5</v>
      </c>
      <c r="BG564" s="205" t="n">
        <f aca="false">AD81</f>
        <v>1507520</v>
      </c>
      <c r="BH564" s="205" t="n">
        <f aca="false">D1031</f>
        <v>4281</v>
      </c>
      <c r="BI564" s="206" t="n">
        <f aca="false">BH564/BG564</f>
        <v>0.00283976331988962</v>
      </c>
      <c r="BJ564" s="207" t="n">
        <f aca="false">2*BF564*BI564/(2+BF564*BI564)</f>
        <v>0.0140987240012581</v>
      </c>
      <c r="BK564" s="208" t="n">
        <f aca="false">BK563*(1-BJ563)</f>
        <v>96961.732492139</v>
      </c>
      <c r="BL564" s="208" t="n">
        <f aca="false">((BK564+BK565)/2)*BF564</f>
        <v>481391.070697969</v>
      </c>
      <c r="BM564" s="208" t="n">
        <f aca="false">BM565+BL564</f>
        <v>3372539.39123147</v>
      </c>
      <c r="BN564" s="209" t="n">
        <f aca="false">BM564/BK564</f>
        <v>34.7821692594539</v>
      </c>
    </row>
    <row r="565" customFormat="false" ht="15" hidden="false" customHeight="false" outlineLevel="0" collapsed="false">
      <c r="B565" s="132"/>
      <c r="C565" s="132"/>
      <c r="D565" s="132"/>
      <c r="E565" s="217"/>
      <c r="F565" s="217"/>
      <c r="G565" s="217"/>
      <c r="H565" s="217"/>
      <c r="I565" s="127"/>
      <c r="AR565" s="196" t="s">
        <v>210</v>
      </c>
      <c r="AS565" s="197" t="s">
        <v>53</v>
      </c>
      <c r="AT565" s="197" t="n">
        <v>5</v>
      </c>
      <c r="AU565" s="198" t="n">
        <f aca="false">Q82</f>
        <v>1052602</v>
      </c>
      <c r="AV565" s="198" t="n">
        <f aca="false">D343</f>
        <v>5732</v>
      </c>
      <c r="AW565" s="199" t="n">
        <f aca="false">AV565/AU565</f>
        <v>0.00544555302003986</v>
      </c>
      <c r="AX565" s="200" t="n">
        <f aca="false">2*AT565*AW565/(2+AT565*AW565)</f>
        <v>0.0268620680605699</v>
      </c>
      <c r="AY565" s="201" t="n">
        <f aca="false">AY564*(1-AX564)</f>
        <v>94065.2114769765</v>
      </c>
      <c r="AZ565" s="201" t="n">
        <f aca="false">((AY565+AY566)/2)*AT565</f>
        <v>464009.092102816</v>
      </c>
      <c r="BA565" s="201" t="n">
        <f aca="false">BA566+AZ565</f>
        <v>2671857.2484952</v>
      </c>
      <c r="BB565" s="202" t="n">
        <f aca="false">BA565/AY565</f>
        <v>28.4043081022485</v>
      </c>
      <c r="BD565" s="196" t="s">
        <v>210</v>
      </c>
      <c r="BE565" s="197" t="s">
        <v>53</v>
      </c>
      <c r="BF565" s="197" t="n">
        <v>5</v>
      </c>
      <c r="BG565" s="198" t="n">
        <f aca="false">AD82</f>
        <v>1278316</v>
      </c>
      <c r="BH565" s="198" t="n">
        <f aca="false">D1032</f>
        <v>5543</v>
      </c>
      <c r="BI565" s="199" t="n">
        <f aca="false">BH565/BG565</f>
        <v>0.00433617352829817</v>
      </c>
      <c r="BJ565" s="200" t="n">
        <f aca="false">2*BF565*BI565/(2+BF565*BI565)</f>
        <v>0.0214483581345694</v>
      </c>
      <c r="BK565" s="201" t="n">
        <f aca="false">BK564*(1-BJ564)</f>
        <v>95594.6957870485</v>
      </c>
      <c r="BL565" s="201" t="n">
        <f aca="false">((BK565+BK566)/2)*BF565</f>
        <v>472847.605757728</v>
      </c>
      <c r="BM565" s="201" t="n">
        <f aca="false">BM566+BL565</f>
        <v>2891148.3205335</v>
      </c>
      <c r="BN565" s="202" t="n">
        <f aca="false">BM565/BK565</f>
        <v>30.2438152737467</v>
      </c>
    </row>
    <row r="566" customFormat="false" ht="15" hidden="false" customHeight="false" outlineLevel="0" collapsed="false">
      <c r="A566" s="219" t="s">
        <v>186</v>
      </c>
      <c r="B566" s="132" t="n">
        <v>6243</v>
      </c>
      <c r="C566" s="132" t="n">
        <v>3530</v>
      </c>
      <c r="D566" s="132" t="n">
        <v>2713</v>
      </c>
      <c r="E566" s="217" t="n">
        <v>2</v>
      </c>
      <c r="F566" s="217" t="n">
        <v>2.1</v>
      </c>
      <c r="G566" s="217" t="n">
        <v>1.8</v>
      </c>
      <c r="H566" s="217" t="n">
        <v>130.1</v>
      </c>
      <c r="I566" s="127"/>
      <c r="AR566" s="203" t="s">
        <v>211</v>
      </c>
      <c r="AS566" s="204" t="s">
        <v>57</v>
      </c>
      <c r="AT566" s="204" t="n">
        <v>5</v>
      </c>
      <c r="AU566" s="205" t="n">
        <f aca="false">Q83</f>
        <v>958161</v>
      </c>
      <c r="AV566" s="205" t="n">
        <f aca="false">D344</f>
        <v>7828</v>
      </c>
      <c r="AW566" s="206" t="n">
        <f aca="false">AV566/AU566</f>
        <v>0.00816981697230424</v>
      </c>
      <c r="AX566" s="207" t="n">
        <f aca="false">2*AT566*AW566/(2+AT566*AW566)</f>
        <v>0.0400314605960126</v>
      </c>
      <c r="AY566" s="208" t="n">
        <f aca="false">AY565*(1-AX565)</f>
        <v>91538.42536415</v>
      </c>
      <c r="AZ566" s="208" t="n">
        <f aca="false">((AY566+AY567)/2)*AT566</f>
        <v>448531.084650785</v>
      </c>
      <c r="BA566" s="208" t="n">
        <f aca="false">BA567+AZ566</f>
        <v>2207848.15639238</v>
      </c>
      <c r="BB566" s="209" t="n">
        <f aca="false">BA566/AY566</f>
        <v>24.1193591391737</v>
      </c>
      <c r="BD566" s="203" t="s">
        <v>211</v>
      </c>
      <c r="BE566" s="204" t="s">
        <v>57</v>
      </c>
      <c r="BF566" s="204" t="n">
        <v>5</v>
      </c>
      <c r="BG566" s="205" t="n">
        <f aca="false">AD83</f>
        <v>1101286</v>
      </c>
      <c r="BH566" s="205" t="n">
        <f aca="false">D1033</f>
        <v>7345</v>
      </c>
      <c r="BI566" s="206" t="n">
        <f aca="false">BH566/BG566</f>
        <v>0.00666947550409249</v>
      </c>
      <c r="BJ566" s="207" t="n">
        <f aca="false">2*BF566*BI566/(2+BF566*BI566)</f>
        <v>0.0328004726483356</v>
      </c>
      <c r="BK566" s="208" t="n">
        <f aca="false">BK565*(1-BJ565)</f>
        <v>93544.3465160427</v>
      </c>
      <c r="BL566" s="208" t="n">
        <f aca="false">((BK566+BK567)/2)*BF566</f>
        <v>460050.985631949</v>
      </c>
      <c r="BM566" s="208" t="n">
        <f aca="false">BM567+BL566</f>
        <v>2418300.71477577</v>
      </c>
      <c r="BN566" s="209" t="n">
        <f aca="false">BM566/BK566</f>
        <v>25.8519173508903</v>
      </c>
    </row>
    <row r="567" customFormat="false" ht="15" hidden="false" customHeight="false" outlineLevel="0" collapsed="false">
      <c r="A567" s="219" t="s">
        <v>189</v>
      </c>
      <c r="B567" s="132" t="n">
        <v>994</v>
      </c>
      <c r="C567" s="132" t="n">
        <v>554</v>
      </c>
      <c r="D567" s="132" t="n">
        <v>440</v>
      </c>
      <c r="E567" s="217" t="n">
        <v>0.3</v>
      </c>
      <c r="F567" s="217" t="n">
        <v>0.3</v>
      </c>
      <c r="G567" s="217" t="n">
        <v>0.3</v>
      </c>
      <c r="H567" s="217" t="n">
        <v>125.9</v>
      </c>
      <c r="I567" s="127"/>
      <c r="AR567" s="196" t="s">
        <v>212</v>
      </c>
      <c r="AS567" s="197" t="s">
        <v>62</v>
      </c>
      <c r="AT567" s="197" t="n">
        <v>5</v>
      </c>
      <c r="AU567" s="198" t="n">
        <f aca="false">Q84</f>
        <v>837218</v>
      </c>
      <c r="AV567" s="198" t="n">
        <f aca="false">D345</f>
        <v>10469</v>
      </c>
      <c r="AW567" s="199" t="n">
        <f aca="false">AV567/AU567</f>
        <v>0.0125045089809345</v>
      </c>
      <c r="AX567" s="200" t="n">
        <f aca="false">2*AT567*AW567/(2+AT567*AW567)</f>
        <v>0.0606272596235423</v>
      </c>
      <c r="AY567" s="201" t="n">
        <f aca="false">AY566*(1-AX566)</f>
        <v>87874.008496164</v>
      </c>
      <c r="AZ567" s="201" t="n">
        <f aca="false">((AY567+AY568)/2)*AT567</f>
        <v>426051.141662674</v>
      </c>
      <c r="BA567" s="201" t="n">
        <f aca="false">BA568+AZ567</f>
        <v>1759317.0717416</v>
      </c>
      <c r="BB567" s="202" t="n">
        <f aca="false">BA567/AY567</f>
        <v>20.02090381274</v>
      </c>
      <c r="BD567" s="196" t="s">
        <v>212</v>
      </c>
      <c r="BE567" s="197" t="s">
        <v>62</v>
      </c>
      <c r="BF567" s="197" t="n">
        <v>5</v>
      </c>
      <c r="BG567" s="198" t="n">
        <f aca="false">AD84</f>
        <v>1009868</v>
      </c>
      <c r="BH567" s="198" t="n">
        <f aca="false">D1034</f>
        <v>10551</v>
      </c>
      <c r="BI567" s="199" t="n">
        <f aca="false">BH567/BG567</f>
        <v>0.0104479001216001</v>
      </c>
      <c r="BJ567" s="200" t="n">
        <f aca="false">2*BF567*BI567/(2+BF567*BI567)</f>
        <v>0.0509097506334165</v>
      </c>
      <c r="BK567" s="201" t="n">
        <f aca="false">BK566*(1-BJ566)</f>
        <v>90476.0477367368</v>
      </c>
      <c r="BL567" s="201" t="n">
        <f aca="false">((BK567+BK568)/2)*BF567</f>
        <v>440864.956112248</v>
      </c>
      <c r="BM567" s="201" t="n">
        <f aca="false">BM568+BL567</f>
        <v>1958249.72914383</v>
      </c>
      <c r="BN567" s="202" t="n">
        <f aca="false">BM567/BK567</f>
        <v>21.6438469421416</v>
      </c>
    </row>
    <row r="568" customFormat="false" ht="15" hidden="false" customHeight="false" outlineLevel="0" collapsed="false">
      <c r="A568" s="219" t="s">
        <v>24</v>
      </c>
      <c r="B568" s="132" t="n">
        <v>8380</v>
      </c>
      <c r="C568" s="132" t="n">
        <v>4805</v>
      </c>
      <c r="D568" s="132" t="n">
        <v>3575</v>
      </c>
      <c r="E568" s="217" t="n">
        <v>2.7</v>
      </c>
      <c r="F568" s="217" t="n">
        <v>2.9</v>
      </c>
      <c r="G568" s="217" t="n">
        <v>2.4</v>
      </c>
      <c r="H568" s="217" t="n">
        <v>134.4</v>
      </c>
      <c r="I568" s="127"/>
      <c r="AR568" s="203" t="s">
        <v>213</v>
      </c>
      <c r="AS568" s="204" t="s">
        <v>64</v>
      </c>
      <c r="AT568" s="204" t="n">
        <v>5</v>
      </c>
      <c r="AU568" s="205" t="n">
        <f aca="false">Q85</f>
        <v>673033</v>
      </c>
      <c r="AV568" s="205" t="n">
        <f aca="false">D346</f>
        <v>13381</v>
      </c>
      <c r="AW568" s="206" t="n">
        <f aca="false">AV568/AU568</f>
        <v>0.0198816402761826</v>
      </c>
      <c r="AX568" s="207" t="n">
        <f aca="false">2*AT568*AW568/(2+AT568*AW568)</f>
        <v>0.0947011651336086</v>
      </c>
      <c r="AY568" s="208" t="n">
        <f aca="false">AY567*(1-AX567)</f>
        <v>82546.4481689057</v>
      </c>
      <c r="AZ568" s="208" t="n">
        <f aca="false">((AY568+AY569)/2)*AT568</f>
        <v>393189.128796438</v>
      </c>
      <c r="BA568" s="208" t="n">
        <f aca="false">BA569+AZ568</f>
        <v>1333265.93007892</v>
      </c>
      <c r="BB568" s="209" t="n">
        <f aca="false">BA568/AY568</f>
        <v>16.1517056112555</v>
      </c>
      <c r="BD568" s="203" t="s">
        <v>213</v>
      </c>
      <c r="BE568" s="204" t="s">
        <v>64</v>
      </c>
      <c r="BF568" s="204" t="n">
        <v>5</v>
      </c>
      <c r="BG568" s="205" t="n">
        <f aca="false">AD85</f>
        <v>887533</v>
      </c>
      <c r="BH568" s="205" t="n">
        <f aca="false">D1035</f>
        <v>15007</v>
      </c>
      <c r="BI568" s="206" t="n">
        <f aca="false">BH568/BG568</f>
        <v>0.0169086670580136</v>
      </c>
      <c r="BJ568" s="207" t="n">
        <f aca="false">2*BF568*BI568/(2+BF568*BI568)</f>
        <v>0.081114490506194</v>
      </c>
      <c r="BK568" s="208" t="n">
        <f aca="false">BK567*(1-BJ567)</f>
        <v>85869.9347081624</v>
      </c>
      <c r="BL568" s="208" t="n">
        <f aca="false">((BK568+BK569)/2)*BF568</f>
        <v>411936.43353168</v>
      </c>
      <c r="BM568" s="208" t="n">
        <f aca="false">BM569+BL568</f>
        <v>1517384.77303158</v>
      </c>
      <c r="BN568" s="209" t="n">
        <f aca="false">BM568/BK568</f>
        <v>17.6707339791111</v>
      </c>
    </row>
    <row r="569" customFormat="false" ht="15" hidden="false" customHeight="false" outlineLevel="0" collapsed="false">
      <c r="A569" s="219" t="s">
        <v>25</v>
      </c>
      <c r="B569" s="132" t="n">
        <v>4589</v>
      </c>
      <c r="C569" s="132" t="n">
        <v>3474</v>
      </c>
      <c r="D569" s="132" t="n">
        <v>1115</v>
      </c>
      <c r="E569" s="217" t="n">
        <v>1.5</v>
      </c>
      <c r="F569" s="217" t="n">
        <v>2.1</v>
      </c>
      <c r="G569" s="217" t="n">
        <v>0.7</v>
      </c>
      <c r="H569" s="217" t="n">
        <v>311.6</v>
      </c>
      <c r="I569" s="127"/>
      <c r="AR569" s="196" t="s">
        <v>214</v>
      </c>
      <c r="AS569" s="197" t="s">
        <v>69</v>
      </c>
      <c r="AT569" s="197" t="n">
        <v>5</v>
      </c>
      <c r="AU569" s="198" t="n">
        <f aca="false">Q86</f>
        <v>519497</v>
      </c>
      <c r="AV569" s="198" t="n">
        <f aca="false">D347</f>
        <v>17544</v>
      </c>
      <c r="AW569" s="199" t="n">
        <f aca="false">AV569/AU569</f>
        <v>0.0337711286109448</v>
      </c>
      <c r="AX569" s="200" t="n">
        <f aca="false">2*AT569*AW569/(2+AT569*AW569)</f>
        <v>0.155709434692389</v>
      </c>
      <c r="AY569" s="201" t="n">
        <f aca="false">AY568*(1-AX568)</f>
        <v>74729.2033496693</v>
      </c>
      <c r="AZ569" s="201" t="n">
        <f aca="false">((AY569+AY570)/2)*AT569</f>
        <v>344555.911726873</v>
      </c>
      <c r="BA569" s="201" t="n">
        <f aca="false">BA570+AZ569</f>
        <v>940076.801282484</v>
      </c>
      <c r="BB569" s="202" t="n">
        <f aca="false">BA569/AY569</f>
        <v>12.5797781743199</v>
      </c>
      <c r="BD569" s="196" t="s">
        <v>214</v>
      </c>
      <c r="BE569" s="197" t="s">
        <v>69</v>
      </c>
      <c r="BF569" s="197" t="n">
        <v>5</v>
      </c>
      <c r="BG569" s="198" t="n">
        <f aca="false">AD86</f>
        <v>735359</v>
      </c>
      <c r="BH569" s="198" t="n">
        <f aca="false">D1036</f>
        <v>20738</v>
      </c>
      <c r="BI569" s="199" t="n">
        <f aca="false">BH569/BG569</f>
        <v>0.0282011915268597</v>
      </c>
      <c r="BJ569" s="200" t="n">
        <f aca="false">2*BF569*BI569/(2+BF569*BI569)</f>
        <v>0.131719351019558</v>
      </c>
      <c r="BK569" s="201" t="n">
        <f aca="false">BK568*(1-BJ568)</f>
        <v>78904.6387045097</v>
      </c>
      <c r="BL569" s="201" t="n">
        <f aca="false">((BK569+BK570)/2)*BF569</f>
        <v>368540.024016072</v>
      </c>
      <c r="BM569" s="201" t="n">
        <f aca="false">BM570+BL569</f>
        <v>1105448.3394999</v>
      </c>
      <c r="BN569" s="202" t="n">
        <f aca="false">BM569/BK569</f>
        <v>14.0099284104157</v>
      </c>
    </row>
    <row r="570" customFormat="false" ht="15" hidden="false" customHeight="false" outlineLevel="0" collapsed="false">
      <c r="A570" s="219" t="s">
        <v>222</v>
      </c>
      <c r="B570" s="132" t="n">
        <v>19376</v>
      </c>
      <c r="C570" s="132" t="n">
        <v>13361</v>
      </c>
      <c r="D570" s="132" t="n">
        <v>6015</v>
      </c>
      <c r="E570" s="217" t="n">
        <v>6.1</v>
      </c>
      <c r="F570" s="217" t="n">
        <v>8.1</v>
      </c>
      <c r="G570" s="217" t="n">
        <v>4</v>
      </c>
      <c r="H570" s="217" t="n">
        <v>222.1</v>
      </c>
      <c r="I570" s="127"/>
      <c r="AR570" s="203" t="s">
        <v>215</v>
      </c>
      <c r="AS570" s="204" t="s">
        <v>70</v>
      </c>
      <c r="AT570" s="204" t="n">
        <v>5</v>
      </c>
      <c r="AU570" s="205" t="n">
        <f aca="false">Q87</f>
        <v>380061</v>
      </c>
      <c r="AV570" s="205" t="n">
        <f aca="false">D348</f>
        <v>24168</v>
      </c>
      <c r="AW570" s="206" t="n">
        <f aca="false">AV570/AU570</f>
        <v>0.0635897921649419</v>
      </c>
      <c r="AX570" s="207" t="n">
        <f aca="false">2*AT570*AW570/(2+AT570*AW570)</f>
        <v>0.274336464001852</v>
      </c>
      <c r="AY570" s="208" t="n">
        <f aca="false">AY569*(1-AX569)</f>
        <v>63093.1613410797</v>
      </c>
      <c r="AZ570" s="208" t="n">
        <f aca="false">((AY570+AY571)/2)*AT570</f>
        <v>272193.919742873</v>
      </c>
      <c r="BA570" s="208" t="n">
        <f aca="false">BA571+AZ570</f>
        <v>595520.889555612</v>
      </c>
      <c r="BB570" s="209" t="n">
        <f aca="false">BA570/AY570</f>
        <v>9.43875496008583</v>
      </c>
      <c r="BD570" s="203" t="s">
        <v>215</v>
      </c>
      <c r="BE570" s="204" t="s">
        <v>70</v>
      </c>
      <c r="BF570" s="204" t="n">
        <v>5</v>
      </c>
      <c r="BG570" s="205" t="n">
        <f aca="false">AD87</f>
        <v>536063</v>
      </c>
      <c r="BH570" s="205" t="n">
        <f aca="false">D1037</f>
        <v>27495</v>
      </c>
      <c r="BI570" s="206" t="n">
        <f aca="false">BH570/BG570</f>
        <v>0.0512906132301614</v>
      </c>
      <c r="BJ570" s="207" t="n">
        <f aca="false">2*BF570*BI570/(2+BF570*BI570)</f>
        <v>0.22730635970043</v>
      </c>
      <c r="BK570" s="208" t="n">
        <f aca="false">BK569*(1-BJ569)</f>
        <v>68511.370901919</v>
      </c>
      <c r="BL570" s="208" t="n">
        <f aca="false">((BK570+BK571)/2)*BF570</f>
        <v>303624.178715092</v>
      </c>
      <c r="BM570" s="208" t="n">
        <f aca="false">BM571+BL570</f>
        <v>736908.315483827</v>
      </c>
      <c r="BN570" s="209" t="n">
        <f aca="false">BM570/BK570</f>
        <v>10.7560001468776</v>
      </c>
    </row>
    <row r="571" customFormat="false" ht="15" hidden="false" customHeight="false" outlineLevel="0" collapsed="false">
      <c r="A571" s="219" t="s">
        <v>223</v>
      </c>
      <c r="B571" s="132" t="n">
        <v>26902</v>
      </c>
      <c r="C571" s="132" t="n">
        <v>18033</v>
      </c>
      <c r="D571" s="132" t="n">
        <v>8869</v>
      </c>
      <c r="E571" s="217" t="n">
        <v>8.5</v>
      </c>
      <c r="F571" s="217" t="n">
        <v>10.9</v>
      </c>
      <c r="G571" s="217" t="n">
        <v>5.9</v>
      </c>
      <c r="H571" s="217" t="n">
        <v>203.3</v>
      </c>
      <c r="I571" s="127"/>
      <c r="AR571" s="196" t="s">
        <v>216</v>
      </c>
      <c r="AS571" s="197" t="s">
        <v>71</v>
      </c>
      <c r="AT571" s="197" t="n">
        <v>5</v>
      </c>
      <c r="AU571" s="198" t="n">
        <f aca="false">Q88</f>
        <v>238001</v>
      </c>
      <c r="AV571" s="198" t="n">
        <f aca="false">D349</f>
        <v>24880</v>
      </c>
      <c r="AW571" s="199" t="n">
        <f aca="false">AV571/AU571</f>
        <v>0.104537375893379</v>
      </c>
      <c r="AX571" s="200" t="n">
        <f aca="false">2*AT571*AW571/(2+AT571*AW571)</f>
        <v>0.414389026019234</v>
      </c>
      <c r="AY571" s="201" t="n">
        <f aca="false">AY570*(1-AX570)</f>
        <v>45784.4065560696</v>
      </c>
      <c r="AZ571" s="201" t="n">
        <f aca="false">((AY571+AY572)/2)*AT571</f>
        <v>181490.643681252</v>
      </c>
      <c r="BA571" s="201" t="n">
        <f aca="false">BA572+AZ571</f>
        <v>323326.969812738</v>
      </c>
      <c r="BB571" s="202" t="n">
        <f aca="false">BA571/AY571</f>
        <v>7.06194519343127</v>
      </c>
      <c r="BD571" s="196" t="s">
        <v>216</v>
      </c>
      <c r="BE571" s="197" t="s">
        <v>71</v>
      </c>
      <c r="BF571" s="197" t="n">
        <v>5</v>
      </c>
      <c r="BG571" s="198" t="n">
        <f aca="false">AD88</f>
        <v>319691</v>
      </c>
      <c r="BH571" s="198" t="n">
        <f aca="false">D1038</f>
        <v>26700</v>
      </c>
      <c r="BI571" s="199" t="n">
        <f aca="false">BH571/BG571</f>
        <v>0.0835181472109005</v>
      </c>
      <c r="BJ571" s="200" t="n">
        <f aca="false">2*BF571*BI571/(2+BF571*BI571)</f>
        <v>0.345460238432257</v>
      </c>
      <c r="BK571" s="201" t="n">
        <f aca="false">BK570*(1-BJ570)</f>
        <v>52938.3005841178</v>
      </c>
      <c r="BL571" s="201" t="n">
        <f aca="false">((BK571+BK572)/2)*BF571</f>
        <v>218971.308065619</v>
      </c>
      <c r="BM571" s="201" t="n">
        <f aca="false">BM572+BL571</f>
        <v>433284.136768735</v>
      </c>
      <c r="BN571" s="202" t="n">
        <f aca="false">BM571/BK571</f>
        <v>8.18470052850026</v>
      </c>
    </row>
    <row r="572" customFormat="false" ht="15" hidden="false" customHeight="false" outlineLevel="0" collapsed="false">
      <c r="A572" s="219" t="s">
        <v>224</v>
      </c>
      <c r="B572" s="132" t="n">
        <v>74343</v>
      </c>
      <c r="C572" s="132" t="n">
        <v>48384</v>
      </c>
      <c r="D572" s="132" t="n">
        <v>25959</v>
      </c>
      <c r="E572" s="217" t="n">
        <v>23.5</v>
      </c>
      <c r="F572" s="217" t="n">
        <v>29.3</v>
      </c>
      <c r="G572" s="217" t="n">
        <v>17.2</v>
      </c>
      <c r="H572" s="217" t="n">
        <v>186.4</v>
      </c>
      <c r="I572" s="127"/>
      <c r="AR572" s="203" t="n">
        <v>90</v>
      </c>
      <c r="AS572" s="204" t="s">
        <v>72</v>
      </c>
      <c r="AT572" s="204" t="n">
        <v>5</v>
      </c>
      <c r="AU572" s="205" t="n">
        <f aca="false">Q89</f>
        <v>108322</v>
      </c>
      <c r="AV572" s="205" t="n">
        <f aca="false">D350</f>
        <v>17137</v>
      </c>
      <c r="AW572" s="206" t="n">
        <f aca="false">AV572/AU572</f>
        <v>0.158204242905412</v>
      </c>
      <c r="AX572" s="207" t="n">
        <f aca="false">2*AT572*AW572/(2+AT572*AW572)</f>
        <v>0.566832821198099</v>
      </c>
      <c r="AY572" s="208" t="n">
        <f aca="false">AY571*(1-AX571)</f>
        <v>26811.8509164313</v>
      </c>
      <c r="AZ572" s="208" t="n">
        <f aca="false">((AY572+AY573)/2)*AT572</f>
        <v>96064.6618408975</v>
      </c>
      <c r="BA572" s="208" t="n">
        <f aca="false">BA573+AZ572</f>
        <v>141836.326131486</v>
      </c>
      <c r="BB572" s="209" t="n">
        <f aca="false">BA572/AY572</f>
        <v>5.29006097242485</v>
      </c>
      <c r="BD572" s="203" t="n">
        <v>90</v>
      </c>
      <c r="BE572" s="204" t="s">
        <v>72</v>
      </c>
      <c r="BF572" s="204" t="n">
        <v>5</v>
      </c>
      <c r="BG572" s="205" t="n">
        <f aca="false">AD89</f>
        <v>159331</v>
      </c>
      <c r="BH572" s="205" t="n">
        <f aca="false">D1039</f>
        <v>20302</v>
      </c>
      <c r="BI572" s="206" t="n">
        <f aca="false">BH572/BG572</f>
        <v>0.127420276029147</v>
      </c>
      <c r="BJ572" s="207" t="n">
        <f aca="false">2*BF572*BI572/(2+BF572*BI572)</f>
        <v>0.483183077406395</v>
      </c>
      <c r="BK572" s="208" t="n">
        <f aca="false">BK571*(1-BJ571)</f>
        <v>34650.22264213</v>
      </c>
      <c r="BL572" s="208" t="n">
        <f aca="false">((BK572+BK573)/2)*BF572</f>
        <v>131395.110188047</v>
      </c>
      <c r="BM572" s="208" t="n">
        <f aca="false">BM573+BL572</f>
        <v>214312.828703115</v>
      </c>
      <c r="BN572" s="209" t="n">
        <f aca="false">BM572/BK572</f>
        <v>6.18503467976393</v>
      </c>
    </row>
    <row r="573" customFormat="false" ht="15" hidden="false" customHeight="false" outlineLevel="0" collapsed="false">
      <c r="A573" s="219" t="s">
        <v>226</v>
      </c>
      <c r="B573" s="132" t="n">
        <v>47441</v>
      </c>
      <c r="C573" s="132" t="n">
        <v>30351</v>
      </c>
      <c r="D573" s="132" t="n">
        <v>17090</v>
      </c>
      <c r="E573" s="217" t="n">
        <v>15</v>
      </c>
      <c r="F573" s="217" t="n">
        <v>18.4</v>
      </c>
      <c r="G573" s="217" t="n">
        <v>11.3</v>
      </c>
      <c r="H573" s="217" t="n">
        <v>177.6</v>
      </c>
      <c r="I573" s="127"/>
      <c r="AR573" s="196" t="n">
        <v>95</v>
      </c>
      <c r="AS573" s="197" t="s">
        <v>74</v>
      </c>
      <c r="AT573" s="197" t="n">
        <v>5</v>
      </c>
      <c r="AU573" s="198" t="n">
        <f aca="false">Q90</f>
        <v>29891</v>
      </c>
      <c r="AV573" s="198" t="n">
        <f aca="false">D351</f>
        <v>7125</v>
      </c>
      <c r="AW573" s="199" t="n">
        <f aca="false">AV573/AU573</f>
        <v>0.238366063363554</v>
      </c>
      <c r="AX573" s="200" t="n">
        <f aca="false">2*AT573*AW573/(2+AT573*AW573)</f>
        <v>0.746800549225948</v>
      </c>
      <c r="AY573" s="201" t="n">
        <f aca="false">AY572*(1-AX572)</f>
        <v>11614.0138199277</v>
      </c>
      <c r="AZ573" s="201" t="n">
        <f aca="false">((AY573+AY574)/2)*AT573</f>
        <v>36386.6893510391</v>
      </c>
      <c r="BA573" s="201" t="n">
        <f aca="false">BA574+AZ573</f>
        <v>45771.664290589</v>
      </c>
      <c r="BB573" s="202" t="n">
        <f aca="false">BA573/AY573</f>
        <v>3.94107196704489</v>
      </c>
      <c r="BD573" s="196" t="n">
        <v>95</v>
      </c>
      <c r="BE573" s="197" t="s">
        <v>74</v>
      </c>
      <c r="BF573" s="197" t="n">
        <v>5</v>
      </c>
      <c r="BG573" s="198" t="n">
        <f aca="false">AD90</f>
        <v>60188</v>
      </c>
      <c r="BH573" s="198" t="n">
        <f aca="false">D1040</f>
        <v>11856</v>
      </c>
      <c r="BI573" s="199" t="n">
        <f aca="false">BH573/BG573</f>
        <v>0.196982787266565</v>
      </c>
      <c r="BJ573" s="200" t="n">
        <f aca="false">2*BF573*BI573/(2+BF573*BI573)</f>
        <v>0.659927862136528</v>
      </c>
      <c r="BK573" s="201" t="n">
        <f aca="false">BK572*(1-BJ572)</f>
        <v>17907.8214330888</v>
      </c>
      <c r="BL573" s="201" t="n">
        <f aca="false">((BK573+BK574)/2)*BF573</f>
        <v>59994.4313807917</v>
      </c>
      <c r="BM573" s="201" t="n">
        <f aca="false">BM574+BL573</f>
        <v>82917.7185150682</v>
      </c>
      <c r="BN573" s="202" t="n">
        <f aca="false">BM573/BK573</f>
        <v>4.63025158168366</v>
      </c>
    </row>
    <row r="574" customFormat="false" ht="15" hidden="false" customHeight="false" outlineLevel="0" collapsed="false">
      <c r="A574" s="219" t="s">
        <v>227</v>
      </c>
      <c r="B574" s="132" t="n">
        <v>270195</v>
      </c>
      <c r="C574" s="132" t="n">
        <v>135859</v>
      </c>
      <c r="D574" s="132" t="n">
        <v>134336</v>
      </c>
      <c r="E574" s="217" t="n">
        <v>85.5</v>
      </c>
      <c r="F574" s="217" t="n">
        <v>82.2</v>
      </c>
      <c r="G574" s="217" t="n">
        <v>89.2</v>
      </c>
      <c r="H574" s="217" t="n">
        <v>101.1</v>
      </c>
      <c r="I574" s="127"/>
      <c r="AR574" s="220" t="s">
        <v>217</v>
      </c>
      <c r="AS574" s="221" t="s">
        <v>218</v>
      </c>
      <c r="AT574" s="221" t="n">
        <f aca="false">2/AW574</f>
        <v>6.38289962825279</v>
      </c>
      <c r="AU574" s="222" t="n">
        <f aca="false">Q91</f>
        <v>5151</v>
      </c>
      <c r="AV574" s="222" t="n">
        <f aca="false">D352</f>
        <v>1614</v>
      </c>
      <c r="AW574" s="223" t="n">
        <f aca="false">AV574/AU574</f>
        <v>0.313337216074549</v>
      </c>
      <c r="AX574" s="224" t="n">
        <f aca="false">2*AT574*AW574/(2+AT574*AW574)</f>
        <v>1</v>
      </c>
      <c r="AY574" s="225" t="n">
        <f aca="false">AY573*(1-AX573)</f>
        <v>2940.66192048795</v>
      </c>
      <c r="AZ574" s="225" t="n">
        <f aca="false">AY574/AW574</f>
        <v>9384.97493954983</v>
      </c>
      <c r="BA574" s="225" t="n">
        <f aca="false">BA575+AZ574</f>
        <v>9384.97493954983</v>
      </c>
      <c r="BB574" s="226" t="n">
        <f aca="false">BA574/AY574</f>
        <v>3.19144981412639</v>
      </c>
      <c r="BD574" s="220" t="s">
        <v>217</v>
      </c>
      <c r="BE574" s="221" t="s">
        <v>218</v>
      </c>
      <c r="BF574" s="221" t="n">
        <f aca="false">2/BI574</f>
        <v>7.52823353931387</v>
      </c>
      <c r="BG574" s="222" t="n">
        <f aca="false">AD91</f>
        <v>17665</v>
      </c>
      <c r="BH574" s="222" t="n">
        <f aca="false">D1041</f>
        <v>4693</v>
      </c>
      <c r="BI574" s="223" t="n">
        <f aca="false">BH574/BG574</f>
        <v>0.265666572318143</v>
      </c>
      <c r="BJ574" s="224" t="n">
        <f aca="false">2*BF574*BI574/(2+BF574*BI574)</f>
        <v>1</v>
      </c>
      <c r="BK574" s="225" t="n">
        <f aca="false">BK573*(1-BJ573)</f>
        <v>6089.95111922783</v>
      </c>
      <c r="BL574" s="225" t="n">
        <f aca="false">BK574/BI574</f>
        <v>22923.2871342765</v>
      </c>
      <c r="BM574" s="225" t="n">
        <f aca="false">BM575+BL574</f>
        <v>22923.2871342765</v>
      </c>
      <c r="BN574" s="226" t="n">
        <f aca="false">BM574/BK574</f>
        <v>3.76411676965694</v>
      </c>
    </row>
    <row r="575" customFormat="false" ht="15" hidden="false" customHeight="false" outlineLevel="0" collapsed="false">
      <c r="A575" s="219" t="s">
        <v>228</v>
      </c>
      <c r="B575" s="132" t="n">
        <v>233274</v>
      </c>
      <c r="C575" s="132" t="n">
        <v>112167</v>
      </c>
      <c r="D575" s="132" t="n">
        <v>121107</v>
      </c>
      <c r="E575" s="217" t="n">
        <v>73.8</v>
      </c>
      <c r="F575" s="217" t="n">
        <v>67.8</v>
      </c>
      <c r="G575" s="217" t="n">
        <v>80.4</v>
      </c>
      <c r="H575" s="217" t="n">
        <v>92.6</v>
      </c>
      <c r="I575" s="127"/>
    </row>
    <row r="576" customFormat="false" ht="15" hidden="false" customHeight="false" outlineLevel="0" collapsed="false">
      <c r="A576" s="219" t="s">
        <v>229</v>
      </c>
      <c r="B576" s="132" t="n">
        <v>169340</v>
      </c>
      <c r="C576" s="132" t="n">
        <v>73086</v>
      </c>
      <c r="D576" s="132" t="n">
        <v>96254</v>
      </c>
      <c r="E576" s="217" t="n">
        <v>53.6</v>
      </c>
      <c r="F576" s="217" t="n">
        <v>44.2</v>
      </c>
      <c r="G576" s="217" t="n">
        <v>63.9</v>
      </c>
      <c r="H576" s="217" t="n">
        <v>75.9</v>
      </c>
      <c r="I576" s="127"/>
      <c r="AW576" s="179" t="n">
        <v>2017</v>
      </c>
      <c r="BI576" s="179" t="n">
        <v>2030</v>
      </c>
    </row>
    <row r="577" customFormat="false" ht="15" hidden="false" customHeight="false" outlineLevel="0" collapsed="false">
      <c r="B577" s="132"/>
      <c r="C577" s="132"/>
      <c r="D577" s="132"/>
      <c r="E577" s="217"/>
      <c r="F577" s="217"/>
      <c r="G577" s="217"/>
      <c r="H577" s="217"/>
      <c r="I577" s="127"/>
      <c r="AR577" s="180"/>
      <c r="AS577" s="181"/>
      <c r="AT577" s="181"/>
      <c r="AU577" s="181"/>
      <c r="AV577" s="182"/>
      <c r="AW577" s="182" t="s">
        <v>297</v>
      </c>
      <c r="AX577" s="181"/>
      <c r="AY577" s="181"/>
      <c r="AZ577" s="181"/>
      <c r="BA577" s="181"/>
      <c r="BB577" s="183"/>
      <c r="BD577" s="180"/>
      <c r="BE577" s="181"/>
      <c r="BF577" s="181"/>
      <c r="BG577" s="181"/>
      <c r="BH577" s="182"/>
      <c r="BI577" s="182" t="s">
        <v>298</v>
      </c>
      <c r="BJ577" s="181"/>
      <c r="BK577" s="181"/>
      <c r="BL577" s="181"/>
      <c r="BM577" s="181"/>
      <c r="BN577" s="183"/>
    </row>
    <row r="578" customFormat="false" ht="15" hidden="false" customHeight="false" outlineLevel="0" collapsed="false">
      <c r="A578" s="219" t="s">
        <v>230</v>
      </c>
      <c r="B578" s="132" t="n">
        <v>307617</v>
      </c>
      <c r="C578" s="132" t="n">
        <v>160551</v>
      </c>
      <c r="D578" s="132" t="n">
        <v>147066</v>
      </c>
      <c r="E578" s="217" t="n">
        <v>97.3</v>
      </c>
      <c r="F578" s="217" t="n">
        <v>97.1</v>
      </c>
      <c r="G578" s="217" t="n">
        <v>97.6</v>
      </c>
      <c r="H578" s="217" t="n">
        <v>109.2</v>
      </c>
      <c r="I578" s="127"/>
      <c r="AR578" s="184"/>
      <c r="AS578" s="185"/>
      <c r="AT578" s="186"/>
      <c r="AU578" s="187"/>
      <c r="AV578" s="187"/>
      <c r="AW578" s="187"/>
      <c r="AX578" s="187"/>
      <c r="AY578" s="187"/>
      <c r="AZ578" s="188"/>
      <c r="BA578" s="187"/>
      <c r="BB578" s="189"/>
      <c r="BD578" s="184"/>
      <c r="BE578" s="185"/>
      <c r="BF578" s="186"/>
      <c r="BG578" s="187"/>
      <c r="BH578" s="187"/>
      <c r="BI578" s="187"/>
      <c r="BJ578" s="187"/>
      <c r="BK578" s="187"/>
      <c r="BL578" s="188"/>
      <c r="BM578" s="187"/>
      <c r="BN578" s="189"/>
    </row>
    <row r="579" customFormat="false" ht="73" hidden="false" customHeight="false" outlineLevel="0" collapsed="false">
      <c r="A579" s="219" t="s">
        <v>231</v>
      </c>
      <c r="B579" s="132" t="n">
        <v>111</v>
      </c>
      <c r="C579" s="132" t="n">
        <v>69</v>
      </c>
      <c r="D579" s="132" t="n">
        <v>42</v>
      </c>
      <c r="E579" s="217" t="n">
        <v>0</v>
      </c>
      <c r="F579" s="217" t="n">
        <v>0</v>
      </c>
      <c r="G579" s="217" t="n">
        <v>0</v>
      </c>
      <c r="H579" s="217" t="n">
        <v>164.3</v>
      </c>
      <c r="I579" s="127"/>
      <c r="AR579" s="184" t="s">
        <v>163</v>
      </c>
      <c r="AS579" s="187" t="s">
        <v>164</v>
      </c>
      <c r="AT579" s="186" t="s">
        <v>165</v>
      </c>
      <c r="AU579" s="187" t="s">
        <v>166</v>
      </c>
      <c r="AV579" s="187" t="s">
        <v>167</v>
      </c>
      <c r="AW579" s="187" t="s">
        <v>168</v>
      </c>
      <c r="AX579" s="187" t="s">
        <v>169</v>
      </c>
      <c r="AY579" s="187" t="s">
        <v>170</v>
      </c>
      <c r="AZ579" s="188" t="s">
        <v>171</v>
      </c>
      <c r="BA579" s="187" t="s">
        <v>172</v>
      </c>
      <c r="BB579" s="189" t="s">
        <v>173</v>
      </c>
      <c r="BD579" s="184" t="s">
        <v>163</v>
      </c>
      <c r="BE579" s="187" t="s">
        <v>164</v>
      </c>
      <c r="BF579" s="186" t="s">
        <v>165</v>
      </c>
      <c r="BG579" s="187" t="s">
        <v>166</v>
      </c>
      <c r="BH579" s="187" t="s">
        <v>167</v>
      </c>
      <c r="BI579" s="187" t="s">
        <v>168</v>
      </c>
      <c r="BJ579" s="187" t="s">
        <v>169</v>
      </c>
      <c r="BK579" s="187" t="s">
        <v>170</v>
      </c>
      <c r="BL579" s="188" t="s">
        <v>171</v>
      </c>
      <c r="BM579" s="187" t="s">
        <v>172</v>
      </c>
      <c r="BN579" s="189" t="s">
        <v>173</v>
      </c>
    </row>
    <row r="580" customFormat="false" ht="15" hidden="false" customHeight="false" outlineLevel="0" collapsed="false">
      <c r="A580" s="219" t="s">
        <v>232</v>
      </c>
      <c r="B580" s="132" t="n">
        <v>114</v>
      </c>
      <c r="C580" s="132" t="n">
        <v>70</v>
      </c>
      <c r="D580" s="132" t="n">
        <v>44</v>
      </c>
      <c r="E580" s="217" t="n">
        <v>0</v>
      </c>
      <c r="F580" s="217" t="n">
        <v>0</v>
      </c>
      <c r="G580" s="217" t="n">
        <v>0</v>
      </c>
      <c r="H580" s="217" t="n">
        <v>159.1</v>
      </c>
      <c r="I580" s="127"/>
      <c r="AR580" s="191" t="s">
        <v>175</v>
      </c>
      <c r="AS580" s="192" t="s">
        <v>176</v>
      </c>
      <c r="AT580" s="193" t="s">
        <v>177</v>
      </c>
      <c r="AU580" s="192" t="s">
        <v>178</v>
      </c>
      <c r="AV580" s="192" t="s">
        <v>179</v>
      </c>
      <c r="AW580" s="192" t="s">
        <v>180</v>
      </c>
      <c r="AX580" s="192" t="s">
        <v>181</v>
      </c>
      <c r="AY580" s="192" t="s">
        <v>182</v>
      </c>
      <c r="AZ580" s="194" t="s">
        <v>183</v>
      </c>
      <c r="BA580" s="192" t="s">
        <v>184</v>
      </c>
      <c r="BB580" s="195" t="s">
        <v>185</v>
      </c>
      <c r="BD580" s="191" t="s">
        <v>175</v>
      </c>
      <c r="BE580" s="192" t="s">
        <v>176</v>
      </c>
      <c r="BF580" s="193" t="s">
        <v>177</v>
      </c>
      <c r="BG580" s="192" t="s">
        <v>178</v>
      </c>
      <c r="BH580" s="192" t="s">
        <v>179</v>
      </c>
      <c r="BI580" s="192" t="s">
        <v>180</v>
      </c>
      <c r="BJ580" s="192" t="s">
        <v>181</v>
      </c>
      <c r="BK580" s="192" t="s">
        <v>182</v>
      </c>
      <c r="BL580" s="194" t="s">
        <v>183</v>
      </c>
      <c r="BM580" s="192" t="s">
        <v>184</v>
      </c>
      <c r="BN580" s="195" t="s">
        <v>185</v>
      </c>
    </row>
    <row r="581" customFormat="false" ht="15" hidden="false" customHeight="false" outlineLevel="0" collapsed="false">
      <c r="A581" s="219" t="s">
        <v>233</v>
      </c>
      <c r="B581" s="132" t="n">
        <v>1778</v>
      </c>
      <c r="C581" s="132" t="n">
        <v>1280</v>
      </c>
      <c r="D581" s="132" t="n">
        <v>498</v>
      </c>
      <c r="E581" s="217" t="n">
        <v>0.6</v>
      </c>
      <c r="F581" s="217" t="n">
        <v>0.8</v>
      </c>
      <c r="G581" s="217" t="n">
        <v>0.3</v>
      </c>
      <c r="H581" s="217" t="n">
        <v>257</v>
      </c>
      <c r="I581" s="127"/>
      <c r="AR581" s="196" t="s">
        <v>186</v>
      </c>
      <c r="AS581" s="197" t="s">
        <v>186</v>
      </c>
      <c r="AT581" s="197" t="n">
        <v>1</v>
      </c>
      <c r="AU581" s="198" t="n">
        <f aca="false">R10</f>
        <v>743722.758684</v>
      </c>
      <c r="AV581" s="198" t="n">
        <f aca="false">B384</f>
        <v>6977</v>
      </c>
      <c r="AW581" s="199" t="n">
        <f aca="false">AV581/AU581</f>
        <v>0.00938118394056629</v>
      </c>
      <c r="AX581" s="200" t="n">
        <f aca="false">2*AT581*AW581/(2+AT581*AW581)</f>
        <v>0.00933738607243151</v>
      </c>
      <c r="AY581" s="201" t="n">
        <v>100000</v>
      </c>
      <c r="AZ581" s="201" t="n">
        <f aca="false">(0.1*AY581+0.9*AY582)*AT581</f>
        <v>99159.6352534812</v>
      </c>
      <c r="BA581" s="201" t="n">
        <f aca="false">BA582+AZ581</f>
        <v>7753583.61949431</v>
      </c>
      <c r="BB581" s="202" t="n">
        <f aca="false">BA581/AY581</f>
        <v>77.5358361949431</v>
      </c>
      <c r="BD581" s="196" t="s">
        <v>186</v>
      </c>
      <c r="BE581" s="197" t="s">
        <v>186</v>
      </c>
      <c r="BF581" s="197" t="n">
        <v>1</v>
      </c>
      <c r="BG581" s="198" t="n">
        <f aca="false">AE10</f>
        <v>709919.0519</v>
      </c>
      <c r="BH581" s="198" t="n">
        <f aca="false">B1073</f>
        <v>4510</v>
      </c>
      <c r="BI581" s="199" t="n">
        <f aca="false">BH581/BG581</f>
        <v>0.00635283697194717</v>
      </c>
      <c r="BJ581" s="200" t="n">
        <f aca="false">2*BF581*BI581/(2+BF581*BI581)</f>
        <v>0.00633272159799677</v>
      </c>
      <c r="BK581" s="201" t="n">
        <v>100000</v>
      </c>
      <c r="BL581" s="201" t="n">
        <f aca="false">(0.1*BK581+0.9*BK582)*BF581</f>
        <v>99430.0550561803</v>
      </c>
      <c r="BM581" s="201" t="n">
        <f aca="false">BM582+BL581</f>
        <v>8015862.17744397</v>
      </c>
      <c r="BN581" s="202" t="n">
        <f aca="false">BM581/BK581</f>
        <v>80.1586217744397</v>
      </c>
    </row>
    <row r="582" customFormat="false" ht="15" hidden="false" customHeight="false" outlineLevel="0" collapsed="false">
      <c r="A582" s="219" t="s">
        <v>234</v>
      </c>
      <c r="B582" s="132" t="n">
        <v>9803</v>
      </c>
      <c r="C582" s="132" t="n">
        <v>5846</v>
      </c>
      <c r="D582" s="132" t="n">
        <v>3957</v>
      </c>
      <c r="E582" s="217" t="n">
        <v>3.1</v>
      </c>
      <c r="F582" s="217" t="n">
        <v>3.5</v>
      </c>
      <c r="G582" s="217" t="n">
        <v>2.6</v>
      </c>
      <c r="H582" s="217" t="n">
        <v>147.7</v>
      </c>
      <c r="I582" s="127"/>
      <c r="AR582" s="203" t="s">
        <v>188</v>
      </c>
      <c r="AS582" s="204" t="s">
        <v>189</v>
      </c>
      <c r="AT582" s="204" t="n">
        <v>4</v>
      </c>
      <c r="AU582" s="205" t="n">
        <f aca="false">R11</f>
        <v>3005123.241316</v>
      </c>
      <c r="AV582" s="205" t="n">
        <f aca="false">B385</f>
        <v>1131</v>
      </c>
      <c r="AW582" s="206" t="n">
        <f aca="false">AV582/AU582</f>
        <v>0.000376357276949718</v>
      </c>
      <c r="AX582" s="207" t="n">
        <f aca="false">2*AT582*AW582/(2+AT582*AW582)</f>
        <v>0.00150429680170285</v>
      </c>
      <c r="AY582" s="208" t="n">
        <f aca="false">AY581*(1-AX581)</f>
        <v>99066.2613927569</v>
      </c>
      <c r="AZ582" s="208" t="n">
        <f aca="false">((AY582+AY583)/2)*AT582</f>
        <v>395966.995450688</v>
      </c>
      <c r="BA582" s="208" t="n">
        <f aca="false">BA583+AZ582</f>
        <v>7654423.98424082</v>
      </c>
      <c r="BB582" s="209" t="n">
        <f aca="false">BA582/AY582</f>
        <v>77.2656995088791</v>
      </c>
      <c r="BD582" s="203" t="s">
        <v>188</v>
      </c>
      <c r="BE582" s="204" t="s">
        <v>189</v>
      </c>
      <c r="BF582" s="204" t="n">
        <v>4</v>
      </c>
      <c r="BG582" s="205" t="n">
        <f aca="false">AE11</f>
        <v>2864275.9481</v>
      </c>
      <c r="BH582" s="205" t="n">
        <f aca="false">B1074</f>
        <v>656</v>
      </c>
      <c r="BI582" s="206" t="n">
        <f aca="false">BH582/BG582</f>
        <v>0.000229028212325406</v>
      </c>
      <c r="BJ582" s="207" t="n">
        <f aca="false">2*BF582*BI582/(2+BF582*BI582)</f>
        <v>0.000915693410052139</v>
      </c>
      <c r="BK582" s="208" t="n">
        <f aca="false">BK581*(1-BJ581)</f>
        <v>99366.7278402003</v>
      </c>
      <c r="BL582" s="208" t="n">
        <f aca="false">((BK582+BK583)/2)*BF582</f>
        <v>397284.932445078</v>
      </c>
      <c r="BM582" s="208" t="n">
        <f aca="false">BM583+BL582</f>
        <v>7916432.12238779</v>
      </c>
      <c r="BN582" s="209" t="n">
        <f aca="false">BM582/BK582</f>
        <v>79.6688418191534</v>
      </c>
    </row>
    <row r="583" customFormat="false" ht="15" hidden="false" customHeight="false" outlineLevel="0" collapsed="false">
      <c r="A583" s="219" t="s">
        <v>218</v>
      </c>
      <c r="B583" s="132" t="n">
        <v>2960</v>
      </c>
      <c r="C583" s="132" t="n">
        <v>612</v>
      </c>
      <c r="D583" s="132" t="n">
        <v>2348</v>
      </c>
      <c r="E583" s="217" t="n">
        <v>0.9</v>
      </c>
      <c r="F583" s="217" t="n">
        <v>0.4</v>
      </c>
      <c r="G583" s="217" t="n">
        <v>1.6</v>
      </c>
      <c r="H583" s="217" t="n">
        <v>26.1</v>
      </c>
      <c r="I583" s="127"/>
      <c r="AR583" s="196" t="s">
        <v>194</v>
      </c>
      <c r="AS583" s="197" t="s">
        <v>46</v>
      </c>
      <c r="AT583" s="197" t="n">
        <v>5</v>
      </c>
      <c r="AU583" s="198" t="n">
        <f aca="false">R12</f>
        <v>3669575</v>
      </c>
      <c r="AV583" s="198" t="n">
        <f aca="false">B386</f>
        <v>591</v>
      </c>
      <c r="AW583" s="199" t="n">
        <f aca="false">AV583/AU583</f>
        <v>0.000161054073019355</v>
      </c>
      <c r="AX583" s="200" t="n">
        <f aca="false">2*AT583*AW583/(2+AT583*AW583)</f>
        <v>0.00080494626541026</v>
      </c>
      <c r="AY583" s="201" t="n">
        <f aca="false">AY582*(1-AX582)</f>
        <v>98917.2363325871</v>
      </c>
      <c r="AZ583" s="201" t="n">
        <f aca="false">((AY583+AY584)/2)*AT583</f>
        <v>494387.124013009</v>
      </c>
      <c r="BA583" s="201" t="n">
        <f aca="false">BA584+AZ583</f>
        <v>7258456.98879014</v>
      </c>
      <c r="BB583" s="202" t="n">
        <f aca="false">BA583/AY583</f>
        <v>73.3790920359441</v>
      </c>
      <c r="BD583" s="196" t="s">
        <v>194</v>
      </c>
      <c r="BE583" s="197" t="s">
        <v>46</v>
      </c>
      <c r="BF583" s="197" t="n">
        <v>5</v>
      </c>
      <c r="BG583" s="198" t="n">
        <f aca="false">AE12</f>
        <v>3636191</v>
      </c>
      <c r="BH583" s="198" t="n">
        <f aca="false">B1075</f>
        <v>367</v>
      </c>
      <c r="BI583" s="199" t="n">
        <f aca="false">BH583/BG583</f>
        <v>0.000100929791641858</v>
      </c>
      <c r="BJ583" s="200" t="n">
        <f aca="false">2*BF583*BI583/(2+BF583*BI583)</f>
        <v>0.000504521655045485</v>
      </c>
      <c r="BK583" s="201" t="n">
        <f aca="false">BK582*(1-BJ582)</f>
        <v>99275.7383823386</v>
      </c>
      <c r="BL583" s="201" t="n">
        <f aca="false">((BK583+BK584)/2)*BF583</f>
        <v>496253.475012107</v>
      </c>
      <c r="BM583" s="201" t="n">
        <f aca="false">BM584+BL583</f>
        <v>7519147.18994271</v>
      </c>
      <c r="BN583" s="202" t="n">
        <f aca="false">BM583/BK583</f>
        <v>75.7400278503533</v>
      </c>
    </row>
    <row r="584" customFormat="false" ht="15" hidden="false" customHeight="false" outlineLevel="0" collapsed="false">
      <c r="B584" s="132"/>
      <c r="C584" s="132"/>
      <c r="D584" s="132"/>
      <c r="E584" s="217"/>
      <c r="F584" s="217"/>
      <c r="G584" s="217"/>
      <c r="H584" s="217"/>
      <c r="I584" s="127"/>
      <c r="AR584" s="203" t="s">
        <v>200</v>
      </c>
      <c r="AS584" s="204" t="s">
        <v>33</v>
      </c>
      <c r="AT584" s="204" t="n">
        <v>5</v>
      </c>
      <c r="AU584" s="205" t="n">
        <f aca="false">R13</f>
        <v>3513167</v>
      </c>
      <c r="AV584" s="205" t="n">
        <f aca="false">B387</f>
        <v>688</v>
      </c>
      <c r="AW584" s="206" t="n">
        <f aca="false">AV584/AU584</f>
        <v>0.000195834698435913</v>
      </c>
      <c r="AX584" s="207" t="n">
        <f aca="false">2*AT584*AW584/(2+AT584*AW584)</f>
        <v>0.000978694336403987</v>
      </c>
      <c r="AY584" s="208" t="n">
        <f aca="false">AY583*(1-AX583)</f>
        <v>98837.6132726165</v>
      </c>
      <c r="AZ584" s="208" t="n">
        <f aca="false">((AY584+AY585)/2)*AT584</f>
        <v>493946.236832248</v>
      </c>
      <c r="BA584" s="208" t="n">
        <f aca="false">BA585+AZ584</f>
        <v>6764069.86477713</v>
      </c>
      <c r="BB584" s="209" t="n">
        <f aca="false">BA584/AY584</f>
        <v>68.4361918586631</v>
      </c>
      <c r="BD584" s="203" t="s">
        <v>200</v>
      </c>
      <c r="BE584" s="204" t="s">
        <v>33</v>
      </c>
      <c r="BF584" s="204" t="n">
        <v>5</v>
      </c>
      <c r="BG584" s="205" t="n">
        <f aca="false">AE13</f>
        <v>3712073</v>
      </c>
      <c r="BH584" s="205" t="n">
        <f aca="false">B1076</f>
        <v>441</v>
      </c>
      <c r="BI584" s="206" t="n">
        <f aca="false">BH584/BG584</f>
        <v>0.000118801542965346</v>
      </c>
      <c r="BJ584" s="207" t="n">
        <f aca="false">2*BF584*BI584/(2+BF584*BI584)</f>
        <v>0.000593831344626722</v>
      </c>
      <c r="BK584" s="208" t="n">
        <f aca="false">BK583*(1-BJ583)</f>
        <v>99225.6516225041</v>
      </c>
      <c r="BL584" s="208" t="n">
        <f aca="false">((BK584+BK585)/2)*BF584</f>
        <v>495980.949857209</v>
      </c>
      <c r="BM584" s="208" t="n">
        <f aca="false">BM585+BL584</f>
        <v>7022893.7149306</v>
      </c>
      <c r="BN584" s="209" t="n">
        <f aca="false">BM584/BK584</f>
        <v>70.7769976825008</v>
      </c>
    </row>
    <row r="585" customFormat="false" ht="15" hidden="false" customHeight="false" outlineLevel="0" collapsed="false">
      <c r="A585" s="124" t="s">
        <v>235</v>
      </c>
      <c r="B585" s="227" t="n">
        <v>76.4507958564932</v>
      </c>
      <c r="C585" s="227" t="n">
        <v>72.8206751054852</v>
      </c>
      <c r="D585" s="227" t="n">
        <v>80.6042041366907</v>
      </c>
      <c r="E585" s="124"/>
      <c r="F585" s="124"/>
      <c r="G585" s="124"/>
      <c r="H585" s="124"/>
      <c r="I585" s="127"/>
      <c r="AR585" s="196" t="s">
        <v>202</v>
      </c>
      <c r="AS585" s="197" t="s">
        <v>34</v>
      </c>
      <c r="AT585" s="197" t="n">
        <v>5</v>
      </c>
      <c r="AU585" s="198" t="n">
        <f aca="false">R14</f>
        <v>3519280</v>
      </c>
      <c r="AV585" s="198" t="n">
        <f aca="false">B388</f>
        <v>2068</v>
      </c>
      <c r="AW585" s="199" t="n">
        <f aca="false">AV585/AU585</f>
        <v>0.000587620195039895</v>
      </c>
      <c r="AX585" s="200" t="n">
        <f aca="false">2*AT585*AW585/(2+AT585*AW585)</f>
        <v>0.00293379108797117</v>
      </c>
      <c r="AY585" s="201" t="n">
        <f aca="false">AY584*(1-AX584)</f>
        <v>98740.8814602829</v>
      </c>
      <c r="AZ585" s="201" t="n">
        <f aca="false">((AY585+AY586)/2)*AT585</f>
        <v>492980.194506298</v>
      </c>
      <c r="BA585" s="201" t="n">
        <f aca="false">BA586+AZ585</f>
        <v>6270123.62794488</v>
      </c>
      <c r="BB585" s="202" t="n">
        <f aca="false">BA585/AY585</f>
        <v>63.5007864545644</v>
      </c>
      <c r="BD585" s="196" t="s">
        <v>202</v>
      </c>
      <c r="BE585" s="197" t="s">
        <v>34</v>
      </c>
      <c r="BF585" s="197" t="n">
        <v>5</v>
      </c>
      <c r="BG585" s="198" t="n">
        <f aca="false">AE14</f>
        <v>3761433</v>
      </c>
      <c r="BH585" s="198" t="n">
        <f aca="false">B1077</f>
        <v>1581</v>
      </c>
      <c r="BI585" s="199" t="n">
        <f aca="false">BH585/BG585</f>
        <v>0.000420318532857026</v>
      </c>
      <c r="BJ585" s="200" t="n">
        <f aca="false">2*BF585*BI585/(2+BF585*BI585)</f>
        <v>0.00209938663650774</v>
      </c>
      <c r="BK585" s="201" t="n">
        <f aca="false">BK584*(1-BJ584)</f>
        <v>99166.7283203796</v>
      </c>
      <c r="BL585" s="201" t="n">
        <f aca="false">((BK585+BK586)/2)*BF585</f>
        <v>495313.168341343</v>
      </c>
      <c r="BM585" s="201" t="n">
        <f aca="false">BM586+BL585</f>
        <v>6526912.7650734</v>
      </c>
      <c r="BN585" s="202" t="n">
        <f aca="false">BM585/BK585</f>
        <v>65.8175667950524</v>
      </c>
    </row>
    <row r="586" customFormat="false" ht="15" hidden="false" customHeight="false" outlineLevel="0" collapsed="false">
      <c r="A586" s="127"/>
      <c r="B586" s="127"/>
      <c r="C586" s="127"/>
      <c r="D586" s="127"/>
      <c r="E586" s="127"/>
      <c r="F586" s="127"/>
      <c r="G586" s="127"/>
      <c r="H586" s="127"/>
      <c r="I586" s="127"/>
      <c r="AR586" s="203" t="s">
        <v>203</v>
      </c>
      <c r="AS586" s="204" t="s">
        <v>35</v>
      </c>
      <c r="AT586" s="204" t="n">
        <v>5</v>
      </c>
      <c r="AU586" s="205" t="n">
        <f aca="false">R15</f>
        <v>3569502</v>
      </c>
      <c r="AV586" s="205" t="n">
        <f aca="false">B389</f>
        <v>2943</v>
      </c>
      <c r="AW586" s="206" t="n">
        <f aca="false">AV586/AU586</f>
        <v>0.000824484760058966</v>
      </c>
      <c r="AX586" s="207" t="n">
        <f aca="false">2*AT586*AW586/(2+AT586*AW586)</f>
        <v>0.00411394408978043</v>
      </c>
      <c r="AY586" s="208" t="n">
        <f aca="false">AY585*(1-AX585)</f>
        <v>98451.1963422363</v>
      </c>
      <c r="AZ586" s="208" t="n">
        <f aca="false">((AY586+AY587)/2)*AT586</f>
        <v>491243.424917871</v>
      </c>
      <c r="BA586" s="208" t="n">
        <f aca="false">BA587+AZ586</f>
        <v>5777143.43343858</v>
      </c>
      <c r="BB586" s="209" t="n">
        <f aca="false">BA586/AY586</f>
        <v>58.6802766048273</v>
      </c>
      <c r="BD586" s="203" t="s">
        <v>203</v>
      </c>
      <c r="BE586" s="204" t="s">
        <v>35</v>
      </c>
      <c r="BF586" s="204" t="n">
        <v>5</v>
      </c>
      <c r="BG586" s="205" t="n">
        <f aca="false">AE15</f>
        <v>3563410</v>
      </c>
      <c r="BH586" s="205" t="n">
        <f aca="false">B1078</f>
        <v>2186</v>
      </c>
      <c r="BI586" s="206" t="n">
        <f aca="false">BH586/BG586</f>
        <v>0.000613457334407211</v>
      </c>
      <c r="BJ586" s="207" t="n">
        <f aca="false">2*BF586*BI586/(2+BF586*BI586)</f>
        <v>0.00306258975167245</v>
      </c>
      <c r="BK586" s="208" t="n">
        <f aca="false">BK585*(1-BJ585)</f>
        <v>98958.5390161576</v>
      </c>
      <c r="BL586" s="208" t="n">
        <f aca="false">((BK586+BK587)/2)*BF586</f>
        <v>494035.02156221</v>
      </c>
      <c r="BM586" s="208" t="n">
        <f aca="false">BM587+BL586</f>
        <v>6031599.59673205</v>
      </c>
      <c r="BN586" s="209" t="n">
        <f aca="false">BM586/BK586</f>
        <v>60.9507745031203</v>
      </c>
    </row>
    <row r="587" customFormat="false" ht="15" hidden="false" customHeight="false" outlineLevel="0" collapsed="false">
      <c r="A587" s="127"/>
      <c r="B587" s="127"/>
      <c r="C587" s="127"/>
      <c r="D587" s="127"/>
      <c r="E587" s="127"/>
      <c r="F587" s="127"/>
      <c r="G587" s="127"/>
      <c r="H587" s="127"/>
      <c r="I587" s="127"/>
      <c r="AR587" s="196" t="s">
        <v>204</v>
      </c>
      <c r="AS587" s="197" t="s">
        <v>36</v>
      </c>
      <c r="AT587" s="197" t="n">
        <v>5</v>
      </c>
      <c r="AU587" s="198" t="n">
        <f aca="false">R16</f>
        <v>3439542</v>
      </c>
      <c r="AV587" s="198" t="n">
        <f aca="false">B390</f>
        <v>2946</v>
      </c>
      <c r="AW587" s="199" t="n">
        <f aca="false">AV587/AU587</f>
        <v>0.000856509384098232</v>
      </c>
      <c r="AX587" s="200" t="n">
        <f aca="false">2*AT587*AW587/(2+AT587*AW587)</f>
        <v>0.00427339641017295</v>
      </c>
      <c r="AY587" s="201" t="n">
        <f aca="false">AY586*(1-AX586)</f>
        <v>98046.1736249123</v>
      </c>
      <c r="AZ587" s="201" t="n">
        <f aca="false">((AY587+AY588)/2)*AT587</f>
        <v>489183.392708562</v>
      </c>
      <c r="BA587" s="201" t="n">
        <f aca="false">BA588+AZ587</f>
        <v>5285900.00852071</v>
      </c>
      <c r="BB587" s="202" t="n">
        <f aca="false">BA587/AY587</f>
        <v>53.9123538746405</v>
      </c>
      <c r="BD587" s="196" t="s">
        <v>204</v>
      </c>
      <c r="BE587" s="197" t="s">
        <v>36</v>
      </c>
      <c r="BF587" s="197" t="n">
        <v>5</v>
      </c>
      <c r="BG587" s="198" t="n">
        <f aca="false">AE16</f>
        <v>3495312</v>
      </c>
      <c r="BH587" s="198" t="n">
        <f aca="false">B1079</f>
        <v>2124</v>
      </c>
      <c r="BI587" s="199" t="n">
        <f aca="false">BH587/BG587</f>
        <v>0.000607671074856837</v>
      </c>
      <c r="BJ587" s="200" t="n">
        <f aca="false">2*BF587*BI587/(2+BF587*BI587)</f>
        <v>0.00303374657418025</v>
      </c>
      <c r="BK587" s="201" t="n">
        <f aca="false">BK586*(1-BJ586)</f>
        <v>98655.4696087263</v>
      </c>
      <c r="BL587" s="201" t="n">
        <f aca="false">((BK587+BK588)/2)*BF587</f>
        <v>492529.108811257</v>
      </c>
      <c r="BM587" s="201" t="n">
        <f aca="false">BM588+BL587</f>
        <v>5537564.57516984</v>
      </c>
      <c r="BN587" s="202" t="n">
        <f aca="false">BM587/BK587</f>
        <v>56.130335166739</v>
      </c>
    </row>
    <row r="588" customFormat="false" ht="15" hidden="false" customHeight="false" outlineLevel="0" collapsed="false">
      <c r="A588" s="127" t="s">
        <v>299</v>
      </c>
      <c r="B588" s="127"/>
      <c r="C588" s="127"/>
      <c r="D588" s="127"/>
      <c r="E588" s="127"/>
      <c r="F588" s="127"/>
      <c r="G588" s="127"/>
      <c r="H588" s="127"/>
      <c r="I588" s="127"/>
      <c r="AR588" s="203" t="s">
        <v>205</v>
      </c>
      <c r="AS588" s="204" t="s">
        <v>37</v>
      </c>
      <c r="AT588" s="204" t="n">
        <v>5</v>
      </c>
      <c r="AU588" s="205" t="n">
        <f aca="false">R17</f>
        <v>3205836</v>
      </c>
      <c r="AV588" s="205" t="n">
        <f aca="false">B391</f>
        <v>3014</v>
      </c>
      <c r="AW588" s="206" t="n">
        <f aca="false">AV588/AU588</f>
        <v>0.000940160382502411</v>
      </c>
      <c r="AX588" s="207" t="n">
        <f aca="false">2*AT588*AW588/(2+AT588*AW588)</f>
        <v>0.00468977905134515</v>
      </c>
      <c r="AY588" s="208" t="n">
        <f aca="false">AY587*(1-AX587)</f>
        <v>97627.1834585124</v>
      </c>
      <c r="AZ588" s="208" t="n">
        <f aca="false">((AY588+AY589)/2)*AT588</f>
        <v>486991.292492998</v>
      </c>
      <c r="BA588" s="208" t="n">
        <f aca="false">BA589+AZ588</f>
        <v>4796716.61581215</v>
      </c>
      <c r="BB588" s="209" t="n">
        <f aca="false">BA588/AY588</f>
        <v>49.1330021607205</v>
      </c>
      <c r="BD588" s="203" t="s">
        <v>205</v>
      </c>
      <c r="BE588" s="204" t="s">
        <v>37</v>
      </c>
      <c r="BF588" s="204" t="n">
        <v>5</v>
      </c>
      <c r="BG588" s="205" t="n">
        <f aca="false">AE17</f>
        <v>3521200</v>
      </c>
      <c r="BH588" s="205" t="n">
        <f aca="false">B1080</f>
        <v>2395</v>
      </c>
      <c r="BI588" s="206" t="n">
        <f aca="false">BH588/BG588</f>
        <v>0.000680165852550267</v>
      </c>
      <c r="BJ588" s="207" t="n">
        <f aca="false">2*BF588*BI588/(2+BF588*BI588)</f>
        <v>0.00339505625941348</v>
      </c>
      <c r="BK588" s="208" t="n">
        <f aca="false">BK587*(1-BJ587)</f>
        <v>98356.1739157766</v>
      </c>
      <c r="BL588" s="208" t="n">
        <f aca="false">((BK588+BK589)/2)*BF588</f>
        <v>490946.057719122</v>
      </c>
      <c r="BM588" s="208" t="n">
        <f aca="false">BM589+BL588</f>
        <v>5045035.46635859</v>
      </c>
      <c r="BN588" s="209" t="n">
        <f aca="false">BM588/BK588</f>
        <v>51.2935311074493</v>
      </c>
    </row>
    <row r="589" customFormat="false" ht="15" hidden="false" customHeight="false" outlineLevel="0" collapsed="false">
      <c r="A589" s="127"/>
      <c r="B589" s="127"/>
      <c r="C589" s="127"/>
      <c r="D589" s="127"/>
      <c r="E589" s="127"/>
      <c r="F589" s="127"/>
      <c r="G589" s="127"/>
      <c r="H589" s="127"/>
      <c r="I589" s="127"/>
      <c r="AR589" s="196" t="s">
        <v>206</v>
      </c>
      <c r="AS589" s="197" t="s">
        <v>38</v>
      </c>
      <c r="AT589" s="197" t="n">
        <v>5</v>
      </c>
      <c r="AU589" s="198" t="n">
        <f aca="false">R18</f>
        <v>3142130</v>
      </c>
      <c r="AV589" s="198" t="n">
        <f aca="false">B392</f>
        <v>3942</v>
      </c>
      <c r="AW589" s="199" t="n">
        <f aca="false">AV589/AU589</f>
        <v>0.00125456298752757</v>
      </c>
      <c r="AX589" s="200" t="n">
        <f aca="false">2*AT589*AW589/(2+AT589*AW589)</f>
        <v>0.00625320234709239</v>
      </c>
      <c r="AY589" s="201" t="n">
        <f aca="false">AY588*(1-AX588)</f>
        <v>97169.3335386868</v>
      </c>
      <c r="AZ589" s="201" t="n">
        <f aca="false">((AY589+AY590)/2)*AT589</f>
        <v>484327.61893206</v>
      </c>
      <c r="BA589" s="201" t="n">
        <f aca="false">BA590+AZ589</f>
        <v>4309725.32331915</v>
      </c>
      <c r="BB589" s="202" t="n">
        <f aca="false">BA589/AY589</f>
        <v>44.3527311176142</v>
      </c>
      <c r="BD589" s="196" t="s">
        <v>206</v>
      </c>
      <c r="BE589" s="197" t="s">
        <v>38</v>
      </c>
      <c r="BF589" s="197" t="n">
        <v>5</v>
      </c>
      <c r="BG589" s="198" t="n">
        <f aca="false">AE18</f>
        <v>3529587</v>
      </c>
      <c r="BH589" s="198" t="n">
        <f aca="false">B1081</f>
        <v>3301</v>
      </c>
      <c r="BI589" s="199" t="n">
        <f aca="false">BH589/BG589</f>
        <v>0.000935236898821307</v>
      </c>
      <c r="BJ589" s="200" t="n">
        <f aca="false">2*BF589*BI589/(2+BF589*BI589)</f>
        <v>0.00466527664694795</v>
      </c>
      <c r="BK589" s="201" t="n">
        <f aca="false">BK588*(1-BJ588)</f>
        <v>98022.2491718719</v>
      </c>
      <c r="BL589" s="201" t="n">
        <f aca="false">((BK589+BK590)/2)*BF589</f>
        <v>488967.993584503</v>
      </c>
      <c r="BM589" s="201" t="n">
        <f aca="false">BM590+BL589</f>
        <v>4554089.40863946</v>
      </c>
      <c r="BN589" s="202" t="n">
        <f aca="false">BM589/BK589</f>
        <v>46.4597522206855</v>
      </c>
    </row>
    <row r="590" customFormat="false" ht="15" hidden="false" customHeight="false" outlineLevel="0" collapsed="false">
      <c r="A590" s="127" t="s">
        <v>174</v>
      </c>
      <c r="B590" s="127"/>
      <c r="C590" s="127"/>
      <c r="D590" s="127"/>
      <c r="E590" s="127"/>
      <c r="F590" s="127"/>
      <c r="G590" s="127"/>
      <c r="H590" s="127"/>
      <c r="I590" s="127"/>
      <c r="AR590" s="203" t="s">
        <v>207</v>
      </c>
      <c r="AS590" s="204" t="s">
        <v>39</v>
      </c>
      <c r="AT590" s="204" t="n">
        <v>5</v>
      </c>
      <c r="AU590" s="205" t="n">
        <f aca="false">R19</f>
        <v>2871282</v>
      </c>
      <c r="AV590" s="205" t="n">
        <f aca="false">B393</f>
        <v>5419</v>
      </c>
      <c r="AW590" s="206" t="n">
        <f aca="false">AV590/AU590</f>
        <v>0.00188731026767834</v>
      </c>
      <c r="AX590" s="207" t="n">
        <f aca="false">2*AT590*AW590/(2+AT590*AW590)</f>
        <v>0.00939223617894922</v>
      </c>
      <c r="AY590" s="208" t="n">
        <f aca="false">AY589*(1-AX589)</f>
        <v>96561.7140341373</v>
      </c>
      <c r="AZ590" s="208" t="n">
        <f aca="false">((AY590+AY591)/2)*AT590</f>
        <v>480541.244110555</v>
      </c>
      <c r="BA590" s="208" t="n">
        <f aca="false">BA591+AZ590</f>
        <v>3825397.70438709</v>
      </c>
      <c r="BB590" s="209" t="n">
        <f aca="false">BA590/AY590</f>
        <v>39.6160915602089</v>
      </c>
      <c r="BD590" s="203" t="s">
        <v>207</v>
      </c>
      <c r="BE590" s="204" t="s">
        <v>39</v>
      </c>
      <c r="BF590" s="204" t="n">
        <v>5</v>
      </c>
      <c r="BG590" s="205" t="n">
        <f aca="false">AE19</f>
        <v>3304911</v>
      </c>
      <c r="BH590" s="205" t="n">
        <f aca="false">B1082</f>
        <v>4841</v>
      </c>
      <c r="BI590" s="206" t="n">
        <f aca="false">BH590/BG590</f>
        <v>0.00146478982338707</v>
      </c>
      <c r="BJ590" s="207" t="n">
        <f aca="false">2*BF590*BI590/(2+BF590*BI590)</f>
        <v>0.00729722685783462</v>
      </c>
      <c r="BK590" s="208" t="n">
        <f aca="false">BK589*(1-BJ589)</f>
        <v>97564.9482619291</v>
      </c>
      <c r="BL590" s="208" t="n">
        <f aca="false">((BK590+BK591)/2)*BF590</f>
        <v>486044.857407545</v>
      </c>
      <c r="BM590" s="208" t="n">
        <f aca="false">BM591+BL590</f>
        <v>4065121.41505496</v>
      </c>
      <c r="BN590" s="209" t="n">
        <f aca="false">BM590/BK590</f>
        <v>41.6657978861576</v>
      </c>
    </row>
    <row r="591" customFormat="false" ht="15" hidden="false" customHeight="false" outlineLevel="0" collapsed="false">
      <c r="A591" s="127"/>
      <c r="B591" s="127"/>
      <c r="C591" s="127"/>
      <c r="D591" s="127"/>
      <c r="E591" s="127"/>
      <c r="F591" s="127"/>
      <c r="G591" s="127"/>
      <c r="H591" s="127"/>
      <c r="I591" s="127"/>
      <c r="AR591" s="196" t="s">
        <v>208</v>
      </c>
      <c r="AS591" s="197" t="s">
        <v>40</v>
      </c>
      <c r="AT591" s="197" t="n">
        <v>5</v>
      </c>
      <c r="AU591" s="198" t="n">
        <f aca="false">R20</f>
        <v>2429989</v>
      </c>
      <c r="AV591" s="198" t="n">
        <f aca="false">B394</f>
        <v>7267</v>
      </c>
      <c r="AW591" s="199" t="n">
        <f aca="false">AV591/AU591</f>
        <v>0.00299054851688629</v>
      </c>
      <c r="AX591" s="200" t="n">
        <f aca="false">2*AT591*AW591/(2+AT591*AW591)</f>
        <v>0.0148417799270594</v>
      </c>
      <c r="AY591" s="201" t="n">
        <f aca="false">AY590*(1-AX590)</f>
        <v>95654.7836100845</v>
      </c>
      <c r="AZ591" s="201" t="n">
        <f aca="false">((AY591+AY592)/2)*AT591</f>
        <v>474724.699932144</v>
      </c>
      <c r="BA591" s="201" t="n">
        <f aca="false">BA592+AZ591</f>
        <v>3344856.46027654</v>
      </c>
      <c r="BB591" s="202" t="n">
        <f aca="false">BA591/AY591</f>
        <v>34.9679998640852</v>
      </c>
      <c r="BD591" s="196" t="s">
        <v>208</v>
      </c>
      <c r="BE591" s="197" t="s">
        <v>40</v>
      </c>
      <c r="BF591" s="197" t="n">
        <v>5</v>
      </c>
      <c r="BG591" s="198" t="n">
        <f aca="false">AE20</f>
        <v>3100353</v>
      </c>
      <c r="BH591" s="198" t="n">
        <f aca="false">B1083</f>
        <v>7469</v>
      </c>
      <c r="BI591" s="199" t="n">
        <f aca="false">BH591/BG591</f>
        <v>0.00240908051438014</v>
      </c>
      <c r="BJ591" s="200" t="n">
        <f aca="false">2*BF591*BI591/(2+BF591*BI591)</f>
        <v>0.0119732910166974</v>
      </c>
      <c r="BK591" s="201" t="n">
        <f aca="false">BK590*(1-BJ590)</f>
        <v>96852.9947010889</v>
      </c>
      <c r="BL591" s="201" t="n">
        <f aca="false">((BK591+BK592)/2)*BF591</f>
        <v>481365.850776958</v>
      </c>
      <c r="BM591" s="201" t="n">
        <f aca="false">BM592+BL591</f>
        <v>3579076.55764742</v>
      </c>
      <c r="BN591" s="202" t="n">
        <f aca="false">BM591/BK591</f>
        <v>36.953700489007</v>
      </c>
    </row>
    <row r="592" customFormat="false" ht="15" hidden="false" customHeight="false" outlineLevel="0" collapsed="false">
      <c r="A592" s="127" t="s">
        <v>187</v>
      </c>
      <c r="B592" s="127"/>
      <c r="C592" s="127"/>
      <c r="D592" s="127"/>
      <c r="E592" s="127"/>
      <c r="F592" s="127"/>
      <c r="G592" s="127"/>
      <c r="H592" s="127"/>
      <c r="I592" s="127"/>
      <c r="AR592" s="203" t="s">
        <v>209</v>
      </c>
      <c r="AS592" s="204" t="s">
        <v>52</v>
      </c>
      <c r="AT592" s="204" t="n">
        <v>5</v>
      </c>
      <c r="AU592" s="205" t="n">
        <f aca="false">R21</f>
        <v>2198619</v>
      </c>
      <c r="AV592" s="205" t="n">
        <f aca="false">B395</f>
        <v>10793</v>
      </c>
      <c r="AW592" s="206" t="n">
        <f aca="false">AV592/AU592</f>
        <v>0.00490899059818914</v>
      </c>
      <c r="AX592" s="207" t="n">
        <f aca="false">2*AT592*AW592/(2+AT592*AW592)</f>
        <v>0.0242473776190392</v>
      </c>
      <c r="AY592" s="208" t="n">
        <f aca="false">AY591*(1-AX591)</f>
        <v>94235.0963627732</v>
      </c>
      <c r="AZ592" s="208" t="n">
        <f aca="false">((AY592+AY593)/2)*AT592</f>
        <v>465463.096897679</v>
      </c>
      <c r="BA592" s="208" t="n">
        <f aca="false">BA593+AZ592</f>
        <v>2870131.76034439</v>
      </c>
      <c r="BB592" s="209" t="n">
        <f aca="false">BA592/AY592</f>
        <v>30.4571425203977</v>
      </c>
      <c r="BD592" s="203" t="s">
        <v>209</v>
      </c>
      <c r="BE592" s="204" t="s">
        <v>52</v>
      </c>
      <c r="BF592" s="204" t="n">
        <v>5</v>
      </c>
      <c r="BG592" s="205" t="n">
        <f aca="false">AE21</f>
        <v>3001593</v>
      </c>
      <c r="BH592" s="205" t="n">
        <f aca="false">B1084</f>
        <v>11735</v>
      </c>
      <c r="BI592" s="206" t="n">
        <f aca="false">BH592/BG592</f>
        <v>0.00390959067401876</v>
      </c>
      <c r="BJ592" s="207" t="n">
        <f aca="false">2*BF592*BI592/(2+BF592*BI592)</f>
        <v>0.019358741482195</v>
      </c>
      <c r="BK592" s="208" t="n">
        <f aca="false">BK591*(1-BJ591)</f>
        <v>95693.3456096941</v>
      </c>
      <c r="BL592" s="208" t="n">
        <f aca="false">((BK592+BK593)/2)*BF592</f>
        <v>473835.47120041</v>
      </c>
      <c r="BM592" s="208" t="n">
        <f aca="false">BM593+BL592</f>
        <v>3097710.70687046</v>
      </c>
      <c r="BN592" s="209" t="n">
        <f aca="false">BM592/BK592</f>
        <v>32.3712237996688</v>
      </c>
    </row>
    <row r="593" customFormat="false" ht="15" hidden="false" customHeight="false" outlineLevel="0" collapsed="false">
      <c r="A593" s="210" t="s">
        <v>190</v>
      </c>
      <c r="B593" s="211" t="s">
        <v>191</v>
      </c>
      <c r="C593" s="211"/>
      <c r="D593" s="211"/>
      <c r="E593" s="211" t="s">
        <v>192</v>
      </c>
      <c r="F593" s="211"/>
      <c r="G593" s="211"/>
      <c r="H593" s="212" t="s">
        <v>193</v>
      </c>
      <c r="I593" s="127"/>
      <c r="AR593" s="196" t="s">
        <v>210</v>
      </c>
      <c r="AS593" s="197" t="s">
        <v>53</v>
      </c>
      <c r="AT593" s="197" t="n">
        <v>5</v>
      </c>
      <c r="AU593" s="198" t="n">
        <f aca="false">R22</f>
        <v>2041236</v>
      </c>
      <c r="AV593" s="198" t="n">
        <f aca="false">B396</f>
        <v>15858</v>
      </c>
      <c r="AW593" s="199" t="n">
        <f aca="false">AV593/AU593</f>
        <v>0.00776882241935768</v>
      </c>
      <c r="AX593" s="200" t="n">
        <f aca="false">2*AT593*AW593/(2+AT593*AW593)</f>
        <v>0.0381040530429179</v>
      </c>
      <c r="AY593" s="201" t="n">
        <f aca="false">AY592*(1-AX592)</f>
        <v>91950.1423962985</v>
      </c>
      <c r="AZ593" s="201" t="n">
        <f aca="false">((AY593+AY594)/2)*AT593</f>
        <v>450991.529223561</v>
      </c>
      <c r="BA593" s="201" t="n">
        <f aca="false">BA594+AZ593</f>
        <v>2404668.66344671</v>
      </c>
      <c r="BB593" s="202" t="n">
        <f aca="false">BA593/AY593</f>
        <v>26.1518753617886</v>
      </c>
      <c r="BD593" s="196" t="s">
        <v>210</v>
      </c>
      <c r="BE593" s="197" t="s">
        <v>53</v>
      </c>
      <c r="BF593" s="197" t="n">
        <v>5</v>
      </c>
      <c r="BG593" s="198" t="n">
        <f aca="false">AE22</f>
        <v>2553113</v>
      </c>
      <c r="BH593" s="198" t="n">
        <f aca="false">B1085</f>
        <v>15890</v>
      </c>
      <c r="BI593" s="199" t="n">
        <f aca="false">BH593/BG593</f>
        <v>0.00622377466253942</v>
      </c>
      <c r="BJ593" s="200" t="n">
        <f aca="false">2*BF593*BI593/(2+BF593*BI593)</f>
        <v>0.0306420995064096</v>
      </c>
      <c r="BK593" s="201" t="n">
        <f aca="false">BK592*(1-BJ592)</f>
        <v>93840.8428704697</v>
      </c>
      <c r="BL593" s="201" t="n">
        <f aca="false">((BK593+BK594)/2)*BF593</f>
        <v>462015.513239843</v>
      </c>
      <c r="BM593" s="201" t="n">
        <f aca="false">BM594+BL593</f>
        <v>2623875.23567005</v>
      </c>
      <c r="BN593" s="202" t="n">
        <f aca="false">BM593/BK593</f>
        <v>27.9609086556462</v>
      </c>
    </row>
    <row r="594" customFormat="false" ht="15" hidden="false" customHeight="false" outlineLevel="0" collapsed="false">
      <c r="A594" s="210"/>
      <c r="B594" s="213" t="s">
        <v>195</v>
      </c>
      <c r="C594" s="213" t="s">
        <v>196</v>
      </c>
      <c r="D594" s="213" t="s">
        <v>197</v>
      </c>
      <c r="E594" s="213" t="s">
        <v>195</v>
      </c>
      <c r="F594" s="213" t="s">
        <v>196</v>
      </c>
      <c r="G594" s="214" t="s">
        <v>197</v>
      </c>
      <c r="H594" s="215" t="s">
        <v>198</v>
      </c>
      <c r="I594" s="127"/>
      <c r="AR594" s="203" t="s">
        <v>211</v>
      </c>
      <c r="AS594" s="204" t="s">
        <v>57</v>
      </c>
      <c r="AT594" s="204" t="n">
        <v>5</v>
      </c>
      <c r="AU594" s="205" t="n">
        <f aca="false">R23</f>
        <v>1832328</v>
      </c>
      <c r="AV594" s="205" t="n">
        <f aca="false">B397</f>
        <v>21733</v>
      </c>
      <c r="AW594" s="206" t="n">
        <f aca="false">AV594/AU594</f>
        <v>0.0118608677049087</v>
      </c>
      <c r="AX594" s="207" t="n">
        <f aca="false">2*AT594*AW594/(2+AT594*AW594)</f>
        <v>0.0575964780096896</v>
      </c>
      <c r="AY594" s="208" t="n">
        <f aca="false">AY593*(1-AX593)</f>
        <v>88446.4692931261</v>
      </c>
      <c r="AZ594" s="208" t="n">
        <f aca="false">((AY594+AY595)/2)*AT594</f>
        <v>429496.83365644</v>
      </c>
      <c r="BA594" s="208" t="n">
        <f aca="false">BA595+AZ594</f>
        <v>1953677.13422315</v>
      </c>
      <c r="BB594" s="209" t="n">
        <f aca="false">BA594/AY594</f>
        <v>22.0888086300918</v>
      </c>
      <c r="BD594" s="203" t="s">
        <v>211</v>
      </c>
      <c r="BE594" s="204" t="s">
        <v>57</v>
      </c>
      <c r="BF594" s="204" t="n">
        <v>5</v>
      </c>
      <c r="BG594" s="205" t="n">
        <f aca="false">AE23</f>
        <v>2128116</v>
      </c>
      <c r="BH594" s="205" t="n">
        <f aca="false">B1086</f>
        <v>20748</v>
      </c>
      <c r="BI594" s="206" t="n">
        <f aca="false">BH594/BG594</f>
        <v>0.00974946854400794</v>
      </c>
      <c r="BJ594" s="207" t="n">
        <f aca="false">2*BF594*BI594/(2+BF594*BI594)</f>
        <v>0.0475874615708541</v>
      </c>
      <c r="BK594" s="208" t="n">
        <f aca="false">BK593*(1-BJ593)</f>
        <v>90965.3624254674</v>
      </c>
      <c r="BL594" s="208" t="n">
        <f aca="false">((BK594+BK595)/2)*BF594</f>
        <v>444004.785405585</v>
      </c>
      <c r="BM594" s="208" t="n">
        <f aca="false">BM595+BL594</f>
        <v>2161859.72243021</v>
      </c>
      <c r="BN594" s="209" t="n">
        <f aca="false">BM594/BK594</f>
        <v>23.7657462663498</v>
      </c>
    </row>
    <row r="595" customFormat="false" ht="15" hidden="false" customHeight="false" outlineLevel="0" collapsed="false">
      <c r="A595" s="0" t="s">
        <v>201</v>
      </c>
      <c r="B595" s="132" t="n">
        <v>318465</v>
      </c>
      <c r="C595" s="132" t="n">
        <v>166625</v>
      </c>
      <c r="D595" s="132" t="n">
        <v>151840</v>
      </c>
      <c r="E595" s="217" t="n">
        <v>100</v>
      </c>
      <c r="F595" s="217" t="n">
        <v>100</v>
      </c>
      <c r="G595" s="217" t="n">
        <v>100</v>
      </c>
      <c r="H595" s="217" t="n">
        <v>109.7</v>
      </c>
      <c r="I595" s="127"/>
      <c r="AR595" s="196" t="s">
        <v>212</v>
      </c>
      <c r="AS595" s="197" t="s">
        <v>62</v>
      </c>
      <c r="AT595" s="197" t="n">
        <v>5</v>
      </c>
      <c r="AU595" s="198" t="n">
        <f aca="false">R24</f>
        <v>1573449</v>
      </c>
      <c r="AV595" s="198" t="n">
        <f aca="false">B398</f>
        <v>28261</v>
      </c>
      <c r="AW595" s="199" t="n">
        <f aca="false">AV595/AU595</f>
        <v>0.0179611795488764</v>
      </c>
      <c r="AX595" s="200" t="n">
        <f aca="false">2*AT595*AW595/(2+AT595*AW595)</f>
        <v>0.0859466401557325</v>
      </c>
      <c r="AY595" s="201" t="n">
        <f aca="false">AY594*(1-AX594)</f>
        <v>83352.2641694499</v>
      </c>
      <c r="AZ595" s="201" t="n">
        <f aca="false">((AY595+AY596)/2)*AT595</f>
        <v>398851.703210406</v>
      </c>
      <c r="BA595" s="201" t="n">
        <f aca="false">BA596+AZ595</f>
        <v>1524180.30056671</v>
      </c>
      <c r="BB595" s="202" t="n">
        <f aca="false">BA595/AY595</f>
        <v>18.286009573395</v>
      </c>
      <c r="BD595" s="196" t="s">
        <v>212</v>
      </c>
      <c r="BE595" s="197" t="s">
        <v>62</v>
      </c>
      <c r="BF595" s="197" t="n">
        <v>5</v>
      </c>
      <c r="BG595" s="198" t="n">
        <f aca="false">AE24</f>
        <v>1891606</v>
      </c>
      <c r="BH595" s="198" t="n">
        <f aca="false">B1087</f>
        <v>28214</v>
      </c>
      <c r="BI595" s="199" t="n">
        <f aca="false">BH595/BG595</f>
        <v>0.0149153682109276</v>
      </c>
      <c r="BJ595" s="200" t="n">
        <f aca="false">2*BF595*BI595/(2+BF595*BI595)</f>
        <v>0.0718959544701426</v>
      </c>
      <c r="BK595" s="201" t="n">
        <f aca="false">BK594*(1-BJ594)</f>
        <v>86636.5517367667</v>
      </c>
      <c r="BL595" s="201" t="n">
        <f aca="false">((BK595+BK596)/2)*BF595</f>
        <v>417610.714736042</v>
      </c>
      <c r="BM595" s="201" t="n">
        <f aca="false">BM596+BL595</f>
        <v>1717854.93702462</v>
      </c>
      <c r="BN595" s="202" t="n">
        <f aca="false">BM595/BK595</f>
        <v>19.8282930539998</v>
      </c>
    </row>
    <row r="596" customFormat="false" ht="15" hidden="false" customHeight="false" outlineLevel="0" collapsed="false">
      <c r="A596" s="219" t="s">
        <v>186</v>
      </c>
      <c r="B596" s="132" t="n">
        <v>6026</v>
      </c>
      <c r="C596" s="132" t="n">
        <v>3406</v>
      </c>
      <c r="D596" s="132" t="n">
        <v>2620</v>
      </c>
      <c r="E596" s="217" t="n">
        <v>1.9</v>
      </c>
      <c r="F596" s="217" t="n">
        <v>2</v>
      </c>
      <c r="G596" s="217" t="n">
        <v>1.7</v>
      </c>
      <c r="H596" s="217" t="n">
        <v>130</v>
      </c>
      <c r="I596" s="127"/>
      <c r="AR596" s="203" t="s">
        <v>213</v>
      </c>
      <c r="AS596" s="204" t="s">
        <v>64</v>
      </c>
      <c r="AT596" s="204" t="n">
        <v>5</v>
      </c>
      <c r="AU596" s="205" t="n">
        <f aca="false">R25</f>
        <v>1232878</v>
      </c>
      <c r="AV596" s="205" t="n">
        <f aca="false">B399</f>
        <v>33840</v>
      </c>
      <c r="AW596" s="206" t="n">
        <f aca="false">AV596/AU596</f>
        <v>0.0274479713321188</v>
      </c>
      <c r="AX596" s="207" t="n">
        <f aca="false">2*AT596*AW596/(2+AT596*AW596)</f>
        <v>0.12842719195311</v>
      </c>
      <c r="AY596" s="208" t="n">
        <f aca="false">AY595*(1-AX595)</f>
        <v>76188.4171147126</v>
      </c>
      <c r="AZ596" s="208" t="n">
        <f aca="false">((AY596+AY597)/2)*AT596</f>
        <v>356480.424400076</v>
      </c>
      <c r="BA596" s="208" t="n">
        <f aca="false">BA597+AZ596</f>
        <v>1125328.59735631</v>
      </c>
      <c r="BB596" s="209" t="n">
        <f aca="false">BA596/AY596</f>
        <v>14.7703370141155</v>
      </c>
      <c r="BD596" s="203" t="s">
        <v>213</v>
      </c>
      <c r="BE596" s="204" t="s">
        <v>64</v>
      </c>
      <c r="BF596" s="204" t="n">
        <v>5</v>
      </c>
      <c r="BG596" s="205" t="n">
        <f aca="false">AE25</f>
        <v>1615390</v>
      </c>
      <c r="BH596" s="205" t="n">
        <f aca="false">B1088</f>
        <v>37796</v>
      </c>
      <c r="BI596" s="206" t="n">
        <f aca="false">BH596/BG596</f>
        <v>0.0233974458180377</v>
      </c>
      <c r="BJ596" s="207" t="n">
        <f aca="false">2*BF596*BI596/(2+BF596*BI596)</f>
        <v>0.11052237583924</v>
      </c>
      <c r="BK596" s="208" t="n">
        <f aca="false">BK595*(1-BJ595)</f>
        <v>80407.7341576499</v>
      </c>
      <c r="BL596" s="208" t="n">
        <f aca="false">((BK596+BK597)/2)*BF596</f>
        <v>379821.536250866</v>
      </c>
      <c r="BM596" s="208" t="n">
        <f aca="false">BM597+BL596</f>
        <v>1300244.22228858</v>
      </c>
      <c r="BN596" s="209" t="n">
        <f aca="false">BM596/BK596</f>
        <v>16.170636269134</v>
      </c>
    </row>
    <row r="597" customFormat="false" ht="15" hidden="false" customHeight="false" outlineLevel="0" collapsed="false">
      <c r="A597" s="219" t="s">
        <v>189</v>
      </c>
      <c r="B597" s="132" t="n">
        <v>947</v>
      </c>
      <c r="C597" s="132" t="n">
        <v>534</v>
      </c>
      <c r="D597" s="132" t="n">
        <v>413</v>
      </c>
      <c r="E597" s="217" t="n">
        <v>0.3</v>
      </c>
      <c r="F597" s="217" t="n">
        <v>0.3</v>
      </c>
      <c r="G597" s="217" t="n">
        <v>0.3</v>
      </c>
      <c r="H597" s="217" t="n">
        <v>129.3</v>
      </c>
      <c r="I597" s="127"/>
      <c r="AR597" s="196" t="s">
        <v>214</v>
      </c>
      <c r="AS597" s="197" t="s">
        <v>69</v>
      </c>
      <c r="AT597" s="197" t="n">
        <v>5</v>
      </c>
      <c r="AU597" s="198" t="n">
        <f aca="false">R26</f>
        <v>893988</v>
      </c>
      <c r="AV597" s="198" t="n">
        <f aca="false">B400</f>
        <v>39201</v>
      </c>
      <c r="AW597" s="199" t="n">
        <f aca="false">AV597/AU597</f>
        <v>0.0438495818735822</v>
      </c>
      <c r="AX597" s="200" t="n">
        <f aca="false">2*AT597*AW597/(2+AT597*AW597)</f>
        <v>0.197587577703617</v>
      </c>
      <c r="AY597" s="201" t="n">
        <f aca="false">AY596*(1-AX596)</f>
        <v>66403.7526453178</v>
      </c>
      <c r="AZ597" s="201" t="n">
        <f aca="false">((AY597+AY598)/2)*AT597</f>
        <v>299217.371637543</v>
      </c>
      <c r="BA597" s="201" t="n">
        <f aca="false">BA598+AZ597</f>
        <v>768848.172956231</v>
      </c>
      <c r="BB597" s="202" t="n">
        <f aca="false">BA597/AY597</f>
        <v>11.5783843883474</v>
      </c>
      <c r="BD597" s="196" t="s">
        <v>214</v>
      </c>
      <c r="BE597" s="197" t="s">
        <v>69</v>
      </c>
      <c r="BF597" s="197" t="n">
        <v>5</v>
      </c>
      <c r="BG597" s="198" t="n">
        <f aca="false">AE26</f>
        <v>1284446</v>
      </c>
      <c r="BH597" s="198" t="n">
        <f aca="false">B1089</f>
        <v>47821</v>
      </c>
      <c r="BI597" s="199" t="n">
        <f aca="false">BH597/BG597</f>
        <v>0.0372308372636919</v>
      </c>
      <c r="BJ597" s="200" t="n">
        <f aca="false">2*BF597*BI597/(2+BF597*BI597)</f>
        <v>0.170302888500237</v>
      </c>
      <c r="BK597" s="201" t="n">
        <f aca="false">BK596*(1-BJ596)</f>
        <v>71520.8803426964</v>
      </c>
      <c r="BL597" s="201" t="n">
        <f aca="false">((BK597+BK598)/2)*BF597</f>
        <v>327153.87043738</v>
      </c>
      <c r="BM597" s="201" t="n">
        <f aca="false">BM598+BL597</f>
        <v>920422.686037714</v>
      </c>
      <c r="BN597" s="202" t="n">
        <f aca="false">BM597/BK597</f>
        <v>12.8692863067045</v>
      </c>
    </row>
    <row r="598" customFormat="false" ht="15" hidden="false" customHeight="false" outlineLevel="0" collapsed="false">
      <c r="A598" s="219" t="s">
        <v>46</v>
      </c>
      <c r="B598" s="132" t="n">
        <v>517</v>
      </c>
      <c r="C598" s="132" t="n">
        <v>322</v>
      </c>
      <c r="D598" s="132" t="n">
        <v>195</v>
      </c>
      <c r="E598" s="217" t="n">
        <v>0.2</v>
      </c>
      <c r="F598" s="217" t="n">
        <v>0.2</v>
      </c>
      <c r="G598" s="217" t="n">
        <v>0.1</v>
      </c>
      <c r="H598" s="217" t="n">
        <v>165.1</v>
      </c>
      <c r="I598" s="127"/>
      <c r="AR598" s="203" t="s">
        <v>215</v>
      </c>
      <c r="AS598" s="204" t="s">
        <v>70</v>
      </c>
      <c r="AT598" s="204" t="n">
        <v>5</v>
      </c>
      <c r="AU598" s="205" t="n">
        <f aca="false">R27</f>
        <v>606633</v>
      </c>
      <c r="AV598" s="205" t="n">
        <f aca="false">B401</f>
        <v>45396</v>
      </c>
      <c r="AW598" s="206" t="n">
        <f aca="false">AV598/AU598</f>
        <v>0.0748327242335976</v>
      </c>
      <c r="AX598" s="207" t="n">
        <f aca="false">2*AT598*AW598/(2+AT598*AW598)</f>
        <v>0.31519615399036</v>
      </c>
      <c r="AY598" s="208" t="n">
        <f aca="false">AY597*(1-AX597)</f>
        <v>53283.1960096993</v>
      </c>
      <c r="AZ598" s="208" t="n">
        <f aca="false">((AY598+AY599)/2)*AT598</f>
        <v>224429.333912067</v>
      </c>
      <c r="BA598" s="208" t="n">
        <f aca="false">BA599+AZ598</f>
        <v>469630.801318688</v>
      </c>
      <c r="BB598" s="209" t="n">
        <f aca="false">BA598/AY598</f>
        <v>8.81386321558489</v>
      </c>
      <c r="BD598" s="203" t="s">
        <v>215</v>
      </c>
      <c r="BE598" s="204" t="s">
        <v>70</v>
      </c>
      <c r="BF598" s="204" t="n">
        <v>5</v>
      </c>
      <c r="BG598" s="205" t="n">
        <f aca="false">AE27</f>
        <v>894194</v>
      </c>
      <c r="BH598" s="205" t="n">
        <f aca="false">B1090</f>
        <v>55151</v>
      </c>
      <c r="BI598" s="206" t="n">
        <f aca="false">BH598/BG598</f>
        <v>0.0616767726019186</v>
      </c>
      <c r="BJ598" s="207" t="n">
        <f aca="false">2*BF598*BI598/(2+BF598*BI598)</f>
        <v>0.267185945934947</v>
      </c>
      <c r="BK598" s="208" t="n">
        <f aca="false">BK597*(1-BJ597)</f>
        <v>59340.6678322554</v>
      </c>
      <c r="BL598" s="208" t="n">
        <f aca="false">((BK598+BK599)/2)*BF598</f>
        <v>257065.857993345</v>
      </c>
      <c r="BM598" s="208" t="n">
        <f aca="false">BM599+BL598</f>
        <v>593268.815600334</v>
      </c>
      <c r="BN598" s="209" t="n">
        <f aca="false">BM598/BK598</f>
        <v>9.99767675816171</v>
      </c>
    </row>
    <row r="599" customFormat="false" ht="15" hidden="false" customHeight="false" outlineLevel="0" collapsed="false">
      <c r="A599" s="219" t="s">
        <v>33</v>
      </c>
      <c r="B599" s="132" t="n">
        <v>594</v>
      </c>
      <c r="C599" s="132" t="n">
        <v>383</v>
      </c>
      <c r="D599" s="132" t="n">
        <v>211</v>
      </c>
      <c r="E599" s="217" t="n">
        <v>0.2</v>
      </c>
      <c r="F599" s="217" t="n">
        <v>0.2</v>
      </c>
      <c r="G599" s="217" t="n">
        <v>0.1</v>
      </c>
      <c r="H599" s="217" t="n">
        <v>181.5</v>
      </c>
      <c r="I599" s="127"/>
      <c r="AR599" s="196" t="s">
        <v>216</v>
      </c>
      <c r="AS599" s="197" t="s">
        <v>71</v>
      </c>
      <c r="AT599" s="197" t="n">
        <v>5</v>
      </c>
      <c r="AU599" s="198" t="n">
        <f aca="false">R28</f>
        <v>352861</v>
      </c>
      <c r="AV599" s="198" t="n">
        <f aca="false">B402</f>
        <v>40615</v>
      </c>
      <c r="AW599" s="199" t="n">
        <f aca="false">AV599/AU599</f>
        <v>0.115101980666608</v>
      </c>
      <c r="AX599" s="200" t="n">
        <f aca="false">2*AT599*AW599/(2+AT599*AW599)</f>
        <v>0.446909485836771</v>
      </c>
      <c r="AY599" s="201" t="n">
        <f aca="false">AY598*(1-AX598)</f>
        <v>36488.5375551276</v>
      </c>
      <c r="AZ599" s="201" t="n">
        <f aca="false">((AY599+AY600)/2)*AT599</f>
        <v>141675.003881393</v>
      </c>
      <c r="BA599" s="201" t="n">
        <f aca="false">BA600+AZ599</f>
        <v>245201.467406621</v>
      </c>
      <c r="BB599" s="202" t="n">
        <f aca="false">BA599/AY599</f>
        <v>6.71995875516156</v>
      </c>
      <c r="BD599" s="196" t="s">
        <v>216</v>
      </c>
      <c r="BE599" s="197" t="s">
        <v>71</v>
      </c>
      <c r="BF599" s="197" t="n">
        <v>5</v>
      </c>
      <c r="BG599" s="198" t="n">
        <f aca="false">AE28</f>
        <v>501984</v>
      </c>
      <c r="BH599" s="198" t="n">
        <f aca="false">B1091</f>
        <v>47220</v>
      </c>
      <c r="BI599" s="199" t="n">
        <f aca="false">BH599/BG599</f>
        <v>0.0940667431631287</v>
      </c>
      <c r="BJ599" s="200" t="n">
        <f aca="false">2*BF599*BI599/(2+BF599*BI599)</f>
        <v>0.38078556982359</v>
      </c>
      <c r="BK599" s="201" t="n">
        <f aca="false">BK598*(1-BJ598)</f>
        <v>43485.6753650828</v>
      </c>
      <c r="BL599" s="201" t="n">
        <f aca="false">((BK599+BK600)/2)*BF599</f>
        <v>176031.582642772</v>
      </c>
      <c r="BM599" s="201" t="n">
        <f aca="false">BM600+BL599</f>
        <v>336202.957606988</v>
      </c>
      <c r="BN599" s="202" t="n">
        <f aca="false">BM599/BK599</f>
        <v>7.73134957165563</v>
      </c>
    </row>
    <row r="600" customFormat="false" ht="15" hidden="false" customHeight="false" outlineLevel="0" collapsed="false">
      <c r="A600" s="219" t="s">
        <v>34</v>
      </c>
      <c r="B600" s="132" t="n">
        <v>1841</v>
      </c>
      <c r="C600" s="132" t="n">
        <v>1358</v>
      </c>
      <c r="D600" s="132" t="n">
        <v>483</v>
      </c>
      <c r="E600" s="217" t="n">
        <v>0.6</v>
      </c>
      <c r="F600" s="217" t="n">
        <v>0.8</v>
      </c>
      <c r="G600" s="217" t="n">
        <v>0.3</v>
      </c>
      <c r="H600" s="217" t="n">
        <v>281.2</v>
      </c>
      <c r="I600" s="127"/>
      <c r="AR600" s="203" t="n">
        <v>90</v>
      </c>
      <c r="AS600" s="204" t="s">
        <v>72</v>
      </c>
      <c r="AT600" s="204" t="n">
        <v>5</v>
      </c>
      <c r="AU600" s="205" t="n">
        <f aca="false">R29</f>
        <v>154738</v>
      </c>
      <c r="AV600" s="205" t="n">
        <f aca="false">B403</f>
        <v>25768</v>
      </c>
      <c r="AW600" s="206" t="n">
        <f aca="false">AV600/AU600</f>
        <v>0.166526645038711</v>
      </c>
      <c r="AX600" s="207" t="n">
        <f aca="false">2*AT600*AW600/(2+AT600*AW600)</f>
        <v>0.587886365088201</v>
      </c>
      <c r="AY600" s="208" t="n">
        <f aca="false">AY599*(1-AX599)</f>
        <v>20181.4639974298</v>
      </c>
      <c r="AZ600" s="208" t="n">
        <f aca="false">((AY600+AY601)/2)*AT600</f>
        <v>71246.3012081305</v>
      </c>
      <c r="BA600" s="208" t="n">
        <f aca="false">BA601+AZ600</f>
        <v>103526.463525228</v>
      </c>
      <c r="BB600" s="209" t="n">
        <f aca="false">BA600/AY600</f>
        <v>5.12977966010852</v>
      </c>
      <c r="BD600" s="203" t="n">
        <v>90</v>
      </c>
      <c r="BE600" s="204" t="s">
        <v>72</v>
      </c>
      <c r="BF600" s="204" t="n">
        <v>5</v>
      </c>
      <c r="BG600" s="205" t="n">
        <f aca="false">AE29</f>
        <v>232001</v>
      </c>
      <c r="BH600" s="205" t="n">
        <f aca="false">B1092</f>
        <v>31690</v>
      </c>
      <c r="BI600" s="206" t="n">
        <f aca="false">BH600/BG600</f>
        <v>0.136594238817936</v>
      </c>
      <c r="BJ600" s="207" t="n">
        <f aca="false">2*BF600*BI600/(2+BF600*BI600)</f>
        <v>0.509115562324485</v>
      </c>
      <c r="BK600" s="208" t="n">
        <f aca="false">BK599*(1-BJ599)</f>
        <v>26926.9576920261</v>
      </c>
      <c r="BL600" s="208" t="n">
        <f aca="false">((BK600+BK601)/2)*BF600</f>
        <v>100362.455442472</v>
      </c>
      <c r="BM600" s="208" t="n">
        <f aca="false">BM601+BL600</f>
        <v>160171.374964216</v>
      </c>
      <c r="BN600" s="209" t="n">
        <f aca="false">BM600/BK600</f>
        <v>5.94836508439453</v>
      </c>
    </row>
    <row r="601" customFormat="false" ht="15" hidden="false" customHeight="false" outlineLevel="0" collapsed="false">
      <c r="A601" s="219" t="s">
        <v>35</v>
      </c>
      <c r="B601" s="132" t="n">
        <v>2628</v>
      </c>
      <c r="C601" s="132" t="n">
        <v>2033</v>
      </c>
      <c r="D601" s="132" t="n">
        <v>595</v>
      </c>
      <c r="E601" s="217" t="n">
        <v>0.8</v>
      </c>
      <c r="F601" s="217" t="n">
        <v>1.2</v>
      </c>
      <c r="G601" s="217" t="n">
        <v>0.4</v>
      </c>
      <c r="H601" s="217" t="n">
        <v>341.7</v>
      </c>
      <c r="I601" s="127"/>
      <c r="AR601" s="196" t="n">
        <v>95</v>
      </c>
      <c r="AS601" s="197" t="s">
        <v>74</v>
      </c>
      <c r="AT601" s="197" t="n">
        <v>5</v>
      </c>
      <c r="AU601" s="198" t="n">
        <f aca="false">R30</f>
        <v>42057</v>
      </c>
      <c r="AV601" s="198" t="n">
        <f aca="false">B404</f>
        <v>10247</v>
      </c>
      <c r="AW601" s="199" t="n">
        <f aca="false">AV601/AU601</f>
        <v>0.243645528687258</v>
      </c>
      <c r="AX601" s="200" t="n">
        <f aca="false">2*AT601*AW601/(2+AT601*AW601)</f>
        <v>0.757079845436612</v>
      </c>
      <c r="AY601" s="201" t="n">
        <f aca="false">AY600*(1-AX600)</f>
        <v>8317.0564858224</v>
      </c>
      <c r="AZ601" s="201" t="n">
        <f aca="false">((AY601+AY602)/2)*AT601</f>
        <v>25843.592832177</v>
      </c>
      <c r="BA601" s="201" t="n">
        <f aca="false">BA602+AZ601</f>
        <v>32280.1623170972</v>
      </c>
      <c r="BB601" s="202" t="n">
        <f aca="false">BA601/AY601</f>
        <v>3.8812003227492</v>
      </c>
      <c r="BD601" s="196" t="n">
        <v>95</v>
      </c>
      <c r="BE601" s="197" t="s">
        <v>74</v>
      </c>
      <c r="BF601" s="197" t="n">
        <v>5</v>
      </c>
      <c r="BG601" s="198" t="n">
        <f aca="false">AE30</f>
        <v>82613</v>
      </c>
      <c r="BH601" s="198" t="n">
        <f aca="false">B1093</f>
        <v>16826</v>
      </c>
      <c r="BI601" s="199" t="n">
        <f aca="false">BH601/BG601</f>
        <v>0.203672545483156</v>
      </c>
      <c r="BJ601" s="200" t="n">
        <f aca="false">2*BF601*BI601/(2+BF601*BI601)</f>
        <v>0.674778228717175</v>
      </c>
      <c r="BK601" s="201" t="n">
        <f aca="false">BK600*(1-BJ600)</f>
        <v>13218.0244849626</v>
      </c>
      <c r="BL601" s="201" t="n">
        <f aca="false">((BK601+BK602)/2)*BF601</f>
        <v>43792.0345520547</v>
      </c>
      <c r="BM601" s="201" t="n">
        <f aca="false">BM602+BL601</f>
        <v>59808.9195217447</v>
      </c>
      <c r="BN601" s="202" t="n">
        <f aca="false">BM601/BK601</f>
        <v>4.52480017643982</v>
      </c>
    </row>
    <row r="602" customFormat="false" ht="15" hidden="false" customHeight="false" outlineLevel="0" collapsed="false">
      <c r="A602" s="219" t="s">
        <v>36</v>
      </c>
      <c r="B602" s="132" t="n">
        <v>2730</v>
      </c>
      <c r="C602" s="132" t="n">
        <v>2033</v>
      </c>
      <c r="D602" s="132" t="n">
        <v>697</v>
      </c>
      <c r="E602" s="217" t="n">
        <v>0.9</v>
      </c>
      <c r="F602" s="217" t="n">
        <v>1.2</v>
      </c>
      <c r="G602" s="217" t="n">
        <v>0.5</v>
      </c>
      <c r="H602" s="217" t="n">
        <v>291.7</v>
      </c>
      <c r="I602" s="127"/>
      <c r="AR602" s="220" t="s">
        <v>217</v>
      </c>
      <c r="AS602" s="221" t="s">
        <v>218</v>
      </c>
      <c r="AT602" s="221" t="n">
        <f aca="false">2/AW602</f>
        <v>6.37164040778499</v>
      </c>
      <c r="AU602" s="222" t="n">
        <f aca="false">R31</f>
        <v>6875</v>
      </c>
      <c r="AV602" s="222" t="n">
        <f aca="false">B405</f>
        <v>2158</v>
      </c>
      <c r="AW602" s="223" t="n">
        <f aca="false">AV602/AU602</f>
        <v>0.313890909090909</v>
      </c>
      <c r="AX602" s="224" t="n">
        <f aca="false">2*AT602*AW602/(2+AT602*AW602)</f>
        <v>1</v>
      </c>
      <c r="AY602" s="225" t="n">
        <f aca="false">AY601*(1-AX601)</f>
        <v>2020.38064704841</v>
      </c>
      <c r="AZ602" s="225" t="n">
        <f aca="false">AY602/AW602</f>
        <v>6436.5694849202</v>
      </c>
      <c r="BA602" s="225" t="n">
        <f aca="false">BA603+AZ602</f>
        <v>6436.5694849202</v>
      </c>
      <c r="BB602" s="226" t="n">
        <f aca="false">BA602/AY602</f>
        <v>3.18582020389249</v>
      </c>
      <c r="BD602" s="220" t="s">
        <v>217</v>
      </c>
      <c r="BE602" s="221" t="s">
        <v>218</v>
      </c>
      <c r="BF602" s="221" t="n">
        <f aca="false">2/BI602</f>
        <v>7.45181199556892</v>
      </c>
      <c r="BG602" s="222" t="n">
        <f aca="false">AE31</f>
        <v>23544</v>
      </c>
      <c r="BH602" s="222" t="n">
        <f aca="false">B1094</f>
        <v>6319</v>
      </c>
      <c r="BI602" s="223" t="n">
        <f aca="false">BH602/BG602</f>
        <v>0.268391097519538</v>
      </c>
      <c r="BJ602" s="224" t="n">
        <f aca="false">2*BF602*BI602/(2+BF602*BI602)</f>
        <v>1</v>
      </c>
      <c r="BK602" s="225" t="n">
        <f aca="false">BK601*(1-BJ601)</f>
        <v>4298.78933585928</v>
      </c>
      <c r="BL602" s="225" t="n">
        <f aca="false">BK602/BI602</f>
        <v>16016.88496969</v>
      </c>
      <c r="BM602" s="225" t="n">
        <f aca="false">BM603+BL602</f>
        <v>16016.88496969</v>
      </c>
      <c r="BN602" s="226" t="n">
        <f aca="false">BM602/BK602</f>
        <v>3.72590599778446</v>
      </c>
    </row>
    <row r="603" customFormat="false" ht="15" hidden="false" customHeight="false" outlineLevel="0" collapsed="false">
      <c r="A603" s="219" t="s">
        <v>37</v>
      </c>
      <c r="B603" s="132" t="n">
        <v>2852</v>
      </c>
      <c r="C603" s="132" t="n">
        <v>1983</v>
      </c>
      <c r="D603" s="132" t="n">
        <v>869</v>
      </c>
      <c r="E603" s="217" t="n">
        <v>0.9</v>
      </c>
      <c r="F603" s="217" t="n">
        <v>1.2</v>
      </c>
      <c r="G603" s="217" t="n">
        <v>0.6</v>
      </c>
      <c r="H603" s="217" t="n">
        <v>228.2</v>
      </c>
      <c r="I603" s="127"/>
    </row>
    <row r="604" customFormat="false" ht="15" hidden="false" customHeight="false" outlineLevel="0" collapsed="false">
      <c r="A604" s="219" t="s">
        <v>38</v>
      </c>
      <c r="B604" s="132" t="n">
        <v>3589</v>
      </c>
      <c r="C604" s="132" t="n">
        <v>2336</v>
      </c>
      <c r="D604" s="132" t="n">
        <v>1253</v>
      </c>
      <c r="E604" s="217" t="n">
        <v>1.1</v>
      </c>
      <c r="F604" s="217" t="n">
        <v>1.4</v>
      </c>
      <c r="G604" s="217" t="n">
        <v>0.8</v>
      </c>
      <c r="H604" s="217" t="n">
        <v>186.4</v>
      </c>
      <c r="I604" s="127"/>
      <c r="AR604" s="180"/>
      <c r="AS604" s="181"/>
      <c r="AT604" s="181"/>
      <c r="AU604" s="181"/>
      <c r="AV604" s="182"/>
      <c r="AW604" s="182" t="s">
        <v>300</v>
      </c>
      <c r="AX604" s="181"/>
      <c r="AY604" s="181"/>
      <c r="AZ604" s="181"/>
      <c r="BA604" s="181"/>
      <c r="BB604" s="183"/>
      <c r="BD604" s="180"/>
      <c r="BE604" s="181"/>
      <c r="BF604" s="181"/>
      <c r="BG604" s="181"/>
      <c r="BH604" s="182"/>
      <c r="BI604" s="182" t="s">
        <v>301</v>
      </c>
      <c r="BJ604" s="181"/>
      <c r="BK604" s="181"/>
      <c r="BL604" s="181"/>
      <c r="BM604" s="181"/>
      <c r="BN604" s="183"/>
    </row>
    <row r="605" customFormat="false" ht="15" hidden="false" customHeight="false" outlineLevel="0" collapsed="false">
      <c r="A605" s="219" t="s">
        <v>39</v>
      </c>
      <c r="B605" s="132" t="n">
        <v>5412</v>
      </c>
      <c r="C605" s="132" t="n">
        <v>3415</v>
      </c>
      <c r="D605" s="132" t="n">
        <v>1997</v>
      </c>
      <c r="E605" s="217" t="n">
        <v>1.7</v>
      </c>
      <c r="F605" s="217" t="n">
        <v>2</v>
      </c>
      <c r="G605" s="217" t="n">
        <v>1.3</v>
      </c>
      <c r="H605" s="217" t="n">
        <v>171</v>
      </c>
      <c r="I605" s="127"/>
      <c r="AR605" s="184"/>
      <c r="AS605" s="185"/>
      <c r="AT605" s="186"/>
      <c r="AU605" s="187"/>
      <c r="AV605" s="187"/>
      <c r="AW605" s="187"/>
      <c r="AX605" s="187"/>
      <c r="AY605" s="187"/>
      <c r="AZ605" s="188"/>
      <c r="BA605" s="187"/>
      <c r="BB605" s="189"/>
      <c r="BD605" s="184"/>
      <c r="BE605" s="185"/>
      <c r="BF605" s="186"/>
      <c r="BG605" s="187"/>
      <c r="BH605" s="187"/>
      <c r="BI605" s="187"/>
      <c r="BJ605" s="187"/>
      <c r="BK605" s="187"/>
      <c r="BL605" s="188"/>
      <c r="BM605" s="187"/>
      <c r="BN605" s="189"/>
    </row>
    <row r="606" customFormat="false" ht="73" hidden="false" customHeight="false" outlineLevel="0" collapsed="false">
      <c r="A606" s="219" t="s">
        <v>40</v>
      </c>
      <c r="B606" s="132" t="n">
        <v>7635</v>
      </c>
      <c r="C606" s="132" t="n">
        <v>4746</v>
      </c>
      <c r="D606" s="132" t="n">
        <v>2889</v>
      </c>
      <c r="E606" s="217" t="n">
        <v>2.4</v>
      </c>
      <c r="F606" s="217" t="n">
        <v>2.8</v>
      </c>
      <c r="G606" s="217" t="n">
        <v>1.9</v>
      </c>
      <c r="H606" s="217" t="n">
        <v>164.3</v>
      </c>
      <c r="I606" s="127"/>
      <c r="AR606" s="184" t="s">
        <v>163</v>
      </c>
      <c r="AS606" s="187" t="s">
        <v>164</v>
      </c>
      <c r="AT606" s="186" t="s">
        <v>165</v>
      </c>
      <c r="AU606" s="187" t="s">
        <v>166</v>
      </c>
      <c r="AV606" s="187" t="s">
        <v>167</v>
      </c>
      <c r="AW606" s="187" t="s">
        <v>168</v>
      </c>
      <c r="AX606" s="187" t="s">
        <v>169</v>
      </c>
      <c r="AY606" s="187" t="s">
        <v>170</v>
      </c>
      <c r="AZ606" s="188" t="s">
        <v>171</v>
      </c>
      <c r="BA606" s="187" t="s">
        <v>172</v>
      </c>
      <c r="BB606" s="189" t="s">
        <v>173</v>
      </c>
      <c r="BD606" s="184" t="s">
        <v>163</v>
      </c>
      <c r="BE606" s="187" t="s">
        <v>164</v>
      </c>
      <c r="BF606" s="186" t="s">
        <v>165</v>
      </c>
      <c r="BG606" s="187" t="s">
        <v>166</v>
      </c>
      <c r="BH606" s="187" t="s">
        <v>167</v>
      </c>
      <c r="BI606" s="187" t="s">
        <v>168</v>
      </c>
      <c r="BJ606" s="187" t="s">
        <v>169</v>
      </c>
      <c r="BK606" s="187" t="s">
        <v>170</v>
      </c>
      <c r="BL606" s="188" t="s">
        <v>171</v>
      </c>
      <c r="BM606" s="187" t="s">
        <v>172</v>
      </c>
      <c r="BN606" s="189" t="s">
        <v>173</v>
      </c>
    </row>
    <row r="607" customFormat="false" ht="15" hidden="false" customHeight="false" outlineLevel="0" collapsed="false">
      <c r="A607" s="219" t="s">
        <v>52</v>
      </c>
      <c r="B607" s="132" t="n">
        <v>10553</v>
      </c>
      <c r="C607" s="132" t="n">
        <v>6679</v>
      </c>
      <c r="D607" s="132" t="n">
        <v>3874</v>
      </c>
      <c r="E607" s="217" t="n">
        <v>3.3</v>
      </c>
      <c r="F607" s="217" t="n">
        <v>4</v>
      </c>
      <c r="G607" s="217" t="n">
        <v>2.6</v>
      </c>
      <c r="H607" s="217" t="n">
        <v>172.4</v>
      </c>
      <c r="I607" s="127"/>
      <c r="AR607" s="191" t="s">
        <v>175</v>
      </c>
      <c r="AS607" s="192" t="s">
        <v>176</v>
      </c>
      <c r="AT607" s="193" t="s">
        <v>177</v>
      </c>
      <c r="AU607" s="192" t="s">
        <v>178</v>
      </c>
      <c r="AV607" s="192" t="s">
        <v>179</v>
      </c>
      <c r="AW607" s="192" t="s">
        <v>180</v>
      </c>
      <c r="AX607" s="192" t="s">
        <v>181</v>
      </c>
      <c r="AY607" s="192" t="s">
        <v>182</v>
      </c>
      <c r="AZ607" s="194" t="s">
        <v>183</v>
      </c>
      <c r="BA607" s="192" t="s">
        <v>184</v>
      </c>
      <c r="BB607" s="195" t="s">
        <v>185</v>
      </c>
      <c r="BD607" s="191" t="s">
        <v>175</v>
      </c>
      <c r="BE607" s="192" t="s">
        <v>176</v>
      </c>
      <c r="BF607" s="193" t="s">
        <v>177</v>
      </c>
      <c r="BG607" s="192" t="s">
        <v>178</v>
      </c>
      <c r="BH607" s="192" t="s">
        <v>179</v>
      </c>
      <c r="BI607" s="192" t="s">
        <v>180</v>
      </c>
      <c r="BJ607" s="192" t="s">
        <v>181</v>
      </c>
      <c r="BK607" s="192" t="s">
        <v>182</v>
      </c>
      <c r="BL607" s="194" t="s">
        <v>183</v>
      </c>
      <c r="BM607" s="192" t="s">
        <v>184</v>
      </c>
      <c r="BN607" s="195" t="s">
        <v>185</v>
      </c>
    </row>
    <row r="608" customFormat="false" ht="15" hidden="false" customHeight="false" outlineLevel="0" collapsed="false">
      <c r="A608" s="219" t="s">
        <v>53</v>
      </c>
      <c r="B608" s="132" t="n">
        <v>15319</v>
      </c>
      <c r="C608" s="132" t="n">
        <v>9840</v>
      </c>
      <c r="D608" s="132" t="n">
        <v>5479</v>
      </c>
      <c r="E608" s="217" t="n">
        <v>4.8</v>
      </c>
      <c r="F608" s="217" t="n">
        <v>5.9</v>
      </c>
      <c r="G608" s="217" t="n">
        <v>3.6</v>
      </c>
      <c r="H608" s="217" t="n">
        <v>179.6</v>
      </c>
      <c r="I608" s="127"/>
      <c r="AR608" s="196" t="s">
        <v>186</v>
      </c>
      <c r="AS608" s="197" t="s">
        <v>186</v>
      </c>
      <c r="AT608" s="197" t="n">
        <v>1</v>
      </c>
      <c r="AU608" s="198" t="n">
        <f aca="false">R40</f>
        <v>380561.754447902</v>
      </c>
      <c r="AV608" s="198" t="n">
        <f aca="false">C384</f>
        <v>3943</v>
      </c>
      <c r="AW608" s="199" t="n">
        <f aca="false">AV608/AU608</f>
        <v>0.0103609991122736</v>
      </c>
      <c r="AX608" s="200" t="n">
        <f aca="false">2*AT608*AW608/(2+AT608*AW608)</f>
        <v>0.010307600591982</v>
      </c>
      <c r="AY608" s="201" t="n">
        <v>100000</v>
      </c>
      <c r="AZ608" s="201" t="n">
        <f aca="false">(0.1*AY608+0.9*AY609)*AT608</f>
        <v>99072.3159467216</v>
      </c>
      <c r="BA608" s="201" t="n">
        <f aca="false">BA609+AZ608</f>
        <v>7421491.93017469</v>
      </c>
      <c r="BB608" s="202" t="n">
        <f aca="false">BA608/AY608</f>
        <v>74.2149193017469</v>
      </c>
      <c r="BD608" s="196" t="s">
        <v>186</v>
      </c>
      <c r="BE608" s="197" t="s">
        <v>186</v>
      </c>
      <c r="BF608" s="197" t="n">
        <v>1</v>
      </c>
      <c r="BG608" s="198" t="n">
        <f aca="false">AE40</f>
        <v>363374.075363415</v>
      </c>
      <c r="BH608" s="198" t="n">
        <f aca="false">C1073</f>
        <v>2553</v>
      </c>
      <c r="BI608" s="199" t="n">
        <f aca="false">BH608/BG608</f>
        <v>0.00702581767135345</v>
      </c>
      <c r="BJ608" s="200" t="n">
        <f aca="false">2*BF608*BI608/(2+BF608*BI608)</f>
        <v>0.00700122301316994</v>
      </c>
      <c r="BK608" s="201" t="n">
        <v>100000</v>
      </c>
      <c r="BL608" s="201" t="n">
        <f aca="false">(0.1*BK608+0.9*BK609)*BF608</f>
        <v>99369.8899288147</v>
      </c>
      <c r="BM608" s="201" t="n">
        <f aca="false">BM609+BL608</f>
        <v>7691515.04260896</v>
      </c>
      <c r="BN608" s="202" t="n">
        <f aca="false">BM608/BK608</f>
        <v>76.9151504260896</v>
      </c>
    </row>
    <row r="609" customFormat="false" ht="15" hidden="false" customHeight="false" outlineLevel="0" collapsed="false">
      <c r="A609" s="219" t="s">
        <v>57</v>
      </c>
      <c r="B609" s="132" t="n">
        <v>21401</v>
      </c>
      <c r="C609" s="132" t="n">
        <v>13736</v>
      </c>
      <c r="D609" s="132" t="n">
        <v>7665</v>
      </c>
      <c r="E609" s="217" t="n">
        <v>6.7</v>
      </c>
      <c r="F609" s="217" t="n">
        <v>8.2</v>
      </c>
      <c r="G609" s="217" t="n">
        <v>5</v>
      </c>
      <c r="H609" s="217" t="n">
        <v>179.2</v>
      </c>
      <c r="I609" s="127"/>
      <c r="AR609" s="203" t="s">
        <v>188</v>
      </c>
      <c r="AS609" s="204" t="s">
        <v>189</v>
      </c>
      <c r="AT609" s="204" t="n">
        <v>4</v>
      </c>
      <c r="AU609" s="205" t="n">
        <f aca="false">R41</f>
        <v>1928846</v>
      </c>
      <c r="AV609" s="205" t="n">
        <f aca="false">C385</f>
        <v>629</v>
      </c>
      <c r="AW609" s="206" t="n">
        <f aca="false">AV609/AU609</f>
        <v>0.000326101720925362</v>
      </c>
      <c r="AX609" s="207" t="n">
        <f aca="false">2*AT609*AW609/(2+AT609*AW609)</f>
        <v>0.00130355669953536</v>
      </c>
      <c r="AY609" s="208" t="n">
        <f aca="false">AY608*(1-AX608)</f>
        <v>98969.2399408018</v>
      </c>
      <c r="AZ609" s="208" t="n">
        <f aca="false">((AY609+AY610)/2)*AT609</f>
        <v>395618.935731662</v>
      </c>
      <c r="BA609" s="208" t="n">
        <f aca="false">BA610+AZ609</f>
        <v>7322419.61422797</v>
      </c>
      <c r="BB609" s="209" t="n">
        <f aca="false">BA609/AY609</f>
        <v>73.9868227603633</v>
      </c>
      <c r="BD609" s="203" t="s">
        <v>188</v>
      </c>
      <c r="BE609" s="204" t="s">
        <v>189</v>
      </c>
      <c r="BF609" s="204" t="n">
        <v>4</v>
      </c>
      <c r="BG609" s="205" t="n">
        <f aca="false">AE41</f>
        <v>1839562</v>
      </c>
      <c r="BH609" s="205" t="n">
        <f aca="false">C1074</f>
        <v>371</v>
      </c>
      <c r="BI609" s="206" t="n">
        <f aca="false">BH609/BG609</f>
        <v>0.000201678443020676</v>
      </c>
      <c r="BJ609" s="207" t="n">
        <f aca="false">2*BF609*BI609/(2+BF609*BI609)</f>
        <v>0.00080638850972448</v>
      </c>
      <c r="BK609" s="208" t="n">
        <f aca="false">BK608*(1-BJ608)</f>
        <v>99299.877698683</v>
      </c>
      <c r="BL609" s="208" t="n">
        <f aca="false">((BK609+BK610)/2)*BF609</f>
        <v>397039.362233945</v>
      </c>
      <c r="BM609" s="208" t="n">
        <f aca="false">BM610+BL609</f>
        <v>7592145.15268015</v>
      </c>
      <c r="BN609" s="209" t="n">
        <f aca="false">BM609/BK609</f>
        <v>76.4567422300143</v>
      </c>
    </row>
    <row r="610" customFormat="false" ht="15" hidden="false" customHeight="false" outlineLevel="0" collapsed="false">
      <c r="A610" s="219" t="s">
        <v>62</v>
      </c>
      <c r="B610" s="132" t="n">
        <v>28432</v>
      </c>
      <c r="C610" s="132" t="n">
        <v>17821</v>
      </c>
      <c r="D610" s="132" t="n">
        <v>10611</v>
      </c>
      <c r="E610" s="217" t="n">
        <v>8.9</v>
      </c>
      <c r="F610" s="217" t="n">
        <v>10.7</v>
      </c>
      <c r="G610" s="217" t="n">
        <v>7</v>
      </c>
      <c r="H610" s="217" t="n">
        <v>167.9</v>
      </c>
      <c r="I610" s="127"/>
      <c r="AR610" s="196" t="s">
        <v>194</v>
      </c>
      <c r="AS610" s="197" t="s">
        <v>46</v>
      </c>
      <c r="AT610" s="197" t="n">
        <v>5</v>
      </c>
      <c r="AU610" s="198" t="n">
        <f aca="false">R42</f>
        <v>1889493</v>
      </c>
      <c r="AV610" s="198" t="n">
        <f aca="false">C386</f>
        <v>359</v>
      </c>
      <c r="AW610" s="199" t="n">
        <f aca="false">AV610/AU610</f>
        <v>0.000189998057680023</v>
      </c>
      <c r="AX610" s="200" t="n">
        <f aca="false">2*AT610*AW610/(2+AT610*AW610)</f>
        <v>0.000949539261861504</v>
      </c>
      <c r="AY610" s="201" t="n">
        <f aca="false">AY609*(1-AX609)</f>
        <v>98840.227925029</v>
      </c>
      <c r="AZ610" s="201" t="n">
        <f aca="false">((AY610+AY611)/2)*AT610</f>
        <v>493966.50793248</v>
      </c>
      <c r="BA610" s="201" t="n">
        <f aca="false">BA611+AZ610</f>
        <v>6926800.67849631</v>
      </c>
      <c r="BB610" s="202" t="n">
        <f aca="false">BA610/AY610</f>
        <v>70.0807841494491</v>
      </c>
      <c r="BD610" s="196" t="s">
        <v>194</v>
      </c>
      <c r="BE610" s="197" t="s">
        <v>46</v>
      </c>
      <c r="BF610" s="197" t="n">
        <v>5</v>
      </c>
      <c r="BG610" s="198" t="n">
        <f aca="false">AE42</f>
        <v>1870956</v>
      </c>
      <c r="BH610" s="198" t="n">
        <f aca="false">C1075</f>
        <v>242</v>
      </c>
      <c r="BI610" s="199" t="n">
        <f aca="false">BH610/BG610</f>
        <v>0.000129345639341599</v>
      </c>
      <c r="BJ610" s="200" t="n">
        <f aca="false">2*BF610*BI610/(2+BF610*BI610)</f>
        <v>0.000646519135630631</v>
      </c>
      <c r="BK610" s="201" t="n">
        <f aca="false">BK609*(1-BJ609)</f>
        <v>99219.8034182897</v>
      </c>
      <c r="BL610" s="201" t="n">
        <f aca="false">((BK610+BK611)/2)*BF610</f>
        <v>495938.64833759</v>
      </c>
      <c r="BM610" s="201" t="n">
        <f aca="false">BM611+BL610</f>
        <v>7195105.7904462</v>
      </c>
      <c r="BN610" s="202" t="n">
        <f aca="false">BM610/BK610</f>
        <v>72.5168317469161</v>
      </c>
    </row>
    <row r="611" customFormat="false" ht="15" hidden="false" customHeight="false" outlineLevel="0" collapsed="false">
      <c r="A611" s="219" t="s">
        <v>64</v>
      </c>
      <c r="B611" s="132" t="n">
        <v>35979</v>
      </c>
      <c r="C611" s="132" t="n">
        <v>21549</v>
      </c>
      <c r="D611" s="132" t="n">
        <v>14430</v>
      </c>
      <c r="E611" s="217" t="n">
        <v>11.3</v>
      </c>
      <c r="F611" s="217" t="n">
        <v>12.9</v>
      </c>
      <c r="G611" s="217" t="n">
        <v>9.5</v>
      </c>
      <c r="H611" s="217" t="n">
        <v>149.3</v>
      </c>
      <c r="I611" s="127"/>
      <c r="AR611" s="203" t="s">
        <v>200</v>
      </c>
      <c r="AS611" s="204" t="s">
        <v>33</v>
      </c>
      <c r="AT611" s="204" t="n">
        <v>5</v>
      </c>
      <c r="AU611" s="205" t="n">
        <f aca="false">R43</f>
        <v>1801584</v>
      </c>
      <c r="AV611" s="205" t="n">
        <f aca="false">C387</f>
        <v>433</v>
      </c>
      <c r="AW611" s="206" t="n">
        <f aca="false">AV611/AU611</f>
        <v>0.000240344052789101</v>
      </c>
      <c r="AX611" s="207" t="n">
        <f aca="false">2*AT611*AW611/(2+AT611*AW611)</f>
        <v>0.00120099863174913</v>
      </c>
      <c r="AY611" s="208" t="n">
        <f aca="false">AY610*(1-AX610)</f>
        <v>98746.3752479629</v>
      </c>
      <c r="AZ611" s="208" t="n">
        <f aca="false">((AY611+AY612)/2)*AT611</f>
        <v>493435.390585907</v>
      </c>
      <c r="BA611" s="208" t="n">
        <f aca="false">BA612+AZ611</f>
        <v>6432834.17056383</v>
      </c>
      <c r="BB611" s="209" t="n">
        <f aca="false">BA611/AY611</f>
        <v>65.1450157477709</v>
      </c>
      <c r="BD611" s="203" t="s">
        <v>200</v>
      </c>
      <c r="BE611" s="204" t="s">
        <v>33</v>
      </c>
      <c r="BF611" s="204" t="n">
        <v>5</v>
      </c>
      <c r="BG611" s="205" t="n">
        <f aca="false">AE43</f>
        <v>1909433</v>
      </c>
      <c r="BH611" s="205" t="n">
        <f aca="false">C1076</f>
        <v>299</v>
      </c>
      <c r="BI611" s="206" t="n">
        <f aca="false">BH611/BG611</f>
        <v>0.00015659098800534</v>
      </c>
      <c r="BJ611" s="207" t="n">
        <f aca="false">2*BF611*BI611/(2+BF611*BI611)</f>
        <v>0.000782648550752141</v>
      </c>
      <c r="BK611" s="208" t="n">
        <f aca="false">BK610*(1-BJ610)</f>
        <v>99155.6559167463</v>
      </c>
      <c r="BL611" s="208" t="n">
        <f aca="false">((BK611+BK612)/2)*BF611</f>
        <v>495584.269507726</v>
      </c>
      <c r="BM611" s="208" t="n">
        <f aca="false">BM612+BL611</f>
        <v>6699167.14210861</v>
      </c>
      <c r="BN611" s="209" t="n">
        <f aca="false">BM611/BK611</f>
        <v>67.562128253515</v>
      </c>
    </row>
    <row r="612" customFormat="false" ht="15" hidden="false" customHeight="false" outlineLevel="0" collapsed="false">
      <c r="A612" s="219" t="s">
        <v>69</v>
      </c>
      <c r="B612" s="132" t="n">
        <v>41739</v>
      </c>
      <c r="C612" s="132" t="n">
        <v>23182</v>
      </c>
      <c r="D612" s="132" t="n">
        <v>18557</v>
      </c>
      <c r="E612" s="217" t="n">
        <v>13.1</v>
      </c>
      <c r="F612" s="217" t="n">
        <v>13.9</v>
      </c>
      <c r="G612" s="217" t="n">
        <v>12.2</v>
      </c>
      <c r="H612" s="217" t="n">
        <v>124.9</v>
      </c>
      <c r="I612" s="127"/>
      <c r="AR612" s="196" t="s">
        <v>202</v>
      </c>
      <c r="AS612" s="197" t="s">
        <v>34</v>
      </c>
      <c r="AT612" s="197" t="n">
        <v>5</v>
      </c>
      <c r="AU612" s="198" t="n">
        <f aca="false">R44</f>
        <v>1793078</v>
      </c>
      <c r="AV612" s="198" t="n">
        <f aca="false">C388</f>
        <v>1508</v>
      </c>
      <c r="AW612" s="199" t="n">
        <f aca="false">AV612/AU612</f>
        <v>0.000841011935900167</v>
      </c>
      <c r="AX612" s="200" t="n">
        <f aca="false">2*AT612*AW612/(2+AT612*AW612)</f>
        <v>0.00419623696606502</v>
      </c>
      <c r="AY612" s="201" t="n">
        <f aca="false">AY611*(1-AX611)</f>
        <v>98627.7809863999</v>
      </c>
      <c r="AZ612" s="201" t="n">
        <f aca="false">((AY612+AY613)/2)*AT612</f>
        <v>492104.241080859</v>
      </c>
      <c r="BA612" s="201" t="n">
        <f aca="false">BA613+AZ612</f>
        <v>5939398.77997793</v>
      </c>
      <c r="BB612" s="202" t="n">
        <f aca="false">BA612/AY612</f>
        <v>60.2203427936489</v>
      </c>
      <c r="BD612" s="196" t="s">
        <v>202</v>
      </c>
      <c r="BE612" s="197" t="s">
        <v>34</v>
      </c>
      <c r="BF612" s="197" t="n">
        <v>5</v>
      </c>
      <c r="BG612" s="198" t="n">
        <f aca="false">AE44</f>
        <v>1933338</v>
      </c>
      <c r="BH612" s="198" t="n">
        <f aca="false">C1077</f>
        <v>1191</v>
      </c>
      <c r="BI612" s="199" t="n">
        <f aca="false">BH612/BG612</f>
        <v>0.000616032995782424</v>
      </c>
      <c r="BJ612" s="200" t="n">
        <f aca="false">2*BF612*BI612/(2+BF612*BI612)</f>
        <v>0.00307542856523123</v>
      </c>
      <c r="BK612" s="201" t="n">
        <f aca="false">BK611*(1-BJ611)</f>
        <v>99078.0518863442</v>
      </c>
      <c r="BL612" s="201" t="n">
        <f aca="false">((BK612+BK613)/2)*BF612</f>
        <v>494628.490754324</v>
      </c>
      <c r="BM612" s="201" t="n">
        <f aca="false">BM613+BL612</f>
        <v>6203582.87260089</v>
      </c>
      <c r="BN612" s="202" t="n">
        <f aca="false">BM612/BK612</f>
        <v>62.6130889181918</v>
      </c>
    </row>
    <row r="613" customFormat="false" ht="15" hidden="false" customHeight="false" outlineLevel="0" collapsed="false">
      <c r="A613" s="219" t="s">
        <v>70</v>
      </c>
      <c r="B613" s="132" t="n">
        <v>46054</v>
      </c>
      <c r="C613" s="132" t="n">
        <v>21975</v>
      </c>
      <c r="D613" s="132" t="n">
        <v>24079</v>
      </c>
      <c r="E613" s="217" t="n">
        <v>14.5</v>
      </c>
      <c r="F613" s="217" t="n">
        <v>13.2</v>
      </c>
      <c r="G613" s="217" t="n">
        <v>15.9</v>
      </c>
      <c r="H613" s="217" t="n">
        <v>91.3</v>
      </c>
      <c r="I613" s="127"/>
      <c r="AR613" s="203" t="s">
        <v>203</v>
      </c>
      <c r="AS613" s="204" t="s">
        <v>35</v>
      </c>
      <c r="AT613" s="204" t="n">
        <v>5</v>
      </c>
      <c r="AU613" s="205" t="n">
        <f aca="false">R45</f>
        <v>1803625</v>
      </c>
      <c r="AV613" s="205" t="n">
        <f aca="false">C389</f>
        <v>2247</v>
      </c>
      <c r="AW613" s="206" t="n">
        <f aca="false">AV613/AU613</f>
        <v>0.00124582438145402</v>
      </c>
      <c r="AX613" s="207" t="n">
        <f aca="false">2*AT613*AW613/(2+AT613*AW613)</f>
        <v>0.00620978116532195</v>
      </c>
      <c r="AY613" s="208" t="n">
        <f aca="false">AY612*(1-AX612)</f>
        <v>98213.9154459438</v>
      </c>
      <c r="AZ613" s="208" t="n">
        <f aca="false">((AY613+AY614)/2)*AT613</f>
        <v>489544.859923947</v>
      </c>
      <c r="BA613" s="208" t="n">
        <f aca="false">BA614+AZ613</f>
        <v>5447294.53889707</v>
      </c>
      <c r="BB613" s="209" t="n">
        <f aca="false">BA613/AY613</f>
        <v>55.4635716758</v>
      </c>
      <c r="BD613" s="203" t="s">
        <v>203</v>
      </c>
      <c r="BE613" s="204" t="s">
        <v>35</v>
      </c>
      <c r="BF613" s="204" t="n">
        <v>5</v>
      </c>
      <c r="BG613" s="205" t="n">
        <f aca="false">AE45</f>
        <v>1829977</v>
      </c>
      <c r="BH613" s="205" t="n">
        <f aca="false">C1078</f>
        <v>1732</v>
      </c>
      <c r="BI613" s="206" t="n">
        <f aca="false">BH613/BG613</f>
        <v>0.000946459982830385</v>
      </c>
      <c r="BJ613" s="207" t="n">
        <f aca="false">2*BF613*BI613/(2+BF613*BI613)</f>
        <v>0.00472112901493589</v>
      </c>
      <c r="BK613" s="208" t="n">
        <f aca="false">BK612*(1-BJ612)</f>
        <v>98773.3444153855</v>
      </c>
      <c r="BL613" s="208" t="n">
        <f aca="false">((BK613+BK614)/2)*BF613</f>
        <v>492700.917821373</v>
      </c>
      <c r="BM613" s="208" t="n">
        <f aca="false">BM614+BL613</f>
        <v>5708954.38184656</v>
      </c>
      <c r="BN613" s="209" t="n">
        <f aca="false">BM613/BK613</f>
        <v>57.7985327482473</v>
      </c>
    </row>
    <row r="614" customFormat="false" ht="15" hidden="false" customHeight="false" outlineLevel="0" collapsed="false">
      <c r="A614" s="219" t="s">
        <v>71</v>
      </c>
      <c r="B614" s="132" t="n">
        <v>40805</v>
      </c>
      <c r="C614" s="132" t="n">
        <v>16394</v>
      </c>
      <c r="D614" s="132" t="n">
        <v>24411</v>
      </c>
      <c r="E614" s="217" t="n">
        <v>12.8</v>
      </c>
      <c r="F614" s="217" t="n">
        <v>9.8</v>
      </c>
      <c r="G614" s="217" t="n">
        <v>16.1</v>
      </c>
      <c r="H614" s="217" t="n">
        <v>67.2</v>
      </c>
      <c r="I614" s="127"/>
      <c r="AR614" s="196" t="s">
        <v>204</v>
      </c>
      <c r="AS614" s="197" t="s">
        <v>36</v>
      </c>
      <c r="AT614" s="197" t="n">
        <v>5</v>
      </c>
      <c r="AU614" s="198" t="n">
        <f aca="false">R46</f>
        <v>1721706</v>
      </c>
      <c r="AV614" s="198" t="n">
        <f aca="false">C390</f>
        <v>2164</v>
      </c>
      <c r="AW614" s="199" t="n">
        <f aca="false">AV614/AU614</f>
        <v>0.00125689287253457</v>
      </c>
      <c r="AX614" s="200" t="n">
        <f aca="false">2*AT614*AW614/(2+AT614*AW614)</f>
        <v>0.00626477897257625</v>
      </c>
      <c r="AY614" s="201" t="n">
        <f aca="false">AY613*(1-AX613)</f>
        <v>97604.0285236351</v>
      </c>
      <c r="AZ614" s="201" t="n">
        <f aca="false">((AY614+AY615)/2)*AT614</f>
        <v>486491.473454341</v>
      </c>
      <c r="BA614" s="201" t="n">
        <f aca="false">BA615+AZ614</f>
        <v>4957749.67897312</v>
      </c>
      <c r="BB614" s="202" t="n">
        <f aca="false">BA614/AY614</f>
        <v>50.7945189759518</v>
      </c>
      <c r="BD614" s="196" t="s">
        <v>204</v>
      </c>
      <c r="BE614" s="197" t="s">
        <v>36</v>
      </c>
      <c r="BF614" s="197" t="n">
        <v>5</v>
      </c>
      <c r="BG614" s="198" t="n">
        <f aca="false">AE46</f>
        <v>1780865</v>
      </c>
      <c r="BH614" s="198" t="n">
        <f aca="false">C1079</f>
        <v>1622</v>
      </c>
      <c r="BI614" s="199" t="n">
        <f aca="false">BH614/BG614</f>
        <v>0.000910793350422407</v>
      </c>
      <c r="BJ614" s="200" t="n">
        <f aca="false">2*BF614*BI614/(2+BF614*BI614)</f>
        <v>0.00454362100262197</v>
      </c>
      <c r="BK614" s="201" t="n">
        <f aca="false">BK613*(1-BJ613)</f>
        <v>98307.0227131637</v>
      </c>
      <c r="BL614" s="201" t="n">
        <f aca="false">((BK614+BK615)/2)*BF614</f>
        <v>490418.438933057</v>
      </c>
      <c r="BM614" s="201" t="n">
        <f aca="false">BM615+BL614</f>
        <v>5216253.46402519</v>
      </c>
      <c r="BN614" s="202" t="n">
        <f aca="false">BM614/BK614</f>
        <v>53.0608426545982</v>
      </c>
    </row>
    <row r="615" customFormat="false" ht="15" hidden="false" customHeight="false" outlineLevel="0" collapsed="false">
      <c r="A615" s="219" t="s">
        <v>72</v>
      </c>
      <c r="B615" s="132" t="n">
        <v>27537</v>
      </c>
      <c r="C615" s="132" t="n">
        <v>8928</v>
      </c>
      <c r="D615" s="132" t="n">
        <v>18609</v>
      </c>
      <c r="E615" s="217" t="n">
        <v>8.6</v>
      </c>
      <c r="F615" s="217" t="n">
        <v>5.4</v>
      </c>
      <c r="G615" s="217" t="n">
        <v>12.3</v>
      </c>
      <c r="H615" s="217" t="n">
        <v>48</v>
      </c>
      <c r="I615" s="127"/>
      <c r="AR615" s="203" t="s">
        <v>205</v>
      </c>
      <c r="AS615" s="204" t="s">
        <v>37</v>
      </c>
      <c r="AT615" s="204" t="n">
        <v>5</v>
      </c>
      <c r="AU615" s="205" t="n">
        <f aca="false">R47</f>
        <v>1593874</v>
      </c>
      <c r="AV615" s="205" t="n">
        <f aca="false">C391</f>
        <v>2065</v>
      </c>
      <c r="AW615" s="206" t="n">
        <f aca="false">AV615/AU615</f>
        <v>0.00129558547287929</v>
      </c>
      <c r="AX615" s="207" t="n">
        <f aca="false">2*AT615*AW615/(2+AT615*AW615)</f>
        <v>0.0064570133327163</v>
      </c>
      <c r="AY615" s="208" t="n">
        <f aca="false">AY614*(1-AX614)</f>
        <v>96992.5608581014</v>
      </c>
      <c r="AZ615" s="208" t="n">
        <f aca="false">((AY615+AY616)/2)*AT615</f>
        <v>483397.09864392</v>
      </c>
      <c r="BA615" s="208" t="n">
        <f aca="false">BA616+AZ615</f>
        <v>4471258.20551878</v>
      </c>
      <c r="BB615" s="209" t="n">
        <f aca="false">BA615/AY615</f>
        <v>46.0989808492649</v>
      </c>
      <c r="BD615" s="203" t="s">
        <v>205</v>
      </c>
      <c r="BE615" s="204" t="s">
        <v>37</v>
      </c>
      <c r="BF615" s="204" t="n">
        <v>5</v>
      </c>
      <c r="BG615" s="205" t="n">
        <f aca="false">AE47</f>
        <v>1780365</v>
      </c>
      <c r="BH615" s="205" t="n">
        <f aca="false">C1080</f>
        <v>1709</v>
      </c>
      <c r="BI615" s="206" t="n">
        <f aca="false">BH615/BG615</f>
        <v>0.000959915522940521</v>
      </c>
      <c r="BJ615" s="207" t="n">
        <f aca="false">2*BF615*BI615/(2+BF615*BI615)</f>
        <v>0.00478808721659161</v>
      </c>
      <c r="BK615" s="208" t="n">
        <f aca="false">BK614*(1-BJ614)</f>
        <v>97860.3528600589</v>
      </c>
      <c r="BL615" s="208" t="n">
        <f aca="false">((BK615+BK616)/2)*BF615</f>
        <v>488130.354538944</v>
      </c>
      <c r="BM615" s="208" t="n">
        <f aca="false">BM616+BL615</f>
        <v>4725835.02509213</v>
      </c>
      <c r="BN615" s="209" t="n">
        <f aca="false">BM615/BK615</f>
        <v>48.2916205283882</v>
      </c>
    </row>
    <row r="616" customFormat="false" ht="15" hidden="false" customHeight="false" outlineLevel="0" collapsed="false">
      <c r="A616" s="219" t="s">
        <v>74</v>
      </c>
      <c r="B616" s="132" t="n">
        <v>12612</v>
      </c>
      <c r="C616" s="132" t="n">
        <v>3289</v>
      </c>
      <c r="D616" s="132" t="n">
        <v>9323</v>
      </c>
      <c r="E616" s="217" t="n">
        <v>4</v>
      </c>
      <c r="F616" s="217" t="n">
        <v>2</v>
      </c>
      <c r="G616" s="217" t="n">
        <v>6.1</v>
      </c>
      <c r="H616" s="217" t="n">
        <v>35.3</v>
      </c>
      <c r="I616" s="127"/>
      <c r="AR616" s="196" t="s">
        <v>206</v>
      </c>
      <c r="AS616" s="197" t="s">
        <v>38</v>
      </c>
      <c r="AT616" s="197" t="n">
        <v>5</v>
      </c>
      <c r="AU616" s="198" t="n">
        <f aca="false">R48</f>
        <v>1554318</v>
      </c>
      <c r="AV616" s="198" t="n">
        <f aca="false">C392</f>
        <v>2543</v>
      </c>
      <c r="AW616" s="199" t="n">
        <f aca="false">AV616/AU616</f>
        <v>0.00163608733862697</v>
      </c>
      <c r="AX616" s="200" t="n">
        <f aca="false">2*AT616*AW616/(2+AT616*AW616)</f>
        <v>0.00814711322116609</v>
      </c>
      <c r="AY616" s="201" t="n">
        <f aca="false">AY615*(1-AX615)</f>
        <v>96366.2785994664</v>
      </c>
      <c r="AZ616" s="201" t="n">
        <f aca="false">((AY616+AY617)/2)*AT616</f>
        <v>479868.625541201</v>
      </c>
      <c r="BA616" s="201" t="n">
        <f aca="false">BA617+AZ616</f>
        <v>3987861.10687486</v>
      </c>
      <c r="BB616" s="202" t="n">
        <f aca="false">BA616/AY616</f>
        <v>41.3823296368004</v>
      </c>
      <c r="BD616" s="196" t="s">
        <v>206</v>
      </c>
      <c r="BE616" s="197" t="s">
        <v>38</v>
      </c>
      <c r="BF616" s="197" t="n">
        <v>5</v>
      </c>
      <c r="BG616" s="198" t="n">
        <f aca="false">AE48</f>
        <v>1768927</v>
      </c>
      <c r="BH616" s="198" t="n">
        <f aca="false">C1081</f>
        <v>2192</v>
      </c>
      <c r="BI616" s="199" t="n">
        <f aca="false">BH616/BG616</f>
        <v>0.00123916928171711</v>
      </c>
      <c r="BJ616" s="200" t="n">
        <f aca="false">2*BF616*BI616/(2+BF616*BI616)</f>
        <v>0.00617671143091748</v>
      </c>
      <c r="BK616" s="201" t="n">
        <f aca="false">BK615*(1-BJ615)</f>
        <v>97391.7889555186</v>
      </c>
      <c r="BL616" s="201" t="n">
        <f aca="false">((BK616+BK617)/2)*BF616</f>
        <v>485455.042337295</v>
      </c>
      <c r="BM616" s="201" t="n">
        <f aca="false">BM617+BL616</f>
        <v>4237704.67055319</v>
      </c>
      <c r="BN616" s="202" t="n">
        <f aca="false">BM616/BK616</f>
        <v>43.5119296606069</v>
      </c>
    </row>
    <row r="617" customFormat="false" ht="15" hidden="false" customHeight="false" outlineLevel="0" collapsed="false">
      <c r="A617" s="219" t="s">
        <v>218</v>
      </c>
      <c r="B617" s="132" t="n">
        <v>3263</v>
      </c>
      <c r="C617" s="132" t="n">
        <v>683</v>
      </c>
      <c r="D617" s="132" t="n">
        <v>2580</v>
      </c>
      <c r="E617" s="217" t="n">
        <v>1</v>
      </c>
      <c r="F617" s="217" t="n">
        <v>0.4</v>
      </c>
      <c r="G617" s="217" t="n">
        <v>1.7</v>
      </c>
      <c r="H617" s="217" t="n">
        <v>26.5</v>
      </c>
      <c r="I617" s="127"/>
      <c r="AR617" s="203" t="s">
        <v>207</v>
      </c>
      <c r="AS617" s="204" t="s">
        <v>39</v>
      </c>
      <c r="AT617" s="204" t="n">
        <v>5</v>
      </c>
      <c r="AU617" s="205" t="n">
        <f aca="false">R49</f>
        <v>1412178</v>
      </c>
      <c r="AV617" s="205" t="n">
        <f aca="false">C393</f>
        <v>3407</v>
      </c>
      <c r="AW617" s="206" t="n">
        <f aca="false">AV617/AU617</f>
        <v>0.002412585382296</v>
      </c>
      <c r="AX617" s="207" t="n">
        <f aca="false">2*AT617*AW617/(2+AT617*AW617)</f>
        <v>0.0119906060095214</v>
      </c>
      <c r="AY617" s="208" t="n">
        <f aca="false">AY616*(1-AX616)</f>
        <v>95581.1716170141</v>
      </c>
      <c r="AZ617" s="208" t="n">
        <f aca="false">((AY617+AY618)/2)*AT617</f>
        <v>475040.6676581</v>
      </c>
      <c r="BA617" s="208" t="n">
        <f aca="false">BA618+AZ617</f>
        <v>3507992.48133366</v>
      </c>
      <c r="BB617" s="209" t="n">
        <f aca="false">BA617/AY617</f>
        <v>36.7017104099738</v>
      </c>
      <c r="BD617" s="203" t="s">
        <v>207</v>
      </c>
      <c r="BE617" s="204" t="s">
        <v>39</v>
      </c>
      <c r="BF617" s="204" t="n">
        <v>5</v>
      </c>
      <c r="BG617" s="205" t="n">
        <f aca="false">AE49</f>
        <v>1641383</v>
      </c>
      <c r="BH617" s="205" t="n">
        <f aca="false">C1082</f>
        <v>3083</v>
      </c>
      <c r="BI617" s="206" t="n">
        <f aca="false">BH617/BG617</f>
        <v>0.00187829409711201</v>
      </c>
      <c r="BJ617" s="207" t="n">
        <f aca="false">2*BF617*BI617/(2+BF617*BI617)</f>
        <v>0.00934757674002731</v>
      </c>
      <c r="BK617" s="208" t="n">
        <f aca="false">BK616*(1-BJ616)</f>
        <v>96790.2279793995</v>
      </c>
      <c r="BL617" s="208" t="n">
        <f aca="false">((BK617+BK618)/2)*BF617</f>
        <v>481689.254687692</v>
      </c>
      <c r="BM617" s="208" t="n">
        <f aca="false">BM618+BL617</f>
        <v>3752249.6282159</v>
      </c>
      <c r="BN617" s="209" t="n">
        <f aca="false">BM617/BK617</f>
        <v>38.7668229174387</v>
      </c>
    </row>
    <row r="618" customFormat="false" ht="15" hidden="false" customHeight="false" outlineLevel="0" collapsed="false">
      <c r="B618" s="132"/>
      <c r="C618" s="132"/>
      <c r="D618" s="132"/>
      <c r="E618" s="217"/>
      <c r="F618" s="217"/>
      <c r="G618" s="217"/>
      <c r="H618" s="217"/>
      <c r="I618" s="127"/>
      <c r="AR618" s="196" t="s">
        <v>208</v>
      </c>
      <c r="AS618" s="197" t="s">
        <v>40</v>
      </c>
      <c r="AT618" s="197" t="n">
        <v>5</v>
      </c>
      <c r="AU618" s="198" t="n">
        <f aca="false">R50</f>
        <v>1187120</v>
      </c>
      <c r="AV618" s="198" t="n">
        <f aca="false">C394</f>
        <v>4498</v>
      </c>
      <c r="AW618" s="199" t="n">
        <f aca="false">AV618/AU618</f>
        <v>0.00378900195430959</v>
      </c>
      <c r="AX618" s="200" t="n">
        <f aca="false">2*AT618*AW618/(2+AT618*AW618)</f>
        <v>0.0187672370271161</v>
      </c>
      <c r="AY618" s="201" t="n">
        <f aca="false">AY617*(1-AX617)</f>
        <v>94435.095446226</v>
      </c>
      <c r="AZ618" s="201" t="n">
        <f aca="false">((AY618+AY619)/2)*AT618</f>
        <v>467744.762681336</v>
      </c>
      <c r="BA618" s="201" t="n">
        <f aca="false">BA619+AZ618</f>
        <v>3032951.81367556</v>
      </c>
      <c r="BB618" s="202" t="n">
        <f aca="false">BA618/AY618</f>
        <v>32.1167866601311</v>
      </c>
      <c r="BD618" s="196" t="s">
        <v>208</v>
      </c>
      <c r="BE618" s="197" t="s">
        <v>40</v>
      </c>
      <c r="BF618" s="197" t="n">
        <v>5</v>
      </c>
      <c r="BG618" s="198" t="n">
        <f aca="false">AE50</f>
        <v>1529635</v>
      </c>
      <c r="BH618" s="198" t="n">
        <f aca="false">C1083</f>
        <v>4693</v>
      </c>
      <c r="BI618" s="199" t="n">
        <f aca="false">BH618/BG618</f>
        <v>0.00306805218238338</v>
      </c>
      <c r="BJ618" s="200" t="n">
        <f aca="false">2*BF618*BI618/(2+BF618*BI618)</f>
        <v>0.0152234947214081</v>
      </c>
      <c r="BK618" s="201" t="n">
        <f aca="false">BK617*(1-BJ617)</f>
        <v>95885.4738956773</v>
      </c>
      <c r="BL618" s="201" t="n">
        <f aca="false">((BK618+BK619)/2)*BF618</f>
        <v>475778.08946411</v>
      </c>
      <c r="BM618" s="201" t="n">
        <f aca="false">BM619+BL618</f>
        <v>3270560.3735282</v>
      </c>
      <c r="BN618" s="202" t="n">
        <f aca="false">BM618/BK618</f>
        <v>34.1090286218593</v>
      </c>
    </row>
    <row r="619" customFormat="false" ht="15" hidden="false" customHeight="false" outlineLevel="0" collapsed="false">
      <c r="A619" s="219" t="s">
        <v>186</v>
      </c>
      <c r="B619" s="132" t="n">
        <v>6026</v>
      </c>
      <c r="C619" s="132" t="n">
        <v>3406</v>
      </c>
      <c r="D619" s="132" t="n">
        <v>2620</v>
      </c>
      <c r="E619" s="217" t="n">
        <v>1.9</v>
      </c>
      <c r="F619" s="217" t="n">
        <v>2</v>
      </c>
      <c r="G619" s="217" t="n">
        <v>1.7</v>
      </c>
      <c r="H619" s="217" t="n">
        <v>130</v>
      </c>
      <c r="I619" s="127"/>
      <c r="AR619" s="203" t="s">
        <v>209</v>
      </c>
      <c r="AS619" s="204" t="s">
        <v>52</v>
      </c>
      <c r="AT619" s="204" t="n">
        <v>5</v>
      </c>
      <c r="AU619" s="205" t="n">
        <f aca="false">R51</f>
        <v>1064970</v>
      </c>
      <c r="AV619" s="205" t="n">
        <f aca="false">C395</f>
        <v>6827</v>
      </c>
      <c r="AW619" s="206" t="n">
        <f aca="false">AV619/AU619</f>
        <v>0.00641050921622205</v>
      </c>
      <c r="AX619" s="207" t="n">
        <f aca="false">2*AT619*AW619/(2+AT619*AW619)</f>
        <v>0.0315469657936994</v>
      </c>
      <c r="AY619" s="208" t="n">
        <f aca="false">AY618*(1-AX618)</f>
        <v>92662.8096263084</v>
      </c>
      <c r="AZ619" s="208" t="n">
        <f aca="false">((AY619+AY620)/2)*AT619</f>
        <v>456005.971917469</v>
      </c>
      <c r="BA619" s="208" t="n">
        <f aca="false">BA620+AZ619</f>
        <v>2565207.05099422</v>
      </c>
      <c r="BB619" s="209" t="n">
        <f aca="false">BA619/AY619</f>
        <v>27.6832427307052</v>
      </c>
      <c r="BD619" s="203" t="s">
        <v>209</v>
      </c>
      <c r="BE619" s="204" t="s">
        <v>52</v>
      </c>
      <c r="BF619" s="204" t="n">
        <v>5</v>
      </c>
      <c r="BG619" s="205" t="n">
        <f aca="false">AE51</f>
        <v>1468530</v>
      </c>
      <c r="BH619" s="205" t="n">
        <f aca="false">C1084</f>
        <v>7444</v>
      </c>
      <c r="BI619" s="206" t="n">
        <f aca="false">BH619/BG619</f>
        <v>0.00506901459282412</v>
      </c>
      <c r="BJ619" s="207" t="n">
        <f aca="false">2*BF619*BI619/(2+BF619*BI619)</f>
        <v>0.0250279059133639</v>
      </c>
      <c r="BK619" s="208" t="n">
        <f aca="false">BK618*(1-BJ618)</f>
        <v>94425.7618899668</v>
      </c>
      <c r="BL619" s="208" t="n">
        <f aca="false">((BK619+BK620)/2)*BF619</f>
        <v>466220.611738884</v>
      </c>
      <c r="BM619" s="208" t="n">
        <f aca="false">BM620+BL619</f>
        <v>2794782.28406409</v>
      </c>
      <c r="BN619" s="209" t="n">
        <f aca="false">BM619/BK619</f>
        <v>29.5976672904246</v>
      </c>
    </row>
    <row r="620" customFormat="false" ht="15" hidden="false" customHeight="false" outlineLevel="0" collapsed="false">
      <c r="A620" s="219" t="s">
        <v>189</v>
      </c>
      <c r="B620" s="132" t="n">
        <v>947</v>
      </c>
      <c r="C620" s="132" t="n">
        <v>534</v>
      </c>
      <c r="D620" s="132" t="n">
        <v>413</v>
      </c>
      <c r="E620" s="217" t="n">
        <v>0.3</v>
      </c>
      <c r="F620" s="217" t="n">
        <v>0.3</v>
      </c>
      <c r="G620" s="217" t="n">
        <v>0.3</v>
      </c>
      <c r="H620" s="217" t="n">
        <v>129.3</v>
      </c>
      <c r="I620" s="127"/>
      <c r="AR620" s="196" t="s">
        <v>210</v>
      </c>
      <c r="AS620" s="197" t="s">
        <v>53</v>
      </c>
      <c r="AT620" s="197" t="n">
        <v>5</v>
      </c>
      <c r="AU620" s="198" t="n">
        <f aca="false">R52</f>
        <v>976710</v>
      </c>
      <c r="AV620" s="198" t="n">
        <f aca="false">C396</f>
        <v>10168</v>
      </c>
      <c r="AW620" s="199" t="n">
        <f aca="false">AV620/AU620</f>
        <v>0.0104104596041814</v>
      </c>
      <c r="AX620" s="200" t="n">
        <f aca="false">2*AT620*AW620/(2+AT620*AW620)</f>
        <v>0.050731940965743</v>
      </c>
      <c r="AY620" s="201" t="n">
        <f aca="false">AY619*(1-AX619)</f>
        <v>89739.5791406792</v>
      </c>
      <c r="AZ620" s="201" t="n">
        <f aca="false">((AY620+AY621)/2)*AT620</f>
        <v>437316.238125257</v>
      </c>
      <c r="BA620" s="201" t="n">
        <f aca="false">BA621+AZ620</f>
        <v>2109201.07907675</v>
      </c>
      <c r="BB620" s="202" t="n">
        <f aca="false">BA620/AY620</f>
        <v>23.5035766745717</v>
      </c>
      <c r="BD620" s="196" t="s">
        <v>210</v>
      </c>
      <c r="BE620" s="197" t="s">
        <v>53</v>
      </c>
      <c r="BF620" s="197" t="n">
        <v>5</v>
      </c>
      <c r="BG620" s="198" t="n">
        <f aca="false">AE52</f>
        <v>1233484</v>
      </c>
      <c r="BH620" s="198" t="n">
        <f aca="false">C1085</f>
        <v>10257</v>
      </c>
      <c r="BI620" s="199" t="n">
        <f aca="false">BH620/BG620</f>
        <v>0.00831547065061241</v>
      </c>
      <c r="BJ620" s="200" t="n">
        <f aca="false">2*BF620*BI620/(2+BF620*BI620)</f>
        <v>0.0407306176146718</v>
      </c>
      <c r="BK620" s="201" t="n">
        <f aca="false">BK619*(1-BJ619)</f>
        <v>92062.482805587</v>
      </c>
      <c r="BL620" s="201" t="n">
        <f aca="false">((BK620+BK621)/2)*BF620</f>
        <v>450938.009568406</v>
      </c>
      <c r="BM620" s="201" t="n">
        <f aca="false">BM621+BL620</f>
        <v>2328561.67232521</v>
      </c>
      <c r="BN620" s="202" t="n">
        <f aca="false">BM620/BK620</f>
        <v>25.2932747560431</v>
      </c>
    </row>
    <row r="621" customFormat="false" ht="15" hidden="false" customHeight="false" outlineLevel="0" collapsed="false">
      <c r="A621" s="219" t="s">
        <v>24</v>
      </c>
      <c r="B621" s="132" t="n">
        <v>8084</v>
      </c>
      <c r="C621" s="132" t="n">
        <v>4645</v>
      </c>
      <c r="D621" s="132" t="n">
        <v>3439</v>
      </c>
      <c r="E621" s="217" t="n">
        <v>2.5</v>
      </c>
      <c r="F621" s="217" t="n">
        <v>2.8</v>
      </c>
      <c r="G621" s="217" t="n">
        <v>2.3</v>
      </c>
      <c r="H621" s="217" t="n">
        <v>135.1</v>
      </c>
      <c r="I621" s="127"/>
      <c r="AR621" s="203" t="s">
        <v>211</v>
      </c>
      <c r="AS621" s="204" t="s">
        <v>57</v>
      </c>
      <c r="AT621" s="204" t="n">
        <v>5</v>
      </c>
      <c r="AU621" s="205" t="n">
        <f aca="false">R53</f>
        <v>861250</v>
      </c>
      <c r="AV621" s="205" t="n">
        <f aca="false">C397</f>
        <v>13935</v>
      </c>
      <c r="AW621" s="206" t="n">
        <f aca="false">AV621/AU621</f>
        <v>0.0161799709724238</v>
      </c>
      <c r="AX621" s="207" t="n">
        <f aca="false">2*AT621*AW621/(2+AT621*AW621)</f>
        <v>0.0777546835548984</v>
      </c>
      <c r="AY621" s="208" t="n">
        <f aca="false">AY620*(1-AX620)</f>
        <v>85186.9161094236</v>
      </c>
      <c r="AZ621" s="208" t="n">
        <f aca="false">((AY621+AY622)/2)*AT621</f>
        <v>409375.376284353</v>
      </c>
      <c r="BA621" s="208" t="n">
        <f aca="false">BA622+AZ621</f>
        <v>1671884.8409515</v>
      </c>
      <c r="BB621" s="209" t="n">
        <f aca="false">BA621/AY621</f>
        <v>19.6260754269346</v>
      </c>
      <c r="BD621" s="203" t="s">
        <v>211</v>
      </c>
      <c r="BE621" s="204" t="s">
        <v>57</v>
      </c>
      <c r="BF621" s="204" t="n">
        <v>5</v>
      </c>
      <c r="BG621" s="205" t="n">
        <f aca="false">AE53</f>
        <v>1008817</v>
      </c>
      <c r="BH621" s="205" t="n">
        <f aca="false">C1086</f>
        <v>13399</v>
      </c>
      <c r="BI621" s="206" t="n">
        <f aca="false">BH621/BG621</f>
        <v>0.0132818935446171</v>
      </c>
      <c r="BJ621" s="207" t="n">
        <f aca="false">2*BF621*BI621/(2+BF621*BI621)</f>
        <v>0.0642752259514763</v>
      </c>
      <c r="BK621" s="208" t="n">
        <f aca="false">BK620*(1-BJ620)</f>
        <v>88312.7210217753</v>
      </c>
      <c r="BL621" s="208" t="n">
        <f aca="false">((BK621+BK622)/2)*BF621</f>
        <v>427372.804863716</v>
      </c>
      <c r="BM621" s="208" t="n">
        <f aca="false">BM622+BL621</f>
        <v>1877623.6627568</v>
      </c>
      <c r="BN621" s="209" t="n">
        <f aca="false">BM621/BK621</f>
        <v>21.2610781440404</v>
      </c>
    </row>
    <row r="622" customFormat="false" ht="15" hidden="false" customHeight="false" outlineLevel="0" collapsed="false">
      <c r="A622" s="219" t="s">
        <v>25</v>
      </c>
      <c r="B622" s="132" t="n">
        <v>4469</v>
      </c>
      <c r="C622" s="132" t="n">
        <v>3391</v>
      </c>
      <c r="D622" s="132" t="n">
        <v>1078</v>
      </c>
      <c r="E622" s="217" t="n">
        <v>1.4</v>
      </c>
      <c r="F622" s="217" t="n">
        <v>2</v>
      </c>
      <c r="G622" s="217" t="n">
        <v>0.7</v>
      </c>
      <c r="H622" s="217" t="n">
        <v>314.6</v>
      </c>
      <c r="I622" s="127"/>
      <c r="AR622" s="196" t="s">
        <v>212</v>
      </c>
      <c r="AS622" s="197" t="s">
        <v>62</v>
      </c>
      <c r="AT622" s="197" t="n">
        <v>5</v>
      </c>
      <c r="AU622" s="198" t="n">
        <f aca="false">R54</f>
        <v>718924</v>
      </c>
      <c r="AV622" s="198" t="n">
        <f aca="false">C398</f>
        <v>17733</v>
      </c>
      <c r="AW622" s="199" t="n">
        <f aca="false">AV622/AU622</f>
        <v>0.0246660286761883</v>
      </c>
      <c r="AX622" s="200" t="n">
        <f aca="false">2*AT622*AW622/(2+AT622*AW622)</f>
        <v>0.116166714597255</v>
      </c>
      <c r="AY622" s="201" t="n">
        <f aca="false">AY621*(1-AX621)</f>
        <v>78563.2344043177</v>
      </c>
      <c r="AZ622" s="201" t="n">
        <f aca="false">((AY622+AY623)/2)*AT622</f>
        <v>370000.089949379</v>
      </c>
      <c r="BA622" s="201" t="n">
        <f aca="false">BA623+AZ622</f>
        <v>1262509.46466714</v>
      </c>
      <c r="BB622" s="202" t="n">
        <f aca="false">BA622/AY622</f>
        <v>16.0699782059604</v>
      </c>
      <c r="BD622" s="196" t="s">
        <v>212</v>
      </c>
      <c r="BE622" s="197" t="s">
        <v>62</v>
      </c>
      <c r="BF622" s="197" t="n">
        <v>5</v>
      </c>
      <c r="BG622" s="198" t="n">
        <f aca="false">AE54</f>
        <v>872137</v>
      </c>
      <c r="BH622" s="198" t="n">
        <f aca="false">C1087</f>
        <v>17694</v>
      </c>
      <c r="BI622" s="199" t="n">
        <f aca="false">BH622/BG622</f>
        <v>0.0202880969388984</v>
      </c>
      <c r="BJ622" s="200" t="n">
        <f aca="false">2*BF622*BI622/(2+BF622*BI622)</f>
        <v>0.0965437617037622</v>
      </c>
      <c r="BK622" s="201" t="n">
        <f aca="false">BK621*(1-BJ621)</f>
        <v>82636.400923711</v>
      </c>
      <c r="BL622" s="201" t="n">
        <f aca="false">((BK622+BK623)/2)*BF622</f>
        <v>393236.932121467</v>
      </c>
      <c r="BM622" s="201" t="n">
        <f aca="false">BM623+BL622</f>
        <v>1450250.85789309</v>
      </c>
      <c r="BN622" s="202" t="n">
        <f aca="false">BM622/BK622</f>
        <v>17.5497824406939</v>
      </c>
    </row>
    <row r="623" customFormat="false" ht="15" hidden="false" customHeight="false" outlineLevel="0" collapsed="false">
      <c r="A623" s="219" t="s">
        <v>222</v>
      </c>
      <c r="B623" s="132" t="n">
        <v>19052</v>
      </c>
      <c r="C623" s="132" t="n">
        <v>13158</v>
      </c>
      <c r="D623" s="132" t="n">
        <v>5894</v>
      </c>
      <c r="E623" s="217" t="n">
        <v>6</v>
      </c>
      <c r="F623" s="217" t="n">
        <v>7.9</v>
      </c>
      <c r="G623" s="217" t="n">
        <v>3.9</v>
      </c>
      <c r="H623" s="217" t="n">
        <v>223.2</v>
      </c>
      <c r="I623" s="127"/>
      <c r="AR623" s="203" t="s">
        <v>213</v>
      </c>
      <c r="AS623" s="204" t="s">
        <v>64</v>
      </c>
      <c r="AT623" s="204" t="n">
        <v>5</v>
      </c>
      <c r="AU623" s="205" t="n">
        <f aca="false">R55</f>
        <v>538648</v>
      </c>
      <c r="AV623" s="205" t="n">
        <f aca="false">C399</f>
        <v>20230</v>
      </c>
      <c r="AW623" s="206" t="n">
        <f aca="false">AV623/AU623</f>
        <v>0.0375569945493161</v>
      </c>
      <c r="AX623" s="207" t="n">
        <f aca="false">2*AT623*AW623/(2+AT623*AW623)</f>
        <v>0.171666754352766</v>
      </c>
      <c r="AY623" s="208" t="n">
        <f aca="false">AY622*(1-AX622)</f>
        <v>69436.8015754341</v>
      </c>
      <c r="AZ623" s="208" t="n">
        <f aca="false">((AY623+AY624)/2)*AT623</f>
        <v>317384.031979441</v>
      </c>
      <c r="BA623" s="208" t="n">
        <f aca="false">BA624+AZ623</f>
        <v>892509.374717763</v>
      </c>
      <c r="BB623" s="209" t="n">
        <f aca="false">BA623/AY623</f>
        <v>12.8535496230794</v>
      </c>
      <c r="BD623" s="203" t="s">
        <v>213</v>
      </c>
      <c r="BE623" s="204" t="s">
        <v>64</v>
      </c>
      <c r="BF623" s="204" t="n">
        <v>5</v>
      </c>
      <c r="BG623" s="205" t="n">
        <f aca="false">AE55</f>
        <v>715777</v>
      </c>
      <c r="BH623" s="205" t="n">
        <f aca="false">C1088</f>
        <v>22760</v>
      </c>
      <c r="BI623" s="206" t="n">
        <f aca="false">BH623/BG623</f>
        <v>0.0317976129436961</v>
      </c>
      <c r="BJ623" s="207" t="n">
        <f aca="false">2*BF623*BI623/(2+BF623*BI623)</f>
        <v>0.147280170109891</v>
      </c>
      <c r="BK623" s="208" t="n">
        <f aca="false">BK622*(1-BJ622)</f>
        <v>74658.3719248757</v>
      </c>
      <c r="BL623" s="208" t="n">
        <f aca="false">((BK623+BK624)/2)*BF623</f>
        <v>345802.615331321</v>
      </c>
      <c r="BM623" s="208" t="n">
        <f aca="false">BM624+BL623</f>
        <v>1057013.92577162</v>
      </c>
      <c r="BN623" s="209" t="n">
        <f aca="false">BM623/BK623</f>
        <v>14.1580093232576</v>
      </c>
    </row>
    <row r="624" customFormat="false" ht="15" hidden="false" customHeight="false" outlineLevel="0" collapsed="false">
      <c r="A624" s="219" t="s">
        <v>223</v>
      </c>
      <c r="B624" s="132" t="n">
        <v>26687</v>
      </c>
      <c r="C624" s="132" t="n">
        <v>17904</v>
      </c>
      <c r="D624" s="132" t="n">
        <v>8783</v>
      </c>
      <c r="E624" s="217" t="n">
        <v>8.4</v>
      </c>
      <c r="F624" s="217" t="n">
        <v>10.7</v>
      </c>
      <c r="G624" s="217" t="n">
        <v>5.8</v>
      </c>
      <c r="H624" s="217" t="n">
        <v>203.8</v>
      </c>
      <c r="I624" s="127"/>
      <c r="AR624" s="196" t="s">
        <v>214</v>
      </c>
      <c r="AS624" s="197" t="s">
        <v>69</v>
      </c>
      <c r="AT624" s="197" t="n">
        <v>5</v>
      </c>
      <c r="AU624" s="198" t="n">
        <f aca="false">R56</f>
        <v>362996</v>
      </c>
      <c r="AV624" s="198" t="n">
        <f aca="false">C400</f>
        <v>21556</v>
      </c>
      <c r="AW624" s="199" t="n">
        <f aca="false">AV624/AU624</f>
        <v>0.0593835744746499</v>
      </c>
      <c r="AX624" s="200" t="n">
        <f aca="false">2*AT624*AW624/(2+AT624*AW624)</f>
        <v>0.258535906698714</v>
      </c>
      <c r="AY624" s="201" t="n">
        <f aca="false">AY623*(1-AX623)</f>
        <v>57516.8112163422</v>
      </c>
      <c r="AZ624" s="201" t="n">
        <f aca="false">((AY624+AY625)/2)*AT624</f>
        <v>250408.653736122</v>
      </c>
      <c r="BA624" s="201" t="n">
        <f aca="false">BA625+AZ624</f>
        <v>575125.342738322</v>
      </c>
      <c r="BB624" s="202" t="n">
        <f aca="false">BA624/AY624</f>
        <v>9.99925640131649</v>
      </c>
      <c r="BD624" s="196" t="s">
        <v>214</v>
      </c>
      <c r="BE624" s="197" t="s">
        <v>69</v>
      </c>
      <c r="BF624" s="197" t="n">
        <v>5</v>
      </c>
      <c r="BG624" s="198" t="n">
        <f aca="false">AE56</f>
        <v>535672</v>
      </c>
      <c r="BH624" s="198" t="n">
        <f aca="false">C1089</f>
        <v>26961</v>
      </c>
      <c r="BI624" s="199" t="n">
        <f aca="false">BH624/BG624</f>
        <v>0.0503311728072403</v>
      </c>
      <c r="BJ624" s="200" t="n">
        <f aca="false">2*BF624*BI624/(2+BF624*BI624)</f>
        <v>0.22352959708958</v>
      </c>
      <c r="BK624" s="201" t="n">
        <f aca="false">BK623*(1-BJ623)</f>
        <v>63662.6742076525</v>
      </c>
      <c r="BL624" s="201" t="n">
        <f aca="false">((BK624+BK625)/2)*BF624</f>
        <v>282737.141250058</v>
      </c>
      <c r="BM624" s="201" t="n">
        <f aca="false">BM625+BL624</f>
        <v>711211.3104403</v>
      </c>
      <c r="BN624" s="202" t="n">
        <f aca="false">BM624/BK624</f>
        <v>11.1715588339958</v>
      </c>
    </row>
    <row r="625" customFormat="false" ht="15" hidden="false" customHeight="false" outlineLevel="0" collapsed="false">
      <c r="A625" s="219" t="s">
        <v>224</v>
      </c>
      <c r="B625" s="132" t="n">
        <v>73960</v>
      </c>
      <c r="C625" s="132" t="n">
        <v>48159</v>
      </c>
      <c r="D625" s="132" t="n">
        <v>25801</v>
      </c>
      <c r="E625" s="217" t="n">
        <v>23.2</v>
      </c>
      <c r="F625" s="217" t="n">
        <v>28.9</v>
      </c>
      <c r="G625" s="217" t="n">
        <v>17</v>
      </c>
      <c r="H625" s="217" t="n">
        <v>186.7</v>
      </c>
      <c r="I625" s="127"/>
      <c r="AR625" s="203" t="s">
        <v>215</v>
      </c>
      <c r="AS625" s="204" t="s">
        <v>70</v>
      </c>
      <c r="AT625" s="204" t="n">
        <v>5</v>
      </c>
      <c r="AU625" s="205" t="n">
        <f aca="false">R57</f>
        <v>221851</v>
      </c>
      <c r="AV625" s="205" t="n">
        <f aca="false">C401</f>
        <v>21366</v>
      </c>
      <c r="AW625" s="206" t="n">
        <f aca="false">AV625/AU625</f>
        <v>0.0963078823174112</v>
      </c>
      <c r="AX625" s="207" t="n">
        <f aca="false">2*AT625*AW625/(2+AT625*AW625)</f>
        <v>0.388097331308625</v>
      </c>
      <c r="AY625" s="208" t="n">
        <f aca="false">AY624*(1-AX624)</f>
        <v>42646.6502781064</v>
      </c>
      <c r="AZ625" s="208" t="n">
        <f aca="false">((AY625+AY626)/2)*AT625</f>
        <v>171855.623485069</v>
      </c>
      <c r="BA625" s="208" t="n">
        <f aca="false">BA626+AZ625</f>
        <v>324716.6890022</v>
      </c>
      <c r="BB625" s="209" t="n">
        <f aca="false">BA625/AY625</f>
        <v>7.61411944161299</v>
      </c>
      <c r="BD625" s="203" t="s">
        <v>215</v>
      </c>
      <c r="BE625" s="204" t="s">
        <v>70</v>
      </c>
      <c r="BF625" s="204" t="n">
        <v>5</v>
      </c>
      <c r="BG625" s="205" t="n">
        <f aca="false">AE57</f>
        <v>341314</v>
      </c>
      <c r="BH625" s="205" t="n">
        <f aca="false">C1090</f>
        <v>27179</v>
      </c>
      <c r="BI625" s="206" t="n">
        <f aca="false">BH625/BG625</f>
        <v>0.0796304868830461</v>
      </c>
      <c r="BJ625" s="207" t="n">
        <f aca="false">2*BF625*BI625/(2+BF625*BI625)</f>
        <v>0.332049313214167</v>
      </c>
      <c r="BK625" s="208" t="n">
        <f aca="false">BK624*(1-BJ624)</f>
        <v>49432.1822923707</v>
      </c>
      <c r="BL625" s="208" t="n">
        <f aca="false">((BK625+BK626)/2)*BF625</f>
        <v>206126.106009706</v>
      </c>
      <c r="BM625" s="208" t="n">
        <f aca="false">BM626+BL625</f>
        <v>428474.169190242</v>
      </c>
      <c r="BN625" s="209" t="n">
        <f aca="false">BM625/BK625</f>
        <v>8.6679193456602</v>
      </c>
    </row>
    <row r="626" customFormat="false" ht="15" hidden="false" customHeight="false" outlineLevel="0" collapsed="false">
      <c r="A626" s="219" t="s">
        <v>226</v>
      </c>
      <c r="B626" s="132" t="n">
        <v>47273</v>
      </c>
      <c r="C626" s="132" t="n">
        <v>30255</v>
      </c>
      <c r="D626" s="132" t="n">
        <v>17018</v>
      </c>
      <c r="E626" s="217" t="n">
        <v>14.8</v>
      </c>
      <c r="F626" s="217" t="n">
        <v>18.2</v>
      </c>
      <c r="G626" s="217" t="n">
        <v>11.2</v>
      </c>
      <c r="H626" s="217" t="n">
        <v>177.8</v>
      </c>
      <c r="I626" s="127"/>
      <c r="AR626" s="196" t="s">
        <v>216</v>
      </c>
      <c r="AS626" s="197" t="s">
        <v>71</v>
      </c>
      <c r="AT626" s="197" t="n">
        <v>5</v>
      </c>
      <c r="AU626" s="198" t="n">
        <f aca="false">R58</f>
        <v>111904</v>
      </c>
      <c r="AV626" s="198" t="n">
        <f aca="false">C402</f>
        <v>15891</v>
      </c>
      <c r="AW626" s="199" t="n">
        <f aca="false">AV626/AU626</f>
        <v>0.142005647698027</v>
      </c>
      <c r="AX626" s="200" t="n">
        <f aca="false">2*AT626*AW626/(2+AT626*AW626)</f>
        <v>0.52400061992396</v>
      </c>
      <c r="AY626" s="201" t="n">
        <f aca="false">AY625*(1-AX625)</f>
        <v>26095.5991159211</v>
      </c>
      <c r="AZ626" s="201" t="n">
        <f aca="false">((AY626+AY627)/2)*AT626</f>
        <v>96292.720294531</v>
      </c>
      <c r="BA626" s="201" t="n">
        <f aca="false">BA627+AZ626</f>
        <v>152861.065517131</v>
      </c>
      <c r="BB626" s="202" t="n">
        <f aca="false">BA626/AY626</f>
        <v>5.85773351430241</v>
      </c>
      <c r="BD626" s="196" t="s">
        <v>216</v>
      </c>
      <c r="BE626" s="197" t="s">
        <v>71</v>
      </c>
      <c r="BF626" s="197" t="n">
        <v>5</v>
      </c>
      <c r="BG626" s="198" t="n">
        <f aca="false">AE58</f>
        <v>169825</v>
      </c>
      <c r="BH626" s="198" t="n">
        <f aca="false">C1091</f>
        <v>19911</v>
      </c>
      <c r="BI626" s="199" t="n">
        <f aca="false">BH626/BG626</f>
        <v>0.117244221993228</v>
      </c>
      <c r="BJ626" s="200" t="n">
        <f aca="false">2*BF626*BI626/(2+BF626*BI626)</f>
        <v>0.453341833540146</v>
      </c>
      <c r="BK626" s="201" t="n">
        <f aca="false">BK625*(1-BJ625)</f>
        <v>33018.2601115115</v>
      </c>
      <c r="BL626" s="201" t="n">
        <f aca="false">((BK626+BK627)/2)*BF626</f>
        <v>127669.904109412</v>
      </c>
      <c r="BM626" s="201" t="n">
        <f aca="false">BM627+BL626</f>
        <v>222348.063180536</v>
      </c>
      <c r="BN626" s="202" t="n">
        <f aca="false">BM626/BK626</f>
        <v>6.73409387501362</v>
      </c>
    </row>
    <row r="627" customFormat="false" ht="15" hidden="false" customHeight="false" outlineLevel="0" collapsed="false">
      <c r="A627" s="219" t="s">
        <v>227</v>
      </c>
      <c r="B627" s="132" t="n">
        <v>273141</v>
      </c>
      <c r="C627" s="132" t="n">
        <v>137397</v>
      </c>
      <c r="D627" s="132" t="n">
        <v>135744</v>
      </c>
      <c r="E627" s="217" t="n">
        <v>85.8</v>
      </c>
      <c r="F627" s="217" t="n">
        <v>82.5</v>
      </c>
      <c r="G627" s="217" t="n">
        <v>89.4</v>
      </c>
      <c r="H627" s="217" t="n">
        <v>101.2</v>
      </c>
      <c r="I627" s="127"/>
      <c r="AR627" s="203" t="n">
        <v>90</v>
      </c>
      <c r="AS627" s="204" t="s">
        <v>72</v>
      </c>
      <c r="AT627" s="204" t="n">
        <v>5</v>
      </c>
      <c r="AU627" s="205" t="n">
        <f aca="false">R59</f>
        <v>41676</v>
      </c>
      <c r="AV627" s="205" t="n">
        <f aca="false">C403</f>
        <v>8199</v>
      </c>
      <c r="AW627" s="206" t="n">
        <f aca="false">AV627/AU627</f>
        <v>0.196731932047221</v>
      </c>
      <c r="AX627" s="207" t="n">
        <f aca="false">2*AT627*AW627/(2+AT627*AW627)</f>
        <v>0.659364520253806</v>
      </c>
      <c r="AY627" s="208" t="n">
        <f aca="false">AY626*(1-AX626)</f>
        <v>12421.4890018913</v>
      </c>
      <c r="AZ627" s="208" t="n">
        <f aca="false">((AY627+AY628)/2)*AT627</f>
        <v>41631.7221680315</v>
      </c>
      <c r="BA627" s="208" t="n">
        <f aca="false">BA628+AZ627</f>
        <v>56568.3452226005</v>
      </c>
      <c r="BB627" s="209" t="n">
        <f aca="false">BA627/AY627</f>
        <v>4.55407119178606</v>
      </c>
      <c r="BD627" s="203" t="n">
        <v>90</v>
      </c>
      <c r="BE627" s="204" t="s">
        <v>72</v>
      </c>
      <c r="BF627" s="204" t="n">
        <v>5</v>
      </c>
      <c r="BG627" s="205" t="n">
        <f aca="false">AE59</f>
        <v>67007</v>
      </c>
      <c r="BH627" s="205" t="n">
        <f aca="false">C1092</f>
        <v>11000</v>
      </c>
      <c r="BI627" s="206" t="n">
        <f aca="false">BH627/BG627</f>
        <v>0.164161953228767</v>
      </c>
      <c r="BJ627" s="207" t="n">
        <f aca="false">2*BF627*BI627/(2+BF627*BI627)</f>
        <v>0.581967473308855</v>
      </c>
      <c r="BK627" s="208" t="n">
        <f aca="false">BK626*(1-BJ626)</f>
        <v>18049.7015322534</v>
      </c>
      <c r="BL627" s="208" t="n">
        <f aca="false">((BK627+BK628)/2)*BF627</f>
        <v>63987.6596745058</v>
      </c>
      <c r="BM627" s="208" t="n">
        <f aca="false">BM628+BL627</f>
        <v>94678.159071124</v>
      </c>
      <c r="BN627" s="209" t="n">
        <f aca="false">BM627/BK627</f>
        <v>5.24541410847939</v>
      </c>
    </row>
    <row r="628" customFormat="false" ht="15" hidden="false" customHeight="false" outlineLevel="0" collapsed="false">
      <c r="A628" s="219" t="s">
        <v>228</v>
      </c>
      <c r="B628" s="132" t="n">
        <v>236421</v>
      </c>
      <c r="C628" s="132" t="n">
        <v>113821</v>
      </c>
      <c r="D628" s="132" t="n">
        <v>122600</v>
      </c>
      <c r="E628" s="217" t="n">
        <v>74.2</v>
      </c>
      <c r="F628" s="217" t="n">
        <v>68.3</v>
      </c>
      <c r="G628" s="217" t="n">
        <v>80.7</v>
      </c>
      <c r="H628" s="217" t="n">
        <v>92.8</v>
      </c>
      <c r="I628" s="127"/>
      <c r="AR628" s="196" t="n">
        <v>95</v>
      </c>
      <c r="AS628" s="197" t="s">
        <v>74</v>
      </c>
      <c r="AT628" s="197" t="n">
        <v>5</v>
      </c>
      <c r="AU628" s="198" t="n">
        <f aca="false">R60</f>
        <v>9634</v>
      </c>
      <c r="AV628" s="198" t="n">
        <f aca="false">C404</f>
        <v>2636</v>
      </c>
      <c r="AW628" s="199" t="n">
        <f aca="false">AV628/AU628</f>
        <v>0.273614282748599</v>
      </c>
      <c r="AX628" s="200" t="n">
        <f aca="false">2*AT628*AW628/(2+AT628*AW628)</f>
        <v>0.812376725838264</v>
      </c>
      <c r="AY628" s="201" t="n">
        <f aca="false">AY627*(1-AX627)</f>
        <v>4231.19986532131</v>
      </c>
      <c r="AZ628" s="201" t="n">
        <f aca="false">((AY628+AY629)/2)*AT628</f>
        <v>12562.678594214</v>
      </c>
      <c r="BA628" s="201" t="n">
        <f aca="false">BA629+AZ628</f>
        <v>14936.623054569</v>
      </c>
      <c r="BB628" s="202" t="n">
        <f aca="false">BA628/AY628</f>
        <v>3.53011522263194</v>
      </c>
      <c r="BD628" s="196" t="n">
        <v>95</v>
      </c>
      <c r="BE628" s="197" t="s">
        <v>74</v>
      </c>
      <c r="BF628" s="197" t="n">
        <v>5</v>
      </c>
      <c r="BG628" s="198" t="n">
        <f aca="false">AE60</f>
        <v>20035</v>
      </c>
      <c r="BH628" s="198" t="n">
        <f aca="false">C1093</f>
        <v>4659</v>
      </c>
      <c r="BI628" s="199" t="n">
        <f aca="false">BH628/BG628</f>
        <v>0.23254304966309</v>
      </c>
      <c r="BJ628" s="200" t="n">
        <f aca="false">2*BF628*BI628/(2+BF628*BI628)</f>
        <v>0.735263946973882</v>
      </c>
      <c r="BK628" s="201" t="n">
        <f aca="false">BK627*(1-BJ627)</f>
        <v>7545.36233754891</v>
      </c>
      <c r="BL628" s="201" t="n">
        <f aca="false">((BK628+BK629)/2)*BF628</f>
        <v>23857.2294536088</v>
      </c>
      <c r="BM628" s="201" t="n">
        <f aca="false">BM629+BL628</f>
        <v>30690.4993966182</v>
      </c>
      <c r="BN628" s="202" t="n">
        <f aca="false">BM628/BK628</f>
        <v>4.06746528843145</v>
      </c>
    </row>
    <row r="629" customFormat="false" ht="15" hidden="false" customHeight="false" outlineLevel="0" collapsed="false">
      <c r="A629" s="219" t="s">
        <v>229</v>
      </c>
      <c r="B629" s="132" t="n">
        <v>172010</v>
      </c>
      <c r="C629" s="132" t="n">
        <v>74451</v>
      </c>
      <c r="D629" s="132" t="n">
        <v>97559</v>
      </c>
      <c r="E629" s="217" t="n">
        <v>54</v>
      </c>
      <c r="F629" s="217" t="n">
        <v>44.7</v>
      </c>
      <c r="G629" s="217" t="n">
        <v>64.3</v>
      </c>
      <c r="H629" s="217" t="n">
        <v>76.3</v>
      </c>
      <c r="I629" s="127"/>
      <c r="AR629" s="220" t="s">
        <v>217</v>
      </c>
      <c r="AS629" s="221" t="s">
        <v>218</v>
      </c>
      <c r="AT629" s="221" t="n">
        <f aca="false">2/AW629</f>
        <v>5.98067632850242</v>
      </c>
      <c r="AU629" s="222" t="n">
        <f aca="false">R61</f>
        <v>1238</v>
      </c>
      <c r="AV629" s="222" t="n">
        <f aca="false">C405</f>
        <v>414</v>
      </c>
      <c r="AW629" s="223" t="n">
        <f aca="false">AV629/AU629</f>
        <v>0.334410339256866</v>
      </c>
      <c r="AX629" s="224" t="n">
        <f aca="false">2*AT629*AW629/(2+AT629*AW629)</f>
        <v>1</v>
      </c>
      <c r="AY629" s="225" t="n">
        <f aca="false">AY628*(1-AX628)</f>
        <v>793.87157236428</v>
      </c>
      <c r="AZ629" s="225" t="n">
        <f aca="false">AY629/AW629</f>
        <v>2373.94446035502</v>
      </c>
      <c r="BA629" s="225" t="n">
        <f aca="false">BA630+AZ629</f>
        <v>2373.94446035502</v>
      </c>
      <c r="BB629" s="226" t="n">
        <f aca="false">BA629/AY629</f>
        <v>2.99033816425121</v>
      </c>
      <c r="BD629" s="220" t="s">
        <v>217</v>
      </c>
      <c r="BE629" s="221" t="s">
        <v>218</v>
      </c>
      <c r="BF629" s="221" t="n">
        <f aca="false">2/BI629</f>
        <v>6.84172137126185</v>
      </c>
      <c r="BG629" s="222" t="n">
        <f aca="false">AE61</f>
        <v>4690</v>
      </c>
      <c r="BH629" s="222" t="n">
        <f aca="false">C1094</f>
        <v>1371</v>
      </c>
      <c r="BI629" s="223" t="n">
        <f aca="false">BH629/BG629</f>
        <v>0.292324093816631</v>
      </c>
      <c r="BJ629" s="224" t="n">
        <f aca="false">2*BF629*BI629/(2+BF629*BI629)</f>
        <v>1</v>
      </c>
      <c r="BK629" s="225" t="n">
        <f aca="false">BK628*(1-BJ628)</f>
        <v>1997.52944389463</v>
      </c>
      <c r="BL629" s="225" t="n">
        <f aca="false">BK629/BI629</f>
        <v>6833.26994300933</v>
      </c>
      <c r="BM629" s="225" t="n">
        <f aca="false">BM630+BL629</f>
        <v>6833.26994300933</v>
      </c>
      <c r="BN629" s="226" t="n">
        <f aca="false">BM629/BK629</f>
        <v>3.42086068563093</v>
      </c>
    </row>
    <row r="630" customFormat="false" ht="15" hidden="false" customHeight="false" outlineLevel="0" collapsed="false">
      <c r="B630" s="132"/>
      <c r="C630" s="132"/>
      <c r="D630" s="132"/>
      <c r="E630" s="217"/>
      <c r="F630" s="217"/>
      <c r="G630" s="217"/>
      <c r="H630" s="217"/>
      <c r="I630" s="127"/>
    </row>
    <row r="631" customFormat="false" ht="15" hidden="false" customHeight="false" outlineLevel="0" collapsed="false">
      <c r="A631" s="219" t="s">
        <v>230</v>
      </c>
      <c r="B631" s="132" t="n">
        <v>310381</v>
      </c>
      <c r="C631" s="132" t="n">
        <v>161980</v>
      </c>
      <c r="D631" s="132" t="n">
        <v>148401</v>
      </c>
      <c r="E631" s="217" t="n">
        <v>97.5</v>
      </c>
      <c r="F631" s="217" t="n">
        <v>97.2</v>
      </c>
      <c r="G631" s="217" t="n">
        <v>97.7</v>
      </c>
      <c r="H631" s="217" t="n">
        <v>109.2</v>
      </c>
      <c r="I631" s="127"/>
      <c r="AR631" s="180"/>
      <c r="AS631" s="181"/>
      <c r="AT631" s="181"/>
      <c r="AU631" s="181"/>
      <c r="AV631" s="182"/>
      <c r="AW631" s="182" t="s">
        <v>302</v>
      </c>
      <c r="AX631" s="181"/>
      <c r="AY631" s="181"/>
      <c r="AZ631" s="181"/>
      <c r="BA631" s="181"/>
      <c r="BB631" s="183"/>
      <c r="BD631" s="180"/>
      <c r="BE631" s="181"/>
      <c r="BF631" s="181"/>
      <c r="BG631" s="181"/>
      <c r="BH631" s="182"/>
      <c r="BI631" s="182" t="s">
        <v>303</v>
      </c>
      <c r="BJ631" s="181"/>
      <c r="BK631" s="181"/>
      <c r="BL631" s="181"/>
      <c r="BM631" s="181"/>
      <c r="BN631" s="183"/>
    </row>
    <row r="632" customFormat="false" ht="15" hidden="false" customHeight="false" outlineLevel="0" collapsed="false">
      <c r="A632" s="219" t="s">
        <v>231</v>
      </c>
      <c r="B632" s="132" t="n">
        <v>106</v>
      </c>
      <c r="C632" s="132" t="n">
        <v>68</v>
      </c>
      <c r="D632" s="132" t="n">
        <v>38</v>
      </c>
      <c r="E632" s="217" t="n">
        <v>0</v>
      </c>
      <c r="F632" s="217" t="n">
        <v>0</v>
      </c>
      <c r="G632" s="217" t="n">
        <v>0</v>
      </c>
      <c r="H632" s="217" t="n">
        <v>178.9</v>
      </c>
      <c r="I632" s="127"/>
      <c r="AR632" s="184"/>
      <c r="AS632" s="185"/>
      <c r="AT632" s="186"/>
      <c r="AU632" s="187"/>
      <c r="AV632" s="187"/>
      <c r="AW632" s="187"/>
      <c r="AX632" s="187"/>
      <c r="AY632" s="187"/>
      <c r="AZ632" s="188"/>
      <c r="BA632" s="187"/>
      <c r="BB632" s="189"/>
      <c r="BD632" s="184"/>
      <c r="BE632" s="185"/>
      <c r="BF632" s="186"/>
      <c r="BG632" s="187"/>
      <c r="BH632" s="187"/>
      <c r="BI632" s="187"/>
      <c r="BJ632" s="187"/>
      <c r="BK632" s="187"/>
      <c r="BL632" s="188"/>
      <c r="BM632" s="187"/>
      <c r="BN632" s="189"/>
    </row>
    <row r="633" customFormat="false" ht="73" hidden="false" customHeight="false" outlineLevel="0" collapsed="false">
      <c r="A633" s="219" t="s">
        <v>232</v>
      </c>
      <c r="B633" s="132" t="n">
        <v>111</v>
      </c>
      <c r="C633" s="132" t="n">
        <v>68</v>
      </c>
      <c r="D633" s="132" t="n">
        <v>43</v>
      </c>
      <c r="E633" s="217" t="n">
        <v>0</v>
      </c>
      <c r="F633" s="217" t="n">
        <v>0</v>
      </c>
      <c r="G633" s="217" t="n">
        <v>0</v>
      </c>
      <c r="H633" s="217" t="n">
        <v>158.1</v>
      </c>
      <c r="I633" s="127"/>
      <c r="AR633" s="184" t="s">
        <v>163</v>
      </c>
      <c r="AS633" s="187" t="s">
        <v>164</v>
      </c>
      <c r="AT633" s="186" t="s">
        <v>165</v>
      </c>
      <c r="AU633" s="187" t="s">
        <v>166</v>
      </c>
      <c r="AV633" s="187" t="s">
        <v>167</v>
      </c>
      <c r="AW633" s="187" t="s">
        <v>168</v>
      </c>
      <c r="AX633" s="187" t="s">
        <v>169</v>
      </c>
      <c r="AY633" s="187" t="s">
        <v>170</v>
      </c>
      <c r="AZ633" s="188" t="s">
        <v>171</v>
      </c>
      <c r="BA633" s="187" t="s">
        <v>172</v>
      </c>
      <c r="BB633" s="189" t="s">
        <v>173</v>
      </c>
      <c r="BD633" s="184" t="s">
        <v>163</v>
      </c>
      <c r="BE633" s="187" t="s">
        <v>164</v>
      </c>
      <c r="BF633" s="186" t="s">
        <v>165</v>
      </c>
      <c r="BG633" s="187" t="s">
        <v>166</v>
      </c>
      <c r="BH633" s="187" t="s">
        <v>167</v>
      </c>
      <c r="BI633" s="187" t="s">
        <v>168</v>
      </c>
      <c r="BJ633" s="187" t="s">
        <v>169</v>
      </c>
      <c r="BK633" s="187" t="s">
        <v>170</v>
      </c>
      <c r="BL633" s="188" t="s">
        <v>171</v>
      </c>
      <c r="BM633" s="187" t="s">
        <v>172</v>
      </c>
      <c r="BN633" s="189" t="s">
        <v>173</v>
      </c>
    </row>
    <row r="634" customFormat="false" ht="15" hidden="false" customHeight="false" outlineLevel="0" collapsed="false">
      <c r="A634" s="219" t="s">
        <v>233</v>
      </c>
      <c r="B634" s="132" t="n">
        <v>1727</v>
      </c>
      <c r="C634" s="132" t="n">
        <v>1242</v>
      </c>
      <c r="D634" s="132" t="n">
        <v>485</v>
      </c>
      <c r="E634" s="217" t="n">
        <v>0.5</v>
      </c>
      <c r="F634" s="217" t="n">
        <v>0.7</v>
      </c>
      <c r="G634" s="217" t="n">
        <v>0.3</v>
      </c>
      <c r="H634" s="217" t="n">
        <v>256.1</v>
      </c>
      <c r="I634" s="127"/>
      <c r="AR634" s="191" t="s">
        <v>175</v>
      </c>
      <c r="AS634" s="192" t="s">
        <v>176</v>
      </c>
      <c r="AT634" s="193" t="s">
        <v>177</v>
      </c>
      <c r="AU634" s="192" t="s">
        <v>178</v>
      </c>
      <c r="AV634" s="192" t="s">
        <v>179</v>
      </c>
      <c r="AW634" s="192" t="s">
        <v>180</v>
      </c>
      <c r="AX634" s="192" t="s">
        <v>181</v>
      </c>
      <c r="AY634" s="192" t="s">
        <v>182</v>
      </c>
      <c r="AZ634" s="194" t="s">
        <v>183</v>
      </c>
      <c r="BA634" s="192" t="s">
        <v>184</v>
      </c>
      <c r="BB634" s="195" t="s">
        <v>185</v>
      </c>
      <c r="BD634" s="191" t="s">
        <v>175</v>
      </c>
      <c r="BE634" s="192" t="s">
        <v>176</v>
      </c>
      <c r="BF634" s="193" t="s">
        <v>177</v>
      </c>
      <c r="BG634" s="192" t="s">
        <v>178</v>
      </c>
      <c r="BH634" s="192" t="s">
        <v>179</v>
      </c>
      <c r="BI634" s="192" t="s">
        <v>180</v>
      </c>
      <c r="BJ634" s="192" t="s">
        <v>181</v>
      </c>
      <c r="BK634" s="192" t="s">
        <v>182</v>
      </c>
      <c r="BL634" s="194" t="s">
        <v>183</v>
      </c>
      <c r="BM634" s="192" t="s">
        <v>184</v>
      </c>
      <c r="BN634" s="195" t="s">
        <v>185</v>
      </c>
    </row>
    <row r="635" customFormat="false" ht="15" hidden="false" customHeight="false" outlineLevel="0" collapsed="false">
      <c r="A635" s="219" t="s">
        <v>234</v>
      </c>
      <c r="B635" s="132" t="n">
        <v>9469</v>
      </c>
      <c r="C635" s="132" t="n">
        <v>5657</v>
      </c>
      <c r="D635" s="132" t="n">
        <v>3812</v>
      </c>
      <c r="E635" s="217" t="n">
        <v>3</v>
      </c>
      <c r="F635" s="217" t="n">
        <v>3.4</v>
      </c>
      <c r="G635" s="217" t="n">
        <v>2.5</v>
      </c>
      <c r="H635" s="217" t="n">
        <v>148.4</v>
      </c>
      <c r="I635" s="127"/>
      <c r="AR635" s="196" t="s">
        <v>186</v>
      </c>
      <c r="AS635" s="197" t="s">
        <v>186</v>
      </c>
      <c r="AT635" s="197" t="n">
        <v>1</v>
      </c>
      <c r="AU635" s="198" t="n">
        <f aca="false">R70</f>
        <v>363161.004236098</v>
      </c>
      <c r="AV635" s="198" t="n">
        <f aca="false">D384</f>
        <v>3034</v>
      </c>
      <c r="AW635" s="199" t="n">
        <f aca="false">AV635/AU635</f>
        <v>0.0083544212198167</v>
      </c>
      <c r="AX635" s="200" t="n">
        <f aca="false">2*AT635*AW635/(2+AT635*AW635)</f>
        <v>0.00831966821348442</v>
      </c>
      <c r="AY635" s="201" t="n">
        <v>100000</v>
      </c>
      <c r="AZ635" s="201" t="n">
        <f aca="false">(0.1*AY635+0.9*AY636)*AT635</f>
        <v>99251.2298607864</v>
      </c>
      <c r="BA635" s="201" t="n">
        <f aca="false">BA636+AZ635</f>
        <v>8079756.0848575</v>
      </c>
      <c r="BB635" s="202" t="n">
        <f aca="false">BA635/AY635</f>
        <v>80.797560848575</v>
      </c>
      <c r="BD635" s="196" t="s">
        <v>186</v>
      </c>
      <c r="BE635" s="197" t="s">
        <v>186</v>
      </c>
      <c r="BF635" s="197" t="n">
        <v>1</v>
      </c>
      <c r="BG635" s="198" t="n">
        <f aca="false">AE70</f>
        <v>346544.976536585</v>
      </c>
      <c r="BH635" s="198" t="n">
        <f aca="false">D1073</f>
        <v>1957</v>
      </c>
      <c r="BI635" s="199" t="n">
        <f aca="false">BH635/BG635</f>
        <v>0.00564717463100608</v>
      </c>
      <c r="BJ635" s="200" t="n">
        <f aca="false">2*BF635*BI635/(2+BF635*BI635)</f>
        <v>0.00563127423650177</v>
      </c>
      <c r="BK635" s="201" t="n">
        <v>100000</v>
      </c>
      <c r="BL635" s="201" t="n">
        <f aca="false">(0.1*BK635+0.9*BK636)*BF635</f>
        <v>99493.1853187148</v>
      </c>
      <c r="BM635" s="201" t="n">
        <f aca="false">BM636+BL635</f>
        <v>8330382.41334623</v>
      </c>
      <c r="BN635" s="202" t="n">
        <f aca="false">BM635/BK635</f>
        <v>83.3038241334623</v>
      </c>
    </row>
    <row r="636" customFormat="false" ht="15" hidden="false" customHeight="false" outlineLevel="0" collapsed="false">
      <c r="A636" s="219" t="s">
        <v>218</v>
      </c>
      <c r="B636" s="132" t="n">
        <v>3263</v>
      </c>
      <c r="C636" s="132" t="n">
        <v>683</v>
      </c>
      <c r="D636" s="132" t="n">
        <v>2580</v>
      </c>
      <c r="E636" s="217" t="n">
        <v>1</v>
      </c>
      <c r="F636" s="217" t="n">
        <v>0.4</v>
      </c>
      <c r="G636" s="217" t="n">
        <v>1.7</v>
      </c>
      <c r="H636" s="217" t="n">
        <v>26.5</v>
      </c>
      <c r="I636" s="127"/>
      <c r="AR636" s="203" t="s">
        <v>188</v>
      </c>
      <c r="AS636" s="204" t="s">
        <v>189</v>
      </c>
      <c r="AT636" s="204" t="n">
        <v>4</v>
      </c>
      <c r="AU636" s="205" t="n">
        <f aca="false">R71</f>
        <v>1820000</v>
      </c>
      <c r="AV636" s="205" t="n">
        <f aca="false">D385</f>
        <v>502</v>
      </c>
      <c r="AW636" s="206" t="n">
        <f aca="false">AV636/AU636</f>
        <v>0.000275824175824176</v>
      </c>
      <c r="AX636" s="207" t="n">
        <f aca="false">2*AT636*AW636/(2+AT636*AW636)</f>
        <v>0.00110268840705457</v>
      </c>
      <c r="AY636" s="208" t="n">
        <f aca="false">AY635*(1-AX635)</f>
        <v>99168.0331786516</v>
      </c>
      <c r="AZ636" s="208" t="n">
        <f aca="false">((AY636+AY637)/2)*AT636</f>
        <v>396453.429833533</v>
      </c>
      <c r="BA636" s="208" t="n">
        <f aca="false">BA637+AZ636</f>
        <v>7980504.85499671</v>
      </c>
      <c r="BB636" s="209" t="n">
        <f aca="false">BA636/AY636</f>
        <v>80.4745702742718</v>
      </c>
      <c r="BD636" s="203" t="s">
        <v>188</v>
      </c>
      <c r="BE636" s="204" t="s">
        <v>189</v>
      </c>
      <c r="BF636" s="204" t="n">
        <v>4</v>
      </c>
      <c r="BG636" s="205" t="n">
        <f aca="false">AE71</f>
        <v>1734633</v>
      </c>
      <c r="BH636" s="205" t="n">
        <f aca="false">D1074</f>
        <v>285</v>
      </c>
      <c r="BI636" s="206" t="n">
        <f aca="false">BH636/BG636</f>
        <v>0.000164299883606504</v>
      </c>
      <c r="BJ636" s="207" t="n">
        <f aca="false">2*BF636*BI636/(2+BF636*BI636)</f>
        <v>0.000656983649751643</v>
      </c>
      <c r="BK636" s="208" t="n">
        <f aca="false">BK635*(1-BJ635)</f>
        <v>99436.8725763498</v>
      </c>
      <c r="BL636" s="208" t="n">
        <f aca="false">((BK636+BK637)/2)*BF636</f>
        <v>397616.833506469</v>
      </c>
      <c r="BM636" s="208" t="n">
        <f aca="false">BM637+BL636</f>
        <v>8230889.22802751</v>
      </c>
      <c r="BN636" s="209" t="n">
        <f aca="false">BM636/BK636</f>
        <v>82.7750211241575</v>
      </c>
    </row>
    <row r="637" customFormat="false" ht="15" hidden="false" customHeight="false" outlineLevel="0" collapsed="false">
      <c r="B637" s="132"/>
      <c r="C637" s="132"/>
      <c r="D637" s="132"/>
      <c r="E637" s="217"/>
      <c r="F637" s="217"/>
      <c r="G637" s="217"/>
      <c r="H637" s="217"/>
      <c r="I637" s="127"/>
      <c r="AR637" s="196" t="s">
        <v>194</v>
      </c>
      <c r="AS637" s="197" t="s">
        <v>46</v>
      </c>
      <c r="AT637" s="197" t="n">
        <v>5</v>
      </c>
      <c r="AU637" s="198" t="n">
        <f aca="false">R72</f>
        <v>1780082</v>
      </c>
      <c r="AV637" s="198" t="n">
        <f aca="false">D386</f>
        <v>232</v>
      </c>
      <c r="AW637" s="199" t="n">
        <f aca="false">AV637/AU637</f>
        <v>0.000130331074635888</v>
      </c>
      <c r="AX637" s="200" t="n">
        <f aca="false">2*AT637*AW637/(2+AT637*AW637)</f>
        <v>0.00065144311497634</v>
      </c>
      <c r="AY637" s="201" t="n">
        <f aca="false">AY636*(1-AX636)</f>
        <v>99058.6817381151</v>
      </c>
      <c r="AZ637" s="201" t="n">
        <f aca="false">((AY637+AY638)/2)*AT637</f>
        <v>495132.080950083</v>
      </c>
      <c r="BA637" s="201" t="n">
        <f aca="false">BA638+AZ637</f>
        <v>7584051.42516318</v>
      </c>
      <c r="BB637" s="202" t="n">
        <f aca="false">BA637/AY637</f>
        <v>76.56119879743</v>
      </c>
      <c r="BD637" s="196" t="s">
        <v>194</v>
      </c>
      <c r="BE637" s="197" t="s">
        <v>46</v>
      </c>
      <c r="BF637" s="197" t="n">
        <v>5</v>
      </c>
      <c r="BG637" s="198" t="n">
        <f aca="false">AE72</f>
        <v>1765235</v>
      </c>
      <c r="BH637" s="198" t="n">
        <f aca="false">D1075</f>
        <v>125</v>
      </c>
      <c r="BI637" s="199" t="n">
        <f aca="false">BH637/BG637</f>
        <v>7.08121015048988E-005</v>
      </c>
      <c r="BJ637" s="200" t="n">
        <f aca="false">2*BF637*BI637/(2+BF637*BI637)</f>
        <v>0.00035399783919719</v>
      </c>
      <c r="BK637" s="201" t="n">
        <f aca="false">BK636*(1-BJ636)</f>
        <v>99371.5441768847</v>
      </c>
      <c r="BL637" s="201" t="n">
        <f aca="false">((BK637+BK638)/2)*BF637</f>
        <v>496769.777604633</v>
      </c>
      <c r="BM637" s="201" t="n">
        <f aca="false">BM638+BL637</f>
        <v>7833272.39452104</v>
      </c>
      <c r="BN637" s="202" t="n">
        <f aca="false">BM637/BK637</f>
        <v>78.8281238799867</v>
      </c>
    </row>
    <row r="638" customFormat="false" ht="15" hidden="false" customHeight="false" outlineLevel="0" collapsed="false">
      <c r="A638" s="124" t="s">
        <v>235</v>
      </c>
      <c r="B638" s="227" t="n">
        <v>76.5969476025704</v>
      </c>
      <c r="C638" s="227" t="n">
        <v>73.0295771479982</v>
      </c>
      <c r="D638" s="227" t="n">
        <v>80.6859559314489</v>
      </c>
      <c r="E638" s="124"/>
      <c r="F638" s="124"/>
      <c r="G638" s="124"/>
      <c r="H638" s="124"/>
      <c r="I638" s="127"/>
      <c r="AR638" s="203" t="s">
        <v>200</v>
      </c>
      <c r="AS638" s="204" t="s">
        <v>33</v>
      </c>
      <c r="AT638" s="204" t="n">
        <v>5</v>
      </c>
      <c r="AU638" s="205" t="n">
        <f aca="false">R73</f>
        <v>1711583</v>
      </c>
      <c r="AV638" s="205" t="n">
        <f aca="false">D387</f>
        <v>255</v>
      </c>
      <c r="AW638" s="206" t="n">
        <f aca="false">AV638/AU638</f>
        <v>0.000148984887089905</v>
      </c>
      <c r="AX638" s="207" t="n">
        <f aca="false">2*AT638*AW638/(2+AT638*AW638)</f>
        <v>0.000744647082545735</v>
      </c>
      <c r="AY638" s="208" t="n">
        <f aca="false">AY637*(1-AX637)</f>
        <v>98994.1506419181</v>
      </c>
      <c r="AZ638" s="208" t="n">
        <f aca="false">((AY638+AY639)/2)*AT638</f>
        <v>494786.463945929</v>
      </c>
      <c r="BA638" s="208" t="n">
        <f aca="false">BA639+AZ638</f>
        <v>7088919.34421309</v>
      </c>
      <c r="BB638" s="209" t="n">
        <f aca="false">BA638/AY638</f>
        <v>71.6094769059149</v>
      </c>
      <c r="BD638" s="203" t="s">
        <v>200</v>
      </c>
      <c r="BE638" s="204" t="s">
        <v>33</v>
      </c>
      <c r="BF638" s="204" t="n">
        <v>5</v>
      </c>
      <c r="BG638" s="205" t="n">
        <f aca="false">AE73</f>
        <v>1802640</v>
      </c>
      <c r="BH638" s="205" t="n">
        <f aca="false">D1076</f>
        <v>142</v>
      </c>
      <c r="BI638" s="206" t="n">
        <f aca="false">BH638/BG638</f>
        <v>7.87733546354236E-005</v>
      </c>
      <c r="BJ638" s="207" t="n">
        <f aca="false">2*BF638*BI638/(2+BF638*BI638)</f>
        <v>0.000393789222931844</v>
      </c>
      <c r="BK638" s="208" t="n">
        <f aca="false">BK637*(1-BJ637)</f>
        <v>99336.3668649684</v>
      </c>
      <c r="BL638" s="208" t="n">
        <f aca="false">((BK638+BK639)/2)*BF638</f>
        <v>496584.040348051</v>
      </c>
      <c r="BM638" s="208" t="n">
        <f aca="false">BM639+BL638</f>
        <v>7336502.61691641</v>
      </c>
      <c r="BN638" s="209" t="n">
        <f aca="false">BM638/BK638</f>
        <v>73.8551534393158</v>
      </c>
    </row>
    <row r="639" customFormat="false" ht="15" hidden="false" customHeight="false" outlineLevel="0" collapsed="false">
      <c r="A639" s="127"/>
      <c r="B639" s="127"/>
      <c r="C639" s="127"/>
      <c r="D639" s="127"/>
      <c r="E639" s="127"/>
      <c r="F639" s="127"/>
      <c r="G639" s="127"/>
      <c r="H639" s="127"/>
      <c r="I639" s="127"/>
      <c r="AR639" s="196" t="s">
        <v>202</v>
      </c>
      <c r="AS639" s="197" t="s">
        <v>34</v>
      </c>
      <c r="AT639" s="197" t="n">
        <v>5</v>
      </c>
      <c r="AU639" s="198" t="n">
        <f aca="false">R74</f>
        <v>1726202</v>
      </c>
      <c r="AV639" s="198" t="n">
        <f aca="false">D388</f>
        <v>560</v>
      </c>
      <c r="AW639" s="199" t="n">
        <f aca="false">AV639/AU639</f>
        <v>0.00032441162737617</v>
      </c>
      <c r="AX639" s="200" t="n">
        <f aca="false">2*AT639*AW639/(2+AT639*AW639)</f>
        <v>0.0016207436666547</v>
      </c>
      <c r="AY639" s="201" t="n">
        <f aca="false">AY638*(1-AX638)</f>
        <v>98920.4349364536</v>
      </c>
      <c r="AZ639" s="201" t="n">
        <f aca="false">((AY639+AY640)/2)*AT639</f>
        <v>494201.363011203</v>
      </c>
      <c r="BA639" s="201" t="n">
        <f aca="false">BA640+AZ639</f>
        <v>6594132.88026717</v>
      </c>
      <c r="BB639" s="202" t="n">
        <f aca="false">BA639/AY639</f>
        <v>66.6609774259811</v>
      </c>
      <c r="BD639" s="196" t="s">
        <v>202</v>
      </c>
      <c r="BE639" s="197" t="s">
        <v>34</v>
      </c>
      <c r="BF639" s="197" t="n">
        <v>5</v>
      </c>
      <c r="BG639" s="198" t="n">
        <f aca="false">AE74</f>
        <v>1828095</v>
      </c>
      <c r="BH639" s="198" t="n">
        <f aca="false">D1077</f>
        <v>390</v>
      </c>
      <c r="BI639" s="199" t="n">
        <f aca="false">BH639/BG639</f>
        <v>0.000213336834245485</v>
      </c>
      <c r="BJ639" s="200" t="n">
        <f aca="false">2*BF639*BI639/(2+BF639*BI639)</f>
        <v>0.00106611556692746</v>
      </c>
      <c r="BK639" s="201" t="n">
        <f aca="false">BK638*(1-BJ638)</f>
        <v>99297.2492742518</v>
      </c>
      <c r="BL639" s="201" t="n">
        <f aca="false">((BK639+BK640)/2)*BF639</f>
        <v>496221.590513248</v>
      </c>
      <c r="BM639" s="201" t="n">
        <f aca="false">BM640+BL639</f>
        <v>6839918.57656836</v>
      </c>
      <c r="BN639" s="202" t="n">
        <f aca="false">BM639/BK639</f>
        <v>68.8832633991401</v>
      </c>
    </row>
    <row r="640" customFormat="false" ht="15" hidden="false" customHeight="false" outlineLevel="0" collapsed="false">
      <c r="A640" s="127"/>
      <c r="B640" s="127"/>
      <c r="C640" s="127"/>
      <c r="D640" s="127"/>
      <c r="E640" s="127"/>
      <c r="F640" s="127"/>
      <c r="G640" s="127"/>
      <c r="H640" s="127"/>
      <c r="I640" s="127"/>
      <c r="AR640" s="203" t="s">
        <v>203</v>
      </c>
      <c r="AS640" s="204" t="s">
        <v>35</v>
      </c>
      <c r="AT640" s="204" t="n">
        <v>5</v>
      </c>
      <c r="AU640" s="205" t="n">
        <f aca="false">R75</f>
        <v>1765877</v>
      </c>
      <c r="AV640" s="205" t="n">
        <f aca="false">D389</f>
        <v>696</v>
      </c>
      <c r="AW640" s="206" t="n">
        <f aca="false">AV640/AU640</f>
        <v>0.000394138436595527</v>
      </c>
      <c r="AX640" s="207" t="n">
        <f aca="false">2*AT640*AW640/(2+AT640*AW640)</f>
        <v>0.00196875228061282</v>
      </c>
      <c r="AY640" s="208" t="n">
        <f aca="false">AY639*(1-AX639)</f>
        <v>98760.1102680276</v>
      </c>
      <c r="AZ640" s="208" t="n">
        <f aca="false">((AY640+AY641)/2)*AT640</f>
        <v>493314.465859329</v>
      </c>
      <c r="BA640" s="208" t="n">
        <f aca="false">BA641+AZ640</f>
        <v>6099931.51725596</v>
      </c>
      <c r="BB640" s="209" t="n">
        <f aca="false">BA640/AY640</f>
        <v>61.7651347360914</v>
      </c>
      <c r="BD640" s="203" t="s">
        <v>203</v>
      </c>
      <c r="BE640" s="204" t="s">
        <v>35</v>
      </c>
      <c r="BF640" s="204" t="n">
        <v>5</v>
      </c>
      <c r="BG640" s="205" t="n">
        <f aca="false">AE75</f>
        <v>1733433</v>
      </c>
      <c r="BH640" s="205" t="n">
        <f aca="false">D1078</f>
        <v>454</v>
      </c>
      <c r="BI640" s="206" t="n">
        <f aca="false">BH640/BG640</f>
        <v>0.000261908017212087</v>
      </c>
      <c r="BJ640" s="207" t="n">
        <f aca="false">2*BF640*BI640/(2+BF640*BI640)</f>
        <v>0.00130868319950558</v>
      </c>
      <c r="BK640" s="208" t="n">
        <f aca="false">BK639*(1-BJ639)</f>
        <v>99191.3869310474</v>
      </c>
      <c r="BL640" s="208" t="n">
        <f aca="false">((BK640+BK641)/2)*BF640</f>
        <v>495632.409401206</v>
      </c>
      <c r="BM640" s="208" t="n">
        <f aca="false">BM641+BL640</f>
        <v>6343696.98605511</v>
      </c>
      <c r="BN640" s="209" t="n">
        <f aca="false">BM640/BK640</f>
        <v>63.9541111615358</v>
      </c>
    </row>
    <row r="641" customFormat="false" ht="15" hidden="false" customHeight="false" outlineLevel="0" collapsed="false">
      <c r="A641" s="127" t="s">
        <v>304</v>
      </c>
      <c r="B641" s="127"/>
      <c r="C641" s="127"/>
      <c r="D641" s="127"/>
      <c r="E641" s="127"/>
      <c r="F641" s="127"/>
      <c r="G641" s="127"/>
      <c r="H641" s="127"/>
      <c r="I641" s="127"/>
      <c r="AR641" s="196" t="s">
        <v>204</v>
      </c>
      <c r="AS641" s="197" t="s">
        <v>36</v>
      </c>
      <c r="AT641" s="197" t="n">
        <v>5</v>
      </c>
      <c r="AU641" s="198" t="n">
        <f aca="false">R76</f>
        <v>1717836</v>
      </c>
      <c r="AV641" s="198" t="n">
        <f aca="false">D390</f>
        <v>782</v>
      </c>
      <c r="AW641" s="199" t="n">
        <f aca="false">AV641/AU641</f>
        <v>0.000455223897973963</v>
      </c>
      <c r="AX641" s="200" t="n">
        <f aca="false">2*AT641*AW641/(2+AT641*AW641)</f>
        <v>0.00227353207453696</v>
      </c>
      <c r="AY641" s="201" t="n">
        <f aca="false">AY640*(1-AX640)</f>
        <v>98565.6760757038</v>
      </c>
      <c r="AZ641" s="201" t="n">
        <f aca="false">((AY641+AY642)/2)*AT641</f>
        <v>492268.149813503</v>
      </c>
      <c r="BA641" s="201" t="n">
        <f aca="false">BA642+AZ641</f>
        <v>5606617.05139663</v>
      </c>
      <c r="BB641" s="202" t="n">
        <f aca="false">BA641/AY641</f>
        <v>56.8820432692051</v>
      </c>
      <c r="BD641" s="196" t="s">
        <v>204</v>
      </c>
      <c r="BE641" s="197" t="s">
        <v>36</v>
      </c>
      <c r="BF641" s="197" t="n">
        <v>5</v>
      </c>
      <c r="BG641" s="198" t="n">
        <f aca="false">AE76</f>
        <v>1714447</v>
      </c>
      <c r="BH641" s="198" t="n">
        <f aca="false">D1079</f>
        <v>502</v>
      </c>
      <c r="BI641" s="199" t="n">
        <f aca="false">BH641/BG641</f>
        <v>0.000292805785189043</v>
      </c>
      <c r="BJ641" s="200" t="n">
        <f aca="false">2*BF641*BI641/(2+BF641*BI641)</f>
        <v>0.00146295801951621</v>
      </c>
      <c r="BK641" s="201" t="n">
        <f aca="false">BK640*(1-BJ640)</f>
        <v>99061.5768294351</v>
      </c>
      <c r="BL641" s="201" t="n">
        <f aca="false">((BK641+BK642)/2)*BF641</f>
        <v>494945.576826554</v>
      </c>
      <c r="BM641" s="201" t="n">
        <f aca="false">BM642+BL641</f>
        <v>5848064.57665391</v>
      </c>
      <c r="BN641" s="202" t="n">
        <f aca="false">BM641/BK641</f>
        <v>59.0346405117611</v>
      </c>
    </row>
    <row r="642" customFormat="false" ht="15" hidden="false" customHeight="false" outlineLevel="0" collapsed="false">
      <c r="A642" s="127"/>
      <c r="B642" s="127"/>
      <c r="C642" s="127"/>
      <c r="D642" s="127"/>
      <c r="E642" s="127"/>
      <c r="F642" s="127"/>
      <c r="G642" s="127"/>
      <c r="H642" s="127"/>
      <c r="I642" s="127"/>
      <c r="AR642" s="203" t="s">
        <v>205</v>
      </c>
      <c r="AS642" s="204" t="s">
        <v>37</v>
      </c>
      <c r="AT642" s="204" t="n">
        <v>5</v>
      </c>
      <c r="AU642" s="205" t="n">
        <f aca="false">R77</f>
        <v>1611962</v>
      </c>
      <c r="AV642" s="205" t="n">
        <f aca="false">D391</f>
        <v>949</v>
      </c>
      <c r="AW642" s="206" t="n">
        <f aca="false">AV642/AU642</f>
        <v>0.000588723555518058</v>
      </c>
      <c r="AX642" s="207" t="n">
        <f aca="false">2*AT642*AW642/(2+AT642*AW642)</f>
        <v>0.00293929170193662</v>
      </c>
      <c r="AY642" s="208" t="n">
        <f aca="false">AY641*(1-AX641)</f>
        <v>98341.5838496973</v>
      </c>
      <c r="AZ642" s="208" t="n">
        <f aca="false">((AY642+AY643)/2)*AT642</f>
        <v>490985.282745075</v>
      </c>
      <c r="BA642" s="208" t="n">
        <f aca="false">BA643+AZ642</f>
        <v>5114348.90158313</v>
      </c>
      <c r="BB642" s="209" t="n">
        <f aca="false">BA642/AY642</f>
        <v>52.0059643273569</v>
      </c>
      <c r="BD642" s="203" t="s">
        <v>205</v>
      </c>
      <c r="BE642" s="204" t="s">
        <v>37</v>
      </c>
      <c r="BF642" s="204" t="n">
        <v>5</v>
      </c>
      <c r="BG642" s="205" t="n">
        <f aca="false">AE77</f>
        <v>1740835</v>
      </c>
      <c r="BH642" s="205" t="n">
        <f aca="false">D1080</f>
        <v>686</v>
      </c>
      <c r="BI642" s="206" t="n">
        <f aca="false">BH642/BG642</f>
        <v>0.000394063768249145</v>
      </c>
      <c r="BJ642" s="207" t="n">
        <f aca="false">2*BF642*BI642/(2+BF642*BI642)</f>
        <v>0.00196837967346705</v>
      </c>
      <c r="BK642" s="208" t="n">
        <f aca="false">BK641*(1-BJ641)</f>
        <v>98916.6539011866</v>
      </c>
      <c r="BL642" s="208" t="n">
        <f aca="false">((BK642+BK643)/2)*BF642</f>
        <v>494096.505678667</v>
      </c>
      <c r="BM642" s="208" t="n">
        <f aca="false">BM643+BL642</f>
        <v>5353118.99982735</v>
      </c>
      <c r="BN642" s="209" t="n">
        <f aca="false">BM642/BK642</f>
        <v>54.1174694928003</v>
      </c>
    </row>
    <row r="643" customFormat="false" ht="15" hidden="false" customHeight="false" outlineLevel="0" collapsed="false">
      <c r="A643" s="127" t="s">
        <v>174</v>
      </c>
      <c r="B643" s="127"/>
      <c r="C643" s="127"/>
      <c r="D643" s="127"/>
      <c r="E643" s="127"/>
      <c r="F643" s="127"/>
      <c r="G643" s="127"/>
      <c r="H643" s="127"/>
      <c r="I643" s="127"/>
      <c r="AR643" s="196" t="s">
        <v>206</v>
      </c>
      <c r="AS643" s="197" t="s">
        <v>38</v>
      </c>
      <c r="AT643" s="197" t="n">
        <v>5</v>
      </c>
      <c r="AU643" s="198" t="n">
        <f aca="false">R78</f>
        <v>1587812</v>
      </c>
      <c r="AV643" s="198" t="n">
        <f aca="false">D392</f>
        <v>1399</v>
      </c>
      <c r="AW643" s="199" t="n">
        <f aca="false">AV643/AU643</f>
        <v>0.000881086677767897</v>
      </c>
      <c r="AX643" s="200" t="n">
        <f aca="false">2*AT643*AW643/(2+AT643*AW643)</f>
        <v>0.00439575079517844</v>
      </c>
      <c r="AY643" s="201" t="n">
        <f aca="false">AY642*(1-AX642)</f>
        <v>98052.5292483326</v>
      </c>
      <c r="AZ643" s="201" t="n">
        <f aca="false">((AY643+AY644)/2)*AT643</f>
        <v>489185.110033131</v>
      </c>
      <c r="BA643" s="201" t="n">
        <f aca="false">BA644+AZ643</f>
        <v>4623363.61883806</v>
      </c>
      <c r="BB643" s="202" t="n">
        <f aca="false">BA643/AY643</f>
        <v>47.1519057619483</v>
      </c>
      <c r="BD643" s="196" t="s">
        <v>206</v>
      </c>
      <c r="BE643" s="197" t="s">
        <v>38</v>
      </c>
      <c r="BF643" s="197" t="n">
        <v>5</v>
      </c>
      <c r="BG643" s="198" t="n">
        <f aca="false">AE78</f>
        <v>1760660</v>
      </c>
      <c r="BH643" s="198" t="n">
        <f aca="false">D1081</f>
        <v>1109</v>
      </c>
      <c r="BI643" s="199" t="n">
        <f aca="false">BH643/BG643</f>
        <v>0.000629877432326514</v>
      </c>
      <c r="BJ643" s="200" t="n">
        <f aca="false">2*BF643*BI643/(2+BF643*BI643)</f>
        <v>0.00314443563901652</v>
      </c>
      <c r="BK643" s="201" t="n">
        <f aca="false">BK642*(1-BJ642)</f>
        <v>98721.9483702801</v>
      </c>
      <c r="BL643" s="201" t="n">
        <f aca="false">((BK643+BK644)/2)*BF643</f>
        <v>492833.679819379</v>
      </c>
      <c r="BM643" s="201" t="n">
        <f aca="false">BM644+BL643</f>
        <v>4859022.49414869</v>
      </c>
      <c r="BN643" s="202" t="n">
        <f aca="false">BM643/BK643</f>
        <v>49.2192726578265</v>
      </c>
    </row>
    <row r="644" customFormat="false" ht="15" hidden="false" customHeight="false" outlineLevel="0" collapsed="false">
      <c r="A644" s="127"/>
      <c r="B644" s="127"/>
      <c r="C644" s="127"/>
      <c r="D644" s="127"/>
      <c r="E644" s="127"/>
      <c r="F644" s="127"/>
      <c r="G644" s="127"/>
      <c r="H644" s="127"/>
      <c r="I644" s="127"/>
      <c r="AR644" s="203" t="s">
        <v>207</v>
      </c>
      <c r="AS644" s="204" t="s">
        <v>39</v>
      </c>
      <c r="AT644" s="204" t="n">
        <v>5</v>
      </c>
      <c r="AU644" s="205" t="n">
        <f aca="false">R79</f>
        <v>1459104</v>
      </c>
      <c r="AV644" s="205" t="n">
        <f aca="false">D393</f>
        <v>2012</v>
      </c>
      <c r="AW644" s="206" t="n">
        <f aca="false">AV644/AU644</f>
        <v>0.00137892843827445</v>
      </c>
      <c r="AX644" s="207" t="n">
        <f aca="false">2*AT644*AW644/(2+AT644*AW644)</f>
        <v>0.00687095580049367</v>
      </c>
      <c r="AY644" s="208" t="n">
        <f aca="false">AY643*(1-AX643)</f>
        <v>97621.51476492</v>
      </c>
      <c r="AZ644" s="208" t="n">
        <f aca="false">((AY644+AY645)/2)*AT644</f>
        <v>486430.691041782</v>
      </c>
      <c r="BA644" s="208" t="n">
        <f aca="false">BA645+AZ644</f>
        <v>4134178.50880493</v>
      </c>
      <c r="BB644" s="209" t="n">
        <f aca="false">BA644/AY644</f>
        <v>42.3490510136044</v>
      </c>
      <c r="BD644" s="203" t="s">
        <v>207</v>
      </c>
      <c r="BE644" s="204" t="s">
        <v>39</v>
      </c>
      <c r="BF644" s="204" t="n">
        <v>5</v>
      </c>
      <c r="BG644" s="205" t="n">
        <f aca="false">AE79</f>
        <v>1663528</v>
      </c>
      <c r="BH644" s="205" t="n">
        <f aca="false">D1082</f>
        <v>1758</v>
      </c>
      <c r="BI644" s="206" t="n">
        <f aca="false">BH644/BG644</f>
        <v>0.00105679014720522</v>
      </c>
      <c r="BJ644" s="207" t="n">
        <f aca="false">2*BF644*BI644/(2+BF644*BI644)</f>
        <v>0.0052700274533057</v>
      </c>
      <c r="BK644" s="208" t="n">
        <f aca="false">BK643*(1-BJ643)</f>
        <v>98411.5235574714</v>
      </c>
      <c r="BL644" s="208" t="n">
        <f aca="false">((BK644+BK645)/2)*BF644</f>
        <v>490761.039210183</v>
      </c>
      <c r="BM644" s="208" t="n">
        <f aca="false">BM645+BL644</f>
        <v>4366188.81432931</v>
      </c>
      <c r="BN644" s="209" t="n">
        <f aca="false">BM644/BK644</f>
        <v>44.3666417965727</v>
      </c>
    </row>
    <row r="645" customFormat="false" ht="15" hidden="false" customHeight="false" outlineLevel="0" collapsed="false">
      <c r="A645" s="127" t="s">
        <v>187</v>
      </c>
      <c r="B645" s="127"/>
      <c r="C645" s="127"/>
      <c r="D645" s="127"/>
      <c r="E645" s="127"/>
      <c r="F645" s="127"/>
      <c r="G645" s="127"/>
      <c r="H645" s="127"/>
      <c r="I645" s="127"/>
      <c r="AR645" s="196" t="s">
        <v>208</v>
      </c>
      <c r="AS645" s="197" t="s">
        <v>40</v>
      </c>
      <c r="AT645" s="197" t="n">
        <v>5</v>
      </c>
      <c r="AU645" s="198" t="n">
        <f aca="false">R80</f>
        <v>1242869</v>
      </c>
      <c r="AV645" s="198" t="n">
        <f aca="false">D394</f>
        <v>2769</v>
      </c>
      <c r="AW645" s="199" t="n">
        <f aca="false">AV645/AU645</f>
        <v>0.0022279097797113</v>
      </c>
      <c r="AX645" s="200" t="n">
        <f aca="false">2*AT645*AW645/(2+AT645*AW645)</f>
        <v>0.0110778477850105</v>
      </c>
      <c r="AY645" s="201" t="n">
        <f aca="false">AY644*(1-AX644)</f>
        <v>96950.7616517929</v>
      </c>
      <c r="AZ645" s="201" t="n">
        <f aca="false">((AY645+AY646)/2)*AT645</f>
        <v>482068.793808416</v>
      </c>
      <c r="BA645" s="201" t="n">
        <f aca="false">BA646+AZ645</f>
        <v>3647747.81776314</v>
      </c>
      <c r="BB645" s="202" t="n">
        <f aca="false">BA645/AY645</f>
        <v>37.6247463724354</v>
      </c>
      <c r="BD645" s="196" t="s">
        <v>208</v>
      </c>
      <c r="BE645" s="197" t="s">
        <v>40</v>
      </c>
      <c r="BF645" s="197" t="n">
        <v>5</v>
      </c>
      <c r="BG645" s="198" t="n">
        <f aca="false">AE80</f>
        <v>1570718</v>
      </c>
      <c r="BH645" s="198" t="n">
        <f aca="false">D1083</f>
        <v>2776</v>
      </c>
      <c r="BI645" s="199" t="n">
        <f aca="false">BH645/BG645</f>
        <v>0.00176734461564711</v>
      </c>
      <c r="BJ645" s="200" t="n">
        <f aca="false">2*BF645*BI645/(2+BF645*BI645)</f>
        <v>0.00879785099178656</v>
      </c>
      <c r="BK645" s="201" t="n">
        <f aca="false">BK644*(1-BJ644)</f>
        <v>97892.8921266019</v>
      </c>
      <c r="BL645" s="201" t="n">
        <f aca="false">((BK645+BK646)/2)*BF645</f>
        <v>487311.342937797</v>
      </c>
      <c r="BM645" s="201" t="n">
        <f aca="false">BM646+BL645</f>
        <v>3875427.77511912</v>
      </c>
      <c r="BN645" s="202" t="n">
        <f aca="false">BM645/BK645</f>
        <v>39.5884490786844</v>
      </c>
    </row>
    <row r="646" customFormat="false" ht="15" hidden="false" customHeight="false" outlineLevel="0" collapsed="false">
      <c r="A646" s="210" t="s">
        <v>190</v>
      </c>
      <c r="B646" s="211" t="s">
        <v>191</v>
      </c>
      <c r="C646" s="211"/>
      <c r="D646" s="211"/>
      <c r="E646" s="211" t="s">
        <v>192</v>
      </c>
      <c r="F646" s="211"/>
      <c r="G646" s="211"/>
      <c r="H646" s="212" t="s">
        <v>193</v>
      </c>
      <c r="I646" s="127"/>
      <c r="AR646" s="203" t="s">
        <v>209</v>
      </c>
      <c r="AS646" s="204" t="s">
        <v>52</v>
      </c>
      <c r="AT646" s="204" t="n">
        <v>5</v>
      </c>
      <c r="AU646" s="205" t="n">
        <f aca="false">R81</f>
        <v>1133649</v>
      </c>
      <c r="AV646" s="205" t="n">
        <f aca="false">D395</f>
        <v>3966</v>
      </c>
      <c r="AW646" s="206" t="n">
        <f aca="false">AV646/AU646</f>
        <v>0.00349843734700952</v>
      </c>
      <c r="AX646" s="207" t="n">
        <f aca="false">2*AT646*AW646/(2+AT646*AW646)</f>
        <v>0.0173405248853584</v>
      </c>
      <c r="AY646" s="208" t="n">
        <f aca="false">AY645*(1-AX645)</f>
        <v>95876.7558715736</v>
      </c>
      <c r="AZ646" s="208" t="n">
        <f aca="false">((AY646+AY647)/2)*AT646</f>
        <v>475227.396180072</v>
      </c>
      <c r="BA646" s="208" t="n">
        <f aca="false">BA647+AZ646</f>
        <v>3165679.02395473</v>
      </c>
      <c r="BB646" s="209" t="n">
        <f aca="false">BA646/AY646</f>
        <v>33.0182117154145</v>
      </c>
      <c r="BD646" s="203" t="s">
        <v>209</v>
      </c>
      <c r="BE646" s="204" t="s">
        <v>52</v>
      </c>
      <c r="BF646" s="204" t="n">
        <v>5</v>
      </c>
      <c r="BG646" s="205" t="n">
        <f aca="false">AE81</f>
        <v>1533063</v>
      </c>
      <c r="BH646" s="205" t="n">
        <f aca="false">D1084</f>
        <v>4291</v>
      </c>
      <c r="BI646" s="206" t="n">
        <f aca="false">BH646/BG646</f>
        <v>0.00279897173175532</v>
      </c>
      <c r="BJ646" s="207" t="n">
        <f aca="false">2*BF646*BI646/(2+BF646*BI646)</f>
        <v>0.0138976111072066</v>
      </c>
      <c r="BK646" s="208" t="n">
        <f aca="false">BK645*(1-BJ645)</f>
        <v>97031.645048517</v>
      </c>
      <c r="BL646" s="208" t="n">
        <f aca="false">((BK646+BK647)/2)*BF646</f>
        <v>481786.955072643</v>
      </c>
      <c r="BM646" s="208" t="n">
        <f aca="false">BM647+BL646</f>
        <v>3388116.43218133</v>
      </c>
      <c r="BN646" s="209" t="n">
        <f aca="false">BM646/BK646</f>
        <v>34.9176439344837</v>
      </c>
    </row>
    <row r="647" customFormat="false" ht="15" hidden="false" customHeight="false" outlineLevel="0" collapsed="false">
      <c r="A647" s="210"/>
      <c r="B647" s="213" t="s">
        <v>195</v>
      </c>
      <c r="C647" s="213" t="s">
        <v>196</v>
      </c>
      <c r="D647" s="213" t="s">
        <v>197</v>
      </c>
      <c r="E647" s="213" t="s">
        <v>195</v>
      </c>
      <c r="F647" s="213" t="s">
        <v>196</v>
      </c>
      <c r="G647" s="214" t="s">
        <v>197</v>
      </c>
      <c r="H647" s="215" t="s">
        <v>198</v>
      </c>
      <c r="I647" s="127"/>
      <c r="AR647" s="196" t="s">
        <v>210</v>
      </c>
      <c r="AS647" s="197" t="s">
        <v>53</v>
      </c>
      <c r="AT647" s="197" t="n">
        <v>5</v>
      </c>
      <c r="AU647" s="198" t="n">
        <f aca="false">R82</f>
        <v>1064526</v>
      </c>
      <c r="AV647" s="198" t="n">
        <f aca="false">D396</f>
        <v>5690</v>
      </c>
      <c r="AW647" s="199" t="n">
        <f aca="false">AV647/AU647</f>
        <v>0.00534510195147887</v>
      </c>
      <c r="AX647" s="200" t="n">
        <f aca="false">2*AT647*AW647/(2+AT647*AW647)</f>
        <v>0.0263730925857774</v>
      </c>
      <c r="AY647" s="201" t="n">
        <f aca="false">AY646*(1-AX646)</f>
        <v>94214.2026004551</v>
      </c>
      <c r="AZ647" s="201" t="n">
        <f aca="false">((AY647+AY648)/2)*AT647</f>
        <v>464859.213282083</v>
      </c>
      <c r="BA647" s="201" t="n">
        <f aca="false">BA648+AZ647</f>
        <v>2690451.62777465</v>
      </c>
      <c r="BB647" s="202" t="n">
        <f aca="false">BA647/AY647</f>
        <v>28.5567520980288</v>
      </c>
      <c r="BD647" s="196" t="s">
        <v>210</v>
      </c>
      <c r="BE647" s="197" t="s">
        <v>53</v>
      </c>
      <c r="BF647" s="197" t="n">
        <v>5</v>
      </c>
      <c r="BG647" s="198" t="n">
        <f aca="false">AE82</f>
        <v>1319629</v>
      </c>
      <c r="BH647" s="198" t="n">
        <f aca="false">D1085</f>
        <v>5633</v>
      </c>
      <c r="BI647" s="199" t="n">
        <f aca="false">BH647/BG647</f>
        <v>0.00426862398446836</v>
      </c>
      <c r="BJ647" s="200" t="n">
        <f aca="false">2*BF647*BI647/(2+BF647*BI647)</f>
        <v>0.0211177604751852</v>
      </c>
      <c r="BK647" s="201" t="n">
        <f aca="false">BK646*(1-BJ646)</f>
        <v>95683.1369805402</v>
      </c>
      <c r="BL647" s="201" t="n">
        <f aca="false">((BK647+BK648)/2)*BF647</f>
        <v>473364.150982028</v>
      </c>
      <c r="BM647" s="201" t="n">
        <f aca="false">BM648+BL647</f>
        <v>2906329.47710868</v>
      </c>
      <c r="BN647" s="202" t="n">
        <f aca="false">BM647/BK647</f>
        <v>30.3745212460976</v>
      </c>
    </row>
    <row r="648" customFormat="false" ht="15" hidden="false" customHeight="false" outlineLevel="0" collapsed="false">
      <c r="A648" s="0" t="s">
        <v>201</v>
      </c>
      <c r="B648" s="132" t="n">
        <v>321076</v>
      </c>
      <c r="C648" s="132" t="n">
        <v>167972</v>
      </c>
      <c r="D648" s="132" t="n">
        <v>153104</v>
      </c>
      <c r="E648" s="217" t="n">
        <v>100</v>
      </c>
      <c r="F648" s="217" t="n">
        <v>100</v>
      </c>
      <c r="G648" s="217" t="n">
        <v>100</v>
      </c>
      <c r="H648" s="217" t="n">
        <v>109.7</v>
      </c>
      <c r="I648" s="127"/>
      <c r="AR648" s="203" t="s">
        <v>211</v>
      </c>
      <c r="AS648" s="204" t="s">
        <v>57</v>
      </c>
      <c r="AT648" s="204" t="n">
        <v>5</v>
      </c>
      <c r="AU648" s="205" t="n">
        <f aca="false">R83</f>
        <v>971078</v>
      </c>
      <c r="AV648" s="205" t="n">
        <f aca="false">D397</f>
        <v>7798</v>
      </c>
      <c r="AW648" s="206" t="n">
        <f aca="false">AV648/AU648</f>
        <v>0.00803025091702211</v>
      </c>
      <c r="AX648" s="207" t="n">
        <f aca="false">2*AT648*AW648/(2+AT648*AW648)</f>
        <v>0.0393610566813349</v>
      </c>
      <c r="AY648" s="208" t="n">
        <f aca="false">AY647*(1-AX647)</f>
        <v>91729.4827123781</v>
      </c>
      <c r="AZ648" s="208" t="n">
        <f aca="false">((AY648+AY649)/2)*AT648</f>
        <v>449620.990140912</v>
      </c>
      <c r="BA648" s="208" t="n">
        <f aca="false">BA649+AZ648</f>
        <v>2225592.41449257</v>
      </c>
      <c r="BB648" s="209" t="n">
        <f aca="false">BA648/AY648</f>
        <v>24.2625636674636</v>
      </c>
      <c r="BD648" s="203" t="s">
        <v>211</v>
      </c>
      <c r="BE648" s="204" t="s">
        <v>57</v>
      </c>
      <c r="BF648" s="204" t="n">
        <v>5</v>
      </c>
      <c r="BG648" s="205" t="n">
        <f aca="false">AE83</f>
        <v>1119299</v>
      </c>
      <c r="BH648" s="205" t="n">
        <f aca="false">D1086</f>
        <v>7349</v>
      </c>
      <c r="BI648" s="206" t="n">
        <f aca="false">BH648/BG648</f>
        <v>0.00656571657796532</v>
      </c>
      <c r="BJ648" s="207" t="n">
        <f aca="false">2*BF648*BI648/(2+BF648*BI648)</f>
        <v>0.0322984270942886</v>
      </c>
      <c r="BK648" s="208" t="n">
        <f aca="false">BK647*(1-BJ647)</f>
        <v>93662.5234122708</v>
      </c>
      <c r="BL648" s="208" t="n">
        <f aca="false">((BK648+BK649)/2)*BF648</f>
        <v>460749.736601608</v>
      </c>
      <c r="BM648" s="208" t="n">
        <f aca="false">BM649+BL648</f>
        <v>2432965.32612666</v>
      </c>
      <c r="BN648" s="209" t="n">
        <f aca="false">BM648/BK648</f>
        <v>25.975867801656</v>
      </c>
    </row>
    <row r="649" customFormat="false" ht="15" hidden="false" customHeight="false" outlineLevel="0" collapsed="false">
      <c r="A649" s="219" t="s">
        <v>186</v>
      </c>
      <c r="B649" s="132" t="n">
        <v>5822</v>
      </c>
      <c r="C649" s="132" t="n">
        <v>3295</v>
      </c>
      <c r="D649" s="132" t="n">
        <v>2527</v>
      </c>
      <c r="E649" s="217" t="n">
        <v>1.8</v>
      </c>
      <c r="F649" s="217" t="n">
        <v>2</v>
      </c>
      <c r="G649" s="217" t="n">
        <v>1.7</v>
      </c>
      <c r="H649" s="217" t="n">
        <v>130.4</v>
      </c>
      <c r="I649" s="127"/>
      <c r="AR649" s="196" t="s">
        <v>212</v>
      </c>
      <c r="AS649" s="197" t="s">
        <v>62</v>
      </c>
      <c r="AT649" s="197" t="n">
        <v>5</v>
      </c>
      <c r="AU649" s="198" t="n">
        <f aca="false">R84</f>
        <v>854525</v>
      </c>
      <c r="AV649" s="198" t="n">
        <f aca="false">D398</f>
        <v>10528</v>
      </c>
      <c r="AW649" s="199" t="n">
        <f aca="false">AV649/AU649</f>
        <v>0.0123202949006758</v>
      </c>
      <c r="AX649" s="200" t="n">
        <f aca="false">2*AT649*AW649/(2+AT649*AW649)</f>
        <v>0.0597607978702269</v>
      </c>
      <c r="AY649" s="201" t="n">
        <f aca="false">AY648*(1-AX648)</f>
        <v>88118.9133439867</v>
      </c>
      <c r="AZ649" s="201" t="n">
        <f aca="false">((AY649+AY650)/2)*AT649</f>
        <v>427429.425297698</v>
      </c>
      <c r="BA649" s="201" t="n">
        <f aca="false">BA650+AZ649</f>
        <v>1775971.42435166</v>
      </c>
      <c r="BB649" s="202" t="n">
        <f aca="false">BA649/AY649</f>
        <v>20.1542592498714</v>
      </c>
      <c r="BD649" s="196" t="s">
        <v>212</v>
      </c>
      <c r="BE649" s="197" t="s">
        <v>62</v>
      </c>
      <c r="BF649" s="197" t="n">
        <v>5</v>
      </c>
      <c r="BG649" s="198" t="n">
        <f aca="false">AE84</f>
        <v>1019469</v>
      </c>
      <c r="BH649" s="198" t="n">
        <f aca="false">D1087</f>
        <v>10520</v>
      </c>
      <c r="BI649" s="199" t="n">
        <f aca="false">BH649/BG649</f>
        <v>0.0103190974909487</v>
      </c>
      <c r="BJ649" s="200" t="n">
        <f aca="false">2*BF649*BI649/(2+BF649*BI649)</f>
        <v>0.0502979147402534</v>
      </c>
      <c r="BK649" s="201" t="n">
        <f aca="false">BK648*(1-BJ648)</f>
        <v>90637.3712283725</v>
      </c>
      <c r="BL649" s="201" t="n">
        <f aca="false">((BK649+BK650)/2)*BF649</f>
        <v>441789.679216049</v>
      </c>
      <c r="BM649" s="201" t="n">
        <f aca="false">BM650+BL649</f>
        <v>1972215.58952505</v>
      </c>
      <c r="BN649" s="202" t="n">
        <f aca="false">BM649/BK649</f>
        <v>21.7594085397269</v>
      </c>
    </row>
    <row r="650" customFormat="false" ht="15" hidden="false" customHeight="false" outlineLevel="0" collapsed="false">
      <c r="A650" s="219" t="s">
        <v>189</v>
      </c>
      <c r="B650" s="132" t="n">
        <v>912</v>
      </c>
      <c r="C650" s="132" t="n">
        <v>510</v>
      </c>
      <c r="D650" s="132" t="n">
        <v>402</v>
      </c>
      <c r="E650" s="217" t="n">
        <v>0.3</v>
      </c>
      <c r="F650" s="217" t="n">
        <v>0.3</v>
      </c>
      <c r="G650" s="217" t="n">
        <v>0.3</v>
      </c>
      <c r="H650" s="217" t="n">
        <v>126.9</v>
      </c>
      <c r="I650" s="127"/>
      <c r="AR650" s="203" t="s">
        <v>213</v>
      </c>
      <c r="AS650" s="204" t="s">
        <v>64</v>
      </c>
      <c r="AT650" s="204" t="n">
        <v>5</v>
      </c>
      <c r="AU650" s="205" t="n">
        <f aca="false">R85</f>
        <v>694230</v>
      </c>
      <c r="AV650" s="205" t="n">
        <f aca="false">D399</f>
        <v>13610</v>
      </c>
      <c r="AW650" s="206" t="n">
        <f aca="false">AV650/AU650</f>
        <v>0.0196044538553505</v>
      </c>
      <c r="AX650" s="207" t="n">
        <f aca="false">2*AT650*AW650/(2+AT650*AW650)</f>
        <v>0.0934425441637888</v>
      </c>
      <c r="AY650" s="208" t="n">
        <f aca="false">AY649*(1-AX649)</f>
        <v>82852.8567750926</v>
      </c>
      <c r="AZ650" s="208" t="n">
        <f aca="false">((AY650+AY651)/2)*AT650</f>
        <v>394909.329554706</v>
      </c>
      <c r="BA650" s="208" t="n">
        <f aca="false">BA651+AZ650</f>
        <v>1348541.99905396</v>
      </c>
      <c r="BB650" s="209" t="n">
        <f aca="false">BA650/AY650</f>
        <v>16.2763488374895</v>
      </c>
      <c r="BD650" s="203" t="s">
        <v>213</v>
      </c>
      <c r="BE650" s="204" t="s">
        <v>64</v>
      </c>
      <c r="BF650" s="204" t="n">
        <v>5</v>
      </c>
      <c r="BG650" s="205" t="n">
        <f aca="false">AE85</f>
        <v>899613</v>
      </c>
      <c r="BH650" s="205" t="n">
        <f aca="false">D1088</f>
        <v>15036</v>
      </c>
      <c r="BI650" s="206" t="n">
        <f aca="false">BH650/BG650</f>
        <v>0.0167138536237249</v>
      </c>
      <c r="BJ650" s="207" t="n">
        <f aca="false">2*BF650*BI650/(2+BF650*BI650)</f>
        <v>0.0802174128763992</v>
      </c>
      <c r="BK650" s="208" t="n">
        <f aca="false">BK649*(1-BJ649)</f>
        <v>86078.5004580471</v>
      </c>
      <c r="BL650" s="208" t="n">
        <f aca="false">((BK650+BK651)/2)*BF650</f>
        <v>413130.015762674</v>
      </c>
      <c r="BM650" s="208" t="n">
        <f aca="false">BM651+BL650</f>
        <v>1530425.910309</v>
      </c>
      <c r="BN650" s="209" t="n">
        <f aca="false">BM650/BK650</f>
        <v>17.7794211349545</v>
      </c>
    </row>
    <row r="651" customFormat="false" ht="15" hidden="false" customHeight="false" outlineLevel="0" collapsed="false">
      <c r="A651" s="219" t="s">
        <v>46</v>
      </c>
      <c r="B651" s="132" t="n">
        <v>497</v>
      </c>
      <c r="C651" s="132" t="n">
        <v>314</v>
      </c>
      <c r="D651" s="132" t="n">
        <v>183</v>
      </c>
      <c r="E651" s="217" t="n">
        <v>0.2</v>
      </c>
      <c r="F651" s="217" t="n">
        <v>0.2</v>
      </c>
      <c r="G651" s="217" t="n">
        <v>0.1</v>
      </c>
      <c r="H651" s="217" t="n">
        <v>171.6</v>
      </c>
      <c r="I651" s="127"/>
      <c r="AR651" s="196" t="s">
        <v>214</v>
      </c>
      <c r="AS651" s="197" t="s">
        <v>69</v>
      </c>
      <c r="AT651" s="197" t="n">
        <v>5</v>
      </c>
      <c r="AU651" s="198" t="n">
        <f aca="false">R86</f>
        <v>530992</v>
      </c>
      <c r="AV651" s="198" t="n">
        <f aca="false">D400</f>
        <v>17645</v>
      </c>
      <c r="AW651" s="199" t="n">
        <f aca="false">AV651/AU651</f>
        <v>0.0332302558230632</v>
      </c>
      <c r="AX651" s="200" t="n">
        <f aca="false">2*AT651*AW651/(2+AT651*AW651)</f>
        <v>0.15340690257162</v>
      </c>
      <c r="AY651" s="201" t="n">
        <f aca="false">AY650*(1-AX650)</f>
        <v>75110.87504679</v>
      </c>
      <c r="AZ651" s="201" t="n">
        <f aca="false">((AY651+AY652)/2)*AT651</f>
        <v>346748.05850802</v>
      </c>
      <c r="BA651" s="201" t="n">
        <f aca="false">BA652+AZ651</f>
        <v>953632.669499255</v>
      </c>
      <c r="BB651" s="202" t="n">
        <f aca="false">BA651/AY651</f>
        <v>12.6963328400208</v>
      </c>
      <c r="BD651" s="196" t="s">
        <v>214</v>
      </c>
      <c r="BE651" s="197" t="s">
        <v>69</v>
      </c>
      <c r="BF651" s="197" t="n">
        <v>5</v>
      </c>
      <c r="BG651" s="198" t="n">
        <f aca="false">AE86</f>
        <v>748774</v>
      </c>
      <c r="BH651" s="198" t="n">
        <f aca="false">D1089</f>
        <v>20860</v>
      </c>
      <c r="BI651" s="199" t="n">
        <f aca="false">BH651/BG651</f>
        <v>0.0278588733048957</v>
      </c>
      <c r="BJ651" s="200" t="n">
        <f aca="false">2*BF651*BI651/(2+BF651*BI651)</f>
        <v>0.130224590597859</v>
      </c>
      <c r="BK651" s="201" t="n">
        <f aca="false">BK650*(1-BJ650)</f>
        <v>79173.5058470226</v>
      </c>
      <c r="BL651" s="201" t="n">
        <f aca="false">((BK651+BK652)/2)*BF651</f>
        <v>370091.685772299</v>
      </c>
      <c r="BM651" s="201" t="n">
        <f aca="false">BM652+BL651</f>
        <v>1117295.89454632</v>
      </c>
      <c r="BN651" s="202" t="n">
        <f aca="false">BM651/BK651</f>
        <v>14.1119921695161</v>
      </c>
    </row>
    <row r="652" customFormat="false" ht="15" hidden="false" customHeight="false" outlineLevel="0" collapsed="false">
      <c r="A652" s="219" t="s">
        <v>33</v>
      </c>
      <c r="B652" s="132" t="n">
        <v>578</v>
      </c>
      <c r="C652" s="132" t="n">
        <v>375</v>
      </c>
      <c r="D652" s="132" t="n">
        <v>203</v>
      </c>
      <c r="E652" s="217" t="n">
        <v>0.2</v>
      </c>
      <c r="F652" s="217" t="n">
        <v>0.2</v>
      </c>
      <c r="G652" s="217" t="n">
        <v>0.1</v>
      </c>
      <c r="H652" s="217" t="n">
        <v>184.7</v>
      </c>
      <c r="I652" s="127"/>
      <c r="AR652" s="203" t="s">
        <v>215</v>
      </c>
      <c r="AS652" s="204" t="s">
        <v>70</v>
      </c>
      <c r="AT652" s="204" t="n">
        <v>5</v>
      </c>
      <c r="AU652" s="205" t="n">
        <f aca="false">R87</f>
        <v>384782</v>
      </c>
      <c r="AV652" s="205" t="n">
        <f aca="false">D401</f>
        <v>24030</v>
      </c>
      <c r="AW652" s="206" t="n">
        <f aca="false">AV652/AU652</f>
        <v>0.0624509462500845</v>
      </c>
      <c r="AX652" s="207" t="n">
        <f aca="false">2*AT652*AW652/(2+AT652*AW652)</f>
        <v>0.270086791935386</v>
      </c>
      <c r="AY652" s="208" t="n">
        <f aca="false">AY651*(1-AX651)</f>
        <v>63588.348356418</v>
      </c>
      <c r="AZ652" s="208" t="n">
        <f aca="false">((AY652+AY653)/2)*AT652</f>
        <v>275005.809251953</v>
      </c>
      <c r="BA652" s="208" t="n">
        <f aca="false">BA653+AZ652</f>
        <v>606884.610991235</v>
      </c>
      <c r="BB652" s="209" t="n">
        <f aca="false">BA652/AY652</f>
        <v>9.54395933653752</v>
      </c>
      <c r="BD652" s="203" t="s">
        <v>215</v>
      </c>
      <c r="BE652" s="204" t="s">
        <v>70</v>
      </c>
      <c r="BF652" s="204" t="n">
        <v>5</v>
      </c>
      <c r="BG652" s="205" t="n">
        <f aca="false">AE87</f>
        <v>552880</v>
      </c>
      <c r="BH652" s="205" t="n">
        <f aca="false">D1090</f>
        <v>27972</v>
      </c>
      <c r="BI652" s="206" t="n">
        <f aca="false">BH652/BG652</f>
        <v>0.0505932571263204</v>
      </c>
      <c r="BJ652" s="207" t="n">
        <f aca="false">2*BF652*BI652/(2+BF652*BI652)</f>
        <v>0.22456286829049</v>
      </c>
      <c r="BK652" s="208" t="n">
        <f aca="false">BK651*(1-BJ651)</f>
        <v>68863.1684618969</v>
      </c>
      <c r="BL652" s="208" t="n">
        <f aca="false">((BK652+BK653)/2)*BF652</f>
        <v>305655.565736048</v>
      </c>
      <c r="BM652" s="208" t="n">
        <f aca="false">BM653+BL652</f>
        <v>747204.208774024</v>
      </c>
      <c r="BN652" s="209" t="n">
        <f aca="false">BM652/BK652</f>
        <v>10.8505638857943</v>
      </c>
    </row>
    <row r="653" customFormat="false" ht="15" hidden="false" customHeight="false" outlineLevel="0" collapsed="false">
      <c r="A653" s="219" t="s">
        <v>34</v>
      </c>
      <c r="B653" s="132" t="n">
        <v>1791</v>
      </c>
      <c r="C653" s="132" t="n">
        <v>1329</v>
      </c>
      <c r="D653" s="132" t="n">
        <v>462</v>
      </c>
      <c r="E653" s="217" t="n">
        <v>0.6</v>
      </c>
      <c r="F653" s="217" t="n">
        <v>0.8</v>
      </c>
      <c r="G653" s="217" t="n">
        <v>0.3</v>
      </c>
      <c r="H653" s="217" t="n">
        <v>287.7</v>
      </c>
      <c r="I653" s="127"/>
      <c r="AR653" s="196" t="s">
        <v>216</v>
      </c>
      <c r="AS653" s="197" t="s">
        <v>71</v>
      </c>
      <c r="AT653" s="197" t="n">
        <v>5</v>
      </c>
      <c r="AU653" s="198" t="n">
        <f aca="false">R88</f>
        <v>240957</v>
      </c>
      <c r="AV653" s="198" t="n">
        <f aca="false">D402</f>
        <v>24724</v>
      </c>
      <c r="AW653" s="199" t="n">
        <f aca="false">AV653/AU653</f>
        <v>0.102607519183921</v>
      </c>
      <c r="AX653" s="200" t="n">
        <f aca="false">2*AT653*AW653/(2+AT653*AW653)</f>
        <v>0.408300772541261</v>
      </c>
      <c r="AY653" s="201" t="n">
        <f aca="false">AY652*(1-AX652)</f>
        <v>46413.9753443633</v>
      </c>
      <c r="AZ653" s="201" t="n">
        <f aca="false">((AY653+AY654)/2)*AT653</f>
        <v>184692.72174728</v>
      </c>
      <c r="BA653" s="201" t="n">
        <f aca="false">BA654+AZ653</f>
        <v>331878.801739282</v>
      </c>
      <c r="BB653" s="202" t="n">
        <f aca="false">BA653/AY653</f>
        <v>7.15040673152741</v>
      </c>
      <c r="BD653" s="196" t="s">
        <v>216</v>
      </c>
      <c r="BE653" s="197" t="s">
        <v>71</v>
      </c>
      <c r="BF653" s="197" t="n">
        <v>5</v>
      </c>
      <c r="BG653" s="198" t="n">
        <f aca="false">AE88</f>
        <v>332159</v>
      </c>
      <c r="BH653" s="198" t="n">
        <f aca="false">D1091</f>
        <v>27309</v>
      </c>
      <c r="BI653" s="199" t="n">
        <f aca="false">BH653/BG653</f>
        <v>0.0822166492553265</v>
      </c>
      <c r="BJ653" s="200" t="n">
        <f aca="false">2*BF653*BI653/(2+BF653*BI653)</f>
        <v>0.340994652019134</v>
      </c>
      <c r="BK653" s="201" t="n">
        <f aca="false">BK652*(1-BJ652)</f>
        <v>53399.0578325221</v>
      </c>
      <c r="BL653" s="201" t="n">
        <f aca="false">((BK653+BK654)/2)*BF653</f>
        <v>221473.306303234</v>
      </c>
      <c r="BM653" s="201" t="n">
        <f aca="false">BM654+BL653</f>
        <v>441548.643037977</v>
      </c>
      <c r="BN653" s="202" t="n">
        <f aca="false">BM653/BK653</f>
        <v>8.26884707259866</v>
      </c>
    </row>
    <row r="654" customFormat="false" ht="15" hidden="false" customHeight="false" outlineLevel="0" collapsed="false">
      <c r="A654" s="219" t="s">
        <v>35</v>
      </c>
      <c r="B654" s="132" t="n">
        <v>2560</v>
      </c>
      <c r="C654" s="132" t="n">
        <v>1983</v>
      </c>
      <c r="D654" s="132" t="n">
        <v>577</v>
      </c>
      <c r="E654" s="217" t="n">
        <v>0.8</v>
      </c>
      <c r="F654" s="217" t="n">
        <v>1.2</v>
      </c>
      <c r="G654" s="217" t="n">
        <v>0.4</v>
      </c>
      <c r="H654" s="217" t="n">
        <v>343.7</v>
      </c>
      <c r="I654" s="127"/>
      <c r="AR654" s="203" t="n">
        <v>90</v>
      </c>
      <c r="AS654" s="204" t="s">
        <v>72</v>
      </c>
      <c r="AT654" s="204" t="n">
        <v>5</v>
      </c>
      <c r="AU654" s="205" t="n">
        <f aca="false">R89</f>
        <v>113062</v>
      </c>
      <c r="AV654" s="205" t="n">
        <f aca="false">D403</f>
        <v>17569</v>
      </c>
      <c r="AW654" s="206" t="n">
        <f aca="false">AV654/AU654</f>
        <v>0.155392616440537</v>
      </c>
      <c r="AX654" s="207" t="n">
        <f aca="false">2*AT654*AW654/(2+AT654*AW654)</f>
        <v>0.559577537909794</v>
      </c>
      <c r="AY654" s="208" t="n">
        <f aca="false">AY653*(1-AX653)</f>
        <v>27463.1133545487</v>
      </c>
      <c r="AZ654" s="208" t="n">
        <f aca="false">((AY654+AY655)/2)*AT654</f>
        <v>98896.2133870537</v>
      </c>
      <c r="BA654" s="208" t="n">
        <f aca="false">BA655+AZ654</f>
        <v>147186.079992002</v>
      </c>
      <c r="BB654" s="209" t="n">
        <f aca="false">BA654/AY654</f>
        <v>5.35940984155112</v>
      </c>
      <c r="BD654" s="203" t="n">
        <v>90</v>
      </c>
      <c r="BE654" s="204" t="s">
        <v>72</v>
      </c>
      <c r="BF654" s="204" t="n">
        <v>5</v>
      </c>
      <c r="BG654" s="205" t="n">
        <f aca="false">AE89</f>
        <v>164994</v>
      </c>
      <c r="BH654" s="205" t="n">
        <f aca="false">D1092</f>
        <v>20690</v>
      </c>
      <c r="BI654" s="206" t="n">
        <f aca="false">BH654/BG654</f>
        <v>0.12539849933937</v>
      </c>
      <c r="BJ654" s="207" t="n">
        <f aca="false">2*BF654*BI654/(2+BF654*BI654)</f>
        <v>0.47734624098487</v>
      </c>
      <c r="BK654" s="208" t="n">
        <f aca="false">BK653*(1-BJ653)</f>
        <v>35190.2646887716</v>
      </c>
      <c r="BL654" s="208" t="n">
        <f aca="false">((BK654+BK655)/2)*BF654</f>
        <v>133956.472022739</v>
      </c>
      <c r="BM654" s="208" t="n">
        <f aca="false">BM655+BL654</f>
        <v>220075.336734743</v>
      </c>
      <c r="BN654" s="209" t="n">
        <f aca="false">BM654/BK654</f>
        <v>6.2538698893323</v>
      </c>
    </row>
    <row r="655" customFormat="false" ht="15" hidden="false" customHeight="false" outlineLevel="0" collapsed="false">
      <c r="A655" s="219" t="s">
        <v>36</v>
      </c>
      <c r="B655" s="132" t="n">
        <v>2661</v>
      </c>
      <c r="C655" s="132" t="n">
        <v>1986</v>
      </c>
      <c r="D655" s="132" t="n">
        <v>675</v>
      </c>
      <c r="E655" s="217" t="n">
        <v>0.8</v>
      </c>
      <c r="F655" s="217" t="n">
        <v>1.2</v>
      </c>
      <c r="G655" s="217" t="n">
        <v>0.4</v>
      </c>
      <c r="H655" s="217" t="n">
        <v>294.2</v>
      </c>
      <c r="I655" s="127"/>
      <c r="AR655" s="196" t="n">
        <v>95</v>
      </c>
      <c r="AS655" s="197" t="s">
        <v>74</v>
      </c>
      <c r="AT655" s="197" t="n">
        <v>5</v>
      </c>
      <c r="AU655" s="198" t="n">
        <f aca="false">R90</f>
        <v>32423</v>
      </c>
      <c r="AV655" s="198" t="n">
        <f aca="false">D404</f>
        <v>7611</v>
      </c>
      <c r="AW655" s="199" t="n">
        <f aca="false">AV655/AU655</f>
        <v>0.234740770440736</v>
      </c>
      <c r="AX655" s="200" t="n">
        <f aca="false">2*AT655*AW655/(2+AT655*AW655)</f>
        <v>0.739642957794385</v>
      </c>
      <c r="AY655" s="201" t="n">
        <f aca="false">AY654*(1-AX654)</f>
        <v>12095.3720002728</v>
      </c>
      <c r="AZ655" s="201" t="n">
        <f aca="false">((AY655+AY656)/2)*AT655</f>
        <v>38111.218196601</v>
      </c>
      <c r="BA655" s="201" t="n">
        <f aca="false">BA656+AZ655</f>
        <v>48289.8666049487</v>
      </c>
      <c r="BB655" s="202" t="n">
        <f aca="false">BA655/AY655</f>
        <v>3.99242508654216</v>
      </c>
      <c r="BD655" s="196" t="n">
        <v>95</v>
      </c>
      <c r="BE655" s="197" t="s">
        <v>74</v>
      </c>
      <c r="BF655" s="197" t="n">
        <v>5</v>
      </c>
      <c r="BG655" s="198" t="n">
        <f aca="false">AE90</f>
        <v>62578</v>
      </c>
      <c r="BH655" s="198" t="n">
        <f aca="false">D1093</f>
        <v>12167</v>
      </c>
      <c r="BI655" s="199" t="n">
        <f aca="false">BH655/BG655</f>
        <v>0.194429352168494</v>
      </c>
      <c r="BJ655" s="200" t="n">
        <f aca="false">2*BF655*BI655/(2+BF655*BI655)</f>
        <v>0.654171438402933</v>
      </c>
      <c r="BK655" s="201" t="n">
        <f aca="false">BK654*(1-BJ654)</f>
        <v>18392.3241203239</v>
      </c>
      <c r="BL655" s="201" t="n">
        <f aca="false">((BK655+BK656)/2)*BF655</f>
        <v>61882.2877882063</v>
      </c>
      <c r="BM655" s="201" t="n">
        <f aca="false">BM656+BL655</f>
        <v>86118.8647120038</v>
      </c>
      <c r="BN655" s="202" t="n">
        <f aca="false">BM655/BK655</f>
        <v>4.68232639597955</v>
      </c>
    </row>
    <row r="656" customFormat="false" ht="15" hidden="false" customHeight="false" outlineLevel="0" collapsed="false">
      <c r="A656" s="219" t="s">
        <v>37</v>
      </c>
      <c r="B656" s="132" t="n">
        <v>2822</v>
      </c>
      <c r="C656" s="132" t="n">
        <v>1969</v>
      </c>
      <c r="D656" s="132" t="n">
        <v>853</v>
      </c>
      <c r="E656" s="217" t="n">
        <v>0.9</v>
      </c>
      <c r="F656" s="217" t="n">
        <v>1.2</v>
      </c>
      <c r="G656" s="217" t="n">
        <v>0.6</v>
      </c>
      <c r="H656" s="217" t="n">
        <v>230.8</v>
      </c>
      <c r="I656" s="127"/>
      <c r="AR656" s="220" t="s">
        <v>217</v>
      </c>
      <c r="AS656" s="221" t="s">
        <v>218</v>
      </c>
      <c r="AT656" s="221" t="n">
        <f aca="false">2/AW656</f>
        <v>6.4644495412844</v>
      </c>
      <c r="AU656" s="222" t="n">
        <f aca="false">R91</f>
        <v>5637</v>
      </c>
      <c r="AV656" s="222" t="n">
        <f aca="false">D405</f>
        <v>1744</v>
      </c>
      <c r="AW656" s="223" t="n">
        <f aca="false">AV656/AU656</f>
        <v>0.309384424339187</v>
      </c>
      <c r="AX656" s="224" t="n">
        <f aca="false">2*AT656*AW656/(2+AT656*AW656)</f>
        <v>1</v>
      </c>
      <c r="AY656" s="225" t="n">
        <f aca="false">AY655*(1-AX655)</f>
        <v>3149.11527836763</v>
      </c>
      <c r="AZ656" s="225" t="n">
        <f aca="false">AY656/AW656</f>
        <v>10178.6484083477</v>
      </c>
      <c r="BA656" s="225" t="n">
        <f aca="false">BA657+AZ656</f>
        <v>10178.6484083477</v>
      </c>
      <c r="BB656" s="226" t="n">
        <f aca="false">BA656/AY656</f>
        <v>3.2322247706422</v>
      </c>
      <c r="BD656" s="220" t="s">
        <v>217</v>
      </c>
      <c r="BE656" s="221" t="s">
        <v>218</v>
      </c>
      <c r="BF656" s="221" t="n">
        <f aca="false">2/BI656</f>
        <v>7.62085691188359</v>
      </c>
      <c r="BG656" s="222" t="n">
        <f aca="false">AE91</f>
        <v>18854</v>
      </c>
      <c r="BH656" s="222" t="n">
        <f aca="false">D1094</f>
        <v>4948</v>
      </c>
      <c r="BI656" s="223" t="n">
        <f aca="false">BH656/BG656</f>
        <v>0.262437679007107</v>
      </c>
      <c r="BJ656" s="224" t="n">
        <f aca="false">2*BF656*BI656/(2+BF656*BI656)</f>
        <v>1</v>
      </c>
      <c r="BK656" s="225" t="n">
        <f aca="false">BK655*(1-BJ655)</f>
        <v>6360.59099495864</v>
      </c>
      <c r="BL656" s="225" t="n">
        <f aca="false">BK656/BI656</f>
        <v>24236.5769237975</v>
      </c>
      <c r="BM656" s="225" t="n">
        <f aca="false">BM657+BL656</f>
        <v>24236.5769237975</v>
      </c>
      <c r="BN656" s="226" t="n">
        <f aca="false">BM656/BK656</f>
        <v>3.81042845594179</v>
      </c>
    </row>
    <row r="657" customFormat="false" ht="15" hidden="false" customHeight="false" outlineLevel="0" collapsed="false">
      <c r="A657" s="219" t="s">
        <v>38</v>
      </c>
      <c r="B657" s="132" t="n">
        <v>3540</v>
      </c>
      <c r="C657" s="132" t="n">
        <v>2309</v>
      </c>
      <c r="D657" s="132" t="n">
        <v>1231</v>
      </c>
      <c r="E657" s="217" t="n">
        <v>1.1</v>
      </c>
      <c r="F657" s="217" t="n">
        <v>1.4</v>
      </c>
      <c r="G657" s="217" t="n">
        <v>0.8</v>
      </c>
      <c r="H657" s="217" t="n">
        <v>187.6</v>
      </c>
      <c r="I657" s="127"/>
      <c r="BF657" s="0" t="n">
        <f aca="false">1073+53</f>
        <v>1126</v>
      </c>
    </row>
    <row r="658" customFormat="false" ht="15" hidden="false" customHeight="false" outlineLevel="0" collapsed="false">
      <c r="A658" s="219" t="s">
        <v>39</v>
      </c>
      <c r="B658" s="132" t="n">
        <v>5326</v>
      </c>
      <c r="C658" s="132" t="n">
        <v>3363</v>
      </c>
      <c r="D658" s="132" t="n">
        <v>1963</v>
      </c>
      <c r="E658" s="217" t="n">
        <v>1.7</v>
      </c>
      <c r="F658" s="217" t="n">
        <v>2</v>
      </c>
      <c r="G658" s="217" t="n">
        <v>1.3</v>
      </c>
      <c r="H658" s="217" t="n">
        <v>171.3</v>
      </c>
      <c r="I658" s="127"/>
      <c r="AW658" s="179" t="n">
        <v>2018</v>
      </c>
      <c r="BI658" s="179" t="n">
        <v>2031</v>
      </c>
    </row>
    <row r="659" customFormat="false" ht="15" hidden="false" customHeight="false" outlineLevel="0" collapsed="false">
      <c r="A659" s="219" t="s">
        <v>40</v>
      </c>
      <c r="B659" s="132" t="n">
        <v>7749</v>
      </c>
      <c r="C659" s="132" t="n">
        <v>4824</v>
      </c>
      <c r="D659" s="132" t="n">
        <v>2925</v>
      </c>
      <c r="E659" s="217" t="n">
        <v>2.4</v>
      </c>
      <c r="F659" s="217" t="n">
        <v>2.9</v>
      </c>
      <c r="G659" s="217" t="n">
        <v>1.9</v>
      </c>
      <c r="H659" s="217" t="n">
        <v>164.9</v>
      </c>
      <c r="I659" s="127"/>
      <c r="AR659" s="180"/>
      <c r="AS659" s="181"/>
      <c r="AT659" s="181"/>
      <c r="AU659" s="181"/>
      <c r="AV659" s="182"/>
      <c r="AW659" s="182" t="s">
        <v>305</v>
      </c>
      <c r="AX659" s="181"/>
      <c r="AY659" s="181"/>
      <c r="AZ659" s="181"/>
      <c r="BA659" s="181"/>
      <c r="BB659" s="183"/>
      <c r="BD659" s="180"/>
      <c r="BE659" s="181"/>
      <c r="BF659" s="181"/>
      <c r="BG659" s="181"/>
      <c r="BH659" s="182"/>
      <c r="BI659" s="182" t="s">
        <v>306</v>
      </c>
      <c r="BJ659" s="181"/>
      <c r="BK659" s="181"/>
      <c r="BL659" s="181"/>
      <c r="BM659" s="181"/>
      <c r="BN659" s="183"/>
    </row>
    <row r="660" customFormat="false" ht="15" hidden="false" customHeight="false" outlineLevel="0" collapsed="false">
      <c r="A660" s="219" t="s">
        <v>52</v>
      </c>
      <c r="B660" s="132" t="n">
        <v>10631</v>
      </c>
      <c r="C660" s="132" t="n">
        <v>6728</v>
      </c>
      <c r="D660" s="132" t="n">
        <v>3903</v>
      </c>
      <c r="E660" s="217" t="n">
        <v>3.3</v>
      </c>
      <c r="F660" s="217" t="n">
        <v>4</v>
      </c>
      <c r="G660" s="217" t="n">
        <v>2.5</v>
      </c>
      <c r="H660" s="217" t="n">
        <v>172.4</v>
      </c>
      <c r="I660" s="127"/>
      <c r="AR660" s="184"/>
      <c r="AS660" s="185"/>
      <c r="AT660" s="186"/>
      <c r="AU660" s="187"/>
      <c r="AV660" s="187"/>
      <c r="AW660" s="187"/>
      <c r="AX660" s="187"/>
      <c r="AY660" s="187"/>
      <c r="AZ660" s="188"/>
      <c r="BA660" s="187"/>
      <c r="BB660" s="189"/>
      <c r="BD660" s="184"/>
      <c r="BE660" s="185"/>
      <c r="BF660" s="186"/>
      <c r="BG660" s="187"/>
      <c r="BH660" s="187"/>
      <c r="BI660" s="187"/>
      <c r="BJ660" s="187"/>
      <c r="BK660" s="187"/>
      <c r="BL660" s="188"/>
      <c r="BM660" s="187"/>
      <c r="BN660" s="189"/>
    </row>
    <row r="661" customFormat="false" ht="73" hidden="false" customHeight="false" outlineLevel="0" collapsed="false">
      <c r="A661" s="219" t="s">
        <v>53</v>
      </c>
      <c r="B661" s="132" t="n">
        <v>15171</v>
      </c>
      <c r="C661" s="132" t="n">
        <v>9747</v>
      </c>
      <c r="D661" s="132" t="n">
        <v>5424</v>
      </c>
      <c r="E661" s="217" t="n">
        <v>4.7</v>
      </c>
      <c r="F661" s="217" t="n">
        <v>5.8</v>
      </c>
      <c r="G661" s="217" t="n">
        <v>3.5</v>
      </c>
      <c r="H661" s="217" t="n">
        <v>179.7</v>
      </c>
      <c r="I661" s="127"/>
      <c r="AR661" s="184" t="s">
        <v>163</v>
      </c>
      <c r="AS661" s="187" t="s">
        <v>164</v>
      </c>
      <c r="AT661" s="186" t="s">
        <v>165</v>
      </c>
      <c r="AU661" s="187" t="s">
        <v>166</v>
      </c>
      <c r="AV661" s="187" t="s">
        <v>167</v>
      </c>
      <c r="AW661" s="187" t="s">
        <v>168</v>
      </c>
      <c r="AX661" s="187" t="s">
        <v>169</v>
      </c>
      <c r="AY661" s="187" t="s">
        <v>170</v>
      </c>
      <c r="AZ661" s="188" t="s">
        <v>171</v>
      </c>
      <c r="BA661" s="187" t="s">
        <v>172</v>
      </c>
      <c r="BB661" s="189" t="s">
        <v>173</v>
      </c>
      <c r="BD661" s="184" t="s">
        <v>163</v>
      </c>
      <c r="BE661" s="187" t="s">
        <v>164</v>
      </c>
      <c r="BF661" s="186" t="s">
        <v>165</v>
      </c>
      <c r="BG661" s="187" t="s">
        <v>166</v>
      </c>
      <c r="BH661" s="187" t="s">
        <v>167</v>
      </c>
      <c r="BI661" s="187" t="s">
        <v>168</v>
      </c>
      <c r="BJ661" s="187" t="s">
        <v>169</v>
      </c>
      <c r="BK661" s="187" t="s">
        <v>170</v>
      </c>
      <c r="BL661" s="188" t="s">
        <v>171</v>
      </c>
      <c r="BM661" s="187" t="s">
        <v>172</v>
      </c>
      <c r="BN661" s="189" t="s">
        <v>173</v>
      </c>
    </row>
    <row r="662" customFormat="false" ht="15" hidden="false" customHeight="false" outlineLevel="0" collapsed="false">
      <c r="A662" s="219" t="s">
        <v>57</v>
      </c>
      <c r="B662" s="132" t="n">
        <v>21336</v>
      </c>
      <c r="C662" s="132" t="n">
        <v>13702</v>
      </c>
      <c r="D662" s="132" t="n">
        <v>7634</v>
      </c>
      <c r="E662" s="217" t="n">
        <v>6.6</v>
      </c>
      <c r="F662" s="217" t="n">
        <v>8.2</v>
      </c>
      <c r="G662" s="217" t="n">
        <v>5</v>
      </c>
      <c r="H662" s="217" t="n">
        <v>179.5</v>
      </c>
      <c r="I662" s="127"/>
      <c r="AR662" s="191" t="s">
        <v>175</v>
      </c>
      <c r="AS662" s="192" t="s">
        <v>176</v>
      </c>
      <c r="AT662" s="193" t="s">
        <v>177</v>
      </c>
      <c r="AU662" s="192" t="s">
        <v>178</v>
      </c>
      <c r="AV662" s="192" t="s">
        <v>179</v>
      </c>
      <c r="AW662" s="192" t="s">
        <v>180</v>
      </c>
      <c r="AX662" s="192" t="s">
        <v>181</v>
      </c>
      <c r="AY662" s="192" t="s">
        <v>182</v>
      </c>
      <c r="AZ662" s="194" t="s">
        <v>183</v>
      </c>
      <c r="BA662" s="192" t="s">
        <v>184</v>
      </c>
      <c r="BB662" s="195" t="s">
        <v>185</v>
      </c>
      <c r="BD662" s="191" t="s">
        <v>175</v>
      </c>
      <c r="BE662" s="192" t="s">
        <v>176</v>
      </c>
      <c r="BF662" s="193" t="s">
        <v>177</v>
      </c>
      <c r="BG662" s="192" t="s">
        <v>178</v>
      </c>
      <c r="BH662" s="192" t="s">
        <v>179</v>
      </c>
      <c r="BI662" s="192" t="s">
        <v>180</v>
      </c>
      <c r="BJ662" s="192" t="s">
        <v>181</v>
      </c>
      <c r="BK662" s="192" t="s">
        <v>182</v>
      </c>
      <c r="BL662" s="194" t="s">
        <v>183</v>
      </c>
      <c r="BM662" s="192" t="s">
        <v>184</v>
      </c>
      <c r="BN662" s="195" t="s">
        <v>185</v>
      </c>
    </row>
    <row r="663" customFormat="false" ht="15" hidden="false" customHeight="false" outlineLevel="0" collapsed="false">
      <c r="A663" s="219" t="s">
        <v>62</v>
      </c>
      <c r="B663" s="132" t="n">
        <v>28430</v>
      </c>
      <c r="C663" s="132" t="n">
        <v>17818</v>
      </c>
      <c r="D663" s="132" t="n">
        <v>10612</v>
      </c>
      <c r="E663" s="217" t="n">
        <v>8.9</v>
      </c>
      <c r="F663" s="217" t="n">
        <v>10.6</v>
      </c>
      <c r="G663" s="217" t="n">
        <v>6.9</v>
      </c>
      <c r="H663" s="217" t="n">
        <v>167.9</v>
      </c>
      <c r="I663" s="127"/>
      <c r="AR663" s="196" t="s">
        <v>186</v>
      </c>
      <c r="AS663" s="197" t="s">
        <v>186</v>
      </c>
      <c r="AT663" s="197" t="n">
        <v>1</v>
      </c>
      <c r="AU663" s="198" t="n">
        <f aca="false">S10</f>
        <v>741054.600612</v>
      </c>
      <c r="AV663" s="198" t="n">
        <f aca="false">B437</f>
        <v>6720</v>
      </c>
      <c r="AW663" s="199" t="n">
        <f aca="false">AV663/AU663</f>
        <v>0.00906815772339891</v>
      </c>
      <c r="AX663" s="200" t="n">
        <f aca="false">2*AT663*AW663/(2+AT663*AW663)</f>
        <v>0.00902722756173151</v>
      </c>
      <c r="AY663" s="201" t="n">
        <v>100000</v>
      </c>
      <c r="AZ663" s="201" t="n">
        <f aca="false">(0.1*AY663+0.9*AY664)*AT663</f>
        <v>99187.5495194442</v>
      </c>
      <c r="BA663" s="201" t="n">
        <f aca="false">BA664+AZ663</f>
        <v>7776871.92529622</v>
      </c>
      <c r="BB663" s="202" t="n">
        <f aca="false">BA663/AY663</f>
        <v>77.7687192529622</v>
      </c>
      <c r="BD663" s="196" t="s">
        <v>186</v>
      </c>
      <c r="BE663" s="197" t="s">
        <v>186</v>
      </c>
      <c r="BF663" s="197" t="n">
        <v>1</v>
      </c>
      <c r="BG663" s="198" t="n">
        <f aca="false">AF10</f>
        <v>709068.472184</v>
      </c>
      <c r="BH663" s="198" t="n">
        <f aca="false">B1126</f>
        <v>4396</v>
      </c>
      <c r="BI663" s="199" t="n">
        <f aca="false">BH663/BG663</f>
        <v>0.00619968334857689</v>
      </c>
      <c r="BJ663" s="200" t="n">
        <f aca="false">2*BF663*BI663/(2+BF663*BI663)</f>
        <v>0.00618052470054118</v>
      </c>
      <c r="BK663" s="201" t="n">
        <v>100000</v>
      </c>
      <c r="BL663" s="201" t="n">
        <f aca="false">(0.1*BK663+0.9*BK664)*BF663</f>
        <v>99443.7527769513</v>
      </c>
      <c r="BM663" s="201" t="n">
        <f aca="false">BM664+BL663</f>
        <v>8031802.61004398</v>
      </c>
      <c r="BN663" s="202" t="n">
        <f aca="false">BM663/BK663</f>
        <v>80.3180261004398</v>
      </c>
    </row>
    <row r="664" customFormat="false" ht="15" hidden="false" customHeight="false" outlineLevel="0" collapsed="false">
      <c r="A664" s="219" t="s">
        <v>64</v>
      </c>
      <c r="B664" s="132" t="n">
        <v>36349</v>
      </c>
      <c r="C664" s="132" t="n">
        <v>21786</v>
      </c>
      <c r="D664" s="132" t="n">
        <v>14563</v>
      </c>
      <c r="E664" s="217" t="n">
        <v>11.3</v>
      </c>
      <c r="F664" s="217" t="n">
        <v>13</v>
      </c>
      <c r="G664" s="217" t="n">
        <v>9.5</v>
      </c>
      <c r="H664" s="217" t="n">
        <v>149.6</v>
      </c>
      <c r="I664" s="127"/>
      <c r="AR664" s="203" t="s">
        <v>188</v>
      </c>
      <c r="AS664" s="204" t="s">
        <v>189</v>
      </c>
      <c r="AT664" s="204" t="n">
        <v>4</v>
      </c>
      <c r="AU664" s="205" t="n">
        <f aca="false">S11</f>
        <v>2997174.399388</v>
      </c>
      <c r="AV664" s="205" t="n">
        <f aca="false">B438</f>
        <v>1091</v>
      </c>
      <c r="AW664" s="206" t="n">
        <f aca="false">AV664/AU664</f>
        <v>0.000364009515169612</v>
      </c>
      <c r="AX664" s="207" t="n">
        <f aca="false">2*AT664*AW664/(2+AT664*AW664)</f>
        <v>0.00145497880841718</v>
      </c>
      <c r="AY664" s="208" t="n">
        <f aca="false">AY663*(1-AX663)</f>
        <v>99097.2772438269</v>
      </c>
      <c r="AZ664" s="208" t="n">
        <f aca="false">((AY664+AY665)/2)*AT664</f>
        <v>396100.740098584</v>
      </c>
      <c r="BA664" s="208" t="n">
        <f aca="false">BA665+AZ664</f>
        <v>7677684.37577678</v>
      </c>
      <c r="BB664" s="209" t="n">
        <f aca="false">BA664/AY664</f>
        <v>77.476239401472</v>
      </c>
      <c r="BD664" s="203" t="s">
        <v>188</v>
      </c>
      <c r="BE664" s="204" t="s">
        <v>189</v>
      </c>
      <c r="BF664" s="204" t="n">
        <v>4</v>
      </c>
      <c r="BG664" s="205" t="n">
        <f aca="false">AF11</f>
        <v>2855830.527816</v>
      </c>
      <c r="BH664" s="205" t="n">
        <f aca="false">B1127</f>
        <v>639</v>
      </c>
      <c r="BI664" s="206" t="n">
        <f aca="false">BH664/BG664</f>
        <v>0.00022375277306412</v>
      </c>
      <c r="BJ664" s="207" t="n">
        <f aca="false">2*BF664*BI664/(2+BF664*BI664)</f>
        <v>0.000894610748984684</v>
      </c>
      <c r="BK664" s="208" t="n">
        <f aca="false">BK663*(1-BJ663)</f>
        <v>99381.9475299459</v>
      </c>
      <c r="BL664" s="208" t="n">
        <f aca="false">((BK664+BK665)/2)*BF664</f>
        <v>397349.973802753</v>
      </c>
      <c r="BM664" s="208" t="n">
        <f aca="false">BM665+BL664</f>
        <v>7932358.85726703</v>
      </c>
      <c r="BN664" s="209" t="n">
        <f aca="false">BM664/BK664</f>
        <v>79.8168988877667</v>
      </c>
    </row>
    <row r="665" customFormat="false" ht="15" hidden="false" customHeight="false" outlineLevel="0" collapsed="false">
      <c r="A665" s="219" t="s">
        <v>69</v>
      </c>
      <c r="B665" s="132" t="n">
        <v>42625</v>
      </c>
      <c r="C665" s="132" t="n">
        <v>23713</v>
      </c>
      <c r="D665" s="132" t="n">
        <v>18912</v>
      </c>
      <c r="E665" s="217" t="n">
        <v>13.3</v>
      </c>
      <c r="F665" s="217" t="n">
        <v>14.1</v>
      </c>
      <c r="G665" s="217" t="n">
        <v>12.4</v>
      </c>
      <c r="H665" s="217" t="n">
        <v>125.4</v>
      </c>
      <c r="I665" s="127"/>
      <c r="AR665" s="196" t="s">
        <v>194</v>
      </c>
      <c r="AS665" s="197" t="s">
        <v>46</v>
      </c>
      <c r="AT665" s="197" t="n">
        <v>5</v>
      </c>
      <c r="AU665" s="198" t="n">
        <f aca="false">S12</f>
        <v>3711205</v>
      </c>
      <c r="AV665" s="198" t="n">
        <f aca="false">B439</f>
        <v>566</v>
      </c>
      <c r="AW665" s="199" t="n">
        <f aca="false">AV665/AU665</f>
        <v>0.00015251111162008</v>
      </c>
      <c r="AX665" s="200" t="n">
        <f aca="false">2*AT665*AW665/(2+AT665*AW665)</f>
        <v>0.000762264923423351</v>
      </c>
      <c r="AY665" s="201" t="n">
        <f aca="false">AY664*(1-AX664)</f>
        <v>98953.0928054652</v>
      </c>
      <c r="AZ665" s="201" t="n">
        <f aca="false">((AY665+AY666)/2)*AT665</f>
        <v>494576.892848052</v>
      </c>
      <c r="BA665" s="201" t="n">
        <f aca="false">BA666+AZ665</f>
        <v>7281583.63567819</v>
      </c>
      <c r="BB665" s="202" t="n">
        <f aca="false">BA665/AY665</f>
        <v>73.5862157435874</v>
      </c>
      <c r="BD665" s="196" t="s">
        <v>194</v>
      </c>
      <c r="BE665" s="197" t="s">
        <v>46</v>
      </c>
      <c r="BF665" s="197" t="n">
        <v>5</v>
      </c>
      <c r="BG665" s="198" t="n">
        <f aca="false">AF12</f>
        <v>3621495</v>
      </c>
      <c r="BH665" s="198" t="n">
        <f aca="false">B1128</f>
        <v>353</v>
      </c>
      <c r="BI665" s="199" t="n">
        <f aca="false">BH665/BG665</f>
        <v>9.747355719116E-005</v>
      </c>
      <c r="BJ665" s="200" t="n">
        <f aca="false">2*BF665*BI665/(2+BF665*BI665)</f>
        <v>0.000487249051210151</v>
      </c>
      <c r="BK665" s="201" t="n">
        <f aca="false">BK664*(1-BJ664)</f>
        <v>99293.0393714306</v>
      </c>
      <c r="BL665" s="201" t="n">
        <f aca="false">((BK665+BK666)/2)*BF665</f>
        <v>496344.245759089</v>
      </c>
      <c r="BM665" s="201" t="n">
        <f aca="false">BM666+BL665</f>
        <v>7535008.88346427</v>
      </c>
      <c r="BN665" s="202" t="n">
        <f aca="false">BM665/BK665</f>
        <v>75.8865770568033</v>
      </c>
    </row>
    <row r="666" customFormat="false" ht="15" hidden="false" customHeight="false" outlineLevel="0" collapsed="false">
      <c r="A666" s="219" t="s">
        <v>70</v>
      </c>
      <c r="B666" s="132" t="n">
        <v>46663</v>
      </c>
      <c r="C666" s="132" t="n">
        <v>22364</v>
      </c>
      <c r="D666" s="132" t="n">
        <v>24299</v>
      </c>
      <c r="E666" s="217" t="n">
        <v>14.5</v>
      </c>
      <c r="F666" s="217" t="n">
        <v>13.3</v>
      </c>
      <c r="G666" s="217" t="n">
        <v>15.9</v>
      </c>
      <c r="H666" s="217" t="n">
        <v>92</v>
      </c>
      <c r="I666" s="127"/>
      <c r="AR666" s="203" t="s">
        <v>200</v>
      </c>
      <c r="AS666" s="204" t="s">
        <v>33</v>
      </c>
      <c r="AT666" s="204" t="n">
        <v>5</v>
      </c>
      <c r="AU666" s="205" t="n">
        <f aca="false">S13</f>
        <v>3524036</v>
      </c>
      <c r="AV666" s="205" t="n">
        <f aca="false">B440</f>
        <v>659</v>
      </c>
      <c r="AW666" s="206" t="n">
        <f aca="false">AV666/AU666</f>
        <v>0.000187001494876897</v>
      </c>
      <c r="AX666" s="207" t="n">
        <f aca="false">2*AT666*AW666/(2+AT666*AW666)</f>
        <v>0.000934570559155409</v>
      </c>
      <c r="AY666" s="208" t="n">
        <f aca="false">AY665*(1-AX665)</f>
        <v>98877.6643337554</v>
      </c>
      <c r="AZ666" s="208" t="n">
        <f aca="false">((AY666+AY667)/2)*AT666</f>
        <v>494157.301283666</v>
      </c>
      <c r="BA666" s="208" t="n">
        <f aca="false">BA667+AZ666</f>
        <v>6787006.74283014</v>
      </c>
      <c r="BB666" s="209" t="n">
        <f aca="false">BA666/AY666</f>
        <v>68.6404436083869</v>
      </c>
      <c r="BD666" s="203" t="s">
        <v>200</v>
      </c>
      <c r="BE666" s="204" t="s">
        <v>33</v>
      </c>
      <c r="BF666" s="204" t="n">
        <v>5</v>
      </c>
      <c r="BG666" s="205" t="n">
        <f aca="false">AF13</f>
        <v>3697812</v>
      </c>
      <c r="BH666" s="205" t="n">
        <f aca="false">B1129</f>
        <v>411</v>
      </c>
      <c r="BI666" s="206" t="n">
        <f aca="false">BH666/BG666</f>
        <v>0.000111146807896129</v>
      </c>
      <c r="BJ666" s="207" t="n">
        <f aca="false">2*BF666*BI666/(2+BF666*BI666)</f>
        <v>0.000555579662215676</v>
      </c>
      <c r="BK666" s="208" t="n">
        <f aca="false">BK665*(1-BJ665)</f>
        <v>99244.6589322051</v>
      </c>
      <c r="BL666" s="208" t="n">
        <f aca="false">((BK666+BK667)/2)*BF666</f>
        <v>496085.44887581</v>
      </c>
      <c r="BM666" s="208" t="n">
        <f aca="false">BM667+BL666</f>
        <v>7038664.63770518</v>
      </c>
      <c r="BN666" s="209" t="n">
        <f aca="false">BM666/BK666</f>
        <v>70.9223520281667</v>
      </c>
    </row>
    <row r="667" customFormat="false" ht="15" hidden="false" customHeight="false" outlineLevel="0" collapsed="false">
      <c r="A667" s="219" t="s">
        <v>71</v>
      </c>
      <c r="B667" s="132" t="n">
        <v>41000</v>
      </c>
      <c r="C667" s="132" t="n">
        <v>16538</v>
      </c>
      <c r="D667" s="132" t="n">
        <v>24462</v>
      </c>
      <c r="E667" s="217" t="n">
        <v>12.8</v>
      </c>
      <c r="F667" s="217" t="n">
        <v>9.8</v>
      </c>
      <c r="G667" s="217" t="n">
        <v>16</v>
      </c>
      <c r="H667" s="217" t="n">
        <v>67.6</v>
      </c>
      <c r="I667" s="127"/>
      <c r="AR667" s="196" t="s">
        <v>202</v>
      </c>
      <c r="AS667" s="197" t="s">
        <v>34</v>
      </c>
      <c r="AT667" s="197" t="n">
        <v>5</v>
      </c>
      <c r="AU667" s="198" t="n">
        <f aca="false">S14</f>
        <v>3513239</v>
      </c>
      <c r="AV667" s="198" t="n">
        <f aca="false">B441</f>
        <v>2013</v>
      </c>
      <c r="AW667" s="199" t="n">
        <f aca="false">AV667/AU667</f>
        <v>0.000572975536250167</v>
      </c>
      <c r="AX667" s="200" t="n">
        <f aca="false">2*AT667*AW667/(2+AT667*AW667)</f>
        <v>0.00286077978916636</v>
      </c>
      <c r="AY667" s="201" t="n">
        <f aca="false">AY666*(1-AX666)</f>
        <v>98785.256179711</v>
      </c>
      <c r="AZ667" s="201" t="n">
        <f aca="false">((AY667+AY668)/2)*AT667</f>
        <v>493219.773737689</v>
      </c>
      <c r="BA667" s="201" t="n">
        <f aca="false">BA668+AZ667</f>
        <v>6292849.44154648</v>
      </c>
      <c r="BB667" s="202" t="n">
        <f aca="false">BA667/AY667</f>
        <v>63.7023143423191</v>
      </c>
      <c r="BD667" s="196" t="s">
        <v>202</v>
      </c>
      <c r="BE667" s="197" t="s">
        <v>34</v>
      </c>
      <c r="BF667" s="197" t="n">
        <v>5</v>
      </c>
      <c r="BG667" s="198" t="n">
        <f aca="false">AF14</f>
        <v>3754300</v>
      </c>
      <c r="BH667" s="198" t="n">
        <f aca="false">B1130</f>
        <v>1554</v>
      </c>
      <c r="BI667" s="199" t="n">
        <f aca="false">BH667/BG667</f>
        <v>0.000413925365580801</v>
      </c>
      <c r="BJ667" s="200" t="n">
        <f aca="false">2*BF667*BI667/(2+BF667*BI667)</f>
        <v>0.0020674873642463</v>
      </c>
      <c r="BK667" s="201" t="n">
        <f aca="false">BK666*(1-BJ666)</f>
        <v>99189.5206181188</v>
      </c>
      <c r="BL667" s="201" t="n">
        <f aca="false">((BK667+BK668)/2)*BF667</f>
        <v>495434.920389235</v>
      </c>
      <c r="BM667" s="201" t="n">
        <f aca="false">BM668+BL667</f>
        <v>6542579.18882937</v>
      </c>
      <c r="BN667" s="202" t="n">
        <f aca="false">BM667/BK667</f>
        <v>65.9603872269774</v>
      </c>
    </row>
    <row r="668" customFormat="false" ht="15" hidden="false" customHeight="false" outlineLevel="0" collapsed="false">
      <c r="A668" s="219" t="s">
        <v>72</v>
      </c>
      <c r="B668" s="132" t="n">
        <v>27860</v>
      </c>
      <c r="C668" s="132" t="n">
        <v>9125</v>
      </c>
      <c r="D668" s="132" t="n">
        <v>18735</v>
      </c>
      <c r="E668" s="217" t="n">
        <v>8.7</v>
      </c>
      <c r="F668" s="217" t="n">
        <v>5.4</v>
      </c>
      <c r="G668" s="217" t="n">
        <v>12.2</v>
      </c>
      <c r="H668" s="217" t="n">
        <v>48.7</v>
      </c>
      <c r="I668" s="127"/>
      <c r="AR668" s="203" t="s">
        <v>203</v>
      </c>
      <c r="AS668" s="204" t="s">
        <v>35</v>
      </c>
      <c r="AT668" s="204" t="n">
        <v>5</v>
      </c>
      <c r="AU668" s="205" t="n">
        <f aca="false">S15</f>
        <v>3561187</v>
      </c>
      <c r="AV668" s="205" t="n">
        <f aca="false">B442</f>
        <v>2858</v>
      </c>
      <c r="AW668" s="206" t="n">
        <f aca="false">AV668/AU668</f>
        <v>0.000802541399819779</v>
      </c>
      <c r="AX668" s="207" t="n">
        <f aca="false">2*AT668*AW668/(2+AT668*AW668)</f>
        <v>0.00400467221099382</v>
      </c>
      <c r="AY668" s="208" t="n">
        <f aca="false">AY667*(1-AX667)</f>
        <v>98502.6533153645</v>
      </c>
      <c r="AZ668" s="208" t="n">
        <f aca="false">((AY668+AY669)/2)*AT668</f>
        <v>491527.089480719</v>
      </c>
      <c r="BA668" s="208" t="n">
        <f aca="false">BA669+AZ668</f>
        <v>5799629.66780879</v>
      </c>
      <c r="BB668" s="209" t="n">
        <f aca="false">BA668/AY668</f>
        <v>58.8779030067422</v>
      </c>
      <c r="BD668" s="203" t="s">
        <v>203</v>
      </c>
      <c r="BE668" s="204" t="s">
        <v>35</v>
      </c>
      <c r="BF668" s="204" t="n">
        <v>5</v>
      </c>
      <c r="BG668" s="205" t="n">
        <f aca="false">AF15</f>
        <v>3614378</v>
      </c>
      <c r="BH668" s="205" t="n">
        <f aca="false">B1131</f>
        <v>2177</v>
      </c>
      <c r="BI668" s="206" t="n">
        <f aca="false">BH668/BG668</f>
        <v>0.000602316636500111</v>
      </c>
      <c r="BJ668" s="207" t="n">
        <f aca="false">2*BF668*BI668/(2+BF668*BI668)</f>
        <v>0.00300705518408993</v>
      </c>
      <c r="BK668" s="208" t="n">
        <f aca="false">BK667*(1-BJ667)</f>
        <v>98984.4475375752</v>
      </c>
      <c r="BL668" s="208" t="n">
        <f aca="false">((BK668+BK669)/2)*BF668</f>
        <v>494178.108447596</v>
      </c>
      <c r="BM668" s="208" t="n">
        <f aca="false">BM669+BL668</f>
        <v>6047144.26844014</v>
      </c>
      <c r="BN668" s="209" t="n">
        <f aca="false">BM668/BK668</f>
        <v>61.0918625993705</v>
      </c>
    </row>
    <row r="669" customFormat="false" ht="15" hidden="false" customHeight="false" outlineLevel="0" collapsed="false">
      <c r="A669" s="219" t="s">
        <v>74</v>
      </c>
      <c r="B669" s="132" t="n">
        <v>13182</v>
      </c>
      <c r="C669" s="132" t="n">
        <v>3443</v>
      </c>
      <c r="D669" s="132" t="n">
        <v>9739</v>
      </c>
      <c r="E669" s="217" t="n">
        <v>4.1</v>
      </c>
      <c r="F669" s="217" t="n">
        <v>2</v>
      </c>
      <c r="G669" s="217" t="n">
        <v>6.4</v>
      </c>
      <c r="H669" s="217" t="n">
        <v>35.4</v>
      </c>
      <c r="I669" s="127"/>
      <c r="AR669" s="196" t="s">
        <v>204</v>
      </c>
      <c r="AS669" s="197" t="s">
        <v>36</v>
      </c>
      <c r="AT669" s="197" t="n">
        <v>5</v>
      </c>
      <c r="AU669" s="198" t="n">
        <f aca="false">S16</f>
        <v>3484671</v>
      </c>
      <c r="AV669" s="198" t="n">
        <f aca="false">B443</f>
        <v>2899</v>
      </c>
      <c r="AW669" s="199" t="n">
        <f aca="false">AV669/AU669</f>
        <v>0.000831929327044074</v>
      </c>
      <c r="AX669" s="200" t="n">
        <f aca="false">2*AT669*AW669/(2+AT669*AW669)</f>
        <v>0.00415101326104833</v>
      </c>
      <c r="AY669" s="201" t="n">
        <f aca="false">AY668*(1-AX668)</f>
        <v>98108.1824769233</v>
      </c>
      <c r="AZ669" s="201" t="n">
        <f aca="false">((AY669+AY670)/2)*AT669</f>
        <v>489522.791468419</v>
      </c>
      <c r="BA669" s="201" t="n">
        <f aca="false">BA670+AZ669</f>
        <v>5308102.57832807</v>
      </c>
      <c r="BB669" s="202" t="n">
        <f aca="false">BA669/AY669</f>
        <v>54.1045858185848</v>
      </c>
      <c r="BD669" s="196" t="s">
        <v>204</v>
      </c>
      <c r="BE669" s="197" t="s">
        <v>36</v>
      </c>
      <c r="BF669" s="197" t="n">
        <v>5</v>
      </c>
      <c r="BG669" s="198" t="n">
        <f aca="false">AF16</f>
        <v>3495281</v>
      </c>
      <c r="BH669" s="198" t="n">
        <f aca="false">B1132</f>
        <v>2073</v>
      </c>
      <c r="BI669" s="199" t="n">
        <f aca="false">BH669/BG669</f>
        <v>0.00059308536280774</v>
      </c>
      <c r="BJ669" s="200" t="n">
        <f aca="false">2*BF669*BI669/(2+BF669*BI669)</f>
        <v>0.00296103644560213</v>
      </c>
      <c r="BK669" s="201" t="n">
        <f aca="false">BK668*(1-BJ668)</f>
        <v>98686.7958414631</v>
      </c>
      <c r="BL669" s="201" t="n">
        <f aca="false">((BK669+BK670)/2)*BF669</f>
        <v>492703.44120935</v>
      </c>
      <c r="BM669" s="201" t="n">
        <f aca="false">BM670+BL669</f>
        <v>5552966.15999254</v>
      </c>
      <c r="BN669" s="202" t="n">
        <f aca="false">BM669/BK669</f>
        <v>56.2685829714564</v>
      </c>
    </row>
    <row r="670" customFormat="false" ht="15" hidden="false" customHeight="false" outlineLevel="0" collapsed="false">
      <c r="A670" s="219" t="s">
        <v>218</v>
      </c>
      <c r="B670" s="132" t="n">
        <v>3571</v>
      </c>
      <c r="C670" s="132" t="n">
        <v>751</v>
      </c>
      <c r="D670" s="132" t="n">
        <v>2820</v>
      </c>
      <c r="E670" s="217" t="n">
        <v>1.1</v>
      </c>
      <c r="F670" s="217" t="n">
        <v>0.4</v>
      </c>
      <c r="G670" s="217" t="n">
        <v>1.8</v>
      </c>
      <c r="H670" s="217" t="n">
        <v>26.6</v>
      </c>
      <c r="I670" s="127"/>
      <c r="AR670" s="203" t="s">
        <v>205</v>
      </c>
      <c r="AS670" s="204" t="s">
        <v>37</v>
      </c>
      <c r="AT670" s="204" t="n">
        <v>5</v>
      </c>
      <c r="AU670" s="205" t="n">
        <f aca="false">S17</f>
        <v>3243841</v>
      </c>
      <c r="AV670" s="205" t="n">
        <f aca="false">B444</f>
        <v>2967</v>
      </c>
      <c r="AW670" s="206" t="n">
        <f aca="false">AV670/AU670</f>
        <v>0.000914656421199436</v>
      </c>
      <c r="AX670" s="207" t="n">
        <f aca="false">2*AT670*AW670/(2+AT670*AW670)</f>
        <v>0.00456284850927725</v>
      </c>
      <c r="AY670" s="208" t="n">
        <f aca="false">AY669*(1-AX669)</f>
        <v>97700.9341104442</v>
      </c>
      <c r="AZ670" s="208" t="n">
        <f aca="false">((AY670+AY671)/2)*AT670</f>
        <v>487390.184148319</v>
      </c>
      <c r="BA670" s="208" t="n">
        <f aca="false">BA671+AZ670</f>
        <v>4818579.78685965</v>
      </c>
      <c r="BB670" s="209" t="n">
        <f aca="false">BA670/AY670</f>
        <v>49.3196900391206</v>
      </c>
      <c r="BD670" s="203" t="s">
        <v>205</v>
      </c>
      <c r="BE670" s="204" t="s">
        <v>37</v>
      </c>
      <c r="BF670" s="204" t="n">
        <v>5</v>
      </c>
      <c r="BG670" s="205" t="n">
        <f aca="false">AF17</f>
        <v>3509462</v>
      </c>
      <c r="BH670" s="205" t="n">
        <f aca="false">B1133</f>
        <v>2339</v>
      </c>
      <c r="BI670" s="206" t="n">
        <f aca="false">BH670/BG670</f>
        <v>0.000666483922606941</v>
      </c>
      <c r="BJ670" s="207" t="n">
        <f aca="false">2*BF670*BI670/(2+BF670*BI670)</f>
        <v>0.0033268763390535</v>
      </c>
      <c r="BK670" s="208" t="n">
        <f aca="false">BK669*(1-BJ669)</f>
        <v>98394.5806422768</v>
      </c>
      <c r="BL670" s="208" t="n">
        <f aca="false">((BK670+BK671)/2)*BF670</f>
        <v>491154.536705809</v>
      </c>
      <c r="BM670" s="208" t="n">
        <f aca="false">BM671+BL670</f>
        <v>5060262.71878319</v>
      </c>
      <c r="BN670" s="209" t="n">
        <f aca="false">BM670/BK670</f>
        <v>51.428266534112</v>
      </c>
    </row>
    <row r="671" customFormat="false" ht="15" hidden="false" customHeight="false" outlineLevel="0" collapsed="false">
      <c r="B671" s="132"/>
      <c r="C671" s="132"/>
      <c r="D671" s="132"/>
      <c r="E671" s="217"/>
      <c r="F671" s="217"/>
      <c r="G671" s="217"/>
      <c r="H671" s="217"/>
      <c r="I671" s="127"/>
      <c r="AR671" s="196" t="s">
        <v>206</v>
      </c>
      <c r="AS671" s="197" t="s">
        <v>38</v>
      </c>
      <c r="AT671" s="197" t="n">
        <v>5</v>
      </c>
      <c r="AU671" s="198" t="n">
        <f aca="false">S18</f>
        <v>3142485</v>
      </c>
      <c r="AV671" s="198" t="n">
        <f aca="false">B445</f>
        <v>3850</v>
      </c>
      <c r="AW671" s="199" t="n">
        <f aca="false">AV671/AU671</f>
        <v>0.00122514506831377</v>
      </c>
      <c r="AX671" s="200" t="n">
        <f aca="false">2*AT671*AW671/(2+AT671*AW671)</f>
        <v>0.00610702037682695</v>
      </c>
      <c r="AY671" s="201" t="n">
        <f aca="false">AY670*(1-AX670)</f>
        <v>97255.1395488834</v>
      </c>
      <c r="AZ671" s="201" t="n">
        <f aca="false">((AY671+AY672)/2)*AT671</f>
        <v>484790.849946976</v>
      </c>
      <c r="BA671" s="201" t="n">
        <f aca="false">BA672+AZ671</f>
        <v>4331189.60271133</v>
      </c>
      <c r="BB671" s="202" t="n">
        <f aca="false">BA671/AY671</f>
        <v>44.5343004267075</v>
      </c>
      <c r="BD671" s="196" t="s">
        <v>206</v>
      </c>
      <c r="BE671" s="197" t="s">
        <v>38</v>
      </c>
      <c r="BF671" s="197" t="n">
        <v>5</v>
      </c>
      <c r="BG671" s="198" t="n">
        <f aca="false">AF18</f>
        <v>3543287</v>
      </c>
      <c r="BH671" s="198" t="n">
        <f aca="false">B1134</f>
        <v>3246</v>
      </c>
      <c r="BI671" s="199" t="n">
        <f aca="false">BH671/BG671</f>
        <v>0.000916098526594092</v>
      </c>
      <c r="BJ671" s="200" t="n">
        <f aca="false">2*BF671*BI671/(2+BF671*BI671)</f>
        <v>0.00457002614742009</v>
      </c>
      <c r="BK671" s="201" t="n">
        <f aca="false">BK670*(1-BJ670)</f>
        <v>98067.2340400469</v>
      </c>
      <c r="BL671" s="201" t="n">
        <f aca="false">((BK671+BK672)/2)*BF671</f>
        <v>489215.745640814</v>
      </c>
      <c r="BM671" s="201" t="n">
        <f aca="false">BM672+BL671</f>
        <v>4569108.18207738</v>
      </c>
      <c r="BN671" s="202" t="n">
        <f aca="false">BM671/BK671</f>
        <v>46.5915881772655</v>
      </c>
    </row>
    <row r="672" customFormat="false" ht="15" hidden="false" customHeight="false" outlineLevel="0" collapsed="false">
      <c r="A672" s="219" t="s">
        <v>186</v>
      </c>
      <c r="B672" s="132" t="n">
        <v>5822</v>
      </c>
      <c r="C672" s="132" t="n">
        <v>3295</v>
      </c>
      <c r="D672" s="132" t="n">
        <v>2527</v>
      </c>
      <c r="E672" s="217" t="n">
        <v>1.8</v>
      </c>
      <c r="F672" s="217" t="n">
        <v>2</v>
      </c>
      <c r="G672" s="217" t="n">
        <v>1.7</v>
      </c>
      <c r="H672" s="217" t="n">
        <v>130.4</v>
      </c>
      <c r="I672" s="127"/>
      <c r="AR672" s="203" t="s">
        <v>207</v>
      </c>
      <c r="AS672" s="204" t="s">
        <v>39</v>
      </c>
      <c r="AT672" s="204" t="n">
        <v>5</v>
      </c>
      <c r="AU672" s="205" t="n">
        <f aca="false">S19</f>
        <v>2955834</v>
      </c>
      <c r="AV672" s="205" t="n">
        <f aca="false">B446</f>
        <v>5455</v>
      </c>
      <c r="AW672" s="206" t="n">
        <f aca="false">AV672/AU672</f>
        <v>0.00184550282593677</v>
      </c>
      <c r="AX672" s="207" t="n">
        <f aca="false">2*AT672*AW672/(2+AT672*AW672)</f>
        <v>0.00918513614291297</v>
      </c>
      <c r="AY672" s="208" t="n">
        <f aca="false">AY671*(1-AX671)</f>
        <v>96661.2004299072</v>
      </c>
      <c r="AZ672" s="208" t="n">
        <f aca="false">((AY672+AY673)/2)*AT672</f>
        <v>481086.386435321</v>
      </c>
      <c r="BA672" s="208" t="n">
        <f aca="false">BA673+AZ672</f>
        <v>3846398.75276435</v>
      </c>
      <c r="BB672" s="209" t="n">
        <f aca="false">BA672/AY672</f>
        <v>39.7925820873033</v>
      </c>
      <c r="BD672" s="203" t="s">
        <v>207</v>
      </c>
      <c r="BE672" s="204" t="s">
        <v>39</v>
      </c>
      <c r="BF672" s="204" t="n">
        <v>5</v>
      </c>
      <c r="BG672" s="205" t="n">
        <f aca="false">AF19</f>
        <v>3353523</v>
      </c>
      <c r="BH672" s="205" t="n">
        <f aca="false">B1135</f>
        <v>4839</v>
      </c>
      <c r="BI672" s="206" t="n">
        <f aca="false">BH672/BG672</f>
        <v>0.00144296013475977</v>
      </c>
      <c r="BJ672" s="207" t="n">
        <f aca="false">2*BF672*BI672/(2+BF672*BI672)</f>
        <v>0.007188867550575</v>
      </c>
      <c r="BK672" s="208" t="n">
        <f aca="false">BK671*(1-BJ671)</f>
        <v>97619.0642162787</v>
      </c>
      <c r="BL672" s="208" t="n">
        <f aca="false">((BK672+BK673)/2)*BF672</f>
        <v>486340.894773739</v>
      </c>
      <c r="BM672" s="208" t="n">
        <f aca="false">BM673+BL672</f>
        <v>4079892.43643657</v>
      </c>
      <c r="BN672" s="209" t="n">
        <f aca="false">BM672/BK672</f>
        <v>41.7940129747343</v>
      </c>
    </row>
    <row r="673" customFormat="false" ht="15" hidden="false" customHeight="false" outlineLevel="0" collapsed="false">
      <c r="A673" s="219" t="s">
        <v>189</v>
      </c>
      <c r="B673" s="132" t="n">
        <v>912</v>
      </c>
      <c r="C673" s="132" t="n">
        <v>510</v>
      </c>
      <c r="D673" s="132" t="n">
        <v>402</v>
      </c>
      <c r="E673" s="217" t="n">
        <v>0.3</v>
      </c>
      <c r="F673" s="217" t="n">
        <v>0.3</v>
      </c>
      <c r="G673" s="217" t="n">
        <v>0.3</v>
      </c>
      <c r="H673" s="217" t="n">
        <v>126.9</v>
      </c>
      <c r="I673" s="127"/>
      <c r="AR673" s="196" t="s">
        <v>208</v>
      </c>
      <c r="AS673" s="197" t="s">
        <v>40</v>
      </c>
      <c r="AT673" s="197" t="n">
        <v>5</v>
      </c>
      <c r="AU673" s="198" t="n">
        <f aca="false">S20</f>
        <v>2500862</v>
      </c>
      <c r="AV673" s="198" t="n">
        <f aca="false">B447</f>
        <v>7336</v>
      </c>
      <c r="AW673" s="199" t="n">
        <f aca="false">AV673/AU673</f>
        <v>0.00293338856762188</v>
      </c>
      <c r="AX673" s="200" t="n">
        <f aca="false">2*AT673*AW673/(2+AT673*AW673)</f>
        <v>0.0145601662748759</v>
      </c>
      <c r="AY673" s="201" t="n">
        <f aca="false">AY672*(1-AX672)</f>
        <v>95773.3541442211</v>
      </c>
      <c r="AZ673" s="201" t="n">
        <f aca="false">((AY673+AY674)/2)*AT673</f>
        <v>475380.580818499</v>
      </c>
      <c r="BA673" s="201" t="n">
        <f aca="false">BA674+AZ673</f>
        <v>3365312.36632903</v>
      </c>
      <c r="BB673" s="202" t="n">
        <f aca="false">BA673/AY673</f>
        <v>35.1382949506117</v>
      </c>
      <c r="BD673" s="196" t="s">
        <v>208</v>
      </c>
      <c r="BE673" s="197" t="s">
        <v>40</v>
      </c>
      <c r="BF673" s="197" t="n">
        <v>5</v>
      </c>
      <c r="BG673" s="198" t="n">
        <f aca="false">AF20</f>
        <v>3118334</v>
      </c>
      <c r="BH673" s="198" t="n">
        <f aca="false">B1136</f>
        <v>7406</v>
      </c>
      <c r="BI673" s="199" t="n">
        <f aca="false">BH673/BG673</f>
        <v>0.00237498613041451</v>
      </c>
      <c r="BJ673" s="200" t="n">
        <f aca="false">2*BF673*BI673/(2+BF673*BI673)</f>
        <v>0.0118048398249326</v>
      </c>
      <c r="BK673" s="201" t="n">
        <f aca="false">BK672*(1-BJ672)</f>
        <v>96917.2936932168</v>
      </c>
      <c r="BL673" s="201" t="n">
        <f aca="false">((BK673+BK674)/2)*BF673</f>
        <v>481726.235645298</v>
      </c>
      <c r="BM673" s="201" t="n">
        <f aca="false">BM674+BL673</f>
        <v>3593551.54166283</v>
      </c>
      <c r="BN673" s="202" t="n">
        <f aca="false">BM673/BK673</f>
        <v>37.0785378411195</v>
      </c>
    </row>
    <row r="674" customFormat="false" ht="15" hidden="false" customHeight="false" outlineLevel="0" collapsed="false">
      <c r="A674" s="219" t="s">
        <v>24</v>
      </c>
      <c r="B674" s="132" t="n">
        <v>7809</v>
      </c>
      <c r="C674" s="132" t="n">
        <v>4494</v>
      </c>
      <c r="D674" s="132" t="n">
        <v>3315</v>
      </c>
      <c r="E674" s="217" t="n">
        <v>2.4</v>
      </c>
      <c r="F674" s="217" t="n">
        <v>2.7</v>
      </c>
      <c r="G674" s="217" t="n">
        <v>2.2</v>
      </c>
      <c r="H674" s="217" t="n">
        <v>135.6</v>
      </c>
      <c r="I674" s="127"/>
      <c r="AR674" s="203" t="s">
        <v>209</v>
      </c>
      <c r="AS674" s="204" t="s">
        <v>52</v>
      </c>
      <c r="AT674" s="204" t="n">
        <v>5</v>
      </c>
      <c r="AU674" s="205" t="n">
        <f aca="false">S21</f>
        <v>2216535</v>
      </c>
      <c r="AV674" s="205" t="n">
        <f aca="false">B448</f>
        <v>10665</v>
      </c>
      <c r="AW674" s="206" t="n">
        <f aca="false">AV674/AU674</f>
        <v>0.0048115639951546</v>
      </c>
      <c r="AX674" s="207" t="n">
        <f aca="false">2*AT674*AW674/(2+AT674*AW674)</f>
        <v>0.0237718702878369</v>
      </c>
      <c r="AY674" s="208" t="n">
        <f aca="false">AY673*(1-AX673)</f>
        <v>94378.8781831787</v>
      </c>
      <c r="AZ674" s="208" t="n">
        <f aca="false">((AY674+AY675)/2)*AT674</f>
        <v>466285.484790688</v>
      </c>
      <c r="BA674" s="208" t="n">
        <f aca="false">BA675+AZ674</f>
        <v>2889931.78551053</v>
      </c>
      <c r="BB674" s="209" t="n">
        <f aca="false">BA674/AY674</f>
        <v>30.6205354539339</v>
      </c>
      <c r="BD674" s="203" t="s">
        <v>209</v>
      </c>
      <c r="BE674" s="204" t="s">
        <v>52</v>
      </c>
      <c r="BF674" s="204" t="n">
        <v>5</v>
      </c>
      <c r="BG674" s="205" t="n">
        <f aca="false">AF21</f>
        <v>3032582</v>
      </c>
      <c r="BH674" s="205" t="n">
        <f aca="false">B1137</f>
        <v>11713</v>
      </c>
      <c r="BI674" s="206" t="n">
        <f aca="false">BH674/BG674</f>
        <v>0.00386238525454547</v>
      </c>
      <c r="BJ674" s="207" t="n">
        <f aca="false">2*BF674*BI674/(2+BF674*BI674)</f>
        <v>0.0191272344024368</v>
      </c>
      <c r="BK674" s="208" t="n">
        <f aca="false">BK673*(1-BJ673)</f>
        <v>95773.2005649025</v>
      </c>
      <c r="BL674" s="208" t="n">
        <f aca="false">((BK674+BK675)/2)*BF674</f>
        <v>474286.311682821</v>
      </c>
      <c r="BM674" s="208" t="n">
        <f aca="false">BM675+BL674</f>
        <v>3111825.30601753</v>
      </c>
      <c r="BN674" s="209" t="n">
        <f aca="false">BM674/BK674</f>
        <v>32.4916081707925</v>
      </c>
    </row>
    <row r="675" customFormat="false" ht="15" hidden="false" customHeight="false" outlineLevel="0" collapsed="false">
      <c r="A675" s="219" t="s">
        <v>25</v>
      </c>
      <c r="B675" s="132" t="n">
        <v>4351</v>
      </c>
      <c r="C675" s="132" t="n">
        <v>3312</v>
      </c>
      <c r="D675" s="132" t="n">
        <v>1039</v>
      </c>
      <c r="E675" s="217" t="n">
        <v>1.4</v>
      </c>
      <c r="F675" s="217" t="n">
        <v>2</v>
      </c>
      <c r="G675" s="217" t="n">
        <v>0.7</v>
      </c>
      <c r="H675" s="217" t="n">
        <v>318.8</v>
      </c>
      <c r="I675" s="127"/>
      <c r="AR675" s="196" t="s">
        <v>210</v>
      </c>
      <c r="AS675" s="197" t="s">
        <v>53</v>
      </c>
      <c r="AT675" s="197" t="n">
        <v>5</v>
      </c>
      <c r="AU675" s="198" t="n">
        <f aca="false">S22</f>
        <v>2063845</v>
      </c>
      <c r="AV675" s="198" t="n">
        <f aca="false">B449</f>
        <v>15736</v>
      </c>
      <c r="AW675" s="199" t="n">
        <f aca="false">AV675/AU675</f>
        <v>0.0076246035918395</v>
      </c>
      <c r="AX675" s="200" t="n">
        <f aca="false">2*AT675*AW675/(2+AT675*AW675)</f>
        <v>0.0374099282754489</v>
      </c>
      <c r="AY675" s="201" t="n">
        <f aca="false">AY674*(1-AX674)</f>
        <v>92135.3157330966</v>
      </c>
      <c r="AZ675" s="201" t="n">
        <f aca="false">((AY675+AY676)/2)*AT675</f>
        <v>452059.639782456</v>
      </c>
      <c r="BA675" s="201" t="n">
        <f aca="false">BA676+AZ675</f>
        <v>2423646.30071985</v>
      </c>
      <c r="BB675" s="202" t="n">
        <f aca="false">BA675/AY675</f>
        <v>26.3052910975073</v>
      </c>
      <c r="BD675" s="196" t="s">
        <v>210</v>
      </c>
      <c r="BE675" s="197" t="s">
        <v>53</v>
      </c>
      <c r="BF675" s="197" t="n">
        <v>5</v>
      </c>
      <c r="BG675" s="198" t="n">
        <f aca="false">AF22</f>
        <v>2639468</v>
      </c>
      <c r="BH675" s="198" t="n">
        <f aca="false">B1138</f>
        <v>16197</v>
      </c>
      <c r="BI675" s="199" t="n">
        <f aca="false">BH675/BG675</f>
        <v>0.00613646386317243</v>
      </c>
      <c r="BJ675" s="200" t="n">
        <f aca="false">2*BF675*BI675/(2+BF675*BI675)</f>
        <v>0.0302187289700725</v>
      </c>
      <c r="BK675" s="201" t="n">
        <f aca="false">BK674*(1-BJ674)</f>
        <v>93941.324108226</v>
      </c>
      <c r="BL675" s="201" t="n">
        <f aca="false">((BK675+BK676)/2)*BF675</f>
        <v>462609.652010339</v>
      </c>
      <c r="BM675" s="201" t="n">
        <f aca="false">BM676+BL675</f>
        <v>2637538.99433471</v>
      </c>
      <c r="BN675" s="202" t="n">
        <f aca="false">BM675/BK675</f>
        <v>28.0764511185313</v>
      </c>
    </row>
    <row r="676" customFormat="false" ht="15" hidden="false" customHeight="false" outlineLevel="0" collapsed="false">
      <c r="A676" s="219" t="s">
        <v>222</v>
      </c>
      <c r="B676" s="132" t="n">
        <v>18700</v>
      </c>
      <c r="C676" s="132" t="n">
        <v>12939</v>
      </c>
      <c r="D676" s="132" t="n">
        <v>5761</v>
      </c>
      <c r="E676" s="217" t="n">
        <v>5.8</v>
      </c>
      <c r="F676" s="217" t="n">
        <v>7.7</v>
      </c>
      <c r="G676" s="217" t="n">
        <v>3.8</v>
      </c>
      <c r="H676" s="217" t="n">
        <v>224.6</v>
      </c>
      <c r="I676" s="127"/>
      <c r="AR676" s="203" t="s">
        <v>211</v>
      </c>
      <c r="AS676" s="204" t="s">
        <v>57</v>
      </c>
      <c r="AT676" s="204" t="n">
        <v>5</v>
      </c>
      <c r="AU676" s="205" t="n">
        <f aca="false">S23</f>
        <v>1856108</v>
      </c>
      <c r="AV676" s="205" t="n">
        <f aca="false">B450</f>
        <v>21660</v>
      </c>
      <c r="AW676" s="206" t="n">
        <f aca="false">AV676/AU676</f>
        <v>0.0116695795718784</v>
      </c>
      <c r="AX676" s="207" t="n">
        <f aca="false">2*AT676*AW676/(2+AT676*AW676)</f>
        <v>0.0566939125500325</v>
      </c>
      <c r="AY676" s="208" t="n">
        <f aca="false">AY675*(1-AX675)</f>
        <v>88688.5401798856</v>
      </c>
      <c r="AZ676" s="208" t="n">
        <f aca="false">((AY676+AY677)/2)*AT676</f>
        <v>430872.450046557</v>
      </c>
      <c r="BA676" s="208" t="n">
        <f aca="false">BA677+AZ676</f>
        <v>1971586.66093739</v>
      </c>
      <c r="BB676" s="209" t="n">
        <f aca="false">BA676/AY676</f>
        <v>22.2304556703544</v>
      </c>
      <c r="BD676" s="203" t="s">
        <v>211</v>
      </c>
      <c r="BE676" s="204" t="s">
        <v>57</v>
      </c>
      <c r="BF676" s="204" t="n">
        <v>5</v>
      </c>
      <c r="BG676" s="205" t="n">
        <f aca="false">AF23</f>
        <v>2175931</v>
      </c>
      <c r="BH676" s="205" t="n">
        <f aca="false">B1139</f>
        <v>20935</v>
      </c>
      <c r="BI676" s="206" t="n">
        <f aca="false">BH676/BG676</f>
        <v>0.00962116905361429</v>
      </c>
      <c r="BJ676" s="207" t="n">
        <f aca="false">2*BF676*BI676/(2+BF676*BI676)</f>
        <v>0.0469759366970363</v>
      </c>
      <c r="BK676" s="208" t="n">
        <f aca="false">BK675*(1-BJ675)</f>
        <v>91102.5366959098</v>
      </c>
      <c r="BL676" s="208" t="n">
        <f aca="false">((BK676+BK677)/2)*BF676</f>
        <v>444813.615987633</v>
      </c>
      <c r="BM676" s="208" t="n">
        <f aca="false">BM677+BL676</f>
        <v>2174929.34232437</v>
      </c>
      <c r="BN676" s="209" t="n">
        <f aca="false">BM676/BK676</f>
        <v>23.8734224227372</v>
      </c>
    </row>
    <row r="677" customFormat="false" ht="15" hidden="false" customHeight="false" outlineLevel="0" collapsed="false">
      <c r="A677" s="219" t="s">
        <v>223</v>
      </c>
      <c r="B677" s="132" t="n">
        <v>26449</v>
      </c>
      <c r="C677" s="132" t="n">
        <v>17763</v>
      </c>
      <c r="D677" s="132" t="n">
        <v>8686</v>
      </c>
      <c r="E677" s="217" t="n">
        <v>8.2</v>
      </c>
      <c r="F677" s="217" t="n">
        <v>10.6</v>
      </c>
      <c r="G677" s="217" t="n">
        <v>5.7</v>
      </c>
      <c r="H677" s="217" t="n">
        <v>204.5</v>
      </c>
      <c r="I677" s="127"/>
      <c r="AR677" s="196" t="s">
        <v>212</v>
      </c>
      <c r="AS677" s="197" t="s">
        <v>62</v>
      </c>
      <c r="AT677" s="197" t="n">
        <v>5</v>
      </c>
      <c r="AU677" s="198" t="n">
        <f aca="false">S24</f>
        <v>1603203</v>
      </c>
      <c r="AV677" s="198" t="n">
        <f aca="false">B451</f>
        <v>28343</v>
      </c>
      <c r="AW677" s="199" t="n">
        <f aca="false">AV677/AU677</f>
        <v>0.0176789838841369</v>
      </c>
      <c r="AX677" s="200" t="n">
        <f aca="false">2*AT677*AW677/(2+AT677*AW677)</f>
        <v>0.0846534518913743</v>
      </c>
      <c r="AY677" s="201" t="n">
        <f aca="false">AY676*(1-AX676)</f>
        <v>83660.4398387371</v>
      </c>
      <c r="AZ677" s="201" t="n">
        <f aca="false">((AY677+AY678)/2)*AT677</f>
        <v>400596.836645936</v>
      </c>
      <c r="BA677" s="201" t="n">
        <f aca="false">BA678+AZ677</f>
        <v>1540714.21089083</v>
      </c>
      <c r="BB677" s="202" t="n">
        <f aca="false">BA677/AY677</f>
        <v>18.4162815048629</v>
      </c>
      <c r="BD677" s="196" t="s">
        <v>212</v>
      </c>
      <c r="BE677" s="197" t="s">
        <v>62</v>
      </c>
      <c r="BF677" s="197" t="n">
        <v>5</v>
      </c>
      <c r="BG677" s="198" t="n">
        <f aca="false">AF24</f>
        <v>1909040</v>
      </c>
      <c r="BH677" s="198" t="n">
        <f aca="false">B1140</f>
        <v>28148</v>
      </c>
      <c r="BI677" s="199" t="n">
        <f aca="false">BH677/BG677</f>
        <v>0.0147445836650882</v>
      </c>
      <c r="BJ677" s="200" t="n">
        <f aca="false">2*BF677*BI677/(2+BF677*BI677)</f>
        <v>0.0711019950389257</v>
      </c>
      <c r="BK677" s="201" t="n">
        <f aca="false">BK676*(1-BJ676)</f>
        <v>86822.9096991433</v>
      </c>
      <c r="BL677" s="201" t="n">
        <f aca="false">((BK677+BK678)/2)*BF677</f>
        <v>418681.343258982</v>
      </c>
      <c r="BM677" s="201" t="n">
        <f aca="false">BM678+BL677</f>
        <v>1730115.72633674</v>
      </c>
      <c r="BN677" s="202" t="n">
        <f aca="false">BM677/BK677</f>
        <v>19.9269493769778</v>
      </c>
    </row>
    <row r="678" customFormat="false" ht="15" hidden="false" customHeight="false" outlineLevel="0" collapsed="false">
      <c r="A678" s="219" t="s">
        <v>224</v>
      </c>
      <c r="B678" s="132" t="n">
        <v>73587</v>
      </c>
      <c r="C678" s="132" t="n">
        <v>47940</v>
      </c>
      <c r="D678" s="132" t="n">
        <v>25647</v>
      </c>
      <c r="E678" s="217" t="n">
        <v>22.9</v>
      </c>
      <c r="F678" s="217" t="n">
        <v>28.5</v>
      </c>
      <c r="G678" s="217" t="n">
        <v>16.8</v>
      </c>
      <c r="H678" s="217" t="n">
        <v>186.9</v>
      </c>
      <c r="I678" s="127"/>
      <c r="AR678" s="203" t="s">
        <v>213</v>
      </c>
      <c r="AS678" s="204" t="s">
        <v>64</v>
      </c>
      <c r="AT678" s="204" t="n">
        <v>5</v>
      </c>
      <c r="AU678" s="205" t="n">
        <f aca="false">S25</f>
        <v>1272577</v>
      </c>
      <c r="AV678" s="205" t="n">
        <f aca="false">B452</f>
        <v>34451</v>
      </c>
      <c r="AW678" s="206" t="n">
        <f aca="false">AV678/AU678</f>
        <v>0.0270718392678793</v>
      </c>
      <c r="AX678" s="207" t="n">
        <f aca="false">2*AT678*AW678/(2+AT678*AW678)</f>
        <v>0.1267788544161</v>
      </c>
      <c r="AY678" s="208" t="n">
        <f aca="false">AY677*(1-AX677)</f>
        <v>76578.2948196374</v>
      </c>
      <c r="AZ678" s="208" t="n">
        <f aca="false">((AY678+AY679)/2)*AT678</f>
        <v>358620.202872257</v>
      </c>
      <c r="BA678" s="208" t="n">
        <f aca="false">BA679+AZ678</f>
        <v>1140117.3742449</v>
      </c>
      <c r="BB678" s="209" t="n">
        <f aca="false">BA678/AY678</f>
        <v>14.8882575268904</v>
      </c>
      <c r="BD678" s="203" t="s">
        <v>213</v>
      </c>
      <c r="BE678" s="204" t="s">
        <v>64</v>
      </c>
      <c r="BF678" s="204" t="n">
        <v>5</v>
      </c>
      <c r="BG678" s="205" t="n">
        <f aca="false">AF25</f>
        <v>1638791</v>
      </c>
      <c r="BH678" s="205" t="n">
        <f aca="false">B1141</f>
        <v>37958</v>
      </c>
      <c r="BI678" s="206" t="n">
        <f aca="false">BH678/BG678</f>
        <v>0.0231621970098689</v>
      </c>
      <c r="BJ678" s="207" t="n">
        <f aca="false">2*BF678*BI678/(2+BF678*BI678)</f>
        <v>0.109471957436352</v>
      </c>
      <c r="BK678" s="208" t="n">
        <f aca="false">BK677*(1-BJ677)</f>
        <v>80649.6276044497</v>
      </c>
      <c r="BL678" s="208" t="n">
        <f aca="false">((BK678+BK679)/2)*BF678</f>
        <v>381175.956521318</v>
      </c>
      <c r="BM678" s="208" t="n">
        <f aca="false">BM679+BL678</f>
        <v>1311434.38307776</v>
      </c>
      <c r="BN678" s="209" t="n">
        <f aca="false">BM678/BK678</f>
        <v>16.2608857849878</v>
      </c>
    </row>
    <row r="679" customFormat="false" ht="15" hidden="false" customHeight="false" outlineLevel="0" collapsed="false">
      <c r="A679" s="219" t="s">
        <v>226</v>
      </c>
      <c r="B679" s="132" t="n">
        <v>47138</v>
      </c>
      <c r="C679" s="132" t="n">
        <v>30177</v>
      </c>
      <c r="D679" s="132" t="n">
        <v>16961</v>
      </c>
      <c r="E679" s="217" t="n">
        <v>14.7</v>
      </c>
      <c r="F679" s="217" t="n">
        <v>18</v>
      </c>
      <c r="G679" s="217" t="n">
        <v>11.1</v>
      </c>
      <c r="H679" s="217" t="n">
        <v>177.9</v>
      </c>
      <c r="I679" s="127"/>
      <c r="AR679" s="196" t="s">
        <v>214</v>
      </c>
      <c r="AS679" s="197" t="s">
        <v>69</v>
      </c>
      <c r="AT679" s="197" t="n">
        <v>5</v>
      </c>
      <c r="AU679" s="198" t="n">
        <f aca="false">S26</f>
        <v>918063</v>
      </c>
      <c r="AV679" s="198" t="n">
        <f aca="false">B453</f>
        <v>39667</v>
      </c>
      <c r="AW679" s="199" t="n">
        <f aca="false">AV679/AU679</f>
        <v>0.0432072744463071</v>
      </c>
      <c r="AX679" s="200" t="n">
        <f aca="false">2*AT679*AW679/(2+AT679*AW679)</f>
        <v>0.194975475076691</v>
      </c>
      <c r="AY679" s="201" t="n">
        <f aca="false">AY678*(1-AX678)</f>
        <v>66869.7863292654</v>
      </c>
      <c r="AZ679" s="201" t="n">
        <f aca="false">((AY679+AY680)/2)*AT679</f>
        <v>301754.010751764</v>
      </c>
      <c r="BA679" s="201" t="n">
        <f aca="false">BA680+AZ679</f>
        <v>781497.171372641</v>
      </c>
      <c r="BB679" s="202" t="n">
        <f aca="false">BA679/AY679</f>
        <v>11.6868501347464</v>
      </c>
      <c r="BD679" s="196" t="s">
        <v>214</v>
      </c>
      <c r="BE679" s="197" t="s">
        <v>69</v>
      </c>
      <c r="BF679" s="197" t="n">
        <v>5</v>
      </c>
      <c r="BG679" s="198" t="n">
        <f aca="false">AF26</f>
        <v>1308288</v>
      </c>
      <c r="BH679" s="198" t="n">
        <f aca="false">B1142</f>
        <v>48211</v>
      </c>
      <c r="BI679" s="199" t="n">
        <f aca="false">BH679/BG679</f>
        <v>0.0368504488308385</v>
      </c>
      <c r="BJ679" s="200" t="n">
        <f aca="false">2*BF679*BI679/(2+BF679*BI679)</f>
        <v>0.168709675951864</v>
      </c>
      <c r="BK679" s="201" t="n">
        <f aca="false">BK678*(1-BJ678)</f>
        <v>71820.7550040777</v>
      </c>
      <c r="BL679" s="201" t="n">
        <f aca="false">((BK679+BK680)/2)*BF679</f>
        <v>328811.634261998</v>
      </c>
      <c r="BM679" s="201" t="n">
        <f aca="false">BM680+BL679</f>
        <v>930258.426556438</v>
      </c>
      <c r="BN679" s="202" t="n">
        <f aca="false">BM679/BK679</f>
        <v>12.9525013556822</v>
      </c>
    </row>
    <row r="680" customFormat="false" ht="15" hidden="false" customHeight="false" outlineLevel="0" collapsed="false">
      <c r="A680" s="219" t="s">
        <v>227</v>
      </c>
      <c r="B680" s="132" t="n">
        <v>276187</v>
      </c>
      <c r="C680" s="132" t="n">
        <v>138987</v>
      </c>
      <c r="D680" s="132" t="n">
        <v>137200</v>
      </c>
      <c r="E680" s="217" t="n">
        <v>86</v>
      </c>
      <c r="F680" s="217" t="n">
        <v>82.7</v>
      </c>
      <c r="G680" s="217" t="n">
        <v>89.6</v>
      </c>
      <c r="H680" s="217" t="n">
        <v>101.3</v>
      </c>
      <c r="I680" s="127"/>
      <c r="AR680" s="203" t="s">
        <v>215</v>
      </c>
      <c r="AS680" s="204" t="s">
        <v>70</v>
      </c>
      <c r="AT680" s="204" t="n">
        <v>5</v>
      </c>
      <c r="AU680" s="205" t="n">
        <f aca="false">S27</f>
        <v>616143</v>
      </c>
      <c r="AV680" s="205" t="n">
        <f aca="false">B454</f>
        <v>45332</v>
      </c>
      <c r="AW680" s="206" t="n">
        <f aca="false">AV680/AU680</f>
        <v>0.0735738294519292</v>
      </c>
      <c r="AX680" s="207" t="n">
        <f aca="false">2*AT680*AW680/(2+AT680*AW680)</f>
        <v>0.310717463154908</v>
      </c>
      <c r="AY680" s="208" t="n">
        <f aca="false">AY679*(1-AX679)</f>
        <v>53831.81797144</v>
      </c>
      <c r="AZ680" s="208" t="n">
        <f aca="false">((AY680+AY681)/2)*AT680</f>
        <v>227342.875064444</v>
      </c>
      <c r="BA680" s="208" t="n">
        <f aca="false">BA681+AZ680</f>
        <v>479743.160620877</v>
      </c>
      <c r="BB680" s="209" t="n">
        <f aca="false">BA680/AY680</f>
        <v>8.91188852056604</v>
      </c>
      <c r="BD680" s="203" t="s">
        <v>215</v>
      </c>
      <c r="BE680" s="204" t="s">
        <v>70</v>
      </c>
      <c r="BF680" s="204" t="n">
        <v>5</v>
      </c>
      <c r="BG680" s="205" t="n">
        <f aca="false">AF27</f>
        <v>921072</v>
      </c>
      <c r="BH680" s="205" t="n">
        <f aca="false">B1143</f>
        <v>56166</v>
      </c>
      <c r="BI680" s="206" t="n">
        <f aca="false">BH680/BG680</f>
        <v>0.0609789462713013</v>
      </c>
      <c r="BJ680" s="207" t="n">
        <f aca="false">2*BF680*BI680/(2+BF680*BI680)</f>
        <v>0.264562825545673</v>
      </c>
      <c r="BK680" s="208" t="n">
        <f aca="false">BK679*(1-BJ679)</f>
        <v>59703.8987007216</v>
      </c>
      <c r="BL680" s="208" t="n">
        <f aca="false">((BK680+BK681)/2)*BF680</f>
        <v>259030.913162719</v>
      </c>
      <c r="BM680" s="208" t="n">
        <f aca="false">BM681+BL680</f>
        <v>601446.79229444</v>
      </c>
      <c r="BN680" s="209" t="n">
        <f aca="false">BM680/BK680</f>
        <v>10.0738277630632</v>
      </c>
    </row>
    <row r="681" customFormat="false" ht="15" hidden="false" customHeight="false" outlineLevel="0" collapsed="false">
      <c r="A681" s="219" t="s">
        <v>228</v>
      </c>
      <c r="B681" s="132" t="n">
        <v>239680</v>
      </c>
      <c r="C681" s="132" t="n">
        <v>115538</v>
      </c>
      <c r="D681" s="132" t="n">
        <v>124142</v>
      </c>
      <c r="E681" s="217" t="n">
        <v>74.6</v>
      </c>
      <c r="F681" s="217" t="n">
        <v>68.8</v>
      </c>
      <c r="G681" s="217" t="n">
        <v>81.1</v>
      </c>
      <c r="H681" s="217" t="n">
        <v>93.1</v>
      </c>
      <c r="I681" s="127"/>
      <c r="AR681" s="196" t="s">
        <v>216</v>
      </c>
      <c r="AS681" s="197" t="s">
        <v>71</v>
      </c>
      <c r="AT681" s="197" t="n">
        <v>5</v>
      </c>
      <c r="AU681" s="198" t="n">
        <f aca="false">S28</f>
        <v>358527</v>
      </c>
      <c r="AV681" s="198" t="n">
        <f aca="false">B455</f>
        <v>40560</v>
      </c>
      <c r="AW681" s="199" t="n">
        <f aca="false">AV681/AU681</f>
        <v>0.113129555096269</v>
      </c>
      <c r="AX681" s="200" t="n">
        <f aca="false">2*AT681*AW681/(2+AT681*AW681)</f>
        <v>0.440939540405325</v>
      </c>
      <c r="AY681" s="201" t="n">
        <f aca="false">AY680*(1-AX680)</f>
        <v>37105.3320543374</v>
      </c>
      <c r="AZ681" s="201" t="n">
        <f aca="false">((AY681+AY682)/2)*AT681</f>
        <v>144623.640115121</v>
      </c>
      <c r="BA681" s="201" t="n">
        <f aca="false">BA682+AZ681</f>
        <v>252400.285556433</v>
      </c>
      <c r="BB681" s="202" t="n">
        <f aca="false">BA681/AY681</f>
        <v>6.80226456906021</v>
      </c>
      <c r="BD681" s="196" t="s">
        <v>216</v>
      </c>
      <c r="BE681" s="197" t="s">
        <v>71</v>
      </c>
      <c r="BF681" s="197" t="n">
        <v>5</v>
      </c>
      <c r="BG681" s="198" t="n">
        <f aca="false">AF28</f>
        <v>523660</v>
      </c>
      <c r="BH681" s="198" t="n">
        <f aca="false">B1144</f>
        <v>48650</v>
      </c>
      <c r="BI681" s="199" t="n">
        <f aca="false">BH681/BG681</f>
        <v>0.0929037925371424</v>
      </c>
      <c r="BJ681" s="200" t="n">
        <f aca="false">2*BF681*BI681/(2+BF681*BI681)</f>
        <v>0.376965216919656</v>
      </c>
      <c r="BK681" s="201" t="n">
        <f aca="false">BK680*(1-BJ680)</f>
        <v>43908.466564366</v>
      </c>
      <c r="BL681" s="201" t="n">
        <f aca="false">((BK681+BK682)/2)*BF681</f>
        <v>178162.421264216</v>
      </c>
      <c r="BM681" s="201" t="n">
        <f aca="false">BM682+BL681</f>
        <v>342415.879131721</v>
      </c>
      <c r="BN681" s="202" t="n">
        <f aca="false">BM681/BK681</f>
        <v>7.79840212888712</v>
      </c>
    </row>
    <row r="682" customFormat="false" ht="15" hidden="false" customHeight="false" outlineLevel="0" collapsed="false">
      <c r="A682" s="219" t="s">
        <v>229</v>
      </c>
      <c r="B682" s="132" t="n">
        <v>174901</v>
      </c>
      <c r="C682" s="132" t="n">
        <v>75934</v>
      </c>
      <c r="D682" s="132" t="n">
        <v>98967</v>
      </c>
      <c r="E682" s="217" t="n">
        <v>54.5</v>
      </c>
      <c r="F682" s="217" t="n">
        <v>45.2</v>
      </c>
      <c r="G682" s="217" t="n">
        <v>64.6</v>
      </c>
      <c r="H682" s="217" t="n">
        <v>76.7</v>
      </c>
      <c r="I682" s="127"/>
      <c r="AR682" s="203" t="n">
        <v>90</v>
      </c>
      <c r="AS682" s="204" t="s">
        <v>72</v>
      </c>
      <c r="AT682" s="204" t="n">
        <v>5</v>
      </c>
      <c r="AU682" s="205" t="n">
        <f aca="false">S29</f>
        <v>160912</v>
      </c>
      <c r="AV682" s="205" t="n">
        <f aca="false">B456</f>
        <v>26351</v>
      </c>
      <c r="AW682" s="206" t="n">
        <f aca="false">AV682/AU682</f>
        <v>0.163760316197673</v>
      </c>
      <c r="AX682" s="207" t="n">
        <f aca="false">2*AT682*AW682/(2+AT682*AW682)</f>
        <v>0.580957231265116</v>
      </c>
      <c r="AY682" s="208" t="n">
        <f aca="false">AY681*(1-AX681)</f>
        <v>20744.1239917109</v>
      </c>
      <c r="AZ682" s="208" t="n">
        <f aca="false">((AY682+AY683)/2)*AT682</f>
        <v>73591.9978604429</v>
      </c>
      <c r="BA682" s="208" t="n">
        <f aca="false">BA683+AZ682</f>
        <v>107776.645441313</v>
      </c>
      <c r="BB682" s="209" t="n">
        <f aca="false">BA682/AY682</f>
        <v>5.19552647701002</v>
      </c>
      <c r="BD682" s="203" t="n">
        <v>90</v>
      </c>
      <c r="BE682" s="204" t="s">
        <v>72</v>
      </c>
      <c r="BF682" s="204" t="n">
        <v>5</v>
      </c>
      <c r="BG682" s="205" t="n">
        <f aca="false">AF29</f>
        <v>241489</v>
      </c>
      <c r="BH682" s="205" t="n">
        <f aca="false">B1145</f>
        <v>32571</v>
      </c>
      <c r="BI682" s="206" t="n">
        <f aca="false">BH682/BG682</f>
        <v>0.134875708624409</v>
      </c>
      <c r="BJ682" s="207" t="n">
        <f aca="false">2*BF682*BI682/(2+BF682*BI682)</f>
        <v>0.504325421587314</v>
      </c>
      <c r="BK682" s="208" t="n">
        <f aca="false">BK681*(1-BJ681)</f>
        <v>27356.5019413203</v>
      </c>
      <c r="BL682" s="208" t="n">
        <f aca="false">((BK682+BK683)/2)*BF682</f>
        <v>102291.061269825</v>
      </c>
      <c r="BM682" s="208" t="n">
        <f aca="false">BM683+BL682</f>
        <v>164253.457867505</v>
      </c>
      <c r="BN682" s="209" t="n">
        <f aca="false">BM682/BK682</f>
        <v>6.00418351073644</v>
      </c>
    </row>
    <row r="683" customFormat="false" ht="15" hidden="false" customHeight="false" outlineLevel="0" collapsed="false">
      <c r="B683" s="132"/>
      <c r="C683" s="132"/>
      <c r="D683" s="132"/>
      <c r="E683" s="217"/>
      <c r="F683" s="217"/>
      <c r="G683" s="217"/>
      <c r="H683" s="217"/>
      <c r="I683" s="127"/>
      <c r="AR683" s="196" t="n">
        <v>95</v>
      </c>
      <c r="AS683" s="197" t="s">
        <v>74</v>
      </c>
      <c r="AT683" s="197" t="n">
        <v>5</v>
      </c>
      <c r="AU683" s="198" t="n">
        <f aca="false">S30</f>
        <v>45274</v>
      </c>
      <c r="AV683" s="198" t="n">
        <f aca="false">B457</f>
        <v>10864</v>
      </c>
      <c r="AW683" s="199" t="n">
        <f aca="false">AV683/AU683</f>
        <v>0.239961125590847</v>
      </c>
      <c r="AX683" s="200" t="n">
        <f aca="false">2*AT683*AW683/(2+AT683*AW683)</f>
        <v>0.749924068807466</v>
      </c>
      <c r="AY683" s="201" t="n">
        <f aca="false">AY682*(1-AX682)</f>
        <v>8692.67515246627</v>
      </c>
      <c r="AZ683" s="201" t="n">
        <f aca="false">((AY683+AY684)/2)*AT683</f>
        <v>27166.2599644337</v>
      </c>
      <c r="BA683" s="201" t="n">
        <f aca="false">BA684+AZ683</f>
        <v>34184.6475808697</v>
      </c>
      <c r="BB683" s="202" t="n">
        <f aca="false">BA683/AY683</f>
        <v>3.93258082020595</v>
      </c>
      <c r="BD683" s="196" t="n">
        <v>95</v>
      </c>
      <c r="BE683" s="197" t="s">
        <v>74</v>
      </c>
      <c r="BF683" s="197" t="n">
        <v>5</v>
      </c>
      <c r="BG683" s="198" t="n">
        <f aca="false">AF30</f>
        <v>86110</v>
      </c>
      <c r="BH683" s="198" t="n">
        <f aca="false">B1146</f>
        <v>17336</v>
      </c>
      <c r="BI683" s="199" t="n">
        <f aca="false">BH683/BG683</f>
        <v>0.201323888050168</v>
      </c>
      <c r="BJ683" s="200" t="n">
        <f aca="false">2*BF683*BI683/(2+BF683*BI683)</f>
        <v>0.669602162997296</v>
      </c>
      <c r="BK683" s="201" t="n">
        <f aca="false">BK682*(1-BJ682)</f>
        <v>13559.9225666098</v>
      </c>
      <c r="BL683" s="201" t="n">
        <f aca="false">((BK683+BK684)/2)*BF683</f>
        <v>45100.2291313545</v>
      </c>
      <c r="BM683" s="201" t="n">
        <f aca="false">BM684+BL683</f>
        <v>61962.3965976798</v>
      </c>
      <c r="BN683" s="202" t="n">
        <f aca="false">BM683/BK683</f>
        <v>4.56952436810055</v>
      </c>
    </row>
    <row r="684" customFormat="false" ht="15" hidden="false" customHeight="false" outlineLevel="0" collapsed="false">
      <c r="A684" s="219" t="s">
        <v>230</v>
      </c>
      <c r="B684" s="132" t="n">
        <v>313267</v>
      </c>
      <c r="C684" s="132" t="n">
        <v>163478</v>
      </c>
      <c r="D684" s="132" t="n">
        <v>149789</v>
      </c>
      <c r="E684" s="217" t="n">
        <v>97.6</v>
      </c>
      <c r="F684" s="217" t="n">
        <v>97.3</v>
      </c>
      <c r="G684" s="217" t="n">
        <v>97.8</v>
      </c>
      <c r="H684" s="217" t="n">
        <v>109.1</v>
      </c>
      <c r="I684" s="127"/>
      <c r="AR684" s="220" t="s">
        <v>217</v>
      </c>
      <c r="AS684" s="221" t="s">
        <v>218</v>
      </c>
      <c r="AT684" s="221" t="n">
        <f aca="false">2/AW684</f>
        <v>6.45716673631425</v>
      </c>
      <c r="AU684" s="222" t="n">
        <f aca="false">S31</f>
        <v>7726</v>
      </c>
      <c r="AV684" s="222" t="n">
        <f aca="false">B458</f>
        <v>2393</v>
      </c>
      <c r="AW684" s="223" t="n">
        <f aca="false">AV684/AU684</f>
        <v>0.309733367848822</v>
      </c>
      <c r="AX684" s="224" t="n">
        <f aca="false">2*AT684*AW684/(2+AT684*AW684)</f>
        <v>1</v>
      </c>
      <c r="AY684" s="225" t="n">
        <f aca="false">AY683*(1-AX683)</f>
        <v>2173.8288333072</v>
      </c>
      <c r="AZ684" s="225" t="n">
        <f aca="false">AY684/AW684</f>
        <v>7018.38761643605</v>
      </c>
      <c r="BA684" s="225" t="n">
        <f aca="false">BA685+AZ684</f>
        <v>7018.38761643605</v>
      </c>
      <c r="BB684" s="226" t="n">
        <f aca="false">BA684/AY684</f>
        <v>3.22858336815712</v>
      </c>
      <c r="BD684" s="220" t="s">
        <v>217</v>
      </c>
      <c r="BE684" s="221" t="s">
        <v>218</v>
      </c>
      <c r="BF684" s="221" t="n">
        <f aca="false">2/BI684</f>
        <v>7.52746922845992</v>
      </c>
      <c r="BG684" s="222" t="n">
        <f aca="false">AF31</f>
        <v>25074</v>
      </c>
      <c r="BH684" s="222" t="n">
        <f aca="false">B1147</f>
        <v>6662</v>
      </c>
      <c r="BI684" s="223" t="n">
        <f aca="false">BH684/BG684</f>
        <v>0.265693547100582</v>
      </c>
      <c r="BJ684" s="224" t="n">
        <f aca="false">2*BF684*BI684/(2+BF684*BI684)</f>
        <v>1</v>
      </c>
      <c r="BK684" s="225" t="n">
        <f aca="false">BK683*(1-BJ683)</f>
        <v>4480.16908593202</v>
      </c>
      <c r="BL684" s="225" t="n">
        <f aca="false">BK684/BI684</f>
        <v>16862.1674663253</v>
      </c>
      <c r="BM684" s="225" t="n">
        <f aca="false">BM685+BL684</f>
        <v>16862.1674663253</v>
      </c>
      <c r="BN684" s="226" t="n">
        <f aca="false">BM684/BK684</f>
        <v>3.76373461422996</v>
      </c>
    </row>
    <row r="685" customFormat="false" ht="15" hidden="false" customHeight="false" outlineLevel="0" collapsed="false">
      <c r="A685" s="219" t="s">
        <v>231</v>
      </c>
      <c r="B685" s="132" t="n">
        <v>113</v>
      </c>
      <c r="C685" s="132" t="n">
        <v>73</v>
      </c>
      <c r="D685" s="132" t="n">
        <v>40</v>
      </c>
      <c r="E685" s="217" t="n">
        <v>0</v>
      </c>
      <c r="F685" s="217" t="n">
        <v>0</v>
      </c>
      <c r="G685" s="217" t="n">
        <v>0</v>
      </c>
      <c r="H685" s="217" t="n">
        <v>182.5</v>
      </c>
      <c r="I685" s="127"/>
    </row>
    <row r="686" customFormat="false" ht="15" hidden="false" customHeight="false" outlineLevel="0" collapsed="false">
      <c r="A686" s="219" t="s">
        <v>232</v>
      </c>
      <c r="B686" s="132" t="n">
        <v>95</v>
      </c>
      <c r="C686" s="132" t="n">
        <v>61</v>
      </c>
      <c r="D686" s="132" t="n">
        <v>34</v>
      </c>
      <c r="E686" s="217" t="n">
        <v>0</v>
      </c>
      <c r="F686" s="217" t="n">
        <v>0</v>
      </c>
      <c r="G686" s="217" t="n">
        <v>0</v>
      </c>
      <c r="H686" s="217" t="n">
        <v>179.4</v>
      </c>
      <c r="I686" s="127"/>
      <c r="AR686" s="180"/>
      <c r="AS686" s="181"/>
      <c r="AT686" s="181"/>
      <c r="AU686" s="181"/>
      <c r="AV686" s="182"/>
      <c r="AW686" s="182" t="s">
        <v>307</v>
      </c>
      <c r="AX686" s="181"/>
      <c r="AY686" s="181"/>
      <c r="AZ686" s="181"/>
      <c r="BA686" s="181"/>
      <c r="BB686" s="183"/>
      <c r="BD686" s="180"/>
      <c r="BE686" s="181"/>
      <c r="BF686" s="181"/>
      <c r="BG686" s="181"/>
      <c r="BH686" s="182"/>
      <c r="BI686" s="182" t="s">
        <v>308</v>
      </c>
      <c r="BJ686" s="181"/>
      <c r="BK686" s="181"/>
      <c r="BL686" s="181"/>
      <c r="BM686" s="181"/>
      <c r="BN686" s="183"/>
    </row>
    <row r="687" customFormat="false" ht="15" hidden="false" customHeight="false" outlineLevel="0" collapsed="false">
      <c r="A687" s="219" t="s">
        <v>233</v>
      </c>
      <c r="B687" s="132" t="n">
        <v>1691</v>
      </c>
      <c r="C687" s="132" t="n">
        <v>1217</v>
      </c>
      <c r="D687" s="132" t="n">
        <v>474</v>
      </c>
      <c r="E687" s="217" t="n">
        <v>0.5</v>
      </c>
      <c r="F687" s="217" t="n">
        <v>0.7</v>
      </c>
      <c r="G687" s="217" t="n">
        <v>0.3</v>
      </c>
      <c r="H687" s="217" t="n">
        <v>256.8</v>
      </c>
      <c r="I687" s="127"/>
      <c r="AR687" s="184"/>
      <c r="AS687" s="185"/>
      <c r="AT687" s="186"/>
      <c r="AU687" s="187"/>
      <c r="AV687" s="187"/>
      <c r="AW687" s="187"/>
      <c r="AX687" s="187"/>
      <c r="AY687" s="187"/>
      <c r="AZ687" s="188"/>
      <c r="BA687" s="187"/>
      <c r="BB687" s="189"/>
      <c r="BD687" s="184"/>
      <c r="BE687" s="185"/>
      <c r="BF687" s="186"/>
      <c r="BG687" s="187"/>
      <c r="BH687" s="187"/>
      <c r="BI687" s="187"/>
      <c r="BJ687" s="187"/>
      <c r="BK687" s="187"/>
      <c r="BL687" s="188"/>
      <c r="BM687" s="187"/>
      <c r="BN687" s="189"/>
    </row>
    <row r="688" customFormat="false" ht="73" hidden="false" customHeight="false" outlineLevel="0" collapsed="false">
      <c r="A688" s="219" t="s">
        <v>234</v>
      </c>
      <c r="B688" s="132" t="n">
        <v>9162</v>
      </c>
      <c r="C688" s="132" t="n">
        <v>5485</v>
      </c>
      <c r="D688" s="132" t="n">
        <v>3677</v>
      </c>
      <c r="E688" s="217" t="n">
        <v>2.9</v>
      </c>
      <c r="F688" s="217" t="n">
        <v>3.3</v>
      </c>
      <c r="G688" s="217" t="n">
        <v>2.4</v>
      </c>
      <c r="H688" s="217" t="n">
        <v>149.2</v>
      </c>
      <c r="I688" s="127"/>
      <c r="AR688" s="184" t="s">
        <v>163</v>
      </c>
      <c r="AS688" s="187" t="s">
        <v>164</v>
      </c>
      <c r="AT688" s="186" t="s">
        <v>165</v>
      </c>
      <c r="AU688" s="187" t="s">
        <v>166</v>
      </c>
      <c r="AV688" s="187" t="s">
        <v>167</v>
      </c>
      <c r="AW688" s="187" t="s">
        <v>168</v>
      </c>
      <c r="AX688" s="187" t="s">
        <v>169</v>
      </c>
      <c r="AY688" s="187" t="s">
        <v>170</v>
      </c>
      <c r="AZ688" s="188" t="s">
        <v>171</v>
      </c>
      <c r="BA688" s="187" t="s">
        <v>172</v>
      </c>
      <c r="BB688" s="189" t="s">
        <v>173</v>
      </c>
      <c r="BD688" s="184" t="s">
        <v>163</v>
      </c>
      <c r="BE688" s="187" t="s">
        <v>164</v>
      </c>
      <c r="BF688" s="186" t="s">
        <v>165</v>
      </c>
      <c r="BG688" s="187" t="s">
        <v>166</v>
      </c>
      <c r="BH688" s="187" t="s">
        <v>167</v>
      </c>
      <c r="BI688" s="187" t="s">
        <v>168</v>
      </c>
      <c r="BJ688" s="187" t="s">
        <v>169</v>
      </c>
      <c r="BK688" s="187" t="s">
        <v>170</v>
      </c>
      <c r="BL688" s="188" t="s">
        <v>171</v>
      </c>
      <c r="BM688" s="187" t="s">
        <v>172</v>
      </c>
      <c r="BN688" s="189" t="s">
        <v>173</v>
      </c>
    </row>
    <row r="689" customFormat="false" ht="15" hidden="false" customHeight="false" outlineLevel="0" collapsed="false">
      <c r="A689" s="219" t="s">
        <v>218</v>
      </c>
      <c r="B689" s="132" t="n">
        <v>3571</v>
      </c>
      <c r="C689" s="132" t="n">
        <v>751</v>
      </c>
      <c r="D689" s="132" t="n">
        <v>2820</v>
      </c>
      <c r="E689" s="217" t="n">
        <v>1.1</v>
      </c>
      <c r="F689" s="217" t="n">
        <v>0.4</v>
      </c>
      <c r="G689" s="217" t="n">
        <v>1.8</v>
      </c>
      <c r="H689" s="217" t="n">
        <v>26.6</v>
      </c>
      <c r="I689" s="127"/>
      <c r="AR689" s="191" t="s">
        <v>175</v>
      </c>
      <c r="AS689" s="192" t="s">
        <v>176</v>
      </c>
      <c r="AT689" s="193" t="s">
        <v>177</v>
      </c>
      <c r="AU689" s="192" t="s">
        <v>178</v>
      </c>
      <c r="AV689" s="192" t="s">
        <v>179</v>
      </c>
      <c r="AW689" s="192" t="s">
        <v>180</v>
      </c>
      <c r="AX689" s="192" t="s">
        <v>181</v>
      </c>
      <c r="AY689" s="192" t="s">
        <v>182</v>
      </c>
      <c r="AZ689" s="194" t="s">
        <v>183</v>
      </c>
      <c r="BA689" s="192" t="s">
        <v>184</v>
      </c>
      <c r="BB689" s="195" t="s">
        <v>185</v>
      </c>
      <c r="BD689" s="191" t="s">
        <v>175</v>
      </c>
      <c r="BE689" s="192" t="s">
        <v>176</v>
      </c>
      <c r="BF689" s="193" t="s">
        <v>177</v>
      </c>
      <c r="BG689" s="192" t="s">
        <v>178</v>
      </c>
      <c r="BH689" s="192" t="s">
        <v>179</v>
      </c>
      <c r="BI689" s="192" t="s">
        <v>180</v>
      </c>
      <c r="BJ689" s="192" t="s">
        <v>181</v>
      </c>
      <c r="BK689" s="192" t="s">
        <v>182</v>
      </c>
      <c r="BL689" s="194" t="s">
        <v>183</v>
      </c>
      <c r="BM689" s="192" t="s">
        <v>184</v>
      </c>
      <c r="BN689" s="195" t="s">
        <v>185</v>
      </c>
    </row>
    <row r="690" customFormat="false" ht="15" hidden="false" customHeight="false" outlineLevel="0" collapsed="false">
      <c r="B690" s="132"/>
      <c r="C690" s="132"/>
      <c r="D690" s="132"/>
      <c r="E690" s="217"/>
      <c r="F690" s="217"/>
      <c r="G690" s="217"/>
      <c r="H690" s="217"/>
      <c r="I690" s="127"/>
      <c r="AR690" s="196" t="s">
        <v>186</v>
      </c>
      <c r="AS690" s="197" t="s">
        <v>186</v>
      </c>
      <c r="AT690" s="197" t="n">
        <v>1</v>
      </c>
      <c r="AU690" s="198" t="n">
        <f aca="false">S40</f>
        <v>379208.502752488</v>
      </c>
      <c r="AV690" s="198" t="n">
        <f aca="false">C437</f>
        <v>3798</v>
      </c>
      <c r="AW690" s="199" t="n">
        <f aca="false">AV690/AU690</f>
        <v>0.0100155982063487</v>
      </c>
      <c r="AX690" s="200" t="n">
        <f aca="false">2*AT690*AW690/(2+AT690*AW690)</f>
        <v>0.00996569202277455</v>
      </c>
      <c r="AY690" s="201" t="n">
        <v>100000</v>
      </c>
      <c r="AZ690" s="201" t="n">
        <f aca="false">(0.1*AY690+0.9*AY691)*AT690</f>
        <v>99103.0877179503</v>
      </c>
      <c r="BA690" s="201" t="n">
        <f aca="false">BA691+AZ690</f>
        <v>7445316.93623584</v>
      </c>
      <c r="BB690" s="202" t="n">
        <f aca="false">BA690/AY690</f>
        <v>74.4531693623584</v>
      </c>
      <c r="BD690" s="196" t="s">
        <v>186</v>
      </c>
      <c r="BE690" s="197" t="s">
        <v>186</v>
      </c>
      <c r="BF690" s="197" t="n">
        <v>1</v>
      </c>
      <c r="BG690" s="198" t="n">
        <f aca="false">AF40</f>
        <v>362943.022338146</v>
      </c>
      <c r="BH690" s="198" t="n">
        <f aca="false">C1126</f>
        <v>2490</v>
      </c>
      <c r="BI690" s="199" t="n">
        <f aca="false">BH690/BG690</f>
        <v>0.00686058099136046</v>
      </c>
      <c r="BJ690" s="200" t="n">
        <f aca="false">2*BF690*BI690/(2+BF690*BI690)</f>
        <v>0.00683712765733974</v>
      </c>
      <c r="BK690" s="201" t="n">
        <v>100000</v>
      </c>
      <c r="BL690" s="201" t="n">
        <f aca="false">(0.1*BK690+0.9*BK691)*BF690</f>
        <v>99384.6585108394</v>
      </c>
      <c r="BM690" s="201" t="n">
        <f aca="false">BM691+BL690</f>
        <v>7708047.80824522</v>
      </c>
      <c r="BN690" s="202" t="n">
        <f aca="false">BM690/BK690</f>
        <v>77.0804780824522</v>
      </c>
    </row>
    <row r="691" customFormat="false" ht="15" hidden="false" customHeight="false" outlineLevel="0" collapsed="false">
      <c r="A691" s="124" t="s">
        <v>235</v>
      </c>
      <c r="B691" s="227" t="n">
        <v>76.7548013045054</v>
      </c>
      <c r="C691" s="227" t="n">
        <v>73.241785079929</v>
      </c>
      <c r="D691" s="227" t="n">
        <v>80.7714159876679</v>
      </c>
      <c r="E691" s="124"/>
      <c r="F691" s="124"/>
      <c r="G691" s="124"/>
      <c r="H691" s="124"/>
      <c r="I691" s="127"/>
      <c r="AR691" s="203" t="s">
        <v>188</v>
      </c>
      <c r="AS691" s="204" t="s">
        <v>189</v>
      </c>
      <c r="AT691" s="204" t="n">
        <v>4</v>
      </c>
      <c r="AU691" s="205" t="n">
        <f aca="false">S41</f>
        <v>1923444</v>
      </c>
      <c r="AV691" s="205" t="n">
        <f aca="false">C438</f>
        <v>610</v>
      </c>
      <c r="AW691" s="206" t="n">
        <f aca="false">AV691/AU691</f>
        <v>0.000317139464419032</v>
      </c>
      <c r="AX691" s="207" t="n">
        <f aca="false">2*AT691*AW691/(2+AT691*AW691)</f>
        <v>0.0012677537481867</v>
      </c>
      <c r="AY691" s="208" t="n">
        <f aca="false">AY690*(1-AX690)</f>
        <v>99003.4307977225</v>
      </c>
      <c r="AZ691" s="208" t="n">
        <f aca="false">((AY691+AY692)/2)*AT691</f>
        <v>395762.699249936</v>
      </c>
      <c r="BA691" s="208" t="n">
        <f aca="false">BA692+AZ691</f>
        <v>7346213.84851789</v>
      </c>
      <c r="BB691" s="209" t="n">
        <f aca="false">BA691/AY691</f>
        <v>74.2016088667392</v>
      </c>
      <c r="BD691" s="203" t="s">
        <v>188</v>
      </c>
      <c r="BE691" s="204" t="s">
        <v>189</v>
      </c>
      <c r="BF691" s="204" t="n">
        <v>4</v>
      </c>
      <c r="BG691" s="205" t="n">
        <f aca="false">AF41</f>
        <v>1834817</v>
      </c>
      <c r="BH691" s="205" t="n">
        <f aca="false">C1127</f>
        <v>361</v>
      </c>
      <c r="BI691" s="206" t="n">
        <f aca="false">BH691/BG691</f>
        <v>0.000196749866607951</v>
      </c>
      <c r="BJ691" s="207" t="n">
        <f aca="false">2*BF691*BI691/(2+BF691*BI691)</f>
        <v>0.00078668990416439</v>
      </c>
      <c r="BK691" s="208" t="n">
        <f aca="false">BK690*(1-BJ690)</f>
        <v>99316.287234266</v>
      </c>
      <c r="BL691" s="208" t="n">
        <f aca="false">((BK691+BK692)/2)*BF691</f>
        <v>397108.886696091</v>
      </c>
      <c r="BM691" s="208" t="n">
        <f aca="false">BM692+BL691</f>
        <v>7608663.14973438</v>
      </c>
      <c r="BN691" s="209" t="n">
        <f aca="false">BM691/BK691</f>
        <v>76.6104267650196</v>
      </c>
    </row>
    <row r="692" customFormat="false" ht="15" hidden="false" customHeight="false" outlineLevel="0" collapsed="false">
      <c r="A692" s="127"/>
      <c r="B692" s="127"/>
      <c r="C692" s="127"/>
      <c r="D692" s="127"/>
      <c r="E692" s="127"/>
      <c r="F692" s="127"/>
      <c r="G692" s="127"/>
      <c r="H692" s="127"/>
      <c r="I692" s="127"/>
      <c r="AR692" s="196" t="s">
        <v>194</v>
      </c>
      <c r="AS692" s="197" t="s">
        <v>46</v>
      </c>
      <c r="AT692" s="197" t="n">
        <v>5</v>
      </c>
      <c r="AU692" s="198" t="n">
        <f aca="false">S42</f>
        <v>1910645</v>
      </c>
      <c r="AV692" s="198" t="n">
        <f aca="false">C439</f>
        <v>345</v>
      </c>
      <c r="AW692" s="199" t="n">
        <f aca="false">AV692/AU692</f>
        <v>0.000180567295337438</v>
      </c>
      <c r="AX692" s="200" t="n">
        <f aca="false">2*AT692*AW692/(2+AT692*AW692)</f>
        <v>0.000902429103730956</v>
      </c>
      <c r="AY692" s="201" t="n">
        <f aca="false">AY691*(1-AX691)</f>
        <v>98877.9188272454</v>
      </c>
      <c r="AZ692" s="201" t="n">
        <f aca="false">((AY692+AY693)/2)*AT692</f>
        <v>494166.518357062</v>
      </c>
      <c r="BA692" s="201" t="n">
        <f aca="false">BA693+AZ692</f>
        <v>6950451.14926795</v>
      </c>
      <c r="BB692" s="202" t="n">
        <f aca="false">BA692/AY692</f>
        <v>70.2932589166995</v>
      </c>
      <c r="BD692" s="196" t="s">
        <v>194</v>
      </c>
      <c r="BE692" s="197" t="s">
        <v>46</v>
      </c>
      <c r="BF692" s="197" t="n">
        <v>5</v>
      </c>
      <c r="BG692" s="198" t="n">
        <f aca="false">AF42</f>
        <v>1863441</v>
      </c>
      <c r="BH692" s="198" t="n">
        <f aca="false">C1128</f>
        <v>233</v>
      </c>
      <c r="BI692" s="199" t="n">
        <f aca="false">BH692/BG692</f>
        <v>0.000125037497833309</v>
      </c>
      <c r="BJ692" s="200" t="n">
        <f aca="false">2*BF692*BI692/(2+BF692*BI692)</f>
        <v>0.000624992120539253</v>
      </c>
      <c r="BK692" s="201" t="n">
        <f aca="false">BK691*(1-BJ691)</f>
        <v>99238.1561137797</v>
      </c>
      <c r="BL692" s="201" t="n">
        <f aca="false">((BK692+BK693)/2)*BF692</f>
        <v>496035.722904829</v>
      </c>
      <c r="BM692" s="201" t="n">
        <f aca="false">BM693+BL692</f>
        <v>7211554.26303829</v>
      </c>
      <c r="BN692" s="202" t="n">
        <f aca="false">BM692/BK692</f>
        <v>72.6691682458309</v>
      </c>
    </row>
    <row r="693" customFormat="false" ht="15" hidden="false" customHeight="false" outlineLevel="0" collapsed="false">
      <c r="A693" s="127"/>
      <c r="B693" s="127"/>
      <c r="C693" s="127"/>
      <c r="D693" s="127"/>
      <c r="E693" s="127"/>
      <c r="F693" s="127"/>
      <c r="G693" s="127"/>
      <c r="H693" s="127"/>
      <c r="I693" s="127"/>
      <c r="AR693" s="203" t="s">
        <v>200</v>
      </c>
      <c r="AS693" s="204" t="s">
        <v>33</v>
      </c>
      <c r="AT693" s="204" t="n">
        <v>5</v>
      </c>
      <c r="AU693" s="205" t="n">
        <f aca="false">S43</f>
        <v>1809332</v>
      </c>
      <c r="AV693" s="205" t="n">
        <f aca="false">C440</f>
        <v>420</v>
      </c>
      <c r="AW693" s="206" t="n">
        <f aca="false">AV693/AU693</f>
        <v>0.000232129868924001</v>
      </c>
      <c r="AX693" s="207" t="n">
        <f aca="false">2*AT693*AW693/(2+AT693*AW693)</f>
        <v>0.0011599761818224</v>
      </c>
      <c r="AY693" s="208" t="n">
        <f aca="false">AY692*(1-AX692)</f>
        <v>98788.6885155793</v>
      </c>
      <c r="AZ693" s="208" t="n">
        <f aca="false">((AY693+AY694)/2)*AT693</f>
        <v>493656.961263618</v>
      </c>
      <c r="BA693" s="208" t="n">
        <f aca="false">BA694+AZ693</f>
        <v>6456284.63091089</v>
      </c>
      <c r="BB693" s="209" t="n">
        <f aca="false">BA693/AY693</f>
        <v>65.3544927858083</v>
      </c>
      <c r="BD693" s="203" t="s">
        <v>200</v>
      </c>
      <c r="BE693" s="204" t="s">
        <v>33</v>
      </c>
      <c r="BF693" s="204" t="n">
        <v>5</v>
      </c>
      <c r="BG693" s="205" t="n">
        <f aca="false">AF43</f>
        <v>1902159</v>
      </c>
      <c r="BH693" s="205" t="n">
        <f aca="false">C1129</f>
        <v>284</v>
      </c>
      <c r="BI693" s="206" t="n">
        <f aca="false">BH693/BG693</f>
        <v>0.000149304027686434</v>
      </c>
      <c r="BJ693" s="207" t="n">
        <f aca="false">2*BF693*BI693/(2+BF693*BI693)</f>
        <v>0.000746241596242306</v>
      </c>
      <c r="BK693" s="208" t="n">
        <f aca="false">BK692*(1-BJ692)</f>
        <v>99176.1330481518</v>
      </c>
      <c r="BL693" s="208" t="n">
        <f aca="false">((BK693+BK694)/2)*BF693</f>
        <v>495695.641851171</v>
      </c>
      <c r="BM693" s="208" t="n">
        <f aca="false">BM694+BL693</f>
        <v>6715518.54013346</v>
      </c>
      <c r="BN693" s="209" t="n">
        <f aca="false">BM693/BK693</f>
        <v>67.7130508493708</v>
      </c>
    </row>
    <row r="694" customFormat="false" ht="15" hidden="false" customHeight="false" outlineLevel="0" collapsed="false">
      <c r="A694" s="127" t="s">
        <v>309</v>
      </c>
      <c r="B694" s="127"/>
      <c r="C694" s="127"/>
      <c r="D694" s="127"/>
      <c r="E694" s="127"/>
      <c r="F694" s="127"/>
      <c r="G694" s="127"/>
      <c r="H694" s="127"/>
      <c r="I694" s="127"/>
      <c r="AR694" s="196" t="s">
        <v>202</v>
      </c>
      <c r="AS694" s="197" t="s">
        <v>34</v>
      </c>
      <c r="AT694" s="197" t="n">
        <v>5</v>
      </c>
      <c r="AU694" s="198" t="n">
        <f aca="false">S44</f>
        <v>1792030</v>
      </c>
      <c r="AV694" s="198" t="n">
        <f aca="false">C441</f>
        <v>1469</v>
      </c>
      <c r="AW694" s="199" t="n">
        <f aca="false">AV694/AU694</f>
        <v>0.000819740740947417</v>
      </c>
      <c r="AX694" s="200" t="n">
        <f aca="false">2*AT694*AW694/(2+AT694*AW694)</f>
        <v>0.00409032119741438</v>
      </c>
      <c r="AY694" s="201" t="n">
        <f aca="false">AY693*(1-AX693)</f>
        <v>98674.0959898678</v>
      </c>
      <c r="AZ694" s="201" t="n">
        <f aca="false">((AY694+AY695)/2)*AT694</f>
        <v>492361.458083181</v>
      </c>
      <c r="BA694" s="201" t="n">
        <f aca="false">BA695+AZ694</f>
        <v>5962627.66964728</v>
      </c>
      <c r="BB694" s="202" t="n">
        <f aca="false">BA694/AY694</f>
        <v>60.4274871721099</v>
      </c>
      <c r="BD694" s="196" t="s">
        <v>202</v>
      </c>
      <c r="BE694" s="197" t="s">
        <v>34</v>
      </c>
      <c r="BF694" s="197" t="n">
        <v>5</v>
      </c>
      <c r="BG694" s="198" t="n">
        <f aca="false">AF44</f>
        <v>1929768</v>
      </c>
      <c r="BH694" s="198" t="n">
        <f aca="false">C1130</f>
        <v>1167</v>
      </c>
      <c r="BI694" s="199" t="n">
        <f aca="false">BH694/BG694</f>
        <v>0.000604735906077829</v>
      </c>
      <c r="BJ694" s="200" t="n">
        <f aca="false">2*BF694*BI694/(2+BF694*BI694)</f>
        <v>0.00301911511210696</v>
      </c>
      <c r="BK694" s="201" t="n">
        <f aca="false">BK693*(1-BJ693)</f>
        <v>99102.1236923168</v>
      </c>
      <c r="BL694" s="201" t="n">
        <f aca="false">((BK694+BK695)/2)*BF694</f>
        <v>494762.616663381</v>
      </c>
      <c r="BM694" s="201" t="n">
        <f aca="false">BM695+BL694</f>
        <v>6219822.89828229</v>
      </c>
      <c r="BN694" s="202" t="n">
        <f aca="false">BM694/BK694</f>
        <v>62.7617518832697</v>
      </c>
    </row>
    <row r="695" customFormat="false" ht="15" hidden="false" customHeight="false" outlineLevel="0" collapsed="false">
      <c r="A695" s="127"/>
      <c r="B695" s="127"/>
      <c r="C695" s="127"/>
      <c r="D695" s="127"/>
      <c r="E695" s="127"/>
      <c r="F695" s="127"/>
      <c r="G695" s="127"/>
      <c r="H695" s="127"/>
      <c r="I695" s="127"/>
      <c r="AR695" s="203" t="s">
        <v>203</v>
      </c>
      <c r="AS695" s="204" t="s">
        <v>35</v>
      </c>
      <c r="AT695" s="204" t="n">
        <v>5</v>
      </c>
      <c r="AU695" s="205" t="n">
        <f aca="false">S45</f>
        <v>1801939</v>
      </c>
      <c r="AV695" s="205" t="n">
        <f aca="false">C442</f>
        <v>2191</v>
      </c>
      <c r="AW695" s="206" t="n">
        <f aca="false">AV695/AU695</f>
        <v>0.00121591241434921</v>
      </c>
      <c r="AX695" s="207" t="n">
        <f aca="false">2*AT695*AW695/(2+AT695*AW695)</f>
        <v>0.00606113754079372</v>
      </c>
      <c r="AY695" s="208" t="n">
        <f aca="false">AY694*(1-AX694)</f>
        <v>98270.4872434048</v>
      </c>
      <c r="AZ695" s="208" t="n">
        <f aca="false">((AY695+AY696)/2)*AT695</f>
        <v>489863.358868566</v>
      </c>
      <c r="BA695" s="208" t="n">
        <f aca="false">BA696+AZ695</f>
        <v>5470266.21156409</v>
      </c>
      <c r="BB695" s="209" t="n">
        <f aca="false">BA695/AY695</f>
        <v>55.6654023502994</v>
      </c>
      <c r="BD695" s="203" t="s">
        <v>203</v>
      </c>
      <c r="BE695" s="204" t="s">
        <v>35</v>
      </c>
      <c r="BF695" s="204" t="n">
        <v>5</v>
      </c>
      <c r="BG695" s="205" t="n">
        <f aca="false">AF45</f>
        <v>1856763</v>
      </c>
      <c r="BH695" s="205" t="n">
        <f aca="false">C1131</f>
        <v>1729</v>
      </c>
      <c r="BI695" s="206" t="n">
        <f aca="false">BH695/BG695</f>
        <v>0.00093119046426496</v>
      </c>
      <c r="BJ695" s="207" t="n">
        <f aca="false">2*BF695*BI695/(2+BF695*BI695)</f>
        <v>0.00464513854951855</v>
      </c>
      <c r="BK695" s="208" t="n">
        <f aca="false">BK694*(1-BJ694)</f>
        <v>98802.9229730354</v>
      </c>
      <c r="BL695" s="208" t="n">
        <f aca="false">((BK695+BK696)/2)*BF695</f>
        <v>492867.231699409</v>
      </c>
      <c r="BM695" s="208" t="n">
        <f aca="false">BM696+BL695</f>
        <v>5725060.28161891</v>
      </c>
      <c r="BN695" s="209" t="n">
        <f aca="false">BM695/BK695</f>
        <v>57.9442400016987</v>
      </c>
    </row>
    <row r="696" customFormat="false" ht="15" hidden="false" customHeight="false" outlineLevel="0" collapsed="false">
      <c r="A696" s="127" t="s">
        <v>174</v>
      </c>
      <c r="B696" s="127"/>
      <c r="C696" s="127"/>
      <c r="D696" s="127"/>
      <c r="E696" s="127"/>
      <c r="F696" s="127"/>
      <c r="G696" s="127"/>
      <c r="H696" s="127"/>
      <c r="I696" s="127"/>
      <c r="AR696" s="196" t="s">
        <v>204</v>
      </c>
      <c r="AS696" s="197" t="s">
        <v>36</v>
      </c>
      <c r="AT696" s="197" t="n">
        <v>5</v>
      </c>
      <c r="AU696" s="198" t="n">
        <f aca="false">S46</f>
        <v>1746826</v>
      </c>
      <c r="AV696" s="198" t="n">
        <f aca="false">C443</f>
        <v>2137</v>
      </c>
      <c r="AW696" s="199" t="n">
        <f aca="false">AV696/AU696</f>
        <v>0.00122336168570882</v>
      </c>
      <c r="AX696" s="200" t="n">
        <f aca="false">2*AT696*AW696/(2+AT696*AW696)</f>
        <v>0.00609815779703835</v>
      </c>
      <c r="AY696" s="201" t="n">
        <f aca="false">AY695*(1-AX695)</f>
        <v>97674.8563040217</v>
      </c>
      <c r="AZ696" s="201" t="n">
        <f aca="false">((AY696+AY697)/2)*AT696</f>
        <v>486885.189803746</v>
      </c>
      <c r="BA696" s="201" t="n">
        <f aca="false">BA697+AZ696</f>
        <v>4980402.85269553</v>
      </c>
      <c r="BB696" s="202" t="n">
        <f aca="false">BA696/AY696</f>
        <v>50.9896102349368</v>
      </c>
      <c r="BD696" s="196" t="s">
        <v>204</v>
      </c>
      <c r="BE696" s="197" t="s">
        <v>36</v>
      </c>
      <c r="BF696" s="197" t="n">
        <v>5</v>
      </c>
      <c r="BG696" s="198" t="n">
        <f aca="false">AF46</f>
        <v>1783093</v>
      </c>
      <c r="BH696" s="198" t="n">
        <f aca="false">C1132</f>
        <v>1594</v>
      </c>
      <c r="BI696" s="199" t="n">
        <f aca="false">BH696/BG696</f>
        <v>0.000893952250387389</v>
      </c>
      <c r="BJ696" s="200" t="n">
        <f aca="false">2*BF696*BI696/(2+BF696*BI696)</f>
        <v>0.0044597941444078</v>
      </c>
      <c r="BK696" s="201" t="n">
        <f aca="false">BK695*(1-BJ695)</f>
        <v>98343.9697067283</v>
      </c>
      <c r="BL696" s="201" t="n">
        <f aca="false">((BK696+BK697)/2)*BF696</f>
        <v>490623.363883052</v>
      </c>
      <c r="BM696" s="201" t="n">
        <f aca="false">BM697+BL696</f>
        <v>5232193.0499195</v>
      </c>
      <c r="BN696" s="202" t="n">
        <f aca="false">BM696/BK696</f>
        <v>53.2029880990409</v>
      </c>
    </row>
    <row r="697" customFormat="false" ht="15" hidden="false" customHeight="false" outlineLevel="0" collapsed="false">
      <c r="A697" s="127"/>
      <c r="B697" s="127"/>
      <c r="C697" s="127"/>
      <c r="D697" s="127"/>
      <c r="E697" s="127"/>
      <c r="F697" s="127"/>
      <c r="G697" s="127"/>
      <c r="H697" s="127"/>
      <c r="I697" s="127"/>
      <c r="AR697" s="203" t="s">
        <v>205</v>
      </c>
      <c r="AS697" s="204" t="s">
        <v>37</v>
      </c>
      <c r="AT697" s="204" t="n">
        <v>5</v>
      </c>
      <c r="AU697" s="205" t="n">
        <f aca="false">S47</f>
        <v>1613810</v>
      </c>
      <c r="AV697" s="205" t="n">
        <f aca="false">C444</f>
        <v>2042</v>
      </c>
      <c r="AW697" s="206" t="n">
        <f aca="false">AV697/AU697</f>
        <v>0.00126532863224295</v>
      </c>
      <c r="AX697" s="207" t="n">
        <f aca="false">2*AT697*AW697/(2+AT697*AW697)</f>
        <v>0.00630669306294648</v>
      </c>
      <c r="AY697" s="208" t="n">
        <f aca="false">AY696*(1-AX696)</f>
        <v>97079.2196174767</v>
      </c>
      <c r="AZ697" s="208" t="n">
        <f aca="false">((AY697+AY698)/2)*AT697</f>
        <v>483865.475985089</v>
      </c>
      <c r="BA697" s="208" t="n">
        <f aca="false">BA698+AZ697</f>
        <v>4493517.66289178</v>
      </c>
      <c r="BB697" s="209" t="n">
        <f aca="false">BA697/AY697</f>
        <v>46.2871218021497</v>
      </c>
      <c r="BD697" s="203" t="s">
        <v>205</v>
      </c>
      <c r="BE697" s="204" t="s">
        <v>37</v>
      </c>
      <c r="BF697" s="204" t="n">
        <v>5</v>
      </c>
      <c r="BG697" s="205" t="n">
        <f aca="false">AF47</f>
        <v>1776796</v>
      </c>
      <c r="BH697" s="205" t="n">
        <f aca="false">C1133</f>
        <v>1670</v>
      </c>
      <c r="BI697" s="206" t="n">
        <f aca="false">BH697/BG697</f>
        <v>0.000939894056492698</v>
      </c>
      <c r="BJ697" s="207" t="n">
        <f aca="false">2*BF697*BI697/(2+BF697*BI697)</f>
        <v>0.00468845365814491</v>
      </c>
      <c r="BK697" s="208" t="n">
        <f aca="false">BK696*(1-BJ696)</f>
        <v>97905.3758464924</v>
      </c>
      <c r="BL697" s="208" t="n">
        <f aca="false">((BK697+BK698)/2)*BF697</f>
        <v>488379.317188613</v>
      </c>
      <c r="BM697" s="208" t="n">
        <f aca="false">BM698+BL697</f>
        <v>4741569.68603645</v>
      </c>
      <c r="BN697" s="209" t="n">
        <f aca="false">BM697/BK697</f>
        <v>48.4301259766455</v>
      </c>
    </row>
    <row r="698" customFormat="false" ht="15" hidden="false" customHeight="false" outlineLevel="0" collapsed="false">
      <c r="A698" s="127" t="s">
        <v>187</v>
      </c>
      <c r="B698" s="127"/>
      <c r="C698" s="127"/>
      <c r="D698" s="127"/>
      <c r="E698" s="127"/>
      <c r="F698" s="127"/>
      <c r="G698" s="127"/>
      <c r="H698" s="127"/>
      <c r="I698" s="127"/>
      <c r="AR698" s="196" t="s">
        <v>206</v>
      </c>
      <c r="AS698" s="197" t="s">
        <v>38</v>
      </c>
      <c r="AT698" s="197" t="n">
        <v>5</v>
      </c>
      <c r="AU698" s="198" t="n">
        <f aca="false">S48</f>
        <v>1555594</v>
      </c>
      <c r="AV698" s="198" t="n">
        <f aca="false">C445</f>
        <v>2483</v>
      </c>
      <c r="AW698" s="199" t="n">
        <f aca="false">AV698/AU698</f>
        <v>0.0015961748373933</v>
      </c>
      <c r="AX698" s="200" t="n">
        <f aca="false">2*AT698*AW698/(2+AT698*AW698)</f>
        <v>0.0079491535896207</v>
      </c>
      <c r="AY698" s="201" t="n">
        <f aca="false">AY697*(1-AX697)</f>
        <v>96466.9707765589</v>
      </c>
      <c r="AZ698" s="201" t="n">
        <f aca="false">((AY698+AY699)/2)*AT698</f>
        <v>480417.776965224</v>
      </c>
      <c r="BA698" s="201" t="n">
        <f aca="false">BA699+AZ698</f>
        <v>4009652.18690669</v>
      </c>
      <c r="BB698" s="202" t="n">
        <f aca="false">BA698/AY698</f>
        <v>41.5650263984554</v>
      </c>
      <c r="BD698" s="196" t="s">
        <v>206</v>
      </c>
      <c r="BE698" s="197" t="s">
        <v>38</v>
      </c>
      <c r="BF698" s="197" t="n">
        <v>5</v>
      </c>
      <c r="BG698" s="198" t="n">
        <f aca="false">AF48</f>
        <v>1778502</v>
      </c>
      <c r="BH698" s="198" t="n">
        <f aca="false">C1134</f>
        <v>2162</v>
      </c>
      <c r="BI698" s="199" t="n">
        <f aca="false">BH698/BG698</f>
        <v>0.00121562978281722</v>
      </c>
      <c r="BJ698" s="200" t="n">
        <f aca="false">2*BF698*BI698/(2+BF698*BI698)</f>
        <v>0.00605973293450836</v>
      </c>
      <c r="BK698" s="201" t="n">
        <f aca="false">BK697*(1-BJ697)</f>
        <v>97446.3510289529</v>
      </c>
      <c r="BL698" s="201" t="n">
        <f aca="false">((BK698+BK699)/2)*BF698</f>
        <v>485755.50798807</v>
      </c>
      <c r="BM698" s="201" t="n">
        <f aca="false">BM699+BL698</f>
        <v>4253190.36884784</v>
      </c>
      <c r="BN698" s="202" t="n">
        <f aca="false">BM698/BK698</f>
        <v>43.6464816171941</v>
      </c>
    </row>
    <row r="699" customFormat="false" ht="15" hidden="false" customHeight="false" outlineLevel="0" collapsed="false">
      <c r="A699" s="210" t="s">
        <v>190</v>
      </c>
      <c r="B699" s="211" t="s">
        <v>191</v>
      </c>
      <c r="C699" s="211"/>
      <c r="D699" s="211"/>
      <c r="E699" s="211" t="s">
        <v>192</v>
      </c>
      <c r="F699" s="211"/>
      <c r="G699" s="211"/>
      <c r="H699" s="212" t="s">
        <v>193</v>
      </c>
      <c r="I699" s="127"/>
      <c r="AR699" s="203" t="s">
        <v>207</v>
      </c>
      <c r="AS699" s="204" t="s">
        <v>39</v>
      </c>
      <c r="AT699" s="204" t="n">
        <v>5</v>
      </c>
      <c r="AU699" s="205" t="n">
        <f aca="false">S49</f>
        <v>1454862</v>
      </c>
      <c r="AV699" s="205" t="n">
        <f aca="false">C446</f>
        <v>3439</v>
      </c>
      <c r="AW699" s="206" t="n">
        <f aca="false">AV699/AU699</f>
        <v>0.00236379807844318</v>
      </c>
      <c r="AX699" s="207" t="n">
        <f aca="false">2*AT699*AW699/(2+AT699*AW699)</f>
        <v>0.0117495564448487</v>
      </c>
      <c r="AY699" s="208" t="n">
        <f aca="false">AY698*(1-AX698)</f>
        <v>95700.1400095306</v>
      </c>
      <c r="AZ699" s="208" t="n">
        <f aca="false">((AY699+AY700)/2)*AT699</f>
        <v>475689.614555598</v>
      </c>
      <c r="BA699" s="208" t="n">
        <f aca="false">BA700+AZ699</f>
        <v>3529234.40994147</v>
      </c>
      <c r="BB699" s="209" t="n">
        <f aca="false">BA699/AY699</f>
        <v>36.8780485544744</v>
      </c>
      <c r="BD699" s="203" t="s">
        <v>207</v>
      </c>
      <c r="BE699" s="204" t="s">
        <v>39</v>
      </c>
      <c r="BF699" s="204" t="n">
        <v>5</v>
      </c>
      <c r="BG699" s="205" t="n">
        <f aca="false">AF49</f>
        <v>1667624</v>
      </c>
      <c r="BH699" s="205" t="n">
        <f aca="false">C1135</f>
        <v>3083</v>
      </c>
      <c r="BI699" s="206" t="n">
        <f aca="false">BH699/BG699</f>
        <v>0.00184873808484407</v>
      </c>
      <c r="BJ699" s="207" t="n">
        <f aca="false">2*BF699*BI699/(2+BF699*BI699)</f>
        <v>0.00920116406812622</v>
      </c>
      <c r="BK699" s="208" t="n">
        <f aca="false">BK698*(1-BJ698)</f>
        <v>96855.8521662751</v>
      </c>
      <c r="BL699" s="208" t="n">
        <f aca="false">((BK699+BK700)/2)*BF699</f>
        <v>482051.294364525</v>
      </c>
      <c r="BM699" s="208" t="n">
        <f aca="false">BM700+BL699</f>
        <v>3767434.86085977</v>
      </c>
      <c r="BN699" s="209" t="n">
        <f aca="false">BM699/BK699</f>
        <v>38.8973384322933</v>
      </c>
    </row>
    <row r="700" customFormat="false" ht="15" hidden="false" customHeight="false" outlineLevel="0" collapsed="false">
      <c r="A700" s="210"/>
      <c r="B700" s="213" t="s">
        <v>195</v>
      </c>
      <c r="C700" s="213" t="s">
        <v>196</v>
      </c>
      <c r="D700" s="213" t="s">
        <v>197</v>
      </c>
      <c r="E700" s="213" t="s">
        <v>195</v>
      </c>
      <c r="F700" s="213" t="s">
        <v>196</v>
      </c>
      <c r="G700" s="214" t="s">
        <v>197</v>
      </c>
      <c r="H700" s="215" t="s">
        <v>198</v>
      </c>
      <c r="I700" s="127"/>
      <c r="AR700" s="196" t="s">
        <v>208</v>
      </c>
      <c r="AS700" s="197" t="s">
        <v>40</v>
      </c>
      <c r="AT700" s="197" t="n">
        <v>5</v>
      </c>
      <c r="AU700" s="198" t="n">
        <f aca="false">S50</f>
        <v>1222518</v>
      </c>
      <c r="AV700" s="198" t="n">
        <f aca="false">C447</f>
        <v>4546</v>
      </c>
      <c r="AW700" s="199" t="n">
        <f aca="false">AV700/AU700</f>
        <v>0.00371855465522798</v>
      </c>
      <c r="AX700" s="200" t="n">
        <f aca="false">2*AT700*AW700/(2+AT700*AW700)</f>
        <v>0.0184215197064876</v>
      </c>
      <c r="AY700" s="201" t="n">
        <f aca="false">AY699*(1-AX699)</f>
        <v>94575.7058127087</v>
      </c>
      <c r="AZ700" s="201" t="n">
        <f aca="false">((AY700+AY701)/2)*AT700</f>
        <v>468522.958492584</v>
      </c>
      <c r="BA700" s="201" t="n">
        <f aca="false">BA701+AZ700</f>
        <v>3053544.79538587</v>
      </c>
      <c r="BB700" s="202" t="n">
        <f aca="false">BA700/AY700</f>
        <v>32.2867777633392</v>
      </c>
      <c r="BD700" s="196" t="s">
        <v>208</v>
      </c>
      <c r="BE700" s="197" t="s">
        <v>40</v>
      </c>
      <c r="BF700" s="197" t="n">
        <v>5</v>
      </c>
      <c r="BG700" s="198" t="n">
        <f aca="false">AF50</f>
        <v>1539590</v>
      </c>
      <c r="BH700" s="198" t="n">
        <f aca="false">C1136</f>
        <v>4658</v>
      </c>
      <c r="BI700" s="199" t="n">
        <f aca="false">BH700/BG700</f>
        <v>0.00302548080982599</v>
      </c>
      <c r="BJ700" s="200" t="n">
        <f aca="false">2*BF700*BI700/(2+BF700*BI700)</f>
        <v>0.0150138438083205</v>
      </c>
      <c r="BK700" s="201" t="n">
        <f aca="false">BK699*(1-BJ699)</f>
        <v>95964.665579535</v>
      </c>
      <c r="BL700" s="201" t="n">
        <f aca="false">((BK700+BK701)/2)*BF700</f>
        <v>476221.331647353</v>
      </c>
      <c r="BM700" s="201" t="n">
        <f aca="false">BM701+BL700</f>
        <v>3285383.56649524</v>
      </c>
      <c r="BN700" s="202" t="n">
        <f aca="false">BM700/BK700</f>
        <v>34.2353463814484</v>
      </c>
    </row>
    <row r="701" customFormat="false" ht="15" hidden="false" customHeight="false" outlineLevel="0" collapsed="false">
      <c r="A701" s="0" t="s">
        <v>201</v>
      </c>
      <c r="B701" s="132" t="n">
        <v>323827</v>
      </c>
      <c r="C701" s="132" t="n">
        <v>169392</v>
      </c>
      <c r="D701" s="132" t="n">
        <v>154435</v>
      </c>
      <c r="E701" s="217" t="n">
        <v>100</v>
      </c>
      <c r="F701" s="217" t="n">
        <v>100</v>
      </c>
      <c r="G701" s="217" t="n">
        <v>100</v>
      </c>
      <c r="H701" s="217" t="n">
        <v>109.7</v>
      </c>
      <c r="I701" s="127"/>
      <c r="AR701" s="203" t="s">
        <v>209</v>
      </c>
      <c r="AS701" s="204" t="s">
        <v>52</v>
      </c>
      <c r="AT701" s="204" t="n">
        <v>5</v>
      </c>
      <c r="AU701" s="205" t="n">
        <f aca="false">S51</f>
        <v>1074291</v>
      </c>
      <c r="AV701" s="205" t="n">
        <f aca="false">C448</f>
        <v>6746</v>
      </c>
      <c r="AW701" s="206" t="n">
        <f aca="false">AV701/AU701</f>
        <v>0.00627949038016701</v>
      </c>
      <c r="AX701" s="207" t="n">
        <f aca="false">2*AT701*AW701/(2+AT701*AW701)</f>
        <v>0.030912170212142</v>
      </c>
      <c r="AY701" s="208" t="n">
        <f aca="false">AY700*(1-AX700)</f>
        <v>92833.4775843249</v>
      </c>
      <c r="AZ701" s="208" t="n">
        <f aca="false">((AY701+AY702)/2)*AT701</f>
        <v>456993.177270445</v>
      </c>
      <c r="BA701" s="208" t="n">
        <f aca="false">BA702+AZ701</f>
        <v>2585021.83689329</v>
      </c>
      <c r="BB701" s="209" t="n">
        <f aca="false">BA701/AY701</f>
        <v>27.8457933943624</v>
      </c>
      <c r="BD701" s="203" t="s">
        <v>209</v>
      </c>
      <c r="BE701" s="204" t="s">
        <v>52</v>
      </c>
      <c r="BF701" s="204" t="n">
        <v>5</v>
      </c>
      <c r="BG701" s="205" t="n">
        <f aca="false">AF51</f>
        <v>1484917</v>
      </c>
      <c r="BH701" s="205" t="n">
        <f aca="false">C1137</f>
        <v>7436</v>
      </c>
      <c r="BI701" s="206" t="n">
        <f aca="false">BH701/BG701</f>
        <v>0.00500768729834731</v>
      </c>
      <c r="BJ701" s="207" t="n">
        <f aca="false">2*BF701*BI701/(2+BF701*BI701)</f>
        <v>0.0247288506139313</v>
      </c>
      <c r="BK701" s="208" t="n">
        <f aca="false">BK700*(1-BJ700)</f>
        <v>94523.8670794061</v>
      </c>
      <c r="BL701" s="208" t="n">
        <f aca="false">((BK701+BK702)/2)*BF701</f>
        <v>466775.668925886</v>
      </c>
      <c r="BM701" s="208" t="n">
        <f aca="false">BM702+BL701</f>
        <v>2809162.23484789</v>
      </c>
      <c r="BN701" s="209" t="n">
        <f aca="false">BM701/BK701</f>
        <v>29.7190785951236</v>
      </c>
    </row>
    <row r="702" customFormat="false" ht="15" hidden="false" customHeight="false" outlineLevel="0" collapsed="false">
      <c r="A702" s="219" t="s">
        <v>186</v>
      </c>
      <c r="B702" s="132" t="n">
        <v>5620</v>
      </c>
      <c r="C702" s="132" t="n">
        <v>3177</v>
      </c>
      <c r="D702" s="132" t="n">
        <v>2443</v>
      </c>
      <c r="E702" s="217" t="n">
        <v>1.7</v>
      </c>
      <c r="F702" s="217" t="n">
        <v>1.9</v>
      </c>
      <c r="G702" s="217" t="n">
        <v>1.6</v>
      </c>
      <c r="H702" s="217" t="n">
        <v>130</v>
      </c>
      <c r="I702" s="127"/>
      <c r="AR702" s="196" t="s">
        <v>210</v>
      </c>
      <c r="AS702" s="197" t="s">
        <v>53</v>
      </c>
      <c r="AT702" s="197" t="n">
        <v>5</v>
      </c>
      <c r="AU702" s="198" t="n">
        <f aca="false">S52</f>
        <v>987817</v>
      </c>
      <c r="AV702" s="198" t="n">
        <f aca="false">C449</f>
        <v>10094</v>
      </c>
      <c r="AW702" s="199" t="n">
        <f aca="false">AV702/AU702</f>
        <v>0.0102184918866551</v>
      </c>
      <c r="AX702" s="200" t="n">
        <f aca="false">2*AT702*AW702/(2+AT702*AW702)</f>
        <v>0.0498197525892057</v>
      </c>
      <c r="AY702" s="201" t="n">
        <f aca="false">AY701*(1-AX701)</f>
        <v>89963.7933238532</v>
      </c>
      <c r="AZ702" s="201" t="n">
        <f aca="false">((AY702+AY703)/2)*AT702</f>
        <v>438614.031805814</v>
      </c>
      <c r="BA702" s="201" t="n">
        <f aca="false">BA703+AZ702</f>
        <v>2128028.65962284</v>
      </c>
      <c r="BB702" s="202" t="n">
        <f aca="false">BA702/AY702</f>
        <v>23.6542789159893</v>
      </c>
      <c r="BD702" s="196" t="s">
        <v>210</v>
      </c>
      <c r="BE702" s="197" t="s">
        <v>53</v>
      </c>
      <c r="BF702" s="197" t="n">
        <v>5</v>
      </c>
      <c r="BG702" s="198" t="n">
        <f aca="false">AF52</f>
        <v>1276485</v>
      </c>
      <c r="BH702" s="198" t="n">
        <f aca="false">C1138</f>
        <v>10461</v>
      </c>
      <c r="BI702" s="199" t="n">
        <f aca="false">BH702/BG702</f>
        <v>0.0081951609302107</v>
      </c>
      <c r="BJ702" s="200" t="n">
        <f aca="false">2*BF702*BI702/(2+BF702*BI702)</f>
        <v>0.0401531508190114</v>
      </c>
      <c r="BK702" s="201" t="n">
        <f aca="false">BK701*(1-BJ701)</f>
        <v>92186.4004909484</v>
      </c>
      <c r="BL702" s="201" t="n">
        <f aca="false">((BK702+BK703)/2)*BF702</f>
        <v>451678.066348805</v>
      </c>
      <c r="BM702" s="201" t="n">
        <f aca="false">BM703+BL702</f>
        <v>2342386.565922</v>
      </c>
      <c r="BN702" s="202" t="n">
        <f aca="false">BM702/BK702</f>
        <v>25.4092420730973</v>
      </c>
    </row>
    <row r="703" customFormat="false" ht="15" hidden="false" customHeight="false" outlineLevel="0" collapsed="false">
      <c r="A703" s="219" t="s">
        <v>189</v>
      </c>
      <c r="B703" s="132" t="n">
        <v>879</v>
      </c>
      <c r="C703" s="132" t="n">
        <v>495</v>
      </c>
      <c r="D703" s="132" t="n">
        <v>384</v>
      </c>
      <c r="E703" s="217" t="n">
        <v>0.3</v>
      </c>
      <c r="F703" s="217" t="n">
        <v>0.3</v>
      </c>
      <c r="G703" s="217" t="n">
        <v>0.2</v>
      </c>
      <c r="H703" s="217" t="n">
        <v>128.9</v>
      </c>
      <c r="I703" s="127"/>
      <c r="AR703" s="203" t="s">
        <v>211</v>
      </c>
      <c r="AS703" s="204" t="s">
        <v>57</v>
      </c>
      <c r="AT703" s="204" t="n">
        <v>5</v>
      </c>
      <c r="AU703" s="205" t="n">
        <f aca="false">S53</f>
        <v>872557</v>
      </c>
      <c r="AV703" s="205" t="n">
        <f aca="false">C450</f>
        <v>13886</v>
      </c>
      <c r="AW703" s="206" t="n">
        <f aca="false">AV703/AU703</f>
        <v>0.0159141465829739</v>
      </c>
      <c r="AX703" s="207" t="n">
        <f aca="false">2*AT703*AW703/(2+AT703*AW703)</f>
        <v>0.0765261134477863</v>
      </c>
      <c r="AY703" s="208" t="n">
        <f aca="false">AY702*(1-AX702)</f>
        <v>85481.8193984724</v>
      </c>
      <c r="AZ703" s="208" t="n">
        <f aca="false">((AY703+AY704)/2)*AT703</f>
        <v>411055.118469835</v>
      </c>
      <c r="BA703" s="208" t="n">
        <f aca="false">BA704+AZ703</f>
        <v>1689414.62781703</v>
      </c>
      <c r="BB703" s="209" t="n">
        <f aca="false">BA703/AY703</f>
        <v>19.7634378831111</v>
      </c>
      <c r="BD703" s="203" t="s">
        <v>211</v>
      </c>
      <c r="BE703" s="204" t="s">
        <v>57</v>
      </c>
      <c r="BF703" s="204" t="n">
        <v>5</v>
      </c>
      <c r="BG703" s="205" t="n">
        <f aca="false">AF53</f>
        <v>1032637</v>
      </c>
      <c r="BH703" s="205" t="n">
        <f aca="false">C1139</f>
        <v>13529</v>
      </c>
      <c r="BI703" s="206" t="n">
        <f aca="false">BH703/BG703</f>
        <v>0.0131014093045281</v>
      </c>
      <c r="BJ703" s="207" t="n">
        <f aca="false">2*BF703*BI703/(2+BF703*BI703)</f>
        <v>0.0634295066995043</v>
      </c>
      <c r="BK703" s="208" t="n">
        <f aca="false">BK702*(1-BJ702)</f>
        <v>88484.8260485736</v>
      </c>
      <c r="BL703" s="208" t="n">
        <f aca="false">((BK703+BK704)/2)*BF703</f>
        <v>428392.758076237</v>
      </c>
      <c r="BM703" s="208" t="n">
        <f aca="false">BM704+BL703</f>
        <v>1890708.4995732</v>
      </c>
      <c r="BN703" s="209" t="n">
        <f aca="false">BM703/BK703</f>
        <v>21.3676014748031</v>
      </c>
    </row>
    <row r="704" customFormat="false" ht="15" hidden="false" customHeight="false" outlineLevel="0" collapsed="false">
      <c r="A704" s="219" t="s">
        <v>46</v>
      </c>
      <c r="B704" s="132" t="n">
        <v>473</v>
      </c>
      <c r="C704" s="132" t="n">
        <v>297</v>
      </c>
      <c r="D704" s="132" t="n">
        <v>176</v>
      </c>
      <c r="E704" s="217" t="n">
        <v>0.1</v>
      </c>
      <c r="F704" s="217" t="n">
        <v>0.2</v>
      </c>
      <c r="G704" s="217" t="n">
        <v>0.1</v>
      </c>
      <c r="H704" s="217" t="n">
        <v>168.8</v>
      </c>
      <c r="I704" s="127"/>
      <c r="AR704" s="196" t="s">
        <v>212</v>
      </c>
      <c r="AS704" s="197" t="s">
        <v>62</v>
      </c>
      <c r="AT704" s="197" t="n">
        <v>5</v>
      </c>
      <c r="AU704" s="198" t="n">
        <f aca="false">S54</f>
        <v>732831</v>
      </c>
      <c r="AV704" s="198" t="n">
        <f aca="false">C451</f>
        <v>17781</v>
      </c>
      <c r="AW704" s="199" t="n">
        <f aca="false">AV704/AU704</f>
        <v>0.0242634386372847</v>
      </c>
      <c r="AX704" s="200" t="n">
        <f aca="false">2*AT704*AW704/(2+AT704*AW704)</f>
        <v>0.114379116499964</v>
      </c>
      <c r="AY704" s="201" t="n">
        <f aca="false">AY703*(1-AX703)</f>
        <v>78940.2279894617</v>
      </c>
      <c r="AZ704" s="201" t="n">
        <f aca="false">((AY704+AY705)/2)*AT704</f>
        <v>372128.356112958</v>
      </c>
      <c r="BA704" s="201" t="n">
        <f aca="false">BA705+AZ704</f>
        <v>1278359.50934719</v>
      </c>
      <c r="BB704" s="202" t="n">
        <f aca="false">BA704/AY704</f>
        <v>16.1940184606238</v>
      </c>
      <c r="BD704" s="196" t="s">
        <v>212</v>
      </c>
      <c r="BE704" s="197" t="s">
        <v>62</v>
      </c>
      <c r="BF704" s="197" t="n">
        <v>5</v>
      </c>
      <c r="BG704" s="198" t="n">
        <f aca="false">AF54</f>
        <v>881264</v>
      </c>
      <c r="BH704" s="198" t="n">
        <f aca="false">C1140</f>
        <v>17662</v>
      </c>
      <c r="BI704" s="199" t="n">
        <f aca="false">BH704/BG704</f>
        <v>0.0200416674231558</v>
      </c>
      <c r="BJ704" s="200" t="n">
        <f aca="false">2*BF704*BI704/(2+BF704*BI704)</f>
        <v>0.0954270443982672</v>
      </c>
      <c r="BK704" s="201" t="n">
        <f aca="false">BK703*(1-BJ703)</f>
        <v>82872.2771819211</v>
      </c>
      <c r="BL704" s="201" t="n">
        <f aca="false">((BK704+BK705)/2)*BF704</f>
        <v>394590.744724544</v>
      </c>
      <c r="BM704" s="201" t="n">
        <f aca="false">BM705+BL704</f>
        <v>1462315.74149696</v>
      </c>
      <c r="BN704" s="202" t="n">
        <f aca="false">BM704/BK704</f>
        <v>17.6454152247668</v>
      </c>
    </row>
    <row r="705" customFormat="false" ht="15" hidden="false" customHeight="false" outlineLevel="0" collapsed="false">
      <c r="A705" s="219" t="s">
        <v>33</v>
      </c>
      <c r="B705" s="132" t="n">
        <v>558</v>
      </c>
      <c r="C705" s="132" t="n">
        <v>367</v>
      </c>
      <c r="D705" s="132" t="n">
        <v>191</v>
      </c>
      <c r="E705" s="217" t="n">
        <v>0.2</v>
      </c>
      <c r="F705" s="217" t="n">
        <v>0.2</v>
      </c>
      <c r="G705" s="217" t="n">
        <v>0.1</v>
      </c>
      <c r="H705" s="217" t="n">
        <v>192.1</v>
      </c>
      <c r="I705" s="127"/>
      <c r="AR705" s="203" t="s">
        <v>213</v>
      </c>
      <c r="AS705" s="204" t="s">
        <v>64</v>
      </c>
      <c r="AT705" s="204" t="n">
        <v>5</v>
      </c>
      <c r="AU705" s="205" t="n">
        <f aca="false">S55</f>
        <v>556566</v>
      </c>
      <c r="AV705" s="205" t="n">
        <f aca="false">C452</f>
        <v>20606</v>
      </c>
      <c r="AW705" s="206" t="n">
        <f aca="false">AV705/AU705</f>
        <v>0.0370234617278095</v>
      </c>
      <c r="AX705" s="207" t="n">
        <f aca="false">2*AT705*AW705/(2+AT705*AW705)</f>
        <v>0.169434664131917</v>
      </c>
      <c r="AY705" s="208" t="n">
        <f aca="false">AY704*(1-AX704)</f>
        <v>69911.1144557213</v>
      </c>
      <c r="AZ705" s="208" t="n">
        <f aca="false">((AY705+AY706)/2)*AT705</f>
        <v>319942.156786374</v>
      </c>
      <c r="BA705" s="208" t="n">
        <f aca="false">BA706+AZ705</f>
        <v>906231.153234235</v>
      </c>
      <c r="BB705" s="209" t="n">
        <f aca="false">BA705/AY705</f>
        <v>12.9626191813635</v>
      </c>
      <c r="BD705" s="203" t="s">
        <v>213</v>
      </c>
      <c r="BE705" s="204" t="s">
        <v>64</v>
      </c>
      <c r="BF705" s="204" t="n">
        <v>5</v>
      </c>
      <c r="BG705" s="205" t="n">
        <f aca="false">AF55</f>
        <v>727061</v>
      </c>
      <c r="BH705" s="205" t="n">
        <f aca="false">C1141</f>
        <v>22874</v>
      </c>
      <c r="BI705" s="206" t="n">
        <f aca="false">BH705/BG705</f>
        <v>0.0314609090571493</v>
      </c>
      <c r="BJ705" s="207" t="n">
        <f aca="false">2*BF705*BI705/(2+BF705*BI705)</f>
        <v>0.1458343427955</v>
      </c>
      <c r="BK705" s="208" t="n">
        <f aca="false">BK704*(1-BJ704)</f>
        <v>74964.0207078964</v>
      </c>
      <c r="BL705" s="208" t="n">
        <f aca="false">((BK705+BK706)/2)*BF705</f>
        <v>347489.281806371</v>
      </c>
      <c r="BM705" s="208" t="n">
        <f aca="false">BM706+BL705</f>
        <v>1067724.99677242</v>
      </c>
      <c r="BN705" s="209" t="n">
        <f aca="false">BM705/BK705</f>
        <v>14.2431660774026</v>
      </c>
    </row>
    <row r="706" customFormat="false" ht="15" hidden="false" customHeight="false" outlineLevel="0" collapsed="false">
      <c r="A706" s="219" t="s">
        <v>34</v>
      </c>
      <c r="B706" s="132" t="n">
        <v>1751</v>
      </c>
      <c r="C706" s="132" t="n">
        <v>1299</v>
      </c>
      <c r="D706" s="132" t="n">
        <v>452</v>
      </c>
      <c r="E706" s="217" t="n">
        <v>0.5</v>
      </c>
      <c r="F706" s="217" t="n">
        <v>0.8</v>
      </c>
      <c r="G706" s="217" t="n">
        <v>0.3</v>
      </c>
      <c r="H706" s="217" t="n">
        <v>287.4</v>
      </c>
      <c r="I706" s="127"/>
      <c r="AR706" s="196" t="s">
        <v>214</v>
      </c>
      <c r="AS706" s="197" t="s">
        <v>69</v>
      </c>
      <c r="AT706" s="197" t="n">
        <v>5</v>
      </c>
      <c r="AU706" s="198" t="n">
        <f aca="false">S56</f>
        <v>373831</v>
      </c>
      <c r="AV706" s="198" t="n">
        <f aca="false">C453</f>
        <v>21874</v>
      </c>
      <c r="AW706" s="199" t="n">
        <f aca="false">AV706/AU706</f>
        <v>0.0585130714146232</v>
      </c>
      <c r="AX706" s="200" t="n">
        <f aca="false">2*AT706*AW706/(2+AT706*AW706)</f>
        <v>0.255229676371477</v>
      </c>
      <c r="AY706" s="201" t="n">
        <f aca="false">AY705*(1-AX705)</f>
        <v>58065.7482588282</v>
      </c>
      <c r="AZ706" s="201" t="n">
        <f aca="false">((AY706+AY707)/2)*AT706</f>
        <v>253278.48595322</v>
      </c>
      <c r="BA706" s="201" t="n">
        <f aca="false">BA707+AZ706</f>
        <v>586288.996447861</v>
      </c>
      <c r="BB706" s="202" t="n">
        <f aca="false">BA706/AY706</f>
        <v>10.0969851251116</v>
      </c>
      <c r="BD706" s="196" t="s">
        <v>214</v>
      </c>
      <c r="BE706" s="197" t="s">
        <v>69</v>
      </c>
      <c r="BF706" s="197" t="n">
        <v>5</v>
      </c>
      <c r="BG706" s="198" t="n">
        <f aca="false">AF56</f>
        <v>546565</v>
      </c>
      <c r="BH706" s="198" t="n">
        <f aca="false">C1142</f>
        <v>27223</v>
      </c>
      <c r="BI706" s="199" t="n">
        <f aca="false">BH706/BG706</f>
        <v>0.04980743369956</v>
      </c>
      <c r="BJ706" s="200" t="n">
        <f aca="false">2*BF706*BI706/(2+BF706*BI706)</f>
        <v>0.221461140781537</v>
      </c>
      <c r="BK706" s="201" t="n">
        <f aca="false">BK705*(1-BJ705)</f>
        <v>64031.692014652</v>
      </c>
      <c r="BL706" s="201" t="n">
        <f aca="false">((BK706+BK707)/2)*BF706</f>
        <v>284707.131173918</v>
      </c>
      <c r="BM706" s="201" t="n">
        <f aca="false">BM707+BL706</f>
        <v>720235.714966047</v>
      </c>
      <c r="BN706" s="202" t="n">
        <f aca="false">BM706/BK706</f>
        <v>11.2481131187544</v>
      </c>
    </row>
    <row r="707" customFormat="false" ht="15" hidden="false" customHeight="false" outlineLevel="0" collapsed="false">
      <c r="A707" s="219" t="s">
        <v>35</v>
      </c>
      <c r="B707" s="132" t="n">
        <v>2498</v>
      </c>
      <c r="C707" s="132" t="n">
        <v>1947</v>
      </c>
      <c r="D707" s="132" t="n">
        <v>551</v>
      </c>
      <c r="E707" s="217" t="n">
        <v>0.8</v>
      </c>
      <c r="F707" s="217" t="n">
        <v>1.1</v>
      </c>
      <c r="G707" s="217" t="n">
        <v>0.4</v>
      </c>
      <c r="H707" s="217" t="n">
        <v>353.4</v>
      </c>
      <c r="I707" s="127"/>
      <c r="AR707" s="203" t="s">
        <v>215</v>
      </c>
      <c r="AS707" s="204" t="s">
        <v>70</v>
      </c>
      <c r="AT707" s="204" t="n">
        <v>5</v>
      </c>
      <c r="AU707" s="205" t="n">
        <f aca="false">S57</f>
        <v>225783</v>
      </c>
      <c r="AV707" s="205" t="n">
        <f aca="false">C454</f>
        <v>21390</v>
      </c>
      <c r="AW707" s="206" t="n">
        <f aca="false">AV707/AU707</f>
        <v>0.0947369819694131</v>
      </c>
      <c r="AX707" s="207" t="n">
        <f aca="false">2*AT707*AW707/(2+AT707*AW707)</f>
        <v>0.382979180542724</v>
      </c>
      <c r="AY707" s="208" t="n">
        <f aca="false">AY706*(1-AX706)</f>
        <v>43245.6461224598</v>
      </c>
      <c r="AZ707" s="208" t="n">
        <f aca="false">((AY707+AY708)/2)*AT707</f>
        <v>174822.775327248</v>
      </c>
      <c r="BA707" s="208" t="n">
        <f aca="false">BA708+AZ707</f>
        <v>333010.510494641</v>
      </c>
      <c r="BB707" s="209" t="n">
        <f aca="false">BA707/AY707</f>
        <v>7.70044016804944</v>
      </c>
      <c r="BD707" s="203" t="s">
        <v>215</v>
      </c>
      <c r="BE707" s="204" t="s">
        <v>70</v>
      </c>
      <c r="BF707" s="204" t="n">
        <v>5</v>
      </c>
      <c r="BG707" s="205" t="n">
        <f aca="false">AF57</f>
        <v>352552</v>
      </c>
      <c r="BH707" s="205" t="n">
        <f aca="false">C1143</f>
        <v>27753</v>
      </c>
      <c r="BI707" s="206" t="n">
        <f aca="false">BH707/BG707</f>
        <v>0.0787203022532846</v>
      </c>
      <c r="BJ707" s="207" t="n">
        <f aca="false">2*BF707*BI707/(2+BF707*BI707)</f>
        <v>0.328878060457251</v>
      </c>
      <c r="BK707" s="208" t="n">
        <f aca="false">BK706*(1-BJ706)</f>
        <v>49851.1604549152</v>
      </c>
      <c r="BL707" s="208" t="n">
        <f aca="false">((BK707+BK708)/2)*BF707</f>
        <v>208268.419869687</v>
      </c>
      <c r="BM707" s="208" t="n">
        <f aca="false">BM708+BL707</f>
        <v>435528.583792129</v>
      </c>
      <c r="BN707" s="209" t="n">
        <f aca="false">BM707/BK707</f>
        <v>8.73657864366099</v>
      </c>
    </row>
    <row r="708" customFormat="false" ht="15" hidden="false" customHeight="false" outlineLevel="0" collapsed="false">
      <c r="A708" s="219" t="s">
        <v>36</v>
      </c>
      <c r="B708" s="132" t="n">
        <v>2588</v>
      </c>
      <c r="C708" s="132" t="n">
        <v>1937</v>
      </c>
      <c r="D708" s="132" t="n">
        <v>651</v>
      </c>
      <c r="E708" s="217" t="n">
        <v>0.8</v>
      </c>
      <c r="F708" s="217" t="n">
        <v>1.1</v>
      </c>
      <c r="G708" s="217" t="n">
        <v>0.4</v>
      </c>
      <c r="H708" s="217" t="n">
        <v>297.5</v>
      </c>
      <c r="I708" s="127"/>
      <c r="AR708" s="196" t="s">
        <v>216</v>
      </c>
      <c r="AS708" s="197" t="s">
        <v>71</v>
      </c>
      <c r="AT708" s="197" t="n">
        <v>5</v>
      </c>
      <c r="AU708" s="198" t="n">
        <f aca="false">S58</f>
        <v>114506</v>
      </c>
      <c r="AV708" s="198" t="n">
        <f aca="false">C455</f>
        <v>15996</v>
      </c>
      <c r="AW708" s="199" t="n">
        <f aca="false">AV708/AU708</f>
        <v>0.139695736467958</v>
      </c>
      <c r="AX708" s="200" t="n">
        <f aca="false">2*AT708*AW708/(2+AT708*AW708)</f>
        <v>0.517683305716653</v>
      </c>
      <c r="AY708" s="201" t="n">
        <f aca="false">AY707*(1-AX707)</f>
        <v>26683.4640084395</v>
      </c>
      <c r="AZ708" s="201" t="n">
        <f aca="false">((AY708+AY709)/2)*AT708</f>
        <v>98883.3604025468</v>
      </c>
      <c r="BA708" s="201" t="n">
        <f aca="false">BA709+AZ708</f>
        <v>158187.735167393</v>
      </c>
      <c r="BB708" s="202" t="n">
        <f aca="false">BA708/AY708</f>
        <v>5.92830582706056</v>
      </c>
      <c r="BD708" s="196" t="s">
        <v>216</v>
      </c>
      <c r="BE708" s="197" t="s">
        <v>71</v>
      </c>
      <c r="BF708" s="197" t="n">
        <v>5</v>
      </c>
      <c r="BG708" s="198" t="n">
        <f aca="false">AF58</f>
        <v>177978</v>
      </c>
      <c r="BH708" s="198" t="n">
        <f aca="false">C1144</f>
        <v>20623</v>
      </c>
      <c r="BI708" s="199" t="n">
        <f aca="false">BH708/BG708</f>
        <v>0.115873872051602</v>
      </c>
      <c r="BJ708" s="200" t="n">
        <f aca="false">2*BF708*BI708/(2+BF708*BI708)</f>
        <v>0.449233342990518</v>
      </c>
      <c r="BK708" s="201" t="n">
        <f aca="false">BK707*(1-BJ707)</f>
        <v>33456.2074929595</v>
      </c>
      <c r="BL708" s="201" t="n">
        <f aca="false">((BK708+BK709)/2)*BF708</f>
        <v>129706.927625181</v>
      </c>
      <c r="BM708" s="201" t="n">
        <f aca="false">BM709+BL708</f>
        <v>227260.163922442</v>
      </c>
      <c r="BN708" s="202" t="n">
        <f aca="false">BM708/BK708</f>
        <v>6.79276525799486</v>
      </c>
    </row>
    <row r="709" customFormat="false" ht="15" hidden="false" customHeight="false" outlineLevel="0" collapsed="false">
      <c r="A709" s="219" t="s">
        <v>37</v>
      </c>
      <c r="B709" s="132" t="n">
        <v>2792</v>
      </c>
      <c r="C709" s="132" t="n">
        <v>1951</v>
      </c>
      <c r="D709" s="132" t="n">
        <v>841</v>
      </c>
      <c r="E709" s="217" t="n">
        <v>0.9</v>
      </c>
      <c r="F709" s="217" t="n">
        <v>1.2</v>
      </c>
      <c r="G709" s="217" t="n">
        <v>0.5</v>
      </c>
      <c r="H709" s="217" t="n">
        <v>232</v>
      </c>
      <c r="I709" s="127"/>
      <c r="AR709" s="203" t="n">
        <v>90</v>
      </c>
      <c r="AS709" s="204" t="s">
        <v>72</v>
      </c>
      <c r="AT709" s="204" t="n">
        <v>5</v>
      </c>
      <c r="AU709" s="205" t="n">
        <f aca="false">S59</f>
        <v>43354</v>
      </c>
      <c r="AV709" s="205" t="n">
        <f aca="false">C456</f>
        <v>8403</v>
      </c>
      <c r="AW709" s="206" t="n">
        <f aca="false">AV709/AU709</f>
        <v>0.19382294597961</v>
      </c>
      <c r="AX709" s="207" t="n">
        <f aca="false">2*AT709*AW709/(2+AT709*AW709)</f>
        <v>0.652797091428882</v>
      </c>
      <c r="AY709" s="208" t="n">
        <f aca="false">AY708*(1-AX708)</f>
        <v>12869.8801525792</v>
      </c>
      <c r="AZ709" s="208" t="n">
        <f aca="false">((AY709+AY710)/2)*AT709</f>
        <v>43345.8499362911</v>
      </c>
      <c r="BA709" s="208" t="n">
        <f aca="false">BA710+AZ709</f>
        <v>59304.3747648458</v>
      </c>
      <c r="BB709" s="209" t="n">
        <f aca="false">BA709/AY709</f>
        <v>4.60799743756439</v>
      </c>
      <c r="BD709" s="203" t="n">
        <v>90</v>
      </c>
      <c r="BE709" s="204" t="s">
        <v>72</v>
      </c>
      <c r="BF709" s="204" t="n">
        <v>5</v>
      </c>
      <c r="BG709" s="205" t="n">
        <f aca="false">AF59</f>
        <v>70234</v>
      </c>
      <c r="BH709" s="205" t="n">
        <f aca="false">C1145</f>
        <v>11387</v>
      </c>
      <c r="BI709" s="206" t="n">
        <f aca="false">BH709/BG709</f>
        <v>0.162129452971495</v>
      </c>
      <c r="BJ709" s="207" t="n">
        <f aca="false">2*BF709*BI709/(2+BF709*BI709)</f>
        <v>0.576840270917869</v>
      </c>
      <c r="BK709" s="208" t="n">
        <f aca="false">BK708*(1-BJ708)</f>
        <v>18426.5635571129</v>
      </c>
      <c r="BL709" s="208" t="n">
        <f aca="false">((BK709+BK710)/2)*BF709</f>
        <v>65559.8579996386</v>
      </c>
      <c r="BM709" s="208" t="n">
        <f aca="false">BM710+BL709</f>
        <v>97553.2362972616</v>
      </c>
      <c r="BN709" s="209" t="n">
        <f aca="false">BM709/BK709</f>
        <v>5.29416328741367</v>
      </c>
    </row>
    <row r="710" customFormat="false" ht="15" hidden="false" customHeight="false" outlineLevel="0" collapsed="false">
      <c r="A710" s="219" t="s">
        <v>38</v>
      </c>
      <c r="B710" s="132" t="n">
        <v>3491</v>
      </c>
      <c r="C710" s="132" t="n">
        <v>2282</v>
      </c>
      <c r="D710" s="132" t="n">
        <v>1209</v>
      </c>
      <c r="E710" s="217" t="n">
        <v>1.1</v>
      </c>
      <c r="F710" s="217" t="n">
        <v>1.3</v>
      </c>
      <c r="G710" s="217" t="n">
        <v>0.8</v>
      </c>
      <c r="H710" s="217" t="n">
        <v>188.8</v>
      </c>
      <c r="I710" s="127"/>
      <c r="AR710" s="196" t="n">
        <v>95</v>
      </c>
      <c r="AS710" s="197" t="s">
        <v>74</v>
      </c>
      <c r="AT710" s="197" t="n">
        <v>5</v>
      </c>
      <c r="AU710" s="198" t="n">
        <f aca="false">S60</f>
        <v>10408</v>
      </c>
      <c r="AV710" s="198" t="n">
        <f aca="false">C457</f>
        <v>2807</v>
      </c>
      <c r="AW710" s="199" t="n">
        <f aca="false">AV710/AU710</f>
        <v>0.269696387394312</v>
      </c>
      <c r="AX710" s="200" t="n">
        <f aca="false">2*AT710*AW710/(2+AT710*AW710)</f>
        <v>0.805428825571719</v>
      </c>
      <c r="AY710" s="201" t="n">
        <f aca="false">AY709*(1-AX709)</f>
        <v>4468.45982193721</v>
      </c>
      <c r="AZ710" s="201" t="n">
        <f aca="false">((AY710+AY711)/2)*AT710</f>
        <v>13344.7332434428</v>
      </c>
      <c r="BA710" s="201" t="n">
        <f aca="false">BA711+AZ710</f>
        <v>15958.5248285548</v>
      </c>
      <c r="BB710" s="202" t="n">
        <f aca="false">BA710/AY710</f>
        <v>3.57137032993088</v>
      </c>
      <c r="BD710" s="196" t="n">
        <v>95</v>
      </c>
      <c r="BE710" s="197" t="s">
        <v>74</v>
      </c>
      <c r="BF710" s="197" t="n">
        <v>5</v>
      </c>
      <c r="BG710" s="198" t="n">
        <f aca="false">AF60</f>
        <v>20997</v>
      </c>
      <c r="BH710" s="198" t="n">
        <f aca="false">C1146</f>
        <v>4835</v>
      </c>
      <c r="BI710" s="199" t="n">
        <f aca="false">BH710/BG710</f>
        <v>0.230270991093966</v>
      </c>
      <c r="BJ710" s="200" t="n">
        <f aca="false">2*BF710*BI710/(2+BF710*BI710)</f>
        <v>0.730704710665115</v>
      </c>
      <c r="BK710" s="201" t="n">
        <f aca="false">BK709*(1-BJ709)</f>
        <v>7797.37964274256</v>
      </c>
      <c r="BL710" s="201" t="n">
        <f aca="false">((BK710+BK711)/2)*BF710</f>
        <v>24742.9431242222</v>
      </c>
      <c r="BM710" s="201" t="n">
        <f aca="false">BM711+BL710</f>
        <v>31993.378297623</v>
      </c>
      <c r="BN710" s="202" t="n">
        <f aca="false">BM710/BK710</f>
        <v>4.10309357290317</v>
      </c>
    </row>
    <row r="711" customFormat="false" ht="15" hidden="false" customHeight="false" outlineLevel="0" collapsed="false">
      <c r="A711" s="219" t="s">
        <v>39</v>
      </c>
      <c r="B711" s="132" t="n">
        <v>5227</v>
      </c>
      <c r="C711" s="132" t="n">
        <v>3306</v>
      </c>
      <c r="D711" s="132" t="n">
        <v>1921</v>
      </c>
      <c r="E711" s="217" t="n">
        <v>1.6</v>
      </c>
      <c r="F711" s="217" t="n">
        <v>2</v>
      </c>
      <c r="G711" s="217" t="n">
        <v>1.2</v>
      </c>
      <c r="H711" s="217" t="n">
        <v>172.1</v>
      </c>
      <c r="I711" s="127"/>
      <c r="AR711" s="220" t="s">
        <v>217</v>
      </c>
      <c r="AS711" s="221" t="s">
        <v>218</v>
      </c>
      <c r="AT711" s="221" t="n">
        <f aca="false">2/AW711</f>
        <v>6.01263157894737</v>
      </c>
      <c r="AU711" s="222" t="n">
        <f aca="false">S61</f>
        <v>1428</v>
      </c>
      <c r="AV711" s="222" t="n">
        <f aca="false">C458</f>
        <v>475</v>
      </c>
      <c r="AW711" s="223" t="n">
        <f aca="false">AV711/AU711</f>
        <v>0.332633053221288</v>
      </c>
      <c r="AX711" s="224" t="n">
        <f aca="false">2*AT711*AW711/(2+AT711*AW711)</f>
        <v>1</v>
      </c>
      <c r="AY711" s="225" t="n">
        <f aca="false">AY710*(1-AX710)</f>
        <v>869.433475439907</v>
      </c>
      <c r="AZ711" s="225" t="n">
        <f aca="false">AY711/AW711</f>
        <v>2613.79158511197</v>
      </c>
      <c r="BA711" s="225" t="n">
        <f aca="false">BA712+AZ711</f>
        <v>2613.79158511197</v>
      </c>
      <c r="BB711" s="226" t="n">
        <f aca="false">BA711/AY711</f>
        <v>3.00631578947368</v>
      </c>
      <c r="BD711" s="220" t="s">
        <v>217</v>
      </c>
      <c r="BE711" s="221" t="s">
        <v>218</v>
      </c>
      <c r="BF711" s="221" t="n">
        <f aca="false">2/BI711</f>
        <v>6.90584192439863</v>
      </c>
      <c r="BG711" s="222" t="n">
        <f aca="false">AF61</f>
        <v>5024</v>
      </c>
      <c r="BH711" s="222" t="n">
        <f aca="false">C1147</f>
        <v>1455</v>
      </c>
      <c r="BI711" s="223" t="n">
        <f aca="false">BH711/BG711</f>
        <v>0.289609872611465</v>
      </c>
      <c r="BJ711" s="224" t="n">
        <f aca="false">2*BF711*BI711/(2+BF711*BI711)</f>
        <v>1</v>
      </c>
      <c r="BK711" s="225" t="n">
        <f aca="false">BK710*(1-BJ710)</f>
        <v>2099.7976069463</v>
      </c>
      <c r="BL711" s="225" t="n">
        <f aca="false">BK711/BI711</f>
        <v>7250.43517340083</v>
      </c>
      <c r="BM711" s="225" t="n">
        <f aca="false">BM712+BL711</f>
        <v>7250.43517340083</v>
      </c>
      <c r="BN711" s="226" t="n">
        <f aca="false">BM711/BK711</f>
        <v>3.45292096219931</v>
      </c>
    </row>
    <row r="712" customFormat="false" ht="15" hidden="false" customHeight="false" outlineLevel="0" collapsed="false">
      <c r="A712" s="219" t="s">
        <v>40</v>
      </c>
      <c r="B712" s="132" t="n">
        <v>7854</v>
      </c>
      <c r="C712" s="132" t="n">
        <v>4895</v>
      </c>
      <c r="D712" s="132" t="n">
        <v>2959</v>
      </c>
      <c r="E712" s="217" t="n">
        <v>2.4</v>
      </c>
      <c r="F712" s="217" t="n">
        <v>2.9</v>
      </c>
      <c r="G712" s="217" t="n">
        <v>1.9</v>
      </c>
      <c r="H712" s="217" t="n">
        <v>165.4</v>
      </c>
      <c r="I712" s="127"/>
    </row>
    <row r="713" customFormat="false" ht="15" hidden="false" customHeight="false" outlineLevel="0" collapsed="false">
      <c r="A713" s="219" t="s">
        <v>52</v>
      </c>
      <c r="B713" s="132" t="n">
        <v>10733</v>
      </c>
      <c r="C713" s="132" t="n">
        <v>6794</v>
      </c>
      <c r="D713" s="132" t="n">
        <v>3939</v>
      </c>
      <c r="E713" s="217" t="n">
        <v>3.3</v>
      </c>
      <c r="F713" s="217" t="n">
        <v>4</v>
      </c>
      <c r="G713" s="217" t="n">
        <v>2.6</v>
      </c>
      <c r="H713" s="217" t="n">
        <v>172.5</v>
      </c>
      <c r="I713" s="127"/>
      <c r="AR713" s="180"/>
      <c r="AS713" s="181"/>
      <c r="AT713" s="181"/>
      <c r="AU713" s="181"/>
      <c r="AV713" s="182"/>
      <c r="AW713" s="182" t="s">
        <v>310</v>
      </c>
      <c r="AX713" s="181"/>
      <c r="AY713" s="181"/>
      <c r="AZ713" s="181"/>
      <c r="BA713" s="181"/>
      <c r="BB713" s="183"/>
      <c r="BD713" s="180"/>
      <c r="BE713" s="181"/>
      <c r="BF713" s="181"/>
      <c r="BG713" s="181"/>
      <c r="BH713" s="182"/>
      <c r="BI713" s="182" t="s">
        <v>311</v>
      </c>
      <c r="BJ713" s="181"/>
      <c r="BK713" s="181"/>
      <c r="BL713" s="181"/>
      <c r="BM713" s="181"/>
      <c r="BN713" s="183"/>
    </row>
    <row r="714" customFormat="false" ht="15" hidden="false" customHeight="false" outlineLevel="0" collapsed="false">
      <c r="A714" s="219" t="s">
        <v>53</v>
      </c>
      <c r="B714" s="132" t="n">
        <v>15053</v>
      </c>
      <c r="C714" s="132" t="n">
        <v>9678</v>
      </c>
      <c r="D714" s="132" t="n">
        <v>5375</v>
      </c>
      <c r="E714" s="217" t="n">
        <v>4.6</v>
      </c>
      <c r="F714" s="217" t="n">
        <v>5.7</v>
      </c>
      <c r="G714" s="217" t="n">
        <v>3.5</v>
      </c>
      <c r="H714" s="217" t="n">
        <v>180.1</v>
      </c>
      <c r="I714" s="127"/>
      <c r="AR714" s="184"/>
      <c r="AS714" s="185"/>
      <c r="AT714" s="186"/>
      <c r="AU714" s="187"/>
      <c r="AV714" s="187"/>
      <c r="AW714" s="187"/>
      <c r="AX714" s="187"/>
      <c r="AY714" s="187"/>
      <c r="AZ714" s="188"/>
      <c r="BA714" s="187"/>
      <c r="BB714" s="189"/>
      <c r="BD714" s="184"/>
      <c r="BE714" s="185"/>
      <c r="BF714" s="186"/>
      <c r="BG714" s="187"/>
      <c r="BH714" s="187"/>
      <c r="BI714" s="187"/>
      <c r="BJ714" s="187"/>
      <c r="BK714" s="187"/>
      <c r="BL714" s="188"/>
      <c r="BM714" s="187"/>
      <c r="BN714" s="189"/>
    </row>
    <row r="715" customFormat="false" ht="73" hidden="false" customHeight="false" outlineLevel="0" collapsed="false">
      <c r="A715" s="219" t="s">
        <v>57</v>
      </c>
      <c r="B715" s="132" t="n">
        <v>21263</v>
      </c>
      <c r="C715" s="132" t="n">
        <v>13658</v>
      </c>
      <c r="D715" s="132" t="n">
        <v>7605</v>
      </c>
      <c r="E715" s="217" t="n">
        <v>6.6</v>
      </c>
      <c r="F715" s="217" t="n">
        <v>8.1</v>
      </c>
      <c r="G715" s="217" t="n">
        <v>4.9</v>
      </c>
      <c r="H715" s="217" t="n">
        <v>179.6</v>
      </c>
      <c r="I715" s="127"/>
      <c r="AR715" s="184" t="s">
        <v>163</v>
      </c>
      <c r="AS715" s="187" t="s">
        <v>164</v>
      </c>
      <c r="AT715" s="186" t="s">
        <v>165</v>
      </c>
      <c r="AU715" s="187" t="s">
        <v>166</v>
      </c>
      <c r="AV715" s="187" t="s">
        <v>167</v>
      </c>
      <c r="AW715" s="187" t="s">
        <v>168</v>
      </c>
      <c r="AX715" s="187" t="s">
        <v>169</v>
      </c>
      <c r="AY715" s="187" t="s">
        <v>170</v>
      </c>
      <c r="AZ715" s="188" t="s">
        <v>171</v>
      </c>
      <c r="BA715" s="187" t="s">
        <v>172</v>
      </c>
      <c r="BB715" s="189" t="s">
        <v>173</v>
      </c>
      <c r="BD715" s="184" t="s">
        <v>163</v>
      </c>
      <c r="BE715" s="187" t="s">
        <v>164</v>
      </c>
      <c r="BF715" s="186" t="s">
        <v>165</v>
      </c>
      <c r="BG715" s="187" t="s">
        <v>166</v>
      </c>
      <c r="BH715" s="187" t="s">
        <v>167</v>
      </c>
      <c r="BI715" s="187" t="s">
        <v>168</v>
      </c>
      <c r="BJ715" s="187" t="s">
        <v>169</v>
      </c>
      <c r="BK715" s="187" t="s">
        <v>170</v>
      </c>
      <c r="BL715" s="188" t="s">
        <v>171</v>
      </c>
      <c r="BM715" s="187" t="s">
        <v>172</v>
      </c>
      <c r="BN715" s="189" t="s">
        <v>173</v>
      </c>
    </row>
    <row r="716" customFormat="false" ht="15" hidden="false" customHeight="false" outlineLevel="0" collapsed="false">
      <c r="A716" s="219" t="s">
        <v>62</v>
      </c>
      <c r="B716" s="132" t="n">
        <v>28409</v>
      </c>
      <c r="C716" s="132" t="n">
        <v>17804</v>
      </c>
      <c r="D716" s="132" t="n">
        <v>10605</v>
      </c>
      <c r="E716" s="217" t="n">
        <v>8.8</v>
      </c>
      <c r="F716" s="217" t="n">
        <v>10.5</v>
      </c>
      <c r="G716" s="217" t="n">
        <v>6.9</v>
      </c>
      <c r="H716" s="217" t="n">
        <v>167.9</v>
      </c>
      <c r="I716" s="127"/>
      <c r="AR716" s="191" t="s">
        <v>175</v>
      </c>
      <c r="AS716" s="192" t="s">
        <v>176</v>
      </c>
      <c r="AT716" s="193" t="s">
        <v>177</v>
      </c>
      <c r="AU716" s="192" t="s">
        <v>178</v>
      </c>
      <c r="AV716" s="192" t="s">
        <v>179</v>
      </c>
      <c r="AW716" s="192" t="s">
        <v>180</v>
      </c>
      <c r="AX716" s="192" t="s">
        <v>181</v>
      </c>
      <c r="AY716" s="192" t="s">
        <v>182</v>
      </c>
      <c r="AZ716" s="194" t="s">
        <v>183</v>
      </c>
      <c r="BA716" s="192" t="s">
        <v>184</v>
      </c>
      <c r="BB716" s="195" t="s">
        <v>185</v>
      </c>
      <c r="BD716" s="191" t="s">
        <v>175</v>
      </c>
      <c r="BE716" s="192" t="s">
        <v>176</v>
      </c>
      <c r="BF716" s="193" t="s">
        <v>177</v>
      </c>
      <c r="BG716" s="192" t="s">
        <v>178</v>
      </c>
      <c r="BH716" s="192" t="s">
        <v>179</v>
      </c>
      <c r="BI716" s="192" t="s">
        <v>180</v>
      </c>
      <c r="BJ716" s="192" t="s">
        <v>181</v>
      </c>
      <c r="BK716" s="192" t="s">
        <v>182</v>
      </c>
      <c r="BL716" s="194" t="s">
        <v>183</v>
      </c>
      <c r="BM716" s="192" t="s">
        <v>184</v>
      </c>
      <c r="BN716" s="195" t="s">
        <v>185</v>
      </c>
    </row>
    <row r="717" customFormat="false" ht="15" hidden="false" customHeight="false" outlineLevel="0" collapsed="false">
      <c r="A717" s="219" t="s">
        <v>64</v>
      </c>
      <c r="B717" s="132" t="n">
        <v>36634</v>
      </c>
      <c r="C717" s="132" t="n">
        <v>21963</v>
      </c>
      <c r="D717" s="132" t="n">
        <v>14671</v>
      </c>
      <c r="E717" s="217" t="n">
        <v>11.3</v>
      </c>
      <c r="F717" s="217" t="n">
        <v>13</v>
      </c>
      <c r="G717" s="217" t="n">
        <v>9.5</v>
      </c>
      <c r="H717" s="217" t="n">
        <v>149.7</v>
      </c>
      <c r="I717" s="127"/>
      <c r="AR717" s="196" t="s">
        <v>186</v>
      </c>
      <c r="AS717" s="197" t="s">
        <v>186</v>
      </c>
      <c r="AT717" s="197" t="n">
        <v>1</v>
      </c>
      <c r="AU717" s="198" t="n">
        <f aca="false">S70</f>
        <v>361846.097859512</v>
      </c>
      <c r="AV717" s="198" t="n">
        <f aca="false">D437</f>
        <v>2922</v>
      </c>
      <c r="AW717" s="199" t="n">
        <f aca="false">AV717/AU717</f>
        <v>0.00807525635148476</v>
      </c>
      <c r="AX717" s="200" t="n">
        <f aca="false">2*AT717*AW717/(2+AT717*AW717)</f>
        <v>0.00804278258590454</v>
      </c>
      <c r="AY717" s="201" t="n">
        <v>100000</v>
      </c>
      <c r="AZ717" s="201" t="n">
        <f aca="false">(0.1*AY717+0.9*AY718)*AT717</f>
        <v>99276.1495672686</v>
      </c>
      <c r="BA717" s="201" t="n">
        <f aca="false">BA718+AZ717</f>
        <v>8101967.9057697</v>
      </c>
      <c r="BB717" s="202" t="n">
        <f aca="false">BA717/AY717</f>
        <v>81.019679057697</v>
      </c>
      <c r="BD717" s="196" t="s">
        <v>186</v>
      </c>
      <c r="BE717" s="197" t="s">
        <v>186</v>
      </c>
      <c r="BF717" s="197" t="n">
        <v>1</v>
      </c>
      <c r="BG717" s="198" t="n">
        <f aca="false">AF70</f>
        <v>346125.449845854</v>
      </c>
      <c r="BH717" s="198" t="n">
        <f aca="false">D1126</f>
        <v>1906</v>
      </c>
      <c r="BI717" s="199" t="n">
        <f aca="false">BH717/BG717</f>
        <v>0.00550667395549455</v>
      </c>
      <c r="BJ717" s="200" t="n">
        <f aca="false">2*BF717*BI717/(2+BF717*BI717)</f>
        <v>0.00549155385719425</v>
      </c>
      <c r="BK717" s="201" t="n">
        <v>100000</v>
      </c>
      <c r="BL717" s="201" t="n">
        <f aca="false">(0.1*BK717+0.9*BK718)*BF717</f>
        <v>99505.7601528525</v>
      </c>
      <c r="BM717" s="201" t="n">
        <f aca="false">BM718+BL717</f>
        <v>8345770.02567779</v>
      </c>
      <c r="BN717" s="202" t="n">
        <f aca="false">BM717/BK717</f>
        <v>83.4577002567779</v>
      </c>
    </row>
    <row r="718" customFormat="false" ht="15" hidden="false" customHeight="false" outlineLevel="0" collapsed="false">
      <c r="A718" s="219" t="s">
        <v>69</v>
      </c>
      <c r="B718" s="132" t="n">
        <v>43541</v>
      </c>
      <c r="C718" s="132" t="n">
        <v>24279</v>
      </c>
      <c r="D718" s="132" t="n">
        <v>19262</v>
      </c>
      <c r="E718" s="217" t="n">
        <v>13.4</v>
      </c>
      <c r="F718" s="217" t="n">
        <v>14.3</v>
      </c>
      <c r="G718" s="217" t="n">
        <v>12.5</v>
      </c>
      <c r="H718" s="217" t="n">
        <v>126</v>
      </c>
      <c r="I718" s="127"/>
      <c r="AR718" s="203" t="s">
        <v>188</v>
      </c>
      <c r="AS718" s="204" t="s">
        <v>189</v>
      </c>
      <c r="AT718" s="204" t="n">
        <v>4</v>
      </c>
      <c r="AU718" s="205" t="n">
        <f aca="false">S71</f>
        <v>1814785</v>
      </c>
      <c r="AV718" s="205" t="n">
        <f aca="false">D438</f>
        <v>481</v>
      </c>
      <c r="AW718" s="206" t="n">
        <f aca="false">AV718/AU718</f>
        <v>0.000265045170640048</v>
      </c>
      <c r="AX718" s="207" t="n">
        <f aca="false">2*AT718*AW718/(2+AT718*AW718)</f>
        <v>0.00105961898876881</v>
      </c>
      <c r="AY718" s="208" t="n">
        <f aca="false">AY717*(1-AX717)</f>
        <v>99195.7217414095</v>
      </c>
      <c r="AZ718" s="208" t="n">
        <f aca="false">((AY718+AY719)/2)*AT718</f>
        <v>396572.667624915</v>
      </c>
      <c r="BA718" s="208" t="n">
        <f aca="false">BA719+AZ718</f>
        <v>8002691.75620243</v>
      </c>
      <c r="BB718" s="209" t="n">
        <f aca="false">BA718/AY718</f>
        <v>80.6757752825713</v>
      </c>
      <c r="BD718" s="203" t="s">
        <v>188</v>
      </c>
      <c r="BE718" s="204" t="s">
        <v>189</v>
      </c>
      <c r="BF718" s="204" t="n">
        <v>4</v>
      </c>
      <c r="BG718" s="205" t="n">
        <f aca="false">AF71</f>
        <v>1730082</v>
      </c>
      <c r="BH718" s="205" t="n">
        <f aca="false">D1127</f>
        <v>278</v>
      </c>
      <c r="BI718" s="206" t="n">
        <f aca="false">BH718/BG718</f>
        <v>0.000160686025286663</v>
      </c>
      <c r="BJ718" s="207" t="n">
        <f aca="false">2*BF718*BI718/(2+BF718*BI718)</f>
        <v>0.000642537607518152</v>
      </c>
      <c r="BK718" s="208" t="n">
        <f aca="false">BK717*(1-BJ717)</f>
        <v>99450.8446142806</v>
      </c>
      <c r="BL718" s="208" t="n">
        <f aca="false">((BK718+BK719)/2)*BF718</f>
        <v>397675.576641594</v>
      </c>
      <c r="BM718" s="208" t="n">
        <f aca="false">BM719+BL718</f>
        <v>8246264.26552494</v>
      </c>
      <c r="BN718" s="209" t="n">
        <f aca="false">BM718/BK718</f>
        <v>82.9179912700392</v>
      </c>
    </row>
    <row r="719" customFormat="false" ht="15" hidden="false" customHeight="false" outlineLevel="0" collapsed="false">
      <c r="A719" s="219" t="s">
        <v>70</v>
      </c>
      <c r="B719" s="132" t="n">
        <v>47391</v>
      </c>
      <c r="C719" s="132" t="n">
        <v>22801</v>
      </c>
      <c r="D719" s="132" t="n">
        <v>24590</v>
      </c>
      <c r="E719" s="217" t="n">
        <v>14.6</v>
      </c>
      <c r="F719" s="217" t="n">
        <v>13.5</v>
      </c>
      <c r="G719" s="217" t="n">
        <v>15.9</v>
      </c>
      <c r="H719" s="217" t="n">
        <v>92.7</v>
      </c>
      <c r="I719" s="127"/>
      <c r="AR719" s="196" t="s">
        <v>194</v>
      </c>
      <c r="AS719" s="197" t="s">
        <v>46</v>
      </c>
      <c r="AT719" s="197" t="n">
        <v>5</v>
      </c>
      <c r="AU719" s="198" t="n">
        <f aca="false">S72</f>
        <v>1800560</v>
      </c>
      <c r="AV719" s="198" t="n">
        <f aca="false">D439</f>
        <v>221</v>
      </c>
      <c r="AW719" s="199" t="n">
        <f aca="false">AV719/AU719</f>
        <v>0.000122739592126894</v>
      </c>
      <c r="AX719" s="200" t="n">
        <f aca="false">2*AT719*AW719/(2+AT719*AW719)</f>
        <v>0.000613509705806828</v>
      </c>
      <c r="AY719" s="201" t="n">
        <f aca="false">AY718*(1-AX718)</f>
        <v>99090.6120710477</v>
      </c>
      <c r="AZ719" s="201" t="n">
        <f aca="false">((AY719+AY720)/2)*AT719</f>
        <v>495301.077724589</v>
      </c>
      <c r="BA719" s="201" t="n">
        <f aca="false">BA720+AZ719</f>
        <v>7606119.08857752</v>
      </c>
      <c r="BB719" s="202" t="n">
        <f aca="false">BA719/AY719</f>
        <v>76.7592300582819</v>
      </c>
      <c r="BD719" s="196" t="s">
        <v>194</v>
      </c>
      <c r="BE719" s="197" t="s">
        <v>46</v>
      </c>
      <c r="BF719" s="197" t="n">
        <v>5</v>
      </c>
      <c r="BG719" s="198" t="n">
        <f aca="false">AF72</f>
        <v>1758054</v>
      </c>
      <c r="BH719" s="198" t="n">
        <f aca="false">D1128</f>
        <v>120</v>
      </c>
      <c r="BI719" s="199" t="n">
        <f aca="false">BH719/BG719</f>
        <v>6.82572890252518E-005</v>
      </c>
      <c r="BJ719" s="200" t="n">
        <f aca="false">2*BF719*BI719/(2+BF719*BI719)</f>
        <v>0.000341228216843707</v>
      </c>
      <c r="BK719" s="201" t="n">
        <f aca="false">BK718*(1-BJ718)</f>
        <v>99386.9437065165</v>
      </c>
      <c r="BL719" s="201" t="n">
        <f aca="false">((BK719+BK720)/2)*BF719</f>
        <v>496849.934458636</v>
      </c>
      <c r="BM719" s="201" t="n">
        <f aca="false">BM720+BL719</f>
        <v>7848588.68888334</v>
      </c>
      <c r="BN719" s="202" t="n">
        <f aca="false">BM719/BK719</f>
        <v>78.9700175513974</v>
      </c>
    </row>
    <row r="720" customFormat="false" ht="15" hidden="false" customHeight="false" outlineLevel="0" collapsed="false">
      <c r="A720" s="219" t="s">
        <v>71</v>
      </c>
      <c r="B720" s="132" t="n">
        <v>41282</v>
      </c>
      <c r="C720" s="132" t="n">
        <v>16726</v>
      </c>
      <c r="D720" s="132" t="n">
        <v>24556</v>
      </c>
      <c r="E720" s="217" t="n">
        <v>12.7</v>
      </c>
      <c r="F720" s="217" t="n">
        <v>9.9</v>
      </c>
      <c r="G720" s="217" t="n">
        <v>15.9</v>
      </c>
      <c r="H720" s="217" t="n">
        <v>68.1</v>
      </c>
      <c r="I720" s="127"/>
      <c r="AR720" s="203" t="s">
        <v>200</v>
      </c>
      <c r="AS720" s="204" t="s">
        <v>33</v>
      </c>
      <c r="AT720" s="204" t="n">
        <v>5</v>
      </c>
      <c r="AU720" s="205" t="n">
        <f aca="false">S73</f>
        <v>1714704</v>
      </c>
      <c r="AV720" s="205" t="n">
        <f aca="false">D440</f>
        <v>239</v>
      </c>
      <c r="AW720" s="206" t="n">
        <f aca="false">AV720/AU720</f>
        <v>0.000139382657298286</v>
      </c>
      <c r="AX720" s="207" t="n">
        <f aca="false">2*AT720*AW720/(2+AT720*AW720)</f>
        <v>0.000696670527018136</v>
      </c>
      <c r="AY720" s="208" t="n">
        <f aca="false">AY719*(1-AX719)</f>
        <v>99029.8190187878</v>
      </c>
      <c r="AZ720" s="208" t="n">
        <f aca="false">((AY720+AY721)/2)*AT720</f>
        <v>494976.617203423</v>
      </c>
      <c r="BA720" s="208" t="n">
        <f aca="false">BA721+AZ720</f>
        <v>7110818.01085293</v>
      </c>
      <c r="BB720" s="209" t="n">
        <f aca="false">BA720/AY720</f>
        <v>71.8048167845674</v>
      </c>
      <c r="BD720" s="203" t="s">
        <v>200</v>
      </c>
      <c r="BE720" s="204" t="s">
        <v>33</v>
      </c>
      <c r="BF720" s="204" t="n">
        <v>5</v>
      </c>
      <c r="BG720" s="205" t="n">
        <f aca="false">AF73</f>
        <v>1795653</v>
      </c>
      <c r="BH720" s="205" t="n">
        <f aca="false">D1129</f>
        <v>127</v>
      </c>
      <c r="BI720" s="206" t="n">
        <f aca="false">BH720/BG720</f>
        <v>7.07263597142655E-005</v>
      </c>
      <c r="BJ720" s="207" t="n">
        <f aca="false">2*BF720*BI720/(2+BF720*BI720)</f>
        <v>0.000353569281900788</v>
      </c>
      <c r="BK720" s="208" t="n">
        <f aca="false">BK719*(1-BJ719)</f>
        <v>99353.0300769379</v>
      </c>
      <c r="BL720" s="208" t="n">
        <f aca="false">((BK720+BK721)/2)*BF720</f>
        <v>496677.329935942</v>
      </c>
      <c r="BM720" s="208" t="n">
        <f aca="false">BM721+BL720</f>
        <v>7351738.75442471</v>
      </c>
      <c r="BN720" s="209" t="n">
        <f aca="false">BM720/BK720</f>
        <v>73.9961201860839</v>
      </c>
    </row>
    <row r="721" customFormat="false" ht="15" hidden="false" customHeight="false" outlineLevel="0" collapsed="false">
      <c r="A721" s="219" t="s">
        <v>72</v>
      </c>
      <c r="B721" s="132" t="n">
        <v>28173</v>
      </c>
      <c r="C721" s="132" t="n">
        <v>9318</v>
      </c>
      <c r="D721" s="132" t="n">
        <v>18855</v>
      </c>
      <c r="E721" s="217" t="n">
        <v>8.7</v>
      </c>
      <c r="F721" s="217" t="n">
        <v>5.5</v>
      </c>
      <c r="G721" s="217" t="n">
        <v>12.2</v>
      </c>
      <c r="H721" s="217" t="n">
        <v>49.4</v>
      </c>
      <c r="I721" s="127"/>
      <c r="AR721" s="196" t="s">
        <v>202</v>
      </c>
      <c r="AS721" s="197" t="s">
        <v>34</v>
      </c>
      <c r="AT721" s="197" t="n">
        <v>5</v>
      </c>
      <c r="AU721" s="198" t="n">
        <f aca="false">S74</f>
        <v>1721209</v>
      </c>
      <c r="AV721" s="198" t="n">
        <f aca="false">D441</f>
        <v>544</v>
      </c>
      <c r="AW721" s="199" t="n">
        <f aca="false">AV721/AU721</f>
        <v>0.00031605691115954</v>
      </c>
      <c r="AX721" s="200" t="n">
        <f aca="false">2*AT721*AW721/(2+AT721*AW721)</f>
        <v>0.00157903689199097</v>
      </c>
      <c r="AY721" s="201" t="n">
        <f aca="false">AY720*(1-AX720)</f>
        <v>98960.8278625815</v>
      </c>
      <c r="AZ721" s="201" t="n">
        <f aca="false">((AY721+AY722)/2)*AT721</f>
        <v>494413.482317765</v>
      </c>
      <c r="BA721" s="201" t="n">
        <f aca="false">BA722+AZ721</f>
        <v>6615841.3936495</v>
      </c>
      <c r="BB721" s="202" t="n">
        <f aca="false">BA721/AY721</f>
        <v>66.8531330683325</v>
      </c>
      <c r="BD721" s="196" t="s">
        <v>202</v>
      </c>
      <c r="BE721" s="197" t="s">
        <v>34</v>
      </c>
      <c r="BF721" s="197" t="n">
        <v>5</v>
      </c>
      <c r="BG721" s="198" t="n">
        <f aca="false">AF74</f>
        <v>1824532</v>
      </c>
      <c r="BH721" s="198" t="n">
        <f aca="false">D1130</f>
        <v>387</v>
      </c>
      <c r="BI721" s="199" t="n">
        <f aca="false">BH721/BG721</f>
        <v>0.000212109187451905</v>
      </c>
      <c r="BJ721" s="200" t="n">
        <f aca="false">2*BF721*BI721/(2+BF721*BI721)</f>
        <v>0.00105998385647326</v>
      </c>
      <c r="BK721" s="201" t="n">
        <f aca="false">BK720*(1-BJ720)</f>
        <v>99317.901897439</v>
      </c>
      <c r="BL721" s="201" t="n">
        <f aca="false">((BK721+BK722)/2)*BF721</f>
        <v>496326.32105552</v>
      </c>
      <c r="BM721" s="201" t="n">
        <f aca="false">BM722+BL721</f>
        <v>6855061.42448877</v>
      </c>
      <c r="BN721" s="202" t="n">
        <f aca="false">BM721/BK721</f>
        <v>69.0214079589365</v>
      </c>
    </row>
    <row r="722" customFormat="false" ht="15" hidden="false" customHeight="false" outlineLevel="0" collapsed="false">
      <c r="A722" s="219" t="s">
        <v>74</v>
      </c>
      <c r="B722" s="132" t="n">
        <v>13723</v>
      </c>
      <c r="C722" s="132" t="n">
        <v>3590</v>
      </c>
      <c r="D722" s="132" t="n">
        <v>10133</v>
      </c>
      <c r="E722" s="217" t="n">
        <v>4.2</v>
      </c>
      <c r="F722" s="217" t="n">
        <v>2.1</v>
      </c>
      <c r="G722" s="217" t="n">
        <v>6.6</v>
      </c>
      <c r="H722" s="217" t="n">
        <v>35.4</v>
      </c>
      <c r="I722" s="127"/>
      <c r="AR722" s="203" t="s">
        <v>203</v>
      </c>
      <c r="AS722" s="204" t="s">
        <v>35</v>
      </c>
      <c r="AT722" s="204" t="n">
        <v>5</v>
      </c>
      <c r="AU722" s="205" t="n">
        <f aca="false">S75</f>
        <v>1759248</v>
      </c>
      <c r="AV722" s="205" t="n">
        <f aca="false">D442</f>
        <v>667</v>
      </c>
      <c r="AW722" s="206" t="n">
        <f aca="false">AV722/AU722</f>
        <v>0.000379139268596582</v>
      </c>
      <c r="AX722" s="207" t="n">
        <f aca="false">2*AT722*AW722/(2+AT722*AW722)</f>
        <v>0.00189390121218196</v>
      </c>
      <c r="AY722" s="208" t="n">
        <f aca="false">AY721*(1-AX721)</f>
        <v>98804.5650645245</v>
      </c>
      <c r="AZ722" s="208" t="n">
        <f aca="false">((AY722+AY723)/2)*AT722</f>
        <v>493555.01010876</v>
      </c>
      <c r="BA722" s="208" t="n">
        <f aca="false">BA723+AZ722</f>
        <v>6121427.91133174</v>
      </c>
      <c r="BB722" s="209" t="n">
        <f aca="false">BA722/AY722</f>
        <v>61.9549097486956</v>
      </c>
      <c r="BD722" s="203" t="s">
        <v>203</v>
      </c>
      <c r="BE722" s="204" t="s">
        <v>35</v>
      </c>
      <c r="BF722" s="204" t="n">
        <v>5</v>
      </c>
      <c r="BG722" s="205" t="n">
        <f aca="false">AF75</f>
        <v>1757615</v>
      </c>
      <c r="BH722" s="205" t="n">
        <f aca="false">D1131</f>
        <v>448</v>
      </c>
      <c r="BI722" s="206" t="n">
        <f aca="false">BH722/BG722</f>
        <v>0.000254890860626474</v>
      </c>
      <c r="BJ722" s="207" t="n">
        <f aca="false">2*BF722*BI722/(2+BF722*BI722)</f>
        <v>0.00127364270342036</v>
      </c>
      <c r="BK722" s="208" t="n">
        <f aca="false">BK721*(1-BJ721)</f>
        <v>99212.6265247689</v>
      </c>
      <c r="BL722" s="208" t="n">
        <f aca="false">((BK722+BK723)/2)*BF722</f>
        <v>495747.229029193</v>
      </c>
      <c r="BM722" s="208" t="n">
        <f aca="false">BM723+BL722</f>
        <v>6358735.10343325</v>
      </c>
      <c r="BN722" s="209" t="n">
        <f aca="false">BM722/BK722</f>
        <v>64.0919943979687</v>
      </c>
    </row>
    <row r="723" customFormat="false" ht="15" hidden="false" customHeight="false" outlineLevel="0" collapsed="false">
      <c r="A723" s="219" t="s">
        <v>218</v>
      </c>
      <c r="B723" s="132" t="n">
        <v>3894</v>
      </c>
      <c r="C723" s="132" t="n">
        <v>828</v>
      </c>
      <c r="D723" s="132" t="n">
        <v>3066</v>
      </c>
      <c r="E723" s="217" t="n">
        <v>1.2</v>
      </c>
      <c r="F723" s="217" t="n">
        <v>0.5</v>
      </c>
      <c r="G723" s="217" t="n">
        <v>2</v>
      </c>
      <c r="H723" s="217" t="n">
        <v>27</v>
      </c>
      <c r="I723" s="127"/>
      <c r="AR723" s="196" t="s">
        <v>204</v>
      </c>
      <c r="AS723" s="197" t="s">
        <v>36</v>
      </c>
      <c r="AT723" s="197" t="n">
        <v>5</v>
      </c>
      <c r="AU723" s="198" t="n">
        <f aca="false">S76</f>
        <v>1737845</v>
      </c>
      <c r="AV723" s="198" t="n">
        <f aca="false">D443</f>
        <v>762</v>
      </c>
      <c r="AW723" s="199" t="n">
        <f aca="false">AV723/AU723</f>
        <v>0.000438474087159672</v>
      </c>
      <c r="AX723" s="200" t="n">
        <f aca="false">2*AT723*AW723/(2+AT723*AW723)</f>
        <v>0.00218996982325047</v>
      </c>
      <c r="AY723" s="201" t="n">
        <f aca="false">AY722*(1-AX722)</f>
        <v>98617.4389789797</v>
      </c>
      <c r="AZ723" s="201" t="n">
        <f aca="false">((AY723+AY724)/2)*AT723</f>
        <v>492547.271856373</v>
      </c>
      <c r="BA723" s="201" t="n">
        <f aca="false">BA724+AZ723</f>
        <v>5627872.90122298</v>
      </c>
      <c r="BB723" s="202" t="n">
        <f aca="false">BA723/AY723</f>
        <v>57.0677251355367</v>
      </c>
      <c r="BD723" s="196" t="s">
        <v>204</v>
      </c>
      <c r="BE723" s="197" t="s">
        <v>36</v>
      </c>
      <c r="BF723" s="197" t="n">
        <v>5</v>
      </c>
      <c r="BG723" s="198" t="n">
        <f aca="false">AF76</f>
        <v>1712188</v>
      </c>
      <c r="BH723" s="198" t="n">
        <f aca="false">D1132</f>
        <v>479</v>
      </c>
      <c r="BI723" s="199" t="n">
        <f aca="false">BH723/BG723</f>
        <v>0.000279758998427743</v>
      </c>
      <c r="BJ723" s="200" t="n">
        <f aca="false">2*BF723*BI723/(2+BF723*BI723)</f>
        <v>0.00139781736217565</v>
      </c>
      <c r="BK723" s="201" t="n">
        <f aca="false">BK722*(1-BJ722)</f>
        <v>99086.2650869085</v>
      </c>
      <c r="BL723" s="201" t="n">
        <f aca="false">((BK723+BK724)/2)*BF723</f>
        <v>495085.064180313</v>
      </c>
      <c r="BM723" s="201" t="n">
        <f aca="false">BM724+BL723</f>
        <v>5862987.87440405</v>
      </c>
      <c r="BN723" s="202" t="n">
        <f aca="false">BM723/BK723</f>
        <v>59.1705406320607</v>
      </c>
    </row>
    <row r="724" customFormat="false" ht="15" hidden="false" customHeight="false" outlineLevel="0" collapsed="false">
      <c r="B724" s="132"/>
      <c r="C724" s="132"/>
      <c r="D724" s="132"/>
      <c r="E724" s="217"/>
      <c r="F724" s="217"/>
      <c r="G724" s="217"/>
      <c r="H724" s="217"/>
      <c r="I724" s="127"/>
      <c r="AI724" s="0" t="n">
        <f aca="false">90-37</f>
        <v>53</v>
      </c>
      <c r="AR724" s="203" t="s">
        <v>205</v>
      </c>
      <c r="AS724" s="204" t="s">
        <v>37</v>
      </c>
      <c r="AT724" s="204" t="n">
        <v>5</v>
      </c>
      <c r="AU724" s="205" t="n">
        <f aca="false">S77</f>
        <v>1630031</v>
      </c>
      <c r="AV724" s="205" t="n">
        <f aca="false">D444</f>
        <v>925</v>
      </c>
      <c r="AW724" s="206" t="n">
        <f aca="false">AV724/AU724</f>
        <v>0.00056747387012885</v>
      </c>
      <c r="AX724" s="207" t="n">
        <f aca="false">2*AT724*AW724/(2+AT724*AW724)</f>
        <v>0.0028333497208155</v>
      </c>
      <c r="AY724" s="208" t="n">
        <f aca="false">AY723*(1-AX723)</f>
        <v>98401.4697635695</v>
      </c>
      <c r="AZ724" s="208" t="n">
        <f aca="false">((AY724+AY725)/2)*AT724</f>
        <v>491310.334375641</v>
      </c>
      <c r="BA724" s="208" t="n">
        <f aca="false">BA725+AZ724</f>
        <v>5135325.62936661</v>
      </c>
      <c r="BB724" s="209" t="n">
        <f aca="false">BA724/AY724</f>
        <v>52.1874890863452</v>
      </c>
      <c r="BD724" s="203" t="s">
        <v>205</v>
      </c>
      <c r="BE724" s="204" t="s">
        <v>37</v>
      </c>
      <c r="BF724" s="204" t="n">
        <v>5</v>
      </c>
      <c r="BG724" s="205" t="n">
        <f aca="false">AF77</f>
        <v>1732666</v>
      </c>
      <c r="BH724" s="205" t="n">
        <f aca="false">D1133</f>
        <v>669</v>
      </c>
      <c r="BI724" s="206" t="n">
        <f aca="false">BH724/BG724</f>
        <v>0.000386110190885029</v>
      </c>
      <c r="BJ724" s="207" t="n">
        <f aca="false">2*BF724*BI724/(2+BF724*BI724)</f>
        <v>0.00192868923800054</v>
      </c>
      <c r="BK724" s="208" t="n">
        <f aca="false">BK723*(1-BJ723)</f>
        <v>98947.7605852169</v>
      </c>
      <c r="BL724" s="208" t="n">
        <f aca="false">((BK724+BK725)/2)*BF724</f>
        <v>494261.704223672</v>
      </c>
      <c r="BM724" s="208" t="n">
        <f aca="false">BM725+BL724</f>
        <v>5367902.81022374</v>
      </c>
      <c r="BN724" s="209" t="n">
        <f aca="false">BM724/BK724</f>
        <v>54.2498665808686</v>
      </c>
    </row>
    <row r="725" customFormat="false" ht="15" hidden="false" customHeight="false" outlineLevel="0" collapsed="false">
      <c r="A725" s="219" t="s">
        <v>186</v>
      </c>
      <c r="B725" s="132" t="n">
        <v>5620</v>
      </c>
      <c r="C725" s="132" t="n">
        <v>3177</v>
      </c>
      <c r="D725" s="132" t="n">
        <v>2443</v>
      </c>
      <c r="E725" s="217" t="n">
        <v>1.7</v>
      </c>
      <c r="F725" s="217" t="n">
        <v>1.9</v>
      </c>
      <c r="G725" s="217" t="n">
        <v>1.6</v>
      </c>
      <c r="H725" s="217" t="n">
        <v>130</v>
      </c>
      <c r="I725" s="127"/>
      <c r="AI725" s="0" t="n">
        <v>384</v>
      </c>
      <c r="AR725" s="196" t="s">
        <v>206</v>
      </c>
      <c r="AS725" s="197" t="s">
        <v>38</v>
      </c>
      <c r="AT725" s="197" t="n">
        <v>5</v>
      </c>
      <c r="AU725" s="198" t="n">
        <f aca="false">S78</f>
        <v>1586891</v>
      </c>
      <c r="AV725" s="198" t="n">
        <f aca="false">D445</f>
        <v>1367</v>
      </c>
      <c r="AW725" s="199" t="n">
        <f aca="false">AV725/AU725</f>
        <v>0.000861432826829316</v>
      </c>
      <c r="AX725" s="200" t="n">
        <f aca="false">2*AT725*AW725/(2+AT725*AW725)</f>
        <v>0.00429790823604351</v>
      </c>
      <c r="AY725" s="201" t="n">
        <f aca="false">AY724*(1-AX724)</f>
        <v>98122.663986687</v>
      </c>
      <c r="AZ725" s="201" t="n">
        <f aca="false">((AY725+AY726)/2)*AT725</f>
        <v>489559.014419208</v>
      </c>
      <c r="BA725" s="201" t="n">
        <f aca="false">BA726+AZ725</f>
        <v>4644015.29499096</v>
      </c>
      <c r="BB725" s="202" t="n">
        <f aca="false">BA725/AY725</f>
        <v>47.3286711378021</v>
      </c>
      <c r="BD725" s="196" t="s">
        <v>206</v>
      </c>
      <c r="BE725" s="197" t="s">
        <v>38</v>
      </c>
      <c r="BF725" s="197" t="n">
        <v>5</v>
      </c>
      <c r="BG725" s="198" t="n">
        <f aca="false">AF78</f>
        <v>1764785</v>
      </c>
      <c r="BH725" s="198" t="n">
        <f aca="false">D1134</f>
        <v>1084</v>
      </c>
      <c r="BI725" s="199" t="n">
        <f aca="false">BH725/BG725</f>
        <v>0.000614239128279082</v>
      </c>
      <c r="BJ725" s="200" t="n">
        <f aca="false">2*BF725*BI725/(2+BF725*BI725)</f>
        <v>0.00306648675102334</v>
      </c>
      <c r="BK725" s="201" t="n">
        <f aca="false">BK724*(1-BJ724)</f>
        <v>98756.9211042519</v>
      </c>
      <c r="BL725" s="201" t="n">
        <f aca="false">((BK725+BK726)/2)*BF725</f>
        <v>493027.513545914</v>
      </c>
      <c r="BM725" s="201" t="n">
        <f aca="false">BM726+BL725</f>
        <v>4873641.10600007</v>
      </c>
      <c r="BN725" s="202" t="n">
        <f aca="false">BM725/BK725</f>
        <v>49.3498688649401</v>
      </c>
    </row>
    <row r="726" customFormat="false" ht="15" hidden="false" customHeight="false" outlineLevel="0" collapsed="false">
      <c r="A726" s="219" t="s">
        <v>189</v>
      </c>
      <c r="B726" s="132" t="n">
        <v>879</v>
      </c>
      <c r="C726" s="132" t="n">
        <v>495</v>
      </c>
      <c r="D726" s="132" t="n">
        <v>384</v>
      </c>
      <c r="E726" s="217" t="n">
        <v>0.3</v>
      </c>
      <c r="F726" s="217" t="n">
        <v>0.3</v>
      </c>
      <c r="G726" s="217" t="n">
        <v>0.2</v>
      </c>
      <c r="H726" s="217" t="n">
        <v>128.9</v>
      </c>
      <c r="I726" s="127"/>
      <c r="AI726" s="0" t="n">
        <f aca="false">437-384</f>
        <v>53</v>
      </c>
      <c r="AR726" s="203" t="s">
        <v>207</v>
      </c>
      <c r="AS726" s="204" t="s">
        <v>39</v>
      </c>
      <c r="AT726" s="204" t="n">
        <v>5</v>
      </c>
      <c r="AU726" s="205" t="n">
        <f aca="false">S79</f>
        <v>1500972</v>
      </c>
      <c r="AV726" s="205" t="n">
        <f aca="false">D446</f>
        <v>2016</v>
      </c>
      <c r="AW726" s="206" t="n">
        <f aca="false">AV726/AU726</f>
        <v>0.00134312965198551</v>
      </c>
      <c r="AX726" s="207" t="n">
        <f aca="false">2*AT726*AW726/(2+AT726*AW726)</f>
        <v>0.00669317375957164</v>
      </c>
      <c r="AY726" s="208" t="n">
        <f aca="false">AY725*(1-AX725)</f>
        <v>97700.9417809961</v>
      </c>
      <c r="AZ726" s="208" t="n">
        <f aca="false">((AY726+AY727)/2)*AT726</f>
        <v>486869.885455446</v>
      </c>
      <c r="BA726" s="208" t="n">
        <f aca="false">BA727+AZ726</f>
        <v>4154456.28057176</v>
      </c>
      <c r="BB726" s="209" t="n">
        <f aca="false">BA726/AY726</f>
        <v>42.5221723029475</v>
      </c>
      <c r="BD726" s="203" t="s">
        <v>207</v>
      </c>
      <c r="BE726" s="204" t="s">
        <v>39</v>
      </c>
      <c r="BF726" s="204" t="n">
        <v>5</v>
      </c>
      <c r="BG726" s="205" t="n">
        <f aca="false">AF79</f>
        <v>1685899</v>
      </c>
      <c r="BH726" s="205" t="n">
        <f aca="false">D1135</f>
        <v>1756</v>
      </c>
      <c r="BI726" s="206" t="n">
        <f aca="false">BH726/BG726</f>
        <v>0.00104158078271593</v>
      </c>
      <c r="BJ726" s="207" t="n">
        <f aca="false">2*BF726*BI726/(2+BF726*BI726)</f>
        <v>0.0051943780028149</v>
      </c>
      <c r="BK726" s="208" t="n">
        <f aca="false">BK725*(1-BJ725)</f>
        <v>98454.0843141138</v>
      </c>
      <c r="BL726" s="208" t="n">
        <f aca="false">((BK726+BK727)/2)*BF726</f>
        <v>490991.902245948</v>
      </c>
      <c r="BM726" s="208" t="n">
        <f aca="false">BM727+BL726</f>
        <v>4380613.59245415</v>
      </c>
      <c r="BN726" s="209" t="n">
        <f aca="false">BM726/BK726</f>
        <v>44.4939752674758</v>
      </c>
    </row>
    <row r="727" customFormat="false" ht="15" hidden="false" customHeight="false" outlineLevel="0" collapsed="false">
      <c r="A727" s="219" t="s">
        <v>24</v>
      </c>
      <c r="B727" s="132" t="n">
        <v>7530</v>
      </c>
      <c r="C727" s="132" t="n">
        <v>4336</v>
      </c>
      <c r="D727" s="132" t="n">
        <v>3194</v>
      </c>
      <c r="E727" s="217" t="n">
        <v>2.3</v>
      </c>
      <c r="F727" s="217" t="n">
        <v>2.6</v>
      </c>
      <c r="G727" s="217" t="n">
        <v>2.1</v>
      </c>
      <c r="H727" s="217" t="n">
        <v>135.8</v>
      </c>
      <c r="I727" s="127"/>
      <c r="AR727" s="196" t="s">
        <v>208</v>
      </c>
      <c r="AS727" s="197" t="s">
        <v>40</v>
      </c>
      <c r="AT727" s="197" t="n">
        <v>5</v>
      </c>
      <c r="AU727" s="198" t="n">
        <f aca="false">S80</f>
        <v>1278344</v>
      </c>
      <c r="AV727" s="198" t="n">
        <f aca="false">D447</f>
        <v>2790</v>
      </c>
      <c r="AW727" s="199" t="n">
        <f aca="false">AV727/AU727</f>
        <v>0.00218251112376637</v>
      </c>
      <c r="AX727" s="200" t="n">
        <f aca="false">2*AT727*AW727/(2+AT727*AW727)</f>
        <v>0.0108533367981023</v>
      </c>
      <c r="AY727" s="201" t="n">
        <f aca="false">AY726*(1-AX726)</f>
        <v>97047.0124011821</v>
      </c>
      <c r="AZ727" s="201" t="n">
        <f aca="false">((AY727+AY728)/2)*AT727</f>
        <v>482601.852228811</v>
      </c>
      <c r="BA727" s="201" t="n">
        <f aca="false">BA728+AZ727</f>
        <v>3667586.39511631</v>
      </c>
      <c r="BB727" s="202" t="n">
        <f aca="false">BA727/AY727</f>
        <v>37.7918526739896</v>
      </c>
      <c r="BD727" s="196" t="s">
        <v>208</v>
      </c>
      <c r="BE727" s="197" t="s">
        <v>40</v>
      </c>
      <c r="BF727" s="197" t="n">
        <v>5</v>
      </c>
      <c r="BG727" s="198" t="n">
        <f aca="false">AF80</f>
        <v>1578744</v>
      </c>
      <c r="BH727" s="198" t="n">
        <f aca="false">D1136</f>
        <v>2748</v>
      </c>
      <c r="BI727" s="199" t="n">
        <f aca="false">BH727/BG727</f>
        <v>0.00174062419239598</v>
      </c>
      <c r="BJ727" s="200" t="n">
        <f aca="false">2*BF727*BI727/(2+BF727*BI727)</f>
        <v>0.0086654128936803</v>
      </c>
      <c r="BK727" s="201" t="n">
        <f aca="false">BK726*(1-BJ726)</f>
        <v>97942.6765842653</v>
      </c>
      <c r="BL727" s="201" t="n">
        <f aca="false">((BK727+BK728)/2)*BF727</f>
        <v>487591.59859004</v>
      </c>
      <c r="BM727" s="201" t="n">
        <f aca="false">BM728+BL727</f>
        <v>3889621.69020821</v>
      </c>
      <c r="BN727" s="202" t="n">
        <f aca="false">BM727/BK727</f>
        <v>39.7132468282277</v>
      </c>
    </row>
    <row r="728" customFormat="false" ht="15" hidden="false" customHeight="false" outlineLevel="0" collapsed="false">
      <c r="A728" s="219" t="s">
        <v>25</v>
      </c>
      <c r="B728" s="132" t="n">
        <v>4249</v>
      </c>
      <c r="C728" s="132" t="n">
        <v>3246</v>
      </c>
      <c r="D728" s="132" t="n">
        <v>1003</v>
      </c>
      <c r="E728" s="217" t="n">
        <v>1.3</v>
      </c>
      <c r="F728" s="217" t="n">
        <v>1.9</v>
      </c>
      <c r="G728" s="217" t="n">
        <v>0.6</v>
      </c>
      <c r="H728" s="217" t="n">
        <v>323.6</v>
      </c>
      <c r="I728" s="127"/>
      <c r="AR728" s="203" t="s">
        <v>209</v>
      </c>
      <c r="AS728" s="204" t="s">
        <v>52</v>
      </c>
      <c r="AT728" s="204" t="n">
        <v>5</v>
      </c>
      <c r="AU728" s="205" t="n">
        <f aca="false">S81</f>
        <v>1142244</v>
      </c>
      <c r="AV728" s="205" t="n">
        <f aca="false">D448</f>
        <v>3919</v>
      </c>
      <c r="AW728" s="206" t="n">
        <f aca="false">AV728/AU728</f>
        <v>0.00343096571310508</v>
      </c>
      <c r="AX728" s="207" t="n">
        <f aca="false">2*AT728*AW728/(2+AT728*AW728)</f>
        <v>0.0170089358760079</v>
      </c>
      <c r="AY728" s="208" t="n">
        <f aca="false">AY727*(1-AX727)</f>
        <v>95993.7284903425</v>
      </c>
      <c r="AZ728" s="208" t="n">
        <f aca="false">((AY728+AY729)/2)*AT728</f>
        <v>475886.764520734</v>
      </c>
      <c r="BA728" s="208" t="n">
        <f aca="false">BA729+AZ728</f>
        <v>3184984.5428875</v>
      </c>
      <c r="BB728" s="209" t="n">
        <f aca="false">BA728/AY728</f>
        <v>33.1790898528119</v>
      </c>
      <c r="BD728" s="203" t="s">
        <v>209</v>
      </c>
      <c r="BE728" s="204" t="s">
        <v>52</v>
      </c>
      <c r="BF728" s="204" t="n">
        <v>5</v>
      </c>
      <c r="BG728" s="205" t="n">
        <f aca="false">AF81</f>
        <v>1547665</v>
      </c>
      <c r="BH728" s="205" t="n">
        <f aca="false">D1137</f>
        <v>4277</v>
      </c>
      <c r="BI728" s="206" t="n">
        <f aca="false">BH728/BG728</f>
        <v>0.00276351794477487</v>
      </c>
      <c r="BJ728" s="207" t="n">
        <f aca="false">2*BF728*BI728/(2+BF728*BI728)</f>
        <v>0.0137227818392121</v>
      </c>
      <c r="BK728" s="208" t="n">
        <f aca="false">BK727*(1-BJ727)</f>
        <v>97093.9628517505</v>
      </c>
      <c r="BL728" s="208" t="n">
        <f aca="false">((BK728+BK729)/2)*BF728</f>
        <v>482138.816083455</v>
      </c>
      <c r="BM728" s="208" t="n">
        <f aca="false">BM729+BL728</f>
        <v>3402030.09161817</v>
      </c>
      <c r="BN728" s="209" t="n">
        <f aca="false">BM728/BK728</f>
        <v>35.0385337223552</v>
      </c>
    </row>
    <row r="729" customFormat="false" ht="15" hidden="false" customHeight="false" outlineLevel="0" collapsed="false">
      <c r="A729" s="219" t="s">
        <v>222</v>
      </c>
      <c r="B729" s="132" t="n">
        <v>18347</v>
      </c>
      <c r="C729" s="132" t="n">
        <v>12722</v>
      </c>
      <c r="D729" s="132" t="n">
        <v>5625</v>
      </c>
      <c r="E729" s="217" t="n">
        <v>5.7</v>
      </c>
      <c r="F729" s="217" t="n">
        <v>7.5</v>
      </c>
      <c r="G729" s="217" t="n">
        <v>3.6</v>
      </c>
      <c r="H729" s="217" t="n">
        <v>226.2</v>
      </c>
      <c r="I729" s="127"/>
      <c r="AR729" s="196" t="s">
        <v>210</v>
      </c>
      <c r="AS729" s="197" t="s">
        <v>53</v>
      </c>
      <c r="AT729" s="197" t="n">
        <v>5</v>
      </c>
      <c r="AU729" s="198" t="n">
        <f aca="false">S82</f>
        <v>1076028</v>
      </c>
      <c r="AV729" s="198" t="n">
        <f aca="false">D449</f>
        <v>5642</v>
      </c>
      <c r="AW729" s="199" t="n">
        <f aca="false">AV729/AU729</f>
        <v>0.00524335797953213</v>
      </c>
      <c r="AX729" s="200" t="n">
        <f aca="false">2*AT729*AW729/(2+AT729*AW729)</f>
        <v>0.0258775764058147</v>
      </c>
      <c r="AY729" s="201" t="n">
        <f aca="false">AY728*(1-AX728)</f>
        <v>94360.9773179513</v>
      </c>
      <c r="AZ729" s="201" t="n">
        <f aca="false">((AY729+AY730)/2)*AT729</f>
        <v>465700.303089075</v>
      </c>
      <c r="BA729" s="201" t="n">
        <f aca="false">BA730+AZ729</f>
        <v>2709097.77836677</v>
      </c>
      <c r="BB729" s="202" t="n">
        <f aca="false">BA729/AY729</f>
        <v>28.7099376815312</v>
      </c>
      <c r="BD729" s="196" t="s">
        <v>210</v>
      </c>
      <c r="BE729" s="197" t="s">
        <v>53</v>
      </c>
      <c r="BF729" s="197" t="n">
        <v>5</v>
      </c>
      <c r="BG729" s="198" t="n">
        <f aca="false">AF82</f>
        <v>1362983</v>
      </c>
      <c r="BH729" s="198" t="n">
        <f aca="false">D1138</f>
        <v>5736</v>
      </c>
      <c r="BI729" s="199" t="n">
        <f aca="false">BH729/BG729</f>
        <v>0.00420841639257423</v>
      </c>
      <c r="BJ729" s="200" t="n">
        <f aca="false">2*BF729*BI729/(2+BF729*BI729)</f>
        <v>0.0208230023022922</v>
      </c>
      <c r="BK729" s="201" t="n">
        <f aca="false">BK728*(1-BJ728)</f>
        <v>95761.5635816313</v>
      </c>
      <c r="BL729" s="201" t="n">
        <f aca="false">((BK729+BK730)/2)*BF729</f>
        <v>473822.709760828</v>
      </c>
      <c r="BM729" s="201" t="n">
        <f aca="false">BM730+BL729</f>
        <v>2919891.27553471</v>
      </c>
      <c r="BN729" s="202" t="n">
        <f aca="false">BM729/BK729</f>
        <v>30.4912656636571</v>
      </c>
    </row>
    <row r="730" customFormat="false" ht="15" hidden="false" customHeight="false" outlineLevel="0" collapsed="false">
      <c r="A730" s="219" t="s">
        <v>223</v>
      </c>
      <c r="B730" s="132" t="n">
        <v>26201</v>
      </c>
      <c r="C730" s="132" t="n">
        <v>17617</v>
      </c>
      <c r="D730" s="132" t="n">
        <v>8584</v>
      </c>
      <c r="E730" s="217" t="n">
        <v>8.1</v>
      </c>
      <c r="F730" s="217" t="n">
        <v>10.4</v>
      </c>
      <c r="G730" s="217" t="n">
        <v>5.6</v>
      </c>
      <c r="H730" s="217" t="n">
        <v>205.2</v>
      </c>
      <c r="I730" s="127"/>
      <c r="AR730" s="203" t="s">
        <v>211</v>
      </c>
      <c r="AS730" s="204" t="s">
        <v>57</v>
      </c>
      <c r="AT730" s="204" t="n">
        <v>5</v>
      </c>
      <c r="AU730" s="205" t="n">
        <f aca="false">S83</f>
        <v>983551</v>
      </c>
      <c r="AV730" s="205" t="n">
        <f aca="false">D450</f>
        <v>7774</v>
      </c>
      <c r="AW730" s="206" t="n">
        <f aca="false">AV730/AU730</f>
        <v>0.00790401311167393</v>
      </c>
      <c r="AX730" s="207" t="n">
        <f aca="false">2*AT730*AW730/(2+AT730*AW730)</f>
        <v>0.0387542797207538</v>
      </c>
      <c r="AY730" s="208" t="n">
        <f aca="false">AY729*(1-AX729)</f>
        <v>91919.1439176787</v>
      </c>
      <c r="AZ730" s="208" t="n">
        <f aca="false">((AY730+AY731)/2)*AT730</f>
        <v>450690.069050699</v>
      </c>
      <c r="BA730" s="208" t="n">
        <f aca="false">BA731+AZ730</f>
        <v>2243397.47527769</v>
      </c>
      <c r="BB730" s="209" t="n">
        <f aca="false">BA730/AY730</f>
        <v>24.406205058729</v>
      </c>
      <c r="BD730" s="203" t="s">
        <v>211</v>
      </c>
      <c r="BE730" s="204" t="s">
        <v>57</v>
      </c>
      <c r="BF730" s="204" t="n">
        <v>5</v>
      </c>
      <c r="BG730" s="205" t="n">
        <f aca="false">AF83</f>
        <v>1143294</v>
      </c>
      <c r="BH730" s="205" t="n">
        <f aca="false">D1139</f>
        <v>7406</v>
      </c>
      <c r="BI730" s="206" t="n">
        <f aca="false">BH730/BG730</f>
        <v>0.00647777387093783</v>
      </c>
      <c r="BJ730" s="207" t="n">
        <f aca="false">2*BF730*BI730/(2+BF730*BI730)</f>
        <v>0.0318727088531764</v>
      </c>
      <c r="BK730" s="208" t="n">
        <f aca="false">BK729*(1-BJ729)</f>
        <v>93767.5203226999</v>
      </c>
      <c r="BL730" s="208" t="n">
        <f aca="false">((BK730+BK731)/2)*BF730</f>
        <v>461366.039425675</v>
      </c>
      <c r="BM730" s="208" t="n">
        <f aca="false">BM731+BL730</f>
        <v>2446068.56577388</v>
      </c>
      <c r="BN730" s="209" t="n">
        <f aca="false">BM730/BK730</f>
        <v>26.0865228957294</v>
      </c>
    </row>
    <row r="731" customFormat="false" ht="15" hidden="false" customHeight="false" outlineLevel="0" collapsed="false">
      <c r="A731" s="219" t="s">
        <v>224</v>
      </c>
      <c r="B731" s="132" t="n">
        <v>73250</v>
      </c>
      <c r="C731" s="132" t="n">
        <v>47747</v>
      </c>
      <c r="D731" s="132" t="n">
        <v>25503</v>
      </c>
      <c r="E731" s="217" t="n">
        <v>22.6</v>
      </c>
      <c r="F731" s="217" t="n">
        <v>28.2</v>
      </c>
      <c r="G731" s="217" t="n">
        <v>16.5</v>
      </c>
      <c r="H731" s="217" t="n">
        <v>187.2</v>
      </c>
      <c r="I731" s="127"/>
      <c r="AR731" s="196" t="s">
        <v>212</v>
      </c>
      <c r="AS731" s="197" t="s">
        <v>62</v>
      </c>
      <c r="AT731" s="197" t="n">
        <v>5</v>
      </c>
      <c r="AU731" s="198" t="n">
        <f aca="false">S84</f>
        <v>870372</v>
      </c>
      <c r="AV731" s="198" t="n">
        <f aca="false">D451</f>
        <v>10562</v>
      </c>
      <c r="AW731" s="199" t="n">
        <f aca="false">AV731/AU731</f>
        <v>0.0121350411088592</v>
      </c>
      <c r="AX731" s="200" t="n">
        <f aca="false">2*AT731*AW731/(2+AT731*AW731)</f>
        <v>0.0588886646289992</v>
      </c>
      <c r="AY731" s="201" t="n">
        <f aca="false">AY730*(1-AX730)</f>
        <v>88356.8837026007</v>
      </c>
      <c r="AZ731" s="201" t="n">
        <f aca="false">((AY731+AY732)/2)*AT731</f>
        <v>428776.371282939</v>
      </c>
      <c r="BA731" s="201" t="n">
        <f aca="false">BA732+AZ731</f>
        <v>1792707.40622699</v>
      </c>
      <c r="BB731" s="202" t="n">
        <f aca="false">BA731/AY731</f>
        <v>20.2893915120529</v>
      </c>
      <c r="BD731" s="196" t="s">
        <v>212</v>
      </c>
      <c r="BE731" s="197" t="s">
        <v>62</v>
      </c>
      <c r="BF731" s="197" t="n">
        <v>5</v>
      </c>
      <c r="BG731" s="198" t="n">
        <f aca="false">AF84</f>
        <v>1027776</v>
      </c>
      <c r="BH731" s="198" t="n">
        <f aca="false">D1140</f>
        <v>10486</v>
      </c>
      <c r="BI731" s="199" t="n">
        <f aca="false">BH731/BG731</f>
        <v>0.0102026122423563</v>
      </c>
      <c r="BJ731" s="200" t="n">
        <f aca="false">2*BF731*BI731/(2+BF731*BI731)</f>
        <v>0.0497442577782922</v>
      </c>
      <c r="BK731" s="201" t="n">
        <f aca="false">BK730*(1-BJ730)</f>
        <v>90778.8954475702</v>
      </c>
      <c r="BL731" s="201" t="n">
        <f aca="false">((BK731+BK732)/2)*BF731</f>
        <v>442605.15529792</v>
      </c>
      <c r="BM731" s="201" t="n">
        <f aca="false">BM732+BL731</f>
        <v>1984702.52634821</v>
      </c>
      <c r="BN731" s="202" t="n">
        <f aca="false">BM731/BK731</f>
        <v>21.8630389427296</v>
      </c>
    </row>
    <row r="732" customFormat="false" ht="15" hidden="false" customHeight="false" outlineLevel="0" collapsed="false">
      <c r="A732" s="219" t="s">
        <v>226</v>
      </c>
      <c r="B732" s="132" t="n">
        <v>47049</v>
      </c>
      <c r="C732" s="132" t="n">
        <v>30130</v>
      </c>
      <c r="D732" s="132" t="n">
        <v>16919</v>
      </c>
      <c r="E732" s="217" t="n">
        <v>14.5</v>
      </c>
      <c r="F732" s="217" t="n">
        <v>17.8</v>
      </c>
      <c r="G732" s="217" t="n">
        <v>11</v>
      </c>
      <c r="H732" s="217" t="n">
        <v>178.1</v>
      </c>
      <c r="I732" s="127"/>
      <c r="AR732" s="203" t="s">
        <v>213</v>
      </c>
      <c r="AS732" s="204" t="s">
        <v>64</v>
      </c>
      <c r="AT732" s="204" t="n">
        <v>5</v>
      </c>
      <c r="AU732" s="205" t="n">
        <f aca="false">S85</f>
        <v>716011</v>
      </c>
      <c r="AV732" s="205" t="n">
        <f aca="false">D452</f>
        <v>13845</v>
      </c>
      <c r="AW732" s="206" t="n">
        <f aca="false">AV732/AU732</f>
        <v>0.0193362951127846</v>
      </c>
      <c r="AX732" s="207" t="n">
        <f aca="false">2*AT732*AW732/(2+AT732*AW732)</f>
        <v>0.0922233316702715</v>
      </c>
      <c r="AY732" s="208" t="n">
        <f aca="false">AY731*(1-AX731)</f>
        <v>83153.6648105748</v>
      </c>
      <c r="AZ732" s="208" t="n">
        <f aca="false">((AY732+AY733)/2)*AT732</f>
        <v>396596.554029313</v>
      </c>
      <c r="BA732" s="208" t="n">
        <f aca="false">BA733+AZ732</f>
        <v>1363931.03494405</v>
      </c>
      <c r="BB732" s="209" t="n">
        <f aca="false">BA732/AY732</f>
        <v>16.4025366536894</v>
      </c>
      <c r="BD732" s="203" t="s">
        <v>213</v>
      </c>
      <c r="BE732" s="204" t="s">
        <v>64</v>
      </c>
      <c r="BF732" s="204" t="n">
        <v>5</v>
      </c>
      <c r="BG732" s="205" t="n">
        <f aca="false">AF85</f>
        <v>911730</v>
      </c>
      <c r="BH732" s="205" t="n">
        <f aca="false">D1141</f>
        <v>15084</v>
      </c>
      <c r="BI732" s="206" t="n">
        <f aca="false">BH732/BG732</f>
        <v>0.0165443716889869</v>
      </c>
      <c r="BJ732" s="207" t="n">
        <f aca="false">2*BF732*BI732/(2+BF732*BI732)</f>
        <v>0.0794362992922144</v>
      </c>
      <c r="BK732" s="208" t="n">
        <f aca="false">BK731*(1-BJ731)</f>
        <v>86263.1666715977</v>
      </c>
      <c r="BL732" s="208" t="n">
        <f aca="false">((BK732+BK733)/2)*BF732</f>
        <v>414184.76654394</v>
      </c>
      <c r="BM732" s="208" t="n">
        <f aca="false">BM733+BL732</f>
        <v>1542097.37105029</v>
      </c>
      <c r="BN732" s="209" t="n">
        <f aca="false">BM732/BK732</f>
        <v>17.8766608107609</v>
      </c>
    </row>
    <row r="733" customFormat="false" ht="15" hidden="false" customHeight="false" outlineLevel="0" collapsed="false">
      <c r="A733" s="219" t="s">
        <v>227</v>
      </c>
      <c r="B733" s="132" t="n">
        <v>279363</v>
      </c>
      <c r="C733" s="132" t="n">
        <v>140645</v>
      </c>
      <c r="D733" s="132" t="n">
        <v>138718</v>
      </c>
      <c r="E733" s="217" t="n">
        <v>86.3</v>
      </c>
      <c r="F733" s="217" t="n">
        <v>83</v>
      </c>
      <c r="G733" s="217" t="n">
        <v>89.8</v>
      </c>
      <c r="H733" s="217" t="n">
        <v>101.4</v>
      </c>
      <c r="I733" s="127"/>
      <c r="AR733" s="196" t="s">
        <v>214</v>
      </c>
      <c r="AS733" s="197" t="s">
        <v>69</v>
      </c>
      <c r="AT733" s="197" t="n">
        <v>5</v>
      </c>
      <c r="AU733" s="198" t="n">
        <f aca="false">S86</f>
        <v>544232</v>
      </c>
      <c r="AV733" s="198" t="n">
        <f aca="false">D453</f>
        <v>17793</v>
      </c>
      <c r="AW733" s="199" t="n">
        <f aca="false">AV733/AU733</f>
        <v>0.0326937776536477</v>
      </c>
      <c r="AX733" s="200" t="n">
        <f aca="false">2*AT733*AW733/(2+AT733*AW733)</f>
        <v>0.151117392216431</v>
      </c>
      <c r="AY733" s="201" t="n">
        <f aca="false">AY732*(1-AX732)</f>
        <v>75484.9568011506</v>
      </c>
      <c r="AZ733" s="201" t="n">
        <f aca="false">((AY733+AY734)/2)*AT733</f>
        <v>348907.059447353</v>
      </c>
      <c r="BA733" s="201" t="n">
        <f aca="false">BA734+AZ733</f>
        <v>967334.480914739</v>
      </c>
      <c r="BB733" s="202" t="n">
        <f aca="false">BA733/AY733</f>
        <v>12.8149305756772</v>
      </c>
      <c r="BD733" s="196" t="s">
        <v>214</v>
      </c>
      <c r="BE733" s="197" t="s">
        <v>69</v>
      </c>
      <c r="BF733" s="197" t="n">
        <v>5</v>
      </c>
      <c r="BG733" s="198" t="n">
        <f aca="false">AF86</f>
        <v>761723</v>
      </c>
      <c r="BH733" s="198" t="n">
        <f aca="false">D1142</f>
        <v>20988</v>
      </c>
      <c r="BI733" s="199" t="n">
        <f aca="false">BH733/BG733</f>
        <v>0.0275533231896634</v>
      </c>
      <c r="BJ733" s="200" t="n">
        <f aca="false">2*BF733*BI733/(2+BF733*BI733)</f>
        <v>0.128888359393903</v>
      </c>
      <c r="BK733" s="201" t="n">
        <f aca="false">BK732*(1-BJ732)</f>
        <v>79410.7399459784</v>
      </c>
      <c r="BL733" s="201" t="n">
        <f aca="false">((BK733+BK734)/2)*BF733</f>
        <v>371465.89975516</v>
      </c>
      <c r="BM733" s="201" t="n">
        <f aca="false">BM734+BL733</f>
        <v>1127912.60450635</v>
      </c>
      <c r="BN733" s="202" t="n">
        <f aca="false">BM733/BK733</f>
        <v>14.2035271963672</v>
      </c>
    </row>
    <row r="734" customFormat="false" ht="15" hidden="false" customHeight="false" outlineLevel="0" collapsed="false">
      <c r="A734" s="219" t="s">
        <v>228</v>
      </c>
      <c r="B734" s="132" t="n">
        <v>243047</v>
      </c>
      <c r="C734" s="132" t="n">
        <v>117309</v>
      </c>
      <c r="D734" s="132" t="n">
        <v>125738</v>
      </c>
      <c r="E734" s="217" t="n">
        <v>75.1</v>
      </c>
      <c r="F734" s="217" t="n">
        <v>69.3</v>
      </c>
      <c r="G734" s="217" t="n">
        <v>81.4</v>
      </c>
      <c r="H734" s="217" t="n">
        <v>93.3</v>
      </c>
      <c r="I734" s="127"/>
      <c r="AR734" s="203" t="s">
        <v>215</v>
      </c>
      <c r="AS734" s="204" t="s">
        <v>70</v>
      </c>
      <c r="AT734" s="204" t="n">
        <v>5</v>
      </c>
      <c r="AU734" s="205" t="n">
        <f aca="false">S87</f>
        <v>390360</v>
      </c>
      <c r="AV734" s="205" t="n">
        <f aca="false">D454</f>
        <v>23942</v>
      </c>
      <c r="AW734" s="206" t="n">
        <f aca="false">AV734/AU734</f>
        <v>0.0613331283943027</v>
      </c>
      <c r="AX734" s="207" t="n">
        <f aca="false">2*AT734*AW734/(2+AT734*AW734)</f>
        <v>0.26589518341237</v>
      </c>
      <c r="AY734" s="208" t="n">
        <f aca="false">AY733*(1-AX733)</f>
        <v>64077.8669777908</v>
      </c>
      <c r="AZ734" s="208" t="n">
        <f aca="false">((AY734+AY735)/2)*AT734</f>
        <v>277794.344407121</v>
      </c>
      <c r="BA734" s="208" t="n">
        <f aca="false">BA735+AZ734</f>
        <v>618427.421467386</v>
      </c>
      <c r="BB734" s="209" t="n">
        <f aca="false">BA734/AY734</f>
        <v>9.65118613704372</v>
      </c>
      <c r="BD734" s="203" t="s">
        <v>215</v>
      </c>
      <c r="BE734" s="204" t="s">
        <v>70</v>
      </c>
      <c r="BF734" s="204" t="n">
        <v>5</v>
      </c>
      <c r="BG734" s="205" t="n">
        <f aca="false">AF87</f>
        <v>568520</v>
      </c>
      <c r="BH734" s="205" t="n">
        <f aca="false">D1143</f>
        <v>28413</v>
      </c>
      <c r="BI734" s="206" t="n">
        <f aca="false">BH734/BG734</f>
        <v>0.0499771336100753</v>
      </c>
      <c r="BJ734" s="207" t="n">
        <f aca="false">2*BF734*BI734/(2+BF734*BI734)</f>
        <v>0.222131881276361</v>
      </c>
      <c r="BK734" s="208" t="n">
        <f aca="false">BK733*(1-BJ733)</f>
        <v>69175.6199560854</v>
      </c>
      <c r="BL734" s="208" t="n">
        <f aca="false">((BK734+BK735)/2)*BF734</f>
        <v>307462.823282167</v>
      </c>
      <c r="BM734" s="208" t="n">
        <f aca="false">BM735+BL734</f>
        <v>756446.704751188</v>
      </c>
      <c r="BN734" s="209" t="n">
        <f aca="false">BM734/BK734</f>
        <v>10.9351633600306</v>
      </c>
    </row>
    <row r="735" customFormat="false" ht="15" hidden="false" customHeight="false" outlineLevel="0" collapsed="false">
      <c r="A735" s="219" t="s">
        <v>229</v>
      </c>
      <c r="B735" s="132" t="n">
        <v>178004</v>
      </c>
      <c r="C735" s="132" t="n">
        <v>77542</v>
      </c>
      <c r="D735" s="132" t="n">
        <v>100462</v>
      </c>
      <c r="E735" s="217" t="n">
        <v>55</v>
      </c>
      <c r="F735" s="217" t="n">
        <v>45.8</v>
      </c>
      <c r="G735" s="217" t="n">
        <v>65.1</v>
      </c>
      <c r="H735" s="217" t="n">
        <v>77.2</v>
      </c>
      <c r="I735" s="127"/>
      <c r="AR735" s="196" t="s">
        <v>216</v>
      </c>
      <c r="AS735" s="197" t="s">
        <v>71</v>
      </c>
      <c r="AT735" s="197" t="n">
        <v>5</v>
      </c>
      <c r="AU735" s="198" t="n">
        <f aca="false">S88</f>
        <v>244021</v>
      </c>
      <c r="AV735" s="198" t="n">
        <f aca="false">D455</f>
        <v>24564</v>
      </c>
      <c r="AW735" s="199" t="n">
        <f aca="false">AV735/AU735</f>
        <v>0.100663467488454</v>
      </c>
      <c r="AX735" s="200" t="n">
        <f aca="false">2*AT735*AW735/(2+AT735*AW735)</f>
        <v>0.402120282486061</v>
      </c>
      <c r="AY735" s="201" t="n">
        <f aca="false">AY734*(1-AX734)</f>
        <v>47039.8707850577</v>
      </c>
      <c r="AZ735" s="201" t="n">
        <f aca="false">((AY735+AY736)/2)*AT735</f>
        <v>187910.1386048</v>
      </c>
      <c r="BA735" s="201" t="n">
        <f aca="false">BA736+AZ735</f>
        <v>340633.077060265</v>
      </c>
      <c r="BB735" s="202" t="n">
        <f aca="false">BA735/AY735</f>
        <v>7.2413693187369</v>
      </c>
      <c r="BD735" s="196" t="s">
        <v>216</v>
      </c>
      <c r="BE735" s="197" t="s">
        <v>71</v>
      </c>
      <c r="BF735" s="197" t="n">
        <v>5</v>
      </c>
      <c r="BG735" s="198" t="n">
        <f aca="false">AF88</f>
        <v>345682</v>
      </c>
      <c r="BH735" s="198" t="n">
        <f aca="false">D1144</f>
        <v>28027</v>
      </c>
      <c r="BI735" s="199" t="n">
        <f aca="false">BH735/BG735</f>
        <v>0.0810774064024161</v>
      </c>
      <c r="BJ735" s="200" t="n">
        <f aca="false">2*BF735*BI735/(2+BF735*BI735)</f>
        <v>0.337065949568189</v>
      </c>
      <c r="BK735" s="201" t="n">
        <f aca="false">BK734*(1-BJ734)</f>
        <v>53809.5093567816</v>
      </c>
      <c r="BL735" s="201" t="n">
        <f aca="false">((BK735+BK736)/2)*BF735</f>
        <v>223704.163366053</v>
      </c>
      <c r="BM735" s="201" t="n">
        <f aca="false">BM736+BL735</f>
        <v>448983.881469021</v>
      </c>
      <c r="BN735" s="202" t="n">
        <f aca="false">BM735/BK735</f>
        <v>8.34395048079798</v>
      </c>
    </row>
    <row r="736" customFormat="false" ht="15" hidden="false" customHeight="false" outlineLevel="0" collapsed="false">
      <c r="B736" s="132"/>
      <c r="C736" s="132"/>
      <c r="D736" s="132"/>
      <c r="E736" s="217"/>
      <c r="F736" s="217"/>
      <c r="G736" s="217"/>
      <c r="H736" s="217"/>
      <c r="I736" s="127"/>
      <c r="AR736" s="203" t="n">
        <v>90</v>
      </c>
      <c r="AS736" s="204" t="s">
        <v>72</v>
      </c>
      <c r="AT736" s="204" t="n">
        <v>5</v>
      </c>
      <c r="AU736" s="205" t="n">
        <f aca="false">S89</f>
        <v>117558</v>
      </c>
      <c r="AV736" s="205" t="n">
        <f aca="false">D456</f>
        <v>17948</v>
      </c>
      <c r="AW736" s="206" t="n">
        <f aca="false">AV736/AU736</f>
        <v>0.152673573895439</v>
      </c>
      <c r="AX736" s="207" t="n">
        <f aca="false">2*AT736*AW736/(2+AT736*AW736)</f>
        <v>0.552490949836235</v>
      </c>
      <c r="AY736" s="208" t="n">
        <f aca="false">AY735*(1-AX735)</f>
        <v>28124.1846568625</v>
      </c>
      <c r="AZ736" s="208" t="n">
        <f aca="false">((AY736+AY737)/2)*AT736</f>
        <v>101775.029548213</v>
      </c>
      <c r="BA736" s="208" t="n">
        <f aca="false">BA737+AZ736</f>
        <v>152722.938455464</v>
      </c>
      <c r="BB736" s="209" t="n">
        <f aca="false">BA736/AY736</f>
        <v>5.4303063473237</v>
      </c>
      <c r="BD736" s="203" t="n">
        <v>90</v>
      </c>
      <c r="BE736" s="204" t="s">
        <v>72</v>
      </c>
      <c r="BF736" s="204" t="n">
        <v>5</v>
      </c>
      <c r="BG736" s="205" t="n">
        <f aca="false">AF89</f>
        <v>171255</v>
      </c>
      <c r="BH736" s="205" t="n">
        <f aca="false">D1145</f>
        <v>21184</v>
      </c>
      <c r="BI736" s="206" t="n">
        <f aca="false">BH736/BG736</f>
        <v>0.123698578143704</v>
      </c>
      <c r="BJ736" s="207" t="n">
        <f aca="false">2*BF736*BI736/(2+BF736*BI736)</f>
        <v>0.472403719644092</v>
      </c>
      <c r="BK736" s="208" t="n">
        <f aca="false">BK735*(1-BJ735)</f>
        <v>35672.1559896396</v>
      </c>
      <c r="BL736" s="208" t="n">
        <f aca="false">((BK736+BK737)/2)*BF736</f>
        <v>136231.632005123</v>
      </c>
      <c r="BM736" s="208" t="n">
        <f aca="false">BM737+BL736</f>
        <v>225279.718102968</v>
      </c>
      <c r="BN736" s="209" t="n">
        <f aca="false">BM736/BK736</f>
        <v>6.31528181723575</v>
      </c>
    </row>
    <row r="737" customFormat="false" ht="15" hidden="false" customHeight="false" outlineLevel="0" collapsed="false">
      <c r="A737" s="219" t="s">
        <v>230</v>
      </c>
      <c r="B737" s="132" t="n">
        <v>316297</v>
      </c>
      <c r="C737" s="132" t="n">
        <v>165056</v>
      </c>
      <c r="D737" s="132" t="n">
        <v>151241</v>
      </c>
      <c r="E737" s="217" t="n">
        <v>97.7</v>
      </c>
      <c r="F737" s="217" t="n">
        <v>97.4</v>
      </c>
      <c r="G737" s="217" t="n">
        <v>97.9</v>
      </c>
      <c r="H737" s="217" t="n">
        <v>109.1</v>
      </c>
      <c r="I737" s="127"/>
      <c r="AR737" s="196" t="n">
        <v>95</v>
      </c>
      <c r="AS737" s="197" t="s">
        <v>74</v>
      </c>
      <c r="AT737" s="197" t="n">
        <v>5</v>
      </c>
      <c r="AU737" s="198" t="n">
        <f aca="false">S90</f>
        <v>34866</v>
      </c>
      <c r="AV737" s="198" t="n">
        <f aca="false">D457</f>
        <v>8057</v>
      </c>
      <c r="AW737" s="199" t="n">
        <f aca="false">AV737/AU737</f>
        <v>0.231084724373315</v>
      </c>
      <c r="AX737" s="200" t="n">
        <f aca="false">2*AT737*AW737/(2+AT737*AW737)</f>
        <v>0.732341365425343</v>
      </c>
      <c r="AY737" s="201" t="n">
        <f aca="false">AY736*(1-AX736)</f>
        <v>12585.8271624229</v>
      </c>
      <c r="AZ737" s="201" t="n">
        <f aca="false">((AY737+AY738)/2)*AT737</f>
        <v>39886.331189274</v>
      </c>
      <c r="BA737" s="201" t="n">
        <f aca="false">BA738+AZ737</f>
        <v>50947.9089072509</v>
      </c>
      <c r="BB737" s="202" t="n">
        <f aca="false">BA737/AY737</f>
        <v>4.0480381821359</v>
      </c>
      <c r="BD737" s="196" t="n">
        <v>95</v>
      </c>
      <c r="BE737" s="197" t="s">
        <v>74</v>
      </c>
      <c r="BF737" s="197" t="n">
        <v>5</v>
      </c>
      <c r="BG737" s="198" t="n">
        <f aca="false">AF90</f>
        <v>65113</v>
      </c>
      <c r="BH737" s="198" t="n">
        <f aca="false">D1146</f>
        <v>12501</v>
      </c>
      <c r="BI737" s="199" t="n">
        <f aca="false">BH737/BG737</f>
        <v>0.191989310890298</v>
      </c>
      <c r="BJ737" s="200" t="n">
        <f aca="false">2*BF737*BI737/(2+BF737*BI737)</f>
        <v>0.648624248304632</v>
      </c>
      <c r="BK737" s="201" t="n">
        <f aca="false">BK736*(1-BJ736)</f>
        <v>18820.4968124096</v>
      </c>
      <c r="BL737" s="201" t="n">
        <f aca="false">((BK737+BK738)/2)*BF737</f>
        <v>63583.9075678757</v>
      </c>
      <c r="BM737" s="201" t="n">
        <f aca="false">BM738+BL737</f>
        <v>89048.0860978452</v>
      </c>
      <c r="BN737" s="202" t="n">
        <f aca="false">BM737/BK737</f>
        <v>4.73144184159527</v>
      </c>
    </row>
    <row r="738" customFormat="false" ht="15" hidden="false" customHeight="false" outlineLevel="0" collapsed="false">
      <c r="A738" s="219" t="s">
        <v>231</v>
      </c>
      <c r="B738" s="132" t="n">
        <v>106</v>
      </c>
      <c r="C738" s="132" t="n">
        <v>67</v>
      </c>
      <c r="D738" s="132" t="n">
        <v>39</v>
      </c>
      <c r="E738" s="217" t="n">
        <v>0</v>
      </c>
      <c r="F738" s="217" t="n">
        <v>0</v>
      </c>
      <c r="G738" s="217" t="n">
        <v>0</v>
      </c>
      <c r="H738" s="217" t="n">
        <v>171.8</v>
      </c>
      <c r="I738" s="127"/>
      <c r="AR738" s="220" t="s">
        <v>217</v>
      </c>
      <c r="AS738" s="221" t="s">
        <v>218</v>
      </c>
      <c r="AT738" s="221" t="n">
        <f aca="false">2/AW738</f>
        <v>6.56725755995829</v>
      </c>
      <c r="AU738" s="222" t="n">
        <f aca="false">S91</f>
        <v>6298</v>
      </c>
      <c r="AV738" s="222" t="n">
        <f aca="false">D458</f>
        <v>1918</v>
      </c>
      <c r="AW738" s="223" t="n">
        <f aca="false">AV738/AU738</f>
        <v>0.304541124166402</v>
      </c>
      <c r="AX738" s="224" t="n">
        <f aca="false">2*AT738*AW738/(2+AT738*AW738)</f>
        <v>1</v>
      </c>
      <c r="AY738" s="225" t="n">
        <f aca="false">AY737*(1-AX737)</f>
        <v>3368.70531328673</v>
      </c>
      <c r="AZ738" s="225" t="n">
        <f aca="false">AY738/AW738</f>
        <v>11061.577717977</v>
      </c>
      <c r="BA738" s="225" t="n">
        <f aca="false">BA739+AZ738</f>
        <v>11061.577717977</v>
      </c>
      <c r="BB738" s="226" t="n">
        <f aca="false">BA738/AY738</f>
        <v>3.28362877997914</v>
      </c>
      <c r="BD738" s="220" t="s">
        <v>217</v>
      </c>
      <c r="BE738" s="221" t="s">
        <v>218</v>
      </c>
      <c r="BF738" s="221" t="n">
        <f aca="false">2/BI738</f>
        <v>7.70117149990398</v>
      </c>
      <c r="BG738" s="222" t="n">
        <f aca="false">AF91</f>
        <v>20050</v>
      </c>
      <c r="BH738" s="222" t="n">
        <f aca="false">D1147</f>
        <v>5207</v>
      </c>
      <c r="BI738" s="223" t="n">
        <f aca="false">BH738/BG738</f>
        <v>0.259700748129676</v>
      </c>
      <c r="BJ738" s="224" t="n">
        <f aca="false">2*BF738*BI738/(2+BF738*BI738)</f>
        <v>1</v>
      </c>
      <c r="BK738" s="225" t="n">
        <f aca="false">BK737*(1-BJ737)</f>
        <v>6613.0662147407</v>
      </c>
      <c r="BL738" s="225" t="n">
        <f aca="false">BK738/BI738</f>
        <v>25464.1785299695</v>
      </c>
      <c r="BM738" s="225" t="n">
        <f aca="false">BM739+BL738</f>
        <v>25464.1785299695</v>
      </c>
      <c r="BN738" s="226" t="n">
        <f aca="false">BM738/BK738</f>
        <v>3.85058574995199</v>
      </c>
    </row>
    <row r="739" customFormat="false" ht="15" hidden="false" customHeight="false" outlineLevel="0" collapsed="false">
      <c r="A739" s="219" t="s">
        <v>232</v>
      </c>
      <c r="B739" s="132" t="n">
        <v>91</v>
      </c>
      <c r="C739" s="132" t="n">
        <v>59</v>
      </c>
      <c r="D739" s="132" t="n">
        <v>32</v>
      </c>
      <c r="E739" s="217" t="n">
        <v>0</v>
      </c>
      <c r="F739" s="217" t="n">
        <v>0</v>
      </c>
      <c r="G739" s="217" t="n">
        <v>0</v>
      </c>
      <c r="H739" s="217" t="n">
        <v>184.4</v>
      </c>
      <c r="I739" s="127"/>
    </row>
    <row r="740" customFormat="false" ht="15" hidden="false" customHeight="false" outlineLevel="0" collapsed="false">
      <c r="A740" s="219" t="s">
        <v>233</v>
      </c>
      <c r="B740" s="132" t="n">
        <v>1649</v>
      </c>
      <c r="C740" s="132" t="n">
        <v>1198</v>
      </c>
      <c r="D740" s="132" t="n">
        <v>451</v>
      </c>
      <c r="E740" s="217" t="n">
        <v>0.5</v>
      </c>
      <c r="F740" s="217" t="n">
        <v>0.7</v>
      </c>
      <c r="G740" s="217" t="n">
        <v>0.3</v>
      </c>
      <c r="H740" s="217" t="n">
        <v>265.6</v>
      </c>
      <c r="I740" s="127"/>
      <c r="AW740" s="179" t="n">
        <v>2019</v>
      </c>
      <c r="BG740" s="0" t="n">
        <f aca="false">1125+53</f>
        <v>1178</v>
      </c>
      <c r="BI740" s="179" t="n">
        <v>2032</v>
      </c>
    </row>
    <row r="741" customFormat="false" ht="15" hidden="false" customHeight="false" outlineLevel="0" collapsed="false">
      <c r="A741" s="219" t="s">
        <v>234</v>
      </c>
      <c r="B741" s="132" t="n">
        <v>8854</v>
      </c>
      <c r="C741" s="132" t="n">
        <v>5310</v>
      </c>
      <c r="D741" s="132" t="n">
        <v>3544</v>
      </c>
      <c r="E741" s="217" t="n">
        <v>2.7</v>
      </c>
      <c r="F741" s="217" t="n">
        <v>3.1</v>
      </c>
      <c r="G741" s="217" t="n">
        <v>2.3</v>
      </c>
      <c r="H741" s="217" t="n">
        <v>149.8</v>
      </c>
      <c r="I741" s="127"/>
      <c r="AR741" s="180"/>
      <c r="AS741" s="181"/>
      <c r="AT741" s="181"/>
      <c r="AU741" s="181"/>
      <c r="AV741" s="182"/>
      <c r="AW741" s="182" t="s">
        <v>312</v>
      </c>
      <c r="AX741" s="181"/>
      <c r="AY741" s="181"/>
      <c r="AZ741" s="181"/>
      <c r="BA741" s="181"/>
      <c r="BB741" s="183"/>
      <c r="BD741" s="180"/>
      <c r="BE741" s="181"/>
      <c r="BF741" s="181"/>
      <c r="BG741" s="181"/>
      <c r="BH741" s="182"/>
      <c r="BI741" s="182" t="s">
        <v>313</v>
      </c>
      <c r="BJ741" s="181"/>
      <c r="BK741" s="181"/>
      <c r="BL741" s="181"/>
      <c r="BM741" s="181"/>
      <c r="BN741" s="183"/>
    </row>
    <row r="742" customFormat="false" ht="15" hidden="false" customHeight="false" outlineLevel="0" collapsed="false">
      <c r="A742" s="219" t="s">
        <v>218</v>
      </c>
      <c r="B742" s="132" t="n">
        <v>3894</v>
      </c>
      <c r="C742" s="132" t="n">
        <v>828</v>
      </c>
      <c r="D742" s="132" t="n">
        <v>3066</v>
      </c>
      <c r="E742" s="217" t="n">
        <v>1.2</v>
      </c>
      <c r="F742" s="217" t="n">
        <v>0.5</v>
      </c>
      <c r="G742" s="217" t="n">
        <v>2</v>
      </c>
      <c r="H742" s="217" t="n">
        <v>27</v>
      </c>
      <c r="I742" s="127"/>
      <c r="AR742" s="184"/>
      <c r="AS742" s="185"/>
      <c r="AT742" s="186"/>
      <c r="AU742" s="187"/>
      <c r="AV742" s="187"/>
      <c r="AW742" s="187"/>
      <c r="AX742" s="187"/>
      <c r="AY742" s="187"/>
      <c r="AZ742" s="188"/>
      <c r="BA742" s="187"/>
      <c r="BB742" s="189"/>
      <c r="BD742" s="184"/>
      <c r="BE742" s="185"/>
      <c r="BF742" s="186"/>
      <c r="BG742" s="187"/>
      <c r="BH742" s="187"/>
      <c r="BI742" s="187"/>
      <c r="BJ742" s="187"/>
      <c r="BK742" s="187"/>
      <c r="BL742" s="188"/>
      <c r="BM742" s="187"/>
      <c r="BN742" s="189"/>
    </row>
    <row r="743" customFormat="false" ht="73" hidden="false" customHeight="false" outlineLevel="0" collapsed="false">
      <c r="B743" s="132"/>
      <c r="C743" s="132"/>
      <c r="D743" s="132"/>
      <c r="E743" s="217"/>
      <c r="F743" s="217"/>
      <c r="G743" s="217"/>
      <c r="H743" s="217"/>
      <c r="I743" s="127"/>
      <c r="AR743" s="184" t="s">
        <v>163</v>
      </c>
      <c r="AS743" s="187" t="s">
        <v>164</v>
      </c>
      <c r="AT743" s="186" t="s">
        <v>165</v>
      </c>
      <c r="AU743" s="187" t="s">
        <v>166</v>
      </c>
      <c r="AV743" s="187" t="s">
        <v>167</v>
      </c>
      <c r="AW743" s="187" t="s">
        <v>168</v>
      </c>
      <c r="AX743" s="187" t="s">
        <v>169</v>
      </c>
      <c r="AY743" s="187" t="s">
        <v>170</v>
      </c>
      <c r="AZ743" s="188" t="s">
        <v>171</v>
      </c>
      <c r="BA743" s="187" t="s">
        <v>172</v>
      </c>
      <c r="BB743" s="189" t="s">
        <v>173</v>
      </c>
      <c r="BD743" s="184" t="s">
        <v>163</v>
      </c>
      <c r="BE743" s="187" t="s">
        <v>164</v>
      </c>
      <c r="BF743" s="186" t="s">
        <v>165</v>
      </c>
      <c r="BG743" s="187" t="s">
        <v>166</v>
      </c>
      <c r="BH743" s="187" t="s">
        <v>167</v>
      </c>
      <c r="BI743" s="187" t="s">
        <v>168</v>
      </c>
      <c r="BJ743" s="187" t="s">
        <v>169</v>
      </c>
      <c r="BK743" s="187" t="s">
        <v>170</v>
      </c>
      <c r="BL743" s="188" t="s">
        <v>171</v>
      </c>
      <c r="BM743" s="187" t="s">
        <v>172</v>
      </c>
      <c r="BN743" s="189" t="s">
        <v>173</v>
      </c>
    </row>
    <row r="744" customFormat="false" ht="15" hidden="false" customHeight="false" outlineLevel="0" collapsed="false">
      <c r="A744" s="124" t="s">
        <v>235</v>
      </c>
      <c r="B744" s="227" t="n">
        <v>76.926738410596</v>
      </c>
      <c r="C744" s="227" t="n">
        <v>73.4589371980676</v>
      </c>
      <c r="D744" s="227" t="n">
        <v>80.8612673010381</v>
      </c>
      <c r="E744" s="124"/>
      <c r="F744" s="124"/>
      <c r="G744" s="124"/>
      <c r="H744" s="124"/>
      <c r="I744" s="127"/>
      <c r="AR744" s="191" t="s">
        <v>175</v>
      </c>
      <c r="AS744" s="192" t="s">
        <v>176</v>
      </c>
      <c r="AT744" s="193" t="s">
        <v>177</v>
      </c>
      <c r="AU744" s="192" t="s">
        <v>178</v>
      </c>
      <c r="AV744" s="192" t="s">
        <v>179</v>
      </c>
      <c r="AW744" s="192" t="s">
        <v>180</v>
      </c>
      <c r="AX744" s="192" t="s">
        <v>181</v>
      </c>
      <c r="AY744" s="192" t="s">
        <v>182</v>
      </c>
      <c r="AZ744" s="194" t="s">
        <v>183</v>
      </c>
      <c r="BA744" s="192" t="s">
        <v>184</v>
      </c>
      <c r="BB744" s="195" t="s">
        <v>185</v>
      </c>
      <c r="BD744" s="191" t="s">
        <v>175</v>
      </c>
      <c r="BE744" s="192" t="s">
        <v>176</v>
      </c>
      <c r="BF744" s="193" t="s">
        <v>177</v>
      </c>
      <c r="BG744" s="192" t="s">
        <v>178</v>
      </c>
      <c r="BH744" s="192" t="s">
        <v>179</v>
      </c>
      <c r="BI744" s="192" t="s">
        <v>180</v>
      </c>
      <c r="BJ744" s="192" t="s">
        <v>181</v>
      </c>
      <c r="BK744" s="192" t="s">
        <v>182</v>
      </c>
      <c r="BL744" s="194" t="s">
        <v>183</v>
      </c>
      <c r="BM744" s="192" t="s">
        <v>184</v>
      </c>
      <c r="BN744" s="195" t="s">
        <v>185</v>
      </c>
    </row>
    <row r="745" customFormat="false" ht="15" hidden="false" customHeight="false" outlineLevel="0" collapsed="false">
      <c r="A745" s="127"/>
      <c r="B745" s="127"/>
      <c r="C745" s="127"/>
      <c r="D745" s="127"/>
      <c r="E745" s="127"/>
      <c r="F745" s="127"/>
      <c r="G745" s="127"/>
      <c r="H745" s="127"/>
      <c r="I745" s="127"/>
      <c r="AR745" s="196" t="s">
        <v>186</v>
      </c>
      <c r="AS745" s="197" t="s">
        <v>186</v>
      </c>
      <c r="AT745" s="197" t="n">
        <v>1</v>
      </c>
      <c r="AU745" s="198" t="n">
        <f aca="false">T10</f>
        <v>738066.580416</v>
      </c>
      <c r="AV745" s="198" t="n">
        <f aca="false">B490</f>
        <v>6478</v>
      </c>
      <c r="AW745" s="199" t="n">
        <f aca="false">AV745/AU745</f>
        <v>0.00877698594122603</v>
      </c>
      <c r="AX745" s="200" t="n">
        <f aca="false">2*AT745*AW745/(2+AT745*AW745)</f>
        <v>0.00873863649638888</v>
      </c>
      <c r="AY745" s="201" t="n">
        <v>100000</v>
      </c>
      <c r="AZ745" s="201" t="n">
        <f aca="false">(0.1*AY745+0.9*AY746)*AT745</f>
        <v>99213.522715325</v>
      </c>
      <c r="BA745" s="201" t="n">
        <f aca="false">BA746+AZ745</f>
        <v>7800001.50016115</v>
      </c>
      <c r="BB745" s="202" t="n">
        <f aca="false">BA745/AY745</f>
        <v>78.0000150016115</v>
      </c>
      <c r="BD745" s="196" t="s">
        <v>186</v>
      </c>
      <c r="BE745" s="197" t="s">
        <v>186</v>
      </c>
      <c r="BF745" s="197" t="n">
        <v>1</v>
      </c>
      <c r="BG745" s="198" t="n">
        <f aca="false">AG10</f>
        <v>708046.105088</v>
      </c>
      <c r="BH745" s="198" t="n">
        <f aca="false">B1179</f>
        <v>4270</v>
      </c>
      <c r="BI745" s="199" t="n">
        <f aca="false">BH745/BG745</f>
        <v>0.00603068072730843</v>
      </c>
      <c r="BJ745" s="200" t="n">
        <f aca="false">2*BF745*BI745/(2+BF745*BI745)</f>
        <v>0.00601255084007184</v>
      </c>
      <c r="BK745" s="201" t="n">
        <v>100000</v>
      </c>
      <c r="BL745" s="201" t="n">
        <f aca="false">(0.1*BK745+0.9*BK746)*BF745</f>
        <v>99458.8704243935</v>
      </c>
      <c r="BM745" s="201" t="n">
        <f aca="false">BM746+BL745</f>
        <v>8047728.82934853</v>
      </c>
      <c r="BN745" s="202" t="n">
        <f aca="false">BM745/BK745</f>
        <v>80.4772882934853</v>
      </c>
    </row>
    <row r="746" customFormat="false" ht="15" hidden="false" customHeight="false" outlineLevel="0" collapsed="false">
      <c r="A746" s="127"/>
      <c r="B746" s="127"/>
      <c r="C746" s="127"/>
      <c r="D746" s="127"/>
      <c r="E746" s="127"/>
      <c r="F746" s="127"/>
      <c r="G746" s="127"/>
      <c r="H746" s="127"/>
      <c r="I746" s="127"/>
      <c r="AR746" s="203" t="s">
        <v>188</v>
      </c>
      <c r="AS746" s="204" t="s">
        <v>189</v>
      </c>
      <c r="AT746" s="204" t="n">
        <v>4</v>
      </c>
      <c r="AU746" s="205" t="n">
        <f aca="false">T11</f>
        <v>2988095.419584</v>
      </c>
      <c r="AV746" s="205" t="n">
        <f aca="false">B491</f>
        <v>1039</v>
      </c>
      <c r="AW746" s="206" t="n">
        <f aca="false">AV746/AU746</f>
        <v>0.000347713126291211</v>
      </c>
      <c r="AX746" s="207" t="n">
        <f aca="false">2*AT746*AW746/(2+AT746*AW746)</f>
        <v>0.00138988594199269</v>
      </c>
      <c r="AY746" s="208" t="n">
        <f aca="false">AY745*(1-AX745)</f>
        <v>99126.1363503611</v>
      </c>
      <c r="AZ746" s="208" t="n">
        <f aca="false">((AY746+AY747)/2)*AT746</f>
        <v>396228.99735465</v>
      </c>
      <c r="BA746" s="208" t="n">
        <f aca="false">BA747+AZ746</f>
        <v>7700787.97744582</v>
      </c>
      <c r="BB746" s="209" t="n">
        <f aca="false">BA746/AY746</f>
        <v>77.6867560965698</v>
      </c>
      <c r="BD746" s="203" t="s">
        <v>188</v>
      </c>
      <c r="BE746" s="204" t="s">
        <v>189</v>
      </c>
      <c r="BF746" s="204" t="n">
        <v>4</v>
      </c>
      <c r="BG746" s="205" t="n">
        <f aca="false">AG11</f>
        <v>2848327.894912</v>
      </c>
      <c r="BH746" s="205" t="n">
        <f aca="false">B1180</f>
        <v>623</v>
      </c>
      <c r="BI746" s="206" t="n">
        <f aca="false">BH746/BG746</f>
        <v>0.000218724817852914</v>
      </c>
      <c r="BJ746" s="207" t="n">
        <f aca="false">2*BF746*BI746/(2+BF746*BI746)</f>
        <v>0.000874516714393524</v>
      </c>
      <c r="BK746" s="208" t="n">
        <f aca="false">BK745*(1-BJ745)</f>
        <v>99398.7449159928</v>
      </c>
      <c r="BL746" s="208" t="n">
        <f aca="false">((BK746+BK747)/2)*BF746</f>
        <v>397421.127936334</v>
      </c>
      <c r="BM746" s="208" t="n">
        <f aca="false">BM747+BL746</f>
        <v>7948269.95892413</v>
      </c>
      <c r="BN746" s="209" t="n">
        <f aca="false">BM746/BK746</f>
        <v>79.9634841027584</v>
      </c>
    </row>
    <row r="747" customFormat="false" ht="15" hidden="false" customHeight="false" outlineLevel="0" collapsed="false">
      <c r="A747" s="127" t="s">
        <v>314</v>
      </c>
      <c r="B747" s="127"/>
      <c r="C747" s="127"/>
      <c r="D747" s="127"/>
      <c r="E747" s="127"/>
      <c r="F747" s="127"/>
      <c r="G747" s="127"/>
      <c r="H747" s="127"/>
      <c r="I747" s="127"/>
      <c r="AR747" s="196" t="s">
        <v>194</v>
      </c>
      <c r="AS747" s="197" t="s">
        <v>46</v>
      </c>
      <c r="AT747" s="197" t="n">
        <v>5</v>
      </c>
      <c r="AU747" s="198" t="n">
        <f aca="false">T12</f>
        <v>3743931</v>
      </c>
      <c r="AV747" s="198" t="n">
        <f aca="false">B492</f>
        <v>550</v>
      </c>
      <c r="AW747" s="199" t="n">
        <f aca="false">AV747/AU747</f>
        <v>0.000146904416774775</v>
      </c>
      <c r="AX747" s="200" t="n">
        <f aca="false">2*AT747*AW747/(2+AT747*AW747)</f>
        <v>0.000734252421564486</v>
      </c>
      <c r="AY747" s="201" t="n">
        <f aca="false">AY746*(1-AX746)</f>
        <v>98988.3623269637</v>
      </c>
      <c r="AZ747" s="201" t="n">
        <f aca="false">((AY747+AY748)/2)*AT747</f>
        <v>494760.105522955</v>
      </c>
      <c r="BA747" s="201" t="n">
        <f aca="false">BA748+AZ747</f>
        <v>7304558.98009117</v>
      </c>
      <c r="BB747" s="202" t="n">
        <f aca="false">BA747/AY747</f>
        <v>73.7920984687456</v>
      </c>
      <c r="BD747" s="196" t="s">
        <v>194</v>
      </c>
      <c r="BE747" s="197" t="s">
        <v>46</v>
      </c>
      <c r="BF747" s="197" t="n">
        <v>5</v>
      </c>
      <c r="BG747" s="198" t="n">
        <f aca="false">AG12</f>
        <v>3607581</v>
      </c>
      <c r="BH747" s="198" t="n">
        <f aca="false">B1181</f>
        <v>332</v>
      </c>
      <c r="BI747" s="199" t="n">
        <f aca="false">BH747/BG747</f>
        <v>9.20284256957778E-005</v>
      </c>
      <c r="BJ747" s="200" t="n">
        <f aca="false">2*BF747*BI747/(2+BF747*BI747)</f>
        <v>0.000460036287440649</v>
      </c>
      <c r="BK747" s="201" t="n">
        <f aca="false">BK746*(1-BJ746)</f>
        <v>99311.8190521741</v>
      </c>
      <c r="BL747" s="201" t="n">
        <f aca="false">((BK747+BK748)/2)*BF747</f>
        <v>496444.877659531</v>
      </c>
      <c r="BM747" s="201" t="n">
        <f aca="false">BM748+BL747</f>
        <v>7550848.8309878</v>
      </c>
      <c r="BN747" s="202" t="n">
        <f aca="false">BM747/BK747</f>
        <v>76.0317241497804</v>
      </c>
    </row>
    <row r="748" customFormat="false" ht="15" hidden="false" customHeight="false" outlineLevel="0" collapsed="false">
      <c r="A748" s="127"/>
      <c r="B748" s="127"/>
      <c r="C748" s="127"/>
      <c r="D748" s="127"/>
      <c r="E748" s="127"/>
      <c r="F748" s="127"/>
      <c r="G748" s="127"/>
      <c r="H748" s="127"/>
      <c r="I748" s="127"/>
      <c r="AR748" s="203" t="s">
        <v>200</v>
      </c>
      <c r="AS748" s="204" t="s">
        <v>33</v>
      </c>
      <c r="AT748" s="204" t="n">
        <v>5</v>
      </c>
      <c r="AU748" s="205" t="n">
        <f aca="false">T13</f>
        <v>3542513</v>
      </c>
      <c r="AV748" s="205" t="n">
        <f aca="false">B493</f>
        <v>635</v>
      </c>
      <c r="AW748" s="206" t="n">
        <f aca="false">AV748/AU748</f>
        <v>0.000179251282916958</v>
      </c>
      <c r="AX748" s="207" t="n">
        <f aca="false">2*AT748*AW748/(2+AT748*AW748)</f>
        <v>0.000895854956709044</v>
      </c>
      <c r="AY748" s="208" t="n">
        <f aca="false">AY747*(1-AX747)</f>
        <v>98915.6798822184</v>
      </c>
      <c r="AZ748" s="208" t="n">
        <f aca="false">((AY748+AY749)/2)*AT748</f>
        <v>494356.864155795</v>
      </c>
      <c r="BA748" s="208" t="n">
        <f aca="false">BA749+AZ748</f>
        <v>6809798.87456822</v>
      </c>
      <c r="BB748" s="209" t="n">
        <f aca="false">BA748/AY748</f>
        <v>68.8444833283947</v>
      </c>
      <c r="BD748" s="203" t="s">
        <v>200</v>
      </c>
      <c r="BE748" s="204" t="s">
        <v>33</v>
      </c>
      <c r="BF748" s="204" t="n">
        <v>5</v>
      </c>
      <c r="BG748" s="205" t="n">
        <f aca="false">AG13</f>
        <v>3682664</v>
      </c>
      <c r="BH748" s="205" t="n">
        <f aca="false">B1182</f>
        <v>409</v>
      </c>
      <c r="BI748" s="206" t="n">
        <f aca="false">BH748/BG748</f>
        <v>0.000111060905909418</v>
      </c>
      <c r="BJ748" s="207" t="n">
        <f aca="false">2*BF748*BI748/(2+BF748*BI748)</f>
        <v>0.000555150390783798</v>
      </c>
      <c r="BK748" s="208" t="n">
        <f aca="false">BK747*(1-BJ747)</f>
        <v>99266.1320116383</v>
      </c>
      <c r="BL748" s="208" t="n">
        <f aca="false">((BK748+BK749)/2)*BF748</f>
        <v>496192.890978247</v>
      </c>
      <c r="BM748" s="208" t="n">
        <f aca="false">BM749+BL748</f>
        <v>7054403.95332827</v>
      </c>
      <c r="BN748" s="209" t="n">
        <f aca="false">BM748/BK748</f>
        <v>71.0655669800973</v>
      </c>
    </row>
    <row r="749" customFormat="false" ht="15" hidden="false" customHeight="false" outlineLevel="0" collapsed="false">
      <c r="A749" s="127" t="s">
        <v>174</v>
      </c>
      <c r="B749" s="127"/>
      <c r="C749" s="127"/>
      <c r="D749" s="127"/>
      <c r="E749" s="127"/>
      <c r="F749" s="127"/>
      <c r="G749" s="127"/>
      <c r="H749" s="127"/>
      <c r="I749" s="127"/>
      <c r="AR749" s="196" t="s">
        <v>202</v>
      </c>
      <c r="AS749" s="197" t="s">
        <v>34</v>
      </c>
      <c r="AT749" s="197" t="n">
        <v>5</v>
      </c>
      <c r="AU749" s="198" t="n">
        <f aca="false">T14</f>
        <v>3508965</v>
      </c>
      <c r="AV749" s="198" t="n">
        <f aca="false">B494</f>
        <v>1949</v>
      </c>
      <c r="AW749" s="199" t="n">
        <f aca="false">AV749/AU749</f>
        <v>0.000555434437220092</v>
      </c>
      <c r="AX749" s="200" t="n">
        <f aca="false">2*AT749*AW749/(2+AT749*AW749)</f>
        <v>0.00277332119086327</v>
      </c>
      <c r="AY749" s="201" t="n">
        <f aca="false">AY748*(1-AX748)</f>
        <v>98827.0657800997</v>
      </c>
      <c r="AZ749" s="201" t="n">
        <f aca="false">((AY749+AY750)/2)*AT749</f>
        <v>493450.130911102</v>
      </c>
      <c r="BA749" s="201" t="n">
        <f aca="false">BA750+AZ749</f>
        <v>6315442.01041242</v>
      </c>
      <c r="BB749" s="202" t="n">
        <f aca="false">BA749/AY749</f>
        <v>63.9039716555475</v>
      </c>
      <c r="BD749" s="196" t="s">
        <v>202</v>
      </c>
      <c r="BE749" s="197" t="s">
        <v>34</v>
      </c>
      <c r="BF749" s="197" t="n">
        <v>5</v>
      </c>
      <c r="BG749" s="198" t="n">
        <f aca="false">AG14</f>
        <v>3745342</v>
      </c>
      <c r="BH749" s="198" t="n">
        <f aca="false">B1183</f>
        <v>1518</v>
      </c>
      <c r="BI749" s="199" t="n">
        <f aca="false">BH749/BG749</f>
        <v>0.000405303440914074</v>
      </c>
      <c r="BJ749" s="200" t="n">
        <f aca="false">2*BF749*BI749/(2+BF749*BI749)</f>
        <v>0.00202446589708512</v>
      </c>
      <c r="BK749" s="201" t="n">
        <f aca="false">BK748*(1-BJ748)</f>
        <v>99211.0243796605</v>
      </c>
      <c r="BL749" s="201" t="n">
        <f aca="false">((BK749+BK750)/2)*BF749</f>
        <v>495552.998559624</v>
      </c>
      <c r="BM749" s="201" t="n">
        <f aca="false">BM750+BL749</f>
        <v>6558211.06235002</v>
      </c>
      <c r="BN749" s="202" t="n">
        <f aca="false">BM749/BK749</f>
        <v>66.1036523244945</v>
      </c>
    </row>
    <row r="750" customFormat="false" ht="15" hidden="false" customHeight="false" outlineLevel="0" collapsed="false">
      <c r="A750" s="127"/>
      <c r="B750" s="127"/>
      <c r="C750" s="127"/>
      <c r="D750" s="127"/>
      <c r="E750" s="127"/>
      <c r="F750" s="127"/>
      <c r="G750" s="127"/>
      <c r="H750" s="127"/>
      <c r="I750" s="127"/>
      <c r="AR750" s="203" t="s">
        <v>203</v>
      </c>
      <c r="AS750" s="204" t="s">
        <v>35</v>
      </c>
      <c r="AT750" s="204" t="n">
        <v>5</v>
      </c>
      <c r="AU750" s="205" t="n">
        <f aca="false">T15</f>
        <v>3548389</v>
      </c>
      <c r="AV750" s="205" t="n">
        <f aca="false">B495</f>
        <v>2777</v>
      </c>
      <c r="AW750" s="206" t="n">
        <f aca="false">AV750/AU750</f>
        <v>0.000782608671146258</v>
      </c>
      <c r="AX750" s="207" t="n">
        <f aca="false">2*AT750*AW750/(2+AT750*AW750)</f>
        <v>0.00390540235137005</v>
      </c>
      <c r="AY750" s="208" t="n">
        <f aca="false">AY749*(1-AX749)</f>
        <v>98552.9865843409</v>
      </c>
      <c r="AZ750" s="208" t="n">
        <f aca="false">((AY750+AY751)/2)*AT750</f>
        <v>491802.710257852</v>
      </c>
      <c r="BA750" s="208" t="n">
        <f aca="false">BA751+AZ750</f>
        <v>5821991.87950132</v>
      </c>
      <c r="BB750" s="209" t="n">
        <f aca="false">BA750/AY750</f>
        <v>59.0747381817689</v>
      </c>
      <c r="BD750" s="203" t="s">
        <v>203</v>
      </c>
      <c r="BE750" s="204" t="s">
        <v>35</v>
      </c>
      <c r="BF750" s="204" t="n">
        <v>5</v>
      </c>
      <c r="BG750" s="205" t="n">
        <f aca="false">AG15</f>
        <v>3661925</v>
      </c>
      <c r="BH750" s="205" t="n">
        <f aca="false">B1184</f>
        <v>2163</v>
      </c>
      <c r="BI750" s="206" t="n">
        <f aca="false">BH750/BG750</f>
        <v>0.000590672938413539</v>
      </c>
      <c r="BJ750" s="207" t="n">
        <f aca="false">2*BF750*BI750/(2+BF750*BI750)</f>
        <v>0.00294900994114932</v>
      </c>
      <c r="BK750" s="208" t="n">
        <f aca="false">BK749*(1-BJ749)</f>
        <v>99010.175044189</v>
      </c>
      <c r="BL750" s="208" t="n">
        <f aca="false">((BK750+BK751)/2)*BF750</f>
        <v>494320.920244744</v>
      </c>
      <c r="BM750" s="208" t="n">
        <f aca="false">BM751+BL750</f>
        <v>6062658.0637904</v>
      </c>
      <c r="BN750" s="209" t="n">
        <f aca="false">BM750/BK750</f>
        <v>61.2326769555209</v>
      </c>
    </row>
    <row r="751" customFormat="false" ht="15" hidden="false" customHeight="false" outlineLevel="0" collapsed="false">
      <c r="A751" s="127" t="s">
        <v>187</v>
      </c>
      <c r="B751" s="127"/>
      <c r="C751" s="127"/>
      <c r="D751" s="127"/>
      <c r="E751" s="127"/>
      <c r="F751" s="127"/>
      <c r="G751" s="127"/>
      <c r="H751" s="127"/>
      <c r="I751" s="127"/>
      <c r="AR751" s="196" t="s">
        <v>204</v>
      </c>
      <c r="AS751" s="197" t="s">
        <v>36</v>
      </c>
      <c r="AT751" s="197" t="n">
        <v>5</v>
      </c>
      <c r="AU751" s="198" t="n">
        <f aca="false">T16</f>
        <v>3522333</v>
      </c>
      <c r="AV751" s="198" t="n">
        <f aca="false">B496</f>
        <v>2854</v>
      </c>
      <c r="AW751" s="199" t="n">
        <f aca="false">AV751/AU751</f>
        <v>0.000810258428149752</v>
      </c>
      <c r="AX751" s="200" t="n">
        <f aca="false">2*AT751*AW751/(2+AT751*AW751)</f>
        <v>0.00404310224657087</v>
      </c>
      <c r="AY751" s="201" t="n">
        <f aca="false">AY750*(1-AX750)</f>
        <v>98168.0975187999</v>
      </c>
      <c r="AZ751" s="201" t="n">
        <f aca="false">((AY751+AY752)/2)*AT751</f>
        <v>489848.22845495</v>
      </c>
      <c r="BA751" s="201" t="n">
        <f aca="false">BA752+AZ751</f>
        <v>5330189.16924347</v>
      </c>
      <c r="BB751" s="202" t="n">
        <f aca="false">BA751/AY751</f>
        <v>54.2965515678115</v>
      </c>
      <c r="BD751" s="196" t="s">
        <v>204</v>
      </c>
      <c r="BE751" s="197" t="s">
        <v>36</v>
      </c>
      <c r="BF751" s="197" t="n">
        <v>5</v>
      </c>
      <c r="BG751" s="198" t="n">
        <f aca="false">AG16</f>
        <v>3499456</v>
      </c>
      <c r="BH751" s="198" t="n">
        <f aca="false">B1185</f>
        <v>2030</v>
      </c>
      <c r="BI751" s="199" t="n">
        <f aca="false">BH751/BG751</f>
        <v>0.00058009016258527</v>
      </c>
      <c r="BJ751" s="200" t="n">
        <f aca="false">2*BF751*BI751/(2+BF751*BI751)</f>
        <v>0.00289625059672749</v>
      </c>
      <c r="BK751" s="201" t="n">
        <f aca="false">BK750*(1-BJ750)</f>
        <v>98718.1930537087</v>
      </c>
      <c r="BL751" s="201" t="n">
        <f aca="false">((BK751+BK752)/2)*BF751</f>
        <v>492876.183704694</v>
      </c>
      <c r="BM751" s="201" t="n">
        <f aca="false">BM752+BL751</f>
        <v>5568337.14354565</v>
      </c>
      <c r="BN751" s="202" t="n">
        <f aca="false">BM751/BK751</f>
        <v>56.4063924925787</v>
      </c>
    </row>
    <row r="752" customFormat="false" ht="15" hidden="false" customHeight="false" outlineLevel="0" collapsed="false">
      <c r="A752" s="210" t="s">
        <v>190</v>
      </c>
      <c r="B752" s="211" t="s">
        <v>191</v>
      </c>
      <c r="C752" s="211"/>
      <c r="D752" s="211"/>
      <c r="E752" s="211" t="s">
        <v>192</v>
      </c>
      <c r="F752" s="211"/>
      <c r="G752" s="211"/>
      <c r="H752" s="212" t="s">
        <v>193</v>
      </c>
      <c r="I752" s="127"/>
      <c r="AR752" s="203" t="s">
        <v>205</v>
      </c>
      <c r="AS752" s="204" t="s">
        <v>37</v>
      </c>
      <c r="AT752" s="204" t="n">
        <v>5</v>
      </c>
      <c r="AU752" s="205" t="n">
        <f aca="false">T17</f>
        <v>3287553</v>
      </c>
      <c r="AV752" s="205" t="n">
        <f aca="false">B497</f>
        <v>2917</v>
      </c>
      <c r="AW752" s="206" t="n">
        <f aca="false">AV752/AU752</f>
        <v>0.000887286075692164</v>
      </c>
      <c r="AX752" s="207" t="n">
        <f aca="false">2*AT752*AW752/(2+AT752*AW752)</f>
        <v>0.00442661120225516</v>
      </c>
      <c r="AY752" s="208" t="n">
        <f aca="false">AY751*(1-AX751)</f>
        <v>97771.19386318</v>
      </c>
      <c r="AZ752" s="208" t="n">
        <f aca="false">((AY752+AY753)/2)*AT752</f>
        <v>487773.981660869</v>
      </c>
      <c r="BA752" s="208" t="n">
        <f aca="false">BA753+AZ752</f>
        <v>4840340.94078852</v>
      </c>
      <c r="BB752" s="209" t="n">
        <f aca="false">BA752/AY752</f>
        <v>49.5068204604522</v>
      </c>
      <c r="BD752" s="203" t="s">
        <v>205</v>
      </c>
      <c r="BE752" s="204" t="s">
        <v>37</v>
      </c>
      <c r="BF752" s="204" t="n">
        <v>5</v>
      </c>
      <c r="BG752" s="205" t="n">
        <f aca="false">AG17</f>
        <v>3500703</v>
      </c>
      <c r="BH752" s="205" t="n">
        <f aca="false">B1186</f>
        <v>2278</v>
      </c>
      <c r="BI752" s="206" t="n">
        <f aca="false">BH752/BG752</f>
        <v>0.000650726439803662</v>
      </c>
      <c r="BJ752" s="207" t="n">
        <f aca="false">2*BF752*BI752/(2+BF752*BI752)</f>
        <v>0.00324834773462682</v>
      </c>
      <c r="BK752" s="208" t="n">
        <f aca="false">BK751*(1-BJ751)</f>
        <v>98432.2804281691</v>
      </c>
      <c r="BL752" s="208" t="n">
        <f aca="false">((BK752+BK753)/2)*BF752</f>
        <v>491362.046452988</v>
      </c>
      <c r="BM752" s="208" t="n">
        <f aca="false">BM753+BL752</f>
        <v>5075460.95984096</v>
      </c>
      <c r="BN752" s="209" t="n">
        <f aca="false">BM752/BK752</f>
        <v>51.5629724086782</v>
      </c>
    </row>
    <row r="753" customFormat="false" ht="15" hidden="false" customHeight="false" outlineLevel="0" collapsed="false">
      <c r="A753" s="210"/>
      <c r="B753" s="213" t="s">
        <v>195</v>
      </c>
      <c r="C753" s="213" t="s">
        <v>196</v>
      </c>
      <c r="D753" s="213" t="s">
        <v>197</v>
      </c>
      <c r="E753" s="213" t="s">
        <v>195</v>
      </c>
      <c r="F753" s="213" t="s">
        <v>196</v>
      </c>
      <c r="G753" s="214" t="s">
        <v>197</v>
      </c>
      <c r="H753" s="215" t="s">
        <v>198</v>
      </c>
      <c r="I753" s="127"/>
      <c r="AR753" s="196" t="s">
        <v>206</v>
      </c>
      <c r="AS753" s="197" t="s">
        <v>38</v>
      </c>
      <c r="AT753" s="197" t="n">
        <v>5</v>
      </c>
      <c r="AU753" s="198" t="n">
        <f aca="false">T18</f>
        <v>3141871</v>
      </c>
      <c r="AV753" s="198" t="n">
        <f aca="false">B498</f>
        <v>3748</v>
      </c>
      <c r="AW753" s="199" t="n">
        <f aca="false">AV753/AU753</f>
        <v>0.00119291976023204</v>
      </c>
      <c r="AX753" s="200" t="n">
        <f aca="false">2*AT753*AW753/(2+AT753*AW753)</f>
        <v>0.00594686347378699</v>
      </c>
      <c r="AY753" s="201" t="n">
        <f aca="false">AY752*(1-AX752)</f>
        <v>97338.3988011674</v>
      </c>
      <c r="AZ753" s="201" t="n">
        <f aca="false">((AY753+AY754)/2)*AT753</f>
        <v>485244.848584768</v>
      </c>
      <c r="BA753" s="201" t="n">
        <f aca="false">BA754+AZ753</f>
        <v>4352566.95912765</v>
      </c>
      <c r="BB753" s="202" t="n">
        <f aca="false">BA753/AY753</f>
        <v>44.7158265672586</v>
      </c>
      <c r="BD753" s="196" t="s">
        <v>206</v>
      </c>
      <c r="BE753" s="197" t="s">
        <v>38</v>
      </c>
      <c r="BF753" s="197" t="n">
        <v>5</v>
      </c>
      <c r="BG753" s="198" t="n">
        <f aca="false">AG18</f>
        <v>3544237</v>
      </c>
      <c r="BH753" s="198" t="n">
        <f aca="false">B1187</f>
        <v>3190</v>
      </c>
      <c r="BI753" s="199" t="n">
        <f aca="false">BH753/BG753</f>
        <v>0.000900052677064203</v>
      </c>
      <c r="BJ753" s="200" t="n">
        <f aca="false">2*BF753*BI753/(2+BF753*BI753)</f>
        <v>0.00449015993414808</v>
      </c>
      <c r="BK753" s="201" t="n">
        <f aca="false">BK752*(1-BJ752)</f>
        <v>98112.5381530261</v>
      </c>
      <c r="BL753" s="201" t="n">
        <f aca="false">((BK753+BK754)/2)*BF753</f>
        <v>489461.3382955</v>
      </c>
      <c r="BM753" s="201" t="n">
        <f aca="false">BM754+BL753</f>
        <v>4584098.91338797</v>
      </c>
      <c r="BN753" s="202" t="n">
        <f aca="false">BM753/BK753</f>
        <v>46.722865391966</v>
      </c>
    </row>
    <row r="754" customFormat="false" ht="15" hidden="false" customHeight="false" outlineLevel="0" collapsed="false">
      <c r="A754" s="0" t="s">
        <v>201</v>
      </c>
      <c r="B754" s="132" t="n">
        <v>326736</v>
      </c>
      <c r="C754" s="132" t="n">
        <v>170897</v>
      </c>
      <c r="D754" s="132" t="n">
        <v>155839</v>
      </c>
      <c r="E754" s="217" t="n">
        <v>100</v>
      </c>
      <c r="F754" s="217" t="n">
        <v>100</v>
      </c>
      <c r="G754" s="217" t="n">
        <v>100</v>
      </c>
      <c r="H754" s="217" t="n">
        <v>109.7</v>
      </c>
      <c r="I754" s="127"/>
      <c r="AR754" s="203" t="s">
        <v>207</v>
      </c>
      <c r="AS754" s="204" t="s">
        <v>39</v>
      </c>
      <c r="AT754" s="204" t="n">
        <v>5</v>
      </c>
      <c r="AU754" s="205" t="n">
        <f aca="false">T19</f>
        <v>3027334</v>
      </c>
      <c r="AV754" s="205" t="n">
        <f aca="false">B499</f>
        <v>5470</v>
      </c>
      <c r="AW754" s="206" t="n">
        <f aca="false">AV754/AU754</f>
        <v>0.00180687033541724</v>
      </c>
      <c r="AX754" s="207" t="n">
        <f aca="false">2*AT754*AW754/(2+AT754*AW754)</f>
        <v>0.00899372543783987</v>
      </c>
      <c r="AY754" s="208" t="n">
        <f aca="false">AY753*(1-AX753)</f>
        <v>96759.5406327398</v>
      </c>
      <c r="AZ754" s="208" t="n">
        <f aca="false">((AY754+AY755)/2)*AT754</f>
        <v>481622.131308843</v>
      </c>
      <c r="BA754" s="208" t="n">
        <f aca="false">BA755+AZ754</f>
        <v>3867322.11054288</v>
      </c>
      <c r="BB754" s="209" t="n">
        <f aca="false">BA754/AY754</f>
        <v>39.9683802264179</v>
      </c>
      <c r="BD754" s="203" t="s">
        <v>207</v>
      </c>
      <c r="BE754" s="204" t="s">
        <v>39</v>
      </c>
      <c r="BF754" s="204" t="n">
        <v>5</v>
      </c>
      <c r="BG754" s="205" t="n">
        <f aca="false">AG19</f>
        <v>3401974</v>
      </c>
      <c r="BH754" s="205" t="n">
        <f aca="false">B1188</f>
        <v>4836</v>
      </c>
      <c r="BI754" s="206" t="n">
        <f aca="false">BH754/BG754</f>
        <v>0.00142152761896475</v>
      </c>
      <c r="BJ754" s="207" t="n">
        <f aca="false">2*BF754*BI754/(2+BF754*BI754)</f>
        <v>0.00708246828413293</v>
      </c>
      <c r="BK754" s="208" t="n">
        <f aca="false">BK753*(1-BJ753)</f>
        <v>97671.9971651738</v>
      </c>
      <c r="BL754" s="208" t="n">
        <f aca="false">((BK754+BK755)/2)*BF754</f>
        <v>486630.588770443</v>
      </c>
      <c r="BM754" s="208" t="n">
        <f aca="false">BM755+BL754</f>
        <v>4094637.57509247</v>
      </c>
      <c r="BN754" s="209" t="n">
        <f aca="false">BM754/BK754</f>
        <v>41.922328752713</v>
      </c>
    </row>
    <row r="755" customFormat="false" ht="15" hidden="false" customHeight="false" outlineLevel="0" collapsed="false">
      <c r="A755" s="219" t="s">
        <v>186</v>
      </c>
      <c r="B755" s="132" t="n">
        <v>5440</v>
      </c>
      <c r="C755" s="132" t="n">
        <v>3078</v>
      </c>
      <c r="D755" s="132" t="n">
        <v>2362</v>
      </c>
      <c r="E755" s="217" t="n">
        <v>1.7</v>
      </c>
      <c r="F755" s="217" t="n">
        <v>1.8</v>
      </c>
      <c r="G755" s="217" t="n">
        <v>1.5</v>
      </c>
      <c r="H755" s="217" t="n">
        <v>130.3</v>
      </c>
      <c r="I755" s="127"/>
      <c r="AR755" s="196" t="s">
        <v>208</v>
      </c>
      <c r="AS755" s="197" t="s">
        <v>40</v>
      </c>
      <c r="AT755" s="197" t="n">
        <v>5</v>
      </c>
      <c r="AU755" s="198" t="n">
        <f aca="false">T20</f>
        <v>2579461</v>
      </c>
      <c r="AV755" s="198" t="n">
        <f aca="false">B500</f>
        <v>7423</v>
      </c>
      <c r="AW755" s="199" t="n">
        <f aca="false">AV755/AU755</f>
        <v>0.00287773298375126</v>
      </c>
      <c r="AX755" s="200" t="n">
        <f aca="false">2*AT755*AW755/(2+AT755*AW755)</f>
        <v>0.0142858874946426</v>
      </c>
      <c r="AY755" s="201" t="n">
        <f aca="false">AY754*(1-AX754)</f>
        <v>95889.3118907975</v>
      </c>
      <c r="AZ755" s="201" t="n">
        <f aca="false">((AY755+AY756)/2)*AT755</f>
        <v>476021.899649961</v>
      </c>
      <c r="BA755" s="201" t="n">
        <f aca="false">BA756+AZ755</f>
        <v>3385699.97923404</v>
      </c>
      <c r="BB755" s="202" t="n">
        <f aca="false">BA755/AY755</f>
        <v>35.3084187640204</v>
      </c>
      <c r="BD755" s="196" t="s">
        <v>208</v>
      </c>
      <c r="BE755" s="197" t="s">
        <v>40</v>
      </c>
      <c r="BF755" s="197" t="n">
        <v>5</v>
      </c>
      <c r="BG755" s="198" t="n">
        <f aca="false">AG20</f>
        <v>3147415</v>
      </c>
      <c r="BH755" s="198" t="n">
        <f aca="false">B1189</f>
        <v>7366</v>
      </c>
      <c r="BI755" s="199" t="n">
        <f aca="false">BH755/BG755</f>
        <v>0.00234033325760982</v>
      </c>
      <c r="BJ755" s="200" t="n">
        <f aca="false">2*BF755*BI755/(2+BF755*BI755)</f>
        <v>0.0116336000353778</v>
      </c>
      <c r="BK755" s="201" t="n">
        <f aca="false">BK754*(1-BJ754)</f>
        <v>96980.2383430035</v>
      </c>
      <c r="BL755" s="201" t="n">
        <f aca="false">((BK755+BK756)/2)*BF755</f>
        <v>482080.618454472</v>
      </c>
      <c r="BM755" s="201" t="n">
        <f aca="false">BM756+BL755</f>
        <v>3608006.98632203</v>
      </c>
      <c r="BN755" s="202" t="n">
        <f aca="false">BM755/BK755</f>
        <v>37.2035277286192</v>
      </c>
    </row>
    <row r="756" customFormat="false" ht="15" hidden="false" customHeight="false" outlineLevel="0" collapsed="false">
      <c r="A756" s="219" t="s">
        <v>189</v>
      </c>
      <c r="B756" s="132" t="n">
        <v>833</v>
      </c>
      <c r="C756" s="132" t="n">
        <v>468</v>
      </c>
      <c r="D756" s="132" t="n">
        <v>365</v>
      </c>
      <c r="E756" s="217" t="n">
        <v>0.3</v>
      </c>
      <c r="F756" s="217" t="n">
        <v>0.3</v>
      </c>
      <c r="G756" s="217" t="n">
        <v>0.2</v>
      </c>
      <c r="H756" s="217" t="n">
        <v>128.2</v>
      </c>
      <c r="I756" s="127"/>
      <c r="AR756" s="203" t="s">
        <v>209</v>
      </c>
      <c r="AS756" s="204" t="s">
        <v>52</v>
      </c>
      <c r="AT756" s="204" t="n">
        <v>5</v>
      </c>
      <c r="AU756" s="205" t="n">
        <f aca="false">T21</f>
        <v>2241959</v>
      </c>
      <c r="AV756" s="205" t="n">
        <f aca="false">B501</f>
        <v>10577</v>
      </c>
      <c r="AW756" s="206" t="n">
        <f aca="false">AV756/AU756</f>
        <v>0.00471774907569675</v>
      </c>
      <c r="AX756" s="207" t="n">
        <f aca="false">2*AT756*AW756/(2+AT756*AW756)</f>
        <v>0.0233137740386788</v>
      </c>
      <c r="AY756" s="208" t="n">
        <f aca="false">AY755*(1-AX755)</f>
        <v>94519.4479691868</v>
      </c>
      <c r="AZ756" s="208" t="n">
        <f aca="false">((AY756+AY757)/2)*AT756</f>
        <v>467088.227215399</v>
      </c>
      <c r="BA756" s="208" t="n">
        <f aca="false">BA757+AZ756</f>
        <v>2909678.07958408</v>
      </c>
      <c r="BB756" s="209" t="n">
        <f aca="false">BA756/AY756</f>
        <v>30.7839089425557</v>
      </c>
      <c r="BD756" s="203" t="s">
        <v>209</v>
      </c>
      <c r="BE756" s="204" t="s">
        <v>52</v>
      </c>
      <c r="BF756" s="204" t="n">
        <v>5</v>
      </c>
      <c r="BG756" s="205" t="n">
        <f aca="false">AG21</f>
        <v>3045145</v>
      </c>
      <c r="BH756" s="205" t="n">
        <f aca="false">B1190</f>
        <v>11611</v>
      </c>
      <c r="BI756" s="206" t="n">
        <f aca="false">BH756/BG756</f>
        <v>0.00381295471972599</v>
      </c>
      <c r="BJ756" s="207" t="n">
        <f aca="false">2*BF756*BI756/(2+BF756*BI756)</f>
        <v>0.018884756792275</v>
      </c>
      <c r="BK756" s="208" t="n">
        <f aca="false">BK755*(1-BJ755)</f>
        <v>95852.0090387854</v>
      </c>
      <c r="BL756" s="208" t="n">
        <f aca="false">((BK756+BK757)/2)*BF756</f>
        <v>474734.690497056</v>
      </c>
      <c r="BM756" s="208" t="n">
        <f aca="false">BM757+BL756</f>
        <v>3125926.36786755</v>
      </c>
      <c r="BN756" s="209" t="n">
        <f aca="false">BM756/BK756</f>
        <v>32.6120067718423</v>
      </c>
    </row>
    <row r="757" customFormat="false" ht="15" hidden="false" customHeight="false" outlineLevel="0" collapsed="false">
      <c r="A757" s="219" t="s">
        <v>46</v>
      </c>
      <c r="B757" s="132" t="n">
        <v>453</v>
      </c>
      <c r="C757" s="132" t="n">
        <v>290</v>
      </c>
      <c r="D757" s="132" t="n">
        <v>163</v>
      </c>
      <c r="E757" s="217" t="n">
        <v>0.1</v>
      </c>
      <c r="F757" s="217" t="n">
        <v>0.2</v>
      </c>
      <c r="G757" s="217" t="n">
        <v>0.1</v>
      </c>
      <c r="H757" s="217" t="n">
        <v>177.9</v>
      </c>
      <c r="I757" s="127"/>
      <c r="AR757" s="196" t="s">
        <v>210</v>
      </c>
      <c r="AS757" s="197" t="s">
        <v>53</v>
      </c>
      <c r="AT757" s="197" t="n">
        <v>5</v>
      </c>
      <c r="AU757" s="198" t="n">
        <f aca="false">T22</f>
        <v>2084864</v>
      </c>
      <c r="AV757" s="198" t="n">
        <f aca="false">B502</f>
        <v>15613</v>
      </c>
      <c r="AW757" s="199" t="n">
        <f aca="false">AV757/AU757</f>
        <v>0.00748873787450884</v>
      </c>
      <c r="AX757" s="200" t="n">
        <f aca="false">2*AT757*AW757/(2+AT757*AW757)</f>
        <v>0.0367555575330531</v>
      </c>
      <c r="AY757" s="201" t="n">
        <f aca="false">AY756*(1-AX756)</f>
        <v>92315.8429169726</v>
      </c>
      <c r="AZ757" s="201" t="n">
        <f aca="false">((AY757+AY758)/2)*AT757</f>
        <v>453096.413895995</v>
      </c>
      <c r="BA757" s="201" t="n">
        <f aca="false">BA758+AZ757</f>
        <v>2442589.85236868</v>
      </c>
      <c r="BB757" s="202" t="n">
        <f aca="false">BA757/AY757</f>
        <v>26.4590537787269</v>
      </c>
      <c r="BD757" s="196" t="s">
        <v>210</v>
      </c>
      <c r="BE757" s="197" t="s">
        <v>53</v>
      </c>
      <c r="BF757" s="197" t="n">
        <v>5</v>
      </c>
      <c r="BG757" s="198" t="n">
        <f aca="false">AG22</f>
        <v>2726743</v>
      </c>
      <c r="BH757" s="198" t="n">
        <f aca="false">B1191</f>
        <v>16514</v>
      </c>
      <c r="BI757" s="199" t="n">
        <f aca="false">BH757/BG757</f>
        <v>0.00605630967054834</v>
      </c>
      <c r="BJ757" s="200" t="n">
        <f aca="false">2*BF757*BI757/(2+BF757*BI757)</f>
        <v>0.0298299005645897</v>
      </c>
      <c r="BK757" s="201" t="n">
        <f aca="false">BK756*(1-BJ756)</f>
        <v>94041.867160037</v>
      </c>
      <c r="BL757" s="201" t="n">
        <f aca="false">((BK757+BK758)/2)*BF757</f>
        <v>463196.186934454</v>
      </c>
      <c r="BM757" s="201" t="n">
        <f aca="false">BM758+BL757</f>
        <v>2651191.6773705</v>
      </c>
      <c r="BN757" s="202" t="n">
        <f aca="false">BM757/BK757</f>
        <v>28.1916103692284</v>
      </c>
    </row>
    <row r="758" customFormat="false" ht="15" hidden="false" customHeight="false" outlineLevel="0" collapsed="false">
      <c r="A758" s="219" t="s">
        <v>33</v>
      </c>
      <c r="B758" s="132" t="n">
        <v>559</v>
      </c>
      <c r="C758" s="132" t="n">
        <v>367</v>
      </c>
      <c r="D758" s="132" t="n">
        <v>192</v>
      </c>
      <c r="E758" s="217" t="n">
        <v>0.2</v>
      </c>
      <c r="F758" s="217" t="n">
        <v>0.2</v>
      </c>
      <c r="G758" s="217" t="n">
        <v>0.1</v>
      </c>
      <c r="H758" s="217" t="n">
        <v>191.1</v>
      </c>
      <c r="I758" s="127"/>
      <c r="AR758" s="203" t="s">
        <v>211</v>
      </c>
      <c r="AS758" s="204" t="s">
        <v>57</v>
      </c>
      <c r="AT758" s="204" t="n">
        <v>5</v>
      </c>
      <c r="AU758" s="205" t="n">
        <f aca="false">T23</f>
        <v>1879409</v>
      </c>
      <c r="AV758" s="205" t="n">
        <f aca="false">B503</f>
        <v>21554</v>
      </c>
      <c r="AW758" s="206" t="n">
        <f aca="false">AV758/AU758</f>
        <v>0.0114684988738481</v>
      </c>
      <c r="AX758" s="207" t="n">
        <f aca="false">2*AT758*AW758/(2+AT758*AW758)</f>
        <v>0.0557442375551779</v>
      </c>
      <c r="AY758" s="208" t="n">
        <f aca="false">AY757*(1-AX757)</f>
        <v>88922.7226414255</v>
      </c>
      <c r="AZ758" s="208" t="n">
        <f aca="false">((AY758+AY759)/2)*AT758</f>
        <v>432221.289769685</v>
      </c>
      <c r="BA758" s="208" t="n">
        <f aca="false">BA759+AZ758</f>
        <v>1989493.43847268</v>
      </c>
      <c r="BB758" s="209" t="n">
        <f aca="false">BA758/AY758</f>
        <v>22.3732852456078</v>
      </c>
      <c r="BD758" s="203" t="s">
        <v>211</v>
      </c>
      <c r="BE758" s="204" t="s">
        <v>57</v>
      </c>
      <c r="BF758" s="204" t="n">
        <v>5</v>
      </c>
      <c r="BG758" s="205" t="n">
        <f aca="false">AG23</f>
        <v>2234695</v>
      </c>
      <c r="BH758" s="205" t="n">
        <f aca="false">B1192</f>
        <v>21222</v>
      </c>
      <c r="BI758" s="206" t="n">
        <f aca="false">BH758/BG758</f>
        <v>0.00949659796974531</v>
      </c>
      <c r="BJ758" s="207" t="n">
        <f aca="false">2*BF758*BI758/(2+BF758*BI758)</f>
        <v>0.0463818161949514</v>
      </c>
      <c r="BK758" s="208" t="n">
        <f aca="false">BK757*(1-BJ757)</f>
        <v>91236.6076137447</v>
      </c>
      <c r="BL758" s="208" t="n">
        <f aca="false">((BK758+BK759)/2)*BF758</f>
        <v>445603.739157245</v>
      </c>
      <c r="BM758" s="208" t="n">
        <f aca="false">BM759+BL758</f>
        <v>2187995.49043604</v>
      </c>
      <c r="BN758" s="209" t="n">
        <f aca="false">BM758/BK758</f>
        <v>23.9815524454728</v>
      </c>
    </row>
    <row r="759" customFormat="false" ht="15" hidden="false" customHeight="false" outlineLevel="0" collapsed="false">
      <c r="A759" s="219" t="s">
        <v>34</v>
      </c>
      <c r="B759" s="132" t="n">
        <v>1708</v>
      </c>
      <c r="C759" s="132" t="n">
        <v>1272</v>
      </c>
      <c r="D759" s="132" t="n">
        <v>436</v>
      </c>
      <c r="E759" s="217" t="n">
        <v>0.5</v>
      </c>
      <c r="F759" s="217" t="n">
        <v>0.7</v>
      </c>
      <c r="G759" s="217" t="n">
        <v>0.3</v>
      </c>
      <c r="H759" s="217" t="n">
        <v>291.7</v>
      </c>
      <c r="I759" s="127"/>
      <c r="AR759" s="196" t="s">
        <v>212</v>
      </c>
      <c r="AS759" s="197" t="s">
        <v>62</v>
      </c>
      <c r="AT759" s="197" t="n">
        <v>5</v>
      </c>
      <c r="AU759" s="198" t="n">
        <f aca="false">T24</f>
        <v>1631170</v>
      </c>
      <c r="AV759" s="198" t="n">
        <f aca="false">B504</f>
        <v>28391</v>
      </c>
      <c r="AW759" s="199" t="n">
        <f aca="false">AV759/AU759</f>
        <v>0.0174052980376049</v>
      </c>
      <c r="AX759" s="200" t="n">
        <f aca="false">2*AT759*AW759/(2+AT759*AW759)</f>
        <v>0.0833975903968369</v>
      </c>
      <c r="AY759" s="201" t="n">
        <f aca="false">AY758*(1-AX758)</f>
        <v>83965.7932664487</v>
      </c>
      <c r="AZ759" s="201" t="n">
        <f aca="false">((AY759+AY760)/2)*AT759</f>
        <v>402322.604246792</v>
      </c>
      <c r="BA759" s="201" t="n">
        <f aca="false">BA760+AZ759</f>
        <v>1557272.148703</v>
      </c>
      <c r="BB759" s="202" t="n">
        <f aca="false">BA759/AY759</f>
        <v>18.546506715673</v>
      </c>
      <c r="BD759" s="196" t="s">
        <v>212</v>
      </c>
      <c r="BE759" s="197" t="s">
        <v>62</v>
      </c>
      <c r="BF759" s="197" t="n">
        <v>5</v>
      </c>
      <c r="BG759" s="198" t="n">
        <f aca="false">AG24</f>
        <v>1925771</v>
      </c>
      <c r="BH759" s="198" t="n">
        <f aca="false">B1193</f>
        <v>28060</v>
      </c>
      <c r="BI759" s="199" t="n">
        <f aca="false">BH759/BG759</f>
        <v>0.0145707874923862</v>
      </c>
      <c r="BJ759" s="200" t="n">
        <f aca="false">2*BF759*BI759/(2+BF759*BI759)</f>
        <v>0.0702933633144799</v>
      </c>
      <c r="BK759" s="201" t="n">
        <f aca="false">BK758*(1-BJ758)</f>
        <v>87004.8880491531</v>
      </c>
      <c r="BL759" s="201" t="n">
        <f aca="false">((BK759+BK760)/2)*BF759</f>
        <v>419734.774731329</v>
      </c>
      <c r="BM759" s="201" t="n">
        <f aca="false">BM760+BL759</f>
        <v>1742391.7512788</v>
      </c>
      <c r="BN759" s="202" t="n">
        <f aca="false">BM759/BK759</f>
        <v>20.0263662231763</v>
      </c>
    </row>
    <row r="760" customFormat="false" ht="15" hidden="false" customHeight="false" outlineLevel="0" collapsed="false">
      <c r="A760" s="219" t="s">
        <v>35</v>
      </c>
      <c r="B760" s="132" t="n">
        <v>2437</v>
      </c>
      <c r="C760" s="132" t="n">
        <v>1904</v>
      </c>
      <c r="D760" s="132" t="n">
        <v>533</v>
      </c>
      <c r="E760" s="217" t="n">
        <v>0.7</v>
      </c>
      <c r="F760" s="217" t="n">
        <v>1.1</v>
      </c>
      <c r="G760" s="217" t="n">
        <v>0.3</v>
      </c>
      <c r="H760" s="217" t="n">
        <v>357.2</v>
      </c>
      <c r="I760" s="127"/>
      <c r="AR760" s="203" t="s">
        <v>213</v>
      </c>
      <c r="AS760" s="204" t="s">
        <v>64</v>
      </c>
      <c r="AT760" s="204" t="n">
        <v>5</v>
      </c>
      <c r="AU760" s="205" t="n">
        <f aca="false">T25</f>
        <v>1311495</v>
      </c>
      <c r="AV760" s="205" t="n">
        <f aca="false">B505</f>
        <v>35026</v>
      </c>
      <c r="AW760" s="206" t="n">
        <f aca="false">AV760/AU760</f>
        <v>0.0267069260652919</v>
      </c>
      <c r="AX760" s="207" t="n">
        <f aca="false">2*AT760*AW760/(2+AT760*AW760)</f>
        <v>0.125176904493017</v>
      </c>
      <c r="AY760" s="208" t="n">
        <f aca="false">AY759*(1-AX759)</f>
        <v>76963.2484322679</v>
      </c>
      <c r="AZ760" s="208" t="n">
        <f aca="false">((AY760+AY761)/2)*AT760</f>
        <v>360731.189165144</v>
      </c>
      <c r="BA760" s="208" t="n">
        <f aca="false">BA761+AZ760</f>
        <v>1154949.54445621</v>
      </c>
      <c r="BB760" s="209" t="n">
        <f aca="false">BA760/AY760</f>
        <v>15.0065072353674</v>
      </c>
      <c r="BD760" s="203" t="s">
        <v>213</v>
      </c>
      <c r="BE760" s="204" t="s">
        <v>64</v>
      </c>
      <c r="BF760" s="204" t="n">
        <v>5</v>
      </c>
      <c r="BG760" s="205" t="n">
        <f aca="false">AG25</f>
        <v>1662332</v>
      </c>
      <c r="BH760" s="205" t="n">
        <f aca="false">B1194</f>
        <v>38110</v>
      </c>
      <c r="BI760" s="206" t="n">
        <f aca="false">BH760/BG760</f>
        <v>0.02292562496541</v>
      </c>
      <c r="BJ760" s="207" t="n">
        <f aca="false">2*BF760*BI760/(2+BF760*BI760)</f>
        <v>0.108414452149997</v>
      </c>
      <c r="BK760" s="208" t="n">
        <f aca="false">BK759*(1-BJ759)</f>
        <v>80889.0218433784</v>
      </c>
      <c r="BL760" s="208" t="n">
        <f aca="false">((BK760+BK761)/2)*BF760</f>
        <v>382521.261746644</v>
      </c>
      <c r="BM760" s="208" t="n">
        <f aca="false">BM761+BL760</f>
        <v>1322656.97654747</v>
      </c>
      <c r="BN760" s="209" t="n">
        <f aca="false">BM760/BK760</f>
        <v>16.3515016797764</v>
      </c>
    </row>
    <row r="761" customFormat="false" ht="15" hidden="false" customHeight="false" outlineLevel="0" collapsed="false">
      <c r="A761" s="219" t="s">
        <v>36</v>
      </c>
      <c r="B761" s="132" t="n">
        <v>2507</v>
      </c>
      <c r="C761" s="132" t="n">
        <v>1882</v>
      </c>
      <c r="D761" s="132" t="n">
        <v>625</v>
      </c>
      <c r="E761" s="217" t="n">
        <v>0.8</v>
      </c>
      <c r="F761" s="217" t="n">
        <v>1.1</v>
      </c>
      <c r="G761" s="217" t="n">
        <v>0.4</v>
      </c>
      <c r="H761" s="217" t="n">
        <v>301.1</v>
      </c>
      <c r="I761" s="127"/>
      <c r="AR761" s="196" t="s">
        <v>214</v>
      </c>
      <c r="AS761" s="197" t="s">
        <v>69</v>
      </c>
      <c r="AT761" s="197" t="n">
        <v>5</v>
      </c>
      <c r="AU761" s="198" t="n">
        <f aca="false">T26</f>
        <v>945129</v>
      </c>
      <c r="AV761" s="198" t="n">
        <f aca="false">B506</f>
        <v>40249</v>
      </c>
      <c r="AW761" s="199" t="n">
        <f aca="false">AV761/AU761</f>
        <v>0.042585721102622</v>
      </c>
      <c r="AX761" s="200" t="n">
        <f aca="false">2*AT761*AW761/(2+AT761*AW761)</f>
        <v>0.192440555906446</v>
      </c>
      <c r="AY761" s="201" t="n">
        <f aca="false">AY760*(1-AX760)</f>
        <v>67329.2272337896</v>
      </c>
      <c r="AZ761" s="201" t="n">
        <f aca="false">((AY761+AY762)/2)*AT761</f>
        <v>304253.951374893</v>
      </c>
      <c r="BA761" s="201" t="n">
        <f aca="false">BA762+AZ761</f>
        <v>794218.355291063</v>
      </c>
      <c r="BB761" s="202" t="n">
        <f aca="false">BA761/AY761</f>
        <v>11.7960414506656</v>
      </c>
      <c r="BD761" s="196" t="s">
        <v>214</v>
      </c>
      <c r="BE761" s="197" t="s">
        <v>69</v>
      </c>
      <c r="BF761" s="197" t="n">
        <v>5</v>
      </c>
      <c r="BG761" s="198" t="n">
        <f aca="false">AG26</f>
        <v>1331318</v>
      </c>
      <c r="BH761" s="198" t="n">
        <f aca="false">B1195</f>
        <v>48556</v>
      </c>
      <c r="BI761" s="199" t="n">
        <f aca="false">BH761/BG761</f>
        <v>0.036472127620899</v>
      </c>
      <c r="BJ761" s="200" t="n">
        <f aca="false">2*BF761*BI761/(2+BF761*BI761)</f>
        <v>0.16712236733053</v>
      </c>
      <c r="BK761" s="201" t="n">
        <f aca="false">BK760*(1-BJ760)</f>
        <v>72119.4828552794</v>
      </c>
      <c r="BL761" s="201" t="n">
        <f aca="false">((BK761+BK762)/2)*BF761</f>
        <v>330465.467512827</v>
      </c>
      <c r="BM761" s="201" t="n">
        <f aca="false">BM762+BL761</f>
        <v>940135.714800826</v>
      </c>
      <c r="BN761" s="202" t="n">
        <f aca="false">BM761/BK761</f>
        <v>13.0358077676094</v>
      </c>
    </row>
    <row r="762" customFormat="false" ht="15" hidden="false" customHeight="false" outlineLevel="0" collapsed="false">
      <c r="A762" s="219" t="s">
        <v>37</v>
      </c>
      <c r="B762" s="132" t="n">
        <v>2753</v>
      </c>
      <c r="C762" s="132" t="n">
        <v>1931</v>
      </c>
      <c r="D762" s="132" t="n">
        <v>822</v>
      </c>
      <c r="E762" s="217" t="n">
        <v>0.8</v>
      </c>
      <c r="F762" s="217" t="n">
        <v>1.1</v>
      </c>
      <c r="G762" s="217" t="n">
        <v>0.5</v>
      </c>
      <c r="H762" s="217" t="n">
        <v>234.9</v>
      </c>
      <c r="I762" s="127"/>
      <c r="AR762" s="203" t="s">
        <v>215</v>
      </c>
      <c r="AS762" s="204" t="s">
        <v>70</v>
      </c>
      <c r="AT762" s="204" t="n">
        <v>5</v>
      </c>
      <c r="AU762" s="205" t="n">
        <f aca="false">T27</f>
        <v>627708</v>
      </c>
      <c r="AV762" s="205" t="n">
        <f aca="false">B507</f>
        <v>45383</v>
      </c>
      <c r="AW762" s="206" t="n">
        <f aca="false">AV762/AU762</f>
        <v>0.0722995405507019</v>
      </c>
      <c r="AX762" s="207" t="n">
        <f aca="false">2*AT762*AW762/(2+AT762*AW762)</f>
        <v>0.306159690379544</v>
      </c>
      <c r="AY762" s="208" t="n">
        <f aca="false">AY761*(1-AX761)</f>
        <v>54372.3533161677</v>
      </c>
      <c r="AZ762" s="208" t="n">
        <f aca="false">((AY762+AY763)/2)*AT762</f>
        <v>230245.209439626</v>
      </c>
      <c r="BA762" s="208" t="n">
        <f aca="false">BA763+AZ762</f>
        <v>489964.40391617</v>
      </c>
      <c r="BB762" s="209" t="n">
        <f aca="false">BA762/AY762</f>
        <v>9.01127823302213</v>
      </c>
      <c r="BD762" s="203" t="s">
        <v>215</v>
      </c>
      <c r="BE762" s="204" t="s">
        <v>70</v>
      </c>
      <c r="BF762" s="204" t="n">
        <v>5</v>
      </c>
      <c r="BG762" s="205" t="n">
        <f aca="false">AG27</f>
        <v>946271</v>
      </c>
      <c r="BH762" s="205" t="n">
        <f aca="false">B1196</f>
        <v>57052</v>
      </c>
      <c r="BI762" s="206" t="n">
        <f aca="false">BH762/BG762</f>
        <v>0.0602913964392864</v>
      </c>
      <c r="BJ762" s="207" t="n">
        <f aca="false">2*BF762*BI762/(2+BF762*BI762)</f>
        <v>0.261970555633616</v>
      </c>
      <c r="BK762" s="208" t="n">
        <f aca="false">BK761*(1-BJ761)</f>
        <v>60066.7041498515</v>
      </c>
      <c r="BL762" s="208" t="n">
        <f aca="false">((BK762+BK763)/2)*BF762</f>
        <v>260994.251096216</v>
      </c>
      <c r="BM762" s="208" t="n">
        <f aca="false">BM763+BL762</f>
        <v>609670.247287999</v>
      </c>
      <c r="BN762" s="209" t="n">
        <f aca="false">BM762/BK762</f>
        <v>10.1498867953038</v>
      </c>
    </row>
    <row r="763" customFormat="false" ht="15" hidden="false" customHeight="false" outlineLevel="0" collapsed="false">
      <c r="A763" s="219" t="s">
        <v>38</v>
      </c>
      <c r="B763" s="132" t="n">
        <v>3454</v>
      </c>
      <c r="C763" s="132" t="n">
        <v>2262</v>
      </c>
      <c r="D763" s="132" t="n">
        <v>1192</v>
      </c>
      <c r="E763" s="217" t="n">
        <v>1.1</v>
      </c>
      <c r="F763" s="217" t="n">
        <v>1.3</v>
      </c>
      <c r="G763" s="217" t="n">
        <v>0.8</v>
      </c>
      <c r="H763" s="217" t="n">
        <v>189.8</v>
      </c>
      <c r="I763" s="127"/>
      <c r="AR763" s="196" t="s">
        <v>216</v>
      </c>
      <c r="AS763" s="197" t="s">
        <v>71</v>
      </c>
      <c r="AT763" s="197" t="n">
        <v>5</v>
      </c>
      <c r="AU763" s="198" t="n">
        <f aca="false">T28</f>
        <v>364728</v>
      </c>
      <c r="AV763" s="198" t="n">
        <f aca="false">B508</f>
        <v>40567</v>
      </c>
      <c r="AW763" s="199" t="n">
        <f aca="false">AV763/AU763</f>
        <v>0.111225351494813</v>
      </c>
      <c r="AX763" s="200" t="n">
        <f aca="false">2*AT763*AW763/(2+AT763*AW763)</f>
        <v>0.43513237819522</v>
      </c>
      <c r="AY763" s="201" t="n">
        <f aca="false">AY762*(1-AX762)</f>
        <v>37725.7304596826</v>
      </c>
      <c r="AZ763" s="201" t="n">
        <f aca="false">((AY763+AY764)/2)*AT763</f>
        <v>147589.435263229</v>
      </c>
      <c r="BA763" s="201" t="n">
        <f aca="false">BA764+AZ763</f>
        <v>259719.194476545</v>
      </c>
      <c r="BB763" s="202" t="n">
        <f aca="false">BA763/AY763</f>
        <v>6.88440465729632</v>
      </c>
      <c r="BD763" s="196" t="s">
        <v>216</v>
      </c>
      <c r="BE763" s="197" t="s">
        <v>71</v>
      </c>
      <c r="BF763" s="197" t="n">
        <v>5</v>
      </c>
      <c r="BG763" s="198" t="n">
        <f aca="false">AG28</f>
        <v>546603</v>
      </c>
      <c r="BH763" s="198" t="n">
        <f aca="false">B1197</f>
        <v>50156</v>
      </c>
      <c r="BI763" s="199" t="n">
        <f aca="false">BH763/BG763</f>
        <v>0.0917594671086694</v>
      </c>
      <c r="BJ763" s="200" t="n">
        <f aca="false">2*BF763*BI763/(2+BF763*BI763)</f>
        <v>0.373188411188807</v>
      </c>
      <c r="BK763" s="201" t="n">
        <f aca="false">BK762*(1-BJ762)</f>
        <v>44330.9962886349</v>
      </c>
      <c r="BL763" s="201" t="n">
        <f aca="false">((BK763+BK764)/2)*BF763</f>
        <v>180295.446264743</v>
      </c>
      <c r="BM763" s="201" t="n">
        <f aca="false">BM764+BL763</f>
        <v>348675.996191783</v>
      </c>
      <c r="BN763" s="202" t="n">
        <f aca="false">BM763/BK763</f>
        <v>7.86528671545271</v>
      </c>
    </row>
    <row r="764" customFormat="false" ht="15" hidden="false" customHeight="false" outlineLevel="0" collapsed="false">
      <c r="A764" s="219" t="s">
        <v>39</v>
      </c>
      <c r="B764" s="132" t="n">
        <v>5123</v>
      </c>
      <c r="C764" s="132" t="n">
        <v>3242</v>
      </c>
      <c r="D764" s="132" t="n">
        <v>1881</v>
      </c>
      <c r="E764" s="217" t="n">
        <v>1.6</v>
      </c>
      <c r="F764" s="217" t="n">
        <v>1.9</v>
      </c>
      <c r="G764" s="217" t="n">
        <v>1.2</v>
      </c>
      <c r="H764" s="217" t="n">
        <v>172.4</v>
      </c>
      <c r="I764" s="127"/>
      <c r="AR764" s="203" t="n">
        <v>90</v>
      </c>
      <c r="AS764" s="204" t="s">
        <v>72</v>
      </c>
      <c r="AT764" s="204" t="n">
        <v>5</v>
      </c>
      <c r="AU764" s="205" t="n">
        <f aca="false">T29</f>
        <v>166561</v>
      </c>
      <c r="AV764" s="205" t="n">
        <f aca="false">B509</f>
        <v>26823</v>
      </c>
      <c r="AW764" s="206" t="n">
        <f aca="false">AV764/AU764</f>
        <v>0.161040099423034</v>
      </c>
      <c r="AX764" s="207" t="n">
        <f aca="false">2*AT764*AW764/(2+AT764*AW764)</f>
        <v>0.574076967363458</v>
      </c>
      <c r="AY764" s="208" t="n">
        <f aca="false">AY763*(1-AX763)</f>
        <v>21310.0436456091</v>
      </c>
      <c r="AZ764" s="208" t="n">
        <f aca="false">((AY764+AY765)/2)*AT764</f>
        <v>75966.2051519099</v>
      </c>
      <c r="BA764" s="208" t="n">
        <f aca="false">BA765+AZ764</f>
        <v>112129.759213315</v>
      </c>
      <c r="BB764" s="209" t="n">
        <f aca="false">BA764/AY764</f>
        <v>5.26182682110179</v>
      </c>
      <c r="BD764" s="203" t="n">
        <v>90</v>
      </c>
      <c r="BE764" s="204" t="s">
        <v>72</v>
      </c>
      <c r="BF764" s="204" t="n">
        <v>5</v>
      </c>
      <c r="BG764" s="205" t="n">
        <f aca="false">AG29</f>
        <v>251871</v>
      </c>
      <c r="BH764" s="205" t="n">
        <f aca="false">B1198</f>
        <v>33549</v>
      </c>
      <c r="BI764" s="206" t="n">
        <f aca="false">BH764/BG764</f>
        <v>0.133199137653799</v>
      </c>
      <c r="BJ764" s="207" t="n">
        <f aca="false">2*BF764*BI764/(2+BF764*BI764)</f>
        <v>0.499622479660812</v>
      </c>
      <c r="BK764" s="208" t="n">
        <f aca="false">BK763*(1-BJ763)</f>
        <v>27787.1822172623</v>
      </c>
      <c r="BL764" s="208" t="n">
        <f aca="false">((BK764+BK765)/2)*BF764</f>
        <v>104228.158880873</v>
      </c>
      <c r="BM764" s="208" t="n">
        <f aca="false">BM765+BL764</f>
        <v>168380.54992704</v>
      </c>
      <c r="BN764" s="209" t="n">
        <f aca="false">BM764/BK764</f>
        <v>6.05964824394597</v>
      </c>
    </row>
    <row r="765" customFormat="false" ht="15" hidden="false" customHeight="false" outlineLevel="0" collapsed="false">
      <c r="A765" s="219" t="s">
        <v>40</v>
      </c>
      <c r="B765" s="132" t="n">
        <v>7918</v>
      </c>
      <c r="C765" s="132" t="n">
        <v>4939</v>
      </c>
      <c r="D765" s="132" t="n">
        <v>2979</v>
      </c>
      <c r="E765" s="217" t="n">
        <v>2.4</v>
      </c>
      <c r="F765" s="217" t="n">
        <v>2.9</v>
      </c>
      <c r="G765" s="217" t="n">
        <v>1.9</v>
      </c>
      <c r="H765" s="217" t="n">
        <v>165.8</v>
      </c>
      <c r="I765" s="127"/>
      <c r="AR765" s="196" t="n">
        <v>95</v>
      </c>
      <c r="AS765" s="197" t="s">
        <v>74</v>
      </c>
      <c r="AT765" s="197" t="n">
        <v>5</v>
      </c>
      <c r="AU765" s="198" t="n">
        <f aca="false">T30</f>
        <v>48440</v>
      </c>
      <c r="AV765" s="198" t="n">
        <f aca="false">B510</f>
        <v>11452</v>
      </c>
      <c r="AW765" s="199" t="n">
        <f aca="false">AV765/AU765</f>
        <v>0.236416184971098</v>
      </c>
      <c r="AX765" s="200" t="n">
        <f aca="false">2*AT765*AW765/(2+AT765*AW765)</f>
        <v>0.742960944595822</v>
      </c>
      <c r="AY765" s="201" t="n">
        <f aca="false">AY764*(1-AX764)</f>
        <v>9076.43841515488</v>
      </c>
      <c r="AZ765" s="201" t="n">
        <f aca="false">((AY765+AY766)/2)*AT765</f>
        <v>28523.5939295512</v>
      </c>
      <c r="BA765" s="201" t="n">
        <f aca="false">BA766+AZ765</f>
        <v>36163.5540614056</v>
      </c>
      <c r="BB765" s="202" t="n">
        <f aca="false">BA765/AY765</f>
        <v>3.9843331059266</v>
      </c>
      <c r="BD765" s="196" t="n">
        <v>95</v>
      </c>
      <c r="BE765" s="197" t="s">
        <v>74</v>
      </c>
      <c r="BF765" s="197" t="n">
        <v>5</v>
      </c>
      <c r="BG765" s="198" t="n">
        <f aca="false">AG30</f>
        <v>89787</v>
      </c>
      <c r="BH765" s="198" t="n">
        <f aca="false">B1199</f>
        <v>17865</v>
      </c>
      <c r="BI765" s="199" t="n">
        <f aca="false">BH765/BG765</f>
        <v>0.19897089779144</v>
      </c>
      <c r="BJ765" s="200" t="n">
        <f aca="false">2*BF765*BI765/(2+BF765*BI765)</f>
        <v>0.664375843718273</v>
      </c>
      <c r="BK765" s="201" t="n">
        <f aca="false">BK764*(1-BJ764)</f>
        <v>13904.0813350869</v>
      </c>
      <c r="BL765" s="201" t="n">
        <f aca="false">((BK765+BK766)/2)*BF765</f>
        <v>46426.5672551198</v>
      </c>
      <c r="BM765" s="201" t="n">
        <f aca="false">BM766+BL765</f>
        <v>64152.3910461672</v>
      </c>
      <c r="BN765" s="202" t="n">
        <f aca="false">BM765/BK765</f>
        <v>4.61392518499435</v>
      </c>
    </row>
    <row r="766" customFormat="false" ht="15" hidden="false" customHeight="false" outlineLevel="0" collapsed="false">
      <c r="A766" s="219" t="s">
        <v>52</v>
      </c>
      <c r="B766" s="132" t="n">
        <v>10886</v>
      </c>
      <c r="C766" s="132" t="n">
        <v>6893</v>
      </c>
      <c r="D766" s="132" t="n">
        <v>3993</v>
      </c>
      <c r="E766" s="217" t="n">
        <v>3.3</v>
      </c>
      <c r="F766" s="217" t="n">
        <v>4</v>
      </c>
      <c r="G766" s="217" t="n">
        <v>2.6</v>
      </c>
      <c r="H766" s="217" t="n">
        <v>172.6</v>
      </c>
      <c r="I766" s="127"/>
      <c r="AR766" s="220" t="s">
        <v>217</v>
      </c>
      <c r="AS766" s="221" t="s">
        <v>218</v>
      </c>
      <c r="AT766" s="221" t="n">
        <f aca="false">2/AW766</f>
        <v>6.54947526236882</v>
      </c>
      <c r="AU766" s="222" t="n">
        <f aca="false">T31</f>
        <v>8737</v>
      </c>
      <c r="AV766" s="222" t="n">
        <f aca="false">B511</f>
        <v>2668</v>
      </c>
      <c r="AW766" s="223" t="n">
        <f aca="false">AV766/AU766</f>
        <v>0.305367975277555</v>
      </c>
      <c r="AX766" s="224" t="n">
        <f aca="false">2*AT766*AW766/(2+AT766*AW766)</f>
        <v>1</v>
      </c>
      <c r="AY766" s="225" t="n">
        <f aca="false">AY765*(1-AX765)</f>
        <v>2332.99915666561</v>
      </c>
      <c r="AZ766" s="225" t="n">
        <f aca="false">AY766/AW766</f>
        <v>7639.96013185435</v>
      </c>
      <c r="BA766" s="225" t="n">
        <f aca="false">BA767+AZ766</f>
        <v>7639.96013185435</v>
      </c>
      <c r="BB766" s="226" t="n">
        <f aca="false">BA766/AY766</f>
        <v>3.27473763118441</v>
      </c>
      <c r="BD766" s="220" t="s">
        <v>217</v>
      </c>
      <c r="BE766" s="221" t="s">
        <v>218</v>
      </c>
      <c r="BF766" s="221" t="n">
        <f aca="false">2/BI766</f>
        <v>7.59697876585435</v>
      </c>
      <c r="BG766" s="222" t="n">
        <f aca="false">AG31</f>
        <v>26654</v>
      </c>
      <c r="BH766" s="222" t="n">
        <f aca="false">B1200</f>
        <v>7017</v>
      </c>
      <c r="BI766" s="223" t="n">
        <f aca="false">BH766/BG766</f>
        <v>0.263262549711113</v>
      </c>
      <c r="BJ766" s="224" t="n">
        <f aca="false">2*BF766*BI766/(2+BF766*BI766)</f>
        <v>1</v>
      </c>
      <c r="BK766" s="225" t="n">
        <f aca="false">BK765*(1-BJ765)</f>
        <v>4666.54556696104</v>
      </c>
      <c r="BL766" s="225" t="n">
        <f aca="false">BK766/BI766</f>
        <v>17725.8237910474</v>
      </c>
      <c r="BM766" s="225" t="n">
        <f aca="false">BM767+BL766</f>
        <v>17725.8237910474</v>
      </c>
      <c r="BN766" s="226" t="n">
        <f aca="false">BM766/BK766</f>
        <v>3.79848938292718</v>
      </c>
    </row>
    <row r="767" customFormat="false" ht="15" hidden="false" customHeight="false" outlineLevel="0" collapsed="false">
      <c r="A767" s="219" t="s">
        <v>53</v>
      </c>
      <c r="B767" s="132" t="n">
        <v>14958</v>
      </c>
      <c r="C767" s="132" t="n">
        <v>9621</v>
      </c>
      <c r="D767" s="132" t="n">
        <v>5337</v>
      </c>
      <c r="E767" s="217" t="n">
        <v>4.6</v>
      </c>
      <c r="F767" s="217" t="n">
        <v>5.6</v>
      </c>
      <c r="G767" s="217" t="n">
        <v>3.4</v>
      </c>
      <c r="H767" s="217" t="n">
        <v>180.3</v>
      </c>
      <c r="I767" s="127"/>
    </row>
    <row r="768" customFormat="false" ht="15" hidden="false" customHeight="false" outlineLevel="0" collapsed="false">
      <c r="A768" s="219" t="s">
        <v>57</v>
      </c>
      <c r="B768" s="132" t="n">
        <v>21175</v>
      </c>
      <c r="C768" s="132" t="n">
        <v>13613</v>
      </c>
      <c r="D768" s="132" t="n">
        <v>7562</v>
      </c>
      <c r="E768" s="217" t="n">
        <v>6.5</v>
      </c>
      <c r="F768" s="217" t="n">
        <v>8</v>
      </c>
      <c r="G768" s="217" t="n">
        <v>4.9</v>
      </c>
      <c r="H768" s="217" t="n">
        <v>180</v>
      </c>
      <c r="I768" s="127"/>
      <c r="AR768" s="180"/>
      <c r="AS768" s="181"/>
      <c r="AT768" s="181"/>
      <c r="AU768" s="181"/>
      <c r="AV768" s="182"/>
      <c r="AW768" s="182" t="s">
        <v>315</v>
      </c>
      <c r="AX768" s="181"/>
      <c r="AY768" s="181"/>
      <c r="AZ768" s="181"/>
      <c r="BA768" s="181"/>
      <c r="BB768" s="183"/>
      <c r="BD768" s="180"/>
      <c r="BE768" s="181"/>
      <c r="BF768" s="181"/>
      <c r="BG768" s="181"/>
      <c r="BH768" s="182"/>
      <c r="BI768" s="182" t="s">
        <v>316</v>
      </c>
      <c r="BJ768" s="181"/>
      <c r="BK768" s="181"/>
      <c r="BL768" s="181"/>
      <c r="BM768" s="181"/>
      <c r="BN768" s="183"/>
    </row>
    <row r="769" customFormat="false" ht="15" hidden="false" customHeight="false" outlineLevel="0" collapsed="false">
      <c r="A769" s="219" t="s">
        <v>62</v>
      </c>
      <c r="B769" s="132" t="n">
        <v>28377</v>
      </c>
      <c r="C769" s="132" t="n">
        <v>17784</v>
      </c>
      <c r="D769" s="132" t="n">
        <v>10593</v>
      </c>
      <c r="E769" s="217" t="n">
        <v>8.7</v>
      </c>
      <c r="F769" s="217" t="n">
        <v>10.4</v>
      </c>
      <c r="G769" s="217" t="n">
        <v>6.8</v>
      </c>
      <c r="H769" s="217" t="n">
        <v>167.9</v>
      </c>
      <c r="I769" s="127"/>
      <c r="AR769" s="184"/>
      <c r="AS769" s="185"/>
      <c r="AT769" s="186"/>
      <c r="AU769" s="187"/>
      <c r="AV769" s="187"/>
      <c r="AW769" s="187"/>
      <c r="AX769" s="187"/>
      <c r="AY769" s="187"/>
      <c r="AZ769" s="188"/>
      <c r="BA769" s="187"/>
      <c r="BB769" s="189"/>
      <c r="BD769" s="184"/>
      <c r="BE769" s="185"/>
      <c r="BF769" s="186"/>
      <c r="BG769" s="187"/>
      <c r="BH769" s="187"/>
      <c r="BI769" s="187"/>
      <c r="BJ769" s="187"/>
      <c r="BK769" s="187"/>
      <c r="BL769" s="188"/>
      <c r="BM769" s="187"/>
      <c r="BN769" s="189"/>
    </row>
    <row r="770" customFormat="false" ht="73" hidden="false" customHeight="false" outlineLevel="0" collapsed="false">
      <c r="A770" s="219" t="s">
        <v>64</v>
      </c>
      <c r="B770" s="132" t="n">
        <v>36861</v>
      </c>
      <c r="C770" s="132" t="n">
        <v>22112</v>
      </c>
      <c r="D770" s="132" t="n">
        <v>14749</v>
      </c>
      <c r="E770" s="217" t="n">
        <v>11.3</v>
      </c>
      <c r="F770" s="217" t="n">
        <v>12.9</v>
      </c>
      <c r="G770" s="217" t="n">
        <v>9.5</v>
      </c>
      <c r="H770" s="217" t="n">
        <v>149.9</v>
      </c>
      <c r="I770" s="127"/>
      <c r="AR770" s="184" t="s">
        <v>163</v>
      </c>
      <c r="AS770" s="187" t="s">
        <v>164</v>
      </c>
      <c r="AT770" s="186" t="s">
        <v>165</v>
      </c>
      <c r="AU770" s="187" t="s">
        <v>166</v>
      </c>
      <c r="AV770" s="187" t="s">
        <v>167</v>
      </c>
      <c r="AW770" s="187" t="s">
        <v>168</v>
      </c>
      <c r="AX770" s="187" t="s">
        <v>169</v>
      </c>
      <c r="AY770" s="187" t="s">
        <v>170</v>
      </c>
      <c r="AZ770" s="188" t="s">
        <v>171</v>
      </c>
      <c r="BA770" s="187" t="s">
        <v>172</v>
      </c>
      <c r="BB770" s="189" t="s">
        <v>173</v>
      </c>
      <c r="BD770" s="184" t="s">
        <v>163</v>
      </c>
      <c r="BE770" s="187" t="s">
        <v>164</v>
      </c>
      <c r="BF770" s="186" t="s">
        <v>165</v>
      </c>
      <c r="BG770" s="187" t="s">
        <v>166</v>
      </c>
      <c r="BH770" s="187" t="s">
        <v>167</v>
      </c>
      <c r="BI770" s="187" t="s">
        <v>168</v>
      </c>
      <c r="BJ770" s="187" t="s">
        <v>169</v>
      </c>
      <c r="BK770" s="187" t="s">
        <v>170</v>
      </c>
      <c r="BL770" s="188" t="s">
        <v>171</v>
      </c>
      <c r="BM770" s="187" t="s">
        <v>172</v>
      </c>
      <c r="BN770" s="189" t="s">
        <v>173</v>
      </c>
    </row>
    <row r="771" customFormat="false" ht="15" hidden="false" customHeight="false" outlineLevel="0" collapsed="false">
      <c r="A771" s="219" t="s">
        <v>69</v>
      </c>
      <c r="B771" s="132" t="n">
        <v>44412</v>
      </c>
      <c r="C771" s="132" t="n">
        <v>24797</v>
      </c>
      <c r="D771" s="132" t="n">
        <v>19615</v>
      </c>
      <c r="E771" s="217" t="n">
        <v>13.6</v>
      </c>
      <c r="F771" s="217" t="n">
        <v>14.5</v>
      </c>
      <c r="G771" s="217" t="n">
        <v>12.6</v>
      </c>
      <c r="H771" s="217" t="n">
        <v>126.4</v>
      </c>
      <c r="I771" s="127"/>
      <c r="AR771" s="191" t="s">
        <v>175</v>
      </c>
      <c r="AS771" s="192" t="s">
        <v>176</v>
      </c>
      <c r="AT771" s="193" t="s">
        <v>177</v>
      </c>
      <c r="AU771" s="192" t="s">
        <v>178</v>
      </c>
      <c r="AV771" s="192" t="s">
        <v>179</v>
      </c>
      <c r="AW771" s="192" t="s">
        <v>180</v>
      </c>
      <c r="AX771" s="192" t="s">
        <v>181</v>
      </c>
      <c r="AY771" s="192" t="s">
        <v>182</v>
      </c>
      <c r="AZ771" s="194" t="s">
        <v>183</v>
      </c>
      <c r="BA771" s="192" t="s">
        <v>184</v>
      </c>
      <c r="BB771" s="195" t="s">
        <v>185</v>
      </c>
      <c r="BD771" s="191" t="s">
        <v>175</v>
      </c>
      <c r="BE771" s="192" t="s">
        <v>176</v>
      </c>
      <c r="BF771" s="193" t="s">
        <v>177</v>
      </c>
      <c r="BG771" s="192" t="s">
        <v>178</v>
      </c>
      <c r="BH771" s="192" t="s">
        <v>179</v>
      </c>
      <c r="BI771" s="192" t="s">
        <v>180</v>
      </c>
      <c r="BJ771" s="192" t="s">
        <v>181</v>
      </c>
      <c r="BK771" s="192" t="s">
        <v>182</v>
      </c>
      <c r="BL771" s="194" t="s">
        <v>183</v>
      </c>
      <c r="BM771" s="192" t="s">
        <v>184</v>
      </c>
      <c r="BN771" s="195" t="s">
        <v>185</v>
      </c>
    </row>
    <row r="772" customFormat="false" ht="15" hidden="false" customHeight="false" outlineLevel="0" collapsed="false">
      <c r="A772" s="219" t="s">
        <v>70</v>
      </c>
      <c r="B772" s="132" t="n">
        <v>48242</v>
      </c>
      <c r="C772" s="132" t="n">
        <v>23315</v>
      </c>
      <c r="D772" s="132" t="n">
        <v>24927</v>
      </c>
      <c r="E772" s="217" t="n">
        <v>14.8</v>
      </c>
      <c r="F772" s="217" t="n">
        <v>13.6</v>
      </c>
      <c r="G772" s="217" t="n">
        <v>16</v>
      </c>
      <c r="H772" s="217" t="n">
        <v>93.5</v>
      </c>
      <c r="I772" s="127"/>
      <c r="AR772" s="196" t="s">
        <v>186</v>
      </c>
      <c r="AS772" s="197" t="s">
        <v>186</v>
      </c>
      <c r="AT772" s="197" t="n">
        <v>1</v>
      </c>
      <c r="AU772" s="198" t="n">
        <f aca="false">T40</f>
        <v>377688.102164293</v>
      </c>
      <c r="AV772" s="198" t="n">
        <f aca="false">C490</f>
        <v>3664</v>
      </c>
      <c r="AW772" s="199" t="n">
        <f aca="false">AV772/AU772</f>
        <v>0.00970112635003306</v>
      </c>
      <c r="AX772" s="200" t="n">
        <f aca="false">2*AT772*AW772/(2+AT772*AW772)</f>
        <v>0.00965429756976053</v>
      </c>
      <c r="AY772" s="201" t="n">
        <v>100000</v>
      </c>
      <c r="AZ772" s="201" t="n">
        <f aca="false">(0.1*AY772+0.9*AY773)*AT772</f>
        <v>99131.1132187216</v>
      </c>
      <c r="BA772" s="201" t="n">
        <f aca="false">BA773+AZ772</f>
        <v>7468983.41738832</v>
      </c>
      <c r="BB772" s="202" t="n">
        <f aca="false">BA772/AY772</f>
        <v>74.6898341738832</v>
      </c>
      <c r="BD772" s="196" t="s">
        <v>186</v>
      </c>
      <c r="BE772" s="197" t="s">
        <v>186</v>
      </c>
      <c r="BF772" s="197" t="n">
        <v>1</v>
      </c>
      <c r="BG772" s="198" t="n">
        <f aca="false">AG40</f>
        <v>362426.834313366</v>
      </c>
      <c r="BH772" s="198" t="n">
        <f aca="false">C1179</f>
        <v>2418</v>
      </c>
      <c r="BI772" s="199" t="n">
        <f aca="false">BH772/BG772</f>
        <v>0.00667169141760988</v>
      </c>
      <c r="BJ772" s="200" t="n">
        <f aca="false">2*BF772*BI772/(2+BF772*BI772)</f>
        <v>0.00664950967928059</v>
      </c>
      <c r="BK772" s="201" t="n">
        <v>100000</v>
      </c>
      <c r="BL772" s="201" t="n">
        <f aca="false">(0.1*BK772+0.9*BK773)*BF772</f>
        <v>99401.5441288648</v>
      </c>
      <c r="BM772" s="201" t="n">
        <f aca="false">BM773+BL772</f>
        <v>7724590.24917776</v>
      </c>
      <c r="BN772" s="202" t="n">
        <f aca="false">BM772/BK772</f>
        <v>77.2459024917776</v>
      </c>
    </row>
    <row r="773" customFormat="false" ht="15" hidden="false" customHeight="false" outlineLevel="0" collapsed="false">
      <c r="A773" s="219" t="s">
        <v>71</v>
      </c>
      <c r="B773" s="132" t="n">
        <v>41695</v>
      </c>
      <c r="C773" s="132" t="n">
        <v>16981</v>
      </c>
      <c r="D773" s="132" t="n">
        <v>24714</v>
      </c>
      <c r="E773" s="217" t="n">
        <v>12.8</v>
      </c>
      <c r="F773" s="217" t="n">
        <v>9.9</v>
      </c>
      <c r="G773" s="217" t="n">
        <v>15.9</v>
      </c>
      <c r="H773" s="217" t="n">
        <v>68.7</v>
      </c>
      <c r="I773" s="127"/>
      <c r="AR773" s="203" t="s">
        <v>188</v>
      </c>
      <c r="AS773" s="204" t="s">
        <v>189</v>
      </c>
      <c r="AT773" s="204" t="n">
        <v>4</v>
      </c>
      <c r="AU773" s="205" t="n">
        <f aca="false">T41</f>
        <v>1917283</v>
      </c>
      <c r="AV773" s="205" t="n">
        <f aca="false">C491</f>
        <v>578</v>
      </c>
      <c r="AW773" s="206" t="n">
        <f aca="false">AV773/AU773</f>
        <v>0.000301468275679699</v>
      </c>
      <c r="AX773" s="207" t="n">
        <f aca="false">2*AT773*AW773/(2+AT773*AW773)</f>
        <v>0.00120514647585876</v>
      </c>
      <c r="AY773" s="208" t="n">
        <f aca="false">AY772*(1-AX772)</f>
        <v>99034.5702430239</v>
      </c>
      <c r="AZ773" s="208" t="n">
        <f aca="false">((AY773+AY774)/2)*AT773</f>
        <v>395899.578645463</v>
      </c>
      <c r="BA773" s="208" t="n">
        <f aca="false">BA774+AZ773</f>
        <v>7369852.3041696</v>
      </c>
      <c r="BB773" s="209" t="n">
        <f aca="false">BA773/AY773</f>
        <v>74.4169665813109</v>
      </c>
      <c r="BD773" s="203" t="s">
        <v>188</v>
      </c>
      <c r="BE773" s="204" t="s">
        <v>189</v>
      </c>
      <c r="BF773" s="204" t="n">
        <v>4</v>
      </c>
      <c r="BG773" s="205" t="n">
        <f aca="false">AG41</f>
        <v>1830454</v>
      </c>
      <c r="BH773" s="205" t="n">
        <f aca="false">C1180</f>
        <v>355</v>
      </c>
      <c r="BI773" s="206" t="n">
        <f aca="false">BH773/BG773</f>
        <v>0.000193940956724397</v>
      </c>
      <c r="BJ773" s="207" t="n">
        <f aca="false">2*BF773*BI773/(2+BF773*BI773)</f>
        <v>0.000775463038810287</v>
      </c>
      <c r="BK773" s="208" t="n">
        <f aca="false">BK772*(1-BJ772)</f>
        <v>99335.0490320719</v>
      </c>
      <c r="BL773" s="208" t="n">
        <f aca="false">((BK773+BK774)/2)*BF773</f>
        <v>397186.134810322</v>
      </c>
      <c r="BM773" s="208" t="n">
        <f aca="false">BM774+BL773</f>
        <v>7625188.7050489</v>
      </c>
      <c r="BN773" s="209" t="n">
        <f aca="false">BM773/BK773</f>
        <v>76.7623188325702</v>
      </c>
    </row>
    <row r="774" customFormat="false" ht="15" hidden="false" customHeight="false" outlineLevel="0" collapsed="false">
      <c r="A774" s="219" t="s">
        <v>72</v>
      </c>
      <c r="B774" s="132" t="n">
        <v>28510</v>
      </c>
      <c r="C774" s="132" t="n">
        <v>9513</v>
      </c>
      <c r="D774" s="132" t="n">
        <v>18997</v>
      </c>
      <c r="E774" s="217" t="n">
        <v>8.7</v>
      </c>
      <c r="F774" s="217" t="n">
        <v>5.6</v>
      </c>
      <c r="G774" s="217" t="n">
        <v>12.2</v>
      </c>
      <c r="H774" s="217" t="n">
        <v>50.1</v>
      </c>
      <c r="I774" s="127"/>
      <c r="AR774" s="196" t="s">
        <v>194</v>
      </c>
      <c r="AS774" s="197" t="s">
        <v>46</v>
      </c>
      <c r="AT774" s="197" t="n">
        <v>5</v>
      </c>
      <c r="AU774" s="198" t="n">
        <f aca="false">T42</f>
        <v>1926816</v>
      </c>
      <c r="AV774" s="198" t="n">
        <f aca="false">C492</f>
        <v>340</v>
      </c>
      <c r="AW774" s="199" t="n">
        <f aca="false">AV774/AU774</f>
        <v>0.000176456911298225</v>
      </c>
      <c r="AX774" s="200" t="n">
        <f aca="false">2*AT774*AW774/(2+AT774*AW774)</f>
        <v>0.00088189551509442</v>
      </c>
      <c r="AY774" s="201" t="n">
        <f aca="false">AY773*(1-AX773)</f>
        <v>98915.2190797074</v>
      </c>
      <c r="AZ774" s="201" t="n">
        <f aca="false">((AY774+AY775)/2)*AT774</f>
        <v>494358.013178334</v>
      </c>
      <c r="BA774" s="201" t="n">
        <f aca="false">BA775+AZ774</f>
        <v>6973952.72552414</v>
      </c>
      <c r="BB774" s="202" t="n">
        <f aca="false">BA774/AY774</f>
        <v>70.5043449370963</v>
      </c>
      <c r="BD774" s="196" t="s">
        <v>194</v>
      </c>
      <c r="BE774" s="197" t="s">
        <v>46</v>
      </c>
      <c r="BF774" s="197" t="n">
        <v>5</v>
      </c>
      <c r="BG774" s="198" t="n">
        <f aca="false">AG42</f>
        <v>1856330</v>
      </c>
      <c r="BH774" s="198" t="n">
        <f aca="false">C1181</f>
        <v>221</v>
      </c>
      <c r="BI774" s="199" t="n">
        <f aca="false">BH774/BG774</f>
        <v>0.00011905210819197</v>
      </c>
      <c r="BJ774" s="200" t="n">
        <f aca="false">2*BF774*BI774/(2+BF774*BI774)</f>
        <v>0.000595083426118777</v>
      </c>
      <c r="BK774" s="201" t="n">
        <f aca="false">BK773*(1-BJ773)</f>
        <v>99258.0183730892</v>
      </c>
      <c r="BL774" s="201" t="n">
        <f aca="false">((BK774+BK775)/2)*BF774</f>
        <v>496142.424861338</v>
      </c>
      <c r="BM774" s="201" t="n">
        <f aca="false">BM775+BL774</f>
        <v>7228002.57023857</v>
      </c>
      <c r="BN774" s="202" t="n">
        <f aca="false">BM774/BK774</f>
        <v>72.8203392402022</v>
      </c>
    </row>
    <row r="775" customFormat="false" ht="15" hidden="false" customHeight="false" outlineLevel="0" collapsed="false">
      <c r="A775" s="219" t="s">
        <v>74</v>
      </c>
      <c r="B775" s="132" t="n">
        <v>14211</v>
      </c>
      <c r="C775" s="132" t="n">
        <v>3733</v>
      </c>
      <c r="D775" s="132" t="n">
        <v>10478</v>
      </c>
      <c r="E775" s="217" t="n">
        <v>4.3</v>
      </c>
      <c r="F775" s="217" t="n">
        <v>2.2</v>
      </c>
      <c r="G775" s="217" t="n">
        <v>6.7</v>
      </c>
      <c r="H775" s="217" t="n">
        <v>35.6</v>
      </c>
      <c r="I775" s="127"/>
      <c r="AR775" s="203" t="s">
        <v>200</v>
      </c>
      <c r="AS775" s="204" t="s">
        <v>33</v>
      </c>
      <c r="AT775" s="204" t="n">
        <v>5</v>
      </c>
      <c r="AU775" s="205" t="n">
        <f aca="false">T43</f>
        <v>1821015</v>
      </c>
      <c r="AV775" s="205" t="n">
        <f aca="false">C493</f>
        <v>406</v>
      </c>
      <c r="AW775" s="206" t="n">
        <f aca="false">AV775/AU775</f>
        <v>0.00022295258413577</v>
      </c>
      <c r="AX775" s="207" t="n">
        <f aca="false">2*AT775*AW775/(2+AT775*AW775)</f>
        <v>0.00111414191862922</v>
      </c>
      <c r="AY775" s="208" t="n">
        <f aca="false">AY774*(1-AX774)</f>
        <v>98827.9861916264</v>
      </c>
      <c r="AZ775" s="208" t="n">
        <f aca="false">((AY775+AY776)/2)*AT775</f>
        <v>493864.659952757</v>
      </c>
      <c r="BA775" s="208" t="n">
        <f aca="false">BA776+AZ775</f>
        <v>6479594.7123458</v>
      </c>
      <c r="BB775" s="209" t="n">
        <f aca="false">BA775/AY775</f>
        <v>65.5643706002664</v>
      </c>
      <c r="BD775" s="203" t="s">
        <v>200</v>
      </c>
      <c r="BE775" s="204" t="s">
        <v>33</v>
      </c>
      <c r="BF775" s="204" t="n">
        <v>5</v>
      </c>
      <c r="BG775" s="205" t="n">
        <f aca="false">AG43</f>
        <v>1894432</v>
      </c>
      <c r="BH775" s="205" t="n">
        <f aca="false">C1182</f>
        <v>280</v>
      </c>
      <c r="BI775" s="206" t="n">
        <f aca="false">BH775/BG775</f>
        <v>0.000147801557406125</v>
      </c>
      <c r="BJ775" s="207" t="n">
        <f aca="false">2*BF775*BI775/(2+BF775*BI775)</f>
        <v>0.000738734821637754</v>
      </c>
      <c r="BK775" s="208" t="n">
        <f aca="false">BK774*(1-BJ774)</f>
        <v>99198.9515714459</v>
      </c>
      <c r="BL775" s="208" t="n">
        <f aca="false">((BK775+BK776)/2)*BF775</f>
        <v>495811.55355774</v>
      </c>
      <c r="BM775" s="208" t="n">
        <f aca="false">BM776+BL775</f>
        <v>6731860.14537724</v>
      </c>
      <c r="BN775" s="209" t="n">
        <f aca="false">BM775/BK775</f>
        <v>67.8622106255705</v>
      </c>
    </row>
    <row r="776" customFormat="false" ht="15" hidden="false" customHeight="false" outlineLevel="0" collapsed="false">
      <c r="A776" s="219" t="s">
        <v>218</v>
      </c>
      <c r="B776" s="132" t="n">
        <v>4224</v>
      </c>
      <c r="C776" s="132" t="n">
        <v>900</v>
      </c>
      <c r="D776" s="132" t="n">
        <v>3324</v>
      </c>
      <c r="E776" s="217" t="n">
        <v>1.3</v>
      </c>
      <c r="F776" s="217" t="n">
        <v>0.5</v>
      </c>
      <c r="G776" s="217" t="n">
        <v>2.1</v>
      </c>
      <c r="H776" s="217" t="n">
        <v>27.1</v>
      </c>
      <c r="I776" s="127"/>
      <c r="AR776" s="196" t="s">
        <v>202</v>
      </c>
      <c r="AS776" s="197" t="s">
        <v>34</v>
      </c>
      <c r="AT776" s="197" t="n">
        <v>5</v>
      </c>
      <c r="AU776" s="198" t="n">
        <f aca="false">T44</f>
        <v>1791833</v>
      </c>
      <c r="AV776" s="198" t="n">
        <f aca="false">C494</f>
        <v>1428</v>
      </c>
      <c r="AW776" s="199" t="n">
        <f aca="false">AV776/AU776</f>
        <v>0.000796949269267839</v>
      </c>
      <c r="AX776" s="200" t="n">
        <f aca="false">2*AT776*AW776/(2+AT776*AW776)</f>
        <v>0.00397682303081815</v>
      </c>
      <c r="AY776" s="201" t="n">
        <f aca="false">AY775*(1-AX775)</f>
        <v>98717.8777894766</v>
      </c>
      <c r="AZ776" s="201" t="n">
        <f aca="false">((AY776+AY777)/2)*AT776</f>
        <v>492607.930122516</v>
      </c>
      <c r="BA776" s="201" t="n">
        <f aca="false">BA777+AZ776</f>
        <v>5985730.05239305</v>
      </c>
      <c r="BB776" s="202" t="n">
        <f aca="false">BA776/AY776</f>
        <v>60.6347116290129</v>
      </c>
      <c r="BD776" s="196" t="s">
        <v>202</v>
      </c>
      <c r="BE776" s="197" t="s">
        <v>34</v>
      </c>
      <c r="BF776" s="197" t="n">
        <v>5</v>
      </c>
      <c r="BG776" s="198" t="n">
        <f aca="false">AG44</f>
        <v>1925245</v>
      </c>
      <c r="BH776" s="198" t="n">
        <f aca="false">C1183</f>
        <v>1143</v>
      </c>
      <c r="BI776" s="199" t="n">
        <f aca="false">BH776/BG776</f>
        <v>0.000593690673135107</v>
      </c>
      <c r="BJ776" s="200" t="n">
        <f aca="false">2*BF776*BI776/(2+BF776*BI776)</f>
        <v>0.00296405403758358</v>
      </c>
      <c r="BK776" s="201" t="n">
        <f aca="false">BK775*(1-BJ775)</f>
        <v>99125.6698516501</v>
      </c>
      <c r="BL776" s="201" t="n">
        <f aca="false">((BK776+BK777)/2)*BF776</f>
        <v>494893.814653371</v>
      </c>
      <c r="BM776" s="201" t="n">
        <f aca="false">BM777+BL776</f>
        <v>6236048.5918195</v>
      </c>
      <c r="BN776" s="202" t="n">
        <f aca="false">BM776/BK776</f>
        <v>62.9105316630118</v>
      </c>
    </row>
    <row r="777" customFormat="false" ht="15" hidden="false" customHeight="false" outlineLevel="0" collapsed="false">
      <c r="B777" s="132"/>
      <c r="C777" s="132"/>
      <c r="D777" s="132"/>
      <c r="E777" s="217"/>
      <c r="F777" s="217"/>
      <c r="G777" s="217"/>
      <c r="H777" s="217"/>
      <c r="I777" s="127"/>
      <c r="AR777" s="203" t="s">
        <v>203</v>
      </c>
      <c r="AS777" s="204" t="s">
        <v>35</v>
      </c>
      <c r="AT777" s="204" t="n">
        <v>5</v>
      </c>
      <c r="AU777" s="205" t="n">
        <f aca="false">T45</f>
        <v>1797945</v>
      </c>
      <c r="AV777" s="205" t="n">
        <f aca="false">C495</f>
        <v>2136</v>
      </c>
      <c r="AW777" s="206" t="n">
        <f aca="false">AV777/AU777</f>
        <v>0.00118802299291691</v>
      </c>
      <c r="AX777" s="207" t="n">
        <f aca="false">2*AT777*AW777/(2+AT777*AW777)</f>
        <v>0.00592252472570892</v>
      </c>
      <c r="AY777" s="208" t="n">
        <f aca="false">AY776*(1-AX776)</f>
        <v>98325.2942595299</v>
      </c>
      <c r="AZ777" s="208" t="n">
        <f aca="false">((AY777+AY778)/2)*AT777</f>
        <v>490170.636331613</v>
      </c>
      <c r="BA777" s="208" t="n">
        <f aca="false">BA778+AZ777</f>
        <v>5493122.12227053</v>
      </c>
      <c r="BB777" s="209" t="n">
        <f aca="false">BA777/AY777</f>
        <v>55.8668261675517</v>
      </c>
      <c r="BD777" s="203" t="s">
        <v>203</v>
      </c>
      <c r="BE777" s="204" t="s">
        <v>35</v>
      </c>
      <c r="BF777" s="204" t="n">
        <v>5</v>
      </c>
      <c r="BG777" s="205" t="n">
        <f aca="false">AG45</f>
        <v>1881401</v>
      </c>
      <c r="BH777" s="205" t="n">
        <f aca="false">C1184</f>
        <v>1724</v>
      </c>
      <c r="BI777" s="206" t="n">
        <f aca="false">BH777/BG777</f>
        <v>0.000916338409515037</v>
      </c>
      <c r="BJ777" s="207" t="n">
        <f aca="false">2*BF777*BI777/(2+BF777*BI777)</f>
        <v>0.00457122008621682</v>
      </c>
      <c r="BK777" s="208" t="n">
        <f aca="false">BK776*(1-BJ776)</f>
        <v>98831.8560096982</v>
      </c>
      <c r="BL777" s="208" t="n">
        <f aca="false">((BK777+BK778)/2)*BF777</f>
        <v>493029.824635117</v>
      </c>
      <c r="BM777" s="208" t="n">
        <f aca="false">BM778+BL777</f>
        <v>5741154.77716612</v>
      </c>
      <c r="BN777" s="209" t="n">
        <f aca="false">BM777/BK777</f>
        <v>58.0901240648841</v>
      </c>
    </row>
    <row r="778" customFormat="false" ht="15" hidden="false" customHeight="false" outlineLevel="0" collapsed="false">
      <c r="A778" s="219" t="s">
        <v>186</v>
      </c>
      <c r="B778" s="132" t="n">
        <v>5440</v>
      </c>
      <c r="C778" s="132" t="n">
        <v>3078</v>
      </c>
      <c r="D778" s="132" t="n">
        <v>2362</v>
      </c>
      <c r="E778" s="217" t="n">
        <v>1.7</v>
      </c>
      <c r="F778" s="217" t="n">
        <v>1.8</v>
      </c>
      <c r="G778" s="217" t="n">
        <v>1.5</v>
      </c>
      <c r="H778" s="217" t="n">
        <v>130.3</v>
      </c>
      <c r="I778" s="127"/>
      <c r="AR778" s="196" t="s">
        <v>204</v>
      </c>
      <c r="AS778" s="197" t="s">
        <v>36</v>
      </c>
      <c r="AT778" s="197" t="n">
        <v>5</v>
      </c>
      <c r="AU778" s="198" t="n">
        <f aca="false">T46</f>
        <v>1768349</v>
      </c>
      <c r="AV778" s="198" t="n">
        <f aca="false">C496</f>
        <v>2109</v>
      </c>
      <c r="AW778" s="199" t="n">
        <f aca="false">AV778/AU778</f>
        <v>0.0011926378786088</v>
      </c>
      <c r="AX778" s="200" t="n">
        <f aca="false">2*AT778*AW778/(2+AT778*AW778)</f>
        <v>0.00594546243378308</v>
      </c>
      <c r="AY778" s="201" t="n">
        <f aca="false">AY777*(1-AX777)</f>
        <v>97742.9602731152</v>
      </c>
      <c r="AZ778" s="201" t="n">
        <f aca="false">((AY778+AY779)/2)*AT778</f>
        <v>487261.9836194</v>
      </c>
      <c r="BA778" s="201" t="n">
        <f aca="false">BA779+AZ778</f>
        <v>5002951.48593892</v>
      </c>
      <c r="BB778" s="202" t="n">
        <f aca="false">BA778/AY778</f>
        <v>51.1847755783084</v>
      </c>
      <c r="BD778" s="196" t="s">
        <v>204</v>
      </c>
      <c r="BE778" s="197" t="s">
        <v>36</v>
      </c>
      <c r="BF778" s="197" t="n">
        <v>5</v>
      </c>
      <c r="BG778" s="198" t="n">
        <f aca="false">AG46</f>
        <v>1787506</v>
      </c>
      <c r="BH778" s="198" t="n">
        <f aca="false">C1185</f>
        <v>1562</v>
      </c>
      <c r="BI778" s="199" t="n">
        <f aca="false">BH778/BG778</f>
        <v>0.000873843220666112</v>
      </c>
      <c r="BJ778" s="200" t="n">
        <f aca="false">2*BF778*BI778/(2+BF778*BI778)</f>
        <v>0.00435969188533508</v>
      </c>
      <c r="BK778" s="201" t="n">
        <f aca="false">BK777*(1-BJ777)</f>
        <v>98380.0738443486</v>
      </c>
      <c r="BL778" s="201" t="n">
        <f aca="false">((BK778+BK779)/2)*BF778</f>
        <v>490828.102197698</v>
      </c>
      <c r="BM778" s="201" t="n">
        <f aca="false">BM779+BL778</f>
        <v>5248124.95253101</v>
      </c>
      <c r="BN778" s="202" t="n">
        <f aca="false">BM778/BK778</f>
        <v>53.3454057051664</v>
      </c>
    </row>
    <row r="779" customFormat="false" ht="15" hidden="false" customHeight="false" outlineLevel="0" collapsed="false">
      <c r="A779" s="219" t="s">
        <v>189</v>
      </c>
      <c r="B779" s="132" t="n">
        <v>833</v>
      </c>
      <c r="C779" s="132" t="n">
        <v>468</v>
      </c>
      <c r="D779" s="132" t="n">
        <v>365</v>
      </c>
      <c r="E779" s="217" t="n">
        <v>0.3</v>
      </c>
      <c r="F779" s="217" t="n">
        <v>0.3</v>
      </c>
      <c r="G779" s="217" t="n">
        <v>0.2</v>
      </c>
      <c r="H779" s="217" t="n">
        <v>128.2</v>
      </c>
      <c r="I779" s="127"/>
      <c r="AR779" s="203" t="s">
        <v>205</v>
      </c>
      <c r="AS779" s="204" t="s">
        <v>37</v>
      </c>
      <c r="AT779" s="204" t="n">
        <v>5</v>
      </c>
      <c r="AU779" s="205" t="n">
        <f aca="false">T47</f>
        <v>1636833</v>
      </c>
      <c r="AV779" s="205" t="n">
        <f aca="false">C497</f>
        <v>2016</v>
      </c>
      <c r="AW779" s="206" t="n">
        <f aca="false">AV779/AU779</f>
        <v>0.00123164672266505</v>
      </c>
      <c r="AX779" s="207" t="n">
        <f aca="false">2*AT779*AW779/(2+AT779*AW779)</f>
        <v>0.0061393298994502</v>
      </c>
      <c r="AY779" s="208" t="n">
        <f aca="false">AY778*(1-AX778)</f>
        <v>97161.8331746447</v>
      </c>
      <c r="AZ779" s="208" t="n">
        <f aca="false">((AY779+AY780)/2)*AT779</f>
        <v>484317.894504487</v>
      </c>
      <c r="BA779" s="208" t="n">
        <f aca="false">BA780+AZ779</f>
        <v>4515689.50231952</v>
      </c>
      <c r="BB779" s="209" t="n">
        <f aca="false">BA779/AY779</f>
        <v>46.4759603104929</v>
      </c>
      <c r="BD779" s="203" t="s">
        <v>205</v>
      </c>
      <c r="BE779" s="204" t="s">
        <v>37</v>
      </c>
      <c r="BF779" s="204" t="n">
        <v>5</v>
      </c>
      <c r="BG779" s="205" t="n">
        <f aca="false">AG47</f>
        <v>1774595</v>
      </c>
      <c r="BH779" s="205" t="n">
        <f aca="false">C1186</f>
        <v>1637</v>
      </c>
      <c r="BI779" s="206" t="n">
        <f aca="false">BH779/BG779</f>
        <v>0.000922463998827902</v>
      </c>
      <c r="BJ779" s="207" t="n">
        <f aca="false">2*BF779*BI779/(2+BF779*BI779)</f>
        <v>0.00460170771987772</v>
      </c>
      <c r="BK779" s="208" t="n">
        <f aca="false">BK778*(1-BJ778)</f>
        <v>97951.1670347307</v>
      </c>
      <c r="BL779" s="208" t="n">
        <f aca="false">((BK779+BK780)/2)*BF779</f>
        <v>488628.978569867</v>
      </c>
      <c r="BM779" s="208" t="n">
        <f aca="false">BM780+BL779</f>
        <v>4757296.85033331</v>
      </c>
      <c r="BN779" s="209" t="n">
        <f aca="false">BM779/BK779</f>
        <v>48.5680466537628</v>
      </c>
    </row>
    <row r="780" customFormat="false" ht="15" hidden="false" customHeight="false" outlineLevel="0" collapsed="false">
      <c r="A780" s="219" t="s">
        <v>24</v>
      </c>
      <c r="B780" s="132" t="n">
        <v>7285</v>
      </c>
      <c r="C780" s="132" t="n">
        <v>4203</v>
      </c>
      <c r="D780" s="132" t="n">
        <v>3082</v>
      </c>
      <c r="E780" s="217" t="n">
        <v>2.2</v>
      </c>
      <c r="F780" s="217" t="n">
        <v>2.5</v>
      </c>
      <c r="G780" s="217" t="n">
        <v>2</v>
      </c>
      <c r="H780" s="217" t="n">
        <v>136.4</v>
      </c>
      <c r="I780" s="127"/>
      <c r="AR780" s="196" t="s">
        <v>206</v>
      </c>
      <c r="AS780" s="197" t="s">
        <v>38</v>
      </c>
      <c r="AT780" s="197" t="n">
        <v>5</v>
      </c>
      <c r="AU780" s="198" t="n">
        <f aca="false">T48</f>
        <v>1556369</v>
      </c>
      <c r="AV780" s="198" t="n">
        <f aca="false">C498</f>
        <v>2427</v>
      </c>
      <c r="AW780" s="199" t="n">
        <f aca="false">AV780/AU780</f>
        <v>0.00155939883151104</v>
      </c>
      <c r="AX780" s="200" t="n">
        <f aca="false">2*AT780*AW780/(2+AT780*AW780)</f>
        <v>0.00776671563932358</v>
      </c>
      <c r="AY780" s="201" t="n">
        <f aca="false">AY779*(1-AX779)</f>
        <v>96565.3246271502</v>
      </c>
      <c r="AZ780" s="201" t="n">
        <f aca="false">((AY780+AY781)/2)*AT780</f>
        <v>480951.634593256</v>
      </c>
      <c r="BA780" s="201" t="n">
        <f aca="false">BA781+AZ780</f>
        <v>4031371.60781503</v>
      </c>
      <c r="BB780" s="202" t="n">
        <f aca="false">BA780/AY780</f>
        <v>41.7476109916331</v>
      </c>
      <c r="BD780" s="196" t="s">
        <v>206</v>
      </c>
      <c r="BE780" s="197" t="s">
        <v>38</v>
      </c>
      <c r="BF780" s="197" t="n">
        <v>5</v>
      </c>
      <c r="BG780" s="198" t="n">
        <f aca="false">AG48</f>
        <v>1781679</v>
      </c>
      <c r="BH780" s="198" t="n">
        <f aca="false">C1187</f>
        <v>2125</v>
      </c>
      <c r="BI780" s="199" t="n">
        <f aca="false">BH780/BG780</f>
        <v>0.00119269520491626</v>
      </c>
      <c r="BJ780" s="200" t="n">
        <f aca="false">2*BF780*BI780/(2+BF780*BI780)</f>
        <v>0.00594574736365562</v>
      </c>
      <c r="BK780" s="201" t="n">
        <f aca="false">BK779*(1-BJ779)</f>
        <v>97500.424393216</v>
      </c>
      <c r="BL780" s="201" t="n">
        <f aca="false">((BK780+BK781)/2)*BF780</f>
        <v>486052.839737852</v>
      </c>
      <c r="BM780" s="201" t="n">
        <f aca="false">BM781+BL780</f>
        <v>4268667.87176344</v>
      </c>
      <c r="BN780" s="202" t="n">
        <f aca="false">BM780/BK780</f>
        <v>43.7810183732949</v>
      </c>
    </row>
    <row r="781" customFormat="false" ht="15" hidden="false" customHeight="false" outlineLevel="0" collapsed="false">
      <c r="A781" s="219" t="s">
        <v>25</v>
      </c>
      <c r="B781" s="132" t="n">
        <v>4145</v>
      </c>
      <c r="C781" s="132" t="n">
        <v>3176</v>
      </c>
      <c r="D781" s="132" t="n">
        <v>969</v>
      </c>
      <c r="E781" s="217" t="n">
        <v>1.3</v>
      </c>
      <c r="F781" s="217" t="n">
        <v>1.9</v>
      </c>
      <c r="G781" s="217" t="n">
        <v>0.6</v>
      </c>
      <c r="H781" s="217" t="n">
        <v>327.8</v>
      </c>
      <c r="I781" s="127"/>
      <c r="AR781" s="203" t="s">
        <v>207</v>
      </c>
      <c r="AS781" s="204" t="s">
        <v>39</v>
      </c>
      <c r="AT781" s="204" t="n">
        <v>5</v>
      </c>
      <c r="AU781" s="205" t="n">
        <f aca="false">T49</f>
        <v>1491146</v>
      </c>
      <c r="AV781" s="205" t="n">
        <f aca="false">C499</f>
        <v>3447</v>
      </c>
      <c r="AW781" s="206" t="n">
        <f aca="false">AV781/AU781</f>
        <v>0.00231164486911409</v>
      </c>
      <c r="AX781" s="207" t="n">
        <f aca="false">2*AT781*AW781/(2+AT781*AW781)</f>
        <v>0.0114918118756724</v>
      </c>
      <c r="AY781" s="208" t="n">
        <f aca="false">AY780*(1-AX780)</f>
        <v>95815.3292101521</v>
      </c>
      <c r="AZ781" s="208" t="n">
        <f aca="false">((AY781+AY782)/2)*AT781</f>
        <v>476323.916705539</v>
      </c>
      <c r="BA781" s="208" t="n">
        <f aca="false">BA782+AZ781</f>
        <v>3550419.97322177</v>
      </c>
      <c r="BB781" s="209" t="n">
        <f aca="false">BA781/AY781</f>
        <v>37.0548220466333</v>
      </c>
      <c r="BD781" s="203" t="s">
        <v>207</v>
      </c>
      <c r="BE781" s="204" t="s">
        <v>39</v>
      </c>
      <c r="BF781" s="204" t="n">
        <v>5</v>
      </c>
      <c r="BG781" s="205" t="n">
        <f aca="false">AG49</f>
        <v>1694131</v>
      </c>
      <c r="BH781" s="205" t="n">
        <f aca="false">C1188</f>
        <v>3085</v>
      </c>
      <c r="BI781" s="206" t="n">
        <f aca="false">BH781/BG781</f>
        <v>0.001820992591482</v>
      </c>
      <c r="BJ781" s="207" t="n">
        <f aca="false">2*BF781*BI781/(2+BF781*BI781)</f>
        <v>0.00906370062817175</v>
      </c>
      <c r="BK781" s="208" t="n">
        <f aca="false">BK780*(1-BJ780)</f>
        <v>96920.7115019247</v>
      </c>
      <c r="BL781" s="208" t="n">
        <f aca="false">((BK781+BK782)/2)*BF781</f>
        <v>482407.406725316</v>
      </c>
      <c r="BM781" s="208" t="n">
        <f aca="false">BM782+BL781</f>
        <v>3782615.03202559</v>
      </c>
      <c r="BN781" s="209" t="n">
        <f aca="false">BM781/BK781</f>
        <v>39.027932971277</v>
      </c>
    </row>
    <row r="782" customFormat="false" ht="15" hidden="false" customHeight="false" outlineLevel="0" collapsed="false">
      <c r="A782" s="219" t="s">
        <v>222</v>
      </c>
      <c r="B782" s="132" t="n">
        <v>17982</v>
      </c>
      <c r="C782" s="132" t="n">
        <v>12493</v>
      </c>
      <c r="D782" s="132" t="n">
        <v>5489</v>
      </c>
      <c r="E782" s="217" t="n">
        <v>5.5</v>
      </c>
      <c r="F782" s="217" t="n">
        <v>7.3</v>
      </c>
      <c r="G782" s="217" t="n">
        <v>3.5</v>
      </c>
      <c r="H782" s="217" t="n">
        <v>227.6</v>
      </c>
      <c r="I782" s="127"/>
      <c r="AR782" s="196" t="s">
        <v>208</v>
      </c>
      <c r="AS782" s="197" t="s">
        <v>40</v>
      </c>
      <c r="AT782" s="197" t="n">
        <v>5</v>
      </c>
      <c r="AU782" s="198" t="n">
        <f aca="false">T50</f>
        <v>1261819</v>
      </c>
      <c r="AV782" s="198" t="n">
        <f aca="false">C500</f>
        <v>4605</v>
      </c>
      <c r="AW782" s="199" t="n">
        <f aca="false">AV782/AU782</f>
        <v>0.00364949331084728</v>
      </c>
      <c r="AX782" s="200" t="n">
        <f aca="false">2*AT782*AW782/(2+AT782*AW782)</f>
        <v>0.0180824867679783</v>
      </c>
      <c r="AY782" s="201" t="n">
        <f aca="false">AY781*(1-AX781)</f>
        <v>94714.2374720634</v>
      </c>
      <c r="AZ782" s="201" t="n">
        <f aca="false">((AY782+AY783)/2)*AT782</f>
        <v>469289.514995748</v>
      </c>
      <c r="BA782" s="201" t="n">
        <f aca="false">BA783+AZ782</f>
        <v>3074096.05651623</v>
      </c>
      <c r="BB782" s="202" t="n">
        <f aca="false">BA782/AY782</f>
        <v>32.4565359819632</v>
      </c>
      <c r="BD782" s="196" t="s">
        <v>208</v>
      </c>
      <c r="BE782" s="197" t="s">
        <v>40</v>
      </c>
      <c r="BF782" s="197" t="n">
        <v>5</v>
      </c>
      <c r="BG782" s="198" t="n">
        <f aca="false">AG50</f>
        <v>1555051</v>
      </c>
      <c r="BH782" s="198" t="n">
        <f aca="false">C1189</f>
        <v>4634</v>
      </c>
      <c r="BI782" s="199" t="n">
        <f aca="false">BH782/BG782</f>
        <v>0.00297996657344357</v>
      </c>
      <c r="BJ782" s="200" t="n">
        <f aca="false">2*BF782*BI782/(2+BF782*BI782)</f>
        <v>0.0147896512016831</v>
      </c>
      <c r="BK782" s="201" t="n">
        <f aca="false">BK781*(1-BJ781)</f>
        <v>96042.2511882019</v>
      </c>
      <c r="BL782" s="201" t="n">
        <f aca="false">((BK782+BK783)/2)*BF782</f>
        <v>476660.177451764</v>
      </c>
      <c r="BM782" s="201" t="n">
        <f aca="false">BM783+BL782</f>
        <v>3300207.62530027</v>
      </c>
      <c r="BN782" s="202" t="n">
        <f aca="false">BM782/BK782</f>
        <v>34.3620394614999</v>
      </c>
    </row>
    <row r="783" customFormat="false" ht="15" hidden="false" customHeight="false" outlineLevel="0" collapsed="false">
      <c r="A783" s="219" t="s">
        <v>223</v>
      </c>
      <c r="B783" s="132" t="n">
        <v>25900</v>
      </c>
      <c r="C783" s="132" t="n">
        <v>17432</v>
      </c>
      <c r="D783" s="132" t="n">
        <v>8468</v>
      </c>
      <c r="E783" s="217" t="n">
        <v>7.9</v>
      </c>
      <c r="F783" s="217" t="n">
        <v>10.2</v>
      </c>
      <c r="G783" s="217" t="n">
        <v>5.4</v>
      </c>
      <c r="H783" s="217" t="n">
        <v>205.9</v>
      </c>
      <c r="I783" s="127"/>
      <c r="AR783" s="203" t="s">
        <v>209</v>
      </c>
      <c r="AS783" s="204" t="s">
        <v>52</v>
      </c>
      <c r="AT783" s="204" t="n">
        <v>5</v>
      </c>
      <c r="AU783" s="205" t="n">
        <f aca="false">T51</f>
        <v>1087301</v>
      </c>
      <c r="AV783" s="205" t="n">
        <f aca="false">C501</f>
        <v>6692</v>
      </c>
      <c r="AW783" s="206" t="n">
        <f aca="false">AV783/AU783</f>
        <v>0.00615468945581766</v>
      </c>
      <c r="AX783" s="207" t="n">
        <f aca="false">2*AT783*AW783/(2+AT783*AW783)</f>
        <v>0.0303071199993478</v>
      </c>
      <c r="AY783" s="208" t="n">
        <f aca="false">AY782*(1-AX782)</f>
        <v>93001.5685262357</v>
      </c>
      <c r="AZ783" s="208" t="n">
        <f aca="false">((AY783+AY784)/2)*AT783</f>
        <v>457961.318387548</v>
      </c>
      <c r="BA783" s="208" t="n">
        <f aca="false">BA784+AZ783</f>
        <v>2604806.54152049</v>
      </c>
      <c r="BB783" s="209" t="n">
        <f aca="false">BA783/AY783</f>
        <v>28.0082001067076</v>
      </c>
      <c r="BD783" s="203" t="s">
        <v>209</v>
      </c>
      <c r="BE783" s="204" t="s">
        <v>52</v>
      </c>
      <c r="BF783" s="204" t="n">
        <v>5</v>
      </c>
      <c r="BG783" s="205" t="n">
        <f aca="false">AG51</f>
        <v>1492307</v>
      </c>
      <c r="BH783" s="205" t="n">
        <f aca="false">C1190</f>
        <v>7374</v>
      </c>
      <c r="BI783" s="206" t="n">
        <f aca="false">BH783/BG783</f>
        <v>0.00494134249856095</v>
      </c>
      <c r="BJ783" s="207" t="n">
        <f aca="false">2*BF783*BI783/(2+BF783*BI783)</f>
        <v>0.0244052260412433</v>
      </c>
      <c r="BK783" s="208" t="n">
        <f aca="false">BK782*(1-BJ782)</f>
        <v>94621.8197925039</v>
      </c>
      <c r="BL783" s="208" t="n">
        <f aca="false">((BK783+BK784)/2)*BF783</f>
        <v>467335.931711345</v>
      </c>
      <c r="BM783" s="208" t="n">
        <f aca="false">BM784+BL783</f>
        <v>2823547.44784851</v>
      </c>
      <c r="BN783" s="209" t="n">
        <f aca="false">BM783/BK783</f>
        <v>29.8403418370125</v>
      </c>
    </row>
    <row r="784" customFormat="false" ht="15" hidden="false" customHeight="false" outlineLevel="0" collapsed="false">
      <c r="A784" s="219" t="s">
        <v>224</v>
      </c>
      <c r="B784" s="132" t="n">
        <v>72919</v>
      </c>
      <c r="C784" s="132" t="n">
        <v>47559</v>
      </c>
      <c r="D784" s="132" t="n">
        <v>25360</v>
      </c>
      <c r="E784" s="217" t="n">
        <v>22.3</v>
      </c>
      <c r="F784" s="217" t="n">
        <v>27.8</v>
      </c>
      <c r="G784" s="217" t="n">
        <v>16.3</v>
      </c>
      <c r="H784" s="217" t="n">
        <v>187.5</v>
      </c>
      <c r="I784" s="127"/>
      <c r="AR784" s="196" t="s">
        <v>210</v>
      </c>
      <c r="AS784" s="197" t="s">
        <v>53</v>
      </c>
      <c r="AT784" s="197" t="n">
        <v>5</v>
      </c>
      <c r="AU784" s="198" t="n">
        <f aca="false">T52</f>
        <v>998296</v>
      </c>
      <c r="AV784" s="198" t="n">
        <f aca="false">C502</f>
        <v>10017</v>
      </c>
      <c r="AW784" s="199" t="n">
        <f aca="false">AV784/AU784</f>
        <v>0.0100340981031678</v>
      </c>
      <c r="AX784" s="200" t="n">
        <f aca="false">2*AT784*AW784/(2+AT784*AW784)</f>
        <v>0.0489427496375833</v>
      </c>
      <c r="AY784" s="201" t="n">
        <f aca="false">AY783*(1-AX783)</f>
        <v>90182.9588287835</v>
      </c>
      <c r="AZ784" s="201" t="n">
        <f aca="false">((AY784+AY785)/2)*AT784</f>
        <v>439880.289205084</v>
      </c>
      <c r="BA784" s="201" t="n">
        <f aca="false">BA785+AZ784</f>
        <v>2146845.22313294</v>
      </c>
      <c r="BB784" s="202" t="n">
        <f aca="false">BA784/AY784</f>
        <v>23.8054423032274</v>
      </c>
      <c r="BD784" s="196" t="s">
        <v>210</v>
      </c>
      <c r="BE784" s="197" t="s">
        <v>53</v>
      </c>
      <c r="BF784" s="197" t="n">
        <v>5</v>
      </c>
      <c r="BG784" s="198" t="n">
        <f aca="false">AG52</f>
        <v>1320078</v>
      </c>
      <c r="BH784" s="198" t="n">
        <f aca="false">C1191</f>
        <v>10673</v>
      </c>
      <c r="BI784" s="199" t="n">
        <f aca="false">BH784/BG784</f>
        <v>0.00808512830302452</v>
      </c>
      <c r="BJ784" s="200" t="n">
        <f aca="false">2*BF784*BI784/(2+BF784*BI784)</f>
        <v>0.0396247142680528</v>
      </c>
      <c r="BK784" s="201" t="n">
        <f aca="false">BK783*(1-BJ783)</f>
        <v>92312.5528920341</v>
      </c>
      <c r="BL784" s="201" t="n">
        <f aca="false">((BK784+BK785)/2)*BF784</f>
        <v>452418.118130917</v>
      </c>
      <c r="BM784" s="201" t="n">
        <f aca="false">BM785+BL784</f>
        <v>2356211.51613716</v>
      </c>
      <c r="BN784" s="202" t="n">
        <f aca="false">BM784/BK784</f>
        <v>25.5242807431934</v>
      </c>
    </row>
    <row r="785" customFormat="false" ht="15" hidden="false" customHeight="false" outlineLevel="0" collapsed="false">
      <c r="A785" s="219" t="s">
        <v>226</v>
      </c>
      <c r="B785" s="132" t="n">
        <v>47019</v>
      </c>
      <c r="C785" s="132" t="n">
        <v>30127</v>
      </c>
      <c r="D785" s="132" t="n">
        <v>16892</v>
      </c>
      <c r="E785" s="217" t="n">
        <v>14.4</v>
      </c>
      <c r="F785" s="217" t="n">
        <v>17.6</v>
      </c>
      <c r="G785" s="217" t="n">
        <v>10.8</v>
      </c>
      <c r="H785" s="217" t="n">
        <v>178.4</v>
      </c>
      <c r="I785" s="127"/>
      <c r="AR785" s="203" t="s">
        <v>211</v>
      </c>
      <c r="AS785" s="204" t="s">
        <v>57</v>
      </c>
      <c r="AT785" s="204" t="n">
        <v>5</v>
      </c>
      <c r="AU785" s="205" t="n">
        <f aca="false">T53</f>
        <v>883685</v>
      </c>
      <c r="AV785" s="205" t="n">
        <f aca="false">C503</f>
        <v>13824</v>
      </c>
      <c r="AW785" s="206" t="n">
        <f aca="false">AV785/AU785</f>
        <v>0.0156435834035884</v>
      </c>
      <c r="AX785" s="207" t="n">
        <f aca="false">2*AT785*AW785/(2+AT785*AW785)</f>
        <v>0.0752740281733089</v>
      </c>
      <c r="AY785" s="208" t="n">
        <f aca="false">AY784*(1-AX784)</f>
        <v>85769.1568532499</v>
      </c>
      <c r="AZ785" s="208" t="n">
        <f aca="false">((AY785+AY786)/2)*AT785</f>
        <v>412705.309442818</v>
      </c>
      <c r="BA785" s="208" t="n">
        <f aca="false">BA786+AZ785</f>
        <v>1706964.93392786</v>
      </c>
      <c r="BB785" s="209" t="n">
        <f aca="false">BA785/AY785</f>
        <v>19.9018504617978</v>
      </c>
      <c r="BD785" s="203" t="s">
        <v>211</v>
      </c>
      <c r="BE785" s="204" t="s">
        <v>57</v>
      </c>
      <c r="BF785" s="204" t="n">
        <v>5</v>
      </c>
      <c r="BG785" s="205" t="n">
        <f aca="false">AG53</f>
        <v>1061662</v>
      </c>
      <c r="BH785" s="205" t="n">
        <f aca="false">C1192</f>
        <v>13729</v>
      </c>
      <c r="BI785" s="206" t="n">
        <f aca="false">BH785/BG785</f>
        <v>0.0129316110023718</v>
      </c>
      <c r="BJ785" s="207" t="n">
        <f aca="false">2*BF785*BI785/(2+BF785*BI785)</f>
        <v>0.0626331850496061</v>
      </c>
      <c r="BK785" s="208" t="n">
        <f aca="false">BK784*(1-BJ784)</f>
        <v>88654.6943603327</v>
      </c>
      <c r="BL785" s="208" t="n">
        <f aca="false">((BK785+BK786)/2)*BF785</f>
        <v>429391.657108196</v>
      </c>
      <c r="BM785" s="208" t="n">
        <f aca="false">BM786+BL785</f>
        <v>1903793.39800625</v>
      </c>
      <c r="BN785" s="209" t="n">
        <f aca="false">BM785/BK785</f>
        <v>21.4742536956743</v>
      </c>
    </row>
    <row r="786" customFormat="false" ht="15" hidden="false" customHeight="false" outlineLevel="0" collapsed="false">
      <c r="A786" s="219" t="s">
        <v>227</v>
      </c>
      <c r="B786" s="132" t="n">
        <v>282665</v>
      </c>
      <c r="C786" s="132" t="n">
        <v>142369</v>
      </c>
      <c r="D786" s="132" t="n">
        <v>140296</v>
      </c>
      <c r="E786" s="217" t="n">
        <v>86.5</v>
      </c>
      <c r="F786" s="217" t="n">
        <v>83.3</v>
      </c>
      <c r="G786" s="217" t="n">
        <v>90</v>
      </c>
      <c r="H786" s="217" t="n">
        <v>101.5</v>
      </c>
      <c r="I786" s="127"/>
      <c r="AR786" s="196" t="s">
        <v>212</v>
      </c>
      <c r="AS786" s="197" t="s">
        <v>62</v>
      </c>
      <c r="AT786" s="197" t="n">
        <v>5</v>
      </c>
      <c r="AU786" s="198" t="n">
        <f aca="false">T54</f>
        <v>745973</v>
      </c>
      <c r="AV786" s="198" t="n">
        <f aca="false">C504</f>
        <v>17805</v>
      </c>
      <c r="AW786" s="199" t="n">
        <f aca="false">AV786/AU786</f>
        <v>0.0238681560860782</v>
      </c>
      <c r="AX786" s="200" t="n">
        <f aca="false">2*AT786*AW786/(2+AT786*AW786)</f>
        <v>0.112620661606064</v>
      </c>
      <c r="AY786" s="201" t="n">
        <f aca="false">AY785*(1-AX785)</f>
        <v>79312.9669238774</v>
      </c>
      <c r="AZ786" s="201" t="n">
        <f aca="false">((AY786+AY787)/2)*AT786</f>
        <v>374234.13759712</v>
      </c>
      <c r="BA786" s="201" t="n">
        <f aca="false">BA787+AZ786</f>
        <v>1294259.62448504</v>
      </c>
      <c r="BB786" s="202" t="n">
        <f aca="false">BA786/AY786</f>
        <v>16.3183861943689</v>
      </c>
      <c r="BD786" s="196" t="s">
        <v>212</v>
      </c>
      <c r="BE786" s="197" t="s">
        <v>62</v>
      </c>
      <c r="BF786" s="197" t="n">
        <v>5</v>
      </c>
      <c r="BG786" s="198" t="n">
        <f aca="false">AG54</f>
        <v>890118</v>
      </c>
      <c r="BH786" s="198" t="n">
        <f aca="false">C1193</f>
        <v>17614</v>
      </c>
      <c r="BI786" s="199" t="n">
        <f aca="false">BH786/BG786</f>
        <v>0.0197883876070364</v>
      </c>
      <c r="BJ786" s="200" t="n">
        <f aca="false">2*BF786*BI786/(2+BF786*BI786)</f>
        <v>0.0942779180712367</v>
      </c>
      <c r="BK786" s="201" t="n">
        <f aca="false">BK785*(1-BJ785)</f>
        <v>83101.9684829457</v>
      </c>
      <c r="BL786" s="201" t="n">
        <f aca="false">((BK786+BK787)/2)*BF786</f>
        <v>395923.140974244</v>
      </c>
      <c r="BM786" s="201" t="n">
        <f aca="false">BM787+BL786</f>
        <v>1474401.74089805</v>
      </c>
      <c r="BN786" s="202" t="n">
        <f aca="false">BM786/BK786</f>
        <v>17.7420796139219</v>
      </c>
    </row>
    <row r="787" customFormat="false" ht="15" hidden="false" customHeight="false" outlineLevel="0" collapsed="false">
      <c r="A787" s="219" t="s">
        <v>228</v>
      </c>
      <c r="B787" s="132" t="n">
        <v>246532</v>
      </c>
      <c r="C787" s="132" t="n">
        <v>119135</v>
      </c>
      <c r="D787" s="132" t="n">
        <v>127397</v>
      </c>
      <c r="E787" s="217" t="n">
        <v>75.5</v>
      </c>
      <c r="F787" s="217" t="n">
        <v>69.7</v>
      </c>
      <c r="G787" s="217" t="n">
        <v>81.7</v>
      </c>
      <c r="H787" s="217" t="n">
        <v>93.5</v>
      </c>
      <c r="I787" s="127"/>
      <c r="AR787" s="203" t="s">
        <v>213</v>
      </c>
      <c r="AS787" s="204" t="s">
        <v>64</v>
      </c>
      <c r="AT787" s="204" t="n">
        <v>5</v>
      </c>
      <c r="AU787" s="205" t="n">
        <f aca="false">T55</f>
        <v>574148</v>
      </c>
      <c r="AV787" s="205" t="n">
        <f aca="false">C505</f>
        <v>20963</v>
      </c>
      <c r="AW787" s="206" t="n">
        <f aca="false">AV787/AU787</f>
        <v>0.0365114918104739</v>
      </c>
      <c r="AX787" s="207" t="n">
        <f aca="false">2*AT787*AW787/(2+AT787*AW787)</f>
        <v>0.167287654485516</v>
      </c>
      <c r="AY787" s="208" t="n">
        <f aca="false">AY786*(1-AX786)</f>
        <v>70380.6881149705</v>
      </c>
      <c r="AZ787" s="208" t="n">
        <f aca="false">((AY787+AY788)/2)*AT787</f>
        <v>322468.889985277</v>
      </c>
      <c r="BA787" s="208" t="n">
        <f aca="false">BA788+AZ787</f>
        <v>920025.486887918</v>
      </c>
      <c r="BB787" s="209" t="n">
        <f aca="false">BA787/AY787</f>
        <v>13.0721297493569</v>
      </c>
      <c r="BD787" s="203" t="s">
        <v>213</v>
      </c>
      <c r="BE787" s="204" t="s">
        <v>64</v>
      </c>
      <c r="BF787" s="204" t="n">
        <v>5</v>
      </c>
      <c r="BG787" s="205" t="n">
        <f aca="false">AG55</f>
        <v>738515</v>
      </c>
      <c r="BH787" s="205" t="n">
        <f aca="false">C1194</f>
        <v>22985</v>
      </c>
      <c r="BI787" s="206" t="n">
        <f aca="false">BH787/BG787</f>
        <v>0.0311232676384366</v>
      </c>
      <c r="BJ787" s="207" t="n">
        <f aca="false">2*BF787*BI787/(2+BF787*BI787)</f>
        <v>0.144382221859286</v>
      </c>
      <c r="BK787" s="208" t="n">
        <f aca="false">BK786*(1-BJ786)</f>
        <v>75267.2879067521</v>
      </c>
      <c r="BL787" s="208" t="n">
        <f aca="false">((BK787+BK788)/2)*BF787</f>
        <v>349168.293880512</v>
      </c>
      <c r="BM787" s="208" t="n">
        <f aca="false">BM788+BL787</f>
        <v>1078478.59992381</v>
      </c>
      <c r="BN787" s="209" t="n">
        <f aca="false">BM787/BK787</f>
        <v>14.3286496686306</v>
      </c>
    </row>
    <row r="788" customFormat="false" ht="15" hidden="false" customHeight="false" outlineLevel="0" collapsed="false">
      <c r="A788" s="219" t="s">
        <v>229</v>
      </c>
      <c r="B788" s="132" t="n">
        <v>181294</v>
      </c>
      <c r="C788" s="132" t="n">
        <v>79239</v>
      </c>
      <c r="D788" s="132" t="n">
        <v>102055</v>
      </c>
      <c r="E788" s="217" t="n">
        <v>55.5</v>
      </c>
      <c r="F788" s="217" t="n">
        <v>46.4</v>
      </c>
      <c r="G788" s="217" t="n">
        <v>65.5</v>
      </c>
      <c r="H788" s="217" t="n">
        <v>77.6</v>
      </c>
      <c r="I788" s="127"/>
      <c r="AR788" s="196" t="s">
        <v>214</v>
      </c>
      <c r="AS788" s="197" t="s">
        <v>69</v>
      </c>
      <c r="AT788" s="197" t="n">
        <v>5</v>
      </c>
      <c r="AU788" s="198" t="n">
        <f aca="false">T56</f>
        <v>385901</v>
      </c>
      <c r="AV788" s="198" t="n">
        <f aca="false">C506</f>
        <v>22249</v>
      </c>
      <c r="AW788" s="199" t="n">
        <f aca="false">AV788/AU788</f>
        <v>0.057654683455083</v>
      </c>
      <c r="AX788" s="200" t="n">
        <f aca="false">2*AT788*AW788/(2+AT788*AW788)</f>
        <v>0.251957143843986</v>
      </c>
      <c r="AY788" s="201" t="n">
        <f aca="false">AY787*(1-AX787)</f>
        <v>58606.8678791404</v>
      </c>
      <c r="AZ788" s="201" t="n">
        <f aca="false">((AY788+AY789)/2)*AT788</f>
        <v>256118.291794527</v>
      </c>
      <c r="BA788" s="201" t="n">
        <f aca="false">BA789+AZ788</f>
        <v>597556.59690264</v>
      </c>
      <c r="BB788" s="202" t="n">
        <f aca="false">BA788/AY788</f>
        <v>10.1960165852051</v>
      </c>
      <c r="BD788" s="196" t="s">
        <v>214</v>
      </c>
      <c r="BE788" s="197" t="s">
        <v>69</v>
      </c>
      <c r="BF788" s="197" t="n">
        <v>5</v>
      </c>
      <c r="BG788" s="198" t="n">
        <f aca="false">AG56</f>
        <v>557152</v>
      </c>
      <c r="BH788" s="198" t="n">
        <f aca="false">C1195</f>
        <v>27462</v>
      </c>
      <c r="BI788" s="199" t="n">
        <f aca="false">BH788/BG788</f>
        <v>0.0492899603698811</v>
      </c>
      <c r="BJ788" s="200" t="n">
        <f aca="false">2*BF788*BI788/(2+BF788*BI788)</f>
        <v>0.219412694329082</v>
      </c>
      <c r="BK788" s="201" t="n">
        <f aca="false">BK787*(1-BJ787)</f>
        <v>64400.0296454526</v>
      </c>
      <c r="BL788" s="201" t="n">
        <f aca="false">((BK788+BK789)/2)*BF788</f>
        <v>286674.688178809</v>
      </c>
      <c r="BM788" s="201" t="n">
        <f aca="false">BM789+BL788</f>
        <v>729310.306043296</v>
      </c>
      <c r="BN788" s="202" t="n">
        <f aca="false">BM788/BK788</f>
        <v>11.3246889800895</v>
      </c>
    </row>
    <row r="789" customFormat="false" ht="15" hidden="false" customHeight="false" outlineLevel="0" collapsed="false">
      <c r="B789" s="132"/>
      <c r="C789" s="132"/>
      <c r="D789" s="132"/>
      <c r="E789" s="217"/>
      <c r="F789" s="217"/>
      <c r="G789" s="217"/>
      <c r="H789" s="217"/>
      <c r="I789" s="127"/>
      <c r="AR789" s="203" t="s">
        <v>215</v>
      </c>
      <c r="AS789" s="204" t="s">
        <v>70</v>
      </c>
      <c r="AT789" s="204" t="n">
        <v>5</v>
      </c>
      <c r="AU789" s="205" t="n">
        <f aca="false">T57</f>
        <v>230624</v>
      </c>
      <c r="AV789" s="205" t="n">
        <f aca="false">C507</f>
        <v>21481</v>
      </c>
      <c r="AW789" s="206" t="n">
        <f aca="false">AV789/AU789</f>
        <v>0.0931429512973498</v>
      </c>
      <c r="AX789" s="207" t="n">
        <f aca="false">2*AT789*AW789/(2+AT789*AW789)</f>
        <v>0.377752337541524</v>
      </c>
      <c r="AY789" s="208" t="n">
        <f aca="false">AY788*(1-AX788)</f>
        <v>43840.4488386704</v>
      </c>
      <c r="AZ789" s="208" t="n">
        <f aca="false">((AY789+AY790)/2)*AT789</f>
        <v>177800.164124159</v>
      </c>
      <c r="BA789" s="208" t="n">
        <f aca="false">BA790+AZ789</f>
        <v>341438.305108113</v>
      </c>
      <c r="BB789" s="209" t="n">
        <f aca="false">BA789/AY789</f>
        <v>7.78820277056427</v>
      </c>
      <c r="BD789" s="203" t="s">
        <v>215</v>
      </c>
      <c r="BE789" s="204" t="s">
        <v>70</v>
      </c>
      <c r="BF789" s="204" t="n">
        <v>5</v>
      </c>
      <c r="BG789" s="205" t="n">
        <f aca="false">AG57</f>
        <v>363197</v>
      </c>
      <c r="BH789" s="205" t="n">
        <f aca="false">C1196</f>
        <v>28271</v>
      </c>
      <c r="BI789" s="206" t="n">
        <f aca="false">BH789/BG789</f>
        <v>0.0778392993334196</v>
      </c>
      <c r="BJ789" s="207" t="n">
        <f aca="false">2*BF789*BI789/(2+BF789*BI789)</f>
        <v>0.325796975853617</v>
      </c>
      <c r="BK789" s="208" t="n">
        <f aca="false">BK788*(1-BJ788)</f>
        <v>50269.8456260711</v>
      </c>
      <c r="BL789" s="208" t="n">
        <f aca="false">((BK789+BK790)/2)*BF789</f>
        <v>210404.81892635</v>
      </c>
      <c r="BM789" s="208" t="n">
        <f aca="false">BM790+BL789</f>
        <v>442635.617864487</v>
      </c>
      <c r="BN789" s="209" t="n">
        <f aca="false">BM789/BK789</f>
        <v>8.8051915089814</v>
      </c>
    </row>
    <row r="790" customFormat="false" ht="15" hidden="false" customHeight="false" outlineLevel="0" collapsed="false">
      <c r="A790" s="219" t="s">
        <v>230</v>
      </c>
      <c r="B790" s="132" t="n">
        <v>319451</v>
      </c>
      <c r="C790" s="132" t="n">
        <v>166694</v>
      </c>
      <c r="D790" s="132" t="n">
        <v>152757</v>
      </c>
      <c r="E790" s="217" t="n">
        <v>97.8</v>
      </c>
      <c r="F790" s="217" t="n">
        <v>97.5</v>
      </c>
      <c r="G790" s="217" t="n">
        <v>98</v>
      </c>
      <c r="H790" s="217" t="n">
        <v>109.1</v>
      </c>
      <c r="I790" s="127"/>
      <c r="AR790" s="196" t="s">
        <v>216</v>
      </c>
      <c r="AS790" s="197" t="s">
        <v>71</v>
      </c>
      <c r="AT790" s="197" t="n">
        <v>5</v>
      </c>
      <c r="AU790" s="198" t="n">
        <f aca="false">T58</f>
        <v>117216</v>
      </c>
      <c r="AV790" s="198" t="n">
        <f aca="false">C508</f>
        <v>16121</v>
      </c>
      <c r="AW790" s="199" t="n">
        <f aca="false">AV790/AU790</f>
        <v>0.137532418782419</v>
      </c>
      <c r="AX790" s="200" t="n">
        <f aca="false">2*AT790*AW790/(2+AT790*AW790)</f>
        <v>0.511717671257662</v>
      </c>
      <c r="AY790" s="201" t="n">
        <f aca="false">AY789*(1-AX789)</f>
        <v>27279.6168109931</v>
      </c>
      <c r="AZ790" s="201" t="n">
        <f aca="false">((AY790+AY791)/2)*AT790</f>
        <v>101499.429086659</v>
      </c>
      <c r="BA790" s="201" t="n">
        <f aca="false">BA791+AZ790</f>
        <v>163638.140983955</v>
      </c>
      <c r="BB790" s="202" t="n">
        <f aca="false">BA790/AY790</f>
        <v>5.99854983732808</v>
      </c>
      <c r="BD790" s="196" t="s">
        <v>216</v>
      </c>
      <c r="BE790" s="197" t="s">
        <v>71</v>
      </c>
      <c r="BF790" s="197" t="n">
        <v>5</v>
      </c>
      <c r="BG790" s="198" t="n">
        <f aca="false">AG58</f>
        <v>186585</v>
      </c>
      <c r="BH790" s="198" t="n">
        <f aca="false">C1197</f>
        <v>21357</v>
      </c>
      <c r="BI790" s="199" t="n">
        <f aca="false">BH790/BG790</f>
        <v>0.114462577377603</v>
      </c>
      <c r="BJ790" s="200" t="n">
        <f aca="false">2*BF790*BI790/(2+BF790*BI790)</f>
        <v>0.444979216801575</v>
      </c>
      <c r="BK790" s="201" t="n">
        <f aca="false">BK789*(1-BJ789)</f>
        <v>33892.081944469</v>
      </c>
      <c r="BL790" s="201" t="n">
        <f aca="false">((BK790+BK791)/2)*BF790</f>
        <v>131757.229523783</v>
      </c>
      <c r="BM790" s="201" t="n">
        <f aca="false">BM791+BL790</f>
        <v>232230.798938137</v>
      </c>
      <c r="BN790" s="202" t="n">
        <f aca="false">BM790/BK790</f>
        <v>6.852066489118</v>
      </c>
    </row>
    <row r="791" customFormat="false" ht="15" hidden="false" customHeight="false" outlineLevel="0" collapsed="false">
      <c r="A791" s="219" t="s">
        <v>231</v>
      </c>
      <c r="B791" s="132" t="n">
        <v>102</v>
      </c>
      <c r="C791" s="132" t="n">
        <v>62</v>
      </c>
      <c r="D791" s="132" t="n">
        <v>40</v>
      </c>
      <c r="E791" s="217" t="n">
        <v>0</v>
      </c>
      <c r="F791" s="217" t="n">
        <v>0</v>
      </c>
      <c r="G791" s="217" t="n">
        <v>0</v>
      </c>
      <c r="H791" s="217" t="n">
        <v>155</v>
      </c>
      <c r="I791" s="127"/>
      <c r="AR791" s="203" t="n">
        <v>90</v>
      </c>
      <c r="AS791" s="204" t="s">
        <v>72</v>
      </c>
      <c r="AT791" s="204" t="n">
        <v>5</v>
      </c>
      <c r="AU791" s="205" t="n">
        <f aca="false">T59</f>
        <v>44963</v>
      </c>
      <c r="AV791" s="205" t="n">
        <f aca="false">C509</f>
        <v>8586</v>
      </c>
      <c r="AW791" s="206" t="n">
        <f aca="false">AV791/AU791</f>
        <v>0.190957009096368</v>
      </c>
      <c r="AX791" s="207" t="n">
        <f aca="false">2*AT791*AW791/(2+AT791*AW791)</f>
        <v>0.646263623773108</v>
      </c>
      <c r="AY791" s="208" t="n">
        <f aca="false">AY790*(1-AX790)</f>
        <v>13320.1548236703</v>
      </c>
      <c r="AZ791" s="208" t="n">
        <f aca="false">((AY791+AY792)/2)*AT791</f>
        <v>45079.9453044416</v>
      </c>
      <c r="BA791" s="208" t="n">
        <f aca="false">BA792+AZ791</f>
        <v>62138.7118972964</v>
      </c>
      <c r="BB791" s="209" t="n">
        <f aca="false">BA791/AY791</f>
        <v>4.66501423743769</v>
      </c>
      <c r="BD791" s="203" t="n">
        <v>90</v>
      </c>
      <c r="BE791" s="204" t="s">
        <v>72</v>
      </c>
      <c r="BF791" s="204" t="n">
        <v>5</v>
      </c>
      <c r="BG791" s="205" t="n">
        <f aca="false">AG59</f>
        <v>73758</v>
      </c>
      <c r="BH791" s="205" t="n">
        <f aca="false">C1198</f>
        <v>11821</v>
      </c>
      <c r="BI791" s="206" t="n">
        <f aca="false">BH791/BG791</f>
        <v>0.160267360828656</v>
      </c>
      <c r="BJ791" s="207" t="n">
        <f aca="false">2*BF791*BI791/(2+BF791*BI791)</f>
        <v>0.572110288886415</v>
      </c>
      <c r="BK791" s="208" t="n">
        <f aca="false">BK790*(1-BJ790)</f>
        <v>18810.8098650444</v>
      </c>
      <c r="BL791" s="208" t="n">
        <f aca="false">((BK791+BK792)/2)*BF791</f>
        <v>67149.4046600269</v>
      </c>
      <c r="BM791" s="208" t="n">
        <f aca="false">BM792+BL791</f>
        <v>100473.569414354</v>
      </c>
      <c r="BN791" s="209" t="n">
        <f aca="false">BM791/BK791</f>
        <v>5.34126760810341</v>
      </c>
    </row>
    <row r="792" customFormat="false" ht="15" hidden="false" customHeight="false" outlineLevel="0" collapsed="false">
      <c r="A792" s="219" t="s">
        <v>232</v>
      </c>
      <c r="B792" s="132" t="n">
        <v>92</v>
      </c>
      <c r="C792" s="132" t="n">
        <v>59</v>
      </c>
      <c r="D792" s="132" t="n">
        <v>33</v>
      </c>
      <c r="E792" s="217" t="n">
        <v>0</v>
      </c>
      <c r="F792" s="217" t="n">
        <v>0</v>
      </c>
      <c r="G792" s="217" t="n">
        <v>0</v>
      </c>
      <c r="H792" s="217" t="n">
        <v>178.8</v>
      </c>
      <c r="I792" s="127"/>
      <c r="AR792" s="196" t="n">
        <v>95</v>
      </c>
      <c r="AS792" s="197" t="s">
        <v>74</v>
      </c>
      <c r="AT792" s="197" t="n">
        <v>5</v>
      </c>
      <c r="AU792" s="198" t="n">
        <f aca="false">T60</f>
        <v>11155</v>
      </c>
      <c r="AV792" s="198" t="n">
        <f aca="false">C510</f>
        <v>2968</v>
      </c>
      <c r="AW792" s="199" t="n">
        <f aca="false">AV792/AU792</f>
        <v>0.266069027341999</v>
      </c>
      <c r="AX792" s="200" t="n">
        <f aca="false">2*AT792*AW792/(2+AT792*AW792)</f>
        <v>0.798923283983849</v>
      </c>
      <c r="AY792" s="201" t="n">
        <f aca="false">AY791*(1-AX791)</f>
        <v>4711.8232981063</v>
      </c>
      <c r="AZ792" s="201" t="n">
        <f aca="false">((AY792+AY793)/2)*AT792</f>
        <v>14148.1531333448</v>
      </c>
      <c r="BA792" s="201" t="n">
        <f aca="false">BA793+AZ792</f>
        <v>17058.7665928548</v>
      </c>
      <c r="BB792" s="202" t="n">
        <f aca="false">BA792/AY792</f>
        <v>3.62041730208999</v>
      </c>
      <c r="BD792" s="196" t="n">
        <v>95</v>
      </c>
      <c r="BE792" s="197" t="s">
        <v>74</v>
      </c>
      <c r="BF792" s="197" t="n">
        <v>5</v>
      </c>
      <c r="BG792" s="198" t="n">
        <f aca="false">AG60</f>
        <v>22009</v>
      </c>
      <c r="BH792" s="198" t="n">
        <f aca="false">C1199</f>
        <v>5016</v>
      </c>
      <c r="BI792" s="199" t="n">
        <f aca="false">BH792/BG792</f>
        <v>0.227906765414149</v>
      </c>
      <c r="BJ792" s="200" t="n">
        <f aca="false">2*BF792*BI792/(2+BF792*BI792)</f>
        <v>0.725925497120033</v>
      </c>
      <c r="BK792" s="201" t="n">
        <f aca="false">BK791*(1-BJ791)</f>
        <v>8048.9519989664</v>
      </c>
      <c r="BL792" s="201" t="n">
        <f aca="false">((BK792+BK793)/2)*BF792</f>
        <v>25637.4112919696</v>
      </c>
      <c r="BM792" s="201" t="n">
        <f aca="false">BM793+BL792</f>
        <v>33324.1647543267</v>
      </c>
      <c r="BN792" s="202" t="n">
        <f aca="false">BM792/BK792</f>
        <v>4.14018679184644</v>
      </c>
    </row>
    <row r="793" customFormat="false" ht="15" hidden="false" customHeight="false" outlineLevel="0" collapsed="false">
      <c r="A793" s="219" t="s">
        <v>233</v>
      </c>
      <c r="B793" s="132" t="n">
        <v>1625</v>
      </c>
      <c r="C793" s="132" t="n">
        <v>1181</v>
      </c>
      <c r="D793" s="132" t="n">
        <v>444</v>
      </c>
      <c r="E793" s="217" t="n">
        <v>0.5</v>
      </c>
      <c r="F793" s="217" t="n">
        <v>0.7</v>
      </c>
      <c r="G793" s="217" t="n">
        <v>0.3</v>
      </c>
      <c r="H793" s="217" t="n">
        <v>266</v>
      </c>
      <c r="I793" s="127"/>
      <c r="AR793" s="220" t="s">
        <v>217</v>
      </c>
      <c r="AS793" s="221" t="s">
        <v>218</v>
      </c>
      <c r="AT793" s="221" t="n">
        <f aca="false">2/AW793</f>
        <v>6.14417744916821</v>
      </c>
      <c r="AU793" s="222" t="n">
        <f aca="false">T61</f>
        <v>1662</v>
      </c>
      <c r="AV793" s="222" t="n">
        <f aca="false">C511</f>
        <v>541</v>
      </c>
      <c r="AW793" s="223" t="n">
        <f aca="false">AV793/AU793</f>
        <v>0.325511432009627</v>
      </c>
      <c r="AX793" s="224" t="n">
        <f aca="false">2*AT793*AW793/(2+AT793*AW793)</f>
        <v>1</v>
      </c>
      <c r="AY793" s="225" t="n">
        <f aca="false">AY792*(1-AX792)</f>
        <v>947.437955231604</v>
      </c>
      <c r="AZ793" s="225" t="n">
        <f aca="false">AY793/AW793</f>
        <v>2910.61345951003</v>
      </c>
      <c r="BA793" s="225" t="n">
        <f aca="false">BA794+AZ793</f>
        <v>2910.61345951003</v>
      </c>
      <c r="BB793" s="226" t="n">
        <f aca="false">BA793/AY793</f>
        <v>3.0720887245841</v>
      </c>
      <c r="BD793" s="220" t="s">
        <v>217</v>
      </c>
      <c r="BE793" s="221" t="s">
        <v>218</v>
      </c>
      <c r="BF793" s="221" t="n">
        <f aca="false">2/BI793</f>
        <v>6.96891191709845</v>
      </c>
      <c r="BG793" s="222" t="n">
        <f aca="false">AG61</f>
        <v>5380</v>
      </c>
      <c r="BH793" s="222" t="n">
        <f aca="false">C1200</f>
        <v>1544</v>
      </c>
      <c r="BI793" s="223" t="n">
        <f aca="false">BH793/BG793</f>
        <v>0.286988847583643</v>
      </c>
      <c r="BJ793" s="224" t="n">
        <f aca="false">2*BF793*BI793/(2+BF793*BI793)</f>
        <v>1</v>
      </c>
      <c r="BK793" s="225" t="n">
        <f aca="false">BK792*(1-BJ792)</f>
        <v>2206.01251782144</v>
      </c>
      <c r="BL793" s="225" t="n">
        <f aca="false">BK793/BI793</f>
        <v>7686.75346235708</v>
      </c>
      <c r="BM793" s="225" t="n">
        <f aca="false">BM794+BL793</f>
        <v>7686.75346235708</v>
      </c>
      <c r="BN793" s="226" t="n">
        <f aca="false">BM793/BK793</f>
        <v>3.48445595854922</v>
      </c>
    </row>
    <row r="794" customFormat="false" ht="15" hidden="false" customHeight="false" outlineLevel="0" collapsed="false">
      <c r="A794" s="219" t="s">
        <v>234</v>
      </c>
      <c r="B794" s="132" t="n">
        <v>8574</v>
      </c>
      <c r="C794" s="132" t="n">
        <v>5154</v>
      </c>
      <c r="D794" s="132" t="n">
        <v>3420</v>
      </c>
      <c r="E794" s="217" t="n">
        <v>2.6</v>
      </c>
      <c r="F794" s="217" t="n">
        <v>3</v>
      </c>
      <c r="G794" s="217" t="n">
        <v>2.2</v>
      </c>
      <c r="H794" s="217" t="n">
        <v>150.7</v>
      </c>
      <c r="I794" s="127"/>
    </row>
    <row r="795" customFormat="false" ht="15" hidden="false" customHeight="false" outlineLevel="0" collapsed="false">
      <c r="A795" s="219" t="s">
        <v>218</v>
      </c>
      <c r="B795" s="132" t="n">
        <v>4224</v>
      </c>
      <c r="C795" s="132" t="n">
        <v>900</v>
      </c>
      <c r="D795" s="132" t="n">
        <v>3324</v>
      </c>
      <c r="E795" s="217" t="n">
        <v>1.3</v>
      </c>
      <c r="F795" s="217" t="n">
        <v>0.5</v>
      </c>
      <c r="G795" s="217" t="n">
        <v>2.1</v>
      </c>
      <c r="H795" s="217" t="n">
        <v>27.1</v>
      </c>
      <c r="I795" s="127"/>
      <c r="AR795" s="180"/>
      <c r="AS795" s="181"/>
      <c r="AT795" s="181"/>
      <c r="AU795" s="181"/>
      <c r="AV795" s="182"/>
      <c r="AW795" s="182" t="s">
        <v>317</v>
      </c>
      <c r="AX795" s="181"/>
      <c r="AY795" s="181"/>
      <c r="AZ795" s="181"/>
      <c r="BA795" s="181"/>
      <c r="BB795" s="183"/>
      <c r="BD795" s="180"/>
      <c r="BE795" s="181"/>
      <c r="BF795" s="181"/>
      <c r="BG795" s="181"/>
      <c r="BH795" s="182"/>
      <c r="BI795" s="182" t="s">
        <v>318</v>
      </c>
      <c r="BJ795" s="181"/>
      <c r="BK795" s="181"/>
      <c r="BL795" s="181"/>
      <c r="BM795" s="181"/>
      <c r="BN795" s="183"/>
    </row>
    <row r="796" customFormat="false" ht="15" hidden="false" customHeight="false" outlineLevel="0" collapsed="false">
      <c r="B796" s="132"/>
      <c r="C796" s="132"/>
      <c r="D796" s="132"/>
      <c r="E796" s="217"/>
      <c r="F796" s="217"/>
      <c r="G796" s="217"/>
      <c r="H796" s="217"/>
      <c r="I796" s="127"/>
      <c r="AR796" s="184"/>
      <c r="AS796" s="185"/>
      <c r="AT796" s="186"/>
      <c r="AU796" s="187"/>
      <c r="AV796" s="187"/>
      <c r="AW796" s="187"/>
      <c r="AX796" s="187"/>
      <c r="AY796" s="187"/>
      <c r="AZ796" s="188"/>
      <c r="BA796" s="187"/>
      <c r="BB796" s="189"/>
      <c r="BD796" s="184"/>
      <c r="BE796" s="185"/>
      <c r="BF796" s="186"/>
      <c r="BG796" s="187"/>
      <c r="BH796" s="187"/>
      <c r="BI796" s="187"/>
      <c r="BJ796" s="187"/>
      <c r="BK796" s="187"/>
      <c r="BL796" s="188"/>
      <c r="BM796" s="187"/>
      <c r="BN796" s="189"/>
    </row>
    <row r="797" customFormat="false" ht="73" hidden="false" customHeight="false" outlineLevel="0" collapsed="false">
      <c r="A797" s="124" t="s">
        <v>235</v>
      </c>
      <c r="B797" s="227" t="n">
        <v>77.1082392776524</v>
      </c>
      <c r="C797" s="227" t="n">
        <v>73.6799869337979</v>
      </c>
      <c r="D797" s="227" t="n">
        <v>80.9626277683135</v>
      </c>
      <c r="E797" s="124"/>
      <c r="F797" s="124"/>
      <c r="G797" s="124"/>
      <c r="H797" s="124"/>
      <c r="I797" s="127"/>
      <c r="AR797" s="184" t="s">
        <v>163</v>
      </c>
      <c r="AS797" s="187" t="s">
        <v>164</v>
      </c>
      <c r="AT797" s="186" t="s">
        <v>165</v>
      </c>
      <c r="AU797" s="187" t="s">
        <v>166</v>
      </c>
      <c r="AV797" s="187" t="s">
        <v>167</v>
      </c>
      <c r="AW797" s="187" t="s">
        <v>168</v>
      </c>
      <c r="AX797" s="187" t="s">
        <v>169</v>
      </c>
      <c r="AY797" s="187" t="s">
        <v>170</v>
      </c>
      <c r="AZ797" s="188" t="s">
        <v>171</v>
      </c>
      <c r="BA797" s="187" t="s">
        <v>172</v>
      </c>
      <c r="BB797" s="189" t="s">
        <v>173</v>
      </c>
      <c r="BD797" s="184" t="s">
        <v>163</v>
      </c>
      <c r="BE797" s="187" t="s">
        <v>164</v>
      </c>
      <c r="BF797" s="186" t="s">
        <v>165</v>
      </c>
      <c r="BG797" s="187" t="s">
        <v>166</v>
      </c>
      <c r="BH797" s="187" t="s">
        <v>167</v>
      </c>
      <c r="BI797" s="187" t="s">
        <v>168</v>
      </c>
      <c r="BJ797" s="187" t="s">
        <v>169</v>
      </c>
      <c r="BK797" s="187" t="s">
        <v>170</v>
      </c>
      <c r="BL797" s="188" t="s">
        <v>171</v>
      </c>
      <c r="BM797" s="187" t="s">
        <v>172</v>
      </c>
      <c r="BN797" s="189" t="s">
        <v>173</v>
      </c>
    </row>
    <row r="798" customFormat="false" ht="15" hidden="false" customHeight="false" outlineLevel="0" collapsed="false">
      <c r="A798" s="127"/>
      <c r="B798" s="127"/>
      <c r="C798" s="127"/>
      <c r="D798" s="127"/>
      <c r="E798" s="127"/>
      <c r="F798" s="127"/>
      <c r="G798" s="127"/>
      <c r="H798" s="127"/>
      <c r="I798" s="127"/>
      <c r="AR798" s="191" t="s">
        <v>175</v>
      </c>
      <c r="AS798" s="192" t="s">
        <v>176</v>
      </c>
      <c r="AT798" s="193" t="s">
        <v>177</v>
      </c>
      <c r="AU798" s="192" t="s">
        <v>178</v>
      </c>
      <c r="AV798" s="192" t="s">
        <v>179</v>
      </c>
      <c r="AW798" s="192" t="s">
        <v>180</v>
      </c>
      <c r="AX798" s="192" t="s">
        <v>181</v>
      </c>
      <c r="AY798" s="192" t="s">
        <v>182</v>
      </c>
      <c r="AZ798" s="194" t="s">
        <v>183</v>
      </c>
      <c r="BA798" s="192" t="s">
        <v>184</v>
      </c>
      <c r="BB798" s="195" t="s">
        <v>185</v>
      </c>
      <c r="BD798" s="191" t="s">
        <v>175</v>
      </c>
      <c r="BE798" s="192" t="s">
        <v>176</v>
      </c>
      <c r="BF798" s="193" t="s">
        <v>177</v>
      </c>
      <c r="BG798" s="192" t="s">
        <v>178</v>
      </c>
      <c r="BH798" s="192" t="s">
        <v>179</v>
      </c>
      <c r="BI798" s="192" t="s">
        <v>180</v>
      </c>
      <c r="BJ798" s="192" t="s">
        <v>181</v>
      </c>
      <c r="BK798" s="192" t="s">
        <v>182</v>
      </c>
      <c r="BL798" s="194" t="s">
        <v>183</v>
      </c>
      <c r="BM798" s="192" t="s">
        <v>184</v>
      </c>
      <c r="BN798" s="195" t="s">
        <v>185</v>
      </c>
    </row>
    <row r="799" customFormat="false" ht="15" hidden="false" customHeight="false" outlineLevel="0" collapsed="false">
      <c r="A799" s="127"/>
      <c r="B799" s="127"/>
      <c r="C799" s="127"/>
      <c r="D799" s="127"/>
      <c r="E799" s="127"/>
      <c r="F799" s="127"/>
      <c r="G799" s="127"/>
      <c r="H799" s="127"/>
      <c r="I799" s="127"/>
      <c r="AR799" s="196" t="s">
        <v>186</v>
      </c>
      <c r="AS799" s="197" t="s">
        <v>186</v>
      </c>
      <c r="AT799" s="197" t="n">
        <v>1</v>
      </c>
      <c r="AU799" s="198" t="n">
        <f aca="false">T70</f>
        <v>360378.478251707</v>
      </c>
      <c r="AV799" s="198" t="n">
        <f aca="false">D490</f>
        <v>2814</v>
      </c>
      <c r="AW799" s="199" t="n">
        <f aca="false">AV799/AU799</f>
        <v>0.00780845741302719</v>
      </c>
      <c r="AX799" s="200" t="n">
        <f aca="false">2*AT799*AW799/(2+AT799*AW799)</f>
        <v>0.00777808997088103</v>
      </c>
      <c r="AY799" s="201" t="n">
        <v>100000</v>
      </c>
      <c r="AZ799" s="201" t="n">
        <f aca="false">(0.1*AY799+0.9*AY800)*AT799</f>
        <v>99299.9719026207</v>
      </c>
      <c r="BA799" s="201" t="n">
        <f aca="false">BA800+AZ799</f>
        <v>8124002.44977039</v>
      </c>
      <c r="BB799" s="202" t="n">
        <f aca="false">BA799/AY799</f>
        <v>81.2400244977039</v>
      </c>
      <c r="BD799" s="196" t="s">
        <v>186</v>
      </c>
      <c r="BE799" s="197" t="s">
        <v>186</v>
      </c>
      <c r="BF799" s="197" t="n">
        <v>1</v>
      </c>
      <c r="BG799" s="198" t="n">
        <f aca="false">AG70</f>
        <v>345619.270774634</v>
      </c>
      <c r="BH799" s="198" t="n">
        <f aca="false">D1179</f>
        <v>1852</v>
      </c>
      <c r="BI799" s="199" t="n">
        <f aca="false">BH799/BG799</f>
        <v>0.00535849750463603</v>
      </c>
      <c r="BJ799" s="200" t="n">
        <f aca="false">2*BF799*BI799/(2+BF799*BI799)</f>
        <v>0.00534417911939822</v>
      </c>
      <c r="BK799" s="201" t="n">
        <v>100000</v>
      </c>
      <c r="BL799" s="201" t="n">
        <f aca="false">(0.1*BK799+0.9*BK800)*BF799</f>
        <v>99519.0238792542</v>
      </c>
      <c r="BM799" s="201" t="n">
        <f aca="false">BM800+BL799</f>
        <v>8361123.99006765</v>
      </c>
      <c r="BN799" s="202" t="n">
        <f aca="false">BM799/BK799</f>
        <v>83.6112399006765</v>
      </c>
    </row>
    <row r="800" customFormat="false" ht="15" hidden="false" customHeight="false" outlineLevel="0" collapsed="false">
      <c r="A800" s="127" t="s">
        <v>319</v>
      </c>
      <c r="B800" s="127"/>
      <c r="C800" s="127"/>
      <c r="D800" s="127"/>
      <c r="E800" s="127"/>
      <c r="F800" s="127"/>
      <c r="G800" s="127"/>
      <c r="H800" s="127"/>
      <c r="I800" s="127"/>
      <c r="AR800" s="203" t="s">
        <v>188</v>
      </c>
      <c r="AS800" s="204" t="s">
        <v>189</v>
      </c>
      <c r="AT800" s="204" t="n">
        <v>4</v>
      </c>
      <c r="AU800" s="205" t="n">
        <f aca="false">T71</f>
        <v>1808879</v>
      </c>
      <c r="AV800" s="205" t="n">
        <f aca="false">D491</f>
        <v>461</v>
      </c>
      <c r="AW800" s="206" t="n">
        <f aca="false">AV800/AU800</f>
        <v>0.000254853973096045</v>
      </c>
      <c r="AX800" s="207" t="n">
        <f aca="false">2*AT800*AW800/(2+AT800*AW800)</f>
        <v>0.00101889655271491</v>
      </c>
      <c r="AY800" s="208" t="n">
        <f aca="false">AY799*(1-AX799)</f>
        <v>99222.1910029119</v>
      </c>
      <c r="AZ800" s="208" t="n">
        <f aca="false">((AY800+AY801)/2)*AT800</f>
        <v>396686.569714916</v>
      </c>
      <c r="BA800" s="208" t="n">
        <f aca="false">BA801+AZ800</f>
        <v>8024702.47786777</v>
      </c>
      <c r="BB800" s="209" t="n">
        <f aca="false">BA800/AY800</f>
        <v>80.8760862540545</v>
      </c>
      <c r="BD800" s="203" t="s">
        <v>188</v>
      </c>
      <c r="BE800" s="204" t="s">
        <v>189</v>
      </c>
      <c r="BF800" s="204" t="n">
        <v>4</v>
      </c>
      <c r="BG800" s="205" t="n">
        <f aca="false">AG71</f>
        <v>1725920</v>
      </c>
      <c r="BH800" s="205" t="n">
        <f aca="false">D1180</f>
        <v>268</v>
      </c>
      <c r="BI800" s="206" t="n">
        <f aca="false">BH800/BG800</f>
        <v>0.00015527950310559</v>
      </c>
      <c r="BJ800" s="207" t="n">
        <f aca="false">2*BF800*BI800/(2+BF800*BI800)</f>
        <v>0.000620925178515989</v>
      </c>
      <c r="BK800" s="208" t="n">
        <f aca="false">BK799*(1-BJ799)</f>
        <v>99465.5820880602</v>
      </c>
      <c r="BL800" s="208" t="n">
        <f aca="false">((BK800+BK801)/2)*BF800</f>
        <v>397738.806983612</v>
      </c>
      <c r="BM800" s="208" t="n">
        <f aca="false">BM801+BL800</f>
        <v>8261604.9661884</v>
      </c>
      <c r="BN800" s="209" t="n">
        <f aca="false">BM800/BK800</f>
        <v>83.0599368420136</v>
      </c>
    </row>
    <row r="801" customFormat="false" ht="15" hidden="false" customHeight="false" outlineLevel="0" collapsed="false">
      <c r="A801" s="127"/>
      <c r="B801" s="127"/>
      <c r="C801" s="127"/>
      <c r="D801" s="127"/>
      <c r="E801" s="127"/>
      <c r="F801" s="127"/>
      <c r="G801" s="127"/>
      <c r="H801" s="127"/>
      <c r="I801" s="127"/>
      <c r="AR801" s="196" t="s">
        <v>194</v>
      </c>
      <c r="AS801" s="197" t="s">
        <v>46</v>
      </c>
      <c r="AT801" s="197" t="n">
        <v>5</v>
      </c>
      <c r="AU801" s="198" t="n">
        <f aca="false">T72</f>
        <v>1817115</v>
      </c>
      <c r="AV801" s="198" t="n">
        <f aca="false">D492</f>
        <v>210</v>
      </c>
      <c r="AW801" s="199" t="n">
        <f aca="false">AV801/AU801</f>
        <v>0.000115567809412173</v>
      </c>
      <c r="AX801" s="200" t="n">
        <f aca="false">2*AT801*AW801/(2+AT801*AW801)</f>
        <v>0.000577672146299597</v>
      </c>
      <c r="AY801" s="201" t="n">
        <f aca="false">AY800*(1-AX800)</f>
        <v>99121.0938545462</v>
      </c>
      <c r="AZ801" s="201" t="n">
        <f aca="false">((AY801+AY802)/2)*AT801</f>
        <v>495462.320535155</v>
      </c>
      <c r="BA801" s="201" t="n">
        <f aca="false">BA802+AZ801</f>
        <v>7628015.90815285</v>
      </c>
      <c r="BB801" s="202" t="n">
        <f aca="false">BA801/AY801</f>
        <v>76.9565347951716</v>
      </c>
      <c r="BD801" s="196" t="s">
        <v>194</v>
      </c>
      <c r="BE801" s="197" t="s">
        <v>46</v>
      </c>
      <c r="BF801" s="197" t="n">
        <v>5</v>
      </c>
      <c r="BG801" s="198" t="n">
        <f aca="false">AG72</f>
        <v>1751251</v>
      </c>
      <c r="BH801" s="198" t="n">
        <f aca="false">D1181</f>
        <v>111</v>
      </c>
      <c r="BI801" s="199" t="n">
        <f aca="false">BH801/BG801</f>
        <v>6.33832614513853E-005</v>
      </c>
      <c r="BJ801" s="200" t="n">
        <f aca="false">2*BF801*BI801/(2+BF801*BI801)</f>
        <v>0.00031686609724021</v>
      </c>
      <c r="BK801" s="201" t="n">
        <f aca="false">BK800*(1-BJ800)</f>
        <v>99403.821403746</v>
      </c>
      <c r="BL801" s="201" t="n">
        <f aca="false">((BK801+BK802)/2)*BF801</f>
        <v>496940.362766382</v>
      </c>
      <c r="BM801" s="201" t="n">
        <f aca="false">BM802+BL801</f>
        <v>7863866.15920478</v>
      </c>
      <c r="BN801" s="202" t="n">
        <f aca="false">BM801/BK801</f>
        <v>79.110300269688</v>
      </c>
    </row>
    <row r="802" customFormat="false" ht="15" hidden="false" customHeight="false" outlineLevel="0" collapsed="false">
      <c r="A802" s="127" t="s">
        <v>174</v>
      </c>
      <c r="B802" s="127"/>
      <c r="C802" s="127"/>
      <c r="D802" s="127"/>
      <c r="E802" s="127"/>
      <c r="F802" s="127"/>
      <c r="G802" s="127"/>
      <c r="H802" s="127"/>
      <c r="I802" s="127"/>
      <c r="AR802" s="203" t="s">
        <v>200</v>
      </c>
      <c r="AS802" s="204" t="s">
        <v>33</v>
      </c>
      <c r="AT802" s="204" t="n">
        <v>5</v>
      </c>
      <c r="AU802" s="205" t="n">
        <f aca="false">T73</f>
        <v>1721498</v>
      </c>
      <c r="AV802" s="205" t="n">
        <f aca="false">D493</f>
        <v>229</v>
      </c>
      <c r="AW802" s="206" t="n">
        <f aca="false">AV802/AU802</f>
        <v>0.000133023680538694</v>
      </c>
      <c r="AX802" s="207" t="n">
        <f aca="false">2*AT802*AW802/(2+AT802*AW802)</f>
        <v>0.000664897284983396</v>
      </c>
      <c r="AY802" s="208" t="n">
        <f aca="false">AY801*(1-AX801)</f>
        <v>99063.8343595157</v>
      </c>
      <c r="AZ802" s="208" t="n">
        <f aca="false">((AY802+AY803)/2)*AT802</f>
        <v>495154.503611314</v>
      </c>
      <c r="BA802" s="208" t="n">
        <f aca="false">BA803+AZ802</f>
        <v>7132553.5876177</v>
      </c>
      <c r="BB802" s="209" t="n">
        <f aca="false">BA802/AY802</f>
        <v>71.9995711223202</v>
      </c>
      <c r="BD802" s="203" t="s">
        <v>200</v>
      </c>
      <c r="BE802" s="204" t="s">
        <v>33</v>
      </c>
      <c r="BF802" s="204" t="n">
        <v>5</v>
      </c>
      <c r="BG802" s="205" t="n">
        <f aca="false">AG73</f>
        <v>1788232</v>
      </c>
      <c r="BH802" s="205" t="n">
        <f aca="false">D1182</f>
        <v>129</v>
      </c>
      <c r="BI802" s="206" t="n">
        <f aca="false">BH802/BG802</f>
        <v>7.2138290781062E-005</v>
      </c>
      <c r="BJ802" s="207" t="n">
        <f aca="false">2*BF802*BI802/(2+BF802*BI802)</f>
        <v>0.000360626416472073</v>
      </c>
      <c r="BK802" s="208" t="n">
        <f aca="false">BK801*(1-BJ801)</f>
        <v>99372.323702807</v>
      </c>
      <c r="BL802" s="208" t="n">
        <f aca="false">((BK802+BK803)/2)*BF802</f>
        <v>496772.027801551</v>
      </c>
      <c r="BM802" s="208" t="n">
        <f aca="false">BM803+BL802</f>
        <v>7366925.7964384</v>
      </c>
      <c r="BN802" s="209" t="n">
        <f aca="false">BM802/BK802</f>
        <v>74.134583170971</v>
      </c>
    </row>
    <row r="803" customFormat="false" ht="15" hidden="false" customHeight="false" outlineLevel="0" collapsed="false">
      <c r="A803" s="127"/>
      <c r="B803" s="127"/>
      <c r="C803" s="127"/>
      <c r="D803" s="127"/>
      <c r="E803" s="127"/>
      <c r="F803" s="127"/>
      <c r="G803" s="127"/>
      <c r="H803" s="127"/>
      <c r="I803" s="127"/>
      <c r="AR803" s="196" t="s">
        <v>202</v>
      </c>
      <c r="AS803" s="197" t="s">
        <v>34</v>
      </c>
      <c r="AT803" s="197" t="n">
        <v>5</v>
      </c>
      <c r="AU803" s="198" t="n">
        <f aca="false">T74</f>
        <v>1717132</v>
      </c>
      <c r="AV803" s="198" t="n">
        <f aca="false">D494</f>
        <v>521</v>
      </c>
      <c r="AW803" s="199" t="n">
        <f aca="false">AV803/AU803</f>
        <v>0.000303412900114843</v>
      </c>
      <c r="AX803" s="200" t="n">
        <f aca="false">2*AT803*AW803/(2+AT803*AW803)</f>
        <v>0.00151591463043834</v>
      </c>
      <c r="AY803" s="201" t="n">
        <f aca="false">AY802*(1-AX802)</f>
        <v>98997.96708501</v>
      </c>
      <c r="AZ803" s="201" t="n">
        <f aca="false">((AY803+AY804)/2)*AT803</f>
        <v>494614.654258331</v>
      </c>
      <c r="BA803" s="201" t="n">
        <f aca="false">BA804+AZ803</f>
        <v>6637399.08400639</v>
      </c>
      <c r="BB803" s="202" t="n">
        <f aca="false">BA803/AY803</f>
        <v>67.0458119438637</v>
      </c>
      <c r="BD803" s="196" t="s">
        <v>202</v>
      </c>
      <c r="BE803" s="197" t="s">
        <v>34</v>
      </c>
      <c r="BF803" s="197" t="n">
        <v>5</v>
      </c>
      <c r="BG803" s="198" t="n">
        <f aca="false">AG74</f>
        <v>1820097</v>
      </c>
      <c r="BH803" s="198" t="n">
        <f aca="false">D1183</f>
        <v>375</v>
      </c>
      <c r="BI803" s="199" t="n">
        <f aca="false">BH803/BG803</f>
        <v>0.000206032975165609</v>
      </c>
      <c r="BJ803" s="200" t="n">
        <f aca="false">2*BF803*BI803/(2+BF803*BI803)</f>
        <v>0.0010296345291646</v>
      </c>
      <c r="BK803" s="201" t="n">
        <f aca="false">BK802*(1-BJ802)</f>
        <v>99336.4874178135</v>
      </c>
      <c r="BL803" s="201" t="n">
        <f aca="false">((BK803+BK804)/2)*BF803</f>
        <v>496426.736395439</v>
      </c>
      <c r="BM803" s="201" t="n">
        <f aca="false">BM804+BL803</f>
        <v>6870153.76863685</v>
      </c>
      <c r="BN803" s="202" t="n">
        <f aca="false">BM803/BK803</f>
        <v>69.160425813535</v>
      </c>
    </row>
    <row r="804" customFormat="false" ht="15" hidden="false" customHeight="false" outlineLevel="0" collapsed="false">
      <c r="A804" s="127" t="s">
        <v>187</v>
      </c>
      <c r="B804" s="127"/>
      <c r="C804" s="127"/>
      <c r="D804" s="127"/>
      <c r="E804" s="127"/>
      <c r="F804" s="127"/>
      <c r="G804" s="127"/>
      <c r="H804" s="127"/>
      <c r="I804" s="127"/>
      <c r="AR804" s="203" t="s">
        <v>203</v>
      </c>
      <c r="AS804" s="204" t="s">
        <v>35</v>
      </c>
      <c r="AT804" s="204" t="n">
        <v>5</v>
      </c>
      <c r="AU804" s="205" t="n">
        <f aca="false">T75</f>
        <v>1750444</v>
      </c>
      <c r="AV804" s="205" t="n">
        <f aca="false">D495</f>
        <v>641</v>
      </c>
      <c r="AW804" s="206" t="n">
        <f aca="false">AV804/AU804</f>
        <v>0.000366192805939522</v>
      </c>
      <c r="AX804" s="207" t="n">
        <f aca="false">2*AT804*AW804/(2+AT804*AW804)</f>
        <v>0.00182928934819938</v>
      </c>
      <c r="AY804" s="208" t="n">
        <f aca="false">AY803*(1-AX803)</f>
        <v>98847.8946183222</v>
      </c>
      <c r="AZ804" s="208" t="n">
        <f aca="false">((AY804+AY805)/2)*AT804</f>
        <v>493787.419589818</v>
      </c>
      <c r="BA804" s="208" t="n">
        <f aca="false">BA805+AZ804</f>
        <v>6142784.42974806</v>
      </c>
      <c r="BB804" s="209" t="n">
        <f aca="false">BA804/AY804</f>
        <v>62.1438064358069</v>
      </c>
      <c r="BD804" s="203" t="s">
        <v>203</v>
      </c>
      <c r="BE804" s="204" t="s">
        <v>35</v>
      </c>
      <c r="BF804" s="204" t="n">
        <v>5</v>
      </c>
      <c r="BG804" s="205" t="n">
        <f aca="false">AG75</f>
        <v>1780524</v>
      </c>
      <c r="BH804" s="205" t="n">
        <f aca="false">D1184</f>
        <v>439</v>
      </c>
      <c r="BI804" s="206" t="n">
        <f aca="false">BH804/BG804</f>
        <v>0.000246556631643269</v>
      </c>
      <c r="BJ804" s="207" t="n">
        <f aca="false">2*BF804*BI804/(2+BF804*BI804)</f>
        <v>0.00123202374915211</v>
      </c>
      <c r="BK804" s="208" t="n">
        <f aca="false">BK803*(1-BJ803)</f>
        <v>99234.2071403622</v>
      </c>
      <c r="BL804" s="208" t="n">
        <f aca="false">((BK804+BK805)/2)*BF804</f>
        <v>495865.388451998</v>
      </c>
      <c r="BM804" s="208" t="n">
        <f aca="false">BM805+BL804</f>
        <v>6373727.03224141</v>
      </c>
      <c r="BN804" s="209" t="n">
        <f aca="false">BM804/BK804</f>
        <v>64.2291324323886</v>
      </c>
    </row>
    <row r="805" customFormat="false" ht="15" hidden="false" customHeight="false" outlineLevel="0" collapsed="false">
      <c r="A805" s="210" t="s">
        <v>190</v>
      </c>
      <c r="B805" s="211" t="s">
        <v>191</v>
      </c>
      <c r="C805" s="211"/>
      <c r="D805" s="211"/>
      <c r="E805" s="211" t="s">
        <v>192</v>
      </c>
      <c r="F805" s="211"/>
      <c r="G805" s="211"/>
      <c r="H805" s="212" t="s">
        <v>193</v>
      </c>
      <c r="I805" s="127"/>
      <c r="AR805" s="196" t="s">
        <v>204</v>
      </c>
      <c r="AS805" s="197" t="s">
        <v>36</v>
      </c>
      <c r="AT805" s="197" t="n">
        <v>5</v>
      </c>
      <c r="AU805" s="198" t="n">
        <f aca="false">T76</f>
        <v>1753984</v>
      </c>
      <c r="AV805" s="198" t="n">
        <f aca="false">D496</f>
        <v>745</v>
      </c>
      <c r="AW805" s="199" t="n">
        <f aca="false">AV805/AU805</f>
        <v>0.000424747318105524</v>
      </c>
      <c r="AX805" s="200" t="n">
        <f aca="false">2*AT805*AW805/(2+AT805*AW805)</f>
        <v>0.00212148385408406</v>
      </c>
      <c r="AY805" s="201" t="n">
        <f aca="false">AY804*(1-AX804)</f>
        <v>98667.073217605</v>
      </c>
      <c r="AZ805" s="201" t="n">
        <f aca="false">((AY805+AY806)/2)*AT805</f>
        <v>492812.064581123</v>
      </c>
      <c r="BA805" s="201" t="n">
        <f aca="false">BA806+AZ805</f>
        <v>5648997.01015824</v>
      </c>
      <c r="BB805" s="202" t="n">
        <f aca="false">BA805/AY805</f>
        <v>57.2531121674165</v>
      </c>
      <c r="BD805" s="196" t="s">
        <v>204</v>
      </c>
      <c r="BE805" s="197" t="s">
        <v>36</v>
      </c>
      <c r="BF805" s="197" t="n">
        <v>5</v>
      </c>
      <c r="BG805" s="198" t="n">
        <f aca="false">AG76</f>
        <v>1711950</v>
      </c>
      <c r="BH805" s="198" t="n">
        <f aca="false">D1185</f>
        <v>468</v>
      </c>
      <c r="BI805" s="199" t="n">
        <f aca="false">BH805/BG805</f>
        <v>0.000273372469990362</v>
      </c>
      <c r="BJ805" s="200" t="n">
        <f aca="false">2*BF805*BI805/(2+BF805*BI805)</f>
        <v>0.00136592883160549</v>
      </c>
      <c r="BK805" s="201" t="n">
        <f aca="false">BK804*(1-BJ804)</f>
        <v>99111.948240437</v>
      </c>
      <c r="BL805" s="201" t="n">
        <f aca="false">((BK805+BK806)/2)*BF805</f>
        <v>495221.29153304</v>
      </c>
      <c r="BM805" s="201" t="n">
        <f aca="false">BM806+BL805</f>
        <v>5877861.64378941</v>
      </c>
      <c r="BN805" s="202" t="n">
        <f aca="false">BM805/BK805</f>
        <v>59.3052780027109</v>
      </c>
    </row>
    <row r="806" customFormat="false" ht="15" hidden="false" customHeight="false" outlineLevel="0" collapsed="false">
      <c r="A806" s="210"/>
      <c r="B806" s="213" t="s">
        <v>195</v>
      </c>
      <c r="C806" s="213" t="s">
        <v>196</v>
      </c>
      <c r="D806" s="213" t="s">
        <v>197</v>
      </c>
      <c r="E806" s="213" t="s">
        <v>195</v>
      </c>
      <c r="F806" s="213" t="s">
        <v>196</v>
      </c>
      <c r="G806" s="214" t="s">
        <v>197</v>
      </c>
      <c r="H806" s="215" t="s">
        <v>198</v>
      </c>
      <c r="I806" s="127"/>
      <c r="AR806" s="203" t="s">
        <v>205</v>
      </c>
      <c r="AS806" s="204" t="s">
        <v>37</v>
      </c>
      <c r="AT806" s="204" t="n">
        <v>5</v>
      </c>
      <c r="AU806" s="205" t="n">
        <f aca="false">T77</f>
        <v>1650720</v>
      </c>
      <c r="AV806" s="205" t="n">
        <f aca="false">D497</f>
        <v>901</v>
      </c>
      <c r="AW806" s="206" t="n">
        <f aca="false">AV806/AU806</f>
        <v>0.000545822429000678</v>
      </c>
      <c r="AX806" s="207" t="n">
        <f aca="false">2*AT806*AW806/(2+AT806*AW806)</f>
        <v>0.00272539319317169</v>
      </c>
      <c r="AY806" s="208" t="n">
        <f aca="false">AY805*(1-AX805)</f>
        <v>98457.7526148441</v>
      </c>
      <c r="AZ806" s="208" t="n">
        <f aca="false">((AY806+AY807)/2)*AT806</f>
        <v>491617.922852242</v>
      </c>
      <c r="BA806" s="208" t="n">
        <f aca="false">BA807+AZ806</f>
        <v>5156184.94557712</v>
      </c>
      <c r="BB806" s="209" t="n">
        <f aca="false">BA806/AY806</f>
        <v>52.3695169617323</v>
      </c>
      <c r="BD806" s="203" t="s">
        <v>205</v>
      </c>
      <c r="BE806" s="204" t="s">
        <v>37</v>
      </c>
      <c r="BF806" s="204" t="n">
        <v>5</v>
      </c>
      <c r="BG806" s="205" t="n">
        <f aca="false">AG77</f>
        <v>1726108</v>
      </c>
      <c r="BH806" s="205" t="n">
        <f aca="false">D1186</f>
        <v>641</v>
      </c>
      <c r="BI806" s="206" t="n">
        <f aca="false">BH806/BG806</f>
        <v>0.000371355674152486</v>
      </c>
      <c r="BJ806" s="207" t="n">
        <f aca="false">2*BF806*BI806/(2+BF806*BI806)</f>
        <v>0.00185505615668829</v>
      </c>
      <c r="BK806" s="208" t="n">
        <f aca="false">BK805*(1-BJ805)</f>
        <v>98976.5683727788</v>
      </c>
      <c r="BL806" s="208" t="n">
        <f aca="false">((BK806+BK807)/2)*BF806</f>
        <v>494423.824132574</v>
      </c>
      <c r="BM806" s="208" t="n">
        <f aca="false">BM807+BL806</f>
        <v>5382640.35225637</v>
      </c>
      <c r="BN806" s="209" t="n">
        <f aca="false">BM806/BK806</f>
        <v>54.3829760997931</v>
      </c>
    </row>
    <row r="807" customFormat="false" ht="15" hidden="false" customHeight="false" outlineLevel="0" collapsed="false">
      <c r="A807" s="0" t="s">
        <v>201</v>
      </c>
      <c r="B807" s="132" t="n">
        <v>329783</v>
      </c>
      <c r="C807" s="132" t="n">
        <v>172468</v>
      </c>
      <c r="D807" s="132" t="n">
        <v>157315</v>
      </c>
      <c r="E807" s="217" t="n">
        <v>100</v>
      </c>
      <c r="F807" s="217" t="n">
        <v>100</v>
      </c>
      <c r="G807" s="217" t="n">
        <v>100</v>
      </c>
      <c r="H807" s="217" t="n">
        <v>109.6</v>
      </c>
      <c r="I807" s="127"/>
      <c r="AR807" s="196" t="s">
        <v>206</v>
      </c>
      <c r="AS807" s="197" t="s">
        <v>38</v>
      </c>
      <c r="AT807" s="197" t="n">
        <v>5</v>
      </c>
      <c r="AU807" s="198" t="n">
        <f aca="false">T78</f>
        <v>1585502</v>
      </c>
      <c r="AV807" s="198" t="n">
        <f aca="false">D498</f>
        <v>1321</v>
      </c>
      <c r="AW807" s="199" t="n">
        <f aca="false">AV807/AU807</f>
        <v>0.00083317460337483</v>
      </c>
      <c r="AX807" s="200" t="n">
        <f aca="false">2*AT807*AW807/(2+AT807*AW807)</f>
        <v>0.00415721380446745</v>
      </c>
      <c r="AY807" s="201" t="n">
        <f aca="false">AY806*(1-AX806)</f>
        <v>98189.4165260526</v>
      </c>
      <c r="AZ807" s="201" t="n">
        <f aca="false">((AY807+AY808)/2)*AT807</f>
        <v>489926.596635676</v>
      </c>
      <c r="BA807" s="201" t="n">
        <f aca="false">BA808+AZ807</f>
        <v>4664567.02272487</v>
      </c>
      <c r="BB807" s="202" t="n">
        <f aca="false">BA807/AY807</f>
        <v>47.5058024353085</v>
      </c>
      <c r="BD807" s="196" t="s">
        <v>206</v>
      </c>
      <c r="BE807" s="197" t="s">
        <v>38</v>
      </c>
      <c r="BF807" s="197" t="n">
        <v>5</v>
      </c>
      <c r="BG807" s="198" t="n">
        <f aca="false">AG78</f>
        <v>1762558</v>
      </c>
      <c r="BH807" s="198" t="n">
        <f aca="false">D1187</f>
        <v>1065</v>
      </c>
      <c r="BI807" s="199" t="n">
        <f aca="false">BH807/BG807</f>
        <v>0.000604235435089228</v>
      </c>
      <c r="BJ807" s="200" t="n">
        <f aca="false">2*BF807*BI807/(2+BF807*BI807)</f>
        <v>0.00301662030324257</v>
      </c>
      <c r="BK807" s="201" t="n">
        <f aca="false">BK806*(1-BJ806)</f>
        <v>98792.961280251</v>
      </c>
      <c r="BL807" s="201" t="n">
        <f aca="false">((BK807+BK808)/2)*BF807</f>
        <v>493219.754269216</v>
      </c>
      <c r="BM807" s="201" t="n">
        <f aca="false">BM808+BL807</f>
        <v>4888216.5281238</v>
      </c>
      <c r="BN807" s="202" t="n">
        <f aca="false">BM807/BK807</f>
        <v>49.4794008072817</v>
      </c>
    </row>
    <row r="808" customFormat="false" ht="15" hidden="false" customHeight="false" outlineLevel="0" collapsed="false">
      <c r="A808" s="219" t="s">
        <v>186</v>
      </c>
      <c r="B808" s="132" t="n">
        <v>5248</v>
      </c>
      <c r="C808" s="132" t="n">
        <v>2974</v>
      </c>
      <c r="D808" s="132" t="n">
        <v>2274</v>
      </c>
      <c r="E808" s="217" t="n">
        <v>1.6</v>
      </c>
      <c r="F808" s="217" t="n">
        <v>1.7</v>
      </c>
      <c r="G808" s="217" t="n">
        <v>1.4</v>
      </c>
      <c r="H808" s="217" t="n">
        <v>130.8</v>
      </c>
      <c r="I808" s="127"/>
      <c r="AR808" s="203" t="s">
        <v>207</v>
      </c>
      <c r="AS808" s="204" t="s">
        <v>39</v>
      </c>
      <c r="AT808" s="204" t="n">
        <v>5</v>
      </c>
      <c r="AU808" s="205" t="n">
        <f aca="false">T79</f>
        <v>1536188</v>
      </c>
      <c r="AV808" s="205" t="n">
        <f aca="false">D499</f>
        <v>2023</v>
      </c>
      <c r="AW808" s="206" t="n">
        <f aca="false">AV808/AU808</f>
        <v>0.00131689610906998</v>
      </c>
      <c r="AX808" s="207" t="n">
        <f aca="false">2*AT808*AW808/(2+AT808*AW808)</f>
        <v>0.00656287398730442</v>
      </c>
      <c r="AY808" s="208" t="n">
        <f aca="false">AY807*(1-AX807)</f>
        <v>97781.2221282179</v>
      </c>
      <c r="AZ808" s="208" t="n">
        <f aca="false">((AY808+AY809)/2)*AT808</f>
        <v>487301.796043209</v>
      </c>
      <c r="BA808" s="208" t="n">
        <f aca="false">BA809+AZ808</f>
        <v>4174640.4260892</v>
      </c>
      <c r="BB808" s="209" t="n">
        <f aca="false">BA808/AY808</f>
        <v>42.6936822349705</v>
      </c>
      <c r="BD808" s="203" t="s">
        <v>207</v>
      </c>
      <c r="BE808" s="204" t="s">
        <v>39</v>
      </c>
      <c r="BF808" s="204" t="n">
        <v>5</v>
      </c>
      <c r="BG808" s="205" t="n">
        <f aca="false">AG79</f>
        <v>1707843</v>
      </c>
      <c r="BH808" s="205" t="n">
        <f aca="false">D1188</f>
        <v>1751</v>
      </c>
      <c r="BI808" s="206" t="n">
        <f aca="false">BH808/BG808</f>
        <v>0.00102526988722031</v>
      </c>
      <c r="BJ808" s="207" t="n">
        <f aca="false">2*BF808*BI808/(2+BF808*BI808)</f>
        <v>0.00511324330014738</v>
      </c>
      <c r="BK808" s="208" t="n">
        <f aca="false">BK807*(1-BJ807)</f>
        <v>98494.9404274355</v>
      </c>
      <c r="BL808" s="208" t="n">
        <f aca="false">((BK808+BK809)/2)*BF808</f>
        <v>491215.63065158</v>
      </c>
      <c r="BM808" s="208" t="n">
        <f aca="false">BM809+BL808</f>
        <v>4394996.77385458</v>
      </c>
      <c r="BN808" s="209" t="n">
        <f aca="false">BM808/BK808</f>
        <v>44.6215486275919</v>
      </c>
    </row>
    <row r="809" customFormat="false" ht="15" hidden="false" customHeight="false" outlineLevel="0" collapsed="false">
      <c r="A809" s="219" t="s">
        <v>189</v>
      </c>
      <c r="B809" s="132" t="n">
        <v>803</v>
      </c>
      <c r="C809" s="132" t="n">
        <v>452</v>
      </c>
      <c r="D809" s="132" t="n">
        <v>351</v>
      </c>
      <c r="E809" s="217" t="n">
        <v>0.2</v>
      </c>
      <c r="F809" s="217" t="n">
        <v>0.3</v>
      </c>
      <c r="G809" s="217" t="n">
        <v>0.2</v>
      </c>
      <c r="H809" s="217" t="n">
        <v>128.8</v>
      </c>
      <c r="I809" s="127"/>
      <c r="AR809" s="196" t="s">
        <v>208</v>
      </c>
      <c r="AS809" s="197" t="s">
        <v>40</v>
      </c>
      <c r="AT809" s="197" t="n">
        <v>5</v>
      </c>
      <c r="AU809" s="198" t="n">
        <f aca="false">T80</f>
        <v>1317642</v>
      </c>
      <c r="AV809" s="198" t="n">
        <f aca="false">D500</f>
        <v>2818</v>
      </c>
      <c r="AW809" s="199" t="n">
        <f aca="false">AV809/AU809</f>
        <v>0.00213866892524677</v>
      </c>
      <c r="AX809" s="200" t="n">
        <f aca="false">2*AT809*AW809/(2+AT809*AW809)</f>
        <v>0.0106364748804812</v>
      </c>
      <c r="AY809" s="201" t="n">
        <f aca="false">AY808*(1-AX808)</f>
        <v>97139.4962890658</v>
      </c>
      <c r="AZ809" s="201" t="n">
        <f aca="false">((AY809+AY810)/2)*AT809</f>
        <v>483114.426914876</v>
      </c>
      <c r="BA809" s="201" t="n">
        <f aca="false">BA810+AZ809</f>
        <v>3687338.63004599</v>
      </c>
      <c r="BB809" s="202" t="n">
        <f aca="false">BA809/AY809</f>
        <v>37.9592109379822</v>
      </c>
      <c r="BD809" s="196" t="s">
        <v>208</v>
      </c>
      <c r="BE809" s="197" t="s">
        <v>40</v>
      </c>
      <c r="BF809" s="197" t="n">
        <v>5</v>
      </c>
      <c r="BG809" s="198" t="n">
        <f aca="false">AG80</f>
        <v>1592364</v>
      </c>
      <c r="BH809" s="198" t="n">
        <f aca="false">D1189</f>
        <v>2732</v>
      </c>
      <c r="BI809" s="199" t="n">
        <f aca="false">BH809/BG809</f>
        <v>0.00171568812156015</v>
      </c>
      <c r="BJ809" s="200" t="n">
        <f aca="false">2*BF809*BI809/(2+BF809*BI809)</f>
        <v>0.00854180293322761</v>
      </c>
      <c r="BK809" s="201" t="n">
        <f aca="false">BK808*(1-BJ808)</f>
        <v>97991.3118331966</v>
      </c>
      <c r="BL809" s="201" t="n">
        <f aca="false">((BK809+BK810)/2)*BF809</f>
        <v>487864.002978864</v>
      </c>
      <c r="BM809" s="201" t="n">
        <f aca="false">BM810+BL809</f>
        <v>3903781.143203</v>
      </c>
      <c r="BN809" s="202" t="n">
        <f aca="false">BM809/BK809</f>
        <v>39.838033292667</v>
      </c>
    </row>
    <row r="810" customFormat="false" ht="15" hidden="false" customHeight="false" outlineLevel="0" collapsed="false">
      <c r="A810" s="219" t="s">
        <v>46</v>
      </c>
      <c r="B810" s="132" t="n">
        <v>434</v>
      </c>
      <c r="C810" s="132" t="n">
        <v>279</v>
      </c>
      <c r="D810" s="132" t="n">
        <v>155</v>
      </c>
      <c r="E810" s="217" t="n">
        <v>0.1</v>
      </c>
      <c r="F810" s="217" t="n">
        <v>0.2</v>
      </c>
      <c r="G810" s="217" t="n">
        <v>0.1</v>
      </c>
      <c r="H810" s="217" t="n">
        <v>180</v>
      </c>
      <c r="I810" s="127"/>
      <c r="AR810" s="203" t="s">
        <v>209</v>
      </c>
      <c r="AS810" s="204" t="s">
        <v>52</v>
      </c>
      <c r="AT810" s="204" t="n">
        <v>5</v>
      </c>
      <c r="AU810" s="205" t="n">
        <f aca="false">T81</f>
        <v>1154658</v>
      </c>
      <c r="AV810" s="205" t="n">
        <f aca="false">D501</f>
        <v>3885</v>
      </c>
      <c r="AW810" s="206" t="n">
        <f aca="false">AV810/AU810</f>
        <v>0.00336463264447135</v>
      </c>
      <c r="AX810" s="207" t="n">
        <f aca="false">2*AT810*AW810/(2+AT810*AW810)</f>
        <v>0.0166828342009695</v>
      </c>
      <c r="AY810" s="208" t="n">
        <f aca="false">AY809*(1-AX809)</f>
        <v>96106.2744768845</v>
      </c>
      <c r="AZ810" s="208" t="n">
        <f aca="false">((AY810+AY811)/2)*AT810</f>
        <v>476523.059777496</v>
      </c>
      <c r="BA810" s="208" t="n">
        <f aca="false">BA811+AZ810</f>
        <v>3204224.20313111</v>
      </c>
      <c r="BB810" s="209" t="n">
        <f aca="false">BA810/AY810</f>
        <v>33.3404267366726</v>
      </c>
      <c r="BD810" s="203" t="s">
        <v>209</v>
      </c>
      <c r="BE810" s="204" t="s">
        <v>52</v>
      </c>
      <c r="BF810" s="204" t="n">
        <v>5</v>
      </c>
      <c r="BG810" s="205" t="n">
        <f aca="false">AG81</f>
        <v>1552838</v>
      </c>
      <c r="BH810" s="205" t="n">
        <f aca="false">D1190</f>
        <v>4237</v>
      </c>
      <c r="BI810" s="206" t="n">
        <f aca="false">BH810/BG810</f>
        <v>0.00272855249549534</v>
      </c>
      <c r="BJ810" s="207" t="n">
        <f aca="false">2*BF810*BI810/(2+BF810*BI810)</f>
        <v>0.0135503305071764</v>
      </c>
      <c r="BK810" s="208" t="n">
        <f aca="false">BK809*(1-BJ809)</f>
        <v>97154.2893583489</v>
      </c>
      <c r="BL810" s="208" t="n">
        <f aca="false">((BK810+BK811)/2)*BF810</f>
        <v>482480.264964256</v>
      </c>
      <c r="BM810" s="208" t="n">
        <f aca="false">BM811+BL810</f>
        <v>3415917.14022414</v>
      </c>
      <c r="BN810" s="209" t="n">
        <f aca="false">BM810/BK810</f>
        <v>35.1597151580687</v>
      </c>
    </row>
    <row r="811" customFormat="false" ht="15" hidden="false" customHeight="false" outlineLevel="0" collapsed="false">
      <c r="A811" s="219" t="s">
        <v>33</v>
      </c>
      <c r="B811" s="132" t="n">
        <v>537</v>
      </c>
      <c r="C811" s="132" t="n">
        <v>353</v>
      </c>
      <c r="D811" s="132" t="n">
        <v>184</v>
      </c>
      <c r="E811" s="217" t="n">
        <v>0.2</v>
      </c>
      <c r="F811" s="217" t="n">
        <v>0.2</v>
      </c>
      <c r="G811" s="217" t="n">
        <v>0.1</v>
      </c>
      <c r="H811" s="217" t="n">
        <v>191.8</v>
      </c>
      <c r="I811" s="127"/>
      <c r="AR811" s="196" t="s">
        <v>210</v>
      </c>
      <c r="AS811" s="197" t="s">
        <v>53</v>
      </c>
      <c r="AT811" s="197" t="n">
        <v>5</v>
      </c>
      <c r="AU811" s="198" t="n">
        <f aca="false">T82</f>
        <v>1086568</v>
      </c>
      <c r="AV811" s="198" t="n">
        <f aca="false">D502</f>
        <v>5596</v>
      </c>
      <c r="AW811" s="199" t="n">
        <f aca="false">AV811/AU811</f>
        <v>0.00515016087350262</v>
      </c>
      <c r="AX811" s="200" t="n">
        <f aca="false">2*AT811*AW811/(2+AT811*AW811)</f>
        <v>0.0254234670049193</v>
      </c>
      <c r="AY811" s="201" t="n">
        <f aca="false">AY810*(1-AX810)</f>
        <v>94502.9494341138</v>
      </c>
      <c r="AZ811" s="201" t="n">
        <f aca="false">((AY811+AY812)/2)*AT811</f>
        <v>466508.265628555</v>
      </c>
      <c r="BA811" s="201" t="n">
        <f aca="false">BA812+AZ811</f>
        <v>2727701.14335362</v>
      </c>
      <c r="BB811" s="202" t="n">
        <f aca="false">BA811/AY811</f>
        <v>28.8636615014364</v>
      </c>
      <c r="BD811" s="196" t="s">
        <v>210</v>
      </c>
      <c r="BE811" s="197" t="s">
        <v>53</v>
      </c>
      <c r="BF811" s="197" t="n">
        <v>5</v>
      </c>
      <c r="BG811" s="198" t="n">
        <f aca="false">AG82</f>
        <v>1406665</v>
      </c>
      <c r="BH811" s="198" t="n">
        <f aca="false">D1191</f>
        <v>5841</v>
      </c>
      <c r="BI811" s="199" t="n">
        <f aca="false">BH811/BG811</f>
        <v>0.00415237458812155</v>
      </c>
      <c r="BJ811" s="200" t="n">
        <f aca="false">2*BF811*BI811/(2+BF811*BI811)</f>
        <v>0.0205485596483421</v>
      </c>
      <c r="BK811" s="201" t="n">
        <f aca="false">BK810*(1-BJ810)</f>
        <v>95837.8166273535</v>
      </c>
      <c r="BL811" s="201" t="n">
        <f aca="false">((BK811+BK812)/2)*BF811</f>
        <v>474265.760407932</v>
      </c>
      <c r="BM811" s="201" t="n">
        <f aca="false">BM812+BL811</f>
        <v>2933436.87525988</v>
      </c>
      <c r="BN811" s="202" t="n">
        <f aca="false">BM811/BK811</f>
        <v>30.6083441640368</v>
      </c>
    </row>
    <row r="812" customFormat="false" ht="15" hidden="false" customHeight="false" outlineLevel="0" collapsed="false">
      <c r="A812" s="219" t="s">
        <v>34</v>
      </c>
      <c r="B812" s="132" t="n">
        <v>1677</v>
      </c>
      <c r="C812" s="132" t="n">
        <v>1253</v>
      </c>
      <c r="D812" s="132" t="n">
        <v>424</v>
      </c>
      <c r="E812" s="217" t="n">
        <v>0.5</v>
      </c>
      <c r="F812" s="217" t="n">
        <v>0.7</v>
      </c>
      <c r="G812" s="217" t="n">
        <v>0.3</v>
      </c>
      <c r="H812" s="217" t="n">
        <v>295.5</v>
      </c>
      <c r="I812" s="127"/>
      <c r="AR812" s="203" t="s">
        <v>211</v>
      </c>
      <c r="AS812" s="204" t="s">
        <v>57</v>
      </c>
      <c r="AT812" s="204" t="n">
        <v>5</v>
      </c>
      <c r="AU812" s="205" t="n">
        <f aca="false">T83</f>
        <v>995724</v>
      </c>
      <c r="AV812" s="205" t="n">
        <f aca="false">D503</f>
        <v>7730</v>
      </c>
      <c r="AW812" s="206" t="n">
        <f aca="false">AV812/AU812</f>
        <v>0.00776319542363145</v>
      </c>
      <c r="AX812" s="207" t="n">
        <f aca="false">2*AT812*AW812/(2+AT812*AW812)</f>
        <v>0.0380769795349781</v>
      </c>
      <c r="AY812" s="208" t="n">
        <f aca="false">AY811*(1-AX811)</f>
        <v>92100.356817308</v>
      </c>
      <c r="AZ812" s="208" t="n">
        <f aca="false">((AY812+AY813)/2)*AT812</f>
        <v>451734.525582298</v>
      </c>
      <c r="BA812" s="208" t="n">
        <f aca="false">BA813+AZ812</f>
        <v>2261192.87772506</v>
      </c>
      <c r="BB812" s="209" t="n">
        <f aca="false">BA812/AY812</f>
        <v>24.551401925732</v>
      </c>
      <c r="BD812" s="203" t="s">
        <v>211</v>
      </c>
      <c r="BE812" s="204" t="s">
        <v>57</v>
      </c>
      <c r="BF812" s="204" t="n">
        <v>5</v>
      </c>
      <c r="BG812" s="205" t="n">
        <f aca="false">AG83</f>
        <v>1173033</v>
      </c>
      <c r="BH812" s="205" t="n">
        <f aca="false">D1192</f>
        <v>7493</v>
      </c>
      <c r="BI812" s="206" t="n">
        <f aca="false">BH812/BG812</f>
        <v>0.0063877145826247</v>
      </c>
      <c r="BJ812" s="207" t="n">
        <f aca="false">2*BF812*BI812/(2+BF812*BI812)</f>
        <v>0.0314365535837377</v>
      </c>
      <c r="BK812" s="208" t="n">
        <f aca="false">BK811*(1-BJ811)</f>
        <v>93868.4875358194</v>
      </c>
      <c r="BL812" s="208" t="n">
        <f aca="false">((BK812+BK813)/2)*BF812</f>
        <v>461965.183333487</v>
      </c>
      <c r="BM812" s="208" t="n">
        <f aca="false">BM813+BL812</f>
        <v>2459171.11485195</v>
      </c>
      <c r="BN812" s="209" t="n">
        <f aca="false">BM812/BK812</f>
        <v>26.1980477091798</v>
      </c>
    </row>
    <row r="813" customFormat="false" ht="15" hidden="false" customHeight="false" outlineLevel="0" collapsed="false">
      <c r="A813" s="219" t="s">
        <v>35</v>
      </c>
      <c r="B813" s="132" t="n">
        <v>2383</v>
      </c>
      <c r="C813" s="132" t="n">
        <v>1865</v>
      </c>
      <c r="D813" s="132" t="n">
        <v>518</v>
      </c>
      <c r="E813" s="217" t="n">
        <v>0.7</v>
      </c>
      <c r="F813" s="217" t="n">
        <v>1.1</v>
      </c>
      <c r="G813" s="217" t="n">
        <v>0.3</v>
      </c>
      <c r="H813" s="217" t="n">
        <v>360</v>
      </c>
      <c r="I813" s="127"/>
      <c r="AR813" s="196" t="s">
        <v>212</v>
      </c>
      <c r="AS813" s="197" t="s">
        <v>62</v>
      </c>
      <c r="AT813" s="197" t="n">
        <v>5</v>
      </c>
      <c r="AU813" s="198" t="n">
        <f aca="false">T84</f>
        <v>885197</v>
      </c>
      <c r="AV813" s="198" t="n">
        <f aca="false">D504</f>
        <v>10586</v>
      </c>
      <c r="AW813" s="199" t="n">
        <f aca="false">AV813/AU813</f>
        <v>0.0119589198788518</v>
      </c>
      <c r="AX813" s="200" t="n">
        <f aca="false">2*AT813*AW813/(2+AT813*AW813)</f>
        <v>0.0580587981071932</v>
      </c>
      <c r="AY813" s="201" t="n">
        <f aca="false">AY812*(1-AX812)</f>
        <v>88593.4534156112</v>
      </c>
      <c r="AZ813" s="201" t="n">
        <f aca="false">((AY813+AY814)/2)*AT813</f>
        <v>430108.193514366</v>
      </c>
      <c r="BA813" s="201" t="n">
        <f aca="false">BA814+AZ813</f>
        <v>1809458.35214276</v>
      </c>
      <c r="BB813" s="202" t="n">
        <f aca="false">BA813/AY813</f>
        <v>20.4242896329394</v>
      </c>
      <c r="BD813" s="196" t="s">
        <v>212</v>
      </c>
      <c r="BE813" s="197" t="s">
        <v>62</v>
      </c>
      <c r="BF813" s="197" t="n">
        <v>5</v>
      </c>
      <c r="BG813" s="198" t="n">
        <f aca="false">AG84</f>
        <v>1035653</v>
      </c>
      <c r="BH813" s="198" t="n">
        <f aca="false">D1193</f>
        <v>10446</v>
      </c>
      <c r="BI813" s="199" t="n">
        <f aca="false">BH813/BG813</f>
        <v>0.0100863899394875</v>
      </c>
      <c r="BJ813" s="200" t="n">
        <f aca="false">2*BF813*BI813/(2+BF813*BI813)</f>
        <v>0.0491915371342892</v>
      </c>
      <c r="BK813" s="201" t="n">
        <f aca="false">BK812*(1-BJ812)</f>
        <v>90917.5857975752</v>
      </c>
      <c r="BL813" s="201" t="n">
        <f aca="false">((BK813+BK814)/2)*BF813</f>
        <v>443406.989493073</v>
      </c>
      <c r="BM813" s="201" t="n">
        <f aca="false">BM814+BL813</f>
        <v>1997205.93151846</v>
      </c>
      <c r="BN813" s="202" t="n">
        <f aca="false">BM813/BK813</f>
        <v>21.9672125474732</v>
      </c>
    </row>
    <row r="814" customFormat="false" ht="15" hidden="false" customHeight="false" outlineLevel="0" collapsed="false">
      <c r="A814" s="219" t="s">
        <v>36</v>
      </c>
      <c r="B814" s="132" t="n">
        <v>2431</v>
      </c>
      <c r="C814" s="132" t="n">
        <v>1832</v>
      </c>
      <c r="D814" s="132" t="n">
        <v>599</v>
      </c>
      <c r="E814" s="217" t="n">
        <v>0.7</v>
      </c>
      <c r="F814" s="217" t="n">
        <v>1.1</v>
      </c>
      <c r="G814" s="217" t="n">
        <v>0.4</v>
      </c>
      <c r="H814" s="217" t="n">
        <v>305.8</v>
      </c>
      <c r="I814" s="127"/>
      <c r="AR814" s="203" t="s">
        <v>213</v>
      </c>
      <c r="AS814" s="204" t="s">
        <v>64</v>
      </c>
      <c r="AT814" s="204" t="n">
        <v>5</v>
      </c>
      <c r="AU814" s="205" t="n">
        <f aca="false">T85</f>
        <v>737347</v>
      </c>
      <c r="AV814" s="205" t="n">
        <f aca="false">D505</f>
        <v>14063</v>
      </c>
      <c r="AW814" s="206" t="n">
        <f aca="false">AV814/AU814</f>
        <v>0.0190724312976116</v>
      </c>
      <c r="AX814" s="207" t="n">
        <f aca="false">2*AT814*AW814/(2+AT814*AW814)</f>
        <v>0.0910221234957207</v>
      </c>
      <c r="AY814" s="208" t="n">
        <f aca="false">AY813*(1-AX813)</f>
        <v>83449.8239901352</v>
      </c>
      <c r="AZ814" s="208" t="n">
        <f aca="false">((AY814+AY815)/2)*AT814</f>
        <v>398259.66948836</v>
      </c>
      <c r="BA814" s="208" t="n">
        <f aca="false">BA815+AZ814</f>
        <v>1379350.1586284</v>
      </c>
      <c r="BB814" s="209" t="n">
        <f aca="false">BA814/AY814</f>
        <v>16.5290960804358</v>
      </c>
      <c r="BD814" s="203" t="s">
        <v>213</v>
      </c>
      <c r="BE814" s="204" t="s">
        <v>64</v>
      </c>
      <c r="BF814" s="204" t="n">
        <v>5</v>
      </c>
      <c r="BG814" s="205" t="n">
        <f aca="false">AG85</f>
        <v>923817</v>
      </c>
      <c r="BH814" s="205" t="n">
        <f aca="false">D1194</f>
        <v>15125</v>
      </c>
      <c r="BI814" s="206" t="n">
        <f aca="false">BH814/BG814</f>
        <v>0.0163722901830124</v>
      </c>
      <c r="BJ814" s="207" t="n">
        <f aca="false">2*BF814*BI814/(2+BF814*BI814)</f>
        <v>0.0786425541229756</v>
      </c>
      <c r="BK814" s="208" t="n">
        <f aca="false">BK813*(1-BJ813)</f>
        <v>86445.2099996539</v>
      </c>
      <c r="BL814" s="208" t="n">
        <f aca="false">((BK814+BK815)/2)*BF814</f>
        <v>415230.369733095</v>
      </c>
      <c r="BM814" s="208" t="n">
        <f aca="false">BM815+BL814</f>
        <v>1553798.94202539</v>
      </c>
      <c r="BN814" s="209" t="n">
        <f aca="false">BM814/BK814</f>
        <v>17.9743787079887</v>
      </c>
    </row>
    <row r="815" customFormat="false" ht="15" hidden="false" customHeight="false" outlineLevel="0" collapsed="false">
      <c r="A815" s="219" t="s">
        <v>37</v>
      </c>
      <c r="B815" s="132" t="n">
        <v>2702</v>
      </c>
      <c r="C815" s="132" t="n">
        <v>1900</v>
      </c>
      <c r="D815" s="132" t="n">
        <v>802</v>
      </c>
      <c r="E815" s="217" t="n">
        <v>0.8</v>
      </c>
      <c r="F815" s="217" t="n">
        <v>1.1</v>
      </c>
      <c r="G815" s="217" t="n">
        <v>0.5</v>
      </c>
      <c r="H815" s="217" t="n">
        <v>236.9</v>
      </c>
      <c r="I815" s="127"/>
      <c r="AR815" s="196" t="s">
        <v>214</v>
      </c>
      <c r="AS815" s="197" t="s">
        <v>69</v>
      </c>
      <c r="AT815" s="197" t="n">
        <v>5</v>
      </c>
      <c r="AU815" s="198" t="n">
        <f aca="false">T86</f>
        <v>559228</v>
      </c>
      <c r="AV815" s="198" t="n">
        <f aca="false">D506</f>
        <v>18000</v>
      </c>
      <c r="AW815" s="199" t="n">
        <f aca="false">AV815/AU815</f>
        <v>0.0321872295378629</v>
      </c>
      <c r="AX815" s="200" t="n">
        <f aca="false">2*AT815*AW815/(2+AT815*AW815)</f>
        <v>0.148950396208054</v>
      </c>
      <c r="AY815" s="201" t="n">
        <f aca="false">AY814*(1-AX814)</f>
        <v>75854.043805209</v>
      </c>
      <c r="AZ815" s="201" t="n">
        <f aca="false">((AY815+AY816)/2)*AT815</f>
        <v>351023.994329122</v>
      </c>
      <c r="BA815" s="201" t="n">
        <f aca="false">BA816+AZ815</f>
        <v>981090.489140038</v>
      </c>
      <c r="BB815" s="202" t="n">
        <f aca="false">BA815/AY815</f>
        <v>12.9339246785504</v>
      </c>
      <c r="BD815" s="196" t="s">
        <v>214</v>
      </c>
      <c r="BE815" s="197" t="s">
        <v>69</v>
      </c>
      <c r="BF815" s="197" t="n">
        <v>5</v>
      </c>
      <c r="BG815" s="198" t="n">
        <f aca="false">AG86</f>
        <v>774166</v>
      </c>
      <c r="BH815" s="198" t="n">
        <f aca="false">D1195</f>
        <v>21094</v>
      </c>
      <c r="BI815" s="199" t="n">
        <f aca="false">BH815/BG815</f>
        <v>0.027247386219493</v>
      </c>
      <c r="BJ815" s="200" t="n">
        <f aca="false">2*BF815*BI815/(2+BF815*BI815)</f>
        <v>0.12754852152797</v>
      </c>
      <c r="BK815" s="201" t="n">
        <f aca="false">BK814*(1-BJ814)</f>
        <v>79646.9378935841</v>
      </c>
      <c r="BL815" s="201" t="n">
        <f aca="false">((BK815+BK816)/2)*BF815</f>
        <v>372837.566536529</v>
      </c>
      <c r="BM815" s="201" t="n">
        <f aca="false">BM816+BL815</f>
        <v>1138568.5722923</v>
      </c>
      <c r="BN815" s="202" t="n">
        <f aca="false">BM815/BK815</f>
        <v>14.2951958029263</v>
      </c>
    </row>
    <row r="816" customFormat="false" ht="15" hidden="false" customHeight="false" outlineLevel="0" collapsed="false">
      <c r="A816" s="219" t="s">
        <v>38</v>
      </c>
      <c r="B816" s="132" t="n">
        <v>3432</v>
      </c>
      <c r="C816" s="132" t="n">
        <v>2255</v>
      </c>
      <c r="D816" s="132" t="n">
        <v>1177</v>
      </c>
      <c r="E816" s="217" t="n">
        <v>1</v>
      </c>
      <c r="F816" s="217" t="n">
        <v>1.3</v>
      </c>
      <c r="G816" s="217" t="n">
        <v>0.7</v>
      </c>
      <c r="H816" s="217" t="n">
        <v>191.6</v>
      </c>
      <c r="I816" s="127"/>
      <c r="AR816" s="203" t="s">
        <v>215</v>
      </c>
      <c r="AS816" s="204" t="s">
        <v>70</v>
      </c>
      <c r="AT816" s="204" t="n">
        <v>5</v>
      </c>
      <c r="AU816" s="205" t="n">
        <f aca="false">T87</f>
        <v>397084</v>
      </c>
      <c r="AV816" s="205" t="n">
        <f aca="false">D507</f>
        <v>23902</v>
      </c>
      <c r="AW816" s="206" t="n">
        <f aca="false">AV816/AU816</f>
        <v>0.0601938128960119</v>
      </c>
      <c r="AX816" s="207" t="n">
        <f aca="false">2*AT816*AW816/(2+AT816*AW816)</f>
        <v>0.261602008585081</v>
      </c>
      <c r="AY816" s="208" t="n">
        <f aca="false">AY815*(1-AX815)</f>
        <v>64555.55392644</v>
      </c>
      <c r="AZ816" s="208" t="n">
        <f aca="false">((AY816+AY817)/2)*AT816</f>
        <v>280558.113201002</v>
      </c>
      <c r="BA816" s="208" t="n">
        <f aca="false">BA817+AZ816</f>
        <v>630066.494810915</v>
      </c>
      <c r="BB816" s="209" t="n">
        <f aca="false">BA816/AY816</f>
        <v>9.76006643098231</v>
      </c>
      <c r="BD816" s="203" t="s">
        <v>215</v>
      </c>
      <c r="BE816" s="204" t="s">
        <v>70</v>
      </c>
      <c r="BF816" s="204" t="n">
        <v>5</v>
      </c>
      <c r="BG816" s="205" t="n">
        <f aca="false">AG87</f>
        <v>583074</v>
      </c>
      <c r="BH816" s="205" t="n">
        <f aca="false">D1196</f>
        <v>28781</v>
      </c>
      <c r="BI816" s="206" t="n">
        <f aca="false">BH816/BG816</f>
        <v>0.0493608015449154</v>
      </c>
      <c r="BJ816" s="207" t="n">
        <f aca="false">2*BF816*BI816/(2+BF816*BI816)</f>
        <v>0.219693401717335</v>
      </c>
      <c r="BK816" s="208" t="n">
        <f aca="false">BK815*(1-BJ815)</f>
        <v>69488.0887210274</v>
      </c>
      <c r="BL816" s="208" t="n">
        <f aca="false">((BK816+BK817)/2)*BF816</f>
        <v>309275.257130241</v>
      </c>
      <c r="BM816" s="208" t="n">
        <f aca="false">BM817+BL816</f>
        <v>765731.005755767</v>
      </c>
      <c r="BN816" s="209" t="n">
        <f aca="false">BM816/BK816</f>
        <v>11.0196009107393</v>
      </c>
    </row>
    <row r="817" customFormat="false" ht="15" hidden="false" customHeight="false" outlineLevel="0" collapsed="false">
      <c r="A817" s="219" t="s">
        <v>39</v>
      </c>
      <c r="B817" s="132" t="n">
        <v>5024</v>
      </c>
      <c r="C817" s="132" t="n">
        <v>3181</v>
      </c>
      <c r="D817" s="132" t="n">
        <v>1843</v>
      </c>
      <c r="E817" s="217" t="n">
        <v>1.5</v>
      </c>
      <c r="F817" s="217" t="n">
        <v>1.8</v>
      </c>
      <c r="G817" s="217" t="n">
        <v>1.2</v>
      </c>
      <c r="H817" s="217" t="n">
        <v>172.6</v>
      </c>
      <c r="I817" s="127"/>
      <c r="AR817" s="196" t="s">
        <v>216</v>
      </c>
      <c r="AS817" s="197" t="s">
        <v>71</v>
      </c>
      <c r="AT817" s="197" t="n">
        <v>5</v>
      </c>
      <c r="AU817" s="198" t="n">
        <f aca="false">T88</f>
        <v>247512</v>
      </c>
      <c r="AV817" s="198" t="n">
        <f aca="false">D508</f>
        <v>24446</v>
      </c>
      <c r="AW817" s="199" t="n">
        <f aca="false">AV817/AU817</f>
        <v>0.0987669284721549</v>
      </c>
      <c r="AX817" s="200" t="n">
        <f aca="false">2*AT817*AW817/(2+AT817*AW817)</f>
        <v>0.396044416075068</v>
      </c>
      <c r="AY817" s="201" t="n">
        <f aca="false">AY816*(1-AX816)</f>
        <v>47667.6913539608</v>
      </c>
      <c r="AZ817" s="201" t="n">
        <f aca="false">((AY817+AY818)/2)*AT817</f>
        <v>191142.149299989</v>
      </c>
      <c r="BA817" s="201" t="n">
        <f aca="false">BA818+AZ817</f>
        <v>349508.381609913</v>
      </c>
      <c r="BB817" s="202" t="n">
        <f aca="false">BA817/AY817</f>
        <v>7.33218605060202</v>
      </c>
      <c r="BD817" s="196" t="s">
        <v>216</v>
      </c>
      <c r="BE817" s="197" t="s">
        <v>71</v>
      </c>
      <c r="BF817" s="197" t="n">
        <v>5</v>
      </c>
      <c r="BG817" s="198" t="n">
        <f aca="false">AG88</f>
        <v>360018</v>
      </c>
      <c r="BH817" s="198" t="n">
        <f aca="false">D1197</f>
        <v>28799</v>
      </c>
      <c r="BI817" s="199" t="n">
        <f aca="false">BH817/BG817</f>
        <v>0.0799932225610942</v>
      </c>
      <c r="BJ817" s="200" t="n">
        <f aca="false">2*BF817*BI817/(2+BF817*BI817)</f>
        <v>0.333309800227075</v>
      </c>
      <c r="BK817" s="201" t="n">
        <f aca="false">BK816*(1-BJ816)</f>
        <v>54222.0141310689</v>
      </c>
      <c r="BL817" s="201" t="n">
        <f aca="false">((BK817+BK818)/2)*BF817</f>
        <v>225928.248910504</v>
      </c>
      <c r="BM817" s="201" t="n">
        <f aca="false">BM818+BL817</f>
        <v>456455.748625526</v>
      </c>
      <c r="BN817" s="202" t="n">
        <f aca="false">BM817/BK817</f>
        <v>8.41827357283617</v>
      </c>
    </row>
    <row r="818" customFormat="false" ht="15" hidden="false" customHeight="false" outlineLevel="0" collapsed="false">
      <c r="A818" s="219" t="s">
        <v>40</v>
      </c>
      <c r="B818" s="132" t="n">
        <v>7935</v>
      </c>
      <c r="C818" s="132" t="n">
        <v>4954</v>
      </c>
      <c r="D818" s="132" t="n">
        <v>2981</v>
      </c>
      <c r="E818" s="217" t="n">
        <v>2.4</v>
      </c>
      <c r="F818" s="217" t="n">
        <v>2.9</v>
      </c>
      <c r="G818" s="217" t="n">
        <v>1.9</v>
      </c>
      <c r="H818" s="217" t="n">
        <v>166.2</v>
      </c>
      <c r="I818" s="127"/>
      <c r="AR818" s="203" t="n">
        <v>90</v>
      </c>
      <c r="AS818" s="204" t="s">
        <v>72</v>
      </c>
      <c r="AT818" s="204" t="n">
        <v>5</v>
      </c>
      <c r="AU818" s="205" t="n">
        <f aca="false">T89</f>
        <v>121598</v>
      </c>
      <c r="AV818" s="205" t="n">
        <f aca="false">D509</f>
        <v>18237</v>
      </c>
      <c r="AW818" s="206" t="n">
        <f aca="false">AV818/AU818</f>
        <v>0.149977795687429</v>
      </c>
      <c r="AX818" s="207" t="n">
        <f aca="false">2*AT818*AW818/(2+AT818*AW818)</f>
        <v>0.545395820934802</v>
      </c>
      <c r="AY818" s="208" t="n">
        <f aca="false">AY817*(1-AX817)</f>
        <v>28789.1683660348</v>
      </c>
      <c r="AZ818" s="208" t="n">
        <f aca="false">((AY818+AY819)/2)*AT818</f>
        <v>104692.111542615</v>
      </c>
      <c r="BA818" s="208" t="n">
        <f aca="false">BA819+AZ818</f>
        <v>158366.232309924</v>
      </c>
      <c r="BB818" s="209" t="n">
        <f aca="false">BA818/AY818</f>
        <v>5.50089638910041</v>
      </c>
      <c r="BD818" s="203" t="n">
        <v>90</v>
      </c>
      <c r="BE818" s="204" t="s">
        <v>72</v>
      </c>
      <c r="BF818" s="204" t="n">
        <v>5</v>
      </c>
      <c r="BG818" s="205" t="n">
        <f aca="false">AG89</f>
        <v>178113</v>
      </c>
      <c r="BH818" s="205" t="n">
        <f aca="false">D1198</f>
        <v>21728</v>
      </c>
      <c r="BI818" s="206" t="n">
        <f aca="false">BH818/BG818</f>
        <v>0.121989972657807</v>
      </c>
      <c r="BJ818" s="207" t="n">
        <f aca="false">2*BF818*BI818/(2+BF818*BI818)</f>
        <v>0.467403509828639</v>
      </c>
      <c r="BK818" s="208" t="n">
        <f aca="false">BK817*(1-BJ817)</f>
        <v>36149.2854331327</v>
      </c>
      <c r="BL818" s="208" t="n">
        <f aca="false">((BK818+BK819)/2)*BF818</f>
        <v>138505.669942555</v>
      </c>
      <c r="BM818" s="208" t="n">
        <f aca="false">BM819+BL818</f>
        <v>230527.499715022</v>
      </c>
      <c r="BN818" s="209" t="n">
        <f aca="false">BM818/BK818</f>
        <v>6.37709700075378</v>
      </c>
    </row>
    <row r="819" customFormat="false" ht="15" hidden="false" customHeight="false" outlineLevel="0" collapsed="false">
      <c r="A819" s="219" t="s">
        <v>52</v>
      </c>
      <c r="B819" s="132" t="n">
        <v>11044</v>
      </c>
      <c r="C819" s="132" t="n">
        <v>6996</v>
      </c>
      <c r="D819" s="132" t="n">
        <v>4048</v>
      </c>
      <c r="E819" s="217" t="n">
        <v>3.3</v>
      </c>
      <c r="F819" s="217" t="n">
        <v>4.1</v>
      </c>
      <c r="G819" s="217" t="n">
        <v>2.6</v>
      </c>
      <c r="H819" s="217" t="n">
        <v>172.8</v>
      </c>
      <c r="I819" s="127"/>
      <c r="AR819" s="196" t="n">
        <v>95</v>
      </c>
      <c r="AS819" s="197" t="s">
        <v>74</v>
      </c>
      <c r="AT819" s="197" t="n">
        <v>5</v>
      </c>
      <c r="AU819" s="198" t="n">
        <f aca="false">T90</f>
        <v>37285</v>
      </c>
      <c r="AV819" s="198" t="n">
        <f aca="false">D510</f>
        <v>8484</v>
      </c>
      <c r="AW819" s="199" t="n">
        <f aca="false">AV819/AU819</f>
        <v>0.2275445889768</v>
      </c>
      <c r="AX819" s="200" t="n">
        <f aca="false">2*AT819*AW819/(2+AT819*AW819)</f>
        <v>0.725190187195487</v>
      </c>
      <c r="AY819" s="201" t="n">
        <f aca="false">AY818*(1-AX818)</f>
        <v>13087.676251011</v>
      </c>
      <c r="AZ819" s="201" t="n">
        <f aca="false">((AY819+AY820)/2)*AT819</f>
        <v>41710.7452789936</v>
      </c>
      <c r="BA819" s="201" t="n">
        <f aca="false">BA820+AZ819</f>
        <v>53674.1207673099</v>
      </c>
      <c r="BB819" s="202" t="n">
        <f aca="false">BA819/AY819</f>
        <v>4.1011192313963</v>
      </c>
      <c r="BD819" s="196" t="n">
        <v>95</v>
      </c>
      <c r="BE819" s="197" t="s">
        <v>74</v>
      </c>
      <c r="BF819" s="197" t="n">
        <v>5</v>
      </c>
      <c r="BG819" s="198" t="n">
        <f aca="false">AG90</f>
        <v>67778</v>
      </c>
      <c r="BH819" s="198" t="n">
        <f aca="false">D1199</f>
        <v>12849</v>
      </c>
      <c r="BI819" s="199" t="n">
        <f aca="false">BH819/BG819</f>
        <v>0.189574788279383</v>
      </c>
      <c r="BJ819" s="200" t="n">
        <f aca="false">2*BF819*BI819/(2+BF819*BI819)</f>
        <v>0.643089874425053</v>
      </c>
      <c r="BK819" s="201" t="n">
        <f aca="false">BK818*(1-BJ818)</f>
        <v>19252.9825438892</v>
      </c>
      <c r="BL819" s="201" t="n">
        <f aca="false">((BK819+BK820)/2)*BF819</f>
        <v>65311.4174033023</v>
      </c>
      <c r="BM819" s="201" t="n">
        <f aca="false">BM820+BL819</f>
        <v>92021.8297724679</v>
      </c>
      <c r="BN819" s="202" t="n">
        <f aca="false">BM819/BK819</f>
        <v>4.77961425263304</v>
      </c>
    </row>
    <row r="820" customFormat="false" ht="15" hidden="false" customHeight="false" outlineLevel="0" collapsed="false">
      <c r="A820" s="219" t="s">
        <v>53</v>
      </c>
      <c r="B820" s="132" t="n">
        <v>14935</v>
      </c>
      <c r="C820" s="132" t="n">
        <v>9614</v>
      </c>
      <c r="D820" s="132" t="n">
        <v>5321</v>
      </c>
      <c r="E820" s="217" t="n">
        <v>4.5</v>
      </c>
      <c r="F820" s="217" t="n">
        <v>5.6</v>
      </c>
      <c r="G820" s="217" t="n">
        <v>3.4</v>
      </c>
      <c r="H820" s="217" t="n">
        <v>180.7</v>
      </c>
      <c r="I820" s="127"/>
      <c r="AR820" s="220" t="s">
        <v>217</v>
      </c>
      <c r="AS820" s="221" t="s">
        <v>218</v>
      </c>
      <c r="AT820" s="221" t="n">
        <f aca="false">2/AW820</f>
        <v>6.65256229431124</v>
      </c>
      <c r="AU820" s="222" t="n">
        <f aca="false">T91</f>
        <v>7075</v>
      </c>
      <c r="AV820" s="222" t="n">
        <f aca="false">D511</f>
        <v>2127</v>
      </c>
      <c r="AW820" s="223" t="n">
        <f aca="false">AV820/AU820</f>
        <v>0.300636042402827</v>
      </c>
      <c r="AX820" s="224" t="n">
        <f aca="false">2*AT820*AW820/(2+AT820*AW820)</f>
        <v>1</v>
      </c>
      <c r="AY820" s="225" t="n">
        <f aca="false">AY819*(1-AX819)</f>
        <v>3596.62186058641</v>
      </c>
      <c r="AZ820" s="225" t="n">
        <f aca="false">AY820/AW820</f>
        <v>11963.3754883163</v>
      </c>
      <c r="BA820" s="225" t="n">
        <f aca="false">BA821+AZ820</f>
        <v>11963.3754883163</v>
      </c>
      <c r="BB820" s="226" t="n">
        <f aca="false">BA820/AY820</f>
        <v>3.32628114715562</v>
      </c>
      <c r="BD820" s="220" t="s">
        <v>217</v>
      </c>
      <c r="BE820" s="221" t="s">
        <v>218</v>
      </c>
      <c r="BF820" s="221" t="n">
        <f aca="false">2/BI820</f>
        <v>7.77416407820208</v>
      </c>
      <c r="BG820" s="222" t="n">
        <f aca="false">AG91</f>
        <v>21274</v>
      </c>
      <c r="BH820" s="222" t="n">
        <f aca="false">D1200</f>
        <v>5473</v>
      </c>
      <c r="BI820" s="223" t="n">
        <f aca="false">BH820/BG820</f>
        <v>0.257262386011093</v>
      </c>
      <c r="BJ820" s="224" t="n">
        <f aca="false">2*BF820*BI820/(2+BF820*BI820)</f>
        <v>1</v>
      </c>
      <c r="BK820" s="225" t="n">
        <f aca="false">BK819*(1-BJ819)</f>
        <v>6871.58441743175</v>
      </c>
      <c r="BL820" s="225" t="n">
        <f aca="false">BK820/BI820</f>
        <v>26710.4123691655</v>
      </c>
      <c r="BM820" s="225" t="n">
        <f aca="false">BM821+BL820</f>
        <v>26710.4123691655</v>
      </c>
      <c r="BN820" s="226" t="n">
        <f aca="false">BM820/BK820</f>
        <v>3.88708203910104</v>
      </c>
    </row>
    <row r="821" customFormat="false" ht="15" hidden="false" customHeight="false" outlineLevel="0" collapsed="false">
      <c r="A821" s="219" t="s">
        <v>57</v>
      </c>
      <c r="B821" s="132" t="n">
        <v>21065</v>
      </c>
      <c r="C821" s="132" t="n">
        <v>13549</v>
      </c>
      <c r="D821" s="132" t="n">
        <v>7516</v>
      </c>
      <c r="E821" s="217" t="n">
        <v>6.4</v>
      </c>
      <c r="F821" s="217" t="n">
        <v>7.9</v>
      </c>
      <c r="G821" s="217" t="n">
        <v>4.8</v>
      </c>
      <c r="H821" s="217" t="n">
        <v>180.3</v>
      </c>
      <c r="I821" s="127"/>
    </row>
    <row r="822" customFormat="false" ht="15" hidden="false" customHeight="false" outlineLevel="0" collapsed="false">
      <c r="A822" s="219" t="s">
        <v>62</v>
      </c>
      <c r="B822" s="132" t="n">
        <v>28336</v>
      </c>
      <c r="C822" s="132" t="n">
        <v>17759</v>
      </c>
      <c r="D822" s="132" t="n">
        <v>10577</v>
      </c>
      <c r="E822" s="217" t="n">
        <v>8.6</v>
      </c>
      <c r="F822" s="217" t="n">
        <v>10.3</v>
      </c>
      <c r="G822" s="217" t="n">
        <v>6.7</v>
      </c>
      <c r="H822" s="217" t="n">
        <v>167.9</v>
      </c>
      <c r="I822" s="127"/>
      <c r="AW822" s="179" t="n">
        <v>2020</v>
      </c>
      <c r="BF822" s="0" t="n">
        <f aca="false">1179+53</f>
        <v>1232</v>
      </c>
      <c r="BI822" s="179" t="n">
        <v>2033</v>
      </c>
    </row>
    <row r="823" customFormat="false" ht="15" hidden="false" customHeight="false" outlineLevel="0" collapsed="false">
      <c r="A823" s="219" t="s">
        <v>64</v>
      </c>
      <c r="B823" s="132" t="n">
        <v>37058</v>
      </c>
      <c r="C823" s="132" t="n">
        <v>22244</v>
      </c>
      <c r="D823" s="132" t="n">
        <v>14814</v>
      </c>
      <c r="E823" s="217" t="n">
        <v>11.2</v>
      </c>
      <c r="F823" s="217" t="n">
        <v>12.9</v>
      </c>
      <c r="G823" s="217" t="n">
        <v>9.4</v>
      </c>
      <c r="H823" s="217" t="n">
        <v>150.2</v>
      </c>
      <c r="I823" s="127"/>
      <c r="AR823" s="180"/>
      <c r="AS823" s="181"/>
      <c r="AT823" s="181"/>
      <c r="AU823" s="181"/>
      <c r="AV823" s="182"/>
      <c r="AW823" s="182" t="s">
        <v>320</v>
      </c>
      <c r="AX823" s="181"/>
      <c r="AY823" s="181"/>
      <c r="AZ823" s="181"/>
      <c r="BA823" s="181"/>
      <c r="BB823" s="183"/>
      <c r="BD823" s="180"/>
      <c r="BE823" s="181"/>
      <c r="BF823" s="181"/>
      <c r="BG823" s="181"/>
      <c r="BH823" s="182"/>
      <c r="BI823" s="182" t="s">
        <v>321</v>
      </c>
      <c r="BJ823" s="181"/>
      <c r="BK823" s="181"/>
      <c r="BL823" s="181"/>
      <c r="BM823" s="181"/>
      <c r="BN823" s="183"/>
    </row>
    <row r="824" customFormat="false" ht="15" hidden="false" customHeight="false" outlineLevel="0" collapsed="false">
      <c r="A824" s="219" t="s">
        <v>69</v>
      </c>
      <c r="B824" s="132" t="n">
        <v>45183</v>
      </c>
      <c r="C824" s="132" t="n">
        <v>25269</v>
      </c>
      <c r="D824" s="132" t="n">
        <v>19914</v>
      </c>
      <c r="E824" s="217" t="n">
        <v>13.7</v>
      </c>
      <c r="F824" s="217" t="n">
        <v>14.7</v>
      </c>
      <c r="G824" s="217" t="n">
        <v>12.7</v>
      </c>
      <c r="H824" s="217" t="n">
        <v>126.9</v>
      </c>
      <c r="I824" s="127"/>
      <c r="AR824" s="184"/>
      <c r="AS824" s="185"/>
      <c r="AT824" s="186"/>
      <c r="AU824" s="187"/>
      <c r="AV824" s="187"/>
      <c r="AW824" s="187"/>
      <c r="AX824" s="187"/>
      <c r="AY824" s="187"/>
      <c r="AZ824" s="188"/>
      <c r="BA824" s="187"/>
      <c r="BB824" s="189"/>
      <c r="BD824" s="184"/>
      <c r="BE824" s="185"/>
      <c r="BF824" s="186"/>
      <c r="BG824" s="187"/>
      <c r="BH824" s="187"/>
      <c r="BI824" s="187"/>
      <c r="BJ824" s="187"/>
      <c r="BK824" s="187"/>
      <c r="BL824" s="188"/>
      <c r="BM824" s="187"/>
      <c r="BN824" s="189"/>
    </row>
    <row r="825" customFormat="false" ht="73" hidden="false" customHeight="false" outlineLevel="0" collapsed="false">
      <c r="A825" s="219" t="s">
        <v>70</v>
      </c>
      <c r="B825" s="132" t="n">
        <v>49220</v>
      </c>
      <c r="C825" s="132" t="n">
        <v>23880</v>
      </c>
      <c r="D825" s="132" t="n">
        <v>25340</v>
      </c>
      <c r="E825" s="217" t="n">
        <v>14.9</v>
      </c>
      <c r="F825" s="217" t="n">
        <v>13.8</v>
      </c>
      <c r="G825" s="217" t="n">
        <v>16.1</v>
      </c>
      <c r="H825" s="217" t="n">
        <v>94.2</v>
      </c>
      <c r="I825" s="127"/>
      <c r="AR825" s="184" t="s">
        <v>163</v>
      </c>
      <c r="AS825" s="187" t="s">
        <v>164</v>
      </c>
      <c r="AT825" s="186" t="s">
        <v>165</v>
      </c>
      <c r="AU825" s="187" t="s">
        <v>166</v>
      </c>
      <c r="AV825" s="187" t="s">
        <v>167</v>
      </c>
      <c r="AW825" s="187" t="s">
        <v>168</v>
      </c>
      <c r="AX825" s="187" t="s">
        <v>169</v>
      </c>
      <c r="AY825" s="187" t="s">
        <v>170</v>
      </c>
      <c r="AZ825" s="188" t="s">
        <v>171</v>
      </c>
      <c r="BA825" s="187" t="s">
        <v>172</v>
      </c>
      <c r="BB825" s="189" t="s">
        <v>173</v>
      </c>
      <c r="BD825" s="184" t="s">
        <v>163</v>
      </c>
      <c r="BE825" s="187" t="s">
        <v>164</v>
      </c>
      <c r="BF825" s="186" t="s">
        <v>165</v>
      </c>
      <c r="BG825" s="187" t="s">
        <v>166</v>
      </c>
      <c r="BH825" s="187" t="s">
        <v>167</v>
      </c>
      <c r="BI825" s="187" t="s">
        <v>168</v>
      </c>
      <c r="BJ825" s="187" t="s">
        <v>169</v>
      </c>
      <c r="BK825" s="187" t="s">
        <v>170</v>
      </c>
      <c r="BL825" s="188" t="s">
        <v>171</v>
      </c>
      <c r="BM825" s="187" t="s">
        <v>172</v>
      </c>
      <c r="BN825" s="189" t="s">
        <v>173</v>
      </c>
    </row>
    <row r="826" customFormat="false" ht="15" hidden="false" customHeight="false" outlineLevel="0" collapsed="false">
      <c r="A826" s="219" t="s">
        <v>71</v>
      </c>
      <c r="B826" s="132" t="n">
        <v>42233</v>
      </c>
      <c r="C826" s="132" t="n">
        <v>17293</v>
      </c>
      <c r="D826" s="132" t="n">
        <v>24940</v>
      </c>
      <c r="E826" s="217" t="n">
        <v>12.8</v>
      </c>
      <c r="F826" s="217" t="n">
        <v>10</v>
      </c>
      <c r="G826" s="217" t="n">
        <v>15.9</v>
      </c>
      <c r="H826" s="217" t="n">
        <v>69.3</v>
      </c>
      <c r="I826" s="127"/>
      <c r="AR826" s="191" t="s">
        <v>175</v>
      </c>
      <c r="AS826" s="192" t="s">
        <v>176</v>
      </c>
      <c r="AT826" s="193" t="s">
        <v>177</v>
      </c>
      <c r="AU826" s="192" t="s">
        <v>178</v>
      </c>
      <c r="AV826" s="192" t="s">
        <v>179</v>
      </c>
      <c r="AW826" s="192" t="s">
        <v>180</v>
      </c>
      <c r="AX826" s="192" t="s">
        <v>181</v>
      </c>
      <c r="AY826" s="192" t="s">
        <v>182</v>
      </c>
      <c r="AZ826" s="194" t="s">
        <v>183</v>
      </c>
      <c r="BA826" s="192" t="s">
        <v>184</v>
      </c>
      <c r="BB826" s="195" t="s">
        <v>185</v>
      </c>
      <c r="BD826" s="191" t="s">
        <v>175</v>
      </c>
      <c r="BE826" s="192" t="s">
        <v>176</v>
      </c>
      <c r="BF826" s="193" t="s">
        <v>177</v>
      </c>
      <c r="BG826" s="192" t="s">
        <v>178</v>
      </c>
      <c r="BH826" s="192" t="s">
        <v>179</v>
      </c>
      <c r="BI826" s="192" t="s">
        <v>180</v>
      </c>
      <c r="BJ826" s="192" t="s">
        <v>181</v>
      </c>
      <c r="BK826" s="192" t="s">
        <v>182</v>
      </c>
      <c r="BL826" s="194" t="s">
        <v>183</v>
      </c>
      <c r="BM826" s="192" t="s">
        <v>184</v>
      </c>
      <c r="BN826" s="195" t="s">
        <v>185</v>
      </c>
    </row>
    <row r="827" customFormat="false" ht="15" hidden="false" customHeight="false" outlineLevel="0" collapsed="false">
      <c r="A827" s="219" t="s">
        <v>72</v>
      </c>
      <c r="B827" s="132" t="n">
        <v>28880</v>
      </c>
      <c r="C827" s="132" t="n">
        <v>9707</v>
      </c>
      <c r="D827" s="132" t="n">
        <v>19173</v>
      </c>
      <c r="E827" s="217" t="n">
        <v>8.8</v>
      </c>
      <c r="F827" s="217" t="n">
        <v>5.6</v>
      </c>
      <c r="G827" s="217" t="n">
        <v>12.2</v>
      </c>
      <c r="H827" s="217" t="n">
        <v>50.6</v>
      </c>
      <c r="I827" s="127"/>
      <c r="AR827" s="196" t="s">
        <v>186</v>
      </c>
      <c r="AS827" s="197" t="s">
        <v>186</v>
      </c>
      <c r="AT827" s="197" t="n">
        <v>1</v>
      </c>
      <c r="AU827" s="198" t="n">
        <f aca="false">U10</f>
        <v>734759.53979</v>
      </c>
      <c r="AV827" s="198" t="n">
        <f aca="false">B543</f>
        <v>6243</v>
      </c>
      <c r="AW827" s="199" t="n">
        <f aca="false">AV827/AU827</f>
        <v>0.00849665728979075</v>
      </c>
      <c r="AX827" s="200" t="n">
        <f aca="false">2*AT827*AW827/(2+AT827*AW827)</f>
        <v>0.00846071339870279</v>
      </c>
      <c r="AY827" s="201" t="n">
        <v>100000</v>
      </c>
      <c r="AZ827" s="201" t="n">
        <f aca="false">(0.1*AY827+0.9*AY828)*AT827</f>
        <v>99238.5357941168</v>
      </c>
      <c r="BA827" s="201" t="n">
        <f aca="false">BA828+AZ827</f>
        <v>7822915.51678996</v>
      </c>
      <c r="BB827" s="202" t="n">
        <f aca="false">BA827/AY827</f>
        <v>78.2291551678996</v>
      </c>
      <c r="BD827" s="196" t="s">
        <v>186</v>
      </c>
      <c r="BE827" s="197" t="s">
        <v>186</v>
      </c>
      <c r="BF827" s="197" t="n">
        <v>1</v>
      </c>
      <c r="BG827" s="198" t="n">
        <f aca="false">AH10</f>
        <v>706824.11226</v>
      </c>
      <c r="BH827" s="198" t="n">
        <f aca="false">B1232</f>
        <v>4161</v>
      </c>
      <c r="BI827" s="199" t="n">
        <f aca="false">BH827/BG827</f>
        <v>0.00588689594458742</v>
      </c>
      <c r="BJ827" s="200" t="n">
        <f aca="false">2*BF827*BI827/(2+BF827*BI827)</f>
        <v>0.00586961902636613</v>
      </c>
      <c r="BK827" s="201" t="n">
        <v>100000</v>
      </c>
      <c r="BL827" s="201" t="n">
        <f aca="false">(0.1*BK827+0.9*BK828)*BF827</f>
        <v>99471.7342876271</v>
      </c>
      <c r="BM827" s="201" t="n">
        <f aca="false">BM828+BL827</f>
        <v>8063427.63345458</v>
      </c>
      <c r="BN827" s="202" t="n">
        <f aca="false">BM827/BK827</f>
        <v>80.6342763345458</v>
      </c>
    </row>
    <row r="828" customFormat="false" ht="15" hidden="false" customHeight="false" outlineLevel="0" collapsed="false">
      <c r="A828" s="219" t="s">
        <v>74</v>
      </c>
      <c r="B828" s="132" t="n">
        <v>14663</v>
      </c>
      <c r="C828" s="132" t="n">
        <v>3882</v>
      </c>
      <c r="D828" s="132" t="n">
        <v>10781</v>
      </c>
      <c r="E828" s="217" t="n">
        <v>4.4</v>
      </c>
      <c r="F828" s="217" t="n">
        <v>2.3</v>
      </c>
      <c r="G828" s="217" t="n">
        <v>6.9</v>
      </c>
      <c r="H828" s="217" t="n">
        <v>36</v>
      </c>
      <c r="I828" s="127"/>
      <c r="AR828" s="203" t="s">
        <v>188</v>
      </c>
      <c r="AS828" s="204" t="s">
        <v>189</v>
      </c>
      <c r="AT828" s="204" t="n">
        <v>4</v>
      </c>
      <c r="AU828" s="205" t="n">
        <f aca="false">U11</f>
        <v>2978229.46021</v>
      </c>
      <c r="AV828" s="205" t="n">
        <f aca="false">B544</f>
        <v>994</v>
      </c>
      <c r="AW828" s="206" t="n">
        <f aca="false">AV828/AU828</f>
        <v>0.000333755344670424</v>
      </c>
      <c r="AX828" s="207" t="n">
        <f aca="false">2*AT828*AW828/(2+AT828*AW828)</f>
        <v>0.0013341308320903</v>
      </c>
      <c r="AY828" s="208" t="n">
        <f aca="false">AY827*(1-AX827)</f>
        <v>99153.9286601297</v>
      </c>
      <c r="AZ828" s="208" t="n">
        <f aca="false">((AY828+AY829)/2)*AT828</f>
        <v>396351.146013822</v>
      </c>
      <c r="BA828" s="208" t="n">
        <f aca="false">BA829+AZ828</f>
        <v>7723676.98099584</v>
      </c>
      <c r="BB828" s="209" t="n">
        <f aca="false">BA828/AY828</f>
        <v>77.89582405222</v>
      </c>
      <c r="BD828" s="203" t="s">
        <v>188</v>
      </c>
      <c r="BE828" s="204" t="s">
        <v>189</v>
      </c>
      <c r="BF828" s="204" t="n">
        <v>4</v>
      </c>
      <c r="BG828" s="205" t="n">
        <f aca="false">AH11</f>
        <v>2841760.88774</v>
      </c>
      <c r="BH828" s="205" t="n">
        <f aca="false">B1233</f>
        <v>602</v>
      </c>
      <c r="BI828" s="206" t="n">
        <f aca="false">BH828/BG828</f>
        <v>0.000211840483341566</v>
      </c>
      <c r="BJ828" s="207" t="n">
        <f aca="false">2*BF828*BI828/(2+BF828*BI828)</f>
        <v>0.000847003074284968</v>
      </c>
      <c r="BK828" s="208" t="n">
        <f aca="false">BK827*(1-BJ827)</f>
        <v>99413.0380973634</v>
      </c>
      <c r="BL828" s="208" t="n">
        <f aca="false">((BK828+BK829)/2)*BF828</f>
        <v>397483.746091669</v>
      </c>
      <c r="BM828" s="208" t="n">
        <f aca="false">BM829+BL828</f>
        <v>7963955.89916696</v>
      </c>
      <c r="BN828" s="209" t="n">
        <f aca="false">BM828/BK828</f>
        <v>80.1097728385204</v>
      </c>
    </row>
    <row r="829" customFormat="false" ht="15" hidden="false" customHeight="false" outlineLevel="0" collapsed="false">
      <c r="A829" s="219" t="s">
        <v>218</v>
      </c>
      <c r="B829" s="132" t="n">
        <v>4560</v>
      </c>
      <c r="C829" s="132" t="n">
        <v>977</v>
      </c>
      <c r="D829" s="132" t="n">
        <v>3583</v>
      </c>
      <c r="E829" s="217" t="n">
        <v>1.4</v>
      </c>
      <c r="F829" s="217" t="n">
        <v>0.6</v>
      </c>
      <c r="G829" s="217" t="n">
        <v>2.3</v>
      </c>
      <c r="H829" s="217" t="n">
        <v>27.3</v>
      </c>
      <c r="I829" s="127"/>
      <c r="AR829" s="196" t="s">
        <v>194</v>
      </c>
      <c r="AS829" s="197" t="s">
        <v>46</v>
      </c>
      <c r="AT829" s="197" t="n">
        <v>5</v>
      </c>
      <c r="AU829" s="198" t="n">
        <f aca="false">U12</f>
        <v>3763405</v>
      </c>
      <c r="AV829" s="198" t="n">
        <f aca="false">B545</f>
        <v>533</v>
      </c>
      <c r="AW829" s="199" t="n">
        <f aca="false">AV829/AU829</f>
        <v>0.000141627063789308</v>
      </c>
      <c r="AX829" s="200" t="n">
        <f aca="false">2*AT829*AW829/(2+AT829*AW829)</f>
        <v>0.000707884679874759</v>
      </c>
      <c r="AY829" s="201" t="n">
        <f aca="false">AY828*(1-AX828)</f>
        <v>99021.6443467813</v>
      </c>
      <c r="AZ829" s="201" t="n">
        <f aca="false">((AY829+AY830)/2)*AT829</f>
        <v>494932.981971384</v>
      </c>
      <c r="BA829" s="201" t="n">
        <f aca="false">BA830+AZ829</f>
        <v>7327325.83498202</v>
      </c>
      <c r="BB829" s="202" t="n">
        <f aca="false">BA829/AY829</f>
        <v>73.9972142789425</v>
      </c>
      <c r="BD829" s="196" t="s">
        <v>194</v>
      </c>
      <c r="BE829" s="197" t="s">
        <v>46</v>
      </c>
      <c r="BF829" s="197" t="n">
        <v>5</v>
      </c>
      <c r="BG829" s="198" t="n">
        <f aca="false">AH12</f>
        <v>3594735</v>
      </c>
      <c r="BH829" s="198" t="n">
        <f aca="false">B1234</f>
        <v>325</v>
      </c>
      <c r="BI829" s="199" t="n">
        <f aca="false">BH829/BG829</f>
        <v>9.0410002406297E-005</v>
      </c>
      <c r="BJ829" s="200" t="n">
        <f aca="false">2*BF829*BI829/(2+BF829*BI829)</f>
        <v>0.000451947860513593</v>
      </c>
      <c r="BK829" s="201" t="n">
        <f aca="false">BK828*(1-BJ828)</f>
        <v>99328.8349484709</v>
      </c>
      <c r="BL829" s="201" t="n">
        <f aca="false">((BK829+BK830)/2)*BF829</f>
        <v>496531.946106249</v>
      </c>
      <c r="BM829" s="201" t="n">
        <f aca="false">BM830+BL829</f>
        <v>7566472.15307529</v>
      </c>
      <c r="BN829" s="202" t="n">
        <f aca="false">BM829/BK829</f>
        <v>76.1759881408109</v>
      </c>
    </row>
    <row r="830" customFormat="false" ht="15" hidden="false" customHeight="false" outlineLevel="0" collapsed="false">
      <c r="B830" s="132"/>
      <c r="C830" s="132"/>
      <c r="D830" s="132"/>
      <c r="E830" s="217"/>
      <c r="F830" s="217"/>
      <c r="G830" s="217"/>
      <c r="H830" s="217"/>
      <c r="I830" s="127"/>
      <c r="AR830" s="203" t="s">
        <v>200</v>
      </c>
      <c r="AS830" s="204" t="s">
        <v>33</v>
      </c>
      <c r="AT830" s="204" t="n">
        <v>5</v>
      </c>
      <c r="AU830" s="205" t="n">
        <f aca="false">U13</f>
        <v>3571271</v>
      </c>
      <c r="AV830" s="205" t="n">
        <f aca="false">B546</f>
        <v>610</v>
      </c>
      <c r="AW830" s="206" t="n">
        <f aca="false">AV830/AU830</f>
        <v>0.00017080753602849</v>
      </c>
      <c r="AX830" s="207" t="n">
        <f aca="false">2*AT830*AW830/(2+AT830*AW830)</f>
        <v>0.000853673145626003</v>
      </c>
      <c r="AY830" s="208" t="n">
        <f aca="false">AY829*(1-AX829)</f>
        <v>98951.5484417723</v>
      </c>
      <c r="AZ830" s="208" t="n">
        <f aca="false">((AY830+AY831)/2)*AT830</f>
        <v>494546.561509804</v>
      </c>
      <c r="BA830" s="208" t="n">
        <f aca="false">BA831+AZ830</f>
        <v>6832392.85301063</v>
      </c>
      <c r="BB830" s="209" t="n">
        <f aca="false">BA830/AY830</f>
        <v>69.0478619142694</v>
      </c>
      <c r="BD830" s="203" t="s">
        <v>200</v>
      </c>
      <c r="BE830" s="204" t="s">
        <v>33</v>
      </c>
      <c r="BF830" s="204" t="n">
        <v>5</v>
      </c>
      <c r="BG830" s="205" t="n">
        <f aca="false">AH13</f>
        <v>3666998</v>
      </c>
      <c r="BH830" s="205" t="n">
        <f aca="false">B1235</f>
        <v>399</v>
      </c>
      <c r="BI830" s="206" t="n">
        <f aca="false">BH830/BG830</f>
        <v>0.000108808349500054</v>
      </c>
      <c r="BJ830" s="207" t="n">
        <f aca="false">2*BF830*BI830/(2+BF830*BI830)</f>
        <v>0.000543893797034375</v>
      </c>
      <c r="BK830" s="208" t="n">
        <f aca="false">BK829*(1-BJ829)</f>
        <v>99283.9434940287</v>
      </c>
      <c r="BL830" s="208" t="n">
        <f aca="false">((BK830+BK831)/2)*BF830</f>
        <v>496284.717667615</v>
      </c>
      <c r="BM830" s="208" t="n">
        <f aca="false">BM831+BL830</f>
        <v>7069940.20696904</v>
      </c>
      <c r="BN830" s="209" t="n">
        <f aca="false">BM830/BK830</f>
        <v>71.2093009016534</v>
      </c>
    </row>
    <row r="831" customFormat="false" ht="15" hidden="false" customHeight="false" outlineLevel="0" collapsed="false">
      <c r="A831" s="219" t="s">
        <v>186</v>
      </c>
      <c r="B831" s="132" t="n">
        <v>5248</v>
      </c>
      <c r="C831" s="132" t="n">
        <v>2974</v>
      </c>
      <c r="D831" s="132" t="n">
        <v>2274</v>
      </c>
      <c r="E831" s="217" t="n">
        <v>1.6</v>
      </c>
      <c r="F831" s="217" t="n">
        <v>1.7</v>
      </c>
      <c r="G831" s="217" t="n">
        <v>1.4</v>
      </c>
      <c r="H831" s="217" t="n">
        <v>130.8</v>
      </c>
      <c r="I831" s="127"/>
      <c r="AR831" s="196" t="s">
        <v>202</v>
      </c>
      <c r="AS831" s="197" t="s">
        <v>34</v>
      </c>
      <c r="AT831" s="197" t="n">
        <v>5</v>
      </c>
      <c r="AU831" s="198" t="n">
        <f aca="false">U14</f>
        <v>3506525</v>
      </c>
      <c r="AV831" s="198" t="n">
        <f aca="false">B547</f>
        <v>1885</v>
      </c>
      <c r="AW831" s="199" t="n">
        <f aca="false">AV831/AU831</f>
        <v>0.000537569245905847</v>
      </c>
      <c r="AX831" s="200" t="n">
        <f aca="false">2*AT831*AW831/(2+AT831*AW831)</f>
        <v>0.00268423881893492</v>
      </c>
      <c r="AY831" s="201" t="n">
        <f aca="false">AY830*(1-AX830)</f>
        <v>98867.0761621494</v>
      </c>
      <c r="AZ831" s="201" t="n">
        <f aca="false">((AY831+AY832)/2)*AT831</f>
        <v>493671.923701375</v>
      </c>
      <c r="BA831" s="201" t="n">
        <f aca="false">BA832+AZ831</f>
        <v>6337846.29150083</v>
      </c>
      <c r="BB831" s="202" t="n">
        <f aca="false">BA831/AY831</f>
        <v>64.1047205755968</v>
      </c>
      <c r="BD831" s="196" t="s">
        <v>202</v>
      </c>
      <c r="BE831" s="197" t="s">
        <v>34</v>
      </c>
      <c r="BF831" s="197" t="n">
        <v>5</v>
      </c>
      <c r="BG831" s="198" t="n">
        <f aca="false">AH14</f>
        <v>3734596</v>
      </c>
      <c r="BH831" s="198" t="n">
        <f aca="false">B1236</f>
        <v>1470</v>
      </c>
      <c r="BI831" s="199" t="n">
        <f aca="false">BH831/BG831</f>
        <v>0.000393616873150402</v>
      </c>
      <c r="BJ831" s="200" t="n">
        <f aca="false">2*BF831*BI831/(2+BF831*BI831)</f>
        <v>0.00196614959161602</v>
      </c>
      <c r="BK831" s="201" t="n">
        <f aca="false">BK830*(1-BJ830)</f>
        <v>99229.9435730171</v>
      </c>
      <c r="BL831" s="201" t="n">
        <f aca="false">((BK831+BK832)/2)*BF831</f>
        <v>495661.965582505</v>
      </c>
      <c r="BM831" s="201" t="n">
        <f aca="false">BM832+BL831</f>
        <v>6573655.48930143</v>
      </c>
      <c r="BN831" s="202" t="n">
        <f aca="false">BM831/BK831</f>
        <v>66.2466918008905</v>
      </c>
    </row>
    <row r="832" customFormat="false" ht="15" hidden="false" customHeight="false" outlineLevel="0" collapsed="false">
      <c r="A832" s="219" t="s">
        <v>189</v>
      </c>
      <c r="B832" s="132" t="n">
        <v>803</v>
      </c>
      <c r="C832" s="132" t="n">
        <v>452</v>
      </c>
      <c r="D832" s="132" t="n">
        <v>351</v>
      </c>
      <c r="E832" s="217" t="n">
        <v>0.2</v>
      </c>
      <c r="F832" s="217" t="n">
        <v>0.3</v>
      </c>
      <c r="G832" s="217" t="n">
        <v>0.2</v>
      </c>
      <c r="H832" s="217" t="n">
        <v>128.8</v>
      </c>
      <c r="I832" s="127"/>
      <c r="AR832" s="203" t="s">
        <v>203</v>
      </c>
      <c r="AS832" s="204" t="s">
        <v>35</v>
      </c>
      <c r="AT832" s="204" t="n">
        <v>5</v>
      </c>
      <c r="AU832" s="205" t="n">
        <f aca="false">U15</f>
        <v>3534762</v>
      </c>
      <c r="AV832" s="205" t="n">
        <f aca="false">B548</f>
        <v>2704</v>
      </c>
      <c r="AW832" s="206" t="n">
        <f aca="false">AV832/AU832</f>
        <v>0.000764973709686819</v>
      </c>
      <c r="AX832" s="207" t="n">
        <f aca="false">2*AT832*AW832/(2+AT832*AW832)</f>
        <v>0.00381756770111833</v>
      </c>
      <c r="AY832" s="208" t="n">
        <f aca="false">AY831*(1-AX831)</f>
        <v>98601.6933184004</v>
      </c>
      <c r="AZ832" s="208" t="n">
        <f aca="false">((AY832+AY833)/2)*AT832</f>
        <v>492067.419992782</v>
      </c>
      <c r="BA832" s="208" t="n">
        <f aca="false">BA833+AZ832</f>
        <v>5844174.36779946</v>
      </c>
      <c r="BB832" s="209" t="n">
        <f aca="false">BA832/AY832</f>
        <v>59.2705274231721</v>
      </c>
      <c r="BD832" s="203" t="s">
        <v>203</v>
      </c>
      <c r="BE832" s="204" t="s">
        <v>35</v>
      </c>
      <c r="BF832" s="204" t="n">
        <v>5</v>
      </c>
      <c r="BG832" s="205" t="n">
        <f aca="false">AH15</f>
        <v>3703143</v>
      </c>
      <c r="BH832" s="205" t="n">
        <f aca="false">B1237</f>
        <v>2148</v>
      </c>
      <c r="BI832" s="206" t="n">
        <f aca="false">BH832/BG832</f>
        <v>0.000580047813438477</v>
      </c>
      <c r="BJ832" s="207" t="n">
        <f aca="false">2*BF832*BI832/(2+BF832*BI832)</f>
        <v>0.00289603946379587</v>
      </c>
      <c r="BK832" s="208" t="n">
        <f aca="false">BK831*(1-BJ831)</f>
        <v>99034.842659985</v>
      </c>
      <c r="BL832" s="208" t="n">
        <f aca="false">((BK832+BK833)/2)*BF832</f>
        <v>494457.19126834</v>
      </c>
      <c r="BM832" s="208" t="n">
        <f aca="false">BM833+BL832</f>
        <v>6077993.52371892</v>
      </c>
      <c r="BN832" s="209" t="n">
        <f aca="false">BM832/BK832</f>
        <v>61.3722742468165</v>
      </c>
    </row>
    <row r="833" customFormat="false" ht="15" hidden="false" customHeight="false" outlineLevel="0" collapsed="false">
      <c r="A833" s="219" t="s">
        <v>24</v>
      </c>
      <c r="B833" s="132" t="n">
        <v>7022</v>
      </c>
      <c r="C833" s="132" t="n">
        <v>4058</v>
      </c>
      <c r="D833" s="132" t="n">
        <v>2964</v>
      </c>
      <c r="E833" s="217" t="n">
        <v>2.1</v>
      </c>
      <c r="F833" s="217" t="n">
        <v>2.4</v>
      </c>
      <c r="G833" s="217" t="n">
        <v>1.9</v>
      </c>
      <c r="H833" s="217" t="n">
        <v>136.9</v>
      </c>
      <c r="I833" s="127"/>
      <c r="AR833" s="196" t="s">
        <v>204</v>
      </c>
      <c r="AS833" s="197" t="s">
        <v>36</v>
      </c>
      <c r="AT833" s="197" t="n">
        <v>5</v>
      </c>
      <c r="AU833" s="198" t="n">
        <f aca="false">U16</f>
        <v>3549243</v>
      </c>
      <c r="AV833" s="198" t="n">
        <f aca="false">B549</f>
        <v>2794</v>
      </c>
      <c r="AW833" s="199" t="n">
        <f aca="false">AV833/AU833</f>
        <v>0.00078721011776314</v>
      </c>
      <c r="AX833" s="200" t="n">
        <f aca="false">2*AT833*AW833/(2+AT833*AW833)</f>
        <v>0.00392831955656386</v>
      </c>
      <c r="AY833" s="201" t="n">
        <f aca="false">AY832*(1-AX832)</f>
        <v>98225.2746787125</v>
      </c>
      <c r="AZ833" s="201" t="n">
        <f aca="false">((AY833+AY834)/2)*AT833</f>
        <v>490161.722724889</v>
      </c>
      <c r="BA833" s="201" t="n">
        <f aca="false">BA834+AZ833</f>
        <v>5352106.94780667</v>
      </c>
      <c r="BB833" s="202" t="n">
        <f aca="false">BA833/AY833</f>
        <v>54.4880832892859</v>
      </c>
      <c r="BD833" s="196" t="s">
        <v>204</v>
      </c>
      <c r="BE833" s="197" t="s">
        <v>36</v>
      </c>
      <c r="BF833" s="197" t="n">
        <v>5</v>
      </c>
      <c r="BG833" s="198" t="n">
        <f aca="false">AH16</f>
        <v>3509879</v>
      </c>
      <c r="BH833" s="198" t="n">
        <f aca="false">B1238</f>
        <v>1997</v>
      </c>
      <c r="BI833" s="199" t="n">
        <f aca="false">BH833/BG833</f>
        <v>0.000568965482855677</v>
      </c>
      <c r="BJ833" s="200" t="n">
        <f aca="false">2*BF833*BI833/(2+BF833*BI833)</f>
        <v>0.00284078664042199</v>
      </c>
      <c r="BK833" s="201" t="n">
        <f aca="false">BK832*(1-BJ832)</f>
        <v>98748.0338473509</v>
      </c>
      <c r="BL833" s="201" t="n">
        <f aca="false">((BK833+BK834)/2)*BF833</f>
        <v>493038.863998451</v>
      </c>
      <c r="BM833" s="201" t="n">
        <f aca="false">BM834+BL833</f>
        <v>5583536.33245058</v>
      </c>
      <c r="BN833" s="202" t="n">
        <f aca="false">BM833/BK833</f>
        <v>56.5432658748615</v>
      </c>
    </row>
    <row r="834" customFormat="false" ht="15" hidden="false" customHeight="false" outlineLevel="0" collapsed="false">
      <c r="A834" s="219" t="s">
        <v>25</v>
      </c>
      <c r="B834" s="132" t="n">
        <v>4060</v>
      </c>
      <c r="C834" s="132" t="n">
        <v>3118</v>
      </c>
      <c r="D834" s="132" t="n">
        <v>942</v>
      </c>
      <c r="E834" s="217" t="n">
        <v>1.2</v>
      </c>
      <c r="F834" s="217" t="n">
        <v>1.8</v>
      </c>
      <c r="G834" s="217" t="n">
        <v>0.6</v>
      </c>
      <c r="H834" s="217" t="n">
        <v>331</v>
      </c>
      <c r="I834" s="127"/>
      <c r="AR834" s="203" t="s">
        <v>205</v>
      </c>
      <c r="AS834" s="204" t="s">
        <v>37</v>
      </c>
      <c r="AT834" s="204" t="n">
        <v>5</v>
      </c>
      <c r="AU834" s="205" t="n">
        <f aca="false">U17</f>
        <v>3334543</v>
      </c>
      <c r="AV834" s="205" t="n">
        <f aca="false">B550</f>
        <v>2875</v>
      </c>
      <c r="AW834" s="206" t="n">
        <f aca="false">AV834/AU834</f>
        <v>0.000862187112296947</v>
      </c>
      <c r="AX834" s="207" t="n">
        <f aca="false">2*AT834*AW834/(2+AT834*AW834)</f>
        <v>0.00430166346448345</v>
      </c>
      <c r="AY834" s="208" t="n">
        <f aca="false">AY833*(1-AX833)</f>
        <v>97839.4144112432</v>
      </c>
      <c r="AZ834" s="208" t="n">
        <f aca="false">((AY834+AY835)/2)*AT834</f>
        <v>488144.891470318</v>
      </c>
      <c r="BA834" s="208" t="n">
        <f aca="false">BA835+AZ834</f>
        <v>4861945.22508178</v>
      </c>
      <c r="BB834" s="209" t="n">
        <f aca="false">BA834/AY834</f>
        <v>49.6931145217798</v>
      </c>
      <c r="BD834" s="203" t="s">
        <v>205</v>
      </c>
      <c r="BE834" s="204" t="s">
        <v>37</v>
      </c>
      <c r="BF834" s="204" t="n">
        <v>5</v>
      </c>
      <c r="BG834" s="205" t="n">
        <f aca="false">AH17</f>
        <v>3494535</v>
      </c>
      <c r="BH834" s="205" t="n">
        <f aca="false">B1239</f>
        <v>2232</v>
      </c>
      <c r="BI834" s="206" t="n">
        <f aca="false">BH834/BG834</f>
        <v>0.000638711588237062</v>
      </c>
      <c r="BJ834" s="207" t="n">
        <f aca="false">2*BF834*BI834/(2+BF834*BI834)</f>
        <v>0.00318846666466673</v>
      </c>
      <c r="BK834" s="208" t="n">
        <f aca="false">BK833*(1-BJ833)</f>
        <v>98467.5117520294</v>
      </c>
      <c r="BL834" s="208" t="n">
        <f aca="false">((BK834+BK835)/2)*BF834</f>
        <v>491552.657813212</v>
      </c>
      <c r="BM834" s="208" t="n">
        <f aca="false">BM835+BL834</f>
        <v>5090497.46845213</v>
      </c>
      <c r="BN834" s="209" t="n">
        <f aca="false">BM834/BK834</f>
        <v>51.697228637924</v>
      </c>
    </row>
    <row r="835" customFormat="false" ht="15" hidden="false" customHeight="false" outlineLevel="0" collapsed="false">
      <c r="A835" s="219" t="s">
        <v>222</v>
      </c>
      <c r="B835" s="132" t="n">
        <v>17649</v>
      </c>
      <c r="C835" s="132" t="n">
        <v>12286</v>
      </c>
      <c r="D835" s="132" t="n">
        <v>5363</v>
      </c>
      <c r="E835" s="217" t="n">
        <v>5.4</v>
      </c>
      <c r="F835" s="217" t="n">
        <v>7.1</v>
      </c>
      <c r="G835" s="217" t="n">
        <v>3.4</v>
      </c>
      <c r="H835" s="217" t="n">
        <v>229.1</v>
      </c>
      <c r="I835" s="127"/>
      <c r="AR835" s="196" t="s">
        <v>206</v>
      </c>
      <c r="AS835" s="197" t="s">
        <v>38</v>
      </c>
      <c r="AT835" s="197" t="n">
        <v>5</v>
      </c>
      <c r="AU835" s="198" t="n">
        <f aca="false">U18</f>
        <v>3148120</v>
      </c>
      <c r="AV835" s="198" t="n">
        <f aca="false">B551</f>
        <v>3659</v>
      </c>
      <c r="AW835" s="199" t="n">
        <f aca="false">AV835/AU835</f>
        <v>0.00116228098039465</v>
      </c>
      <c r="AX835" s="200" t="n">
        <f aca="false">2*AT835*AW835/(2+AT835*AW835)</f>
        <v>0.00579456761265873</v>
      </c>
      <c r="AY835" s="201" t="n">
        <f aca="false">AY834*(1-AX834)</f>
        <v>97418.5421768839</v>
      </c>
      <c r="AZ835" s="201" t="n">
        <f aca="false">((AY835+AY836)/2)*AT835</f>
        <v>485681.465060993</v>
      </c>
      <c r="BA835" s="201" t="n">
        <f aca="false">BA836+AZ835</f>
        <v>4373800.33361147</v>
      </c>
      <c r="BB835" s="202" t="n">
        <f aca="false">BA835/AY835</f>
        <v>44.8970004670149</v>
      </c>
      <c r="BD835" s="196" t="s">
        <v>206</v>
      </c>
      <c r="BE835" s="197" t="s">
        <v>38</v>
      </c>
      <c r="BF835" s="197" t="n">
        <v>5</v>
      </c>
      <c r="BG835" s="198" t="n">
        <f aca="false">AH18</f>
        <v>3536029</v>
      </c>
      <c r="BH835" s="198" t="n">
        <f aca="false">B1240</f>
        <v>3124</v>
      </c>
      <c r="BI835" s="199" t="n">
        <f aca="false">BH835/BG835</f>
        <v>0.000883476917185917</v>
      </c>
      <c r="BJ835" s="200" t="n">
        <f aca="false">2*BF835*BI835/(2+BF835*BI835)</f>
        <v>0.00440764944457127</v>
      </c>
      <c r="BK835" s="201" t="n">
        <f aca="false">BK834*(1-BJ834)</f>
        <v>98153.5513732553</v>
      </c>
      <c r="BL835" s="201" t="n">
        <f aca="false">((BK835+BK836)/2)*BF835</f>
        <v>489686.190750794</v>
      </c>
      <c r="BM835" s="201" t="n">
        <f aca="false">BM836+BL835</f>
        <v>4598944.81063892</v>
      </c>
      <c r="BN835" s="202" t="n">
        <f aca="false">BM835/BK835</f>
        <v>46.8545941160111</v>
      </c>
    </row>
    <row r="836" customFormat="false" ht="15" hidden="false" customHeight="false" outlineLevel="0" collapsed="false">
      <c r="A836" s="219" t="s">
        <v>223</v>
      </c>
      <c r="B836" s="132" t="n">
        <v>25584</v>
      </c>
      <c r="C836" s="132" t="n">
        <v>17240</v>
      </c>
      <c r="D836" s="132" t="n">
        <v>8344</v>
      </c>
      <c r="E836" s="217" t="n">
        <v>7.8</v>
      </c>
      <c r="F836" s="217" t="n">
        <v>10</v>
      </c>
      <c r="G836" s="217" t="n">
        <v>5.3</v>
      </c>
      <c r="H836" s="217" t="n">
        <v>206.6</v>
      </c>
      <c r="I836" s="127"/>
      <c r="AR836" s="203" t="s">
        <v>207</v>
      </c>
      <c r="AS836" s="204" t="s">
        <v>39</v>
      </c>
      <c r="AT836" s="204" t="n">
        <v>5</v>
      </c>
      <c r="AU836" s="205" t="n">
        <f aca="false">U19</f>
        <v>3080074</v>
      </c>
      <c r="AV836" s="205" t="n">
        <f aca="false">B552</f>
        <v>5459</v>
      </c>
      <c r="AW836" s="206" t="n">
        <f aca="false">AV836/AU836</f>
        <v>0.00177236001472692</v>
      </c>
      <c r="AX836" s="207" t="n">
        <f aca="false">2*AT836*AW836/(2+AT836*AW836)</f>
        <v>0.00882270753847753</v>
      </c>
      <c r="AY836" s="208" t="n">
        <f aca="false">AY835*(1-AX835)</f>
        <v>96854.0438475134</v>
      </c>
      <c r="AZ836" s="208" t="n">
        <f aca="false">((AY836+AY837)/2)*AT836</f>
        <v>482133.931980603</v>
      </c>
      <c r="BA836" s="208" t="n">
        <f aca="false">BA837+AZ836</f>
        <v>3888118.86855047</v>
      </c>
      <c r="BB836" s="209" t="n">
        <f aca="false">BA836/AY836</f>
        <v>40.1441046144848</v>
      </c>
      <c r="BD836" s="203" t="s">
        <v>207</v>
      </c>
      <c r="BE836" s="204" t="s">
        <v>39</v>
      </c>
      <c r="BF836" s="204" t="n">
        <v>5</v>
      </c>
      <c r="BG836" s="205" t="n">
        <f aca="false">AH19</f>
        <v>3446790</v>
      </c>
      <c r="BH836" s="205" t="n">
        <f aca="false">B1241</f>
        <v>4824</v>
      </c>
      <c r="BI836" s="206" t="n">
        <f aca="false">BH836/BG836</f>
        <v>0.00139956307172761</v>
      </c>
      <c r="BJ836" s="207" t="n">
        <f aca="false">2*BF836*BI836/(2+BF836*BI836)</f>
        <v>0.00697341601977536</v>
      </c>
      <c r="BK836" s="208" t="n">
        <f aca="false">BK835*(1-BJ835)</f>
        <v>97720.9249270623</v>
      </c>
      <c r="BL836" s="208" t="n">
        <f aca="false">((BK836+BK837)/2)*BF836</f>
        <v>486901.002976927</v>
      </c>
      <c r="BM836" s="208" t="n">
        <f aca="false">BM837+BL836</f>
        <v>4109258.61988812</v>
      </c>
      <c r="BN836" s="209" t="n">
        <f aca="false">BM836/BK836</f>
        <v>42.050959126259</v>
      </c>
    </row>
    <row r="837" customFormat="false" ht="15" hidden="false" customHeight="false" outlineLevel="0" collapsed="false">
      <c r="A837" s="219" t="s">
        <v>224</v>
      </c>
      <c r="B837" s="132" t="n">
        <v>72628</v>
      </c>
      <c r="C837" s="132" t="n">
        <v>47399</v>
      </c>
      <c r="D837" s="132" t="n">
        <v>25229</v>
      </c>
      <c r="E837" s="217" t="n">
        <v>22</v>
      </c>
      <c r="F837" s="217" t="n">
        <v>27.5</v>
      </c>
      <c r="G837" s="217" t="n">
        <v>16</v>
      </c>
      <c r="H837" s="217" t="n">
        <v>187.9</v>
      </c>
      <c r="I837" s="127"/>
      <c r="AR837" s="196" t="s">
        <v>208</v>
      </c>
      <c r="AS837" s="197" t="s">
        <v>40</v>
      </c>
      <c r="AT837" s="197" t="n">
        <v>5</v>
      </c>
      <c r="AU837" s="198" t="n">
        <f aca="false">U20</f>
        <v>2663552</v>
      </c>
      <c r="AV837" s="198" t="n">
        <f aca="false">B553</f>
        <v>7526</v>
      </c>
      <c r="AW837" s="199" t="n">
        <f aca="false">AV837/AU837</f>
        <v>0.00282555024268345</v>
      </c>
      <c r="AX837" s="200" t="n">
        <f aca="false">2*AT837*AW837/(2+AT837*AW837)</f>
        <v>0.0140286545427975</v>
      </c>
      <c r="AY837" s="201" t="n">
        <f aca="false">AY836*(1-AX836)</f>
        <v>95999.5289447279</v>
      </c>
      <c r="AZ837" s="201" t="n">
        <f aca="false">((AY837+AY838)/2)*AT837</f>
        <v>476630.784154047</v>
      </c>
      <c r="BA837" s="201" t="n">
        <f aca="false">BA838+AZ837</f>
        <v>3405984.93656987</v>
      </c>
      <c r="BB837" s="202" t="n">
        <f aca="false">BA837/AY837</f>
        <v>35.4791838461091</v>
      </c>
      <c r="BD837" s="196" t="s">
        <v>208</v>
      </c>
      <c r="BE837" s="197" t="s">
        <v>40</v>
      </c>
      <c r="BF837" s="197" t="n">
        <v>5</v>
      </c>
      <c r="BG837" s="198" t="n">
        <f aca="false">AH20</f>
        <v>3185460</v>
      </c>
      <c r="BH837" s="198" t="n">
        <f aca="false">B1242</f>
        <v>7357</v>
      </c>
      <c r="BI837" s="199" t="n">
        <f aca="false">BH837/BG837</f>
        <v>0.00230955654756299</v>
      </c>
      <c r="BJ837" s="200" t="n">
        <f aca="false">2*BF837*BI837/(2+BF837*BI837)</f>
        <v>0.0114814898625951</v>
      </c>
      <c r="BK837" s="201" t="n">
        <f aca="false">BK836*(1-BJ836)</f>
        <v>97039.4762637087</v>
      </c>
      <c r="BL837" s="201" t="n">
        <f aca="false">((BK837+BK838)/2)*BF837</f>
        <v>482411.98691106</v>
      </c>
      <c r="BM837" s="201" t="n">
        <f aca="false">BM838+BL837</f>
        <v>3622357.6169112</v>
      </c>
      <c r="BN837" s="202" t="n">
        <f aca="false">BM837/BK837</f>
        <v>37.3287012294594</v>
      </c>
    </row>
    <row r="838" customFormat="false" ht="15" hidden="false" customHeight="false" outlineLevel="0" collapsed="false">
      <c r="A838" s="219" t="s">
        <v>226</v>
      </c>
      <c r="B838" s="132" t="n">
        <v>47044</v>
      </c>
      <c r="C838" s="132" t="n">
        <v>30159</v>
      </c>
      <c r="D838" s="132" t="n">
        <v>16885</v>
      </c>
      <c r="E838" s="217" t="n">
        <v>14.3</v>
      </c>
      <c r="F838" s="217" t="n">
        <v>17.5</v>
      </c>
      <c r="G838" s="217" t="n">
        <v>10.7</v>
      </c>
      <c r="H838" s="217" t="n">
        <v>178.6</v>
      </c>
      <c r="I838" s="127"/>
      <c r="AR838" s="203" t="s">
        <v>209</v>
      </c>
      <c r="AS838" s="204" t="s">
        <v>52</v>
      </c>
      <c r="AT838" s="204" t="n">
        <v>5</v>
      </c>
      <c r="AU838" s="205" t="n">
        <f aca="false">U21</f>
        <v>2278318</v>
      </c>
      <c r="AV838" s="205" t="n">
        <f aca="false">B554</f>
        <v>10520</v>
      </c>
      <c r="AW838" s="206" t="n">
        <f aca="false">AV838/AU838</f>
        <v>0.00461744146339536</v>
      </c>
      <c r="AX838" s="207" t="n">
        <f aca="false">2*AT838*AW838/(2+AT838*AW838)</f>
        <v>0.0228237391185871</v>
      </c>
      <c r="AY838" s="208" t="n">
        <f aca="false">AY837*(1-AX837)</f>
        <v>94652.784716891</v>
      </c>
      <c r="AZ838" s="208" t="n">
        <f aca="false">((AY838+AY839)/2)*AT838</f>
        <v>467863.09742139</v>
      </c>
      <c r="BA838" s="208" t="n">
        <f aca="false">BA839+AZ838</f>
        <v>2929354.15241582</v>
      </c>
      <c r="BB838" s="209" t="n">
        <f aca="false">BA838/AY838</f>
        <v>30.9484201777856</v>
      </c>
      <c r="BD838" s="203" t="s">
        <v>209</v>
      </c>
      <c r="BE838" s="204" t="s">
        <v>52</v>
      </c>
      <c r="BF838" s="204" t="n">
        <v>5</v>
      </c>
      <c r="BG838" s="205" t="n">
        <f aca="false">AH21</f>
        <v>3046785</v>
      </c>
      <c r="BH838" s="205" t="n">
        <f aca="false">B1243</f>
        <v>11447</v>
      </c>
      <c r="BI838" s="206" t="n">
        <f aca="false">BH838/BG838</f>
        <v>0.00375707508078187</v>
      </c>
      <c r="BJ838" s="207" t="n">
        <f aca="false">2*BF838*BI838/(2+BF838*BI838)</f>
        <v>0.0186105721121057</v>
      </c>
      <c r="BK838" s="208" t="n">
        <f aca="false">BK837*(1-BJ837)</f>
        <v>95925.3185007153</v>
      </c>
      <c r="BL838" s="208" t="n">
        <f aca="false">((BK838+BK839)/2)*BF838</f>
        <v>475163.529860241</v>
      </c>
      <c r="BM838" s="208" t="n">
        <f aca="false">BM839+BL838</f>
        <v>3139945.63000014</v>
      </c>
      <c r="BN838" s="209" t="n">
        <f aca="false">BM838/BK838</f>
        <v>32.7332312164981</v>
      </c>
    </row>
    <row r="839" customFormat="false" ht="15" hidden="false" customHeight="false" outlineLevel="0" collapsed="false">
      <c r="A839" s="219" t="s">
        <v>227</v>
      </c>
      <c r="B839" s="132" t="n">
        <v>286133</v>
      </c>
      <c r="C839" s="132" t="n">
        <v>144174</v>
      </c>
      <c r="D839" s="132" t="n">
        <v>141959</v>
      </c>
      <c r="E839" s="217" t="n">
        <v>86.8</v>
      </c>
      <c r="F839" s="217" t="n">
        <v>83.6</v>
      </c>
      <c r="G839" s="217" t="n">
        <v>90.2</v>
      </c>
      <c r="H839" s="217" t="n">
        <v>101.6</v>
      </c>
      <c r="I839" s="127"/>
      <c r="AR839" s="196" t="s">
        <v>210</v>
      </c>
      <c r="AS839" s="197" t="s">
        <v>53</v>
      </c>
      <c r="AT839" s="197" t="n">
        <v>5</v>
      </c>
      <c r="AU839" s="198" t="n">
        <f aca="false">U22</f>
        <v>2103579</v>
      </c>
      <c r="AV839" s="198" t="n">
        <f aca="false">B555</f>
        <v>15462</v>
      </c>
      <c r="AW839" s="199" t="n">
        <f aca="false">AV839/AU839</f>
        <v>0.00735033008030599</v>
      </c>
      <c r="AX839" s="200" t="n">
        <f aca="false">2*AT839*AW839/(2+AT839*AW839)</f>
        <v>0.0360884945342105</v>
      </c>
      <c r="AY839" s="201" t="n">
        <f aca="false">AY838*(1-AX838)</f>
        <v>92492.4542516649</v>
      </c>
      <c r="AZ839" s="201" t="n">
        <f aca="false">((AY839+AY840)/2)*AT839</f>
        <v>454117.487684032</v>
      </c>
      <c r="BA839" s="201" t="n">
        <f aca="false">BA840+AZ839</f>
        <v>2461491.05499443</v>
      </c>
      <c r="BB839" s="202" t="n">
        <f aca="false">BA839/AY839</f>
        <v>26.6128850716503</v>
      </c>
      <c r="BD839" s="196" t="s">
        <v>210</v>
      </c>
      <c r="BE839" s="197" t="s">
        <v>53</v>
      </c>
      <c r="BF839" s="197" t="n">
        <v>5</v>
      </c>
      <c r="BG839" s="198" t="n">
        <f aca="false">AH22</f>
        <v>2808978</v>
      </c>
      <c r="BH839" s="198" t="n">
        <f aca="false">B1244</f>
        <v>16799</v>
      </c>
      <c r="BI839" s="199" t="n">
        <f aca="false">BH839/BG839</f>
        <v>0.00598046691714923</v>
      </c>
      <c r="BJ839" s="200" t="n">
        <f aca="false">2*BF839*BI839/(2+BF839*BI839)</f>
        <v>0.0294618456033733</v>
      </c>
      <c r="BK839" s="201" t="n">
        <f aca="false">BK838*(1-BJ838)</f>
        <v>94140.0934433811</v>
      </c>
      <c r="BL839" s="201" t="n">
        <f aca="false">((BK839+BK840)/2)*BF839</f>
        <v>463766.614971615</v>
      </c>
      <c r="BM839" s="201" t="n">
        <f aca="false">BM840+BL839</f>
        <v>2664782.1001399</v>
      </c>
      <c r="BN839" s="202" t="n">
        <f aca="false">BM839/BK839</f>
        <v>28.3065589024785</v>
      </c>
    </row>
    <row r="840" customFormat="false" ht="15" hidden="false" customHeight="false" outlineLevel="0" collapsed="false">
      <c r="A840" s="219" t="s">
        <v>228</v>
      </c>
      <c r="B840" s="132" t="n">
        <v>250133</v>
      </c>
      <c r="C840" s="132" t="n">
        <v>121011</v>
      </c>
      <c r="D840" s="132" t="n">
        <v>129122</v>
      </c>
      <c r="E840" s="217" t="n">
        <v>75.8</v>
      </c>
      <c r="F840" s="217" t="n">
        <v>70.2</v>
      </c>
      <c r="G840" s="217" t="n">
        <v>82.1</v>
      </c>
      <c r="H840" s="217" t="n">
        <v>93.7</v>
      </c>
      <c r="I840" s="127"/>
      <c r="AR840" s="203" t="s">
        <v>211</v>
      </c>
      <c r="AS840" s="204" t="s">
        <v>57</v>
      </c>
      <c r="AT840" s="204" t="n">
        <v>5</v>
      </c>
      <c r="AU840" s="205" t="n">
        <f aca="false">U23</f>
        <v>1902660</v>
      </c>
      <c r="AV840" s="205" t="n">
        <f aca="false">B556</f>
        <v>21459</v>
      </c>
      <c r="AW840" s="206" t="n">
        <f aca="false">AV840/AU840</f>
        <v>0.0112784207372836</v>
      </c>
      <c r="AX840" s="207" t="n">
        <f aca="false">2*AT840*AW840/(2+AT840*AW840)</f>
        <v>0.05484567226778</v>
      </c>
      <c r="AY840" s="208" t="n">
        <f aca="false">AY839*(1-AX839)</f>
        <v>89154.5408219479</v>
      </c>
      <c r="AZ840" s="208" t="n">
        <f aca="false">((AY840+AY841)/2)*AT840</f>
        <v>433548.352291977</v>
      </c>
      <c r="BA840" s="208" t="n">
        <f aca="false">BA841+AZ840</f>
        <v>2007373.5673104</v>
      </c>
      <c r="BB840" s="209" t="n">
        <f aca="false">BA840/AY840</f>
        <v>22.5156626774553</v>
      </c>
      <c r="BD840" s="203" t="s">
        <v>211</v>
      </c>
      <c r="BE840" s="204" t="s">
        <v>57</v>
      </c>
      <c r="BF840" s="204" t="n">
        <v>5</v>
      </c>
      <c r="BG840" s="205" t="n">
        <f aca="false">AH23</f>
        <v>2302729</v>
      </c>
      <c r="BH840" s="205" t="n">
        <f aca="false">B1245</f>
        <v>21596</v>
      </c>
      <c r="BI840" s="206" t="n">
        <f aca="false">BH840/BG840</f>
        <v>0.00937843749742154</v>
      </c>
      <c r="BJ840" s="207" t="n">
        <f aca="false">2*BF840*BI840/(2+BF840*BI840)</f>
        <v>0.0458179358676193</v>
      </c>
      <c r="BK840" s="208" t="n">
        <f aca="false">BK839*(1-BJ839)</f>
        <v>91366.552545265</v>
      </c>
      <c r="BL840" s="208" t="n">
        <f aca="false">((BK840+BK841)/2)*BF840</f>
        <v>446367.195613914</v>
      </c>
      <c r="BM840" s="208" t="n">
        <f aca="false">BM841+BL840</f>
        <v>2201015.48516828</v>
      </c>
      <c r="BN840" s="209" t="n">
        <f aca="false">BM840/BK840</f>
        <v>24.0899478403527</v>
      </c>
    </row>
    <row r="841" customFormat="false" ht="15" hidden="false" customHeight="false" outlineLevel="0" collapsed="false">
      <c r="A841" s="219" t="s">
        <v>229</v>
      </c>
      <c r="B841" s="132" t="n">
        <v>184739</v>
      </c>
      <c r="C841" s="132" t="n">
        <v>81008</v>
      </c>
      <c r="D841" s="132" t="n">
        <v>103731</v>
      </c>
      <c r="E841" s="217" t="n">
        <v>56</v>
      </c>
      <c r="F841" s="217" t="n">
        <v>47</v>
      </c>
      <c r="G841" s="217" t="n">
        <v>65.9</v>
      </c>
      <c r="H841" s="217" t="n">
        <v>78.1</v>
      </c>
      <c r="I841" s="127"/>
      <c r="AR841" s="196" t="s">
        <v>212</v>
      </c>
      <c r="AS841" s="197" t="s">
        <v>62</v>
      </c>
      <c r="AT841" s="197" t="n">
        <v>5</v>
      </c>
      <c r="AU841" s="198" t="n">
        <f aca="false">U24</f>
        <v>1657878</v>
      </c>
      <c r="AV841" s="198" t="n">
        <f aca="false">B557</f>
        <v>28404</v>
      </c>
      <c r="AW841" s="199" t="n">
        <f aca="false">AV841/AU841</f>
        <v>0.0171327443877052</v>
      </c>
      <c r="AX841" s="200" t="n">
        <f aca="false">2*AT841*AW841/(2+AT841*AW841)</f>
        <v>0.0821452864500188</v>
      </c>
      <c r="AY841" s="201" t="n">
        <f aca="false">AY840*(1-AX840)</f>
        <v>84264.800094843</v>
      </c>
      <c r="AZ841" s="201" t="n">
        <f aca="false">((AY841+AY842)/2)*AT841</f>
        <v>404019.110120604</v>
      </c>
      <c r="BA841" s="201" t="n">
        <f aca="false">BA842+AZ841</f>
        <v>1573825.21501842</v>
      </c>
      <c r="BB841" s="202" t="n">
        <f aca="false">BA841/AY841</f>
        <v>18.6771369925168</v>
      </c>
      <c r="BD841" s="196" t="s">
        <v>212</v>
      </c>
      <c r="BE841" s="197" t="s">
        <v>62</v>
      </c>
      <c r="BF841" s="197" t="n">
        <v>5</v>
      </c>
      <c r="BG841" s="198" t="n">
        <f aca="false">AH24</f>
        <v>1945180</v>
      </c>
      <c r="BH841" s="198" t="n">
        <f aca="false">B1246</f>
        <v>27995</v>
      </c>
      <c r="BI841" s="199" t="n">
        <f aca="false">BH841/BG841</f>
        <v>0.0143919842893717</v>
      </c>
      <c r="BJ841" s="200" t="n">
        <f aca="false">2*BF841*BI841/(2+BF841*BI841)</f>
        <v>0.069460727210021</v>
      </c>
      <c r="BK841" s="201" t="n">
        <f aca="false">BK840*(1-BJ840)</f>
        <v>87180.3257003006</v>
      </c>
      <c r="BL841" s="201" t="n">
        <f aca="false">((BK841+BK842)/2)*BF841</f>
        <v>420762.60644763</v>
      </c>
      <c r="BM841" s="201" t="n">
        <f aca="false">BM842+BL841</f>
        <v>1754648.28955437</v>
      </c>
      <c r="BN841" s="202" t="n">
        <f aca="false">BM841/BK841</f>
        <v>20.1266544424979</v>
      </c>
    </row>
    <row r="842" customFormat="false" ht="15" hidden="false" customHeight="false" outlineLevel="0" collapsed="false">
      <c r="B842" s="132"/>
      <c r="C842" s="132"/>
      <c r="D842" s="132"/>
      <c r="E842" s="217"/>
      <c r="F842" s="217"/>
      <c r="G842" s="217"/>
      <c r="H842" s="217"/>
      <c r="I842" s="127"/>
      <c r="AR842" s="203" t="s">
        <v>213</v>
      </c>
      <c r="AS842" s="204" t="s">
        <v>64</v>
      </c>
      <c r="AT842" s="204" t="n">
        <v>5</v>
      </c>
      <c r="AU842" s="205" t="n">
        <f aca="false">U25</f>
        <v>1348279</v>
      </c>
      <c r="AV842" s="205" t="n">
        <f aca="false">B558</f>
        <v>35530</v>
      </c>
      <c r="AW842" s="206" t="n">
        <f aca="false">AV842/AU842</f>
        <v>0.0263521125820398</v>
      </c>
      <c r="AX842" s="207" t="n">
        <f aca="false">2*AT842*AW842/(2+AT842*AW842)</f>
        <v>0.123616662398824</v>
      </c>
      <c r="AY842" s="208" t="n">
        <f aca="false">AY841*(1-AX841)</f>
        <v>77342.8439533985</v>
      </c>
      <c r="AZ842" s="208" t="n">
        <f aca="false">((AY842+AY843)/2)*AT842</f>
        <v>362812.059192112</v>
      </c>
      <c r="BA842" s="208" t="n">
        <f aca="false">BA843+AZ842</f>
        <v>1169806.10489782</v>
      </c>
      <c r="BB842" s="209" t="n">
        <f aca="false">BA842/AY842</f>
        <v>15.1249429824777</v>
      </c>
      <c r="BD842" s="203" t="s">
        <v>213</v>
      </c>
      <c r="BE842" s="204" t="s">
        <v>64</v>
      </c>
      <c r="BF842" s="204" t="n">
        <v>5</v>
      </c>
      <c r="BG842" s="205" t="n">
        <f aca="false">AH25</f>
        <v>1685268</v>
      </c>
      <c r="BH842" s="205" t="n">
        <f aca="false">B1247</f>
        <v>38245</v>
      </c>
      <c r="BI842" s="206" t="n">
        <f aca="false">BH842/BG842</f>
        <v>0.0226937199305986</v>
      </c>
      <c r="BJ842" s="207" t="n">
        <f aca="false">2*BF842*BI842/(2+BF842*BI842)</f>
        <v>0.107376660028565</v>
      </c>
      <c r="BK842" s="208" t="n">
        <f aca="false">BK841*(1-BJ841)</f>
        <v>81124.7168787513</v>
      </c>
      <c r="BL842" s="208" t="n">
        <f aca="false">((BK842+BK843)/2)*BF842</f>
        <v>383846.331533248</v>
      </c>
      <c r="BM842" s="208" t="n">
        <f aca="false">BM843+BL842</f>
        <v>1333885.68310674</v>
      </c>
      <c r="BN842" s="209" t="n">
        <f aca="false">BM842/BK842</f>
        <v>16.4424078681268</v>
      </c>
    </row>
    <row r="843" customFormat="false" ht="15" hidden="false" customHeight="false" outlineLevel="0" collapsed="false">
      <c r="A843" s="219" t="s">
        <v>230</v>
      </c>
      <c r="B843" s="132" t="n">
        <v>322761</v>
      </c>
      <c r="C843" s="132" t="n">
        <v>168410</v>
      </c>
      <c r="D843" s="132" t="n">
        <v>154351</v>
      </c>
      <c r="E843" s="217" t="n">
        <v>97.9</v>
      </c>
      <c r="F843" s="217" t="n">
        <v>97.6</v>
      </c>
      <c r="G843" s="217" t="n">
        <v>98.1</v>
      </c>
      <c r="H843" s="217" t="n">
        <v>109.1</v>
      </c>
      <c r="I843" s="127"/>
      <c r="AR843" s="196" t="s">
        <v>214</v>
      </c>
      <c r="AS843" s="197" t="s">
        <v>69</v>
      </c>
      <c r="AT843" s="197" t="n">
        <v>5</v>
      </c>
      <c r="AU843" s="198" t="n">
        <f aca="false">U26</f>
        <v>975114</v>
      </c>
      <c r="AV843" s="198" t="n">
        <f aca="false">B559</f>
        <v>40925</v>
      </c>
      <c r="AW843" s="199" t="n">
        <f aca="false">AV843/AU843</f>
        <v>0.0419694517769204</v>
      </c>
      <c r="AX843" s="200" t="n">
        <f aca="false">2*AT843*AW843/(2+AT843*AW843)</f>
        <v>0.189920147685248</v>
      </c>
      <c r="AY843" s="201" t="n">
        <f aca="false">AY842*(1-AX842)</f>
        <v>67781.9797234463</v>
      </c>
      <c r="AZ843" s="201" t="n">
        <f aca="false">((AY843+AY844)/2)*AT843</f>
        <v>306726.989618543</v>
      </c>
      <c r="BA843" s="201" t="n">
        <f aca="false">BA844+AZ843</f>
        <v>806994.045705708</v>
      </c>
      <c r="BB843" s="202" t="n">
        <f aca="false">BA843/AY843</f>
        <v>11.9057314200365</v>
      </c>
      <c r="BD843" s="196" t="s">
        <v>214</v>
      </c>
      <c r="BE843" s="197" t="s">
        <v>69</v>
      </c>
      <c r="BF843" s="197" t="n">
        <v>5</v>
      </c>
      <c r="BG843" s="198" t="n">
        <f aca="false">AH26</f>
        <v>1353909</v>
      </c>
      <c r="BH843" s="198" t="n">
        <f aca="false">B1248</f>
        <v>48879</v>
      </c>
      <c r="BI843" s="199" t="n">
        <f aca="false">BH843/BG843</f>
        <v>0.0361021309408535</v>
      </c>
      <c r="BJ843" s="200" t="n">
        <f aca="false">2*BF843*BI843/(2+BF843*BI843)</f>
        <v>0.165567321870068</v>
      </c>
      <c r="BK843" s="201" t="n">
        <f aca="false">BK842*(1-BJ842)</f>
        <v>72413.815734548</v>
      </c>
      <c r="BL843" s="201" t="n">
        <f aca="false">((BK843+BK844)/2)*BF843</f>
        <v>332095.674828836</v>
      </c>
      <c r="BM843" s="201" t="n">
        <f aca="false">BM844+BL843</f>
        <v>950039.351573488</v>
      </c>
      <c r="BN843" s="202" t="n">
        <f aca="false">BM843/BK843</f>
        <v>13.1195869453435</v>
      </c>
    </row>
    <row r="844" customFormat="false" ht="15" hidden="false" customHeight="false" outlineLevel="0" collapsed="false">
      <c r="A844" s="219" t="s">
        <v>231</v>
      </c>
      <c r="B844" s="132" t="n">
        <v>98</v>
      </c>
      <c r="C844" s="132" t="n">
        <v>64</v>
      </c>
      <c r="D844" s="132" t="n">
        <v>34</v>
      </c>
      <c r="E844" s="217" t="n">
        <v>0</v>
      </c>
      <c r="F844" s="217" t="n">
        <v>0</v>
      </c>
      <c r="G844" s="217" t="n">
        <v>0</v>
      </c>
      <c r="H844" s="217" t="n">
        <v>188.2</v>
      </c>
      <c r="I844" s="127"/>
      <c r="AR844" s="203" t="s">
        <v>215</v>
      </c>
      <c r="AS844" s="204" t="s">
        <v>70</v>
      </c>
      <c r="AT844" s="204" t="n">
        <v>5</v>
      </c>
      <c r="AU844" s="205" t="n">
        <f aca="false">U27</f>
        <v>641693</v>
      </c>
      <c r="AV844" s="205" t="n">
        <f aca="false">B560</f>
        <v>45602</v>
      </c>
      <c r="AW844" s="206" t="n">
        <f aca="false">AV844/AU844</f>
        <v>0.0710651355087246</v>
      </c>
      <c r="AX844" s="207" t="n">
        <f aca="false">2*AT844*AW844/(2+AT844*AW844)</f>
        <v>0.301721057882911</v>
      </c>
      <c r="AY844" s="208" t="n">
        <f aca="false">AY843*(1-AX843)</f>
        <v>54908.8161239709</v>
      </c>
      <c r="AZ844" s="208" t="n">
        <f aca="false">((AY844+AY845)/2)*AT844</f>
        <v>233126.215399798</v>
      </c>
      <c r="BA844" s="208" t="n">
        <f aca="false">BA845+AZ844</f>
        <v>500267.056087165</v>
      </c>
      <c r="BB844" s="209" t="n">
        <f aca="false">BA844/AY844</f>
        <v>9.11086946325127</v>
      </c>
      <c r="BD844" s="203" t="s">
        <v>215</v>
      </c>
      <c r="BE844" s="204" t="s">
        <v>70</v>
      </c>
      <c r="BF844" s="204" t="n">
        <v>5</v>
      </c>
      <c r="BG844" s="205" t="n">
        <f aca="false">AH27</f>
        <v>969972</v>
      </c>
      <c r="BH844" s="205" t="n">
        <f aca="false">B1249</f>
        <v>57797</v>
      </c>
      <c r="BI844" s="206" t="n">
        <f aca="false">BH844/BG844</f>
        <v>0.0595862560981142</v>
      </c>
      <c r="BJ844" s="207" t="n">
        <f aca="false">2*BF844*BI844/(2+BF844*BI844)</f>
        <v>0.259303907840941</v>
      </c>
      <c r="BK844" s="208" t="n">
        <f aca="false">BK843*(1-BJ843)</f>
        <v>60424.4541969863</v>
      </c>
      <c r="BL844" s="208" t="n">
        <f aca="false">((BK844+BK845)/2)*BF844</f>
        <v>262951.528228845</v>
      </c>
      <c r="BM844" s="208" t="n">
        <f aca="false">BM845+BL844</f>
        <v>617943.676744652</v>
      </c>
      <c r="BN844" s="209" t="n">
        <f aca="false">BM844/BK844</f>
        <v>10.2267150768153</v>
      </c>
    </row>
    <row r="845" customFormat="false" ht="15" hidden="false" customHeight="false" outlineLevel="0" collapsed="false">
      <c r="A845" s="219" t="s">
        <v>232</v>
      </c>
      <c r="B845" s="132" t="n">
        <v>85</v>
      </c>
      <c r="C845" s="132" t="n">
        <v>56</v>
      </c>
      <c r="D845" s="132" t="n">
        <v>29</v>
      </c>
      <c r="E845" s="217" t="n">
        <v>0</v>
      </c>
      <c r="F845" s="217" t="n">
        <v>0</v>
      </c>
      <c r="G845" s="217" t="n">
        <v>0</v>
      </c>
      <c r="H845" s="217" t="n">
        <v>193.1</v>
      </c>
      <c r="I845" s="127"/>
      <c r="AR845" s="196" t="s">
        <v>216</v>
      </c>
      <c r="AS845" s="197" t="s">
        <v>71</v>
      </c>
      <c r="AT845" s="197" t="n">
        <v>5</v>
      </c>
      <c r="AU845" s="198" t="n">
        <f aca="false">U28</f>
        <v>371583</v>
      </c>
      <c r="AV845" s="198" t="n">
        <f aca="false">B561</f>
        <v>40630</v>
      </c>
      <c r="AW845" s="199" t="n">
        <f aca="false">AV845/AU845</f>
        <v>0.109343000083427</v>
      </c>
      <c r="AX845" s="200" t="n">
        <f aca="false">2*AT845*AW845/(2+AT845*AW845)</f>
        <v>0.429349181457357</v>
      </c>
      <c r="AY845" s="201" t="n">
        <f aca="false">AY844*(1-AX844)</f>
        <v>38341.6700359481</v>
      </c>
      <c r="AZ845" s="201" t="n">
        <f aca="false">((AY845+AY846)/2)*AT845</f>
        <v>150553.438565635</v>
      </c>
      <c r="BA845" s="201" t="n">
        <f aca="false">BA846+AZ845</f>
        <v>267140.840687368</v>
      </c>
      <c r="BB845" s="202" t="n">
        <f aca="false">BA845/AY845</f>
        <v>6.96737623679155</v>
      </c>
      <c r="BD845" s="196" t="s">
        <v>216</v>
      </c>
      <c r="BE845" s="197" t="s">
        <v>71</v>
      </c>
      <c r="BF845" s="197" t="n">
        <v>5</v>
      </c>
      <c r="BG845" s="198" t="n">
        <f aca="false">AH28</f>
        <v>570038</v>
      </c>
      <c r="BH845" s="198" t="n">
        <f aca="false">B1250</f>
        <v>51681</v>
      </c>
      <c r="BI845" s="199" t="n">
        <f aca="false">BH845/BG845</f>
        <v>0.090662376894172</v>
      </c>
      <c r="BJ845" s="200" t="n">
        <f aca="false">2*BF845*BI845/(2+BF845*BI845)</f>
        <v>0.369550962794632</v>
      </c>
      <c r="BK845" s="201" t="n">
        <f aca="false">BK844*(1-BJ844)</f>
        <v>44756.1570945518</v>
      </c>
      <c r="BL845" s="201" t="n">
        <f aca="false">((BK845+BK846)/2)*BF845</f>
        <v>182431.583109561</v>
      </c>
      <c r="BM845" s="201" t="n">
        <f aca="false">BM846+BL845</f>
        <v>354992.148515807</v>
      </c>
      <c r="BN845" s="202" t="n">
        <f aca="false">BM845/BK845</f>
        <v>7.93169413016965</v>
      </c>
    </row>
    <row r="846" customFormat="false" ht="15" hidden="false" customHeight="false" outlineLevel="0" collapsed="false">
      <c r="A846" s="219" t="s">
        <v>233</v>
      </c>
      <c r="B846" s="132" t="n">
        <v>1587</v>
      </c>
      <c r="C846" s="132" t="n">
        <v>1159</v>
      </c>
      <c r="D846" s="132" t="n">
        <v>428</v>
      </c>
      <c r="E846" s="217" t="n">
        <v>0.5</v>
      </c>
      <c r="F846" s="217" t="n">
        <v>0.7</v>
      </c>
      <c r="G846" s="217" t="n">
        <v>0.3</v>
      </c>
      <c r="H846" s="217" t="n">
        <v>270.8</v>
      </c>
      <c r="I846" s="127"/>
      <c r="AR846" s="203" t="n">
        <v>90</v>
      </c>
      <c r="AS846" s="204" t="s">
        <v>72</v>
      </c>
      <c r="AT846" s="204" t="n">
        <v>5</v>
      </c>
      <c r="AU846" s="205" t="n">
        <f aca="false">U29</f>
        <v>171698</v>
      </c>
      <c r="AV846" s="205" t="n">
        <f aca="false">B562</f>
        <v>27206</v>
      </c>
      <c r="AW846" s="206" t="n">
        <f aca="false">AV846/AU846</f>
        <v>0.15845263194679</v>
      </c>
      <c r="AX846" s="207" t="n">
        <f aca="false">2*AT846*AW846/(2+AT846*AW846)</f>
        <v>0.567470266527055</v>
      </c>
      <c r="AY846" s="208" t="n">
        <f aca="false">AY845*(1-AX845)</f>
        <v>21879.7053903057</v>
      </c>
      <c r="AZ846" s="208" t="n">
        <f aca="false">((AY846+AY847)/2)*AT846</f>
        <v>78358.3213281031</v>
      </c>
      <c r="BA846" s="208" t="n">
        <f aca="false">BA847+AZ846</f>
        <v>116587.402121733</v>
      </c>
      <c r="BB846" s="209" t="n">
        <f aca="false">BA846/AY846</f>
        <v>5.32856361829211</v>
      </c>
      <c r="BD846" s="203" t="n">
        <v>90</v>
      </c>
      <c r="BE846" s="204" t="s">
        <v>72</v>
      </c>
      <c r="BF846" s="204" t="n">
        <v>5</v>
      </c>
      <c r="BG846" s="205" t="n">
        <f aca="false">AH29</f>
        <v>263246</v>
      </c>
      <c r="BH846" s="205" t="n">
        <f aca="false">B1251</f>
        <v>34629</v>
      </c>
      <c r="BI846" s="206" t="n">
        <f aca="false">BH846/BG846</f>
        <v>0.131546158346186</v>
      </c>
      <c r="BJ846" s="207" t="n">
        <f aca="false">2*BF846*BI846/(2+BF846*BI846)</f>
        <v>0.494956670387644</v>
      </c>
      <c r="BK846" s="208" t="n">
        <f aca="false">BK845*(1-BJ845)</f>
        <v>28216.4761492724</v>
      </c>
      <c r="BL846" s="208" t="n">
        <f aca="false">((BK846+BK847)/2)*BF846</f>
        <v>106167.548034071</v>
      </c>
      <c r="BM846" s="208" t="n">
        <f aca="false">BM847+BL846</f>
        <v>172560.565406247</v>
      </c>
      <c r="BN846" s="209" t="n">
        <f aca="false">BM846/BK846</f>
        <v>6.11559588424001</v>
      </c>
    </row>
    <row r="847" customFormat="false" ht="15" hidden="false" customHeight="false" outlineLevel="0" collapsed="false">
      <c r="A847" s="219" t="s">
        <v>234</v>
      </c>
      <c r="B847" s="132" t="n">
        <v>8285</v>
      </c>
      <c r="C847" s="132" t="n">
        <v>4994</v>
      </c>
      <c r="D847" s="132" t="n">
        <v>3291</v>
      </c>
      <c r="E847" s="217" t="n">
        <v>2.5</v>
      </c>
      <c r="F847" s="217" t="n">
        <v>2.9</v>
      </c>
      <c r="G847" s="217" t="n">
        <v>2.1</v>
      </c>
      <c r="H847" s="217" t="n">
        <v>151.7</v>
      </c>
      <c r="I847" s="127"/>
      <c r="AR847" s="196" t="n">
        <v>95</v>
      </c>
      <c r="AS847" s="197" t="s">
        <v>74</v>
      </c>
      <c r="AT847" s="197" t="n">
        <v>5</v>
      </c>
      <c r="AU847" s="198" t="n">
        <f aca="false">U30</f>
        <v>51644</v>
      </c>
      <c r="AV847" s="198" t="n">
        <f aca="false">B563</f>
        <v>12017</v>
      </c>
      <c r="AW847" s="199" t="n">
        <f aca="false">AV847/AU847</f>
        <v>0.232689179769189</v>
      </c>
      <c r="AX847" s="200" t="n">
        <f aca="false">2*AT847*AW847/(2+AT847*AW847)</f>
        <v>0.735556058834691</v>
      </c>
      <c r="AY847" s="201" t="n">
        <f aca="false">AY846*(1-AX846)</f>
        <v>9463.6231409355</v>
      </c>
      <c r="AZ847" s="201" t="n">
        <f aca="false">((AY847+AY848)/2)*AT847</f>
        <v>29915.5523550692</v>
      </c>
      <c r="BA847" s="201" t="n">
        <f aca="false">BA848+AZ847</f>
        <v>38229.0807936299</v>
      </c>
      <c r="BB847" s="202" t="n">
        <f aca="false">BA847/AY847</f>
        <v>4.03958190476411</v>
      </c>
      <c r="BD847" s="196" t="n">
        <v>95</v>
      </c>
      <c r="BE847" s="197" t="s">
        <v>74</v>
      </c>
      <c r="BF847" s="197" t="n">
        <v>5</v>
      </c>
      <c r="BG847" s="198" t="n">
        <f aca="false">AH30</f>
        <v>93777</v>
      </c>
      <c r="BH847" s="198" t="n">
        <f aca="false">B1252</f>
        <v>18443</v>
      </c>
      <c r="BI847" s="199" t="n">
        <f aca="false">BH847/BG847</f>
        <v>0.196668692749821</v>
      </c>
      <c r="BJ847" s="200" t="n">
        <f aca="false">2*BF847*BI847/(2+BF847*BI847)</f>
        <v>0.659222429933266</v>
      </c>
      <c r="BK847" s="201" t="n">
        <f aca="false">BK846*(1-BJ846)</f>
        <v>14250.5430643562</v>
      </c>
      <c r="BL847" s="201" t="n">
        <f aca="false">((BK847+BK848)/2)*BF847</f>
        <v>47767.021254897</v>
      </c>
      <c r="BM847" s="201" t="n">
        <f aca="false">BM848+BL847</f>
        <v>66393.0173721753</v>
      </c>
      <c r="BN847" s="202" t="n">
        <f aca="false">BM847/BK847</f>
        <v>4.65898156107744</v>
      </c>
    </row>
    <row r="848" customFormat="false" ht="15" hidden="false" customHeight="false" outlineLevel="0" collapsed="false">
      <c r="A848" s="219" t="s">
        <v>218</v>
      </c>
      <c r="B848" s="132" t="n">
        <v>4560</v>
      </c>
      <c r="C848" s="132" t="n">
        <v>977</v>
      </c>
      <c r="D848" s="132" t="n">
        <v>3583</v>
      </c>
      <c r="E848" s="217" t="n">
        <v>1.4</v>
      </c>
      <c r="F848" s="217" t="n">
        <v>0.6</v>
      </c>
      <c r="G848" s="217" t="n">
        <v>2.3</v>
      </c>
      <c r="H848" s="217" t="n">
        <v>27.3</v>
      </c>
      <c r="I848" s="127"/>
      <c r="AR848" s="220" t="s">
        <v>217</v>
      </c>
      <c r="AS848" s="221" t="s">
        <v>218</v>
      </c>
      <c r="AT848" s="221" t="n">
        <f aca="false">2/AW848</f>
        <v>6.64391891891892</v>
      </c>
      <c r="AU848" s="222" t="n">
        <f aca="false">U31</f>
        <v>9833</v>
      </c>
      <c r="AV848" s="222" t="n">
        <f aca="false">B564</f>
        <v>2960</v>
      </c>
      <c r="AW848" s="223" t="n">
        <f aca="false">AV848/AU848</f>
        <v>0.301027153462829</v>
      </c>
      <c r="AX848" s="224" t="n">
        <f aca="false">2*AT848*AW848/(2+AT848*AW848)</f>
        <v>1</v>
      </c>
      <c r="AY848" s="225" t="n">
        <f aca="false">AY847*(1-AX847)</f>
        <v>2502.5978010922</v>
      </c>
      <c r="AZ848" s="225" t="n">
        <f aca="false">AY848/AW848</f>
        <v>8313.52843856068</v>
      </c>
      <c r="BA848" s="225" t="n">
        <f aca="false">BA849+AZ848</f>
        <v>8313.52843856068</v>
      </c>
      <c r="BB848" s="226" t="n">
        <f aca="false">BA848/AY848</f>
        <v>3.32195945945946</v>
      </c>
      <c r="BD848" s="220" t="s">
        <v>217</v>
      </c>
      <c r="BE848" s="221" t="s">
        <v>218</v>
      </c>
      <c r="BF848" s="221" t="n">
        <f aca="false">2/BI848</f>
        <v>7.670913526701</v>
      </c>
      <c r="BG848" s="222" t="n">
        <f aca="false">AH31</f>
        <v>28298</v>
      </c>
      <c r="BH848" s="222" t="n">
        <f aca="false">B1253</f>
        <v>7378</v>
      </c>
      <c r="BI848" s="223" t="n">
        <f aca="false">BH848/BG848</f>
        <v>0.260725139585836</v>
      </c>
      <c r="BJ848" s="224" t="n">
        <f aca="false">2*BF848*BI848/(2+BF848*BI848)</f>
        <v>1</v>
      </c>
      <c r="BK848" s="225" t="n">
        <f aca="false">BK847*(1-BJ847)</f>
        <v>4856.26543760264</v>
      </c>
      <c r="BL848" s="225" t="n">
        <f aca="false">BK848/BI848</f>
        <v>18625.9961172783</v>
      </c>
      <c r="BM848" s="225" t="n">
        <f aca="false">BM849+BL848</f>
        <v>18625.9961172783</v>
      </c>
      <c r="BN848" s="226" t="n">
        <f aca="false">BM848/BK848</f>
        <v>3.8354567633505</v>
      </c>
    </row>
    <row r="849" customFormat="false" ht="15" hidden="false" customHeight="false" outlineLevel="0" collapsed="false">
      <c r="B849" s="132"/>
      <c r="C849" s="132"/>
      <c r="D849" s="132"/>
      <c r="E849" s="217"/>
      <c r="F849" s="217"/>
      <c r="G849" s="217"/>
      <c r="H849" s="217"/>
      <c r="I849" s="127"/>
    </row>
    <row r="850" customFormat="false" ht="15" hidden="false" customHeight="false" outlineLevel="0" collapsed="false">
      <c r="A850" s="124" t="s">
        <v>235</v>
      </c>
      <c r="B850" s="227" t="n">
        <v>77.2971969864835</v>
      </c>
      <c r="C850" s="227" t="n">
        <v>73.9057093425606</v>
      </c>
      <c r="D850" s="227" t="n">
        <v>81.0722010815141</v>
      </c>
      <c r="E850" s="124"/>
      <c r="F850" s="124"/>
      <c r="G850" s="124"/>
      <c r="H850" s="124"/>
      <c r="I850" s="127"/>
      <c r="AR850" s="180"/>
      <c r="AS850" s="181"/>
      <c r="AT850" s="181"/>
      <c r="AU850" s="181"/>
      <c r="AV850" s="182"/>
      <c r="AW850" s="182" t="s">
        <v>322</v>
      </c>
      <c r="AX850" s="181"/>
      <c r="AY850" s="181"/>
      <c r="AZ850" s="181"/>
      <c r="BA850" s="181"/>
      <c r="BB850" s="183"/>
      <c r="BD850" s="180"/>
      <c r="BE850" s="181"/>
      <c r="BF850" s="181"/>
      <c r="BG850" s="181"/>
      <c r="BH850" s="182"/>
      <c r="BI850" s="182" t="s">
        <v>323</v>
      </c>
      <c r="BJ850" s="181"/>
      <c r="BK850" s="181"/>
      <c r="BL850" s="181"/>
      <c r="BM850" s="181"/>
      <c r="BN850" s="183"/>
    </row>
    <row r="851" customFormat="false" ht="15" hidden="false" customHeight="false" outlineLevel="0" collapsed="false">
      <c r="A851" s="127"/>
      <c r="B851" s="127"/>
      <c r="C851" s="127"/>
      <c r="D851" s="127"/>
      <c r="E851" s="127"/>
      <c r="F851" s="127"/>
      <c r="G851" s="127"/>
      <c r="H851" s="127"/>
      <c r="I851" s="127"/>
      <c r="AR851" s="184"/>
      <c r="AS851" s="185"/>
      <c r="AT851" s="186"/>
      <c r="AU851" s="187"/>
      <c r="AV851" s="187"/>
      <c r="AW851" s="187"/>
      <c r="AX851" s="187"/>
      <c r="AY851" s="187"/>
      <c r="AZ851" s="188"/>
      <c r="BA851" s="187"/>
      <c r="BB851" s="189"/>
      <c r="BD851" s="184"/>
      <c r="BE851" s="185"/>
      <c r="BF851" s="186"/>
      <c r="BG851" s="187"/>
      <c r="BH851" s="187"/>
      <c r="BI851" s="187"/>
      <c r="BJ851" s="187"/>
      <c r="BK851" s="187"/>
      <c r="BL851" s="188"/>
      <c r="BM851" s="187"/>
      <c r="BN851" s="189"/>
    </row>
    <row r="852" customFormat="false" ht="73" hidden="false" customHeight="false" outlineLevel="0" collapsed="false">
      <c r="A852" s="127"/>
      <c r="B852" s="127"/>
      <c r="C852" s="127"/>
      <c r="D852" s="127"/>
      <c r="E852" s="127"/>
      <c r="F852" s="127"/>
      <c r="G852" s="127"/>
      <c r="H852" s="127"/>
      <c r="I852" s="127"/>
      <c r="AR852" s="184" t="s">
        <v>163</v>
      </c>
      <c r="AS852" s="187" t="s">
        <v>164</v>
      </c>
      <c r="AT852" s="186" t="s">
        <v>165</v>
      </c>
      <c r="AU852" s="187" t="s">
        <v>166</v>
      </c>
      <c r="AV852" s="187" t="s">
        <v>167</v>
      </c>
      <c r="AW852" s="187" t="s">
        <v>168</v>
      </c>
      <c r="AX852" s="187" t="s">
        <v>169</v>
      </c>
      <c r="AY852" s="187" t="s">
        <v>170</v>
      </c>
      <c r="AZ852" s="188" t="s">
        <v>171</v>
      </c>
      <c r="BA852" s="187" t="s">
        <v>172</v>
      </c>
      <c r="BB852" s="189" t="s">
        <v>173</v>
      </c>
      <c r="BD852" s="184" t="s">
        <v>163</v>
      </c>
      <c r="BE852" s="187" t="s">
        <v>164</v>
      </c>
      <c r="BF852" s="186" t="s">
        <v>165</v>
      </c>
      <c r="BG852" s="187" t="s">
        <v>166</v>
      </c>
      <c r="BH852" s="187" t="s">
        <v>167</v>
      </c>
      <c r="BI852" s="187" t="s">
        <v>168</v>
      </c>
      <c r="BJ852" s="187" t="s">
        <v>169</v>
      </c>
      <c r="BK852" s="187" t="s">
        <v>170</v>
      </c>
      <c r="BL852" s="188" t="s">
        <v>171</v>
      </c>
      <c r="BM852" s="187" t="s">
        <v>172</v>
      </c>
      <c r="BN852" s="189" t="s">
        <v>173</v>
      </c>
    </row>
    <row r="853" customFormat="false" ht="15" hidden="false" customHeight="false" outlineLevel="0" collapsed="false">
      <c r="A853" s="127" t="s">
        <v>324</v>
      </c>
      <c r="B853" s="127"/>
      <c r="C853" s="127"/>
      <c r="D853" s="127"/>
      <c r="E853" s="127"/>
      <c r="F853" s="127"/>
      <c r="G853" s="127"/>
      <c r="H853" s="127"/>
      <c r="I853" s="127"/>
      <c r="AR853" s="191" t="s">
        <v>175</v>
      </c>
      <c r="AS853" s="192" t="s">
        <v>176</v>
      </c>
      <c r="AT853" s="193" t="s">
        <v>177</v>
      </c>
      <c r="AU853" s="192" t="s">
        <v>178</v>
      </c>
      <c r="AV853" s="192" t="s">
        <v>179</v>
      </c>
      <c r="AW853" s="192" t="s">
        <v>180</v>
      </c>
      <c r="AX853" s="192" t="s">
        <v>181</v>
      </c>
      <c r="AY853" s="192" t="s">
        <v>182</v>
      </c>
      <c r="AZ853" s="194" t="s">
        <v>183</v>
      </c>
      <c r="BA853" s="192" t="s">
        <v>184</v>
      </c>
      <c r="BB853" s="195" t="s">
        <v>185</v>
      </c>
      <c r="BD853" s="191" t="s">
        <v>175</v>
      </c>
      <c r="BE853" s="192" t="s">
        <v>176</v>
      </c>
      <c r="BF853" s="193" t="s">
        <v>177</v>
      </c>
      <c r="BG853" s="192" t="s">
        <v>178</v>
      </c>
      <c r="BH853" s="192" t="s">
        <v>179</v>
      </c>
      <c r="BI853" s="192" t="s">
        <v>180</v>
      </c>
      <c r="BJ853" s="192" t="s">
        <v>181</v>
      </c>
      <c r="BK853" s="192" t="s">
        <v>182</v>
      </c>
      <c r="BL853" s="194" t="s">
        <v>183</v>
      </c>
      <c r="BM853" s="192" t="s">
        <v>184</v>
      </c>
      <c r="BN853" s="195" t="s">
        <v>185</v>
      </c>
    </row>
    <row r="854" customFormat="false" ht="15" hidden="false" customHeight="false" outlineLevel="0" collapsed="false">
      <c r="A854" s="127"/>
      <c r="B854" s="127"/>
      <c r="C854" s="127"/>
      <c r="D854" s="127"/>
      <c r="E854" s="127"/>
      <c r="F854" s="127"/>
      <c r="G854" s="127"/>
      <c r="H854" s="127"/>
      <c r="I854" s="127"/>
      <c r="AR854" s="196" t="s">
        <v>186</v>
      </c>
      <c r="AS854" s="197" t="s">
        <v>186</v>
      </c>
      <c r="AT854" s="197" t="n">
        <v>1</v>
      </c>
      <c r="AU854" s="198" t="n">
        <f aca="false">U40</f>
        <v>376007.886233902</v>
      </c>
      <c r="AV854" s="198" t="n">
        <f aca="false">C543</f>
        <v>3530</v>
      </c>
      <c r="AW854" s="199" t="n">
        <f aca="false">AV854/AU854</f>
        <v>0.00938810096606353</v>
      </c>
      <c r="AX854" s="200" t="n">
        <f aca="false">2*AT854*AW854/(2+AT854*AW854)</f>
        <v>0.00934423863817046</v>
      </c>
      <c r="AY854" s="201" t="n">
        <v>100000</v>
      </c>
      <c r="AZ854" s="201" t="n">
        <f aca="false">(0.1*AY854+0.9*AY855)*AT854</f>
        <v>99159.0185225647</v>
      </c>
      <c r="BA854" s="201" t="n">
        <f aca="false">BA855+AZ854</f>
        <v>7492473.23479396</v>
      </c>
      <c r="BB854" s="202" t="n">
        <f aca="false">BA854/AY854</f>
        <v>74.9247323479396</v>
      </c>
      <c r="BD854" s="196" t="s">
        <v>186</v>
      </c>
      <c r="BE854" s="197" t="s">
        <v>186</v>
      </c>
      <c r="BF854" s="197" t="n">
        <v>1</v>
      </c>
      <c r="BG854" s="198" t="n">
        <f aca="false">AH40</f>
        <v>361806.106279512</v>
      </c>
      <c r="BH854" s="198" t="n">
        <f aca="false">C1232</f>
        <v>2357</v>
      </c>
      <c r="BI854" s="199" t="n">
        <f aca="false">BH854/BG854</f>
        <v>0.00651453902820288</v>
      </c>
      <c r="BJ854" s="200" t="n">
        <f aca="false">2*BF854*BI854/(2+BF854*BI854)</f>
        <v>0.00649338831240964</v>
      </c>
      <c r="BK854" s="201" t="n">
        <v>100000</v>
      </c>
      <c r="BL854" s="201" t="n">
        <f aca="false">(0.1*BK854+0.9*BK855)*BF854</f>
        <v>99415.5950518831</v>
      </c>
      <c r="BM854" s="201" t="n">
        <f aca="false">BM855+BL854</f>
        <v>7740918.07429698</v>
      </c>
      <c r="BN854" s="202" t="n">
        <f aca="false">BM854/BK854</f>
        <v>77.4091807429698</v>
      </c>
    </row>
    <row r="855" customFormat="false" ht="15" hidden="false" customHeight="false" outlineLevel="0" collapsed="false">
      <c r="A855" s="127" t="s">
        <v>174</v>
      </c>
      <c r="B855" s="127"/>
      <c r="C855" s="127"/>
      <c r="D855" s="127"/>
      <c r="E855" s="127"/>
      <c r="F855" s="127"/>
      <c r="G855" s="127"/>
      <c r="H855" s="127"/>
      <c r="I855" s="127"/>
      <c r="AR855" s="203" t="s">
        <v>188</v>
      </c>
      <c r="AS855" s="204" t="s">
        <v>189</v>
      </c>
      <c r="AT855" s="204" t="n">
        <v>4</v>
      </c>
      <c r="AU855" s="205" t="n">
        <f aca="false">U41</f>
        <v>1910563</v>
      </c>
      <c r="AV855" s="205" t="n">
        <f aca="false">C544</f>
        <v>554</v>
      </c>
      <c r="AW855" s="206" t="n">
        <f aca="false">AV855/AU855</f>
        <v>0.000289966884106936</v>
      </c>
      <c r="AX855" s="207" t="n">
        <f aca="false">2*AT855*AW855/(2+AT855*AW855)</f>
        <v>0.00115919527994095</v>
      </c>
      <c r="AY855" s="208" t="n">
        <f aca="false">AY854*(1-AX854)</f>
        <v>99065.576136183</v>
      </c>
      <c r="AZ855" s="208" t="n">
        <f aca="false">((AY855+AY856)/2)*AT855</f>
        <v>396032.631848208</v>
      </c>
      <c r="BA855" s="208" t="n">
        <f aca="false">BA856+AZ855</f>
        <v>7393314.21627139</v>
      </c>
      <c r="BB855" s="209" t="n">
        <f aca="false">BA855/AY855</f>
        <v>74.6305074338637</v>
      </c>
      <c r="BD855" s="203" t="s">
        <v>188</v>
      </c>
      <c r="BE855" s="204" t="s">
        <v>189</v>
      </c>
      <c r="BF855" s="204" t="n">
        <v>4</v>
      </c>
      <c r="BG855" s="205" t="n">
        <f aca="false">AH41</f>
        <v>1826477</v>
      </c>
      <c r="BH855" s="205" t="n">
        <f aca="false">C1233</f>
        <v>341</v>
      </c>
      <c r="BI855" s="206" t="n">
        <f aca="false">BH855/BG855</f>
        <v>0.0001866982173879</v>
      </c>
      <c r="BJ855" s="207" t="n">
        <f aca="false">2*BF855*BI855/(2+BF855*BI855)</f>
        <v>0.00074651412383925</v>
      </c>
      <c r="BK855" s="208" t="n">
        <f aca="false">BK854*(1-BJ854)</f>
        <v>99350.661168759</v>
      </c>
      <c r="BL855" s="208" t="n">
        <f aca="false">((BK855+BK856)/2)*BF855</f>
        <v>397254.311331486</v>
      </c>
      <c r="BM855" s="208" t="n">
        <f aca="false">BM856+BL855</f>
        <v>7641502.4792451</v>
      </c>
      <c r="BN855" s="209" t="n">
        <f aca="false">BM855/BK855</f>
        <v>76.9144602496916</v>
      </c>
    </row>
    <row r="856" customFormat="false" ht="15" hidden="false" customHeight="false" outlineLevel="0" collapsed="false">
      <c r="A856" s="127"/>
      <c r="B856" s="127"/>
      <c r="C856" s="127"/>
      <c r="D856" s="127"/>
      <c r="E856" s="127"/>
      <c r="F856" s="127"/>
      <c r="G856" s="127"/>
      <c r="H856" s="127"/>
      <c r="I856" s="127"/>
      <c r="AR856" s="196" t="s">
        <v>194</v>
      </c>
      <c r="AS856" s="197" t="s">
        <v>46</v>
      </c>
      <c r="AT856" s="197" t="n">
        <v>5</v>
      </c>
      <c r="AU856" s="198" t="n">
        <f aca="false">U42</f>
        <v>1935823</v>
      </c>
      <c r="AV856" s="198" t="n">
        <f aca="false">C545</f>
        <v>329</v>
      </c>
      <c r="AW856" s="199" t="n">
        <f aca="false">AV856/AU856</f>
        <v>0.000169953554638002</v>
      </c>
      <c r="AX856" s="200" t="n">
        <f aca="false">2*AT856*AW856/(2+AT856*AW856)</f>
        <v>0.000849406873896126</v>
      </c>
      <c r="AY856" s="201" t="n">
        <f aca="false">AY855*(1-AX855)</f>
        <v>98950.7397879213</v>
      </c>
      <c r="AZ856" s="201" t="n">
        <f aca="false">((AY856+AY857)/2)*AT856</f>
        <v>494543.575343224</v>
      </c>
      <c r="BA856" s="201" t="n">
        <f aca="false">BA857+AZ856</f>
        <v>6997281.58442318</v>
      </c>
      <c r="BB856" s="202" t="n">
        <f aca="false">BA856/AY856</f>
        <v>70.7147980845852</v>
      </c>
      <c r="BD856" s="196" t="s">
        <v>194</v>
      </c>
      <c r="BE856" s="197" t="s">
        <v>46</v>
      </c>
      <c r="BF856" s="197" t="n">
        <v>5</v>
      </c>
      <c r="BG856" s="198" t="n">
        <f aca="false">AH42</f>
        <v>1849773</v>
      </c>
      <c r="BH856" s="198" t="n">
        <f aca="false">C1234</f>
        <v>217</v>
      </c>
      <c r="BI856" s="199" t="n">
        <f aca="false">BH856/BG856</f>
        <v>0.000117311691758935</v>
      </c>
      <c r="BJ856" s="200" t="n">
        <f aca="false">2*BF856*BI856/(2+BF856*BI856)</f>
        <v>0.00058638648381857</v>
      </c>
      <c r="BK856" s="201" t="n">
        <f aca="false">BK855*(1-BJ855)</f>
        <v>99276.4944969838</v>
      </c>
      <c r="BL856" s="201" t="n">
        <f aca="false">((BK856+BK857)/2)*BF856</f>
        <v>496236.936498584</v>
      </c>
      <c r="BM856" s="201" t="n">
        <f aca="false">BM857+BL856</f>
        <v>7244248.16791361</v>
      </c>
      <c r="BN856" s="202" t="n">
        <f aca="false">BM856/BK856</f>
        <v>72.9704267321174</v>
      </c>
    </row>
    <row r="857" customFormat="false" ht="15" hidden="false" customHeight="false" outlineLevel="0" collapsed="false">
      <c r="A857" s="127" t="s">
        <v>187</v>
      </c>
      <c r="B857" s="127"/>
      <c r="C857" s="127"/>
      <c r="D857" s="127"/>
      <c r="E857" s="127"/>
      <c r="F857" s="127"/>
      <c r="G857" s="127"/>
      <c r="H857" s="127"/>
      <c r="I857" s="127"/>
      <c r="AR857" s="203" t="s">
        <v>200</v>
      </c>
      <c r="AS857" s="204" t="s">
        <v>33</v>
      </c>
      <c r="AT857" s="204" t="n">
        <v>5</v>
      </c>
      <c r="AU857" s="205" t="n">
        <f aca="false">U43</f>
        <v>1837895</v>
      </c>
      <c r="AV857" s="205" t="n">
        <f aca="false">C546</f>
        <v>392</v>
      </c>
      <c r="AW857" s="206" t="n">
        <f aca="false">AV857/AU857</f>
        <v>0.000213287483778997</v>
      </c>
      <c r="AX857" s="207" t="n">
        <f aca="false">2*AT857*AW857/(2+AT857*AW857)</f>
        <v>0.00106586907756101</v>
      </c>
      <c r="AY857" s="208" t="n">
        <f aca="false">AY856*(1-AX856)</f>
        <v>98866.6903493683</v>
      </c>
      <c r="AZ857" s="208" t="n">
        <f aca="false">((AY857+AY858)/2)*AT857</f>
        <v>494070.004376731</v>
      </c>
      <c r="BA857" s="208" t="n">
        <f aca="false">BA858+AZ857</f>
        <v>6502738.00907996</v>
      </c>
      <c r="BB857" s="209" t="n">
        <f aca="false">BA857/AY857</f>
        <v>65.7727894612537</v>
      </c>
      <c r="BD857" s="203" t="s">
        <v>200</v>
      </c>
      <c r="BE857" s="204" t="s">
        <v>33</v>
      </c>
      <c r="BF857" s="204" t="n">
        <v>5</v>
      </c>
      <c r="BG857" s="205" t="n">
        <f aca="false">AH43</f>
        <v>1886437</v>
      </c>
      <c r="BH857" s="205" t="n">
        <f aca="false">C1235</f>
        <v>274</v>
      </c>
      <c r="BI857" s="206" t="n">
        <f aca="false">BH857/BG857</f>
        <v>0.000145247363150744</v>
      </c>
      <c r="BJ857" s="207" t="n">
        <f aca="false">2*BF857*BI857/(2+BF857*BI857)</f>
        <v>0.000725973201520622</v>
      </c>
      <c r="BK857" s="208" t="n">
        <f aca="false">BK856*(1-BJ856)</f>
        <v>99218.2801024499</v>
      </c>
      <c r="BL857" s="208" t="n">
        <f aca="false">((BK857+BK858)/2)*BF857</f>
        <v>495911.325981111</v>
      </c>
      <c r="BM857" s="208" t="n">
        <f aca="false">BM858+BL857</f>
        <v>6748011.23141503</v>
      </c>
      <c r="BN857" s="209" t="n">
        <f aca="false">BM857/BK857</f>
        <v>68.0117738832726</v>
      </c>
    </row>
    <row r="858" customFormat="false" ht="15" hidden="false" customHeight="false" outlineLevel="0" collapsed="false">
      <c r="A858" s="210" t="s">
        <v>190</v>
      </c>
      <c r="B858" s="211" t="s">
        <v>191</v>
      </c>
      <c r="C858" s="211"/>
      <c r="D858" s="211"/>
      <c r="E858" s="211" t="s">
        <v>192</v>
      </c>
      <c r="F858" s="211"/>
      <c r="G858" s="211"/>
      <c r="H858" s="212" t="s">
        <v>193</v>
      </c>
      <c r="I858" s="127"/>
      <c r="AR858" s="196" t="s">
        <v>202</v>
      </c>
      <c r="AS858" s="197" t="s">
        <v>34</v>
      </c>
      <c r="AT858" s="197" t="n">
        <v>5</v>
      </c>
      <c r="AU858" s="198" t="n">
        <f aca="false">U44</f>
        <v>1792617</v>
      </c>
      <c r="AV858" s="198" t="n">
        <f aca="false">C547</f>
        <v>1390</v>
      </c>
      <c r="AW858" s="199" t="n">
        <f aca="false">AV858/AU858</f>
        <v>0.000775402665488501</v>
      </c>
      <c r="AX858" s="200" t="n">
        <f aca="false">2*AT858*AW858/(2+AT858*AW858)</f>
        <v>0.00386951225215635</v>
      </c>
      <c r="AY858" s="201" t="n">
        <f aca="false">AY857*(1-AX857)</f>
        <v>98761.3114013241</v>
      </c>
      <c r="AZ858" s="201" t="n">
        <f aca="false">((AY858+AY859)/2)*AT858</f>
        <v>492851.161745354</v>
      </c>
      <c r="BA858" s="201" t="n">
        <f aca="false">BA859+AZ858</f>
        <v>6008668.00470323</v>
      </c>
      <c r="BB858" s="202" t="n">
        <f aca="false">BA858/AY858</f>
        <v>60.8403019304447</v>
      </c>
      <c r="BD858" s="196" t="s">
        <v>202</v>
      </c>
      <c r="BE858" s="197" t="s">
        <v>34</v>
      </c>
      <c r="BF858" s="197" t="n">
        <v>5</v>
      </c>
      <c r="BG858" s="198" t="n">
        <f aca="false">AH44</f>
        <v>1919806</v>
      </c>
      <c r="BH858" s="198" t="n">
        <f aca="false">C1236</f>
        <v>1113</v>
      </c>
      <c r="BI858" s="199" t="n">
        <f aca="false">BH858/BG858</f>
        <v>0.000579746078510016</v>
      </c>
      <c r="BJ858" s="200" t="n">
        <f aca="false">2*BF858*BI858/(2+BF858*BI858)</f>
        <v>0.00289453515403842</v>
      </c>
      <c r="BK858" s="201" t="n">
        <f aca="false">BK857*(1-BJ857)</f>
        <v>99146.2502899945</v>
      </c>
      <c r="BL858" s="201" t="n">
        <f aca="false">((BK858+BK859)/2)*BF858</f>
        <v>495013.795682834</v>
      </c>
      <c r="BM858" s="201" t="n">
        <f aca="false">BM859+BL858</f>
        <v>6252099.90543392</v>
      </c>
      <c r="BN858" s="202" t="n">
        <f aca="false">BM858/BK858</f>
        <v>63.0593682277146</v>
      </c>
    </row>
    <row r="859" customFormat="false" ht="15" hidden="false" customHeight="false" outlineLevel="0" collapsed="false">
      <c r="A859" s="210"/>
      <c r="B859" s="213" t="s">
        <v>195</v>
      </c>
      <c r="C859" s="213" t="s">
        <v>196</v>
      </c>
      <c r="D859" s="213" t="s">
        <v>197</v>
      </c>
      <c r="E859" s="213" t="s">
        <v>195</v>
      </c>
      <c r="F859" s="213" t="s">
        <v>196</v>
      </c>
      <c r="G859" s="214" t="s">
        <v>197</v>
      </c>
      <c r="H859" s="215" t="s">
        <v>198</v>
      </c>
      <c r="I859" s="127"/>
      <c r="AR859" s="203" t="s">
        <v>203</v>
      </c>
      <c r="AS859" s="204" t="s">
        <v>35</v>
      </c>
      <c r="AT859" s="204" t="n">
        <v>5</v>
      </c>
      <c r="AU859" s="205" t="n">
        <f aca="false">U45</f>
        <v>1793445</v>
      </c>
      <c r="AV859" s="205" t="n">
        <f aca="false">C548</f>
        <v>2084</v>
      </c>
      <c r="AW859" s="206" t="n">
        <f aca="false">AV859/AU859</f>
        <v>0.00116200942878092</v>
      </c>
      <c r="AX859" s="207" t="n">
        <f aca="false">2*AT859*AW859/(2+AT859*AW859)</f>
        <v>0.0057932177098999</v>
      </c>
      <c r="AY859" s="208" t="n">
        <f aca="false">AY858*(1-AX858)</f>
        <v>98379.1532968177</v>
      </c>
      <c r="AZ859" s="208" t="n">
        <f aca="false">((AY859+AY860)/2)*AT859</f>
        <v>490470.936851178</v>
      </c>
      <c r="BA859" s="208" t="n">
        <f aca="false">BA860+AZ859</f>
        <v>5515816.84295788</v>
      </c>
      <c r="BB859" s="209" t="n">
        <f aca="false">BA859/AY859</f>
        <v>56.0669273734876</v>
      </c>
      <c r="BD859" s="203" t="s">
        <v>203</v>
      </c>
      <c r="BE859" s="204" t="s">
        <v>35</v>
      </c>
      <c r="BF859" s="204" t="n">
        <v>5</v>
      </c>
      <c r="BG859" s="205" t="n">
        <f aca="false">AH45</f>
        <v>1902364</v>
      </c>
      <c r="BH859" s="205" t="n">
        <f aca="false">C1237</f>
        <v>1712</v>
      </c>
      <c r="BI859" s="206" t="n">
        <f aca="false">BH859/BG859</f>
        <v>0.000899932925559988</v>
      </c>
      <c r="BJ859" s="207" t="n">
        <f aca="false">2*BF859*BI859/(2+BF859*BI859)</f>
        <v>0.00448956386194801</v>
      </c>
      <c r="BK859" s="208" t="n">
        <f aca="false">BK858*(1-BJ858)</f>
        <v>98859.2679831391</v>
      </c>
      <c r="BL859" s="208" t="n">
        <f aca="false">((BK859+BK860)/2)*BF859</f>
        <v>493186.752423306</v>
      </c>
      <c r="BM859" s="208" t="n">
        <f aca="false">BM860+BL859</f>
        <v>5757086.10975108</v>
      </c>
      <c r="BN859" s="209" t="n">
        <f aca="false">BM859/BK859</f>
        <v>58.235168307467</v>
      </c>
    </row>
    <row r="860" customFormat="false" ht="15" hidden="false" customHeight="false" outlineLevel="0" collapsed="false">
      <c r="A860" s="0" t="s">
        <v>201</v>
      </c>
      <c r="B860" s="132" t="n">
        <v>333462</v>
      </c>
      <c r="C860" s="132" t="n">
        <v>174341</v>
      </c>
      <c r="D860" s="132" t="n">
        <v>159121</v>
      </c>
      <c r="E860" s="217" t="n">
        <v>100</v>
      </c>
      <c r="F860" s="217" t="n">
        <v>100</v>
      </c>
      <c r="G860" s="217" t="n">
        <v>100</v>
      </c>
      <c r="H860" s="217" t="n">
        <v>109.6</v>
      </c>
      <c r="I860" s="127"/>
      <c r="AR860" s="196" t="s">
        <v>204</v>
      </c>
      <c r="AS860" s="197" t="s">
        <v>36</v>
      </c>
      <c r="AT860" s="197" t="n">
        <v>5</v>
      </c>
      <c r="AU860" s="198" t="n">
        <f aca="false">U46</f>
        <v>1784486</v>
      </c>
      <c r="AV860" s="198" t="n">
        <f aca="false">C549</f>
        <v>2073</v>
      </c>
      <c r="AW860" s="199" t="n">
        <f aca="false">AV860/AU860</f>
        <v>0.00116167904931728</v>
      </c>
      <c r="AX860" s="200" t="n">
        <f aca="false">2*AT860*AW860/(2+AT860*AW860)</f>
        <v>0.00579157536716995</v>
      </c>
      <c r="AY860" s="201" t="n">
        <f aca="false">AY859*(1-AX859)</f>
        <v>97809.2214436536</v>
      </c>
      <c r="AZ860" s="201" t="n">
        <f aca="false">((AY860+AY861)/2)*AT860</f>
        <v>487629.93352428</v>
      </c>
      <c r="BA860" s="201" t="n">
        <f aca="false">BA861+AZ860</f>
        <v>5025345.9061067</v>
      </c>
      <c r="BB860" s="202" t="n">
        <f aca="false">BA860/AY860</f>
        <v>51.3790605009746</v>
      </c>
      <c r="BD860" s="196" t="s">
        <v>204</v>
      </c>
      <c r="BE860" s="197" t="s">
        <v>36</v>
      </c>
      <c r="BF860" s="197" t="n">
        <v>5</v>
      </c>
      <c r="BG860" s="198" t="n">
        <f aca="false">AH46</f>
        <v>1795098</v>
      </c>
      <c r="BH860" s="198" t="n">
        <f aca="false">C1238</f>
        <v>1536</v>
      </c>
      <c r="BI860" s="199" t="n">
        <f aca="false">BH860/BG860</f>
        <v>0.000855663590511493</v>
      </c>
      <c r="BJ860" s="200" t="n">
        <f aca="false">2*BF860*BI860/(2+BF860*BI860)</f>
        <v>0.00426918548610347</v>
      </c>
      <c r="BK860" s="201" t="n">
        <f aca="false">BK859*(1-BJ859)</f>
        <v>98415.4329861833</v>
      </c>
      <c r="BL860" s="201" t="n">
        <f aca="false">((BK860+BK861)/2)*BF860</f>
        <v>491026.780585634</v>
      </c>
      <c r="BM860" s="201" t="n">
        <f aca="false">BM861+BL860</f>
        <v>5263899.35732778</v>
      </c>
      <c r="BN860" s="202" t="n">
        <f aca="false">BM860/BK860</f>
        <v>53.4865233795881</v>
      </c>
    </row>
    <row r="861" customFormat="false" ht="15" hidden="false" customHeight="false" outlineLevel="0" collapsed="false">
      <c r="A861" s="219" t="s">
        <v>186</v>
      </c>
      <c r="B861" s="132" t="n">
        <v>5087</v>
      </c>
      <c r="C861" s="132" t="n">
        <v>2878</v>
      </c>
      <c r="D861" s="132" t="n">
        <v>2209</v>
      </c>
      <c r="E861" s="217" t="n">
        <v>1.5</v>
      </c>
      <c r="F861" s="217" t="n">
        <v>1.7</v>
      </c>
      <c r="G861" s="217" t="n">
        <v>1.4</v>
      </c>
      <c r="H861" s="217" t="n">
        <v>130.3</v>
      </c>
      <c r="I861" s="127"/>
      <c r="AR861" s="203" t="s">
        <v>205</v>
      </c>
      <c r="AS861" s="204" t="s">
        <v>37</v>
      </c>
      <c r="AT861" s="204" t="n">
        <v>5</v>
      </c>
      <c r="AU861" s="205" t="n">
        <f aca="false">U47</f>
        <v>1661873</v>
      </c>
      <c r="AV861" s="205" t="n">
        <f aca="false">C550</f>
        <v>1993</v>
      </c>
      <c r="AW861" s="206" t="n">
        <f aca="false">AV861/AU861</f>
        <v>0.00119924928078138</v>
      </c>
      <c r="AX861" s="207" t="n">
        <f aca="false">2*AT861*AW861/(2+AT861*AW861)</f>
        <v>0.00597832265604307</v>
      </c>
      <c r="AY861" s="208" t="n">
        <f aca="false">AY860*(1-AX860)</f>
        <v>97242.7519660584</v>
      </c>
      <c r="AZ861" s="208" t="n">
        <f aca="false">((AY861+AY862)/2)*AT861</f>
        <v>484760.388462256</v>
      </c>
      <c r="BA861" s="208" t="n">
        <f aca="false">BA862+AZ861</f>
        <v>4537715.97258242</v>
      </c>
      <c r="BB861" s="209" t="n">
        <f aca="false">BA861/AY861</f>
        <v>46.663796332772</v>
      </c>
      <c r="BD861" s="203" t="s">
        <v>205</v>
      </c>
      <c r="BE861" s="204" t="s">
        <v>37</v>
      </c>
      <c r="BF861" s="204" t="n">
        <v>5</v>
      </c>
      <c r="BG861" s="205" t="n">
        <f aca="false">AH47</f>
        <v>1773682</v>
      </c>
      <c r="BH861" s="205" t="n">
        <f aca="false">C1239</f>
        <v>1604</v>
      </c>
      <c r="BI861" s="206" t="n">
        <f aca="false">BH861/BG861</f>
        <v>0.000904333471276136</v>
      </c>
      <c r="BJ861" s="207" t="n">
        <f aca="false">2*BF861*BI861/(2+BF861*BI861)</f>
        <v>0.00451146767831548</v>
      </c>
      <c r="BK861" s="208" t="n">
        <f aca="false">BK860*(1-BJ860)</f>
        <v>97995.2792480701</v>
      </c>
      <c r="BL861" s="208" t="n">
        <f aca="false">((BK861+BK862)/2)*BF861</f>
        <v>488871.139902963</v>
      </c>
      <c r="BM861" s="208" t="n">
        <f aca="false">BM862+BL861</f>
        <v>4772872.57674214</v>
      </c>
      <c r="BN861" s="209" t="n">
        <f aca="false">BM861/BK861</f>
        <v>48.7051275670112</v>
      </c>
    </row>
    <row r="862" customFormat="false" ht="15" hidden="false" customHeight="false" outlineLevel="0" collapsed="false">
      <c r="A862" s="219" t="s">
        <v>189</v>
      </c>
      <c r="B862" s="132" t="n">
        <v>771</v>
      </c>
      <c r="C862" s="132" t="n">
        <v>433</v>
      </c>
      <c r="D862" s="132" t="n">
        <v>338</v>
      </c>
      <c r="E862" s="217" t="n">
        <v>0.2</v>
      </c>
      <c r="F862" s="217" t="n">
        <v>0.2</v>
      </c>
      <c r="G862" s="217" t="n">
        <v>0.2</v>
      </c>
      <c r="H862" s="217" t="n">
        <v>128.1</v>
      </c>
      <c r="I862" s="127"/>
      <c r="AR862" s="196" t="s">
        <v>206</v>
      </c>
      <c r="AS862" s="197" t="s">
        <v>38</v>
      </c>
      <c r="AT862" s="197" t="n">
        <v>5</v>
      </c>
      <c r="AU862" s="198" t="n">
        <f aca="false">U48</f>
        <v>1560497</v>
      </c>
      <c r="AV862" s="198" t="n">
        <f aca="false">C551</f>
        <v>2378</v>
      </c>
      <c r="AW862" s="199" t="n">
        <f aca="false">AV862/AU862</f>
        <v>0.00152387348389648</v>
      </c>
      <c r="AX862" s="200" t="n">
        <f aca="false">2*AT862*AW862/(2+AT862*AW862)</f>
        <v>0.00759045020498684</v>
      </c>
      <c r="AY862" s="201" t="n">
        <f aca="false">AY861*(1-AX861)</f>
        <v>96661.4034188438</v>
      </c>
      <c r="AZ862" s="201" t="n">
        <f aca="false">((AY862+AY863)/2)*AT862</f>
        <v>481472.758170732</v>
      </c>
      <c r="BA862" s="201" t="n">
        <f aca="false">BA863+AZ862</f>
        <v>4052955.58412016</v>
      </c>
      <c r="BB862" s="202" t="n">
        <f aca="false">BA862/AY862</f>
        <v>41.9294096792521</v>
      </c>
      <c r="BD862" s="196" t="s">
        <v>206</v>
      </c>
      <c r="BE862" s="197" t="s">
        <v>38</v>
      </c>
      <c r="BF862" s="197" t="n">
        <v>5</v>
      </c>
      <c r="BG862" s="198" t="n">
        <f aca="false">AH48</f>
        <v>1780194</v>
      </c>
      <c r="BH862" s="198" t="n">
        <f aca="false">C1240</f>
        <v>2091</v>
      </c>
      <c r="BI862" s="199" t="n">
        <f aca="false">BH862/BG862</f>
        <v>0.0011745910838931</v>
      </c>
      <c r="BJ862" s="200" t="n">
        <f aca="false">2*BF862*BI862/(2+BF862*BI862)</f>
        <v>0.00585576011042771</v>
      </c>
      <c r="BK862" s="201" t="n">
        <f aca="false">BK861*(1-BJ861)</f>
        <v>97553.176713115</v>
      </c>
      <c r="BL862" s="201" t="n">
        <f aca="false">((BK862+BK863)/2)*BF862</f>
        <v>486337.76356347</v>
      </c>
      <c r="BM862" s="201" t="n">
        <f aca="false">BM863+BL862</f>
        <v>4284001.43683918</v>
      </c>
      <c r="BN862" s="202" t="n">
        <f aca="false">BM862/BK862</f>
        <v>43.914525197243</v>
      </c>
    </row>
    <row r="863" customFormat="false" ht="15" hidden="false" customHeight="false" outlineLevel="0" collapsed="false">
      <c r="A863" s="219" t="s">
        <v>46</v>
      </c>
      <c r="B863" s="132" t="n">
        <v>418</v>
      </c>
      <c r="C863" s="132" t="n">
        <v>268</v>
      </c>
      <c r="D863" s="132" t="n">
        <v>150</v>
      </c>
      <c r="E863" s="217" t="n">
        <v>0.1</v>
      </c>
      <c r="F863" s="217" t="n">
        <v>0.2</v>
      </c>
      <c r="G863" s="217" t="n">
        <v>0.1</v>
      </c>
      <c r="H863" s="217" t="n">
        <v>178.7</v>
      </c>
      <c r="I863" s="127"/>
      <c r="AR863" s="203" t="s">
        <v>207</v>
      </c>
      <c r="AS863" s="204" t="s">
        <v>39</v>
      </c>
      <c r="AT863" s="204" t="n">
        <v>5</v>
      </c>
      <c r="AU863" s="205" t="n">
        <f aca="false">U49</f>
        <v>1518223</v>
      </c>
      <c r="AV863" s="205" t="n">
        <f aca="false">C552</f>
        <v>3443</v>
      </c>
      <c r="AW863" s="206" t="n">
        <f aca="false">AV863/AU863</f>
        <v>0.00226778279607146</v>
      </c>
      <c r="AX863" s="207" t="n">
        <f aca="false">2*AT863*AW863/(2+AT863*AW863)</f>
        <v>0.0112749909043604</v>
      </c>
      <c r="AY863" s="208" t="n">
        <f aca="false">AY862*(1-AX862)</f>
        <v>95927.6998494489</v>
      </c>
      <c r="AZ863" s="208" t="n">
        <f aca="false">((AY863+AY864)/2)*AT863</f>
        <v>476934.539389048</v>
      </c>
      <c r="BA863" s="208" t="n">
        <f aca="false">BA864+AZ863</f>
        <v>3571482.82594943</v>
      </c>
      <c r="BB863" s="209" t="n">
        <f aca="false">BA863/AY863</f>
        <v>37.2309857481686</v>
      </c>
      <c r="BD863" s="203" t="s">
        <v>207</v>
      </c>
      <c r="BE863" s="204" t="s">
        <v>39</v>
      </c>
      <c r="BF863" s="204" t="n">
        <v>5</v>
      </c>
      <c r="BG863" s="205" t="n">
        <f aca="false">AH49</f>
        <v>1719102</v>
      </c>
      <c r="BH863" s="205" t="n">
        <f aca="false">C1241</f>
        <v>3082</v>
      </c>
      <c r="BI863" s="206" t="n">
        <f aca="false">BH863/BG863</f>
        <v>0.00179279647164624</v>
      </c>
      <c r="BJ863" s="207" t="n">
        <f aca="false">2*BF863*BI863/(2+BF863*BI863)</f>
        <v>0.00892398513557103</v>
      </c>
      <c r="BK863" s="208" t="n">
        <f aca="false">BK862*(1-BJ862)</f>
        <v>96981.9287122728</v>
      </c>
      <c r="BL863" s="208" t="n">
        <f aca="false">((BK863+BK864)/2)*BF863</f>
        <v>482745.980335746</v>
      </c>
      <c r="BM863" s="208" t="n">
        <f aca="false">BM864+BL863</f>
        <v>3797663.67327571</v>
      </c>
      <c r="BN863" s="209" t="n">
        <f aca="false">BM863/BK863</f>
        <v>39.158467187662</v>
      </c>
    </row>
    <row r="864" customFormat="false" ht="15" hidden="false" customHeight="false" outlineLevel="0" collapsed="false">
      <c r="A864" s="219" t="s">
        <v>33</v>
      </c>
      <c r="B864" s="132" t="n">
        <v>517</v>
      </c>
      <c r="C864" s="132" t="n">
        <v>346</v>
      </c>
      <c r="D864" s="132" t="n">
        <v>171</v>
      </c>
      <c r="E864" s="217" t="n">
        <v>0.2</v>
      </c>
      <c r="F864" s="217" t="n">
        <v>0.2</v>
      </c>
      <c r="G864" s="217" t="n">
        <v>0.1</v>
      </c>
      <c r="H864" s="217" t="n">
        <v>202.3</v>
      </c>
      <c r="I864" s="127"/>
      <c r="AR864" s="196" t="s">
        <v>208</v>
      </c>
      <c r="AS864" s="197" t="s">
        <v>40</v>
      </c>
      <c r="AT864" s="197" t="n">
        <v>5</v>
      </c>
      <c r="AU864" s="198" t="n">
        <f aca="false">U50</f>
        <v>1303929</v>
      </c>
      <c r="AV864" s="198" t="n">
        <f aca="false">C553</f>
        <v>4672</v>
      </c>
      <c r="AW864" s="199" t="n">
        <f aca="false">AV864/AU864</f>
        <v>0.00358301717348107</v>
      </c>
      <c r="AX864" s="200" t="n">
        <f aca="false">2*AT864*AW864/(2+AT864*AW864)</f>
        <v>0.0177560354178179</v>
      </c>
      <c r="AY864" s="201" t="n">
        <f aca="false">AY863*(1-AX863)</f>
        <v>94846.1159061702</v>
      </c>
      <c r="AZ864" s="201" t="n">
        <f aca="false">((AY864+AY865)/2)*AT864</f>
        <v>470020.35204767</v>
      </c>
      <c r="BA864" s="201" t="n">
        <f aca="false">BA865+AZ864</f>
        <v>3094548.28656038</v>
      </c>
      <c r="BB864" s="202" t="n">
        <f aca="false">BA864/AY864</f>
        <v>32.6270428366489</v>
      </c>
      <c r="BD864" s="196" t="s">
        <v>208</v>
      </c>
      <c r="BE864" s="197" t="s">
        <v>40</v>
      </c>
      <c r="BF864" s="197" t="n">
        <v>5</v>
      </c>
      <c r="BG864" s="198" t="n">
        <f aca="false">AH50</f>
        <v>1575023</v>
      </c>
      <c r="BH864" s="198" t="n">
        <f aca="false">C1242</f>
        <v>4638</v>
      </c>
      <c r="BI864" s="199" t="n">
        <f aca="false">BH864/BG864</f>
        <v>0.00294471890251761</v>
      </c>
      <c r="BJ864" s="200" t="n">
        <f aca="false">2*BF864*BI864/(2+BF864*BI864)</f>
        <v>0.0146159945242018</v>
      </c>
      <c r="BK864" s="201" t="n">
        <f aca="false">BK863*(1-BJ863)</f>
        <v>96116.4634220255</v>
      </c>
      <c r="BL864" s="201" t="n">
        <f aca="false">((BK864+BK865)/2)*BF864</f>
        <v>477070.222852473</v>
      </c>
      <c r="BM864" s="201" t="n">
        <f aca="false">BM865+BL864</f>
        <v>3314917.69293997</v>
      </c>
      <c r="BN864" s="202" t="n">
        <f aca="false">BM864/BK864</f>
        <v>34.4885524801814</v>
      </c>
    </row>
    <row r="865" customFormat="false" ht="15" hidden="false" customHeight="false" outlineLevel="0" collapsed="false">
      <c r="A865" s="219" t="s">
        <v>34</v>
      </c>
      <c r="B865" s="132" t="n">
        <v>1666</v>
      </c>
      <c r="C865" s="132" t="n">
        <v>1247</v>
      </c>
      <c r="D865" s="132" t="n">
        <v>419</v>
      </c>
      <c r="E865" s="217" t="n">
        <v>0.5</v>
      </c>
      <c r="F865" s="217" t="n">
        <v>0.7</v>
      </c>
      <c r="G865" s="217" t="n">
        <v>0.3</v>
      </c>
      <c r="H865" s="217" t="n">
        <v>297.6</v>
      </c>
      <c r="I865" s="127"/>
      <c r="AR865" s="203" t="s">
        <v>209</v>
      </c>
      <c r="AS865" s="204" t="s">
        <v>52</v>
      </c>
      <c r="AT865" s="204" t="n">
        <v>5</v>
      </c>
      <c r="AU865" s="205" t="n">
        <f aca="false">U51</f>
        <v>1105664</v>
      </c>
      <c r="AV865" s="205" t="n">
        <f aca="false">C554</f>
        <v>6659</v>
      </c>
      <c r="AW865" s="206" t="n">
        <f aca="false">AV865/AU865</f>
        <v>0.00602262531836073</v>
      </c>
      <c r="AX865" s="207" t="n">
        <f aca="false">2*AT865*AW865/(2+AT865*AW865)</f>
        <v>0.0296664517827715</v>
      </c>
      <c r="AY865" s="208" t="n">
        <f aca="false">AY864*(1-AX864)</f>
        <v>93162.0249128977</v>
      </c>
      <c r="AZ865" s="208" t="n">
        <f aca="false">((AY865+AY866)/2)*AT865</f>
        <v>458900.657764329</v>
      </c>
      <c r="BA865" s="208" t="n">
        <f aca="false">BA866+AZ865</f>
        <v>2624527.93451271</v>
      </c>
      <c r="BB865" s="209" t="n">
        <f aca="false">BA865/AY865</f>
        <v>28.1716497356785</v>
      </c>
      <c r="BD865" s="203" t="s">
        <v>209</v>
      </c>
      <c r="BE865" s="204" t="s">
        <v>52</v>
      </c>
      <c r="BF865" s="204" t="n">
        <v>5</v>
      </c>
      <c r="BG865" s="205" t="n">
        <f aca="false">AH51</f>
        <v>1494377</v>
      </c>
      <c r="BH865" s="205" t="n">
        <f aca="false">C1243</f>
        <v>7268</v>
      </c>
      <c r="BI865" s="206" t="n">
        <f aca="false">BH865/BG865</f>
        <v>0.00486356521814776</v>
      </c>
      <c r="BJ865" s="207" t="n">
        <f aca="false">2*BF865*BI865/(2+BF865*BI865)</f>
        <v>0.0240256996972656</v>
      </c>
      <c r="BK865" s="208" t="n">
        <f aca="false">BK864*(1-BJ864)</f>
        <v>94711.6257189635</v>
      </c>
      <c r="BL865" s="208" t="n">
        <f aca="false">((BK865+BK866)/2)*BF865</f>
        <v>467869.345901408</v>
      </c>
      <c r="BM865" s="208" t="n">
        <f aca="false">BM866+BL865</f>
        <v>2837847.47008749</v>
      </c>
      <c r="BN865" s="209" t="n">
        <f aca="false">BM865/BK865</f>
        <v>29.9630319778081</v>
      </c>
    </row>
    <row r="866" customFormat="false" ht="15" hidden="false" customHeight="false" outlineLevel="0" collapsed="false">
      <c r="A866" s="219" t="s">
        <v>35</v>
      </c>
      <c r="B866" s="132" t="n">
        <v>2330</v>
      </c>
      <c r="C866" s="132" t="n">
        <v>1828</v>
      </c>
      <c r="D866" s="132" t="n">
        <v>502</v>
      </c>
      <c r="E866" s="217" t="n">
        <v>0.7</v>
      </c>
      <c r="F866" s="217" t="n">
        <v>1</v>
      </c>
      <c r="G866" s="217" t="n">
        <v>0.3</v>
      </c>
      <c r="H866" s="217" t="n">
        <v>364.1</v>
      </c>
      <c r="I866" s="127"/>
      <c r="AR866" s="196" t="s">
        <v>210</v>
      </c>
      <c r="AS866" s="197" t="s">
        <v>53</v>
      </c>
      <c r="AT866" s="197" t="n">
        <v>5</v>
      </c>
      <c r="AU866" s="198" t="n">
        <f aca="false">U52</f>
        <v>1007802</v>
      </c>
      <c r="AV866" s="198" t="n">
        <f aca="false">C555</f>
        <v>9923</v>
      </c>
      <c r="AW866" s="199" t="n">
        <f aca="false">AV866/AU866</f>
        <v>0.00984618010283766</v>
      </c>
      <c r="AX866" s="200" t="n">
        <f aca="false">2*AT866*AW866/(2+AT866*AW866)</f>
        <v>0.0480481730993178</v>
      </c>
      <c r="AY866" s="201" t="n">
        <f aca="false">AY865*(1-AX865)</f>
        <v>90398.2381928339</v>
      </c>
      <c r="AZ866" s="201" t="n">
        <f aca="false">((AY866+AY867)/2)*AT866</f>
        <v>441132.515472763</v>
      </c>
      <c r="BA866" s="201" t="n">
        <f aca="false">BA867+AZ866</f>
        <v>2165627.27674838</v>
      </c>
      <c r="BB866" s="202" t="n">
        <f aca="false">BA866/AY866</f>
        <v>23.9565208353812</v>
      </c>
      <c r="BD866" s="196" t="s">
        <v>210</v>
      </c>
      <c r="BE866" s="197" t="s">
        <v>53</v>
      </c>
      <c r="BF866" s="197" t="n">
        <v>5</v>
      </c>
      <c r="BG866" s="198" t="n">
        <f aca="false">AH52</f>
        <v>1361266</v>
      </c>
      <c r="BH866" s="198" t="n">
        <f aca="false">C1244</f>
        <v>10868</v>
      </c>
      <c r="BI866" s="199" t="n">
        <f aca="false">BH866/BG866</f>
        <v>0.00798374454368213</v>
      </c>
      <c r="BJ866" s="200" t="n">
        <f aca="false">2*BF866*BI866/(2+BF866*BI866)</f>
        <v>0.0391375619762092</v>
      </c>
      <c r="BK866" s="201" t="n">
        <f aca="false">BK865*(1-BJ865)</f>
        <v>92436.1126415999</v>
      </c>
      <c r="BL866" s="201" t="n">
        <f aca="false">((BK866+BK867)/2)*BF866</f>
        <v>453136.252989623</v>
      </c>
      <c r="BM866" s="201" t="n">
        <f aca="false">BM867+BL866</f>
        <v>2369978.12418609</v>
      </c>
      <c r="BN866" s="202" t="n">
        <f aca="false">BM866/BK866</f>
        <v>25.6390933852351</v>
      </c>
    </row>
    <row r="867" customFormat="false" ht="15" hidden="false" customHeight="false" outlineLevel="0" collapsed="false">
      <c r="A867" s="219" t="s">
        <v>36</v>
      </c>
      <c r="B867" s="132" t="n">
        <v>2362</v>
      </c>
      <c r="C867" s="132" t="n">
        <v>1787</v>
      </c>
      <c r="D867" s="132" t="n">
        <v>575</v>
      </c>
      <c r="E867" s="217" t="n">
        <v>0.7</v>
      </c>
      <c r="F867" s="217" t="n">
        <v>1</v>
      </c>
      <c r="G867" s="217" t="n">
        <v>0.4</v>
      </c>
      <c r="H867" s="217" t="n">
        <v>310.8</v>
      </c>
      <c r="I867" s="127"/>
      <c r="AR867" s="203" t="s">
        <v>211</v>
      </c>
      <c r="AS867" s="204" t="s">
        <v>57</v>
      </c>
      <c r="AT867" s="204" t="n">
        <v>5</v>
      </c>
      <c r="AU867" s="205" t="n">
        <f aca="false">U53</f>
        <v>894882</v>
      </c>
      <c r="AV867" s="205" t="n">
        <f aca="false">C556</f>
        <v>13769</v>
      </c>
      <c r="AW867" s="206" t="n">
        <f aca="false">AV867/AU867</f>
        <v>0.0153863861380607</v>
      </c>
      <c r="AX867" s="207" t="n">
        <f aca="false">2*AT867*AW867/(2+AT867*AW867)</f>
        <v>0.0740822841167777</v>
      </c>
      <c r="AY867" s="208" t="n">
        <f aca="false">AY866*(1-AX866)</f>
        <v>86054.7679962713</v>
      </c>
      <c r="AZ867" s="208" t="n">
        <f aca="false">((AY867+AY868)/2)*AT867</f>
        <v>414336.005550598</v>
      </c>
      <c r="BA867" s="208" t="n">
        <f aca="false">BA868+AZ867</f>
        <v>1724494.76127562</v>
      </c>
      <c r="BB867" s="209" t="n">
        <f aca="false">BA867/AY867</f>
        <v>20.0395027658472</v>
      </c>
      <c r="BD867" s="203" t="s">
        <v>211</v>
      </c>
      <c r="BE867" s="204" t="s">
        <v>57</v>
      </c>
      <c r="BF867" s="204" t="n">
        <v>5</v>
      </c>
      <c r="BG867" s="205" t="n">
        <f aca="false">AH53</f>
        <v>1095187</v>
      </c>
      <c r="BH867" s="205" t="n">
        <f aca="false">C1245</f>
        <v>13978</v>
      </c>
      <c r="BI867" s="206" t="n">
        <f aca="false">BH867/BG867</f>
        <v>0.0127631171662921</v>
      </c>
      <c r="BJ867" s="207" t="n">
        <f aca="false">2*BF867*BI867/(2+BF867*BI867)</f>
        <v>0.0618423334619319</v>
      </c>
      <c r="BK867" s="208" t="n">
        <f aca="false">BK866*(1-BJ866)</f>
        <v>88818.3885542494</v>
      </c>
      <c r="BL867" s="208" t="n">
        <f aca="false">((BK867+BK868)/2)*BF867</f>
        <v>430360.101764939</v>
      </c>
      <c r="BM867" s="208" t="n">
        <f aca="false">BM868+BL867</f>
        <v>1916841.87119646</v>
      </c>
      <c r="BN867" s="209" t="n">
        <f aca="false">BM867/BK867</f>
        <v>21.581588029214</v>
      </c>
    </row>
    <row r="868" customFormat="false" ht="15" hidden="false" customHeight="false" outlineLevel="0" collapsed="false">
      <c r="A868" s="219" t="s">
        <v>37</v>
      </c>
      <c r="B868" s="132" t="n">
        <v>2654</v>
      </c>
      <c r="C868" s="132" t="n">
        <v>1870</v>
      </c>
      <c r="D868" s="132" t="n">
        <v>784</v>
      </c>
      <c r="E868" s="217" t="n">
        <v>0.8</v>
      </c>
      <c r="F868" s="217" t="n">
        <v>1.1</v>
      </c>
      <c r="G868" s="217" t="n">
        <v>0.5</v>
      </c>
      <c r="H868" s="217" t="n">
        <v>238.5</v>
      </c>
      <c r="I868" s="127"/>
      <c r="AR868" s="196" t="s">
        <v>212</v>
      </c>
      <c r="AS868" s="197" t="s">
        <v>62</v>
      </c>
      <c r="AT868" s="197" t="n">
        <v>5</v>
      </c>
      <c r="AU868" s="198" t="n">
        <f aca="false">U54</f>
        <v>758547</v>
      </c>
      <c r="AV868" s="198" t="n">
        <f aca="false">C557</f>
        <v>17810</v>
      </c>
      <c r="AW868" s="199" t="n">
        <f aca="false">AV868/AU868</f>
        <v>0.0234790988561025</v>
      </c>
      <c r="AX868" s="200" t="n">
        <f aca="false">2*AT868*AW868/(2+AT868*AW868)</f>
        <v>0.110886695090851</v>
      </c>
      <c r="AY868" s="201" t="n">
        <f aca="false">AY867*(1-AX867)</f>
        <v>79679.6342239681</v>
      </c>
      <c r="AZ868" s="201" t="n">
        <f aca="false">((AY868+AY869)/2)*AT868</f>
        <v>376309.642856981</v>
      </c>
      <c r="BA868" s="201" t="n">
        <f aca="false">BA869+AZ868</f>
        <v>1310158.75572502</v>
      </c>
      <c r="BB868" s="202" t="n">
        <f aca="false">BA868/AY868</f>
        <v>16.4428309502821</v>
      </c>
      <c r="BD868" s="196" t="s">
        <v>212</v>
      </c>
      <c r="BE868" s="197" t="s">
        <v>62</v>
      </c>
      <c r="BF868" s="197" t="n">
        <v>5</v>
      </c>
      <c r="BG868" s="198" t="n">
        <f aca="false">AH54</f>
        <v>900323</v>
      </c>
      <c r="BH868" s="198" t="n">
        <f aca="false">C1246</f>
        <v>17587</v>
      </c>
      <c r="BI868" s="199" t="n">
        <f aca="false">BH868/BG868</f>
        <v>0.0195341005394731</v>
      </c>
      <c r="BJ868" s="200" t="n">
        <f aca="false">2*BF868*BI868/(2+BF868*BI868)</f>
        <v>0.0931228260794745</v>
      </c>
      <c r="BK868" s="201" t="n">
        <f aca="false">BK867*(1-BJ867)</f>
        <v>83325.6521517261</v>
      </c>
      <c r="BL868" s="201" t="n">
        <f aca="false">((BK868+BK869)/2)*BF868</f>
        <v>397229.46022542</v>
      </c>
      <c r="BM868" s="201" t="n">
        <f aca="false">BM869+BL868</f>
        <v>1486481.76943152</v>
      </c>
      <c r="BN868" s="202" t="n">
        <f aca="false">BM868/BK868</f>
        <v>17.8394255675889</v>
      </c>
    </row>
    <row r="869" customFormat="false" ht="15" hidden="false" customHeight="false" outlineLevel="0" collapsed="false">
      <c r="A869" s="219" t="s">
        <v>38</v>
      </c>
      <c r="B869" s="132" t="n">
        <v>3406</v>
      </c>
      <c r="C869" s="132" t="n">
        <v>2241</v>
      </c>
      <c r="D869" s="132" t="n">
        <v>1165</v>
      </c>
      <c r="E869" s="217" t="n">
        <v>1</v>
      </c>
      <c r="F869" s="217" t="n">
        <v>1.3</v>
      </c>
      <c r="G869" s="217" t="n">
        <v>0.7</v>
      </c>
      <c r="H869" s="217" t="n">
        <v>192.4</v>
      </c>
      <c r="I869" s="127"/>
      <c r="AR869" s="203" t="s">
        <v>213</v>
      </c>
      <c r="AS869" s="204" t="s">
        <v>64</v>
      </c>
      <c r="AT869" s="204" t="n">
        <v>5</v>
      </c>
      <c r="AU869" s="205" t="n">
        <f aca="false">U55</f>
        <v>590824</v>
      </c>
      <c r="AV869" s="205" t="n">
        <f aca="false">C558</f>
        <v>21271</v>
      </c>
      <c r="AW869" s="206" t="n">
        <f aca="false">AV869/AU869</f>
        <v>0.0360022612486967</v>
      </c>
      <c r="AX869" s="207" t="n">
        <f aca="false">2*AT869*AW869/(2+AT869*AW869)</f>
        <v>0.165147130868484</v>
      </c>
      <c r="AY869" s="208" t="n">
        <f aca="false">AY868*(1-AX868)</f>
        <v>70844.2229188244</v>
      </c>
      <c r="AZ869" s="208" t="n">
        <f aca="false">((AY869+AY870)/2)*AT869</f>
        <v>324971.814209994</v>
      </c>
      <c r="BA869" s="208" t="n">
        <f aca="false">BA870+AZ869</f>
        <v>933849.11286804</v>
      </c>
      <c r="BB869" s="209" t="n">
        <f aca="false">BA869/AY869</f>
        <v>13.1817256847898</v>
      </c>
      <c r="BD869" s="203" t="s">
        <v>213</v>
      </c>
      <c r="BE869" s="204" t="s">
        <v>64</v>
      </c>
      <c r="BF869" s="204" t="n">
        <v>5</v>
      </c>
      <c r="BG869" s="205" t="n">
        <f aca="false">AH55</f>
        <v>749753</v>
      </c>
      <c r="BH869" s="205" t="n">
        <f aca="false">C1247</f>
        <v>23082</v>
      </c>
      <c r="BI869" s="206" t="n">
        <f aca="false">BH869/BG869</f>
        <v>0.030786138901745</v>
      </c>
      <c r="BJ869" s="207" t="n">
        <f aca="false">2*BF869*BI869/(2+BF869*BI869)</f>
        <v>0.142930034751033</v>
      </c>
      <c r="BK869" s="208" t="n">
        <f aca="false">BK868*(1-BJ868)</f>
        <v>75566.1319384421</v>
      </c>
      <c r="BL869" s="208" t="n">
        <f aca="false">((BK869+BK870)/2)*BF869</f>
        <v>350828.985032304</v>
      </c>
      <c r="BM869" s="208" t="n">
        <f aca="false">BM870+BL869</f>
        <v>1089252.3092061</v>
      </c>
      <c r="BN869" s="209" t="n">
        <f aca="false">BM869/BK869</f>
        <v>14.4145569088204</v>
      </c>
    </row>
    <row r="870" customFormat="false" ht="15" hidden="false" customHeight="false" outlineLevel="0" collapsed="false">
      <c r="A870" s="219" t="s">
        <v>39</v>
      </c>
      <c r="B870" s="132" t="n">
        <v>4964</v>
      </c>
      <c r="C870" s="132" t="n">
        <v>3149</v>
      </c>
      <c r="D870" s="132" t="n">
        <v>1815</v>
      </c>
      <c r="E870" s="217" t="n">
        <v>1.5</v>
      </c>
      <c r="F870" s="217" t="n">
        <v>1.8</v>
      </c>
      <c r="G870" s="217" t="n">
        <v>1.1</v>
      </c>
      <c r="H870" s="217" t="n">
        <v>173.5</v>
      </c>
      <c r="I870" s="127"/>
      <c r="AR870" s="196" t="s">
        <v>214</v>
      </c>
      <c r="AS870" s="197" t="s">
        <v>69</v>
      </c>
      <c r="AT870" s="197" t="n">
        <v>5</v>
      </c>
      <c r="AU870" s="198" t="n">
        <f aca="false">U56</f>
        <v>399139</v>
      </c>
      <c r="AV870" s="198" t="n">
        <f aca="false">C559</f>
        <v>22679</v>
      </c>
      <c r="AW870" s="199" t="n">
        <f aca="false">AV870/AU870</f>
        <v>0.0568198046294649</v>
      </c>
      <c r="AX870" s="200" t="n">
        <f aca="false">2*AT870*AW870/(2+AT870*AW870)</f>
        <v>0.24876244004155</v>
      </c>
      <c r="AY870" s="201" t="n">
        <f aca="false">AY869*(1-AX869)</f>
        <v>59144.5027651733</v>
      </c>
      <c r="AZ870" s="201" t="n">
        <f aca="false">((AY870+AY871)/2)*AT870</f>
        <v>258940.186768595</v>
      </c>
      <c r="BA870" s="201" t="n">
        <f aca="false">BA871+AZ870</f>
        <v>608877.298658046</v>
      </c>
      <c r="BB870" s="202" t="n">
        <f aca="false">BA870/AY870</f>
        <v>10.2947403425729</v>
      </c>
      <c r="BD870" s="196" t="s">
        <v>214</v>
      </c>
      <c r="BE870" s="197" t="s">
        <v>69</v>
      </c>
      <c r="BF870" s="197" t="n">
        <v>5</v>
      </c>
      <c r="BG870" s="198" t="n">
        <f aca="false">AH56</f>
        <v>567615</v>
      </c>
      <c r="BH870" s="198" t="n">
        <f aca="false">C1248</f>
        <v>27693</v>
      </c>
      <c r="BI870" s="199" t="n">
        <f aca="false">BH870/BG870</f>
        <v>0.0487883512592162</v>
      </c>
      <c r="BJ870" s="200" t="n">
        <f aca="false">2*BF870*BI870/(2+BF870*BI870)</f>
        <v>0.217422538362795</v>
      </c>
      <c r="BK870" s="201" t="n">
        <f aca="false">BK869*(1-BJ869)</f>
        <v>64765.4620744794</v>
      </c>
      <c r="BL870" s="201" t="n">
        <f aca="false">((BK870+BK871)/2)*BF870</f>
        <v>288623.632466215</v>
      </c>
      <c r="BM870" s="201" t="n">
        <f aca="false">BM871+BL870</f>
        <v>738423.324173799</v>
      </c>
      <c r="BN870" s="202" t="n">
        <f aca="false">BM870/BK870</f>
        <v>11.4014985846102</v>
      </c>
    </row>
    <row r="871" customFormat="false" ht="15" hidden="false" customHeight="false" outlineLevel="0" collapsed="false">
      <c r="A871" s="219" t="s">
        <v>40</v>
      </c>
      <c r="B871" s="132" t="n">
        <v>7901</v>
      </c>
      <c r="C871" s="132" t="n">
        <v>4939</v>
      </c>
      <c r="D871" s="132" t="n">
        <v>2962</v>
      </c>
      <c r="E871" s="217" t="n">
        <v>2.4</v>
      </c>
      <c r="F871" s="217" t="n">
        <v>2.8</v>
      </c>
      <c r="G871" s="217" t="n">
        <v>1.9</v>
      </c>
      <c r="H871" s="217" t="n">
        <v>166.7</v>
      </c>
      <c r="I871" s="127"/>
      <c r="AR871" s="203" t="s">
        <v>215</v>
      </c>
      <c r="AS871" s="204" t="s">
        <v>70</v>
      </c>
      <c r="AT871" s="204" t="n">
        <v>5</v>
      </c>
      <c r="AU871" s="205" t="n">
        <f aca="false">U57</f>
        <v>236567</v>
      </c>
      <c r="AV871" s="205" t="n">
        <f aca="false">C560</f>
        <v>21667</v>
      </c>
      <c r="AW871" s="206" t="n">
        <f aca="false">AV871/AU871</f>
        <v>0.0915892749200015</v>
      </c>
      <c r="AX871" s="207" t="n">
        <f aca="false">2*AT871*AW871/(2+AT871*AW871)</f>
        <v>0.372625195840191</v>
      </c>
      <c r="AY871" s="208" t="n">
        <f aca="false">AY870*(1-AX870)</f>
        <v>44431.5719422646</v>
      </c>
      <c r="AZ871" s="208" t="n">
        <f aca="false">((AY871+AY872)/2)*AT871</f>
        <v>180767.051720138</v>
      </c>
      <c r="BA871" s="208" t="n">
        <f aca="false">BA872+AZ871</f>
        <v>349937.111889451</v>
      </c>
      <c r="BB871" s="209" t="n">
        <f aca="false">BA871/AY871</f>
        <v>7.87586611484662</v>
      </c>
      <c r="BD871" s="203" t="s">
        <v>215</v>
      </c>
      <c r="BE871" s="204" t="s">
        <v>70</v>
      </c>
      <c r="BF871" s="204" t="n">
        <v>5</v>
      </c>
      <c r="BG871" s="205" t="n">
        <f aca="false">AH57</f>
        <v>373296</v>
      </c>
      <c r="BH871" s="205" t="n">
        <f aca="false">C1249</f>
        <v>28719</v>
      </c>
      <c r="BI871" s="206" t="n">
        <f aca="false">BH871/BG871</f>
        <v>0.0769335862157644</v>
      </c>
      <c r="BJ871" s="207" t="n">
        <f aca="false">2*BF871*BI871/(2+BF871*BI871)</f>
        <v>0.322617607311722</v>
      </c>
      <c r="BK871" s="208" t="n">
        <f aca="false">BK870*(1-BJ870)</f>
        <v>50683.9909120068</v>
      </c>
      <c r="BL871" s="208" t="n">
        <f aca="false">((BK871+BK872)/2)*BF871</f>
        <v>212541.084867432</v>
      </c>
      <c r="BM871" s="208" t="n">
        <f aca="false">BM872+BL871</f>
        <v>449799.691707584</v>
      </c>
      <c r="BN871" s="209" t="n">
        <f aca="false">BM871/BK871</f>
        <v>8.87459104174508</v>
      </c>
    </row>
    <row r="872" customFormat="false" ht="15" hidden="false" customHeight="false" outlineLevel="0" collapsed="false">
      <c r="A872" s="219" t="s">
        <v>52</v>
      </c>
      <c r="B872" s="132" t="n">
        <v>11236</v>
      </c>
      <c r="C872" s="132" t="n">
        <v>7122</v>
      </c>
      <c r="D872" s="132" t="n">
        <v>4114</v>
      </c>
      <c r="E872" s="217" t="n">
        <v>3.4</v>
      </c>
      <c r="F872" s="217" t="n">
        <v>4.1</v>
      </c>
      <c r="G872" s="217" t="n">
        <v>2.6</v>
      </c>
      <c r="H872" s="217" t="n">
        <v>173.1</v>
      </c>
      <c r="I872" s="127"/>
      <c r="AR872" s="196" t="s">
        <v>216</v>
      </c>
      <c r="AS872" s="197" t="s">
        <v>71</v>
      </c>
      <c r="AT872" s="197" t="n">
        <v>5</v>
      </c>
      <c r="AU872" s="198" t="n">
        <f aca="false">U58</f>
        <v>119991</v>
      </c>
      <c r="AV872" s="198" t="n">
        <f aca="false">C561</f>
        <v>16244</v>
      </c>
      <c r="AW872" s="199" t="n">
        <f aca="false">AV872/AU872</f>
        <v>0.135376819928161</v>
      </c>
      <c r="AX872" s="200" t="n">
        <f aca="false">2*AT872*AW872/(2+AT872*AW872)</f>
        <v>0.505725369082384</v>
      </c>
      <c r="AY872" s="201" t="n">
        <f aca="false">AY871*(1-AX871)</f>
        <v>27875.2487457907</v>
      </c>
      <c r="AZ872" s="201" t="n">
        <f aca="false">((AY872+AY873)/2)*AT872</f>
        <v>104133.192578383</v>
      </c>
      <c r="BA872" s="201" t="n">
        <f aca="false">BA873+AZ872</f>
        <v>169170.060169313</v>
      </c>
      <c r="BB872" s="202" t="n">
        <f aca="false">BA872/AY872</f>
        <v>6.06882692642728</v>
      </c>
      <c r="BD872" s="196" t="s">
        <v>216</v>
      </c>
      <c r="BE872" s="197" t="s">
        <v>71</v>
      </c>
      <c r="BF872" s="197" t="n">
        <v>5</v>
      </c>
      <c r="BG872" s="198" t="n">
        <f aca="false">AH58</f>
        <v>195373</v>
      </c>
      <c r="BH872" s="198" t="n">
        <f aca="false">C1250</f>
        <v>22106</v>
      </c>
      <c r="BI872" s="199" t="n">
        <f aca="false">BH872/BG872</f>
        <v>0.113147671377314</v>
      </c>
      <c r="BJ872" s="200" t="n">
        <f aca="false">2*BF872*BI872/(2+BF872*BI872)</f>
        <v>0.440994581827177</v>
      </c>
      <c r="BK872" s="201" t="n">
        <f aca="false">BK871*(1-BJ871)</f>
        <v>34332.4430349661</v>
      </c>
      <c r="BL872" s="201" t="n">
        <f aca="false">((BK872+BK873)/2)*BF872</f>
        <v>133811.161776555</v>
      </c>
      <c r="BM872" s="201" t="n">
        <f aca="false">BM873+BL872</f>
        <v>237258.606840152</v>
      </c>
      <c r="BN872" s="202" t="n">
        <f aca="false">BM872/BK872</f>
        <v>6.91062405895539</v>
      </c>
    </row>
    <row r="873" customFormat="false" ht="15" hidden="false" customHeight="false" outlineLevel="0" collapsed="false">
      <c r="A873" s="219" t="s">
        <v>53</v>
      </c>
      <c r="B873" s="132" t="n">
        <v>15008</v>
      </c>
      <c r="C873" s="132" t="n">
        <v>9658</v>
      </c>
      <c r="D873" s="132" t="n">
        <v>5350</v>
      </c>
      <c r="E873" s="217" t="n">
        <v>4.5</v>
      </c>
      <c r="F873" s="217" t="n">
        <v>5.5</v>
      </c>
      <c r="G873" s="217" t="n">
        <v>3.4</v>
      </c>
      <c r="H873" s="217" t="n">
        <v>180.5</v>
      </c>
      <c r="I873" s="127"/>
      <c r="AR873" s="203" t="n">
        <v>90</v>
      </c>
      <c r="AS873" s="204" t="s">
        <v>72</v>
      </c>
      <c r="AT873" s="204" t="n">
        <v>5</v>
      </c>
      <c r="AU873" s="205" t="n">
        <f aca="false">U59</f>
        <v>46560</v>
      </c>
      <c r="AV873" s="205" t="n">
        <f aca="false">C562</f>
        <v>8757</v>
      </c>
      <c r="AW873" s="206" t="n">
        <f aca="false">AV873/AU873</f>
        <v>0.188079896907217</v>
      </c>
      <c r="AX873" s="207" t="n">
        <f aca="false">2*AT873*AW873/(2+AT873*AW873)</f>
        <v>0.639640626711954</v>
      </c>
      <c r="AY873" s="208" t="n">
        <f aca="false">AY872*(1-AX872)</f>
        <v>13778.0282855624</v>
      </c>
      <c r="AZ873" s="208" t="n">
        <f aca="false">((AY873+AY874)/2)*AT873</f>
        <v>46857.6748092317</v>
      </c>
      <c r="BA873" s="208" t="n">
        <f aca="false">BA874+AZ873</f>
        <v>65036.8675909301</v>
      </c>
      <c r="BB873" s="209" t="n">
        <f aca="false">BA873/AY873</f>
        <v>4.7203319838645</v>
      </c>
      <c r="BD873" s="203" t="n">
        <v>90</v>
      </c>
      <c r="BE873" s="204" t="s">
        <v>72</v>
      </c>
      <c r="BF873" s="204" t="n">
        <v>5</v>
      </c>
      <c r="BG873" s="205" t="n">
        <f aca="false">AH59</f>
        <v>77619</v>
      </c>
      <c r="BH873" s="205" t="n">
        <f aca="false">C1251</f>
        <v>12297</v>
      </c>
      <c r="BI873" s="206" t="n">
        <f aca="false">BH873/BG873</f>
        <v>0.158427704556874</v>
      </c>
      <c r="BJ873" s="207" t="n">
        <f aca="false">2*BF873*BI873/(2+BF873*BI873)</f>
        <v>0.567406320510513</v>
      </c>
      <c r="BK873" s="208" t="n">
        <f aca="false">BK872*(1-BJ872)</f>
        <v>19192.0216756558</v>
      </c>
      <c r="BL873" s="208" t="n">
        <f aca="false">((BK873+BK874)/2)*BF873</f>
        <v>68735.9223729244</v>
      </c>
      <c r="BM873" s="208" t="n">
        <f aca="false">BM874+BL873</f>
        <v>103447.445063597</v>
      </c>
      <c r="BN873" s="209" t="n">
        <f aca="false">BM873/BK873</f>
        <v>5.39012756508166</v>
      </c>
    </row>
    <row r="874" customFormat="false" ht="15" hidden="false" customHeight="false" outlineLevel="0" collapsed="false">
      <c r="A874" s="219" t="s">
        <v>57</v>
      </c>
      <c r="B874" s="132" t="n">
        <v>20962</v>
      </c>
      <c r="C874" s="132" t="n">
        <v>13496</v>
      </c>
      <c r="D874" s="132" t="n">
        <v>7466</v>
      </c>
      <c r="E874" s="217" t="n">
        <v>6.3</v>
      </c>
      <c r="F874" s="217" t="n">
        <v>7.7</v>
      </c>
      <c r="G874" s="217" t="n">
        <v>4.7</v>
      </c>
      <c r="H874" s="217" t="n">
        <v>180.8</v>
      </c>
      <c r="I874" s="127"/>
      <c r="AR874" s="196" t="n">
        <v>95</v>
      </c>
      <c r="AS874" s="197" t="s">
        <v>74</v>
      </c>
      <c r="AT874" s="197" t="n">
        <v>5</v>
      </c>
      <c r="AU874" s="198" t="n">
        <f aca="false">U60</f>
        <v>11906</v>
      </c>
      <c r="AV874" s="198" t="n">
        <f aca="false">C563</f>
        <v>3127</v>
      </c>
      <c r="AW874" s="199" t="n">
        <f aca="false">AV874/AU874</f>
        <v>0.262640685368722</v>
      </c>
      <c r="AX874" s="200" t="n">
        <f aca="false">2*AT874*AW874/(2+AT874*AW874)</f>
        <v>0.792709204755748</v>
      </c>
      <c r="AY874" s="201" t="n">
        <f aca="false">AY873*(1-AX873)</f>
        <v>4965.04163813025</v>
      </c>
      <c r="AZ874" s="201" t="n">
        <f aca="false">((AY874+AY875)/2)*AT874</f>
        <v>14985.6226692977</v>
      </c>
      <c r="BA874" s="201" t="n">
        <f aca="false">BA875+AZ874</f>
        <v>18179.1927816984</v>
      </c>
      <c r="BB874" s="202" t="n">
        <f aca="false">BA874/AY874</f>
        <v>3.66143813217735</v>
      </c>
      <c r="BD874" s="196" t="n">
        <v>95</v>
      </c>
      <c r="BE874" s="197" t="s">
        <v>74</v>
      </c>
      <c r="BF874" s="197" t="n">
        <v>5</v>
      </c>
      <c r="BG874" s="198" t="n">
        <f aca="false">AH60</f>
        <v>23135</v>
      </c>
      <c r="BH874" s="198" t="n">
        <f aca="false">C1252</f>
        <v>5212</v>
      </c>
      <c r="BI874" s="199" t="n">
        <f aca="false">BH874/BG874</f>
        <v>0.225286362653987</v>
      </c>
      <c r="BJ874" s="200" t="n">
        <f aca="false">2*BF874*BI874/(2+BF874*BI874)</f>
        <v>0.72058620212913</v>
      </c>
      <c r="BK874" s="201" t="n">
        <f aca="false">BK873*(1-BJ873)</f>
        <v>8302.34727351394</v>
      </c>
      <c r="BL874" s="201" t="n">
        <f aca="false">((BK874+BK875)/2)*BF874</f>
        <v>26555.3441411233</v>
      </c>
      <c r="BM874" s="201" t="n">
        <f aca="false">BM875+BL874</f>
        <v>34711.5226906728</v>
      </c>
      <c r="BN874" s="202" t="n">
        <f aca="false">BM874/BK874</f>
        <v>4.18092878400897</v>
      </c>
    </row>
    <row r="875" customFormat="false" ht="15" hidden="false" customHeight="false" outlineLevel="0" collapsed="false">
      <c r="A875" s="219" t="s">
        <v>62</v>
      </c>
      <c r="B875" s="132" t="n">
        <v>28330</v>
      </c>
      <c r="C875" s="132" t="n">
        <v>17754</v>
      </c>
      <c r="D875" s="132" t="n">
        <v>10576</v>
      </c>
      <c r="E875" s="217" t="n">
        <v>8.5</v>
      </c>
      <c r="F875" s="217" t="n">
        <v>10.2</v>
      </c>
      <c r="G875" s="217" t="n">
        <v>6.6</v>
      </c>
      <c r="H875" s="217" t="n">
        <v>167.9</v>
      </c>
      <c r="I875" s="127"/>
      <c r="AR875" s="220" t="s">
        <v>217</v>
      </c>
      <c r="AS875" s="221" t="s">
        <v>218</v>
      </c>
      <c r="AT875" s="221" t="n">
        <f aca="false">2/AW875</f>
        <v>6.20588235294118</v>
      </c>
      <c r="AU875" s="222" t="n">
        <f aca="false">U61</f>
        <v>1899</v>
      </c>
      <c r="AV875" s="222" t="n">
        <f aca="false">C564</f>
        <v>612</v>
      </c>
      <c r="AW875" s="223" t="n">
        <f aca="false">AV875/AU875</f>
        <v>0.322274881516588</v>
      </c>
      <c r="AX875" s="224" t="n">
        <f aca="false">2*AT875*AW875/(2+AT875*AW875)</f>
        <v>1</v>
      </c>
      <c r="AY875" s="225" t="n">
        <f aca="false">AY874*(1-AX874)</f>
        <v>1029.20742958884</v>
      </c>
      <c r="AZ875" s="225" t="n">
        <f aca="false">AY875/AW875</f>
        <v>3193.57011240068</v>
      </c>
      <c r="BA875" s="225" t="n">
        <f aca="false">BA876+AZ875</f>
        <v>3193.57011240068</v>
      </c>
      <c r="BB875" s="226" t="n">
        <f aca="false">BA875/AY875</f>
        <v>3.10294117647059</v>
      </c>
      <c r="BD875" s="220" t="s">
        <v>217</v>
      </c>
      <c r="BE875" s="221" t="s">
        <v>218</v>
      </c>
      <c r="BF875" s="221" t="n">
        <f aca="false">2/BI875</f>
        <v>7.03182374541004</v>
      </c>
      <c r="BG875" s="222" t="n">
        <f aca="false">AH61</f>
        <v>5745</v>
      </c>
      <c r="BH875" s="222" t="n">
        <f aca="false">C1253</f>
        <v>1634</v>
      </c>
      <c r="BI875" s="223" t="n">
        <f aca="false">BH875/BG875</f>
        <v>0.284421235857267</v>
      </c>
      <c r="BJ875" s="224" t="n">
        <f aca="false">2*BF875*BI875/(2+BF875*BI875)</f>
        <v>1</v>
      </c>
      <c r="BK875" s="225" t="n">
        <f aca="false">BK874*(1-BJ874)</f>
        <v>2319.79038293539</v>
      </c>
      <c r="BL875" s="225" t="n">
        <f aca="false">BK875/BI875</f>
        <v>8156.17854954945</v>
      </c>
      <c r="BM875" s="225" t="n">
        <f aca="false">BM876+BL875</f>
        <v>8156.17854954945</v>
      </c>
      <c r="BN875" s="226" t="n">
        <f aca="false">BM875/BK875</f>
        <v>3.51591187270502</v>
      </c>
    </row>
    <row r="876" customFormat="false" ht="15" hidden="false" customHeight="false" outlineLevel="0" collapsed="false">
      <c r="A876" s="219" t="s">
        <v>64</v>
      </c>
      <c r="B876" s="132" t="n">
        <v>37263</v>
      </c>
      <c r="C876" s="132" t="n">
        <v>22381</v>
      </c>
      <c r="D876" s="132" t="n">
        <v>14882</v>
      </c>
      <c r="E876" s="217" t="n">
        <v>11.2</v>
      </c>
      <c r="F876" s="217" t="n">
        <v>12.8</v>
      </c>
      <c r="G876" s="217" t="n">
        <v>9.4</v>
      </c>
      <c r="H876" s="217" t="n">
        <v>150.4</v>
      </c>
      <c r="I876" s="127"/>
    </row>
    <row r="877" customFormat="false" ht="15" hidden="false" customHeight="false" outlineLevel="0" collapsed="false">
      <c r="A877" s="219" t="s">
        <v>69</v>
      </c>
      <c r="B877" s="132" t="n">
        <v>45903</v>
      </c>
      <c r="C877" s="132" t="n">
        <v>25710</v>
      </c>
      <c r="D877" s="132" t="n">
        <v>20193</v>
      </c>
      <c r="E877" s="217" t="n">
        <v>13.8</v>
      </c>
      <c r="F877" s="217" t="n">
        <v>14.7</v>
      </c>
      <c r="G877" s="217" t="n">
        <v>12.7</v>
      </c>
      <c r="H877" s="217" t="n">
        <v>127.3</v>
      </c>
      <c r="I877" s="127"/>
      <c r="AR877" s="180"/>
      <c r="AS877" s="181"/>
      <c r="AT877" s="181"/>
      <c r="AU877" s="181"/>
      <c r="AV877" s="182"/>
      <c r="AW877" s="182" t="s">
        <v>325</v>
      </c>
      <c r="AX877" s="181"/>
      <c r="AY877" s="181"/>
      <c r="AZ877" s="181"/>
      <c r="BA877" s="181"/>
      <c r="BB877" s="183"/>
      <c r="BD877" s="180"/>
      <c r="BE877" s="181"/>
      <c r="BF877" s="181"/>
      <c r="BG877" s="181"/>
      <c r="BH877" s="182"/>
      <c r="BI877" s="182" t="s">
        <v>326</v>
      </c>
      <c r="BJ877" s="181"/>
      <c r="BK877" s="181"/>
      <c r="BL877" s="181"/>
      <c r="BM877" s="181"/>
      <c r="BN877" s="183"/>
    </row>
    <row r="878" customFormat="false" ht="15" hidden="false" customHeight="false" outlineLevel="0" collapsed="false">
      <c r="A878" s="219" t="s">
        <v>70</v>
      </c>
      <c r="B878" s="132" t="n">
        <v>50373</v>
      </c>
      <c r="C878" s="132" t="n">
        <v>24527</v>
      </c>
      <c r="D878" s="132" t="n">
        <v>25846</v>
      </c>
      <c r="E878" s="217" t="n">
        <v>15.1</v>
      </c>
      <c r="F878" s="217" t="n">
        <v>14.1</v>
      </c>
      <c r="G878" s="217" t="n">
        <v>16.2</v>
      </c>
      <c r="H878" s="217" t="n">
        <v>94.9</v>
      </c>
      <c r="I878" s="127"/>
      <c r="AR878" s="184"/>
      <c r="AS878" s="185"/>
      <c r="AT878" s="186"/>
      <c r="AU878" s="187"/>
      <c r="AV878" s="187"/>
      <c r="AW878" s="187"/>
      <c r="AX878" s="187"/>
      <c r="AY878" s="187"/>
      <c r="AZ878" s="188"/>
      <c r="BA878" s="187"/>
      <c r="BB878" s="189"/>
      <c r="BD878" s="184"/>
      <c r="BE878" s="185"/>
      <c r="BF878" s="186"/>
      <c r="BG878" s="187"/>
      <c r="BH878" s="187"/>
      <c r="BI878" s="187"/>
      <c r="BJ878" s="187"/>
      <c r="BK878" s="187"/>
      <c r="BL878" s="188"/>
      <c r="BM878" s="187"/>
      <c r="BN878" s="189"/>
    </row>
    <row r="879" customFormat="false" ht="73" hidden="false" customHeight="false" outlineLevel="0" collapsed="false">
      <c r="A879" s="219" t="s">
        <v>71</v>
      </c>
      <c r="B879" s="132" t="n">
        <v>42983</v>
      </c>
      <c r="C879" s="132" t="n">
        <v>17708</v>
      </c>
      <c r="D879" s="132" t="n">
        <v>25275</v>
      </c>
      <c r="E879" s="217" t="n">
        <v>12.9</v>
      </c>
      <c r="F879" s="217" t="n">
        <v>10.2</v>
      </c>
      <c r="G879" s="217" t="n">
        <v>15.9</v>
      </c>
      <c r="H879" s="217" t="n">
        <v>70.1</v>
      </c>
      <c r="I879" s="127"/>
      <c r="AR879" s="184" t="s">
        <v>163</v>
      </c>
      <c r="AS879" s="187" t="s">
        <v>164</v>
      </c>
      <c r="AT879" s="186" t="s">
        <v>165</v>
      </c>
      <c r="AU879" s="187" t="s">
        <v>166</v>
      </c>
      <c r="AV879" s="187" t="s">
        <v>167</v>
      </c>
      <c r="AW879" s="187" t="s">
        <v>168</v>
      </c>
      <c r="AX879" s="187" t="s">
        <v>169</v>
      </c>
      <c r="AY879" s="187" t="s">
        <v>170</v>
      </c>
      <c r="AZ879" s="188" t="s">
        <v>171</v>
      </c>
      <c r="BA879" s="187" t="s">
        <v>172</v>
      </c>
      <c r="BB879" s="189" t="s">
        <v>173</v>
      </c>
      <c r="BD879" s="184" t="s">
        <v>163</v>
      </c>
      <c r="BE879" s="187" t="s">
        <v>164</v>
      </c>
      <c r="BF879" s="186" t="s">
        <v>165</v>
      </c>
      <c r="BG879" s="187" t="s">
        <v>166</v>
      </c>
      <c r="BH879" s="187" t="s">
        <v>167</v>
      </c>
      <c r="BI879" s="187" t="s">
        <v>168</v>
      </c>
      <c r="BJ879" s="187" t="s">
        <v>169</v>
      </c>
      <c r="BK879" s="187" t="s">
        <v>170</v>
      </c>
      <c r="BL879" s="188" t="s">
        <v>171</v>
      </c>
      <c r="BM879" s="187" t="s">
        <v>172</v>
      </c>
      <c r="BN879" s="189" t="s">
        <v>173</v>
      </c>
    </row>
    <row r="880" customFormat="false" ht="15" hidden="false" customHeight="false" outlineLevel="0" collapsed="false">
      <c r="A880" s="219" t="s">
        <v>72</v>
      </c>
      <c r="B880" s="132" t="n">
        <v>29325</v>
      </c>
      <c r="C880" s="132" t="n">
        <v>9916</v>
      </c>
      <c r="D880" s="132" t="n">
        <v>19409</v>
      </c>
      <c r="E880" s="217" t="n">
        <v>8.8</v>
      </c>
      <c r="F880" s="217" t="n">
        <v>5.7</v>
      </c>
      <c r="G880" s="217" t="n">
        <v>12.2</v>
      </c>
      <c r="H880" s="217" t="n">
        <v>51.1</v>
      </c>
      <c r="I880" s="127"/>
      <c r="AR880" s="191" t="s">
        <v>175</v>
      </c>
      <c r="AS880" s="192" t="s">
        <v>176</v>
      </c>
      <c r="AT880" s="193" t="s">
        <v>177</v>
      </c>
      <c r="AU880" s="192" t="s">
        <v>178</v>
      </c>
      <c r="AV880" s="192" t="s">
        <v>179</v>
      </c>
      <c r="AW880" s="192" t="s">
        <v>180</v>
      </c>
      <c r="AX880" s="192" t="s">
        <v>181</v>
      </c>
      <c r="AY880" s="192" t="s">
        <v>182</v>
      </c>
      <c r="AZ880" s="194" t="s">
        <v>183</v>
      </c>
      <c r="BA880" s="192" t="s">
        <v>184</v>
      </c>
      <c r="BB880" s="195" t="s">
        <v>185</v>
      </c>
      <c r="BD880" s="191" t="s">
        <v>175</v>
      </c>
      <c r="BE880" s="192" t="s">
        <v>176</v>
      </c>
      <c r="BF880" s="193" t="s">
        <v>177</v>
      </c>
      <c r="BG880" s="192" t="s">
        <v>178</v>
      </c>
      <c r="BH880" s="192" t="s">
        <v>179</v>
      </c>
      <c r="BI880" s="192" t="s">
        <v>180</v>
      </c>
      <c r="BJ880" s="192" t="s">
        <v>181</v>
      </c>
      <c r="BK880" s="192" t="s">
        <v>182</v>
      </c>
      <c r="BL880" s="194" t="s">
        <v>183</v>
      </c>
      <c r="BM880" s="192" t="s">
        <v>184</v>
      </c>
      <c r="BN880" s="195" t="s">
        <v>185</v>
      </c>
    </row>
    <row r="881" customFormat="false" ht="15" hidden="false" customHeight="false" outlineLevel="0" collapsed="false">
      <c r="A881" s="219" t="s">
        <v>74</v>
      </c>
      <c r="B881" s="132" t="n">
        <v>15086</v>
      </c>
      <c r="C881" s="132" t="n">
        <v>4029</v>
      </c>
      <c r="D881" s="132" t="n">
        <v>11057</v>
      </c>
      <c r="E881" s="217" t="n">
        <v>4.5</v>
      </c>
      <c r="F881" s="217" t="n">
        <v>2.3</v>
      </c>
      <c r="G881" s="217" t="n">
        <v>6.9</v>
      </c>
      <c r="H881" s="217" t="n">
        <v>36.4</v>
      </c>
      <c r="I881" s="127"/>
      <c r="AR881" s="196" t="s">
        <v>186</v>
      </c>
      <c r="AS881" s="197" t="s">
        <v>186</v>
      </c>
      <c r="AT881" s="197" t="n">
        <v>1</v>
      </c>
      <c r="AU881" s="198" t="n">
        <f aca="false">U70</f>
        <v>358751.653556098</v>
      </c>
      <c r="AV881" s="198" t="n">
        <f aca="false">D543</f>
        <v>2713</v>
      </c>
      <c r="AW881" s="199" t="n">
        <f aca="false">AV881/AU881</f>
        <v>0.007562334481549</v>
      </c>
      <c r="AX881" s="200" t="n">
        <f aca="false">2*AT881*AW881/(2+AT881*AW881)</f>
        <v>0.00753384774326518</v>
      </c>
      <c r="AY881" s="201" t="n">
        <v>100000</v>
      </c>
      <c r="AZ881" s="201" t="n">
        <f aca="false">(0.1*AY881+0.9*AY882)*AT881</f>
        <v>99321.9537031061</v>
      </c>
      <c r="BA881" s="201" t="n">
        <f aca="false">BA882+AZ881</f>
        <v>8145829.69815986</v>
      </c>
      <c r="BB881" s="202" t="n">
        <f aca="false">BA881/AY881</f>
        <v>81.4582969815986</v>
      </c>
      <c r="BD881" s="196" t="s">
        <v>186</v>
      </c>
      <c r="BE881" s="197" t="s">
        <v>186</v>
      </c>
      <c r="BF881" s="197" t="n">
        <v>1</v>
      </c>
      <c r="BG881" s="198" t="n">
        <f aca="false">AH70</f>
        <v>345018.005980488</v>
      </c>
      <c r="BH881" s="198" t="n">
        <f aca="false">D1232</f>
        <v>1804</v>
      </c>
      <c r="BI881" s="199" t="n">
        <f aca="false">BH881/BG881</f>
        <v>0.0052287126142107</v>
      </c>
      <c r="BJ881" s="200" t="n">
        <f aca="false">2*BF881*BI881/(2+BF881*BI881)</f>
        <v>0.00521507854073568</v>
      </c>
      <c r="BK881" s="201" t="n">
        <v>100000</v>
      </c>
      <c r="BL881" s="201" t="n">
        <f aca="false">(0.1*BK881+0.9*BK882)*BF881</f>
        <v>99530.6429313338</v>
      </c>
      <c r="BM881" s="201" t="n">
        <f aca="false">BM882+BL881</f>
        <v>8376216.84127766</v>
      </c>
      <c r="BN881" s="202" t="n">
        <f aca="false">BM881/BK881</f>
        <v>83.7621684127766</v>
      </c>
    </row>
    <row r="882" customFormat="false" ht="15" hidden="false" customHeight="false" outlineLevel="0" collapsed="false">
      <c r="A882" s="219" t="s">
        <v>218</v>
      </c>
      <c r="B882" s="132" t="n">
        <v>4917</v>
      </c>
      <c r="C882" s="132" t="n">
        <v>1054</v>
      </c>
      <c r="D882" s="132" t="n">
        <v>3863</v>
      </c>
      <c r="E882" s="217" t="n">
        <v>1.5</v>
      </c>
      <c r="F882" s="217" t="n">
        <v>0.6</v>
      </c>
      <c r="G882" s="217" t="n">
        <v>2.4</v>
      </c>
      <c r="H882" s="217" t="n">
        <v>27.3</v>
      </c>
      <c r="I882" s="127"/>
      <c r="AR882" s="203" t="s">
        <v>188</v>
      </c>
      <c r="AS882" s="204" t="s">
        <v>189</v>
      </c>
      <c r="AT882" s="204" t="n">
        <v>4</v>
      </c>
      <c r="AU882" s="205" t="n">
        <f aca="false">U71</f>
        <v>1802426</v>
      </c>
      <c r="AV882" s="205" t="n">
        <f aca="false">D544</f>
        <v>440</v>
      </c>
      <c r="AW882" s="206" t="n">
        <f aca="false">AV882/AU882</f>
        <v>0.000244115431091207</v>
      </c>
      <c r="AX882" s="207" t="n">
        <f aca="false">2*AT882*AW882/(2+AT882*AW882)</f>
        <v>0.00097598521826024</v>
      </c>
      <c r="AY882" s="208" t="n">
        <f aca="false">AY881*(1-AX881)</f>
        <v>99246.6152256735</v>
      </c>
      <c r="AZ882" s="208" t="n">
        <f aca="false">((AY882+AY883)/2)*AT882</f>
        <v>396792.734443849</v>
      </c>
      <c r="BA882" s="208" t="n">
        <f aca="false">BA883+AZ882</f>
        <v>8046507.74445676</v>
      </c>
      <c r="BB882" s="209" t="n">
        <f aca="false">BA882/AY882</f>
        <v>81.0758908619713</v>
      </c>
      <c r="BD882" s="203" t="s">
        <v>188</v>
      </c>
      <c r="BE882" s="204" t="s">
        <v>189</v>
      </c>
      <c r="BF882" s="204" t="n">
        <v>4</v>
      </c>
      <c r="BG882" s="205" t="n">
        <f aca="false">AH71</f>
        <v>1722108</v>
      </c>
      <c r="BH882" s="205" t="n">
        <f aca="false">D1233</f>
        <v>261</v>
      </c>
      <c r="BI882" s="206" t="n">
        <f aca="false">BH882/BG882</f>
        <v>0.000151558438843557</v>
      </c>
      <c r="BJ882" s="207" t="n">
        <f aca="false">2*BF882*BI882/(2+BF882*BI882)</f>
        <v>0.000606050051374933</v>
      </c>
      <c r="BK882" s="208" t="n">
        <f aca="false">BK881*(1-BJ881)</f>
        <v>99478.4921459264</v>
      </c>
      <c r="BL882" s="208" t="n">
        <f aca="false">((BK882+BK883)/2)*BF882</f>
        <v>397793.390693154</v>
      </c>
      <c r="BM882" s="208" t="n">
        <f aca="false">BM883+BL882</f>
        <v>8276686.19834632</v>
      </c>
      <c r="BN882" s="209" t="n">
        <f aca="false">BM882/BK882</f>
        <v>83.2007604840364</v>
      </c>
    </row>
    <row r="883" customFormat="false" ht="15" hidden="false" customHeight="false" outlineLevel="0" collapsed="false">
      <c r="B883" s="132"/>
      <c r="C883" s="132"/>
      <c r="D883" s="132"/>
      <c r="E883" s="217"/>
      <c r="F883" s="217"/>
      <c r="G883" s="217"/>
      <c r="H883" s="217"/>
      <c r="I883" s="127"/>
      <c r="AR883" s="196" t="s">
        <v>194</v>
      </c>
      <c r="AS883" s="197" t="s">
        <v>46</v>
      </c>
      <c r="AT883" s="197" t="n">
        <v>5</v>
      </c>
      <c r="AU883" s="198" t="n">
        <f aca="false">U72</f>
        <v>1827582</v>
      </c>
      <c r="AV883" s="198" t="n">
        <f aca="false">D545</f>
        <v>204</v>
      </c>
      <c r="AW883" s="199" t="n">
        <f aca="false">AV883/AU883</f>
        <v>0.00011162289845271</v>
      </c>
      <c r="AX883" s="200" t="n">
        <f aca="false">2*AT883*AW883/(2+AT883*AW883)</f>
        <v>0.000557958789820206</v>
      </c>
      <c r="AY883" s="201" t="n">
        <f aca="false">AY882*(1-AX882)</f>
        <v>99149.7519962508</v>
      </c>
      <c r="AZ883" s="201" t="n">
        <f aca="false">((AY883+AY884)/2)*AT883</f>
        <v>495610.456292167</v>
      </c>
      <c r="BA883" s="201" t="n">
        <f aca="false">BA884+AZ883</f>
        <v>7649715.01001291</v>
      </c>
      <c r="BB883" s="202" t="n">
        <f aca="false">BA883/AY883</f>
        <v>77.1531431596739</v>
      </c>
      <c r="BD883" s="196" t="s">
        <v>194</v>
      </c>
      <c r="BE883" s="197" t="s">
        <v>46</v>
      </c>
      <c r="BF883" s="197" t="n">
        <v>5</v>
      </c>
      <c r="BG883" s="198" t="n">
        <f aca="false">AH72</f>
        <v>1744962</v>
      </c>
      <c r="BH883" s="198" t="n">
        <f aca="false">D1234</f>
        <v>108</v>
      </c>
      <c r="BI883" s="199" t="n">
        <f aca="false">BH883/BG883</f>
        <v>6.18924652800462E-005</v>
      </c>
      <c r="BJ883" s="200" t="n">
        <f aca="false">2*BF883*BI883/(2+BF883*BI883)</f>
        <v>0.000309414450342419</v>
      </c>
      <c r="BK883" s="201" t="n">
        <f aca="false">BK882*(1-BJ882)</f>
        <v>99418.2032006507</v>
      </c>
      <c r="BL883" s="201" t="n">
        <f aca="false">((BK883+BK884)/2)*BF883</f>
        <v>497014.11243151</v>
      </c>
      <c r="BM883" s="201" t="n">
        <f aca="false">BM884+BL883</f>
        <v>7878892.80765317</v>
      </c>
      <c r="BN883" s="202" t="n">
        <f aca="false">BM883/BK883</f>
        <v>79.2500020519542</v>
      </c>
    </row>
    <row r="884" customFormat="false" ht="15" hidden="false" customHeight="false" outlineLevel="0" collapsed="false">
      <c r="A884" s="219" t="s">
        <v>186</v>
      </c>
      <c r="B884" s="132" t="n">
        <v>5087</v>
      </c>
      <c r="C884" s="132" t="n">
        <v>2878</v>
      </c>
      <c r="D884" s="132" t="n">
        <v>2209</v>
      </c>
      <c r="E884" s="217" t="n">
        <v>1.5</v>
      </c>
      <c r="F884" s="217" t="n">
        <v>1.7</v>
      </c>
      <c r="G884" s="217" t="n">
        <v>1.4</v>
      </c>
      <c r="H884" s="217" t="n">
        <v>130.3</v>
      </c>
      <c r="I884" s="127"/>
      <c r="AR884" s="203" t="s">
        <v>200</v>
      </c>
      <c r="AS884" s="204" t="s">
        <v>33</v>
      </c>
      <c r="AT884" s="204" t="n">
        <v>5</v>
      </c>
      <c r="AU884" s="205" t="n">
        <f aca="false">U73</f>
        <v>1733376</v>
      </c>
      <c r="AV884" s="205" t="n">
        <f aca="false">D546</f>
        <v>218</v>
      </c>
      <c r="AW884" s="206" t="n">
        <f aca="false">AV884/AU884</f>
        <v>0.000125766134987446</v>
      </c>
      <c r="AX884" s="207" t="n">
        <f aca="false">2*AT884*AW884/(2+AT884*AW884)</f>
        <v>0.000628633023073139</v>
      </c>
      <c r="AY884" s="208" t="n">
        <f aca="false">AY883*(1-AX883)</f>
        <v>99094.430520616</v>
      </c>
      <c r="AZ884" s="208" t="n">
        <f aca="false">((AY884+AY885)/2)*AT884</f>
        <v>495316.417524511</v>
      </c>
      <c r="BA884" s="208" t="n">
        <f aca="false">BA885+AZ884</f>
        <v>7154104.55372074</v>
      </c>
      <c r="BB884" s="209" t="n">
        <f aca="false">BA884/AY884</f>
        <v>72.1948197909303</v>
      </c>
      <c r="BD884" s="203" t="s">
        <v>200</v>
      </c>
      <c r="BE884" s="204" t="s">
        <v>33</v>
      </c>
      <c r="BF884" s="204" t="n">
        <v>5</v>
      </c>
      <c r="BG884" s="205" t="n">
        <f aca="false">AH73</f>
        <v>1780561</v>
      </c>
      <c r="BH884" s="205" t="n">
        <f aca="false">D1235</f>
        <v>125</v>
      </c>
      <c r="BI884" s="206" t="n">
        <f aca="false">BH884/BG884</f>
        <v>7.02025934522884E-005</v>
      </c>
      <c r="BJ884" s="207" t="n">
        <f aca="false">2*BF884*BI884/(2+BF884*BI884)</f>
        <v>0.000350951373020038</v>
      </c>
      <c r="BK884" s="208" t="n">
        <f aca="false">BK883*(1-BJ883)</f>
        <v>99387.4417719533</v>
      </c>
      <c r="BL884" s="208" t="n">
        <f aca="false">((BK884+BK885)/2)*BF884</f>
        <v>496850.00846189</v>
      </c>
      <c r="BM884" s="208" t="n">
        <f aca="false">BM885+BL884</f>
        <v>7381878.69522166</v>
      </c>
      <c r="BN884" s="209" t="n">
        <f aca="false">BM884/BK884</f>
        <v>74.2737569617653</v>
      </c>
    </row>
    <row r="885" customFormat="false" ht="15" hidden="false" customHeight="false" outlineLevel="0" collapsed="false">
      <c r="A885" s="219" t="s">
        <v>189</v>
      </c>
      <c r="B885" s="132" t="n">
        <v>771</v>
      </c>
      <c r="C885" s="132" t="n">
        <v>433</v>
      </c>
      <c r="D885" s="132" t="n">
        <v>338</v>
      </c>
      <c r="E885" s="217" t="n">
        <v>0.2</v>
      </c>
      <c r="F885" s="217" t="n">
        <v>0.2</v>
      </c>
      <c r="G885" s="217" t="n">
        <v>0.2</v>
      </c>
      <c r="H885" s="217" t="n">
        <v>128.1</v>
      </c>
      <c r="I885" s="127"/>
      <c r="AR885" s="196" t="s">
        <v>202</v>
      </c>
      <c r="AS885" s="197" t="s">
        <v>34</v>
      </c>
      <c r="AT885" s="197" t="n">
        <v>5</v>
      </c>
      <c r="AU885" s="198" t="n">
        <f aca="false">U74</f>
        <v>1713908</v>
      </c>
      <c r="AV885" s="198" t="n">
        <f aca="false">D547</f>
        <v>495</v>
      </c>
      <c r="AW885" s="199" t="n">
        <f aca="false">AV885/AU885</f>
        <v>0.000288813635270971</v>
      </c>
      <c r="AX885" s="200" t="n">
        <f aca="false">2*AT885*AW885/(2+AT885*AW885)</f>
        <v>0.00144302626220341</v>
      </c>
      <c r="AY885" s="201" t="n">
        <f aca="false">AY884*(1-AX884)</f>
        <v>99032.1364891882</v>
      </c>
      <c r="AZ885" s="201" t="n">
        <f aca="false">((AY885+AY886)/2)*AT885</f>
        <v>494803.417511551</v>
      </c>
      <c r="BA885" s="201" t="n">
        <f aca="false">BA886+AZ885</f>
        <v>6658788.13619623</v>
      </c>
      <c r="BB885" s="202" t="n">
        <f aca="false">BA885/AY885</f>
        <v>67.2386598154752</v>
      </c>
      <c r="BD885" s="196" t="s">
        <v>202</v>
      </c>
      <c r="BE885" s="197" t="s">
        <v>34</v>
      </c>
      <c r="BF885" s="197" t="n">
        <v>5</v>
      </c>
      <c r="BG885" s="198" t="n">
        <f aca="false">AH74</f>
        <v>1814790</v>
      </c>
      <c r="BH885" s="198" t="n">
        <f aca="false">D1236</f>
        <v>357</v>
      </c>
      <c r="BI885" s="199" t="n">
        <f aca="false">BH885/BG885</f>
        <v>0.000196716975517829</v>
      </c>
      <c r="BJ885" s="200" t="n">
        <f aca="false">2*BF885*BI885/(2+BF885*BI885)</f>
        <v>0.000983101395756141</v>
      </c>
      <c r="BK885" s="201" t="n">
        <f aca="false">BK884*(1-BJ884)</f>
        <v>99352.5616128025</v>
      </c>
      <c r="BL885" s="201" t="n">
        <f aca="false">((BK885+BK886)/2)*BF885</f>
        <v>496518.623959029</v>
      </c>
      <c r="BM885" s="201" t="n">
        <f aca="false">BM886+BL885</f>
        <v>6885028.68675977</v>
      </c>
      <c r="BN885" s="202" t="n">
        <f aca="false">BM885/BK885</f>
        <v>69.2989549035701</v>
      </c>
    </row>
    <row r="886" customFormat="false" ht="15" hidden="false" customHeight="false" outlineLevel="0" collapsed="false">
      <c r="A886" s="219" t="s">
        <v>24</v>
      </c>
      <c r="B886" s="132" t="n">
        <v>6793</v>
      </c>
      <c r="C886" s="132" t="n">
        <v>3925</v>
      </c>
      <c r="D886" s="132" t="n">
        <v>2868</v>
      </c>
      <c r="E886" s="217" t="n">
        <v>2</v>
      </c>
      <c r="F886" s="217" t="n">
        <v>2.3</v>
      </c>
      <c r="G886" s="217" t="n">
        <v>1.8</v>
      </c>
      <c r="H886" s="217" t="n">
        <v>136.9</v>
      </c>
      <c r="I886" s="127"/>
      <c r="AR886" s="203" t="s">
        <v>203</v>
      </c>
      <c r="AS886" s="204" t="s">
        <v>35</v>
      </c>
      <c r="AT886" s="204" t="n">
        <v>5</v>
      </c>
      <c r="AU886" s="205" t="n">
        <f aca="false">U75</f>
        <v>1741317</v>
      </c>
      <c r="AV886" s="205" t="n">
        <f aca="false">D548</f>
        <v>620</v>
      </c>
      <c r="AW886" s="206" t="n">
        <f aca="false">AV886/AU886</f>
        <v>0.000356052344288834</v>
      </c>
      <c r="AX886" s="207" t="n">
        <f aca="false">2*AT886*AW886/(2+AT886*AW886)</f>
        <v>0.00177867846485131</v>
      </c>
      <c r="AY886" s="208" t="n">
        <f aca="false">AY885*(1-AX885)</f>
        <v>98889.2305154322</v>
      </c>
      <c r="AZ886" s="208" t="n">
        <f aca="false">((AY886+AY887)/2)*AT886</f>
        <v>494006.422215352</v>
      </c>
      <c r="BA886" s="208" t="n">
        <f aca="false">BA887+AZ886</f>
        <v>6163984.71868468</v>
      </c>
      <c r="BB886" s="209" t="n">
        <f aca="false">BA886/AY886</f>
        <v>62.3322144034962</v>
      </c>
      <c r="BD886" s="203" t="s">
        <v>203</v>
      </c>
      <c r="BE886" s="204" t="s">
        <v>35</v>
      </c>
      <c r="BF886" s="204" t="n">
        <v>5</v>
      </c>
      <c r="BG886" s="205" t="n">
        <f aca="false">AH75</f>
        <v>1800779</v>
      </c>
      <c r="BH886" s="205" t="n">
        <f aca="false">D1237</f>
        <v>436</v>
      </c>
      <c r="BI886" s="206" t="n">
        <f aca="false">BH886/BG886</f>
        <v>0.000242117439174935</v>
      </c>
      <c r="BJ886" s="207" t="n">
        <f aca="false">2*BF886*BI886/(2+BF886*BI886)</f>
        <v>0.00120985487846231</v>
      </c>
      <c r="BK886" s="208" t="n">
        <f aca="false">BK885*(1-BJ885)</f>
        <v>99254.887970809</v>
      </c>
      <c r="BL886" s="208" t="n">
        <f aca="false">((BK886+BK887)/2)*BF886</f>
        <v>495974.229827988</v>
      </c>
      <c r="BM886" s="208" t="n">
        <f aca="false">BM887+BL886</f>
        <v>6388510.06280074</v>
      </c>
      <c r="BN886" s="209" t="n">
        <f aca="false">BM886/BK886</f>
        <v>64.3646896733147</v>
      </c>
    </row>
    <row r="887" customFormat="false" ht="15" hidden="false" customHeight="false" outlineLevel="0" collapsed="false">
      <c r="A887" s="219" t="s">
        <v>25</v>
      </c>
      <c r="B887" s="132" t="n">
        <v>3996</v>
      </c>
      <c r="C887" s="132" t="n">
        <v>3075</v>
      </c>
      <c r="D887" s="132" t="n">
        <v>921</v>
      </c>
      <c r="E887" s="217" t="n">
        <v>1.2</v>
      </c>
      <c r="F887" s="217" t="n">
        <v>1.8</v>
      </c>
      <c r="G887" s="217" t="n">
        <v>0.6</v>
      </c>
      <c r="H887" s="217" t="n">
        <v>333.9</v>
      </c>
      <c r="I887" s="127"/>
      <c r="AR887" s="196" t="s">
        <v>204</v>
      </c>
      <c r="AS887" s="197" t="s">
        <v>36</v>
      </c>
      <c r="AT887" s="197" t="n">
        <v>5</v>
      </c>
      <c r="AU887" s="198" t="n">
        <f aca="false">U76</f>
        <v>1764757</v>
      </c>
      <c r="AV887" s="198" t="n">
        <f aca="false">D549</f>
        <v>721</v>
      </c>
      <c r="AW887" s="199" t="n">
        <f aca="false">AV887/AU887</f>
        <v>0.000408554832195027</v>
      </c>
      <c r="AX887" s="200" t="n">
        <f aca="false">2*AT887*AW887/(2+AT887*AW887)</f>
        <v>0.00204068982675081</v>
      </c>
      <c r="AY887" s="201" t="n">
        <f aca="false">AY886*(1-AX886)</f>
        <v>98713.3383707086</v>
      </c>
      <c r="AZ887" s="201" t="n">
        <f aca="false">((AY887+AY888)/2)*AT887</f>
        <v>493063.083590099</v>
      </c>
      <c r="BA887" s="201" t="n">
        <f aca="false">BA888+AZ887</f>
        <v>5669978.29646933</v>
      </c>
      <c r="BB887" s="202" t="n">
        <f aca="false">BA887/AY887</f>
        <v>57.4388263030499</v>
      </c>
      <c r="BD887" s="196" t="s">
        <v>204</v>
      </c>
      <c r="BE887" s="197" t="s">
        <v>36</v>
      </c>
      <c r="BF887" s="197" t="n">
        <v>5</v>
      </c>
      <c r="BG887" s="198" t="n">
        <f aca="false">AH76</f>
        <v>1714781</v>
      </c>
      <c r="BH887" s="198" t="n">
        <f aca="false">D1238</f>
        <v>461</v>
      </c>
      <c r="BI887" s="199" t="n">
        <f aca="false">BH887/BG887</f>
        <v>0.000268838994600477</v>
      </c>
      <c r="BJ887" s="200" t="n">
        <f aca="false">2*BF887*BI887/(2+BF887*BI887)</f>
        <v>0.00134329214972492</v>
      </c>
      <c r="BK887" s="201" t="n">
        <f aca="false">BK886*(1-BJ886)</f>
        <v>99134.8039603863</v>
      </c>
      <c r="BL887" s="201" t="n">
        <f aca="false">((BK887+BK888)/2)*BF887</f>
        <v>495341.10229212</v>
      </c>
      <c r="BM887" s="201" t="n">
        <f aca="false">BM888+BL887</f>
        <v>5892535.83297275</v>
      </c>
      <c r="BN887" s="202" t="n">
        <f aca="false">BM887/BK887</f>
        <v>59.4396276339778</v>
      </c>
    </row>
    <row r="888" customFormat="false" ht="15" hidden="false" customHeight="false" outlineLevel="0" collapsed="false">
      <c r="A888" s="219" t="s">
        <v>222</v>
      </c>
      <c r="B888" s="132" t="n">
        <v>17382</v>
      </c>
      <c r="C888" s="132" t="n">
        <v>12122</v>
      </c>
      <c r="D888" s="132" t="n">
        <v>5260</v>
      </c>
      <c r="E888" s="217" t="n">
        <v>5.2</v>
      </c>
      <c r="F888" s="217" t="n">
        <v>7</v>
      </c>
      <c r="G888" s="217" t="n">
        <v>3.3</v>
      </c>
      <c r="H888" s="217" t="n">
        <v>230.5</v>
      </c>
      <c r="I888" s="127"/>
      <c r="AR888" s="203" t="s">
        <v>205</v>
      </c>
      <c r="AS888" s="204" t="s">
        <v>37</v>
      </c>
      <c r="AT888" s="204" t="n">
        <v>5</v>
      </c>
      <c r="AU888" s="205" t="n">
        <f aca="false">U77</f>
        <v>1672670</v>
      </c>
      <c r="AV888" s="205" t="n">
        <f aca="false">D550</f>
        <v>882</v>
      </c>
      <c r="AW888" s="206" t="n">
        <f aca="false">AV888/AU888</f>
        <v>0.000527300663011831</v>
      </c>
      <c r="AX888" s="207" t="n">
        <f aca="false">2*AT888*AW888/(2+AT888*AW888)</f>
        <v>0.00263303231584447</v>
      </c>
      <c r="AY888" s="208" t="n">
        <f aca="false">AY887*(1-AX887)</f>
        <v>98511.8950653309</v>
      </c>
      <c r="AZ888" s="208" t="n">
        <f aca="false">((AY888+AY889)/2)*AT888</f>
        <v>491911.012818649</v>
      </c>
      <c r="BA888" s="208" t="n">
        <f aca="false">BA889+AZ888</f>
        <v>5176915.21287923</v>
      </c>
      <c r="BB888" s="209" t="n">
        <f aca="false">BA888/AY888</f>
        <v>52.551168662891</v>
      </c>
      <c r="BD888" s="203" t="s">
        <v>205</v>
      </c>
      <c r="BE888" s="204" t="s">
        <v>37</v>
      </c>
      <c r="BF888" s="204" t="n">
        <v>5</v>
      </c>
      <c r="BG888" s="205" t="n">
        <f aca="false">AH77</f>
        <v>1720853</v>
      </c>
      <c r="BH888" s="205" t="n">
        <f aca="false">D1239</f>
        <v>628</v>
      </c>
      <c r="BI888" s="206" t="n">
        <f aca="false">BH888/BG888</f>
        <v>0.000364935296623244</v>
      </c>
      <c r="BJ888" s="207" t="n">
        <f aca="false">2*BF888*BI888/(2+BF888*BI888)</f>
        <v>0.00182301327838748</v>
      </c>
      <c r="BK888" s="208" t="n">
        <f aca="false">BK887*(1-BJ887)</f>
        <v>99001.6369564618</v>
      </c>
      <c r="BL888" s="208" t="n">
        <f aca="false">((BK888+BK889)/2)*BF888</f>
        <v>494556.981535425</v>
      </c>
      <c r="BM888" s="208" t="n">
        <f aca="false">BM889+BL888</f>
        <v>5397194.73068063</v>
      </c>
      <c r="BN888" s="209" t="n">
        <f aca="false">BM888/BK888</f>
        <v>54.516217070776</v>
      </c>
    </row>
    <row r="889" customFormat="false" ht="15" hidden="false" customHeight="false" outlineLevel="0" collapsed="false">
      <c r="A889" s="219" t="s">
        <v>223</v>
      </c>
      <c r="B889" s="132" t="n">
        <v>25283</v>
      </c>
      <c r="C889" s="132" t="n">
        <v>17061</v>
      </c>
      <c r="D889" s="132" t="n">
        <v>8222</v>
      </c>
      <c r="E889" s="217" t="n">
        <v>7.6</v>
      </c>
      <c r="F889" s="217" t="n">
        <v>9.8</v>
      </c>
      <c r="G889" s="217" t="n">
        <v>5.2</v>
      </c>
      <c r="H889" s="217" t="n">
        <v>207.5</v>
      </c>
      <c r="I889" s="127"/>
      <c r="AR889" s="196" t="s">
        <v>206</v>
      </c>
      <c r="AS889" s="197" t="s">
        <v>38</v>
      </c>
      <c r="AT889" s="197" t="n">
        <v>5</v>
      </c>
      <c r="AU889" s="198" t="n">
        <f aca="false">U78</f>
        <v>1587623</v>
      </c>
      <c r="AV889" s="198" t="n">
        <f aca="false">D551</f>
        <v>1281</v>
      </c>
      <c r="AW889" s="199" t="n">
        <f aca="false">AV889/AU889</f>
        <v>0.000806866617578607</v>
      </c>
      <c r="AX889" s="200" t="n">
        <f aca="false">2*AT889*AW889/(2+AT889*AW889)</f>
        <v>0.00402621154865823</v>
      </c>
      <c r="AY889" s="201" t="n">
        <f aca="false">AY888*(1-AX888)</f>
        <v>98252.5100621288</v>
      </c>
      <c r="AZ889" s="201" t="n">
        <f aca="false">((AY889+AY890)/2)*AT889</f>
        <v>490273.586833902</v>
      </c>
      <c r="BA889" s="201" t="n">
        <f aca="false">BA890+AZ889</f>
        <v>4685004.20006058</v>
      </c>
      <c r="BB889" s="202" t="n">
        <f aca="false">BA889/AY889</f>
        <v>47.6833029211984</v>
      </c>
      <c r="BD889" s="196" t="s">
        <v>206</v>
      </c>
      <c r="BE889" s="197" t="s">
        <v>38</v>
      </c>
      <c r="BF889" s="197" t="n">
        <v>5</v>
      </c>
      <c r="BG889" s="198" t="n">
        <f aca="false">AH78</f>
        <v>1755835</v>
      </c>
      <c r="BH889" s="198" t="n">
        <f aca="false">D1240</f>
        <v>1033</v>
      </c>
      <c r="BI889" s="199" t="n">
        <f aca="false">BH889/BG889</f>
        <v>0.000588324073731302</v>
      </c>
      <c r="BJ889" s="200" t="n">
        <f aca="false">2*BF889*BI889/(2+BF889*BI889)</f>
        <v>0.00293730015767018</v>
      </c>
      <c r="BK889" s="201" t="n">
        <f aca="false">BK888*(1-BJ888)</f>
        <v>98821.1556577081</v>
      </c>
      <c r="BL889" s="201" t="n">
        <f aca="false">((BK889+BK890)/2)*BF889</f>
        <v>493380.109798304</v>
      </c>
      <c r="BM889" s="201" t="n">
        <f aca="false">BM890+BL889</f>
        <v>4902637.74914521</v>
      </c>
      <c r="BN889" s="202" t="n">
        <f aca="false">BM889/BK889</f>
        <v>49.6112165104274</v>
      </c>
    </row>
    <row r="890" customFormat="false" ht="15" hidden="false" customHeight="false" outlineLevel="0" collapsed="false">
      <c r="A890" s="219" t="s">
        <v>224</v>
      </c>
      <c r="B890" s="132" t="n">
        <v>72489</v>
      </c>
      <c r="C890" s="132" t="n">
        <v>47337</v>
      </c>
      <c r="D890" s="132" t="n">
        <v>25152</v>
      </c>
      <c r="E890" s="217" t="n">
        <v>21.7</v>
      </c>
      <c r="F890" s="217" t="n">
        <v>27.2</v>
      </c>
      <c r="G890" s="217" t="n">
        <v>15.8</v>
      </c>
      <c r="H890" s="217" t="n">
        <v>188.2</v>
      </c>
      <c r="I890" s="127"/>
      <c r="AR890" s="203" t="s">
        <v>207</v>
      </c>
      <c r="AS890" s="204" t="s">
        <v>39</v>
      </c>
      <c r="AT890" s="204" t="n">
        <v>5</v>
      </c>
      <c r="AU890" s="205" t="n">
        <f aca="false">U79</f>
        <v>1561851</v>
      </c>
      <c r="AV890" s="205" t="n">
        <f aca="false">D552</f>
        <v>2016</v>
      </c>
      <c r="AW890" s="206" t="n">
        <f aca="false">AV890/AU890</f>
        <v>0.00129077613677617</v>
      </c>
      <c r="AX890" s="207" t="n">
        <f aca="false">2*AT890*AW890/(2+AT890*AW890)</f>
        <v>0.00643312138495913</v>
      </c>
      <c r="AY890" s="208" t="n">
        <f aca="false">AY889*(1-AX889)</f>
        <v>97856.924671432</v>
      </c>
      <c r="AZ890" s="208" t="n">
        <f aca="false">((AY890+AY891)/2)*AT890</f>
        <v>487710.809670235</v>
      </c>
      <c r="BA890" s="208" t="n">
        <f aca="false">BA891+AZ890</f>
        <v>4194730.61322668</v>
      </c>
      <c r="BB890" s="209" t="n">
        <f aca="false">BA890/AY890</f>
        <v>42.8659558565841</v>
      </c>
      <c r="BD890" s="203" t="s">
        <v>207</v>
      </c>
      <c r="BE890" s="204" t="s">
        <v>39</v>
      </c>
      <c r="BF890" s="204" t="n">
        <v>5</v>
      </c>
      <c r="BG890" s="205" t="n">
        <f aca="false">AH79</f>
        <v>1727688</v>
      </c>
      <c r="BH890" s="205" t="n">
        <f aca="false">D1241</f>
        <v>1742</v>
      </c>
      <c r="BI890" s="206" t="n">
        <f aca="false">BH890/BG890</f>
        <v>0.00100828390311214</v>
      </c>
      <c r="BJ890" s="207" t="n">
        <f aca="false">2*BF890*BI890/(2+BF890*BI890)</f>
        <v>0.0050287435127188</v>
      </c>
      <c r="BK890" s="208" t="n">
        <f aca="false">BK889*(1-BJ889)</f>
        <v>98530.8882616136</v>
      </c>
      <c r="BL890" s="208" t="n">
        <f aca="false">((BK890+BK891)/2)*BF890</f>
        <v>491415.724895198</v>
      </c>
      <c r="BM890" s="208" t="n">
        <f aca="false">BM891+BL890</f>
        <v>4409257.6393469</v>
      </c>
      <c r="BN890" s="209" t="n">
        <f aca="false">BM890/BK890</f>
        <v>44.7500039544929</v>
      </c>
    </row>
    <row r="891" customFormat="false" ht="15" hidden="false" customHeight="false" outlineLevel="0" collapsed="false">
      <c r="A891" s="219" t="s">
        <v>226</v>
      </c>
      <c r="B891" s="132" t="n">
        <v>47206</v>
      </c>
      <c r="C891" s="132" t="n">
        <v>30276</v>
      </c>
      <c r="D891" s="132" t="n">
        <v>16930</v>
      </c>
      <c r="E891" s="217" t="n">
        <v>14.2</v>
      </c>
      <c r="F891" s="217" t="n">
        <v>17.4</v>
      </c>
      <c r="G891" s="217" t="n">
        <v>10.6</v>
      </c>
      <c r="H891" s="217" t="n">
        <v>178.8</v>
      </c>
      <c r="I891" s="127"/>
      <c r="AR891" s="196" t="s">
        <v>208</v>
      </c>
      <c r="AS891" s="197" t="s">
        <v>40</v>
      </c>
      <c r="AT891" s="197" t="n">
        <v>5</v>
      </c>
      <c r="AU891" s="198" t="n">
        <f aca="false">U80</f>
        <v>1359623</v>
      </c>
      <c r="AV891" s="198" t="n">
        <f aca="false">D553</f>
        <v>2854</v>
      </c>
      <c r="AW891" s="199" t="n">
        <f aca="false">AV891/AU891</f>
        <v>0.00209911129776416</v>
      </c>
      <c r="AX891" s="200" t="n">
        <f aca="false">2*AT891*AW891/(2+AT891*AW891)</f>
        <v>0.0104407656659043</v>
      </c>
      <c r="AY891" s="201" t="n">
        <f aca="false">AY890*(1-AX890)</f>
        <v>97227.3991966619</v>
      </c>
      <c r="AZ891" s="201" t="n">
        <f aca="false">((AY891+AY892)/2)*AT891</f>
        <v>483599.174755015</v>
      </c>
      <c r="BA891" s="201" t="n">
        <f aca="false">BA892+AZ891</f>
        <v>3707019.80355644</v>
      </c>
      <c r="BB891" s="202" t="n">
        <f aca="false">BA891/AY891</f>
        <v>38.127316313977</v>
      </c>
      <c r="BD891" s="196" t="s">
        <v>208</v>
      </c>
      <c r="BE891" s="197" t="s">
        <v>40</v>
      </c>
      <c r="BF891" s="197" t="n">
        <v>5</v>
      </c>
      <c r="BG891" s="198" t="n">
        <f aca="false">AH80</f>
        <v>1610437</v>
      </c>
      <c r="BH891" s="198" t="n">
        <f aca="false">D1242</f>
        <v>2719</v>
      </c>
      <c r="BI891" s="199" t="n">
        <f aca="false">BH891/BG891</f>
        <v>0.00168836160619757</v>
      </c>
      <c r="BJ891" s="200" t="n">
        <f aca="false">2*BF891*BI891/(2+BF891*BI891)</f>
        <v>0.00840632573692931</v>
      </c>
      <c r="BK891" s="201" t="n">
        <f aca="false">BK890*(1-BJ890)</f>
        <v>98035.4016964655</v>
      </c>
      <c r="BL891" s="201" t="n">
        <f aca="false">((BK891+BK892)/2)*BF891</f>
        <v>488116.7146813</v>
      </c>
      <c r="BM891" s="201" t="n">
        <f aca="false">BM892+BL891</f>
        <v>3917841.91445171</v>
      </c>
      <c r="BN891" s="202" t="n">
        <f aca="false">BM891/BK891</f>
        <v>39.9635422169434</v>
      </c>
    </row>
    <row r="892" customFormat="false" ht="15" hidden="false" customHeight="false" outlineLevel="0" collapsed="false">
      <c r="A892" s="219" t="s">
        <v>227</v>
      </c>
      <c r="B892" s="132" t="n">
        <v>290150</v>
      </c>
      <c r="C892" s="132" t="n">
        <v>146233</v>
      </c>
      <c r="D892" s="132" t="n">
        <v>143917</v>
      </c>
      <c r="E892" s="217" t="n">
        <v>87</v>
      </c>
      <c r="F892" s="217" t="n">
        <v>83.9</v>
      </c>
      <c r="G892" s="217" t="n">
        <v>90.4</v>
      </c>
      <c r="H892" s="217" t="n">
        <v>101.6</v>
      </c>
      <c r="I892" s="127"/>
      <c r="AR892" s="203" t="s">
        <v>209</v>
      </c>
      <c r="AS892" s="204" t="s">
        <v>52</v>
      </c>
      <c r="AT892" s="204" t="n">
        <v>5</v>
      </c>
      <c r="AU892" s="205" t="n">
        <f aca="false">U81</f>
        <v>1172654</v>
      </c>
      <c r="AV892" s="205" t="n">
        <f aca="false">D554</f>
        <v>3861</v>
      </c>
      <c r="AW892" s="206" t="n">
        <f aca="false">AV892/AU892</f>
        <v>0.0032925313007929</v>
      </c>
      <c r="AX892" s="207" t="n">
        <f aca="false">2*AT892*AW892/(2+AT892*AW892)</f>
        <v>0.016328253291342</v>
      </c>
      <c r="AY892" s="208" t="n">
        <f aca="false">AY891*(1-AX891)</f>
        <v>96212.2707053442</v>
      </c>
      <c r="AZ892" s="208" t="n">
        <f aca="false">((AY892+AY893)/2)*AT892</f>
        <v>477133.907712191</v>
      </c>
      <c r="BA892" s="208" t="n">
        <f aca="false">BA893+AZ892</f>
        <v>3223420.62880143</v>
      </c>
      <c r="BB892" s="209" t="n">
        <f aca="false">BA892/AY892</f>
        <v>33.5032174708083</v>
      </c>
      <c r="BD892" s="203" t="s">
        <v>209</v>
      </c>
      <c r="BE892" s="204" t="s">
        <v>52</v>
      </c>
      <c r="BF892" s="204" t="n">
        <v>5</v>
      </c>
      <c r="BG892" s="205" t="n">
        <f aca="false">AH81</f>
        <v>1552408</v>
      </c>
      <c r="BH892" s="205" t="n">
        <f aca="false">D1243</f>
        <v>4179</v>
      </c>
      <c r="BI892" s="206" t="n">
        <f aca="false">BH892/BG892</f>
        <v>0.00269194696239648</v>
      </c>
      <c r="BJ892" s="207" t="n">
        <f aca="false">2*BF892*BI892/(2+BF892*BI892)</f>
        <v>0.0133697581126342</v>
      </c>
      <c r="BK892" s="208" t="n">
        <f aca="false">BK891*(1-BJ891)</f>
        <v>97211.2841760543</v>
      </c>
      <c r="BL892" s="208" t="n">
        <f aca="false">((BK892+BK893)/2)*BF892</f>
        <v>482807.192492141</v>
      </c>
      <c r="BM892" s="208" t="n">
        <f aca="false">BM893+BL892</f>
        <v>3429725.19977041</v>
      </c>
      <c r="BN892" s="209" t="n">
        <f aca="false">BM892/BK892</f>
        <v>35.2811428101187</v>
      </c>
    </row>
    <row r="893" customFormat="false" ht="15" hidden="false" customHeight="false" outlineLevel="0" collapsed="false">
      <c r="A893" s="219" t="s">
        <v>228</v>
      </c>
      <c r="B893" s="132" t="n">
        <v>254180</v>
      </c>
      <c r="C893" s="132" t="n">
        <v>123079</v>
      </c>
      <c r="D893" s="132" t="n">
        <v>131101</v>
      </c>
      <c r="E893" s="217" t="n">
        <v>76.2</v>
      </c>
      <c r="F893" s="217" t="n">
        <v>70.6</v>
      </c>
      <c r="G893" s="217" t="n">
        <v>82.4</v>
      </c>
      <c r="H893" s="217" t="n">
        <v>93.9</v>
      </c>
      <c r="I893" s="127"/>
      <c r="AR893" s="196" t="s">
        <v>210</v>
      </c>
      <c r="AS893" s="197" t="s">
        <v>53</v>
      </c>
      <c r="AT893" s="197" t="n">
        <v>5</v>
      </c>
      <c r="AU893" s="198" t="n">
        <f aca="false">U82</f>
        <v>1095777</v>
      </c>
      <c r="AV893" s="198" t="n">
        <f aca="false">D555</f>
        <v>5539</v>
      </c>
      <c r="AW893" s="199" t="n">
        <f aca="false">AV893/AU893</f>
        <v>0.00505486061488788</v>
      </c>
      <c r="AX893" s="200" t="n">
        <f aca="false">2*AT893*AW893/(2+AT893*AW893)</f>
        <v>0.0249588937518953</v>
      </c>
      <c r="AY893" s="201" t="n">
        <f aca="false">AY892*(1-AX892)</f>
        <v>94641.2923795322</v>
      </c>
      <c r="AZ893" s="201" t="n">
        <f aca="false">((AY893+AY894)/2)*AT893</f>
        <v>467301.106995054</v>
      </c>
      <c r="BA893" s="201" t="n">
        <f aca="false">BA894+AZ893</f>
        <v>2746286.72108924</v>
      </c>
      <c r="BB893" s="202" t="n">
        <f aca="false">BA893/AY893</f>
        <v>29.0178488906938</v>
      </c>
      <c r="BD893" s="196" t="s">
        <v>210</v>
      </c>
      <c r="BE893" s="197" t="s">
        <v>53</v>
      </c>
      <c r="BF893" s="197" t="n">
        <v>5</v>
      </c>
      <c r="BG893" s="198" t="n">
        <f aca="false">AH82</f>
        <v>1447712</v>
      </c>
      <c r="BH893" s="198" t="n">
        <f aca="false">D1244</f>
        <v>5931</v>
      </c>
      <c r="BI893" s="199" t="n">
        <f aca="false">BH893/BG893</f>
        <v>0.00409680931013903</v>
      </c>
      <c r="BJ893" s="200" t="n">
        <f aca="false">2*BF893*BI893/(2+BF893*BI893)</f>
        <v>0.0202763754414838</v>
      </c>
      <c r="BK893" s="201" t="n">
        <f aca="false">BK892*(1-BJ892)</f>
        <v>95911.592820802</v>
      </c>
      <c r="BL893" s="201" t="n">
        <f aca="false">((BK893+BK894)/2)*BF893</f>
        <v>474696.115440946</v>
      </c>
      <c r="BM893" s="201" t="n">
        <f aca="false">BM894+BL893</f>
        <v>2946918.00727827</v>
      </c>
      <c r="BN893" s="202" t="n">
        <f aca="false">BM893/BK893</f>
        <v>30.7253578072068</v>
      </c>
    </row>
    <row r="894" customFormat="false" ht="15" hidden="false" customHeight="false" outlineLevel="0" collapsed="false">
      <c r="A894" s="219" t="s">
        <v>229</v>
      </c>
      <c r="B894" s="132" t="n">
        <v>188587</v>
      </c>
      <c r="C894" s="132" t="n">
        <v>82944</v>
      </c>
      <c r="D894" s="132" t="n">
        <v>105643</v>
      </c>
      <c r="E894" s="217" t="n">
        <v>56.6</v>
      </c>
      <c r="F894" s="217" t="n">
        <v>47.6</v>
      </c>
      <c r="G894" s="217" t="n">
        <v>66.4</v>
      </c>
      <c r="H894" s="217" t="n">
        <v>78.5</v>
      </c>
      <c r="I894" s="127"/>
      <c r="AR894" s="203" t="s">
        <v>211</v>
      </c>
      <c r="AS894" s="204" t="s">
        <v>57</v>
      </c>
      <c r="AT894" s="204" t="n">
        <v>5</v>
      </c>
      <c r="AU894" s="205" t="n">
        <f aca="false">U83</f>
        <v>1007778</v>
      </c>
      <c r="AV894" s="205" t="n">
        <f aca="false">D556</f>
        <v>7690</v>
      </c>
      <c r="AW894" s="206" t="n">
        <f aca="false">AV894/AU894</f>
        <v>0.00763064881352838</v>
      </c>
      <c r="AX894" s="207" t="n">
        <f aca="false">2*AT894*AW894/(2+AT894*AW894)</f>
        <v>0.0374390337710795</v>
      </c>
      <c r="AY894" s="208" t="n">
        <f aca="false">AY893*(1-AX893)</f>
        <v>92279.1504184894</v>
      </c>
      <c r="AZ894" s="208" t="n">
        <f aca="false">((AY894+AY895)/2)*AT894</f>
        <v>452758.646520236</v>
      </c>
      <c r="BA894" s="208" t="n">
        <f aca="false">BA895+AZ894</f>
        <v>2278985.61409418</v>
      </c>
      <c r="BB894" s="209" t="n">
        <f aca="false">BA894/AY894</f>
        <v>24.6966471164819</v>
      </c>
      <c r="BD894" s="203" t="s">
        <v>211</v>
      </c>
      <c r="BE894" s="204" t="s">
        <v>57</v>
      </c>
      <c r="BF894" s="204" t="n">
        <v>5</v>
      </c>
      <c r="BG894" s="205" t="n">
        <f aca="false">AH83</f>
        <v>1207542</v>
      </c>
      <c r="BH894" s="205" t="n">
        <f aca="false">D1245</f>
        <v>7618</v>
      </c>
      <c r="BI894" s="206" t="n">
        <f aca="false">BH894/BG894</f>
        <v>0.0063086832590502</v>
      </c>
      <c r="BJ894" s="207" t="n">
        <f aca="false">2*BF894*BI894/(2+BF894*BI894)</f>
        <v>0.0310536472341546</v>
      </c>
      <c r="BK894" s="208" t="n">
        <f aca="false">BK893*(1-BJ893)</f>
        <v>93966.8533555767</v>
      </c>
      <c r="BL894" s="208" t="n">
        <f aca="false">((BK894+BK895)/2)*BF894</f>
        <v>462539.232988364</v>
      </c>
      <c r="BM894" s="208" t="n">
        <f aca="false">BM895+BL894</f>
        <v>2472221.89183732</v>
      </c>
      <c r="BN894" s="209" t="n">
        <f aca="false">BM894/BK894</f>
        <v>26.3095102533898</v>
      </c>
    </row>
    <row r="895" customFormat="false" ht="15" hidden="false" customHeight="false" outlineLevel="0" collapsed="false">
      <c r="B895" s="132"/>
      <c r="C895" s="132"/>
      <c r="D895" s="132"/>
      <c r="E895" s="217"/>
      <c r="F895" s="217"/>
      <c r="G895" s="217"/>
      <c r="H895" s="217"/>
      <c r="I895" s="127"/>
      <c r="AR895" s="196" t="s">
        <v>212</v>
      </c>
      <c r="AS895" s="197" t="s">
        <v>62</v>
      </c>
      <c r="AT895" s="197" t="n">
        <v>5</v>
      </c>
      <c r="AU895" s="198" t="n">
        <f aca="false">U84</f>
        <v>899331</v>
      </c>
      <c r="AV895" s="198" t="n">
        <f aca="false">D557</f>
        <v>10594</v>
      </c>
      <c r="AW895" s="199" t="n">
        <f aca="false">AV895/AU895</f>
        <v>0.0117798674792707</v>
      </c>
      <c r="AX895" s="200" t="n">
        <f aca="false">2*AT895*AW895/(2+AT895*AW895)</f>
        <v>0.0572143924926767</v>
      </c>
      <c r="AY895" s="201" t="n">
        <f aca="false">AY894*(1-AX894)</f>
        <v>88824.3081896051</v>
      </c>
      <c r="AZ895" s="201" t="n">
        <f aca="false">((AY895+AY896)/2)*AT895</f>
        <v>431416.468868899</v>
      </c>
      <c r="BA895" s="201" t="n">
        <f aca="false">BA896+AZ895</f>
        <v>1826226.96757395</v>
      </c>
      <c r="BB895" s="202" t="n">
        <f aca="false">BA895/AY895</f>
        <v>20.5599908943357</v>
      </c>
      <c r="BD895" s="196" t="s">
        <v>212</v>
      </c>
      <c r="BE895" s="197" t="s">
        <v>62</v>
      </c>
      <c r="BF895" s="197" t="n">
        <v>5</v>
      </c>
      <c r="BG895" s="198" t="n">
        <f aca="false">AH84</f>
        <v>1044857</v>
      </c>
      <c r="BH895" s="198" t="n">
        <f aca="false">D1246</f>
        <v>10408</v>
      </c>
      <c r="BI895" s="199" t="n">
        <f aca="false">BH895/BG895</f>
        <v>0.00996117172014927</v>
      </c>
      <c r="BJ895" s="200" t="n">
        <f aca="false">2*BF895*BI895/(2+BF895*BI895)</f>
        <v>0.0485956837246481</v>
      </c>
      <c r="BK895" s="201" t="n">
        <f aca="false">BK894*(1-BJ894)</f>
        <v>91048.839839769</v>
      </c>
      <c r="BL895" s="201" t="n">
        <f aca="false">((BK895+BK896)/2)*BF895</f>
        <v>444182.747637971</v>
      </c>
      <c r="BM895" s="201" t="n">
        <f aca="false">BM896+BL895</f>
        <v>2009682.65884895</v>
      </c>
      <c r="BN895" s="202" t="n">
        <f aca="false">BM895/BK895</f>
        <v>22.0725784357677</v>
      </c>
    </row>
    <row r="896" customFormat="false" ht="15" hidden="false" customHeight="false" outlineLevel="0" collapsed="false">
      <c r="A896" s="219" t="s">
        <v>230</v>
      </c>
      <c r="B896" s="132" t="n">
        <v>326669</v>
      </c>
      <c r="C896" s="132" t="n">
        <v>170416</v>
      </c>
      <c r="D896" s="132" t="n">
        <v>156253</v>
      </c>
      <c r="E896" s="217" t="n">
        <v>98</v>
      </c>
      <c r="F896" s="217" t="n">
        <v>97.7</v>
      </c>
      <c r="G896" s="217" t="n">
        <v>98.2</v>
      </c>
      <c r="H896" s="217" t="n">
        <v>109.1</v>
      </c>
      <c r="I896" s="127"/>
      <c r="AR896" s="203" t="s">
        <v>213</v>
      </c>
      <c r="AS896" s="204" t="s">
        <v>64</v>
      </c>
      <c r="AT896" s="204" t="n">
        <v>5</v>
      </c>
      <c r="AU896" s="205" t="n">
        <f aca="false">U85</f>
        <v>757455</v>
      </c>
      <c r="AV896" s="205" t="n">
        <f aca="false">D558</f>
        <v>14259</v>
      </c>
      <c r="AW896" s="206" t="n">
        <f aca="false">AV896/AU896</f>
        <v>0.0188248806859813</v>
      </c>
      <c r="AX896" s="207" t="n">
        <f aca="false">2*AT896*AW896/(2+AT896*AW896)</f>
        <v>0.0898938031338951</v>
      </c>
      <c r="AY896" s="208" t="n">
        <f aca="false">AY895*(1-AX895)</f>
        <v>83742.2793579545</v>
      </c>
      <c r="AZ896" s="208" t="n">
        <f aca="false">((AY896+AY897)/2)*AT896</f>
        <v>399891.616853304</v>
      </c>
      <c r="BA896" s="208" t="n">
        <f aca="false">BA897+AZ896</f>
        <v>1394810.49870505</v>
      </c>
      <c r="BB896" s="209" t="n">
        <f aca="false">BA896/AY896</f>
        <v>16.6559891777362</v>
      </c>
      <c r="BD896" s="203" t="s">
        <v>213</v>
      </c>
      <c r="BE896" s="204" t="s">
        <v>64</v>
      </c>
      <c r="BF896" s="204" t="n">
        <v>5</v>
      </c>
      <c r="BG896" s="205" t="n">
        <f aca="false">AH85</f>
        <v>935515</v>
      </c>
      <c r="BH896" s="205" t="n">
        <f aca="false">D1247</f>
        <v>15163</v>
      </c>
      <c r="BI896" s="206" t="n">
        <f aca="false">BH896/BG896</f>
        <v>0.0162081847966094</v>
      </c>
      <c r="BJ896" s="207" t="n">
        <f aca="false">2*BF896*BI896/(2+BF896*BI896)</f>
        <v>0.0778849882759028</v>
      </c>
      <c r="BK896" s="208" t="n">
        <f aca="false">BK895*(1-BJ895)</f>
        <v>86624.2592154195</v>
      </c>
      <c r="BL896" s="208" t="n">
        <f aca="false">((BK896+BK897)/2)*BF896</f>
        <v>416254.472543593</v>
      </c>
      <c r="BM896" s="208" t="n">
        <f aca="false">BM897+BL896</f>
        <v>1565499.91121098</v>
      </c>
      <c r="BN896" s="209" t="n">
        <f aca="false">BM896/BK896</f>
        <v>18.0723035947454</v>
      </c>
    </row>
    <row r="897" customFormat="false" ht="15" hidden="false" customHeight="false" outlineLevel="0" collapsed="false">
      <c r="A897" s="219" t="s">
        <v>231</v>
      </c>
      <c r="B897" s="132" t="n">
        <v>95</v>
      </c>
      <c r="C897" s="132" t="n">
        <v>64</v>
      </c>
      <c r="D897" s="132" t="n">
        <v>31</v>
      </c>
      <c r="E897" s="217" t="n">
        <v>0</v>
      </c>
      <c r="F897" s="217" t="n">
        <v>0</v>
      </c>
      <c r="G897" s="217" t="n">
        <v>0</v>
      </c>
      <c r="H897" s="217" t="n">
        <v>206.5</v>
      </c>
      <c r="I897" s="127"/>
      <c r="AR897" s="196" t="s">
        <v>214</v>
      </c>
      <c r="AS897" s="197" t="s">
        <v>69</v>
      </c>
      <c r="AT897" s="197" t="n">
        <v>5</v>
      </c>
      <c r="AU897" s="198" t="n">
        <f aca="false">U86</f>
        <v>575975</v>
      </c>
      <c r="AV897" s="198" t="n">
        <f aca="false">D559</f>
        <v>18246</v>
      </c>
      <c r="AW897" s="199" t="n">
        <f aca="false">AV897/AU897</f>
        <v>0.0316784582664178</v>
      </c>
      <c r="AX897" s="200" t="n">
        <f aca="false">2*AT897*AW897/(2+AT897*AW897)</f>
        <v>0.146768770411364</v>
      </c>
      <c r="AY897" s="201" t="n">
        <f aca="false">AY896*(1-AX896)</f>
        <v>76214.3673833669</v>
      </c>
      <c r="AZ897" s="201" t="n">
        <f aca="false">((AY897+AY898)/2)*AT897</f>
        <v>353107.114445493</v>
      </c>
      <c r="BA897" s="201" t="n">
        <f aca="false">BA898+AZ897</f>
        <v>994918.881851745</v>
      </c>
      <c r="BB897" s="202" t="n">
        <f aca="false">BA897/AY897</f>
        <v>13.054216888624</v>
      </c>
      <c r="BD897" s="196" t="s">
        <v>214</v>
      </c>
      <c r="BE897" s="197" t="s">
        <v>69</v>
      </c>
      <c r="BF897" s="197" t="n">
        <v>5</v>
      </c>
      <c r="BG897" s="198" t="n">
        <f aca="false">AH86</f>
        <v>786294</v>
      </c>
      <c r="BH897" s="198" t="n">
        <f aca="false">D1248</f>
        <v>21186</v>
      </c>
      <c r="BI897" s="199" t="n">
        <f aca="false">BH897/BG897</f>
        <v>0.0269441201382689</v>
      </c>
      <c r="BJ897" s="200" t="n">
        <f aca="false">2*BF897*BI897/(2+BF897*BI897)</f>
        <v>0.126218485592648</v>
      </c>
      <c r="BK897" s="201" t="n">
        <f aca="false">BK896*(1-BJ896)</f>
        <v>79877.5298020178</v>
      </c>
      <c r="BL897" s="201" t="n">
        <f aca="false">((BK897+BK898)/2)*BF897</f>
        <v>374182.596898858</v>
      </c>
      <c r="BM897" s="201" t="n">
        <f aca="false">BM898+BL897</f>
        <v>1149245.43866739</v>
      </c>
      <c r="BN897" s="202" t="n">
        <f aca="false">BM897/BK897</f>
        <v>14.3875936263412</v>
      </c>
    </row>
    <row r="898" customFormat="false" ht="15" hidden="false" customHeight="false" outlineLevel="0" collapsed="false">
      <c r="A898" s="219" t="s">
        <v>232</v>
      </c>
      <c r="B898" s="132" t="n">
        <v>87</v>
      </c>
      <c r="C898" s="132" t="n">
        <v>49</v>
      </c>
      <c r="D898" s="132" t="n">
        <v>38</v>
      </c>
      <c r="E898" s="217" t="n">
        <v>0</v>
      </c>
      <c r="F898" s="217" t="n">
        <v>0</v>
      </c>
      <c r="G898" s="217" t="n">
        <v>0</v>
      </c>
      <c r="H898" s="217" t="n">
        <v>128.9</v>
      </c>
      <c r="I898" s="127"/>
      <c r="AR898" s="203" t="s">
        <v>215</v>
      </c>
      <c r="AS898" s="204" t="s">
        <v>70</v>
      </c>
      <c r="AT898" s="204" t="n">
        <v>5</v>
      </c>
      <c r="AU898" s="205" t="n">
        <f aca="false">U87</f>
        <v>405126</v>
      </c>
      <c r="AV898" s="205" t="n">
        <f aca="false">D560</f>
        <v>23935</v>
      </c>
      <c r="AW898" s="206" t="n">
        <f aca="false">AV898/AU898</f>
        <v>0.0590803848679176</v>
      </c>
      <c r="AX898" s="207" t="n">
        <f aca="false">2*AT898*AW898/(2+AT898*AW898)</f>
        <v>0.257385794798947</v>
      </c>
      <c r="AY898" s="208" t="n">
        <f aca="false">AY897*(1-AX897)</f>
        <v>65028.4783948302</v>
      </c>
      <c r="AZ898" s="208" t="n">
        <f aca="false">((AY898+AY899)/2)*AT898</f>
        <v>283298.875483602</v>
      </c>
      <c r="BA898" s="208" t="n">
        <f aca="false">BA899+AZ898</f>
        <v>641811.767406252</v>
      </c>
      <c r="BB898" s="209" t="n">
        <f aca="false">BA898/AY898</f>
        <v>9.86970298627312</v>
      </c>
      <c r="BD898" s="203" t="s">
        <v>215</v>
      </c>
      <c r="BE898" s="204" t="s">
        <v>70</v>
      </c>
      <c r="BF898" s="204" t="n">
        <v>5</v>
      </c>
      <c r="BG898" s="205" t="n">
        <f aca="false">AH87</f>
        <v>596676</v>
      </c>
      <c r="BH898" s="205" t="n">
        <f aca="false">D1249</f>
        <v>29078</v>
      </c>
      <c r="BI898" s="206" t="n">
        <f aca="false">BH898/BG898</f>
        <v>0.0487333159034384</v>
      </c>
      <c r="BJ898" s="207" t="n">
        <f aca="false">2*BF898*BI898/(2+BF898*BI898)</f>
        <v>0.217203912329635</v>
      </c>
      <c r="BK898" s="208" t="n">
        <f aca="false">BK897*(1-BJ897)</f>
        <v>69795.5089575255</v>
      </c>
      <c r="BL898" s="208" t="n">
        <f aca="false">((BK898+BK899)/2)*BF898</f>
        <v>311077.900766096</v>
      </c>
      <c r="BM898" s="208" t="n">
        <f aca="false">BM899+BL898</f>
        <v>775062.841768533</v>
      </c>
      <c r="BN898" s="209" t="n">
        <f aca="false">BM898/BK898</f>
        <v>11.1047666725978</v>
      </c>
    </row>
    <row r="899" customFormat="false" ht="15" hidden="false" customHeight="false" outlineLevel="0" collapsed="false">
      <c r="A899" s="219" t="s">
        <v>233</v>
      </c>
      <c r="B899" s="132" t="n">
        <v>1570</v>
      </c>
      <c r="C899" s="132" t="n">
        <v>1151</v>
      </c>
      <c r="D899" s="132" t="n">
        <v>419</v>
      </c>
      <c r="E899" s="217" t="n">
        <v>0.5</v>
      </c>
      <c r="F899" s="217" t="n">
        <v>0.7</v>
      </c>
      <c r="G899" s="217" t="n">
        <v>0.3</v>
      </c>
      <c r="H899" s="217" t="n">
        <v>274.7</v>
      </c>
      <c r="I899" s="127"/>
      <c r="AR899" s="196" t="s">
        <v>216</v>
      </c>
      <c r="AS899" s="197" t="s">
        <v>71</v>
      </c>
      <c r="AT899" s="197" t="n">
        <v>5</v>
      </c>
      <c r="AU899" s="198" t="n">
        <f aca="false">U88</f>
        <v>251592</v>
      </c>
      <c r="AV899" s="198" t="n">
        <f aca="false">D561</f>
        <v>24386</v>
      </c>
      <c r="AW899" s="199" t="n">
        <f aca="false">AV899/AU899</f>
        <v>0.0969267703265605</v>
      </c>
      <c r="AX899" s="200" t="n">
        <f aca="false">2*AT899*AW899/(2+AT899*AW899)</f>
        <v>0.390104844876295</v>
      </c>
      <c r="AY899" s="201" t="n">
        <f aca="false">AY898*(1-AX898)</f>
        <v>48291.0717986107</v>
      </c>
      <c r="AZ899" s="201" t="n">
        <f aca="false">((AY899+AY900)/2)*AT899</f>
        <v>194358.906310786</v>
      </c>
      <c r="BA899" s="201" t="n">
        <f aca="false">BA900+AZ899</f>
        <v>358512.89192265</v>
      </c>
      <c r="BB899" s="202" t="n">
        <f aca="false">BA899/AY899</f>
        <v>7.42399948002323</v>
      </c>
      <c r="BD899" s="196" t="s">
        <v>216</v>
      </c>
      <c r="BE899" s="197" t="s">
        <v>71</v>
      </c>
      <c r="BF899" s="197" t="n">
        <v>5</v>
      </c>
      <c r="BG899" s="198" t="n">
        <f aca="false">AH88</f>
        <v>374665</v>
      </c>
      <c r="BH899" s="198" t="n">
        <f aca="false">D1250</f>
        <v>29575</v>
      </c>
      <c r="BI899" s="199" t="n">
        <f aca="false">BH899/BG899</f>
        <v>0.0789371838842699</v>
      </c>
      <c r="BJ899" s="200" t="n">
        <f aca="false">2*BF899*BI899/(2+BF899*BI899)</f>
        <v>0.329634810327629</v>
      </c>
      <c r="BK899" s="201" t="n">
        <f aca="false">BK898*(1-BJ898)</f>
        <v>54635.6513489129</v>
      </c>
      <c r="BL899" s="201" t="n">
        <f aca="false">((BK899+BK900)/2)*BF899</f>
        <v>228153.725320751</v>
      </c>
      <c r="BM899" s="201" t="n">
        <f aca="false">BM900+BL899</f>
        <v>463984.941002437</v>
      </c>
      <c r="BN899" s="202" t="n">
        <f aca="false">BM899/BK899</f>
        <v>8.49234757062467</v>
      </c>
    </row>
    <row r="900" customFormat="false" ht="15" hidden="false" customHeight="false" outlineLevel="0" collapsed="false">
      <c r="A900" s="219" t="s">
        <v>234</v>
      </c>
      <c r="B900" s="132" t="n">
        <v>8050</v>
      </c>
      <c r="C900" s="132" t="n">
        <v>4860</v>
      </c>
      <c r="D900" s="132" t="n">
        <v>3190</v>
      </c>
      <c r="E900" s="217" t="n">
        <v>2.4</v>
      </c>
      <c r="F900" s="217" t="n">
        <v>2.8</v>
      </c>
      <c r="G900" s="217" t="n">
        <v>2</v>
      </c>
      <c r="H900" s="217" t="n">
        <v>152.4</v>
      </c>
      <c r="I900" s="127"/>
      <c r="AR900" s="203" t="n">
        <v>90</v>
      </c>
      <c r="AS900" s="204" t="s">
        <v>72</v>
      </c>
      <c r="AT900" s="204" t="n">
        <v>5</v>
      </c>
      <c r="AU900" s="205" t="n">
        <f aca="false">U89</f>
        <v>125138</v>
      </c>
      <c r="AV900" s="205" t="n">
        <f aca="false">D562</f>
        <v>18449</v>
      </c>
      <c r="AW900" s="206" t="n">
        <f aca="false">AV900/AU900</f>
        <v>0.147429238121114</v>
      </c>
      <c r="AX900" s="207" t="n">
        <f aca="false">2*AT900*AW900/(2+AT900*AW900)</f>
        <v>0.538623909190969</v>
      </c>
      <c r="AY900" s="208" t="n">
        <f aca="false">AY899*(1-AX899)</f>
        <v>29452.4907257036</v>
      </c>
      <c r="AZ900" s="208" t="n">
        <f aca="false">((AY900+AY901)/2)*AT900</f>
        <v>107602.914403295</v>
      </c>
      <c r="BA900" s="208" t="n">
        <f aca="false">BA901+AZ900</f>
        <v>164153.985611864</v>
      </c>
      <c r="BB900" s="209" t="n">
        <f aca="false">BA900/AY900</f>
        <v>5.57351794592383</v>
      </c>
      <c r="BD900" s="203" t="n">
        <v>90</v>
      </c>
      <c r="BE900" s="204" t="s">
        <v>72</v>
      </c>
      <c r="BF900" s="204" t="n">
        <v>5</v>
      </c>
      <c r="BG900" s="205" t="n">
        <f aca="false">AH89</f>
        <v>185627</v>
      </c>
      <c r="BH900" s="205" t="n">
        <f aca="false">D1251</f>
        <v>22332</v>
      </c>
      <c r="BI900" s="206" t="n">
        <f aca="false">BH900/BG900</f>
        <v>0.120305774483238</v>
      </c>
      <c r="BJ900" s="207" t="n">
        <f aca="false">2*BF900*BI900/(2+BF900*BI900)</f>
        <v>0.46244258812128</v>
      </c>
      <c r="BK900" s="208" t="n">
        <f aca="false">BK899*(1-BJ899)</f>
        <v>36625.8387793875</v>
      </c>
      <c r="BL900" s="208" t="n">
        <f aca="false">((BK900+BK901)/2)*BF900</f>
        <v>140785.824703806</v>
      </c>
      <c r="BM900" s="208" t="n">
        <f aca="false">BM901+BL900</f>
        <v>235831.215681686</v>
      </c>
      <c r="BN900" s="209" t="n">
        <f aca="false">BM900/BK900</f>
        <v>6.43893009801615</v>
      </c>
    </row>
    <row r="901" customFormat="false" ht="15" hidden="false" customHeight="false" outlineLevel="0" collapsed="false">
      <c r="A901" s="219" t="s">
        <v>218</v>
      </c>
      <c r="B901" s="132" t="n">
        <v>4917</v>
      </c>
      <c r="C901" s="132" t="n">
        <v>1054</v>
      </c>
      <c r="D901" s="132" t="n">
        <v>3863</v>
      </c>
      <c r="E901" s="217" t="n">
        <v>1.5</v>
      </c>
      <c r="F901" s="217" t="n">
        <v>0.6</v>
      </c>
      <c r="G901" s="217" t="n">
        <v>2.4</v>
      </c>
      <c r="H901" s="217" t="n">
        <v>27.3</v>
      </c>
      <c r="I901" s="127"/>
      <c r="AR901" s="196" t="n">
        <v>95</v>
      </c>
      <c r="AS901" s="197" t="s">
        <v>74</v>
      </c>
      <c r="AT901" s="197" t="n">
        <v>5</v>
      </c>
      <c r="AU901" s="198" t="n">
        <f aca="false">U90</f>
        <v>39738</v>
      </c>
      <c r="AV901" s="198" t="n">
        <f aca="false">D563</f>
        <v>8890</v>
      </c>
      <c r="AW901" s="199" t="n">
        <f aca="false">AV901/AU901</f>
        <v>0.223715335447179</v>
      </c>
      <c r="AX901" s="200" t="n">
        <f aca="false">2*AT901*AW901/(2+AT901*AW901)</f>
        <v>0.717363587947646</v>
      </c>
      <c r="AY901" s="201" t="n">
        <f aca="false">AY900*(1-AX900)</f>
        <v>13588.6750356144</v>
      </c>
      <c r="AZ901" s="201" t="n">
        <f aca="false">((AY901+AY902)/2)*AT901</f>
        <v>43573.3234805645</v>
      </c>
      <c r="BA901" s="201" t="n">
        <f aca="false">BA902+AZ901</f>
        <v>56551.0712085693</v>
      </c>
      <c r="BB901" s="202" t="n">
        <f aca="false">BA901/AY901</f>
        <v>4.16163246676776</v>
      </c>
      <c r="BD901" s="196" t="n">
        <v>95</v>
      </c>
      <c r="BE901" s="197" t="s">
        <v>74</v>
      </c>
      <c r="BF901" s="197" t="n">
        <v>5</v>
      </c>
      <c r="BG901" s="198" t="n">
        <f aca="false">AH90</f>
        <v>70642</v>
      </c>
      <c r="BH901" s="198" t="n">
        <f aca="false">D1252</f>
        <v>13231</v>
      </c>
      <c r="BI901" s="199" t="n">
        <f aca="false">BH901/BG901</f>
        <v>0.187296509158857</v>
      </c>
      <c r="BJ901" s="200" t="n">
        <f aca="false">2*BF901*BI901/(2+BF901*BI901)</f>
        <v>0.637826059709119</v>
      </c>
      <c r="BK901" s="201" t="n">
        <f aca="false">BK900*(1-BJ900)</f>
        <v>19688.4911021348</v>
      </c>
      <c r="BL901" s="201" t="n">
        <f aca="false">((BK901+BK902)/2)*BF901</f>
        <v>67047.8737574423</v>
      </c>
      <c r="BM901" s="201" t="n">
        <f aca="false">BM902+BL901</f>
        <v>95045.3909778796</v>
      </c>
      <c r="BN901" s="202" t="n">
        <f aca="false">BM901/BK901</f>
        <v>4.82745937638532</v>
      </c>
    </row>
    <row r="902" customFormat="false" ht="15" hidden="false" customHeight="false" outlineLevel="0" collapsed="false">
      <c r="B902" s="132"/>
      <c r="C902" s="132"/>
      <c r="D902" s="132"/>
      <c r="E902" s="217"/>
      <c r="F902" s="217"/>
      <c r="G902" s="217"/>
      <c r="H902" s="217"/>
      <c r="I902" s="127"/>
      <c r="AR902" s="220" t="s">
        <v>217</v>
      </c>
      <c r="AS902" s="221" t="s">
        <v>218</v>
      </c>
      <c r="AT902" s="221" t="n">
        <f aca="false">2/AW902</f>
        <v>6.75809199318569</v>
      </c>
      <c r="AU902" s="222" t="n">
        <f aca="false">U91</f>
        <v>7934</v>
      </c>
      <c r="AV902" s="222" t="n">
        <f aca="false">D564</f>
        <v>2348</v>
      </c>
      <c r="AW902" s="223" t="n">
        <f aca="false">AV902/AU902</f>
        <v>0.295941517519536</v>
      </c>
      <c r="AX902" s="224" t="n">
        <f aca="false">2*AT902*AW902/(2+AT902*AW902)</f>
        <v>1</v>
      </c>
      <c r="AY902" s="225" t="n">
        <f aca="false">AY901*(1-AX901)</f>
        <v>3840.65435661144</v>
      </c>
      <c r="AZ902" s="225" t="n">
        <f aca="false">AY902/AW902</f>
        <v>12977.7477280047</v>
      </c>
      <c r="BA902" s="225" t="n">
        <f aca="false">BA903+AZ902</f>
        <v>12977.7477280047</v>
      </c>
      <c r="BB902" s="226" t="n">
        <f aca="false">BA902/AY902</f>
        <v>3.37904599659285</v>
      </c>
      <c r="BD902" s="220" t="s">
        <v>217</v>
      </c>
      <c r="BE902" s="221" t="s">
        <v>218</v>
      </c>
      <c r="BF902" s="221" t="n">
        <f aca="false">2/BI902</f>
        <v>7.85271587743733</v>
      </c>
      <c r="BG902" s="222" t="n">
        <f aca="false">AH91</f>
        <v>22553</v>
      </c>
      <c r="BH902" s="222" t="n">
        <f aca="false">D1253</f>
        <v>5744</v>
      </c>
      <c r="BI902" s="223" t="n">
        <f aca="false">BH902/BG902</f>
        <v>0.254688954906221</v>
      </c>
      <c r="BJ902" s="224" t="n">
        <f aca="false">2*BF902*BI902/(2+BF902*BI902)</f>
        <v>1</v>
      </c>
      <c r="BK902" s="225" t="n">
        <f aca="false">BK901*(1-BJ901)</f>
        <v>7130.65840084211</v>
      </c>
      <c r="BL902" s="225" t="n">
        <f aca="false">BK902/BI902</f>
        <v>27997.5172204373</v>
      </c>
      <c r="BM902" s="225" t="n">
        <f aca="false">BM903+BL902</f>
        <v>27997.5172204373</v>
      </c>
      <c r="BN902" s="226" t="n">
        <f aca="false">BM902/BK902</f>
        <v>3.92635793871866</v>
      </c>
    </row>
    <row r="903" customFormat="false" ht="15" hidden="false" customHeight="false" outlineLevel="0" collapsed="false">
      <c r="A903" s="124" t="s">
        <v>235</v>
      </c>
      <c r="B903" s="227" t="n">
        <v>77.4929577464789</v>
      </c>
      <c r="C903" s="227" t="n">
        <v>74.1262145958239</v>
      </c>
      <c r="D903" s="227" t="n">
        <v>81.1933241973375</v>
      </c>
      <c r="E903" s="124"/>
      <c r="F903" s="124"/>
      <c r="G903" s="124"/>
      <c r="H903" s="124"/>
      <c r="I903" s="127"/>
      <c r="BG903" s="198" t="n">
        <f aca="false">1232+53</f>
        <v>1285</v>
      </c>
    </row>
    <row r="904" customFormat="false" ht="15" hidden="false" customHeight="false" outlineLevel="0" collapsed="false">
      <c r="A904" s="127"/>
      <c r="B904" s="127"/>
      <c r="C904" s="127"/>
      <c r="D904" s="127"/>
      <c r="E904" s="127"/>
      <c r="F904" s="127"/>
      <c r="G904" s="127"/>
      <c r="H904" s="127"/>
      <c r="I904" s="127"/>
      <c r="AW904" s="179" t="n">
        <v>2021</v>
      </c>
      <c r="BI904" s="179" t="n">
        <v>2034</v>
      </c>
    </row>
    <row r="905" customFormat="false" ht="15" hidden="false" customHeight="false" outlineLevel="0" collapsed="false">
      <c r="A905" s="127"/>
      <c r="B905" s="127"/>
      <c r="C905" s="127"/>
      <c r="D905" s="127"/>
      <c r="E905" s="127"/>
      <c r="F905" s="127"/>
      <c r="G905" s="127"/>
      <c r="H905" s="127"/>
      <c r="I905" s="127"/>
      <c r="AR905" s="180"/>
      <c r="AS905" s="181"/>
      <c r="AT905" s="181"/>
      <c r="AU905" s="181"/>
      <c r="AV905" s="182"/>
      <c r="AW905" s="182" t="s">
        <v>327</v>
      </c>
      <c r="AX905" s="181"/>
      <c r="AY905" s="181"/>
      <c r="AZ905" s="181"/>
      <c r="BA905" s="181"/>
      <c r="BB905" s="183"/>
      <c r="BD905" s="180"/>
      <c r="BE905" s="181"/>
      <c r="BF905" s="181"/>
      <c r="BG905" s="181"/>
      <c r="BH905" s="182"/>
      <c r="BI905" s="182" t="s">
        <v>328</v>
      </c>
      <c r="BJ905" s="181"/>
      <c r="BK905" s="181"/>
      <c r="BL905" s="181"/>
      <c r="BM905" s="181"/>
      <c r="BN905" s="183"/>
    </row>
    <row r="906" customFormat="false" ht="15" hidden="false" customHeight="false" outlineLevel="0" collapsed="false">
      <c r="A906" s="127" t="s">
        <v>329</v>
      </c>
      <c r="B906" s="127"/>
      <c r="C906" s="127"/>
      <c r="D906" s="127"/>
      <c r="E906" s="127"/>
      <c r="F906" s="127"/>
      <c r="G906" s="127"/>
      <c r="H906" s="127"/>
      <c r="I906" s="127"/>
      <c r="AR906" s="184"/>
      <c r="AS906" s="185"/>
      <c r="AT906" s="186"/>
      <c r="AU906" s="187"/>
      <c r="AV906" s="187"/>
      <c r="AW906" s="187"/>
      <c r="AX906" s="187"/>
      <c r="AY906" s="187"/>
      <c r="AZ906" s="188"/>
      <c r="BA906" s="187"/>
      <c r="BB906" s="189"/>
      <c r="BD906" s="184"/>
      <c r="BE906" s="185"/>
      <c r="BF906" s="186"/>
      <c r="BG906" s="187"/>
      <c r="BH906" s="187"/>
      <c r="BI906" s="187"/>
      <c r="BJ906" s="187"/>
      <c r="BK906" s="187"/>
      <c r="BL906" s="188"/>
      <c r="BM906" s="187"/>
      <c r="BN906" s="189"/>
    </row>
    <row r="907" customFormat="false" ht="73" hidden="false" customHeight="false" outlineLevel="0" collapsed="false">
      <c r="A907" s="127"/>
      <c r="B907" s="127"/>
      <c r="C907" s="127"/>
      <c r="D907" s="127"/>
      <c r="E907" s="127"/>
      <c r="F907" s="127"/>
      <c r="G907" s="127"/>
      <c r="H907" s="127"/>
      <c r="I907" s="127"/>
      <c r="AR907" s="184" t="s">
        <v>163</v>
      </c>
      <c r="AS907" s="187" t="s">
        <v>164</v>
      </c>
      <c r="AT907" s="186" t="s">
        <v>165</v>
      </c>
      <c r="AU907" s="187" t="s">
        <v>166</v>
      </c>
      <c r="AV907" s="187" t="s">
        <v>167</v>
      </c>
      <c r="AW907" s="187" t="s">
        <v>168</v>
      </c>
      <c r="AX907" s="187" t="s">
        <v>169</v>
      </c>
      <c r="AY907" s="187" t="s">
        <v>170</v>
      </c>
      <c r="AZ907" s="188" t="s">
        <v>171</v>
      </c>
      <c r="BA907" s="187" t="s">
        <v>172</v>
      </c>
      <c r="BB907" s="189" t="s">
        <v>173</v>
      </c>
      <c r="BD907" s="184" t="s">
        <v>163</v>
      </c>
      <c r="BE907" s="187" t="s">
        <v>164</v>
      </c>
      <c r="BF907" s="186" t="s">
        <v>165</v>
      </c>
      <c r="BG907" s="187" t="s">
        <v>166</v>
      </c>
      <c r="BH907" s="187" t="s">
        <v>167</v>
      </c>
      <c r="BI907" s="187" t="s">
        <v>168</v>
      </c>
      <c r="BJ907" s="187" t="s">
        <v>169</v>
      </c>
      <c r="BK907" s="187" t="s">
        <v>170</v>
      </c>
      <c r="BL907" s="188" t="s">
        <v>171</v>
      </c>
      <c r="BM907" s="187" t="s">
        <v>172</v>
      </c>
      <c r="BN907" s="189" t="s">
        <v>173</v>
      </c>
    </row>
    <row r="908" customFormat="false" ht="15" hidden="false" customHeight="false" outlineLevel="0" collapsed="false">
      <c r="A908" s="127" t="s">
        <v>174</v>
      </c>
      <c r="B908" s="127"/>
      <c r="C908" s="127"/>
      <c r="D908" s="127"/>
      <c r="E908" s="127"/>
      <c r="F908" s="127"/>
      <c r="G908" s="127"/>
      <c r="H908" s="127"/>
      <c r="I908" s="127"/>
      <c r="AR908" s="191" t="s">
        <v>175</v>
      </c>
      <c r="AS908" s="192" t="s">
        <v>176</v>
      </c>
      <c r="AT908" s="193" t="s">
        <v>177</v>
      </c>
      <c r="AU908" s="192" t="s">
        <v>178</v>
      </c>
      <c r="AV908" s="192" t="s">
        <v>179</v>
      </c>
      <c r="AW908" s="192" t="s">
        <v>180</v>
      </c>
      <c r="AX908" s="192" t="s">
        <v>181</v>
      </c>
      <c r="AY908" s="192" t="s">
        <v>182</v>
      </c>
      <c r="AZ908" s="194" t="s">
        <v>183</v>
      </c>
      <c r="BA908" s="192" t="s">
        <v>184</v>
      </c>
      <c r="BB908" s="195" t="s">
        <v>185</v>
      </c>
      <c r="BD908" s="191" t="s">
        <v>175</v>
      </c>
      <c r="BE908" s="192" t="s">
        <v>176</v>
      </c>
      <c r="BF908" s="193" t="s">
        <v>177</v>
      </c>
      <c r="BG908" s="192" t="s">
        <v>178</v>
      </c>
      <c r="BH908" s="192" t="s">
        <v>179</v>
      </c>
      <c r="BI908" s="192" t="s">
        <v>180</v>
      </c>
      <c r="BJ908" s="192" t="s">
        <v>181</v>
      </c>
      <c r="BK908" s="192" t="s">
        <v>182</v>
      </c>
      <c r="BL908" s="194" t="s">
        <v>183</v>
      </c>
      <c r="BM908" s="192" t="s">
        <v>184</v>
      </c>
      <c r="BN908" s="195" t="s">
        <v>185</v>
      </c>
    </row>
    <row r="909" customFormat="false" ht="15" hidden="false" customHeight="false" outlineLevel="0" collapsed="false">
      <c r="A909" s="127"/>
      <c r="B909" s="127"/>
      <c r="C909" s="127"/>
      <c r="D909" s="127"/>
      <c r="E909" s="127"/>
      <c r="F909" s="127"/>
      <c r="G909" s="127"/>
      <c r="H909" s="127"/>
      <c r="I909" s="127"/>
      <c r="AR909" s="196" t="s">
        <v>186</v>
      </c>
      <c r="AS909" s="197" t="s">
        <v>186</v>
      </c>
      <c r="AT909" s="197" t="n">
        <v>1</v>
      </c>
      <c r="AU909" s="198" t="n">
        <f aca="false">V10</f>
        <v>732319.384146</v>
      </c>
      <c r="AV909" s="198" t="n">
        <f aca="false">B596</f>
        <v>6026</v>
      </c>
      <c r="AW909" s="199" t="n">
        <f aca="false">AV909/AU909</f>
        <v>0.00822865013607044</v>
      </c>
      <c r="AX909" s="200" t="n">
        <f aca="false">2*AT909*AW909/(2+AT909*AW909)</f>
        <v>0.00819493351567601</v>
      </c>
      <c r="AY909" s="201" t="n">
        <v>100000</v>
      </c>
      <c r="AZ909" s="201" t="n">
        <f aca="false">(0.1*AY909+0.9*AY910)*AT909</f>
        <v>99262.4559835892</v>
      </c>
      <c r="BA909" s="201" t="n">
        <f aca="false">BA910+AZ909</f>
        <v>7843820.93719071</v>
      </c>
      <c r="BB909" s="202" t="n">
        <f aca="false">BA909/AY909</f>
        <v>78.4382093719071</v>
      </c>
      <c r="BD909" s="196" t="s">
        <v>186</v>
      </c>
      <c r="BE909" s="197" t="s">
        <v>186</v>
      </c>
      <c r="BF909" s="197" t="n">
        <v>1</v>
      </c>
      <c r="BG909" s="198" t="n">
        <f aca="false">AI10</f>
        <v>705424.421588</v>
      </c>
      <c r="BH909" s="198" t="n">
        <f aca="false">B1285</f>
        <v>4048</v>
      </c>
      <c r="BI909" s="199" t="n">
        <f aca="false">BH909/BG909</f>
        <v>0.00573838936691111</v>
      </c>
      <c r="BJ909" s="200" t="n">
        <f aca="false">2*BF909*BI909/(2+BF909*BI909)</f>
        <v>0.00572197191551224</v>
      </c>
      <c r="BK909" s="201" t="n">
        <v>100000</v>
      </c>
      <c r="BL909" s="201" t="n">
        <f aca="false">(0.1*BK909+0.9*BK910)*BF909</f>
        <v>99485.0225276039</v>
      </c>
      <c r="BM909" s="201" t="n">
        <f aca="false">BM910+BL909</f>
        <v>8079151.13546513</v>
      </c>
      <c r="BN909" s="202" t="n">
        <f aca="false">BM909/BK909</f>
        <v>80.7915113546513</v>
      </c>
    </row>
    <row r="910" customFormat="false" ht="15" hidden="false" customHeight="false" outlineLevel="0" collapsed="false">
      <c r="A910" s="127" t="s">
        <v>187</v>
      </c>
      <c r="B910" s="127"/>
      <c r="C910" s="127"/>
      <c r="D910" s="127"/>
      <c r="E910" s="127"/>
      <c r="F910" s="127"/>
      <c r="G910" s="127"/>
      <c r="H910" s="127"/>
      <c r="I910" s="127"/>
      <c r="AR910" s="203" t="s">
        <v>188</v>
      </c>
      <c r="AS910" s="204" t="s">
        <v>189</v>
      </c>
      <c r="AT910" s="204" t="n">
        <v>4</v>
      </c>
      <c r="AU910" s="205" t="n">
        <f aca="false">V11</f>
        <v>2966493.615854</v>
      </c>
      <c r="AV910" s="205" t="n">
        <f aca="false">B597</f>
        <v>947</v>
      </c>
      <c r="AW910" s="206" t="n">
        <f aca="false">AV910/AU910</f>
        <v>0.000319232104508466</v>
      </c>
      <c r="AX910" s="207" t="n">
        <f aca="false">2*AT910*AW910/(2+AT910*AW910)</f>
        <v>0.00127611366513204</v>
      </c>
      <c r="AY910" s="208" t="n">
        <f aca="false">AY909*(1-AX909)</f>
        <v>99180.5066484324</v>
      </c>
      <c r="AZ910" s="208" t="n">
        <f aca="false">((AY910+AY911)/2)*AT910</f>
        <v>396468.895394032</v>
      </c>
      <c r="BA910" s="208" t="n">
        <f aca="false">BA911+AZ910</f>
        <v>7744558.48120712</v>
      </c>
      <c r="BB910" s="209" t="n">
        <f aca="false">BA910/AY910</f>
        <v>78.0854902129049</v>
      </c>
      <c r="BD910" s="203" t="s">
        <v>188</v>
      </c>
      <c r="BE910" s="204" t="s">
        <v>189</v>
      </c>
      <c r="BF910" s="204" t="n">
        <v>4</v>
      </c>
      <c r="BG910" s="205" t="n">
        <f aca="false">AI11</f>
        <v>2836132.578412</v>
      </c>
      <c r="BH910" s="205" t="n">
        <f aca="false">B1286</f>
        <v>581</v>
      </c>
      <c r="BI910" s="206" t="n">
        <f aca="false">BH910/BG910</f>
        <v>0.00020485643175585</v>
      </c>
      <c r="BJ910" s="207" t="n">
        <f aca="false">2*BF910*BI910/(2+BF910*BI910)</f>
        <v>0.000819090135258608</v>
      </c>
      <c r="BK910" s="208" t="n">
        <f aca="false">BK909*(1-BJ909)</f>
        <v>99427.8028084488</v>
      </c>
      <c r="BL910" s="208" t="n">
        <f aca="false">((BK910+BK911)/2)*BF910</f>
        <v>397548.330568893</v>
      </c>
      <c r="BM910" s="208" t="n">
        <f aca="false">BM911+BL910</f>
        <v>7979666.11293753</v>
      </c>
      <c r="BN910" s="209" t="n">
        <f aca="false">BM910/BK910</f>
        <v>80.2558830381744</v>
      </c>
    </row>
    <row r="911" customFormat="false" ht="15" hidden="false" customHeight="false" outlineLevel="0" collapsed="false">
      <c r="A911" s="210" t="s">
        <v>190</v>
      </c>
      <c r="B911" s="211" t="s">
        <v>191</v>
      </c>
      <c r="C911" s="211"/>
      <c r="D911" s="211"/>
      <c r="E911" s="211" t="s">
        <v>192</v>
      </c>
      <c r="F911" s="211"/>
      <c r="G911" s="211"/>
      <c r="H911" s="212" t="s">
        <v>193</v>
      </c>
      <c r="I911" s="127"/>
      <c r="AR911" s="196" t="s">
        <v>194</v>
      </c>
      <c r="AS911" s="197" t="s">
        <v>46</v>
      </c>
      <c r="AT911" s="197" t="n">
        <v>5</v>
      </c>
      <c r="AU911" s="198" t="n">
        <f aca="false">V12</f>
        <v>3756437</v>
      </c>
      <c r="AV911" s="198" t="n">
        <f aca="false">B598</f>
        <v>517</v>
      </c>
      <c r="AW911" s="199" t="n">
        <f aca="false">AV911/AU911</f>
        <v>0.000137630419463976</v>
      </c>
      <c r="AX911" s="200" t="n">
        <f aca="false">2*AT911*AW911/(2+AT911*AW911)</f>
        <v>0.000687915402106511</v>
      </c>
      <c r="AY911" s="201" t="n">
        <f aca="false">AY910*(1-AX910)</f>
        <v>99053.9410485836</v>
      </c>
      <c r="AZ911" s="201" t="n">
        <f aca="false">((AY911+AY912)/2)*AT911</f>
        <v>495099.353413702</v>
      </c>
      <c r="BA911" s="201" t="n">
        <f aca="false">BA912+AZ911</f>
        <v>7348089.58581309</v>
      </c>
      <c r="BB911" s="202" t="n">
        <f aca="false">BA911/AY911</f>
        <v>74.1827080076402</v>
      </c>
      <c r="BD911" s="196" t="s">
        <v>194</v>
      </c>
      <c r="BE911" s="197" t="s">
        <v>46</v>
      </c>
      <c r="BF911" s="197" t="n">
        <v>5</v>
      </c>
      <c r="BG911" s="198" t="n">
        <f aca="false">AI12</f>
        <v>3583052</v>
      </c>
      <c r="BH911" s="198" t="n">
        <f aca="false">B1287</f>
        <v>318</v>
      </c>
      <c r="BI911" s="199" t="n">
        <f aca="false">BH911/BG911</f>
        <v>8.87511540440942E-005</v>
      </c>
      <c r="BJ911" s="200" t="n">
        <f aca="false">2*BF911*BI911/(2+BF911*BI911)</f>
        <v>0.000443657332469829</v>
      </c>
      <c r="BK911" s="201" t="n">
        <f aca="false">BK910*(1-BJ910)</f>
        <v>99346.3624759979</v>
      </c>
      <c r="BL911" s="201" t="n">
        <f aca="false">((BK911+BK912)/2)*BF911</f>
        <v>496621.623024573</v>
      </c>
      <c r="BM911" s="201" t="n">
        <f aca="false">BM912+BL911</f>
        <v>7582117.78236864</v>
      </c>
      <c r="BN911" s="202" t="n">
        <f aca="false">BM911/BK911</f>
        <v>76.3200342055853</v>
      </c>
    </row>
    <row r="912" customFormat="false" ht="15" hidden="false" customHeight="false" outlineLevel="0" collapsed="false">
      <c r="A912" s="210"/>
      <c r="B912" s="213" t="s">
        <v>195</v>
      </c>
      <c r="C912" s="213" t="s">
        <v>196</v>
      </c>
      <c r="D912" s="213" t="s">
        <v>197</v>
      </c>
      <c r="E912" s="213" t="s">
        <v>195</v>
      </c>
      <c r="F912" s="213" t="s">
        <v>196</v>
      </c>
      <c r="G912" s="214" t="s">
        <v>197</v>
      </c>
      <c r="H912" s="215" t="s">
        <v>198</v>
      </c>
      <c r="I912" s="127"/>
      <c r="AR912" s="203" t="s">
        <v>200</v>
      </c>
      <c r="AS912" s="204" t="s">
        <v>33</v>
      </c>
      <c r="AT912" s="204" t="n">
        <v>5</v>
      </c>
      <c r="AU912" s="205" t="n">
        <f aca="false">V13</f>
        <v>3622606</v>
      </c>
      <c r="AV912" s="205" t="n">
        <f aca="false">B599</f>
        <v>594</v>
      </c>
      <c r="AW912" s="206" t="n">
        <f aca="false">AV912/AU912</f>
        <v>0.000163970357251106</v>
      </c>
      <c r="AX912" s="207" t="n">
        <f aca="false">2*AT912*AW912/(2+AT912*AW912)</f>
        <v>0.000819515845490635</v>
      </c>
      <c r="AY912" s="208" t="n">
        <f aca="false">AY911*(1-AX911)</f>
        <v>98985.800316897</v>
      </c>
      <c r="AZ912" s="208" t="n">
        <f aca="false">((AY912+AY913)/2)*AT912</f>
        <v>494726.200504889</v>
      </c>
      <c r="BA912" s="208" t="n">
        <f aca="false">BA913+AZ912</f>
        <v>6852990.23239939</v>
      </c>
      <c r="BB912" s="209" t="n">
        <f aca="false">BA912/AY912</f>
        <v>69.232053592131</v>
      </c>
      <c r="BD912" s="203" t="s">
        <v>200</v>
      </c>
      <c r="BE912" s="204" t="s">
        <v>33</v>
      </c>
      <c r="BF912" s="204" t="n">
        <v>5</v>
      </c>
      <c r="BG912" s="205" t="n">
        <f aca="false">AI13</f>
        <v>3651312</v>
      </c>
      <c r="BH912" s="205" t="n">
        <f aca="false">B1288</f>
        <v>383</v>
      </c>
      <c r="BI912" s="206" t="n">
        <f aca="false">BH912/BG912</f>
        <v>0.000104893802556451</v>
      </c>
      <c r="BJ912" s="207" t="n">
        <f aca="false">2*BF912*BI912/(2+BF912*BI912)</f>
        <v>0.000524331514966242</v>
      </c>
      <c r="BK912" s="208" t="n">
        <f aca="false">BK911*(1-BJ911)</f>
        <v>99302.2867338313</v>
      </c>
      <c r="BL912" s="208" t="n">
        <f aca="false">((BK912+BK913)/2)*BF912</f>
        <v>496381.265373049</v>
      </c>
      <c r="BM912" s="208" t="n">
        <f aca="false">BM913+BL912</f>
        <v>7085496.15934406</v>
      </c>
      <c r="BN912" s="209" t="n">
        <f aca="false">BM912/BK912</f>
        <v>71.3527995416253</v>
      </c>
    </row>
    <row r="913" customFormat="false" ht="15" hidden="false" customHeight="false" outlineLevel="0" collapsed="false">
      <c r="A913" s="0" t="s">
        <v>201</v>
      </c>
      <c r="B913" s="132" t="n">
        <v>337265</v>
      </c>
      <c r="C913" s="132" t="n">
        <v>176275</v>
      </c>
      <c r="D913" s="132" t="n">
        <v>160990</v>
      </c>
      <c r="E913" s="217" t="n">
        <v>100</v>
      </c>
      <c r="F913" s="217" t="n">
        <v>100</v>
      </c>
      <c r="G913" s="217" t="n">
        <v>100</v>
      </c>
      <c r="H913" s="217" t="n">
        <v>109.5</v>
      </c>
      <c r="I913" s="127"/>
      <c r="AN913" s="0" t="n">
        <f aca="false">596-543</f>
        <v>53</v>
      </c>
      <c r="AR913" s="196" t="s">
        <v>202</v>
      </c>
      <c r="AS913" s="197" t="s">
        <v>34</v>
      </c>
      <c r="AT913" s="197" t="n">
        <v>5</v>
      </c>
      <c r="AU913" s="198" t="n">
        <f aca="false">V14</f>
        <v>3506737</v>
      </c>
      <c r="AV913" s="198" t="n">
        <f aca="false">B600</f>
        <v>1841</v>
      </c>
      <c r="AW913" s="199" t="n">
        <f aca="false">AV913/AU913</f>
        <v>0.000524989470268229</v>
      </c>
      <c r="AX913" s="200" t="n">
        <f aca="false">2*AT913*AW913/(2+AT913*AW913)</f>
        <v>0.00262150669281623</v>
      </c>
      <c r="AY913" s="201" t="n">
        <f aca="false">AY912*(1-AX912)</f>
        <v>98904.6798850587</v>
      </c>
      <c r="AZ913" s="201" t="n">
        <f aca="false">((AY913+AY914)/2)*AT913</f>
        <v>493875.20122462</v>
      </c>
      <c r="BA913" s="201" t="n">
        <f aca="false">BA914+AZ913</f>
        <v>6358264.0318945</v>
      </c>
      <c r="BB913" s="202" t="n">
        <f aca="false">BA913/AY913</f>
        <v>64.2867864218731</v>
      </c>
      <c r="BD913" s="196" t="s">
        <v>202</v>
      </c>
      <c r="BE913" s="197" t="s">
        <v>34</v>
      </c>
      <c r="BF913" s="197" t="n">
        <v>5</v>
      </c>
      <c r="BG913" s="198" t="n">
        <f aca="false">AI14</f>
        <v>3722392</v>
      </c>
      <c r="BH913" s="198" t="n">
        <f aca="false">B1289</f>
        <v>1439</v>
      </c>
      <c r="BI913" s="199" t="n">
        <f aca="false">BH913/BG913</f>
        <v>0.000386579382289667</v>
      </c>
      <c r="BJ913" s="200" t="n">
        <f aca="false">2*BF913*BI913/(2+BF913*BI913)</f>
        <v>0.00193103066983952</v>
      </c>
      <c r="BK913" s="201" t="n">
        <f aca="false">BK912*(1-BJ912)</f>
        <v>99250.2194153885</v>
      </c>
      <c r="BL913" s="201" t="n">
        <f aca="false">((BK913+BK914)/2)*BF913</f>
        <v>495771.959032744</v>
      </c>
      <c r="BM913" s="201" t="n">
        <f aca="false">BM914+BL913</f>
        <v>6589114.89397101</v>
      </c>
      <c r="BN913" s="202" t="n">
        <f aca="false">BM913/BK913</f>
        <v>66.3889201735043</v>
      </c>
    </row>
    <row r="914" customFormat="false" ht="15" hidden="false" customHeight="false" outlineLevel="0" collapsed="false">
      <c r="A914" s="219" t="s">
        <v>186</v>
      </c>
      <c r="B914" s="132" t="n">
        <v>4939</v>
      </c>
      <c r="C914" s="132" t="n">
        <v>2797</v>
      </c>
      <c r="D914" s="132" t="n">
        <v>2142</v>
      </c>
      <c r="E914" s="217" t="n">
        <v>1.5</v>
      </c>
      <c r="F914" s="217" t="n">
        <v>1.6</v>
      </c>
      <c r="G914" s="217" t="n">
        <v>1.3</v>
      </c>
      <c r="H914" s="217" t="n">
        <v>130.6</v>
      </c>
      <c r="I914" s="127"/>
      <c r="AR914" s="203" t="s">
        <v>203</v>
      </c>
      <c r="AS914" s="204" t="s">
        <v>35</v>
      </c>
      <c r="AT914" s="204" t="n">
        <v>5</v>
      </c>
      <c r="AU914" s="205" t="n">
        <f aca="false">V15</f>
        <v>3523049</v>
      </c>
      <c r="AV914" s="205" t="n">
        <f aca="false">B601</f>
        <v>2628</v>
      </c>
      <c r="AW914" s="206" t="n">
        <f aca="false">AV914/AU914</f>
        <v>0.000745944776811222</v>
      </c>
      <c r="AX914" s="207" t="n">
        <f aca="false">2*AT914*AW914/(2+AT914*AW914)</f>
        <v>0.00372278141068484</v>
      </c>
      <c r="AY914" s="208" t="n">
        <f aca="false">AY913*(1-AX913)</f>
        <v>98645.4006047892</v>
      </c>
      <c r="AZ914" s="208" t="n">
        <f aca="false">((AY914+AY915)/2)*AT914</f>
        <v>492308.914864893</v>
      </c>
      <c r="BA914" s="208" t="n">
        <f aca="false">BA915+AZ914</f>
        <v>5864388.83066988</v>
      </c>
      <c r="BB914" s="209" t="n">
        <f aca="false">BA914/AY914</f>
        <v>59.4491866292362</v>
      </c>
      <c r="BD914" s="203" t="s">
        <v>203</v>
      </c>
      <c r="BE914" s="204" t="s">
        <v>35</v>
      </c>
      <c r="BF914" s="204" t="n">
        <v>5</v>
      </c>
      <c r="BG914" s="205" t="n">
        <f aca="false">AI15</f>
        <v>3735374</v>
      </c>
      <c r="BH914" s="205" t="n">
        <f aca="false">B1290</f>
        <v>2129</v>
      </c>
      <c r="BI914" s="206" t="n">
        <f aca="false">BH914/BG914</f>
        <v>0.000569956314949989</v>
      </c>
      <c r="BJ914" s="207" t="n">
        <f aca="false">2*BF914*BI914/(2+BF914*BI914)</f>
        <v>0.00284572672495617</v>
      </c>
      <c r="BK914" s="208" t="n">
        <f aca="false">BK913*(1-BJ913)</f>
        <v>99058.5641977091</v>
      </c>
      <c r="BL914" s="208" t="n">
        <f aca="false">((BK914+BK915)/2)*BF914</f>
        <v>494588.086979862</v>
      </c>
      <c r="BM914" s="208" t="n">
        <f aca="false">BM915+BL914</f>
        <v>6093342.93493827</v>
      </c>
      <c r="BN914" s="209" t="n">
        <f aca="false">BM914/BK914</f>
        <v>61.512530332831</v>
      </c>
    </row>
    <row r="915" customFormat="false" ht="15" hidden="false" customHeight="false" outlineLevel="0" collapsed="false">
      <c r="A915" s="219" t="s">
        <v>189</v>
      </c>
      <c r="B915" s="132" t="n">
        <v>742</v>
      </c>
      <c r="C915" s="132" t="n">
        <v>418</v>
      </c>
      <c r="D915" s="132" t="n">
        <v>324</v>
      </c>
      <c r="E915" s="217" t="n">
        <v>0.2</v>
      </c>
      <c r="F915" s="217" t="n">
        <v>0.2</v>
      </c>
      <c r="G915" s="217" t="n">
        <v>0.2</v>
      </c>
      <c r="H915" s="217" t="n">
        <v>129</v>
      </c>
      <c r="I915" s="127"/>
      <c r="AR915" s="196" t="s">
        <v>204</v>
      </c>
      <c r="AS915" s="197" t="s">
        <v>36</v>
      </c>
      <c r="AT915" s="197" t="n">
        <v>5</v>
      </c>
      <c r="AU915" s="198" t="n">
        <f aca="false">V16</f>
        <v>3562951</v>
      </c>
      <c r="AV915" s="198" t="n">
        <f aca="false">B602</f>
        <v>2730</v>
      </c>
      <c r="AW915" s="199" t="n">
        <f aca="false">AV915/AU915</f>
        <v>0.000766218788863501</v>
      </c>
      <c r="AX915" s="200" t="n">
        <f aca="false">2*AT915*AW915/(2+AT915*AW915)</f>
        <v>0.00382376933454648</v>
      </c>
      <c r="AY915" s="201" t="n">
        <f aca="false">AY914*(1-AX914)</f>
        <v>98278.1653411681</v>
      </c>
      <c r="AZ915" s="201" t="n">
        <f aca="false">((AY915+AY916)/2)*AT915</f>
        <v>490451.344118623</v>
      </c>
      <c r="BA915" s="201" t="n">
        <f aca="false">BA916+AZ915</f>
        <v>5372079.91580499</v>
      </c>
      <c r="BB915" s="202" t="n">
        <f aca="false">BA915/AY915</f>
        <v>54.6619882163659</v>
      </c>
      <c r="BD915" s="196" t="s">
        <v>204</v>
      </c>
      <c r="BE915" s="197" t="s">
        <v>36</v>
      </c>
      <c r="BF915" s="197" t="n">
        <v>5</v>
      </c>
      <c r="BG915" s="198" t="n">
        <f aca="false">AI16</f>
        <v>3527924</v>
      </c>
      <c r="BH915" s="198" t="n">
        <f aca="false">B1291</f>
        <v>1955</v>
      </c>
      <c r="BI915" s="199" t="n">
        <f aca="false">BH915/BG915</f>
        <v>0.00055415025947271</v>
      </c>
      <c r="BJ915" s="200" t="n">
        <f aca="false">2*BF915*BI915/(2+BF915*BI915)</f>
        <v>0.00276691807643855</v>
      </c>
      <c r="BK915" s="201" t="n">
        <f aca="false">BK914*(1-BJ914)</f>
        <v>98776.6705942359</v>
      </c>
      <c r="BL915" s="201" t="n">
        <f aca="false">((BK915+BK916)/2)*BF915</f>
        <v>493200.085582685</v>
      </c>
      <c r="BM915" s="201" t="n">
        <f aca="false">BM916+BL915</f>
        <v>5598754.84795841</v>
      </c>
      <c r="BN915" s="202" t="n">
        <f aca="false">BM915/BK915</f>
        <v>56.6809431242879</v>
      </c>
    </row>
    <row r="916" customFormat="false" ht="15" hidden="false" customHeight="false" outlineLevel="0" collapsed="false">
      <c r="A916" s="219" t="s">
        <v>46</v>
      </c>
      <c r="B916" s="132" t="n">
        <v>404</v>
      </c>
      <c r="C916" s="132" t="n">
        <v>259</v>
      </c>
      <c r="D916" s="132" t="n">
        <v>145</v>
      </c>
      <c r="E916" s="217" t="n">
        <v>0.1</v>
      </c>
      <c r="F916" s="217" t="n">
        <v>0.1</v>
      </c>
      <c r="G916" s="217" t="n">
        <v>0.1</v>
      </c>
      <c r="H916" s="217" t="n">
        <v>178.6</v>
      </c>
      <c r="I916" s="127"/>
      <c r="AR916" s="203" t="s">
        <v>205</v>
      </c>
      <c r="AS916" s="204" t="s">
        <v>37</v>
      </c>
      <c r="AT916" s="204" t="n">
        <v>5</v>
      </c>
      <c r="AU916" s="205" t="n">
        <f aca="false">V17</f>
        <v>3383352</v>
      </c>
      <c r="AV916" s="205" t="n">
        <f aca="false">B603</f>
        <v>2852</v>
      </c>
      <c r="AW916" s="206" t="n">
        <f aca="false">AV916/AU916</f>
        <v>0.000842951014260414</v>
      </c>
      <c r="AX916" s="207" t="n">
        <f aca="false">2*AT916*AW916/(2+AT916*AW916)</f>
        <v>0.00420589166968</v>
      </c>
      <c r="AY916" s="208" t="n">
        <f aca="false">AY915*(1-AX915)</f>
        <v>97902.372306281</v>
      </c>
      <c r="AZ916" s="208" t="n">
        <f aca="false">((AY916+AY917)/2)*AT916</f>
        <v>488482.444601093</v>
      </c>
      <c r="BA916" s="208" t="n">
        <f aca="false">BA917+AZ916</f>
        <v>4881628.57168636</v>
      </c>
      <c r="BB916" s="209" t="n">
        <f aca="false">BA916/AY916</f>
        <v>49.8622092262945</v>
      </c>
      <c r="BD916" s="203" t="s">
        <v>205</v>
      </c>
      <c r="BE916" s="204" t="s">
        <v>37</v>
      </c>
      <c r="BF916" s="204" t="n">
        <v>5</v>
      </c>
      <c r="BG916" s="205" t="n">
        <f aca="false">AI17</f>
        <v>3490033</v>
      </c>
      <c r="BH916" s="205" t="n">
        <f aca="false">B1292</f>
        <v>2190</v>
      </c>
      <c r="BI916" s="206" t="n">
        <f aca="false">BH916/BG916</f>
        <v>0.000627501229931064</v>
      </c>
      <c r="BJ916" s="207" t="n">
        <f aca="false">2*BF916*BI916/(2+BF916*BI916)</f>
        <v>0.00313259188650119</v>
      </c>
      <c r="BK916" s="208" t="n">
        <f aca="false">BK915*(1-BJ915)</f>
        <v>98503.3636388383</v>
      </c>
      <c r="BL916" s="208" t="n">
        <f aca="false">((BK916+BK917)/2)*BF916</f>
        <v>491745.391099871</v>
      </c>
      <c r="BM916" s="208" t="n">
        <f aca="false">BM917+BL916</f>
        <v>5105554.76237572</v>
      </c>
      <c r="BN916" s="209" t="n">
        <f aca="false">BM916/BK916</f>
        <v>51.8312733065156</v>
      </c>
    </row>
    <row r="917" customFormat="false" ht="15" hidden="false" customHeight="false" outlineLevel="0" collapsed="false">
      <c r="A917" s="219" t="s">
        <v>33</v>
      </c>
      <c r="B917" s="132" t="n">
        <v>488</v>
      </c>
      <c r="C917" s="132" t="n">
        <v>329</v>
      </c>
      <c r="D917" s="132" t="n">
        <v>159</v>
      </c>
      <c r="E917" s="217" t="n">
        <v>0.1</v>
      </c>
      <c r="F917" s="217" t="n">
        <v>0.2</v>
      </c>
      <c r="G917" s="217" t="n">
        <v>0.1</v>
      </c>
      <c r="H917" s="217" t="n">
        <v>206.9</v>
      </c>
      <c r="I917" s="127"/>
      <c r="AR917" s="196" t="s">
        <v>206</v>
      </c>
      <c r="AS917" s="197" t="s">
        <v>38</v>
      </c>
      <c r="AT917" s="197" t="n">
        <v>5</v>
      </c>
      <c r="AU917" s="198" t="n">
        <f aca="false">V18</f>
        <v>3165656</v>
      </c>
      <c r="AV917" s="198" t="n">
        <f aca="false">B604</f>
        <v>3589</v>
      </c>
      <c r="AW917" s="199" t="n">
        <f aca="false">AV917/AU917</f>
        <v>0.00113373026001562</v>
      </c>
      <c r="AX917" s="200" t="n">
        <f aca="false">2*AT917*AW917/(2+AT917*AW917)</f>
        <v>0.00565262990614492</v>
      </c>
      <c r="AY917" s="201" t="n">
        <f aca="false">AY916*(1-AX916)</f>
        <v>97490.6055341561</v>
      </c>
      <c r="AZ917" s="201" t="n">
        <f aca="false">((AY917+AY918)/2)*AT917</f>
        <v>486075.331889754</v>
      </c>
      <c r="BA917" s="201" t="n">
        <f aca="false">BA918+AZ917</f>
        <v>4393146.12708527</v>
      </c>
      <c r="BB917" s="202" t="n">
        <f aca="false">BA917/AY917</f>
        <v>45.0622509011509</v>
      </c>
      <c r="BD917" s="196" t="s">
        <v>206</v>
      </c>
      <c r="BE917" s="197" t="s">
        <v>38</v>
      </c>
      <c r="BF917" s="197" t="n">
        <v>5</v>
      </c>
      <c r="BG917" s="198" t="n">
        <f aca="false">AI18</f>
        <v>3523321</v>
      </c>
      <c r="BH917" s="198" t="n">
        <f aca="false">B1293</f>
        <v>3051</v>
      </c>
      <c r="BI917" s="199" t="n">
        <f aca="false">BH917/BG917</f>
        <v>0.000865944374639722</v>
      </c>
      <c r="BJ917" s="200" t="n">
        <f aca="false">2*BF917*BI917/(2+BF917*BI917)</f>
        <v>0.00432036887538858</v>
      </c>
      <c r="BK917" s="201" t="n">
        <f aca="false">BK916*(1-BJ916)</f>
        <v>98194.7928011102</v>
      </c>
      <c r="BL917" s="201" t="n">
        <f aca="false">((BK917+BK918)/2)*BF917</f>
        <v>489913.369689193</v>
      </c>
      <c r="BM917" s="201" t="n">
        <f aca="false">BM918+BL917</f>
        <v>4613809.37127585</v>
      </c>
      <c r="BN917" s="202" t="n">
        <f aca="false">BM917/BK917</f>
        <v>46.9862936685548</v>
      </c>
    </row>
    <row r="918" customFormat="false" ht="15" hidden="false" customHeight="false" outlineLevel="0" collapsed="false">
      <c r="A918" s="219" t="s">
        <v>34</v>
      </c>
      <c r="B918" s="132" t="n">
        <v>1658</v>
      </c>
      <c r="C918" s="132" t="n">
        <v>1240</v>
      </c>
      <c r="D918" s="132" t="n">
        <v>418</v>
      </c>
      <c r="E918" s="217" t="n">
        <v>0.5</v>
      </c>
      <c r="F918" s="217" t="n">
        <v>0.7</v>
      </c>
      <c r="G918" s="217" t="n">
        <v>0.3</v>
      </c>
      <c r="H918" s="217" t="n">
        <v>296.7</v>
      </c>
      <c r="I918" s="127"/>
      <c r="AR918" s="203" t="s">
        <v>207</v>
      </c>
      <c r="AS918" s="204" t="s">
        <v>39</v>
      </c>
      <c r="AT918" s="204" t="n">
        <v>5</v>
      </c>
      <c r="AU918" s="205" t="n">
        <f aca="false">V19</f>
        <v>3110884</v>
      </c>
      <c r="AV918" s="205" t="n">
        <f aca="false">B605</f>
        <v>5412</v>
      </c>
      <c r="AW918" s="206" t="n">
        <f aca="false">AV918/AU918</f>
        <v>0.00173969842655657</v>
      </c>
      <c r="AX918" s="207" t="n">
        <f aca="false">2*AT918*AW918/(2+AT918*AW918)</f>
        <v>0.00866082407773106</v>
      </c>
      <c r="AY918" s="208" t="n">
        <f aca="false">AY917*(1-AX917)</f>
        <v>96939.5272217456</v>
      </c>
      <c r="AZ918" s="208" t="n">
        <f aca="false">((AY918+AY919)/2)*AT918</f>
        <v>482598.695630113</v>
      </c>
      <c r="BA918" s="208" t="n">
        <f aca="false">BA919+AZ918</f>
        <v>3907070.79519551</v>
      </c>
      <c r="BB918" s="209" t="n">
        <f aca="false">BA918/AY918</f>
        <v>40.3042072431222</v>
      </c>
      <c r="BD918" s="203" t="s">
        <v>207</v>
      </c>
      <c r="BE918" s="204" t="s">
        <v>39</v>
      </c>
      <c r="BF918" s="204" t="n">
        <v>5</v>
      </c>
      <c r="BG918" s="205" t="n">
        <f aca="false">AI19</f>
        <v>3484227</v>
      </c>
      <c r="BH918" s="205" t="n">
        <f aca="false">B1294</f>
        <v>4808</v>
      </c>
      <c r="BI918" s="206" t="n">
        <f aca="false">BH918/BG918</f>
        <v>0.0013799330525824</v>
      </c>
      <c r="BJ918" s="207" t="n">
        <f aca="false">2*BF918*BI918/(2+BF918*BI918)</f>
        <v>0.0068759444055297</v>
      </c>
      <c r="BK918" s="208" t="n">
        <f aca="false">BK917*(1-BJ917)</f>
        <v>97770.555074567</v>
      </c>
      <c r="BL918" s="208" t="n">
        <f aca="false">((BK918+BK919)/2)*BF918</f>
        <v>487172.113119859</v>
      </c>
      <c r="BM918" s="208" t="n">
        <f aca="false">BM919+BL918</f>
        <v>4123896.00158666</v>
      </c>
      <c r="BN918" s="209" t="n">
        <f aca="false">BM918/BK918</f>
        <v>42.1793248329364</v>
      </c>
    </row>
    <row r="919" customFormat="false" ht="15" hidden="false" customHeight="false" outlineLevel="0" collapsed="false">
      <c r="A919" s="219" t="s">
        <v>35</v>
      </c>
      <c r="B919" s="132" t="n">
        <v>2286</v>
      </c>
      <c r="C919" s="132" t="n">
        <v>1799</v>
      </c>
      <c r="D919" s="132" t="n">
        <v>487</v>
      </c>
      <c r="E919" s="217" t="n">
        <v>0.7</v>
      </c>
      <c r="F919" s="217" t="n">
        <v>1</v>
      </c>
      <c r="G919" s="217" t="n">
        <v>0.3</v>
      </c>
      <c r="H919" s="217" t="n">
        <v>369.4</v>
      </c>
      <c r="I919" s="127"/>
      <c r="AR919" s="196" t="s">
        <v>208</v>
      </c>
      <c r="AS919" s="197" t="s">
        <v>40</v>
      </c>
      <c r="AT919" s="197" t="n">
        <v>5</v>
      </c>
      <c r="AU919" s="198" t="n">
        <f aca="false">V20</f>
        <v>2751947</v>
      </c>
      <c r="AV919" s="198" t="n">
        <f aca="false">B606</f>
        <v>7635</v>
      </c>
      <c r="AW919" s="199" t="n">
        <f aca="false">AV919/AU919</f>
        <v>0.00277439936161561</v>
      </c>
      <c r="AX919" s="200" t="n">
        <f aca="false">2*AT919*AW919/(2+AT919*AW919)</f>
        <v>0.0137764434185139</v>
      </c>
      <c r="AY919" s="201" t="n">
        <f aca="false">AY918*(1-AX918)</f>
        <v>96099.9510302996</v>
      </c>
      <c r="AZ919" s="201" t="n">
        <f aca="false">((AY919+AY920)/2)*AT919</f>
        <v>477189.966306771</v>
      </c>
      <c r="BA919" s="201" t="n">
        <f aca="false">BA920+AZ919</f>
        <v>3424472.0995654</v>
      </c>
      <c r="BB919" s="202" t="n">
        <f aca="false">BA919/AY919</f>
        <v>35.6344832942286</v>
      </c>
      <c r="BD919" s="196" t="s">
        <v>208</v>
      </c>
      <c r="BE919" s="197" t="s">
        <v>40</v>
      </c>
      <c r="BF919" s="197" t="n">
        <v>5</v>
      </c>
      <c r="BG919" s="198" t="n">
        <f aca="false">AI20</f>
        <v>3229022</v>
      </c>
      <c r="BH919" s="198" t="n">
        <f aca="false">B1295</f>
        <v>7347</v>
      </c>
      <c r="BI919" s="199" t="n">
        <f aca="false">BH919/BG919</f>
        <v>0.00227530193352662</v>
      </c>
      <c r="BJ919" s="200" t="n">
        <f aca="false">2*BF919*BI919/(2+BF919*BI919)</f>
        <v>0.0113121632006262</v>
      </c>
      <c r="BK919" s="201" t="n">
        <f aca="false">BK918*(1-BJ918)</f>
        <v>97098.2901733765</v>
      </c>
      <c r="BL919" s="201" t="n">
        <f aca="false">((BK919+BK920)/2)*BF919</f>
        <v>482745.471604525</v>
      </c>
      <c r="BM919" s="201" t="n">
        <f aca="false">BM920+BL919</f>
        <v>3636723.8884668</v>
      </c>
      <c r="BN919" s="202" t="n">
        <f aca="false">BM919/BK919</f>
        <v>37.4540466363841</v>
      </c>
    </row>
    <row r="920" customFormat="false" ht="15" hidden="false" customHeight="false" outlineLevel="0" collapsed="false">
      <c r="A920" s="219" t="s">
        <v>36</v>
      </c>
      <c r="B920" s="132" t="n">
        <v>2295</v>
      </c>
      <c r="C920" s="132" t="n">
        <v>1740</v>
      </c>
      <c r="D920" s="132" t="n">
        <v>555</v>
      </c>
      <c r="E920" s="217" t="n">
        <v>0.7</v>
      </c>
      <c r="F920" s="217" t="n">
        <v>1</v>
      </c>
      <c r="G920" s="217" t="n">
        <v>0.3</v>
      </c>
      <c r="H920" s="217" t="n">
        <v>313.5</v>
      </c>
      <c r="I920" s="127"/>
      <c r="AR920" s="203" t="s">
        <v>209</v>
      </c>
      <c r="AS920" s="204" t="s">
        <v>52</v>
      </c>
      <c r="AT920" s="204" t="n">
        <v>5</v>
      </c>
      <c r="AU920" s="205" t="n">
        <f aca="false">V21</f>
        <v>2327037</v>
      </c>
      <c r="AV920" s="205" t="n">
        <f aca="false">B607</f>
        <v>10553</v>
      </c>
      <c r="AW920" s="206" t="n">
        <f aca="false">AV920/AU920</f>
        <v>0.0045349515284888</v>
      </c>
      <c r="AX920" s="207" t="n">
        <f aca="false">2*AT920*AW920/(2+AT920*AW920)</f>
        <v>0.0224205671789496</v>
      </c>
      <c r="AY920" s="208" t="n">
        <f aca="false">AY919*(1-AX919)</f>
        <v>94776.0354924088</v>
      </c>
      <c r="AZ920" s="208" t="n">
        <f aca="false">((AY920+AY921)/2)*AT920</f>
        <v>468567.846285264</v>
      </c>
      <c r="BA920" s="208" t="n">
        <f aca="false">BA921+AZ920</f>
        <v>2947282.13325863</v>
      </c>
      <c r="BB920" s="209" t="n">
        <f aca="false">BA920/AY920</f>
        <v>31.0973350799707</v>
      </c>
      <c r="BD920" s="203" t="s">
        <v>209</v>
      </c>
      <c r="BE920" s="204" t="s">
        <v>52</v>
      </c>
      <c r="BF920" s="204" t="n">
        <v>5</v>
      </c>
      <c r="BG920" s="205" t="n">
        <f aca="false">AI21</f>
        <v>3047575</v>
      </c>
      <c r="BH920" s="205" t="n">
        <f aca="false">B1296</f>
        <v>11294</v>
      </c>
      <c r="BI920" s="206" t="n">
        <f aca="false">BH920/BG920</f>
        <v>0.00370589731179708</v>
      </c>
      <c r="BJ920" s="207" t="n">
        <f aca="false">2*BF920*BI920/(2+BF920*BI920)</f>
        <v>0.0183593915098787</v>
      </c>
      <c r="BK920" s="208" t="n">
        <f aca="false">BK919*(1-BJ919)</f>
        <v>95999.8984684335</v>
      </c>
      <c r="BL920" s="208" t="n">
        <f aca="false">((BK920+BK921)/2)*BF920</f>
        <v>475593.243039941</v>
      </c>
      <c r="BM920" s="208" t="n">
        <f aca="false">BM921+BL920</f>
        <v>3153978.41686227</v>
      </c>
      <c r="BN920" s="209" t="n">
        <f aca="false">BM920/BK920</f>
        <v>32.853976589354</v>
      </c>
    </row>
    <row r="921" customFormat="false" ht="15" hidden="false" customHeight="false" outlineLevel="0" collapsed="false">
      <c r="A921" s="219" t="s">
        <v>37</v>
      </c>
      <c r="B921" s="132" t="n">
        <v>2589</v>
      </c>
      <c r="C921" s="132" t="n">
        <v>1833</v>
      </c>
      <c r="D921" s="132" t="n">
        <v>756</v>
      </c>
      <c r="E921" s="217" t="n">
        <v>0.8</v>
      </c>
      <c r="F921" s="217" t="n">
        <v>1</v>
      </c>
      <c r="G921" s="217" t="n">
        <v>0.5</v>
      </c>
      <c r="H921" s="217" t="n">
        <v>242.5</v>
      </c>
      <c r="I921" s="127"/>
      <c r="AR921" s="196" t="s">
        <v>210</v>
      </c>
      <c r="AS921" s="197" t="s">
        <v>53</v>
      </c>
      <c r="AT921" s="197" t="n">
        <v>5</v>
      </c>
      <c r="AU921" s="198" t="n">
        <f aca="false">V22</f>
        <v>2119884</v>
      </c>
      <c r="AV921" s="198" t="n">
        <f aca="false">B608</f>
        <v>15319</v>
      </c>
      <c r="AW921" s="199" t="n">
        <f aca="false">AV921/AU921</f>
        <v>0.00722633879967017</v>
      </c>
      <c r="AX921" s="200" t="n">
        <f aca="false">2*AT921*AW921/(2+AT921*AW921)</f>
        <v>0.0354905275575757</v>
      </c>
      <c r="AY921" s="201" t="n">
        <f aca="false">AY920*(1-AX920)</f>
        <v>92651.1030216967</v>
      </c>
      <c r="AZ921" s="201" t="n">
        <f aca="false">((AY921+AY922)/2)*AT921</f>
        <v>455034.923795905</v>
      </c>
      <c r="BA921" s="201" t="n">
        <f aca="false">BA922+AZ921</f>
        <v>2478714.28697337</v>
      </c>
      <c r="BB921" s="202" t="n">
        <f aca="false">BA921/AY921</f>
        <v>26.7532086087838</v>
      </c>
      <c r="BD921" s="196" t="s">
        <v>210</v>
      </c>
      <c r="BE921" s="197" t="s">
        <v>53</v>
      </c>
      <c r="BF921" s="197" t="n">
        <v>5</v>
      </c>
      <c r="BG921" s="198" t="n">
        <f aca="false">AI22</f>
        <v>2878755</v>
      </c>
      <c r="BH921" s="198" t="n">
        <f aca="false">B1297</f>
        <v>17002</v>
      </c>
      <c r="BI921" s="199" t="n">
        <f aca="false">BH921/BG921</f>
        <v>0.00590602534776318</v>
      </c>
      <c r="BJ921" s="200" t="n">
        <f aca="false">2*BF921*BI921/(2+BF921*BI921)</f>
        <v>0.0291004566522665</v>
      </c>
      <c r="BK921" s="201" t="n">
        <f aca="false">BK920*(1-BJ920)</f>
        <v>94237.398747543</v>
      </c>
      <c r="BL921" s="201" t="n">
        <f aca="false">((BK921+BK922)/2)*BF921</f>
        <v>464331.115394527</v>
      </c>
      <c r="BM921" s="201" t="n">
        <f aca="false">BM922+BL921</f>
        <v>2678385.17382233</v>
      </c>
      <c r="BN921" s="202" t="n">
        <f aca="false">BM921/BK921</f>
        <v>28.4216798152248</v>
      </c>
    </row>
    <row r="922" customFormat="false" ht="15" hidden="false" customHeight="false" outlineLevel="0" collapsed="false">
      <c r="A922" s="219" t="s">
        <v>38</v>
      </c>
      <c r="B922" s="132" t="n">
        <v>3395</v>
      </c>
      <c r="C922" s="132" t="n">
        <v>2235</v>
      </c>
      <c r="D922" s="132" t="n">
        <v>1160</v>
      </c>
      <c r="E922" s="217" t="n">
        <v>1</v>
      </c>
      <c r="F922" s="217" t="n">
        <v>1.3</v>
      </c>
      <c r="G922" s="217" t="n">
        <v>0.7</v>
      </c>
      <c r="H922" s="217" t="n">
        <v>192.7</v>
      </c>
      <c r="I922" s="127"/>
      <c r="AR922" s="203" t="s">
        <v>211</v>
      </c>
      <c r="AS922" s="204" t="s">
        <v>57</v>
      </c>
      <c r="AT922" s="204" t="n">
        <v>5</v>
      </c>
      <c r="AU922" s="205" t="n">
        <f aca="false">V23</f>
        <v>1926122</v>
      </c>
      <c r="AV922" s="205" t="n">
        <f aca="false">B609</f>
        <v>21401</v>
      </c>
      <c r="AW922" s="206" t="n">
        <f aca="false">AV922/AU922</f>
        <v>0.0111109265145198</v>
      </c>
      <c r="AX922" s="207" t="n">
        <f aca="false">2*AT922*AW922/(2+AT922*AW922)</f>
        <v>0.0540531802874737</v>
      </c>
      <c r="AY922" s="208" t="n">
        <f aca="false">AY921*(1-AX921)</f>
        <v>89362.8664966654</v>
      </c>
      <c r="AZ922" s="208" t="n">
        <f aca="false">((AY922+AY923)/2)*AT922</f>
        <v>434738.464648953</v>
      </c>
      <c r="BA922" s="208" t="n">
        <f aca="false">BA923+AZ922</f>
        <v>2023679.36317746</v>
      </c>
      <c r="BB922" s="209" t="n">
        <f aca="false">BA922/AY922</f>
        <v>22.6456406616385</v>
      </c>
      <c r="BD922" s="203" t="s">
        <v>211</v>
      </c>
      <c r="BE922" s="204" t="s">
        <v>57</v>
      </c>
      <c r="BF922" s="204" t="n">
        <v>5</v>
      </c>
      <c r="BG922" s="205" t="n">
        <f aca="false">AI23</f>
        <v>2377858</v>
      </c>
      <c r="BH922" s="205" t="n">
        <f aca="false">B1298</f>
        <v>22019</v>
      </c>
      <c r="BI922" s="206" t="n">
        <f aca="false">BH922/BG922</f>
        <v>0.00926001468548585</v>
      </c>
      <c r="BJ922" s="207" t="n">
        <f aca="false">2*BF922*BI922/(2+BF922*BI922)</f>
        <v>0.0452524769252238</v>
      </c>
      <c r="BK922" s="208" t="n">
        <f aca="false">BK921*(1-BJ921)</f>
        <v>91495.0474102677</v>
      </c>
      <c r="BL922" s="208" t="n">
        <f aca="false">((BK922+BK923)/2)*BF922</f>
        <v>447124.293247075</v>
      </c>
      <c r="BM922" s="208" t="n">
        <f aca="false">BM923+BL922</f>
        <v>2214054.05842781</v>
      </c>
      <c r="BN922" s="209" t="n">
        <f aca="false">BM922/BK922</f>
        <v>24.1986219046359</v>
      </c>
    </row>
    <row r="923" customFormat="false" ht="15" hidden="false" customHeight="false" outlineLevel="0" collapsed="false">
      <c r="A923" s="219" t="s">
        <v>39</v>
      </c>
      <c r="B923" s="132" t="n">
        <v>4911</v>
      </c>
      <c r="C923" s="132" t="n">
        <v>3120</v>
      </c>
      <c r="D923" s="132" t="n">
        <v>1791</v>
      </c>
      <c r="E923" s="217" t="n">
        <v>1.5</v>
      </c>
      <c r="F923" s="217" t="n">
        <v>1.8</v>
      </c>
      <c r="G923" s="217" t="n">
        <v>1.1</v>
      </c>
      <c r="H923" s="217" t="n">
        <v>174.2</v>
      </c>
      <c r="I923" s="127"/>
      <c r="AR923" s="196" t="s">
        <v>212</v>
      </c>
      <c r="AS923" s="197" t="s">
        <v>62</v>
      </c>
      <c r="AT923" s="197" t="n">
        <v>5</v>
      </c>
      <c r="AU923" s="198" t="n">
        <f aca="false">V24</f>
        <v>1683583</v>
      </c>
      <c r="AV923" s="198" t="n">
        <f aca="false">B610</f>
        <v>28432</v>
      </c>
      <c r="AW923" s="199" t="n">
        <f aca="false">AV923/AU923</f>
        <v>0.016887792285857</v>
      </c>
      <c r="AX923" s="200" t="n">
        <f aca="false">2*AT923*AW923/(2+AT923*AW923)</f>
        <v>0.081018406383448</v>
      </c>
      <c r="AY923" s="201" t="n">
        <f aca="false">AY922*(1-AX922)</f>
        <v>84532.5193629157</v>
      </c>
      <c r="AZ923" s="201" t="n">
        <f aca="false">((AY923+AY924)/2)*AT923</f>
        <v>405540.871798675</v>
      </c>
      <c r="BA923" s="201" t="n">
        <f aca="false">BA924+AZ923</f>
        <v>1588940.89852851</v>
      </c>
      <c r="BB923" s="202" t="n">
        <f aca="false">BA923/AY923</f>
        <v>18.7968004562464</v>
      </c>
      <c r="BD923" s="196" t="s">
        <v>212</v>
      </c>
      <c r="BE923" s="197" t="s">
        <v>62</v>
      </c>
      <c r="BF923" s="197" t="n">
        <v>5</v>
      </c>
      <c r="BG923" s="198" t="n">
        <f aca="false">AI24</f>
        <v>1971275</v>
      </c>
      <c r="BH923" s="198" t="n">
        <f aca="false">B1299</f>
        <v>28019</v>
      </c>
      <c r="BI923" s="199" t="n">
        <f aca="false">BH923/BG923</f>
        <v>0.0142136434541097</v>
      </c>
      <c r="BJ923" s="200" t="n">
        <f aca="false">2*BF923*BI923/(2+BF923*BI923)</f>
        <v>0.0686295281612778</v>
      </c>
      <c r="BK923" s="201" t="n">
        <f aca="false">BK922*(1-BJ922)</f>
        <v>87354.6698885623</v>
      </c>
      <c r="BL923" s="201" t="n">
        <f aca="false">((BK923+BK924)/2)*BF923</f>
        <v>421785.574999971</v>
      </c>
      <c r="BM923" s="201" t="n">
        <f aca="false">BM924+BL923</f>
        <v>1766929.76518073</v>
      </c>
      <c r="BN923" s="202" t="n">
        <f aca="false">BM923/BK923</f>
        <v>20.2270785000366</v>
      </c>
    </row>
    <row r="924" customFormat="false" ht="15" hidden="false" customHeight="false" outlineLevel="0" collapsed="false">
      <c r="A924" s="219" t="s">
        <v>40</v>
      </c>
      <c r="B924" s="132" t="n">
        <v>7818</v>
      </c>
      <c r="C924" s="132" t="n">
        <v>4891</v>
      </c>
      <c r="D924" s="132" t="n">
        <v>2927</v>
      </c>
      <c r="E924" s="217" t="n">
        <v>2.3</v>
      </c>
      <c r="F924" s="217" t="n">
        <v>2.8</v>
      </c>
      <c r="G924" s="217" t="n">
        <v>1.8</v>
      </c>
      <c r="H924" s="217" t="n">
        <v>167.1</v>
      </c>
      <c r="I924" s="127"/>
      <c r="AR924" s="203" t="s">
        <v>213</v>
      </c>
      <c r="AS924" s="204" t="s">
        <v>64</v>
      </c>
      <c r="AT924" s="204" t="n">
        <v>5</v>
      </c>
      <c r="AU924" s="205" t="n">
        <f aca="false">V25</f>
        <v>1382220</v>
      </c>
      <c r="AV924" s="205" t="n">
        <f aca="false">B611</f>
        <v>35979</v>
      </c>
      <c r="AW924" s="206" t="n">
        <f aca="false">AV924/AU924</f>
        <v>0.026029864999783</v>
      </c>
      <c r="AX924" s="207" t="n">
        <f aca="false">2*AT924*AW924/(2+AT924*AW924)</f>
        <v>0.122197372241949</v>
      </c>
      <c r="AY924" s="208" t="n">
        <f aca="false">AY923*(1-AX923)</f>
        <v>77683.8293565543</v>
      </c>
      <c r="AZ924" s="208" t="n">
        <f aca="false">((AY924+AY925)/2)*AT924</f>
        <v>364687.247250114</v>
      </c>
      <c r="BA924" s="208" t="n">
        <f aca="false">BA925+AZ924</f>
        <v>1183400.02672984</v>
      </c>
      <c r="BB924" s="209" t="n">
        <f aca="false">BA924/AY924</f>
        <v>15.2335439245438</v>
      </c>
      <c r="BD924" s="203" t="s">
        <v>213</v>
      </c>
      <c r="BE924" s="204" t="s">
        <v>64</v>
      </c>
      <c r="BF924" s="204" t="n">
        <v>5</v>
      </c>
      <c r="BG924" s="205" t="n">
        <f aca="false">AI25</f>
        <v>1706824</v>
      </c>
      <c r="BH924" s="205" t="n">
        <f aca="false">B1300</f>
        <v>38350</v>
      </c>
      <c r="BI924" s="206" t="n">
        <f aca="false">BH924/BG924</f>
        <v>0.0224686317980061</v>
      </c>
      <c r="BJ924" s="207" t="n">
        <f aca="false">2*BF924*BI924/(2+BF924*BI924)</f>
        <v>0.106368284444602</v>
      </c>
      <c r="BK924" s="208" t="n">
        <f aca="false">BK923*(1-BJ923)</f>
        <v>81359.5601114261</v>
      </c>
      <c r="BL924" s="208" t="n">
        <f aca="false">((BK924+BK925)/2)*BF924</f>
        <v>385162.608476581</v>
      </c>
      <c r="BM924" s="208" t="n">
        <f aca="false">BM925+BL924</f>
        <v>1345144.19018076</v>
      </c>
      <c r="BN924" s="209" t="n">
        <f aca="false">BM924/BK924</f>
        <v>16.5333267330663</v>
      </c>
    </row>
    <row r="925" customFormat="false" ht="15" hidden="false" customHeight="false" outlineLevel="0" collapsed="false">
      <c r="A925" s="219" t="s">
        <v>52</v>
      </c>
      <c r="B925" s="132" t="n">
        <v>11419</v>
      </c>
      <c r="C925" s="132" t="n">
        <v>7241</v>
      </c>
      <c r="D925" s="132" t="n">
        <v>4178</v>
      </c>
      <c r="E925" s="217" t="n">
        <v>3.4</v>
      </c>
      <c r="F925" s="217" t="n">
        <v>4.1</v>
      </c>
      <c r="G925" s="217" t="n">
        <v>2.6</v>
      </c>
      <c r="H925" s="217" t="n">
        <v>173.3</v>
      </c>
      <c r="I925" s="127"/>
      <c r="AR925" s="196" t="s">
        <v>214</v>
      </c>
      <c r="AS925" s="197" t="s">
        <v>69</v>
      </c>
      <c r="AT925" s="197" t="n">
        <v>5</v>
      </c>
      <c r="AU925" s="198" t="n">
        <f aca="false">V26</f>
        <v>1007914</v>
      </c>
      <c r="AV925" s="198" t="n">
        <f aca="false">B612</f>
        <v>41739</v>
      </c>
      <c r="AW925" s="199" t="n">
        <f aca="false">AV925/AU925</f>
        <v>0.0414112711997254</v>
      </c>
      <c r="AX925" s="200" t="n">
        <f aca="false">2*AT925*AW925/(2+AT925*AW925)</f>
        <v>0.187631235999808</v>
      </c>
      <c r="AY925" s="201" t="n">
        <f aca="false">AY924*(1-AX924)</f>
        <v>68191.0695434914</v>
      </c>
      <c r="AZ925" s="201" t="n">
        <f aca="false">((AY925+AY926)/2)*AT925</f>
        <v>308968.411060971</v>
      </c>
      <c r="BA925" s="201" t="n">
        <f aca="false">BA926+AZ925</f>
        <v>818712.779479721</v>
      </c>
      <c r="BB925" s="202" t="n">
        <f aca="false">BA925/AY925</f>
        <v>12.006158357108</v>
      </c>
      <c r="BD925" s="196" t="s">
        <v>214</v>
      </c>
      <c r="BE925" s="197" t="s">
        <v>69</v>
      </c>
      <c r="BF925" s="197" t="n">
        <v>5</v>
      </c>
      <c r="BG925" s="198" t="n">
        <f aca="false">AI26</f>
        <v>1376130</v>
      </c>
      <c r="BH925" s="198" t="n">
        <f aca="false">B1301</f>
        <v>49162</v>
      </c>
      <c r="BI925" s="199" t="n">
        <f aca="false">BH925/BG925</f>
        <v>0.0357248225095013</v>
      </c>
      <c r="BJ925" s="200" t="n">
        <f aca="false">2*BF925*BI925/(2+BF925*BI925)</f>
        <v>0.163978826378303</v>
      </c>
      <c r="BK925" s="201" t="n">
        <f aca="false">BK924*(1-BJ924)</f>
        <v>72705.4832792062</v>
      </c>
      <c r="BL925" s="201" t="n">
        <f aca="false">((BK925+BK926)/2)*BF925</f>
        <v>333722.016847552</v>
      </c>
      <c r="BM925" s="201" t="n">
        <f aca="false">BM926+BL925</f>
        <v>959981.581704178</v>
      </c>
      <c r="BN925" s="202" t="n">
        <f aca="false">BM925/BK925</f>
        <v>13.2037026425864</v>
      </c>
    </row>
    <row r="926" customFormat="false" ht="15" hidden="false" customHeight="false" outlineLevel="0" collapsed="false">
      <c r="A926" s="219" t="s">
        <v>53</v>
      </c>
      <c r="B926" s="132" t="n">
        <v>15165</v>
      </c>
      <c r="C926" s="132" t="n">
        <v>9770</v>
      </c>
      <c r="D926" s="132" t="n">
        <v>5395</v>
      </c>
      <c r="E926" s="217" t="n">
        <v>4.5</v>
      </c>
      <c r="F926" s="217" t="n">
        <v>5.5</v>
      </c>
      <c r="G926" s="217" t="n">
        <v>3.4</v>
      </c>
      <c r="H926" s="217" t="n">
        <v>181.1</v>
      </c>
      <c r="I926" s="127"/>
      <c r="AR926" s="203" t="s">
        <v>215</v>
      </c>
      <c r="AS926" s="204" t="s">
        <v>70</v>
      </c>
      <c r="AT926" s="204" t="n">
        <v>5</v>
      </c>
      <c r="AU926" s="205" t="n">
        <f aca="false">V27</f>
        <v>658156</v>
      </c>
      <c r="AV926" s="205" t="n">
        <f aca="false">B613</f>
        <v>46054</v>
      </c>
      <c r="AW926" s="206" t="n">
        <f aca="false">AV926/AU926</f>
        <v>0.0699742918092367</v>
      </c>
      <c r="AX926" s="207" t="n">
        <f aca="false">2*AT926*AW926/(2+AT926*AW926)</f>
        <v>0.297779231880366</v>
      </c>
      <c r="AY926" s="208" t="n">
        <f aca="false">AY925*(1-AX925)</f>
        <v>55396.2948808972</v>
      </c>
      <c r="AZ926" s="208" t="n">
        <f aca="false">((AY926+AY927)/2)*AT926</f>
        <v>235741.809057857</v>
      </c>
      <c r="BA926" s="208" t="n">
        <f aca="false">BA927+AZ926</f>
        <v>509744.368418749</v>
      </c>
      <c r="BB926" s="209" t="n">
        <f aca="false">BA926/AY926</f>
        <v>9.20177729421627</v>
      </c>
      <c r="BD926" s="203" t="s">
        <v>215</v>
      </c>
      <c r="BE926" s="204" t="s">
        <v>70</v>
      </c>
      <c r="BF926" s="204" t="n">
        <v>5</v>
      </c>
      <c r="BG926" s="205" t="n">
        <f aca="false">AI27</f>
        <v>992689</v>
      </c>
      <c r="BH926" s="205" t="n">
        <f aca="false">B1302</f>
        <v>58477</v>
      </c>
      <c r="BI926" s="206" t="n">
        <f aca="false">BH926/BG926</f>
        <v>0.058907674004648</v>
      </c>
      <c r="BJ926" s="207" t="n">
        <f aca="false">2*BF926*BI926/(2+BF926*BI926)</f>
        <v>0.256729958296803</v>
      </c>
      <c r="BK926" s="208" t="n">
        <f aca="false">BK925*(1-BJ925)</f>
        <v>60783.3234598146</v>
      </c>
      <c r="BL926" s="208" t="n">
        <f aca="false">((BK926+BK927)/2)*BF926</f>
        <v>264904.367056625</v>
      </c>
      <c r="BM926" s="208" t="n">
        <f aca="false">BM927+BL926</f>
        <v>626259.564856626</v>
      </c>
      <c r="BN926" s="209" t="n">
        <f aca="false">BM926/BK926</f>
        <v>10.3031477913619</v>
      </c>
    </row>
    <row r="927" customFormat="false" ht="15" hidden="false" customHeight="false" outlineLevel="0" collapsed="false">
      <c r="A927" s="219" t="s">
        <v>57</v>
      </c>
      <c r="B927" s="132" t="n">
        <v>20842</v>
      </c>
      <c r="C927" s="132" t="n">
        <v>13425</v>
      </c>
      <c r="D927" s="132" t="n">
        <v>7417</v>
      </c>
      <c r="E927" s="217" t="n">
        <v>6.2</v>
      </c>
      <c r="F927" s="217" t="n">
        <v>7.6</v>
      </c>
      <c r="G927" s="217" t="n">
        <v>4.6</v>
      </c>
      <c r="H927" s="217" t="n">
        <v>181</v>
      </c>
      <c r="I927" s="127"/>
      <c r="AR927" s="196" t="s">
        <v>216</v>
      </c>
      <c r="AS927" s="197" t="s">
        <v>71</v>
      </c>
      <c r="AT927" s="197" t="n">
        <v>5</v>
      </c>
      <c r="AU927" s="198" t="n">
        <f aca="false">V28</f>
        <v>378990</v>
      </c>
      <c r="AV927" s="198" t="n">
        <f aca="false">B614</f>
        <v>40805</v>
      </c>
      <c r="AW927" s="199" t="n">
        <f aca="false">AV927/AU927</f>
        <v>0.107667748489406</v>
      </c>
      <c r="AX927" s="200" t="n">
        <f aca="false">2*AT927*AW927/(2+AT927*AW927)</f>
        <v>0.424166194562398</v>
      </c>
      <c r="AY927" s="201" t="n">
        <f aca="false">AY926*(1-AX926)</f>
        <v>38900.4287422454</v>
      </c>
      <c r="AZ927" s="201" t="n">
        <f aca="false">((AY927+AY928)/2)*AT927</f>
        <v>153251.526645117</v>
      </c>
      <c r="BA927" s="201" t="n">
        <f aca="false">BA928+AZ927</f>
        <v>274002.559360893</v>
      </c>
      <c r="BB927" s="202" t="n">
        <f aca="false">BA927/AY927</f>
        <v>7.04368995972862</v>
      </c>
      <c r="BD927" s="196" t="s">
        <v>216</v>
      </c>
      <c r="BE927" s="197" t="s">
        <v>71</v>
      </c>
      <c r="BF927" s="197" t="n">
        <v>5</v>
      </c>
      <c r="BG927" s="198" t="n">
        <f aca="false">AI28</f>
        <v>593240</v>
      </c>
      <c r="BH927" s="198" t="n">
        <f aca="false">B1303</f>
        <v>53138</v>
      </c>
      <c r="BI927" s="199" t="n">
        <f aca="false">BH927/BG927</f>
        <v>0.08957251702515</v>
      </c>
      <c r="BJ927" s="200" t="n">
        <f aca="false">2*BF927*BI927/(2+BF927*BI927)</f>
        <v>0.365921345297038</v>
      </c>
      <c r="BK927" s="201" t="n">
        <f aca="false">BK926*(1-BJ926)</f>
        <v>45178.4233628354</v>
      </c>
      <c r="BL927" s="201" t="n">
        <f aca="false">((BK927+BK928)/2)*BF927</f>
        <v>184562.743175857</v>
      </c>
      <c r="BM927" s="201" t="n">
        <f aca="false">BM928+BL927</f>
        <v>361355.197800001</v>
      </c>
      <c r="BN927" s="202" t="n">
        <f aca="false">BM927/BK927</f>
        <v>7.9984021332019</v>
      </c>
    </row>
    <row r="928" customFormat="false" ht="15" hidden="false" customHeight="false" outlineLevel="0" collapsed="false">
      <c r="A928" s="219" t="s">
        <v>62</v>
      </c>
      <c r="B928" s="132" t="n">
        <v>28328</v>
      </c>
      <c r="C928" s="132" t="n">
        <v>17754</v>
      </c>
      <c r="D928" s="132" t="n">
        <v>10574</v>
      </c>
      <c r="E928" s="217" t="n">
        <v>8.4</v>
      </c>
      <c r="F928" s="217" t="n">
        <v>10.1</v>
      </c>
      <c r="G928" s="217" t="n">
        <v>6.6</v>
      </c>
      <c r="H928" s="217" t="n">
        <v>167.9</v>
      </c>
      <c r="I928" s="127"/>
      <c r="AR928" s="203" t="n">
        <v>90</v>
      </c>
      <c r="AS928" s="204" t="s">
        <v>72</v>
      </c>
      <c r="AT928" s="204" t="n">
        <v>5</v>
      </c>
      <c r="AU928" s="205" t="n">
        <f aca="false">V29</f>
        <v>176477</v>
      </c>
      <c r="AV928" s="205" t="n">
        <f aca="false">B615</f>
        <v>27537</v>
      </c>
      <c r="AW928" s="206" t="n">
        <f aca="false">AV928/AU928</f>
        <v>0.156037330643653</v>
      </c>
      <c r="AX928" s="207" t="n">
        <f aca="false">2*AT928*AW928/(2+AT928*AW928)</f>
        <v>0.56124767904712</v>
      </c>
      <c r="AY928" s="208" t="n">
        <f aca="false">AY927*(1-AX927)</f>
        <v>22400.1819158014</v>
      </c>
      <c r="AZ928" s="208" t="n">
        <f aca="false">((AY928+AY929)/2)*AT928</f>
        <v>80570.7843028151</v>
      </c>
      <c r="BA928" s="208" t="n">
        <f aca="false">BA929+AZ928</f>
        <v>120751.032715776</v>
      </c>
      <c r="BB928" s="209" t="n">
        <f aca="false">BA928/AY928</f>
        <v>5.39062732479846</v>
      </c>
      <c r="BD928" s="203" t="n">
        <v>90</v>
      </c>
      <c r="BE928" s="204" t="s">
        <v>72</v>
      </c>
      <c r="BF928" s="204" t="n">
        <v>5</v>
      </c>
      <c r="BG928" s="205" t="n">
        <f aca="false">AI29</f>
        <v>275659</v>
      </c>
      <c r="BH928" s="205" t="n">
        <f aca="false">B1304</f>
        <v>35814</v>
      </c>
      <c r="BI928" s="206" t="n">
        <f aca="false">BH928/BG928</f>
        <v>0.129921388382023</v>
      </c>
      <c r="BJ928" s="207" t="n">
        <f aca="false">2*BF928*BI928/(2+BF928*BI928)</f>
        <v>0.490342119530989</v>
      </c>
      <c r="BK928" s="208" t="n">
        <f aca="false">BK927*(1-BJ927)</f>
        <v>28646.6739075075</v>
      </c>
      <c r="BL928" s="208" t="n">
        <f aca="false">((BK928+BK929)/2)*BF928</f>
        <v>108116.692534237</v>
      </c>
      <c r="BM928" s="208" t="n">
        <f aca="false">BM929+BL928</f>
        <v>176792.454624144</v>
      </c>
      <c r="BN928" s="209" t="n">
        <f aca="false">BM928/BK928</f>
        <v>6.17148277649823</v>
      </c>
    </row>
    <row r="929" customFormat="false" ht="15" hidden="false" customHeight="false" outlineLevel="0" collapsed="false">
      <c r="A929" s="219" t="s">
        <v>64</v>
      </c>
      <c r="B929" s="132" t="n">
        <v>37419</v>
      </c>
      <c r="C929" s="132" t="n">
        <v>22485</v>
      </c>
      <c r="D929" s="132" t="n">
        <v>14934</v>
      </c>
      <c r="E929" s="217" t="n">
        <v>11.1</v>
      </c>
      <c r="F929" s="217" t="n">
        <v>12.8</v>
      </c>
      <c r="G929" s="217" t="n">
        <v>9.3</v>
      </c>
      <c r="H929" s="217" t="n">
        <v>150.6</v>
      </c>
      <c r="I929" s="127"/>
      <c r="AR929" s="196" t="n">
        <v>95</v>
      </c>
      <c r="AS929" s="197" t="s">
        <v>74</v>
      </c>
      <c r="AT929" s="197" t="n">
        <v>5</v>
      </c>
      <c r="AU929" s="198" t="n">
        <f aca="false">V30</f>
        <v>54956</v>
      </c>
      <c r="AV929" s="198" t="n">
        <f aca="false">B616</f>
        <v>12612</v>
      </c>
      <c r="AW929" s="199" t="n">
        <f aca="false">AV929/AU929</f>
        <v>0.229492685057137</v>
      </c>
      <c r="AX929" s="200" t="n">
        <f aca="false">2*AT929*AW929/(2+AT929*AW929)</f>
        <v>0.729135351386352</v>
      </c>
      <c r="AY929" s="201" t="n">
        <f aca="false">AY928*(1-AX928)</f>
        <v>9828.13180532461</v>
      </c>
      <c r="AZ929" s="201" t="n">
        <f aca="false">((AY929+AY930)/2)*AT929</f>
        <v>31225.5631832562</v>
      </c>
      <c r="BA929" s="201" t="n">
        <f aca="false">BA930+AZ929</f>
        <v>40180.2484129605</v>
      </c>
      <c r="BB929" s="202" t="n">
        <f aca="false">BA929/AY929</f>
        <v>4.08828953547326</v>
      </c>
      <c r="BD929" s="196" t="n">
        <v>95</v>
      </c>
      <c r="BE929" s="197" t="s">
        <v>74</v>
      </c>
      <c r="BF929" s="197" t="n">
        <v>5</v>
      </c>
      <c r="BG929" s="198" t="n">
        <f aca="false">AI30</f>
        <v>98139</v>
      </c>
      <c r="BH929" s="198" t="n">
        <f aca="false">B1305</f>
        <v>19076</v>
      </c>
      <c r="BI929" s="199" t="n">
        <f aca="false">BH929/BG929</f>
        <v>0.194377362720223</v>
      </c>
      <c r="BJ929" s="200" t="n">
        <f aca="false">2*BF929*BI929/(2+BF929*BI929)</f>
        <v>0.654053720453408</v>
      </c>
      <c r="BK929" s="201" t="n">
        <f aca="false">BK928*(1-BJ928)</f>
        <v>14600.0031061872</v>
      </c>
      <c r="BL929" s="201" t="n">
        <f aca="false">((BK929+BK930)/2)*BF929</f>
        <v>49127.0496553534</v>
      </c>
      <c r="BM929" s="201" t="n">
        <f aca="false">BM930+BL929</f>
        <v>68675.762089907</v>
      </c>
      <c r="BN929" s="202" t="n">
        <f aca="false">BM929/BK929</f>
        <v>4.70381832047718</v>
      </c>
    </row>
    <row r="930" customFormat="false" ht="15" hidden="false" customHeight="false" outlineLevel="0" collapsed="false">
      <c r="A930" s="219" t="s">
        <v>69</v>
      </c>
      <c r="B930" s="132" t="n">
        <v>46517</v>
      </c>
      <c r="C930" s="132" t="n">
        <v>26102</v>
      </c>
      <c r="D930" s="132" t="n">
        <v>20415</v>
      </c>
      <c r="E930" s="217" t="n">
        <v>13.8</v>
      </c>
      <c r="F930" s="217" t="n">
        <v>14.8</v>
      </c>
      <c r="G930" s="217" t="n">
        <v>12.7</v>
      </c>
      <c r="H930" s="217" t="n">
        <v>127.9</v>
      </c>
      <c r="I930" s="127"/>
      <c r="AR930" s="220" t="s">
        <v>217</v>
      </c>
      <c r="AS930" s="221" t="s">
        <v>218</v>
      </c>
      <c r="AT930" s="221" t="n">
        <f aca="false">2/AW930</f>
        <v>6.72755133312902</v>
      </c>
      <c r="AU930" s="222" t="n">
        <f aca="false">V31</f>
        <v>10976</v>
      </c>
      <c r="AV930" s="222" t="n">
        <f aca="false">B617</f>
        <v>3263</v>
      </c>
      <c r="AW930" s="223" t="n">
        <f aca="false">AV930/AU930</f>
        <v>0.29728498542274</v>
      </c>
      <c r="AX930" s="224" t="n">
        <f aca="false">2*AT930*AW930/(2+AT930*AW930)</f>
        <v>1</v>
      </c>
      <c r="AY930" s="225" t="n">
        <f aca="false">AY929*(1-AX929)</f>
        <v>2662.09346797787</v>
      </c>
      <c r="AZ930" s="225" t="n">
        <f aca="false">AY930/AW930</f>
        <v>8954.6852297043</v>
      </c>
      <c r="BA930" s="225" t="n">
        <f aca="false">BA931+AZ930</f>
        <v>8954.6852297043</v>
      </c>
      <c r="BB930" s="226" t="n">
        <f aca="false">BA930/AY930</f>
        <v>3.36377566656451</v>
      </c>
      <c r="BD930" s="220" t="s">
        <v>217</v>
      </c>
      <c r="BE930" s="221" t="s">
        <v>218</v>
      </c>
      <c r="BF930" s="221" t="n">
        <f aca="false">2/BI930</f>
        <v>7.74081237911025</v>
      </c>
      <c r="BG930" s="222" t="n">
        <f aca="false">AI31</f>
        <v>30015</v>
      </c>
      <c r="BH930" s="222" t="n">
        <f aca="false">B1306</f>
        <v>7755</v>
      </c>
      <c r="BI930" s="223" t="n">
        <f aca="false">BH930/BG930</f>
        <v>0.258370814592704</v>
      </c>
      <c r="BJ930" s="224" t="n">
        <f aca="false">2*BF930*BI930/(2+BF930*BI930)</f>
        <v>1</v>
      </c>
      <c r="BK930" s="225" t="n">
        <f aca="false">BK929*(1-BJ929)</f>
        <v>5050.81675595415</v>
      </c>
      <c r="BL930" s="225" t="n">
        <f aca="false">BK930/BI930</f>
        <v>19548.7124345537</v>
      </c>
      <c r="BM930" s="225" t="n">
        <f aca="false">BM931+BL930</f>
        <v>19548.7124345537</v>
      </c>
      <c r="BN930" s="226" t="n">
        <f aca="false">BM930/BK930</f>
        <v>3.87040618955513</v>
      </c>
    </row>
    <row r="931" customFormat="false" ht="15" hidden="false" customHeight="false" outlineLevel="0" collapsed="false">
      <c r="A931" s="219" t="s">
        <v>70</v>
      </c>
      <c r="B931" s="132" t="n">
        <v>51603</v>
      </c>
      <c r="C931" s="132" t="n">
        <v>25203</v>
      </c>
      <c r="D931" s="132" t="n">
        <v>26400</v>
      </c>
      <c r="E931" s="217" t="n">
        <v>15.3</v>
      </c>
      <c r="F931" s="217" t="n">
        <v>14.3</v>
      </c>
      <c r="G931" s="217" t="n">
        <v>16.4</v>
      </c>
      <c r="H931" s="217" t="n">
        <v>95.5</v>
      </c>
      <c r="I931" s="127"/>
    </row>
    <row r="932" customFormat="false" ht="15" hidden="false" customHeight="false" outlineLevel="0" collapsed="false">
      <c r="A932" s="219" t="s">
        <v>71</v>
      </c>
      <c r="B932" s="132" t="n">
        <v>43864</v>
      </c>
      <c r="C932" s="132" t="n">
        <v>18181</v>
      </c>
      <c r="D932" s="132" t="n">
        <v>25683</v>
      </c>
      <c r="E932" s="217" t="n">
        <v>13</v>
      </c>
      <c r="F932" s="217" t="n">
        <v>10.3</v>
      </c>
      <c r="G932" s="217" t="n">
        <v>16</v>
      </c>
      <c r="H932" s="217" t="n">
        <v>70.8</v>
      </c>
      <c r="I932" s="127"/>
      <c r="AR932" s="180"/>
      <c r="AS932" s="181"/>
      <c r="AT932" s="181"/>
      <c r="AU932" s="181"/>
      <c r="AV932" s="182"/>
      <c r="AW932" s="182" t="s">
        <v>330</v>
      </c>
      <c r="AX932" s="181"/>
      <c r="AY932" s="181"/>
      <c r="AZ932" s="181"/>
      <c r="BA932" s="181"/>
      <c r="BB932" s="183"/>
      <c r="BD932" s="180"/>
      <c r="BE932" s="181"/>
      <c r="BF932" s="181"/>
      <c r="BG932" s="181"/>
      <c r="BH932" s="182"/>
      <c r="BI932" s="182" t="s">
        <v>331</v>
      </c>
      <c r="BJ932" s="181"/>
      <c r="BK932" s="181"/>
      <c r="BL932" s="181"/>
      <c r="BM932" s="181"/>
      <c r="BN932" s="183"/>
    </row>
    <row r="933" customFormat="false" ht="15" hidden="false" customHeight="false" outlineLevel="0" collapsed="false">
      <c r="A933" s="219" t="s">
        <v>72</v>
      </c>
      <c r="B933" s="132" t="n">
        <v>29801</v>
      </c>
      <c r="C933" s="132" t="n">
        <v>10140</v>
      </c>
      <c r="D933" s="132" t="n">
        <v>19661</v>
      </c>
      <c r="E933" s="217" t="n">
        <v>8.8</v>
      </c>
      <c r="F933" s="217" t="n">
        <v>5.8</v>
      </c>
      <c r="G933" s="217" t="n">
        <v>12.2</v>
      </c>
      <c r="H933" s="217" t="n">
        <v>51.6</v>
      </c>
      <c r="I933" s="127"/>
      <c r="AR933" s="184"/>
      <c r="AS933" s="185"/>
      <c r="AT933" s="186"/>
      <c r="AU933" s="187"/>
      <c r="AV933" s="187"/>
      <c r="AW933" s="187"/>
      <c r="AX933" s="187"/>
      <c r="AY933" s="187"/>
      <c r="AZ933" s="188"/>
      <c r="BA933" s="187"/>
      <c r="BB933" s="189"/>
      <c r="BD933" s="184"/>
      <c r="BE933" s="185"/>
      <c r="BF933" s="186"/>
      <c r="BG933" s="187"/>
      <c r="BH933" s="187"/>
      <c r="BI933" s="187"/>
      <c r="BJ933" s="187"/>
      <c r="BK933" s="187"/>
      <c r="BL933" s="188"/>
      <c r="BM933" s="187"/>
      <c r="BN933" s="189"/>
    </row>
    <row r="934" customFormat="false" ht="73" hidden="false" customHeight="false" outlineLevel="0" collapsed="false">
      <c r="A934" s="219" t="s">
        <v>74</v>
      </c>
      <c r="B934" s="132" t="n">
        <v>15503</v>
      </c>
      <c r="C934" s="132" t="n">
        <v>4180</v>
      </c>
      <c r="D934" s="132" t="n">
        <v>11323</v>
      </c>
      <c r="E934" s="217" t="n">
        <v>4.6</v>
      </c>
      <c r="F934" s="217" t="n">
        <v>2.4</v>
      </c>
      <c r="G934" s="217" t="n">
        <v>7</v>
      </c>
      <c r="H934" s="217" t="n">
        <v>36.9</v>
      </c>
      <c r="I934" s="127"/>
      <c r="AR934" s="184" t="s">
        <v>163</v>
      </c>
      <c r="AS934" s="187" t="s">
        <v>164</v>
      </c>
      <c r="AT934" s="186" t="s">
        <v>165</v>
      </c>
      <c r="AU934" s="187" t="s">
        <v>166</v>
      </c>
      <c r="AV934" s="187" t="s">
        <v>167</v>
      </c>
      <c r="AW934" s="187" t="s">
        <v>168</v>
      </c>
      <c r="AX934" s="187" t="s">
        <v>169</v>
      </c>
      <c r="AY934" s="187" t="s">
        <v>170</v>
      </c>
      <c r="AZ934" s="188" t="s">
        <v>171</v>
      </c>
      <c r="BA934" s="187" t="s">
        <v>172</v>
      </c>
      <c r="BB934" s="189" t="s">
        <v>173</v>
      </c>
      <c r="BD934" s="184" t="s">
        <v>163</v>
      </c>
      <c r="BE934" s="187" t="s">
        <v>164</v>
      </c>
      <c r="BF934" s="186" t="s">
        <v>165</v>
      </c>
      <c r="BG934" s="187" t="s">
        <v>166</v>
      </c>
      <c r="BH934" s="187" t="s">
        <v>167</v>
      </c>
      <c r="BI934" s="187" t="s">
        <v>168</v>
      </c>
      <c r="BJ934" s="187" t="s">
        <v>169</v>
      </c>
      <c r="BK934" s="187" t="s">
        <v>170</v>
      </c>
      <c r="BL934" s="188" t="s">
        <v>171</v>
      </c>
      <c r="BM934" s="187" t="s">
        <v>172</v>
      </c>
      <c r="BN934" s="189" t="s">
        <v>173</v>
      </c>
    </row>
    <row r="935" customFormat="false" ht="15" hidden="false" customHeight="false" outlineLevel="0" collapsed="false">
      <c r="A935" s="219" t="s">
        <v>218</v>
      </c>
      <c r="B935" s="132" t="n">
        <v>5279</v>
      </c>
      <c r="C935" s="132" t="n">
        <v>1133</v>
      </c>
      <c r="D935" s="132" t="n">
        <v>4146</v>
      </c>
      <c r="E935" s="217" t="n">
        <v>1.6</v>
      </c>
      <c r="F935" s="217" t="n">
        <v>0.6</v>
      </c>
      <c r="G935" s="217" t="n">
        <v>2.6</v>
      </c>
      <c r="H935" s="217" t="n">
        <v>27.3</v>
      </c>
      <c r="I935" s="127"/>
      <c r="AR935" s="191" t="s">
        <v>175</v>
      </c>
      <c r="AS935" s="192" t="s">
        <v>176</v>
      </c>
      <c r="AT935" s="193" t="s">
        <v>177</v>
      </c>
      <c r="AU935" s="192" t="s">
        <v>178</v>
      </c>
      <c r="AV935" s="192" t="s">
        <v>179</v>
      </c>
      <c r="AW935" s="192" t="s">
        <v>180</v>
      </c>
      <c r="AX935" s="192" t="s">
        <v>181</v>
      </c>
      <c r="AY935" s="192" t="s">
        <v>182</v>
      </c>
      <c r="AZ935" s="194" t="s">
        <v>183</v>
      </c>
      <c r="BA935" s="192" t="s">
        <v>184</v>
      </c>
      <c r="BB935" s="195" t="s">
        <v>185</v>
      </c>
      <c r="BD935" s="191" t="s">
        <v>175</v>
      </c>
      <c r="BE935" s="192" t="s">
        <v>176</v>
      </c>
      <c r="BF935" s="193" t="s">
        <v>177</v>
      </c>
      <c r="BG935" s="192" t="s">
        <v>178</v>
      </c>
      <c r="BH935" s="192" t="s">
        <v>179</v>
      </c>
      <c r="BI935" s="192" t="s">
        <v>180</v>
      </c>
      <c r="BJ935" s="192" t="s">
        <v>181</v>
      </c>
      <c r="BK935" s="192" t="s">
        <v>182</v>
      </c>
      <c r="BL935" s="194" t="s">
        <v>183</v>
      </c>
      <c r="BM935" s="192" t="s">
        <v>184</v>
      </c>
      <c r="BN935" s="195" t="s">
        <v>185</v>
      </c>
    </row>
    <row r="936" customFormat="false" ht="15" hidden="false" customHeight="false" outlineLevel="0" collapsed="false">
      <c r="B936" s="132"/>
      <c r="C936" s="132"/>
      <c r="D936" s="132"/>
      <c r="E936" s="217"/>
      <c r="F936" s="217"/>
      <c r="G936" s="217"/>
      <c r="H936" s="217"/>
      <c r="I936" s="127"/>
      <c r="AR936" s="196" t="s">
        <v>186</v>
      </c>
      <c r="AS936" s="197" t="s">
        <v>186</v>
      </c>
      <c r="AT936" s="197" t="n">
        <v>1</v>
      </c>
      <c r="AU936" s="198" t="n">
        <f aca="false">V40</f>
        <v>374770.90407478</v>
      </c>
      <c r="AV936" s="198" t="n">
        <f aca="false">C596</f>
        <v>3406</v>
      </c>
      <c r="AW936" s="199" t="n">
        <f aca="false">AV936/AU936</f>
        <v>0.00908821886375785</v>
      </c>
      <c r="AX936" s="200" t="n">
        <f aca="false">2*AT936*AW936/(2+AT936*AW936)</f>
        <v>0.00904710781580085</v>
      </c>
      <c r="AY936" s="201" t="n">
        <v>100000</v>
      </c>
      <c r="AZ936" s="201" t="n">
        <f aca="false">(0.1*AY936+0.9*AY937)*AT936</f>
        <v>99185.7602965779</v>
      </c>
      <c r="BA936" s="201" t="n">
        <f aca="false">BA937+AZ936</f>
        <v>7513961.72771049</v>
      </c>
      <c r="BB936" s="202" t="n">
        <f aca="false">BA936/AY936</f>
        <v>75.1396172771049</v>
      </c>
      <c r="BD936" s="196" t="s">
        <v>186</v>
      </c>
      <c r="BE936" s="197" t="s">
        <v>186</v>
      </c>
      <c r="BF936" s="197" t="n">
        <v>1</v>
      </c>
      <c r="BG936" s="198" t="n">
        <f aca="false">AI40</f>
        <v>361097.313496293</v>
      </c>
      <c r="BH936" s="198" t="n">
        <f aca="false">C1285</f>
        <v>2291</v>
      </c>
      <c r="BI936" s="199" t="n">
        <f aca="false">BH936/BG936</f>
        <v>0.00634455010982384</v>
      </c>
      <c r="BJ936" s="200" t="n">
        <f aca="false">2*BF936*BI936/(2+BF936*BI936)</f>
        <v>0.00632448709717038</v>
      </c>
      <c r="BK936" s="201" t="n">
        <v>100000</v>
      </c>
      <c r="BL936" s="201" t="n">
        <f aca="false">(0.1*BK936+0.9*BK937)*BF936</f>
        <v>99430.7961612547</v>
      </c>
      <c r="BM936" s="201" t="n">
        <f aca="false">BM937+BL936</f>
        <v>7757259.91406012</v>
      </c>
      <c r="BN936" s="202" t="n">
        <f aca="false">BM936/BK936</f>
        <v>77.5725991406012</v>
      </c>
    </row>
    <row r="937" customFormat="false" ht="15" hidden="false" customHeight="false" outlineLevel="0" collapsed="false">
      <c r="A937" s="219" t="s">
        <v>186</v>
      </c>
      <c r="B937" s="132" t="n">
        <v>4939</v>
      </c>
      <c r="C937" s="132" t="n">
        <v>2797</v>
      </c>
      <c r="D937" s="132" t="n">
        <v>2142</v>
      </c>
      <c r="E937" s="217" t="n">
        <v>1.5</v>
      </c>
      <c r="F937" s="217" t="n">
        <v>1.6</v>
      </c>
      <c r="G937" s="217" t="n">
        <v>1.3</v>
      </c>
      <c r="H937" s="217" t="n">
        <v>130.6</v>
      </c>
      <c r="I937" s="127"/>
      <c r="AR937" s="203" t="s">
        <v>188</v>
      </c>
      <c r="AS937" s="204" t="s">
        <v>189</v>
      </c>
      <c r="AT937" s="204" t="n">
        <v>4</v>
      </c>
      <c r="AU937" s="205" t="n">
        <f aca="false">V41</f>
        <v>1903318</v>
      </c>
      <c r="AV937" s="205" t="n">
        <f aca="false">C597</f>
        <v>534</v>
      </c>
      <c r="AW937" s="206" t="n">
        <f aca="false">AV937/AU937</f>
        <v>0.000280562680539983</v>
      </c>
      <c r="AX937" s="207" t="n">
        <f aca="false">2*AT937*AW937/(2+AT937*AW937)</f>
        <v>0.00112162135197381</v>
      </c>
      <c r="AY937" s="208" t="n">
        <f aca="false">AY936*(1-AX936)</f>
        <v>99095.2892184199</v>
      </c>
      <c r="AZ937" s="208" t="n">
        <f aca="false">((AY937+AY938)/2)*AT937</f>
        <v>396158.862089145</v>
      </c>
      <c r="BA937" s="208" t="n">
        <f aca="false">BA938+AZ937</f>
        <v>7414775.96741391</v>
      </c>
      <c r="BB937" s="209" t="n">
        <f aca="false">BA937/AY937</f>
        <v>74.8247068644273</v>
      </c>
      <c r="BD937" s="203" t="s">
        <v>188</v>
      </c>
      <c r="BE937" s="204" t="s">
        <v>189</v>
      </c>
      <c r="BF937" s="204" t="n">
        <v>4</v>
      </c>
      <c r="BG937" s="205" t="n">
        <f aca="false">AI41</f>
        <v>1822892</v>
      </c>
      <c r="BH937" s="205" t="n">
        <f aca="false">C1286</f>
        <v>333</v>
      </c>
      <c r="BI937" s="206" t="n">
        <f aca="false">BH937/BG937</f>
        <v>0.000182676757591783</v>
      </c>
      <c r="BJ937" s="207" t="n">
        <f aca="false">2*BF937*BI937/(2+BF937*BI937)</f>
        <v>0.000730440161486501</v>
      </c>
      <c r="BK937" s="208" t="n">
        <f aca="false">BK936*(1-BJ936)</f>
        <v>99367.551290283</v>
      </c>
      <c r="BL937" s="208" t="n">
        <f aca="false">((BK937+BK938)/2)*BF937</f>
        <v>397325.04106071</v>
      </c>
      <c r="BM937" s="208" t="n">
        <f aca="false">BM938+BL937</f>
        <v>7657829.11789886</v>
      </c>
      <c r="BN937" s="209" t="n">
        <f aca="false">BM937/BK937</f>
        <v>77.0656921546553</v>
      </c>
    </row>
    <row r="938" customFormat="false" ht="15" hidden="false" customHeight="false" outlineLevel="0" collapsed="false">
      <c r="A938" s="219" t="s">
        <v>189</v>
      </c>
      <c r="B938" s="132" t="n">
        <v>742</v>
      </c>
      <c r="C938" s="132" t="n">
        <v>418</v>
      </c>
      <c r="D938" s="132" t="n">
        <v>324</v>
      </c>
      <c r="E938" s="217" t="n">
        <v>0.2</v>
      </c>
      <c r="F938" s="217" t="n">
        <v>0.2</v>
      </c>
      <c r="G938" s="217" t="n">
        <v>0.2</v>
      </c>
      <c r="H938" s="217" t="n">
        <v>129</v>
      </c>
      <c r="I938" s="127"/>
      <c r="AR938" s="196" t="s">
        <v>194</v>
      </c>
      <c r="AS938" s="197" t="s">
        <v>46</v>
      </c>
      <c r="AT938" s="197" t="n">
        <v>5</v>
      </c>
      <c r="AU938" s="198" t="n">
        <f aca="false">V42</f>
        <v>1932305</v>
      </c>
      <c r="AV938" s="198" t="n">
        <f aca="false">C598</f>
        <v>322</v>
      </c>
      <c r="AW938" s="199" t="n">
        <f aca="false">AV938/AU938</f>
        <v>0.000166640359570565</v>
      </c>
      <c r="AX938" s="200" t="n">
        <f aca="false">2*AT938*AW938/(2+AT938*AW938)</f>
        <v>0.000832854829782061</v>
      </c>
      <c r="AY938" s="201" t="n">
        <f aca="false">AY937*(1-AX937)</f>
        <v>98984.1418261525</v>
      </c>
      <c r="AZ938" s="201" t="n">
        <f aca="false">((AY938+AY939)/2)*AT938</f>
        <v>494714.610579283</v>
      </c>
      <c r="BA938" s="201" t="n">
        <f aca="false">BA939+AZ938</f>
        <v>7018617.10532477</v>
      </c>
      <c r="BB938" s="202" t="n">
        <f aca="false">BA938/AY938</f>
        <v>70.9064803294621</v>
      </c>
      <c r="BD938" s="196" t="s">
        <v>194</v>
      </c>
      <c r="BE938" s="197" t="s">
        <v>46</v>
      </c>
      <c r="BF938" s="197" t="n">
        <v>5</v>
      </c>
      <c r="BG938" s="198" t="n">
        <f aca="false">AI42</f>
        <v>1843794</v>
      </c>
      <c r="BH938" s="198" t="n">
        <f aca="false">C1287</f>
        <v>207</v>
      </c>
      <c r="BI938" s="199" t="n">
        <f aca="false">BH938/BG938</f>
        <v>0.000112268507219353</v>
      </c>
      <c r="BJ938" s="200" t="n">
        <f aca="false">2*BF938*BI938/(2+BF938*BI938)</f>
        <v>0.000561185027583464</v>
      </c>
      <c r="BK938" s="201" t="n">
        <f aca="false">BK937*(1-BJ937)</f>
        <v>99294.969240072</v>
      </c>
      <c r="BL938" s="201" t="n">
        <f aca="false">((BK938+BK939)/2)*BF938</f>
        <v>496335.53907523</v>
      </c>
      <c r="BM938" s="201" t="n">
        <f aca="false">BM939+BL938</f>
        <v>7260504.07683815</v>
      </c>
      <c r="BN938" s="202" t="n">
        <f aca="false">BM938/BK938</f>
        <v>73.1205632309927</v>
      </c>
    </row>
    <row r="939" customFormat="false" ht="15" hidden="false" customHeight="false" outlineLevel="0" collapsed="false">
      <c r="A939" s="219" t="s">
        <v>24</v>
      </c>
      <c r="B939" s="132" t="n">
        <v>6573</v>
      </c>
      <c r="C939" s="132" t="n">
        <v>3803</v>
      </c>
      <c r="D939" s="132" t="n">
        <v>2770</v>
      </c>
      <c r="E939" s="217" t="n">
        <v>1.9</v>
      </c>
      <c r="F939" s="217" t="n">
        <v>2.2</v>
      </c>
      <c r="G939" s="217" t="n">
        <v>1.7</v>
      </c>
      <c r="H939" s="217" t="n">
        <v>137.3</v>
      </c>
      <c r="I939" s="127"/>
      <c r="AR939" s="203" t="s">
        <v>200</v>
      </c>
      <c r="AS939" s="204" t="s">
        <v>33</v>
      </c>
      <c r="AT939" s="204" t="n">
        <v>5</v>
      </c>
      <c r="AU939" s="205" t="n">
        <f aca="false">V43</f>
        <v>1864856</v>
      </c>
      <c r="AV939" s="205" t="n">
        <f aca="false">C599</f>
        <v>383</v>
      </c>
      <c r="AW939" s="206" t="n">
        <f aca="false">AV939/AU939</f>
        <v>0.000205377787882818</v>
      </c>
      <c r="AX939" s="207" t="n">
        <f aca="false">2*AT939*AW939/(2+AT939*AW939)</f>
        <v>0.00102636195954204</v>
      </c>
      <c r="AY939" s="208" t="n">
        <f aca="false">AY938*(1-AX938)</f>
        <v>98901.7024055608</v>
      </c>
      <c r="AZ939" s="208" t="n">
        <f aca="false">((AY939+AY940)/2)*AT939</f>
        <v>494254.739665096</v>
      </c>
      <c r="BA939" s="208" t="n">
        <f aca="false">BA940+AZ939</f>
        <v>6523902.49474548</v>
      </c>
      <c r="BB939" s="209" t="n">
        <f aca="false">BA939/AY939</f>
        <v>65.963500486506</v>
      </c>
      <c r="BD939" s="203" t="s">
        <v>200</v>
      </c>
      <c r="BE939" s="204" t="s">
        <v>33</v>
      </c>
      <c r="BF939" s="204" t="n">
        <v>5</v>
      </c>
      <c r="BG939" s="205" t="n">
        <f aca="false">AI43</f>
        <v>1878422</v>
      </c>
      <c r="BH939" s="205" t="n">
        <f aca="false">C1288</f>
        <v>267</v>
      </c>
      <c r="BI939" s="206" t="n">
        <f aca="false">BH939/BG939</f>
        <v>0.000142140583958237</v>
      </c>
      <c r="BJ939" s="207" t="n">
        <f aca="false">2*BF939*BI939/(2+BF939*BI939)</f>
        <v>0.000710450460182977</v>
      </c>
      <c r="BK939" s="208" t="n">
        <f aca="false">BK938*(1-BJ938)</f>
        <v>99239.2463900201</v>
      </c>
      <c r="BL939" s="208" t="n">
        <f aca="false">((BK939+BK940)/2)*BF939</f>
        <v>496019.970529435</v>
      </c>
      <c r="BM939" s="208" t="n">
        <f aca="false">BM940+BL939</f>
        <v>6764168.53776292</v>
      </c>
      <c r="BN939" s="209" t="n">
        <f aca="false">BM939/BK939</f>
        <v>68.160216686643</v>
      </c>
    </row>
    <row r="940" customFormat="false" ht="15" hidden="false" customHeight="false" outlineLevel="0" collapsed="false">
      <c r="A940" s="219" t="s">
        <v>25</v>
      </c>
      <c r="B940" s="132" t="n">
        <v>3944</v>
      </c>
      <c r="C940" s="132" t="n">
        <v>3039</v>
      </c>
      <c r="D940" s="132" t="n">
        <v>905</v>
      </c>
      <c r="E940" s="217" t="n">
        <v>1.2</v>
      </c>
      <c r="F940" s="217" t="n">
        <v>1.7</v>
      </c>
      <c r="G940" s="217" t="n">
        <v>0.6</v>
      </c>
      <c r="H940" s="217" t="n">
        <v>335.8</v>
      </c>
      <c r="I940" s="127"/>
      <c r="AR940" s="196" t="s">
        <v>202</v>
      </c>
      <c r="AS940" s="197" t="s">
        <v>34</v>
      </c>
      <c r="AT940" s="197" t="n">
        <v>5</v>
      </c>
      <c r="AU940" s="198" t="n">
        <f aca="false">V44</f>
        <v>1794858</v>
      </c>
      <c r="AV940" s="198" t="n">
        <f aca="false">C600</f>
        <v>1358</v>
      </c>
      <c r="AW940" s="199" t="n">
        <f aca="false">AV940/AU940</f>
        <v>0.000756605815056121</v>
      </c>
      <c r="AX940" s="200" t="n">
        <f aca="false">2*AT940*AW940/(2+AT940*AW940)</f>
        <v>0.00377588693025953</v>
      </c>
      <c r="AY940" s="201" t="n">
        <f aca="false">AY939*(1-AX939)</f>
        <v>98800.1934604778</v>
      </c>
      <c r="AZ940" s="201" t="n">
        <f aca="false">((AY940+AY941)/2)*AT940</f>
        <v>493068.321404403</v>
      </c>
      <c r="BA940" s="201" t="n">
        <f aca="false">BA941+AZ940</f>
        <v>6029647.75508039</v>
      </c>
      <c r="BB940" s="202" t="n">
        <f aca="false">BA940/AY940</f>
        <v>61.0287039315604</v>
      </c>
      <c r="BD940" s="196" t="s">
        <v>202</v>
      </c>
      <c r="BE940" s="197" t="s">
        <v>34</v>
      </c>
      <c r="BF940" s="197" t="n">
        <v>5</v>
      </c>
      <c r="BG940" s="198" t="n">
        <f aca="false">AI44</f>
        <v>1913610</v>
      </c>
      <c r="BH940" s="198" t="n">
        <f aca="false">C1289</f>
        <v>1092</v>
      </c>
      <c r="BI940" s="199" t="n">
        <f aca="false">BH940/BG940</f>
        <v>0.000570649191841598</v>
      </c>
      <c r="BJ940" s="200" t="n">
        <f aca="false">2*BF940*BI940/(2+BF940*BI940)</f>
        <v>0.00284918125176117</v>
      </c>
      <c r="BK940" s="201" t="n">
        <f aca="false">BK939*(1-BJ939)</f>
        <v>99168.7418217541</v>
      </c>
      <c r="BL940" s="201" t="n">
        <f aca="false">((BK940+BK941)/2)*BF940</f>
        <v>495137.334808872</v>
      </c>
      <c r="BM940" s="201" t="n">
        <f aca="false">BM941+BL940</f>
        <v>6268148.56723349</v>
      </c>
      <c r="BN940" s="202" t="n">
        <f aca="false">BM940/BK940</f>
        <v>63.2068981826941</v>
      </c>
    </row>
    <row r="941" customFormat="false" ht="15" hidden="false" customHeight="false" outlineLevel="0" collapsed="false">
      <c r="A941" s="219" t="s">
        <v>222</v>
      </c>
      <c r="B941" s="132" t="n">
        <v>17134</v>
      </c>
      <c r="C941" s="132" t="n">
        <v>11967</v>
      </c>
      <c r="D941" s="132" t="n">
        <v>5167</v>
      </c>
      <c r="E941" s="217" t="n">
        <v>5.1</v>
      </c>
      <c r="F941" s="217" t="n">
        <v>6.8</v>
      </c>
      <c r="G941" s="217" t="n">
        <v>3.2</v>
      </c>
      <c r="H941" s="217" t="n">
        <v>231.6</v>
      </c>
      <c r="I941" s="127"/>
      <c r="AR941" s="203" t="s">
        <v>203</v>
      </c>
      <c r="AS941" s="204" t="s">
        <v>35</v>
      </c>
      <c r="AT941" s="204" t="n">
        <v>5</v>
      </c>
      <c r="AU941" s="205" t="n">
        <f aca="false">V45</f>
        <v>1789776</v>
      </c>
      <c r="AV941" s="205" t="n">
        <f aca="false">C601</f>
        <v>2033</v>
      </c>
      <c r="AW941" s="206" t="n">
        <f aca="false">AV941/AU941</f>
        <v>0.00113589633563083</v>
      </c>
      <c r="AX941" s="207" t="n">
        <f aca="false">2*AT941*AW941/(2+AT941*AW941)</f>
        <v>0.00566339909246328</v>
      </c>
      <c r="AY941" s="208" t="n">
        <f aca="false">AY940*(1-AX940)</f>
        <v>98427.1351012832</v>
      </c>
      <c r="AZ941" s="208" t="n">
        <f aca="false">((AY941+AY942)/2)*AT941</f>
        <v>490742.0951374</v>
      </c>
      <c r="BA941" s="208" t="n">
        <f aca="false">BA942+AZ941</f>
        <v>5536579.43367598</v>
      </c>
      <c r="BB941" s="209" t="n">
        <f aca="false">BA941/AY941</f>
        <v>56.2505393251439</v>
      </c>
      <c r="BD941" s="203" t="s">
        <v>203</v>
      </c>
      <c r="BE941" s="204" t="s">
        <v>35</v>
      </c>
      <c r="BF941" s="204" t="n">
        <v>5</v>
      </c>
      <c r="BG941" s="205" t="n">
        <f aca="false">AI45</f>
        <v>1918330</v>
      </c>
      <c r="BH941" s="205" t="n">
        <f aca="false">C1290</f>
        <v>1699</v>
      </c>
      <c r="BI941" s="206" t="n">
        <f aca="false">BH941/BG941</f>
        <v>0.00088566617839475</v>
      </c>
      <c r="BJ941" s="207" t="n">
        <f aca="false">2*BF941*BI941/(2+BF941*BI941)</f>
        <v>0.00441854749678492</v>
      </c>
      <c r="BK941" s="208" t="n">
        <f aca="false">BK940*(1-BJ940)</f>
        <v>98886.1921017948</v>
      </c>
      <c r="BL941" s="208" t="n">
        <f aca="false">((BK941+BK942)/2)*BF941</f>
        <v>493338.627167529</v>
      </c>
      <c r="BM941" s="208" t="n">
        <f aca="false">BM942+BL941</f>
        <v>5773011.23242462</v>
      </c>
      <c r="BN941" s="209" t="n">
        <f aca="false">BM941/BK941</f>
        <v>58.3803573554718</v>
      </c>
    </row>
    <row r="942" customFormat="false" ht="15" hidden="false" customHeight="false" outlineLevel="0" collapsed="false">
      <c r="A942" s="219" t="s">
        <v>223</v>
      </c>
      <c r="B942" s="132" t="n">
        <v>24952</v>
      </c>
      <c r="C942" s="132" t="n">
        <v>16858</v>
      </c>
      <c r="D942" s="132" t="n">
        <v>8094</v>
      </c>
      <c r="E942" s="217" t="n">
        <v>7.4</v>
      </c>
      <c r="F942" s="217" t="n">
        <v>9.6</v>
      </c>
      <c r="G942" s="217" t="n">
        <v>5</v>
      </c>
      <c r="H942" s="217" t="n">
        <v>208.3</v>
      </c>
      <c r="I942" s="127"/>
      <c r="AR942" s="196" t="s">
        <v>204</v>
      </c>
      <c r="AS942" s="197" t="s">
        <v>36</v>
      </c>
      <c r="AT942" s="197" t="n">
        <v>5</v>
      </c>
      <c r="AU942" s="198" t="n">
        <f aca="false">V46</f>
        <v>1794010</v>
      </c>
      <c r="AV942" s="198" t="n">
        <f aca="false">C602</f>
        <v>2033</v>
      </c>
      <c r="AW942" s="199" t="n">
        <f aca="false">AV942/AU942</f>
        <v>0.00113321553391564</v>
      </c>
      <c r="AX942" s="200" t="n">
        <f aca="false">2*AT942*AW942/(2+AT942*AW942)</f>
        <v>0.00565007079958368</v>
      </c>
      <c r="AY942" s="201" t="n">
        <f aca="false">AY941*(1-AX941)</f>
        <v>97869.7029536769</v>
      </c>
      <c r="AZ942" s="201" t="n">
        <f aca="false">((AY942+AY943)/2)*AT942</f>
        <v>487966.087891328</v>
      </c>
      <c r="BA942" s="201" t="n">
        <f aca="false">BA943+AZ942</f>
        <v>5045837.33853858</v>
      </c>
      <c r="BB942" s="202" t="n">
        <f aca="false">BA942/AY942</f>
        <v>51.5566838996829</v>
      </c>
      <c r="BD942" s="196" t="s">
        <v>204</v>
      </c>
      <c r="BE942" s="197" t="s">
        <v>36</v>
      </c>
      <c r="BF942" s="197" t="n">
        <v>5</v>
      </c>
      <c r="BG942" s="198" t="n">
        <f aca="false">AI46</f>
        <v>1806656</v>
      </c>
      <c r="BH942" s="198" t="n">
        <f aca="false">C1291</f>
        <v>1512</v>
      </c>
      <c r="BI942" s="199" t="n">
        <f aca="false">BH942/BG942</f>
        <v>0.000836905310142052</v>
      </c>
      <c r="BJ942" s="200" t="n">
        <f aca="false">2*BF942*BI942/(2+BF942*BI942)</f>
        <v>0.00417578969927686</v>
      </c>
      <c r="BK942" s="201" t="n">
        <f aca="false">BK941*(1-BJ941)</f>
        <v>98449.2587652168</v>
      </c>
      <c r="BL942" s="201" t="n">
        <f aca="false">((BK942+BK943)/2)*BF942</f>
        <v>491218.535324451</v>
      </c>
      <c r="BM942" s="201" t="n">
        <f aca="false">BM943+BL942</f>
        <v>5279672.60525709</v>
      </c>
      <c r="BN942" s="202" t="n">
        <f aca="false">BM942/BK942</f>
        <v>53.628363194162</v>
      </c>
    </row>
    <row r="943" customFormat="false" ht="15" hidden="false" customHeight="false" outlineLevel="0" collapsed="false">
      <c r="A943" s="219" t="s">
        <v>224</v>
      </c>
      <c r="B943" s="132" t="n">
        <v>72378</v>
      </c>
      <c r="C943" s="132" t="n">
        <v>47294</v>
      </c>
      <c r="D943" s="132" t="n">
        <v>25084</v>
      </c>
      <c r="E943" s="217" t="n">
        <v>21.5</v>
      </c>
      <c r="F943" s="217" t="n">
        <v>26.8</v>
      </c>
      <c r="G943" s="217" t="n">
        <v>15.6</v>
      </c>
      <c r="H943" s="217" t="n">
        <v>188.5</v>
      </c>
      <c r="I943" s="127"/>
      <c r="AR943" s="203" t="s">
        <v>205</v>
      </c>
      <c r="AS943" s="204" t="s">
        <v>37</v>
      </c>
      <c r="AT943" s="204" t="n">
        <v>5</v>
      </c>
      <c r="AU943" s="205" t="n">
        <f aca="false">V47</f>
        <v>1688207</v>
      </c>
      <c r="AV943" s="205" t="n">
        <f aca="false">C603</f>
        <v>1983</v>
      </c>
      <c r="AW943" s="206" t="n">
        <f aca="false">AV943/AU943</f>
        <v>0.00117461898925902</v>
      </c>
      <c r="AX943" s="207" t="n">
        <f aca="false">2*AT943*AW943/(2+AT943*AW943)</f>
        <v>0.00585589882140808</v>
      </c>
      <c r="AY943" s="208" t="n">
        <f aca="false">AY942*(1-AX942)</f>
        <v>97316.7322028544</v>
      </c>
      <c r="AZ943" s="208" t="n">
        <f aca="false">((AY943+AY944)/2)*AT943</f>
        <v>485158.968670747</v>
      </c>
      <c r="BA943" s="208" t="n">
        <f aca="false">BA944+AZ943</f>
        <v>4557871.25064726</v>
      </c>
      <c r="BB943" s="209" t="n">
        <f aca="false">BA943/AY943</f>
        <v>46.835432586726</v>
      </c>
      <c r="BD943" s="203" t="s">
        <v>205</v>
      </c>
      <c r="BE943" s="204" t="s">
        <v>37</v>
      </c>
      <c r="BF943" s="204" t="n">
        <v>5</v>
      </c>
      <c r="BG943" s="205" t="n">
        <f aca="false">AI47</f>
        <v>1773503</v>
      </c>
      <c r="BH943" s="205" t="n">
        <f aca="false">C1292</f>
        <v>1575</v>
      </c>
      <c r="BI943" s="206" t="n">
        <f aca="false">BH943/BG943</f>
        <v>0.000888072926857186</v>
      </c>
      <c r="BJ943" s="207" t="n">
        <f aca="false">2*BF943*BI943/(2+BF943*BI943)</f>
        <v>0.00443052805424429</v>
      </c>
      <c r="BK943" s="208" t="n">
        <f aca="false">BK942*(1-BJ942)</f>
        <v>98038.1553645636</v>
      </c>
      <c r="BL943" s="208" t="n">
        <f aca="false">((BK943+BK944)/2)*BF943</f>
        <v>489104.874828495</v>
      </c>
      <c r="BM943" s="208" t="n">
        <f aca="false">BM944+BL943</f>
        <v>4788454.06993264</v>
      </c>
      <c r="BN943" s="209" t="n">
        <f aca="false">BM943/BK943</f>
        <v>48.8427597615066</v>
      </c>
    </row>
    <row r="944" customFormat="false" ht="15" hidden="false" customHeight="false" outlineLevel="0" collapsed="false">
      <c r="A944" s="219" t="s">
        <v>226</v>
      </c>
      <c r="B944" s="132" t="n">
        <v>47426</v>
      </c>
      <c r="C944" s="132" t="n">
        <v>30436</v>
      </c>
      <c r="D944" s="132" t="n">
        <v>16990</v>
      </c>
      <c r="E944" s="217" t="n">
        <v>14.1</v>
      </c>
      <c r="F944" s="217" t="n">
        <v>17.3</v>
      </c>
      <c r="G944" s="217" t="n">
        <v>10.6</v>
      </c>
      <c r="H944" s="217" t="n">
        <v>179.1</v>
      </c>
      <c r="I944" s="127"/>
      <c r="AR944" s="196" t="s">
        <v>206</v>
      </c>
      <c r="AS944" s="197" t="s">
        <v>38</v>
      </c>
      <c r="AT944" s="197" t="n">
        <v>5</v>
      </c>
      <c r="AU944" s="198" t="n">
        <f aca="false">V48</f>
        <v>1570184</v>
      </c>
      <c r="AV944" s="198" t="n">
        <f aca="false">C604</f>
        <v>2336</v>
      </c>
      <c r="AW944" s="199" t="n">
        <f aca="false">AV944/AU944</f>
        <v>0.00148772373174099</v>
      </c>
      <c r="AX944" s="200" t="n">
        <f aca="false">2*AT944*AW944/(2+AT944*AW944)</f>
        <v>0.00741105465399004</v>
      </c>
      <c r="AY944" s="201" t="n">
        <f aca="false">AY943*(1-AX943)</f>
        <v>96746.8552654444</v>
      </c>
      <c r="AZ944" s="201" t="n">
        <f aca="false">((AY944+AY945)/2)*AT944</f>
        <v>481941.785747287</v>
      </c>
      <c r="BA944" s="201" t="n">
        <f aca="false">BA945+AZ944</f>
        <v>4072712.28197651</v>
      </c>
      <c r="BB944" s="202" t="n">
        <f aca="false">BA944/AY944</f>
        <v>42.0965856802498</v>
      </c>
      <c r="BD944" s="196" t="s">
        <v>206</v>
      </c>
      <c r="BE944" s="197" t="s">
        <v>38</v>
      </c>
      <c r="BF944" s="197" t="n">
        <v>5</v>
      </c>
      <c r="BG944" s="198" t="n">
        <f aca="false">AI48</f>
        <v>1776424</v>
      </c>
      <c r="BH944" s="198" t="n">
        <f aca="false">C1293</f>
        <v>2049</v>
      </c>
      <c r="BI944" s="199" t="n">
        <f aca="false">BH944/BG944</f>
        <v>0.00115344084520362</v>
      </c>
      <c r="BJ944" s="200" t="n">
        <f aca="false">2*BF944*BI944/(2+BF944*BI944)</f>
        <v>0.00575062172107211</v>
      </c>
      <c r="BK944" s="201" t="n">
        <f aca="false">BK943*(1-BJ943)</f>
        <v>97603.7945668345</v>
      </c>
      <c r="BL944" s="201" t="n">
        <f aca="false">((BK944+BK945)/2)*BF944</f>
        <v>486615.766581435</v>
      </c>
      <c r="BM944" s="201" t="n">
        <f aca="false">BM945+BL944</f>
        <v>4299349.19510414</v>
      </c>
      <c r="BN944" s="202" t="n">
        <f aca="false">BM944/BK944</f>
        <v>44.0489963959357</v>
      </c>
    </row>
    <row r="945" customFormat="false" ht="15" hidden="false" customHeight="false" outlineLevel="0" collapsed="false">
      <c r="A945" s="219" t="s">
        <v>227</v>
      </c>
      <c r="B945" s="132" t="n">
        <v>294321</v>
      </c>
      <c r="C945" s="132" t="n">
        <v>148373</v>
      </c>
      <c r="D945" s="132" t="n">
        <v>145948</v>
      </c>
      <c r="E945" s="217" t="n">
        <v>87.3</v>
      </c>
      <c r="F945" s="217" t="n">
        <v>84.2</v>
      </c>
      <c r="G945" s="217" t="n">
        <v>90.7</v>
      </c>
      <c r="H945" s="217" t="n">
        <v>101.7</v>
      </c>
      <c r="I945" s="127"/>
      <c r="AR945" s="203" t="s">
        <v>207</v>
      </c>
      <c r="AS945" s="204" t="s">
        <v>39</v>
      </c>
      <c r="AT945" s="204" t="n">
        <v>5</v>
      </c>
      <c r="AU945" s="205" t="n">
        <f aca="false">V49</f>
        <v>1534504</v>
      </c>
      <c r="AV945" s="205" t="n">
        <f aca="false">C605</f>
        <v>3415</v>
      </c>
      <c r="AW945" s="206" t="n">
        <f aca="false">AV945/AU945</f>
        <v>0.00222547481140486</v>
      </c>
      <c r="AX945" s="207" t="n">
        <f aca="false">2*AT945*AW945/(2+AT945*AW945)</f>
        <v>0.0110658073681103</v>
      </c>
      <c r="AY945" s="208" t="n">
        <f aca="false">AY944*(1-AX944)</f>
        <v>96029.8590334705</v>
      </c>
      <c r="AZ945" s="208" t="n">
        <f aca="false">((AY945+AY946)/2)*AT945</f>
        <v>477492.675363225</v>
      </c>
      <c r="BA945" s="208" t="n">
        <f aca="false">BA946+AZ945</f>
        <v>3590770.49622922</v>
      </c>
      <c r="BB945" s="209" t="n">
        <f aca="false">BA945/AY945</f>
        <v>37.3922291709049</v>
      </c>
      <c r="BD945" s="203" t="s">
        <v>207</v>
      </c>
      <c r="BE945" s="204" t="s">
        <v>39</v>
      </c>
      <c r="BF945" s="204" t="n">
        <v>5</v>
      </c>
      <c r="BG945" s="205" t="n">
        <f aca="false">AI49</f>
        <v>1740522</v>
      </c>
      <c r="BH945" s="205" t="n">
        <f aca="false">C1294</f>
        <v>3074</v>
      </c>
      <c r="BI945" s="206" t="n">
        <f aca="false">BH945/BG945</f>
        <v>0.00176613682561898</v>
      </c>
      <c r="BJ945" s="207" t="n">
        <f aca="false">2*BF945*BI945/(2+BF945*BI945)</f>
        <v>0.00879186503657748</v>
      </c>
      <c r="BK945" s="208" t="n">
        <f aca="false">BK944*(1-BJ944)</f>
        <v>97042.5120657394</v>
      </c>
      <c r="BL945" s="208" t="n">
        <f aca="false">((BK945+BK946)/2)*BF945</f>
        <v>483079.598656466</v>
      </c>
      <c r="BM945" s="208" t="n">
        <f aca="false">BM946+BL945</f>
        <v>3812733.42852271</v>
      </c>
      <c r="BN945" s="209" t="n">
        <f aca="false">BM945/BK945</f>
        <v>39.2893109149921</v>
      </c>
    </row>
    <row r="946" customFormat="false" ht="15" hidden="false" customHeight="false" outlineLevel="0" collapsed="false">
      <c r="A946" s="219" t="s">
        <v>228</v>
      </c>
      <c r="B946" s="132" t="n">
        <v>258314</v>
      </c>
      <c r="C946" s="132" t="n">
        <v>125178</v>
      </c>
      <c r="D946" s="132" t="n">
        <v>133136</v>
      </c>
      <c r="E946" s="217" t="n">
        <v>76.6</v>
      </c>
      <c r="F946" s="217" t="n">
        <v>71</v>
      </c>
      <c r="G946" s="217" t="n">
        <v>82.7</v>
      </c>
      <c r="H946" s="217" t="n">
        <v>94</v>
      </c>
      <c r="I946" s="127"/>
      <c r="AR946" s="196" t="s">
        <v>208</v>
      </c>
      <c r="AS946" s="197" t="s">
        <v>40</v>
      </c>
      <c r="AT946" s="197" t="n">
        <v>5</v>
      </c>
      <c r="AU946" s="198" t="n">
        <f aca="false">V50</f>
        <v>1348259</v>
      </c>
      <c r="AV946" s="198" t="n">
        <f aca="false">C606</f>
        <v>4746</v>
      </c>
      <c r="AW946" s="199" t="n">
        <f aca="false">AV946/AU946</f>
        <v>0.00352009517459183</v>
      </c>
      <c r="AX946" s="200" t="n">
        <f aca="false">2*AT946*AW946/(2+AT946*AW946)</f>
        <v>0.017446938661475</v>
      </c>
      <c r="AY946" s="201" t="n">
        <f aca="false">AY945*(1-AX945)</f>
        <v>94967.2111118193</v>
      </c>
      <c r="AZ946" s="201" t="n">
        <f aca="false">((AY946+AY947)/2)*AT946</f>
        <v>470693.837791299</v>
      </c>
      <c r="BA946" s="201" t="n">
        <f aca="false">BA947+AZ946</f>
        <v>3113277.820866</v>
      </c>
      <c r="BB946" s="202" t="n">
        <f aca="false">BA946/AY946</f>
        <v>32.7826602931433</v>
      </c>
      <c r="BD946" s="196" t="s">
        <v>208</v>
      </c>
      <c r="BE946" s="197" t="s">
        <v>40</v>
      </c>
      <c r="BF946" s="197" t="n">
        <v>5</v>
      </c>
      <c r="BG946" s="198" t="n">
        <f aca="false">AI50</f>
        <v>1597974</v>
      </c>
      <c r="BH946" s="198" t="n">
        <f aca="false">C1295</f>
        <v>4630</v>
      </c>
      <c r="BI946" s="199" t="n">
        <f aca="false">BH946/BG946</f>
        <v>0.0028974188566272</v>
      </c>
      <c r="BJ946" s="200" t="n">
        <f aca="false">2*BF946*BI946/(2+BF946*BI946)</f>
        <v>0.0143829109893517</v>
      </c>
      <c r="BK946" s="201" t="n">
        <f aca="false">BK945*(1-BJ945)</f>
        <v>96189.327396847</v>
      </c>
      <c r="BL946" s="201" t="n">
        <f aca="false">((BK946+BK947)/2)*BF946</f>
        <v>477487.930649049</v>
      </c>
      <c r="BM946" s="201" t="n">
        <f aca="false">BM947+BL946</f>
        <v>3329653.82986624</v>
      </c>
      <c r="BN946" s="202" t="n">
        <f aca="false">BM946/BK946</f>
        <v>34.6156264938742</v>
      </c>
    </row>
    <row r="947" customFormat="false" ht="15" hidden="false" customHeight="false" outlineLevel="0" collapsed="false">
      <c r="A947" s="219" t="s">
        <v>229</v>
      </c>
      <c r="B947" s="132" t="n">
        <v>192567</v>
      </c>
      <c r="C947" s="132" t="n">
        <v>84939</v>
      </c>
      <c r="D947" s="132" t="n">
        <v>107628</v>
      </c>
      <c r="E947" s="217" t="n">
        <v>57.1</v>
      </c>
      <c r="F947" s="217" t="n">
        <v>48.2</v>
      </c>
      <c r="G947" s="217" t="n">
        <v>66.9</v>
      </c>
      <c r="H947" s="217" t="n">
        <v>78.9</v>
      </c>
      <c r="I947" s="127"/>
      <c r="AR947" s="203" t="s">
        <v>209</v>
      </c>
      <c r="AS947" s="204" t="s">
        <v>52</v>
      </c>
      <c r="AT947" s="204" t="n">
        <v>5</v>
      </c>
      <c r="AU947" s="205" t="n">
        <f aca="false">V51</f>
        <v>1130091</v>
      </c>
      <c r="AV947" s="205" t="n">
        <f aca="false">C607</f>
        <v>6679</v>
      </c>
      <c r="AW947" s="206" t="n">
        <f aca="false">AV947/AU947</f>
        <v>0.00591014351941569</v>
      </c>
      <c r="AX947" s="207" t="n">
        <f aca="false">2*AT947*AW947/(2+AT947*AW947)</f>
        <v>0.0291204524635537</v>
      </c>
      <c r="AY947" s="208" t="n">
        <f aca="false">AY946*(1-AX946)</f>
        <v>93310.3240047001</v>
      </c>
      <c r="AZ947" s="208" t="n">
        <f aca="false">((AY947+AY948)/2)*AT947</f>
        <v>459758.522887156</v>
      </c>
      <c r="BA947" s="208" t="n">
        <f aca="false">BA948+AZ947</f>
        <v>2642583.9830747</v>
      </c>
      <c r="BB947" s="209" t="n">
        <f aca="false">BA947/AY947</f>
        <v>28.3203816004496</v>
      </c>
      <c r="BD947" s="203" t="s">
        <v>209</v>
      </c>
      <c r="BE947" s="204" t="s">
        <v>52</v>
      </c>
      <c r="BF947" s="204" t="n">
        <v>5</v>
      </c>
      <c r="BG947" s="205" t="n">
        <f aca="false">AI51</f>
        <v>1496011</v>
      </c>
      <c r="BH947" s="205" t="n">
        <f aca="false">C1296</f>
        <v>7182</v>
      </c>
      <c r="BI947" s="206" t="n">
        <f aca="false">BH947/BG947</f>
        <v>0.00480076683928126</v>
      </c>
      <c r="BJ947" s="207" t="n">
        <f aca="false">2*BF947*BI947/(2+BF947*BI947)</f>
        <v>0.023719158818626</v>
      </c>
      <c r="BK947" s="208" t="n">
        <f aca="false">BK946*(1-BJ946)</f>
        <v>94805.8448627726</v>
      </c>
      <c r="BL947" s="208" t="n">
        <f aca="false">((BK947+BK948)/2)*BF947</f>
        <v>468407.437085777</v>
      </c>
      <c r="BM947" s="208" t="n">
        <f aca="false">BM948+BL947</f>
        <v>2852165.89921719</v>
      </c>
      <c r="BN947" s="209" t="n">
        <f aca="false">BM947/BK947</f>
        <v>30.084283340817</v>
      </c>
    </row>
    <row r="948" customFormat="false" ht="15" hidden="false" customHeight="false" outlineLevel="0" collapsed="false">
      <c r="B948" s="132"/>
      <c r="C948" s="132"/>
      <c r="D948" s="132"/>
      <c r="E948" s="217"/>
      <c r="F948" s="217"/>
      <c r="G948" s="217"/>
      <c r="H948" s="217"/>
      <c r="I948" s="127"/>
      <c r="AR948" s="196" t="s">
        <v>210</v>
      </c>
      <c r="AS948" s="197" t="s">
        <v>53</v>
      </c>
      <c r="AT948" s="197" t="n">
        <v>5</v>
      </c>
      <c r="AU948" s="198" t="n">
        <f aca="false">V52</f>
        <v>1016281</v>
      </c>
      <c r="AV948" s="198" t="n">
        <f aca="false">C608</f>
        <v>9840</v>
      </c>
      <c r="AW948" s="199" t="n">
        <f aca="false">AV948/AU948</f>
        <v>0.00968236147286036</v>
      </c>
      <c r="AX948" s="200" t="n">
        <f aca="false">2*AT948*AW948/(2+AT948*AW948)</f>
        <v>0.0472676511532058</v>
      </c>
      <c r="AY948" s="201" t="n">
        <f aca="false">AY947*(1-AX947)</f>
        <v>90593.0851501624</v>
      </c>
      <c r="AZ948" s="201" t="n">
        <f aca="false">((AY948+AY949)/2)*AT948</f>
        <v>442260.119886386</v>
      </c>
      <c r="BA948" s="201" t="n">
        <f aca="false">BA949+AZ948</f>
        <v>2182825.46018754</v>
      </c>
      <c r="BB948" s="202" t="n">
        <f aca="false">BA948/AY948</f>
        <v>24.094835235707</v>
      </c>
      <c r="BD948" s="196" t="s">
        <v>210</v>
      </c>
      <c r="BE948" s="197" t="s">
        <v>53</v>
      </c>
      <c r="BF948" s="197" t="n">
        <v>5</v>
      </c>
      <c r="BG948" s="198" t="n">
        <f aca="false">AI52</f>
        <v>1396428</v>
      </c>
      <c r="BH948" s="198" t="n">
        <f aca="false">C1297</f>
        <v>11001</v>
      </c>
      <c r="BI948" s="199" t="n">
        <f aca="false">BH948/BG948</f>
        <v>0.00787795718791087</v>
      </c>
      <c r="BJ948" s="200" t="n">
        <f aca="false">2*BF948*BI948/(2+BF948*BI948)</f>
        <v>0.0386289920751048</v>
      </c>
      <c r="BK948" s="201" t="n">
        <f aca="false">BK947*(1-BJ947)</f>
        <v>92557.1299715384</v>
      </c>
      <c r="BL948" s="201" t="n">
        <f aca="false">((BK948+BK949)/2)*BF948</f>
        <v>453847.17825728</v>
      </c>
      <c r="BM948" s="201" t="n">
        <f aca="false">BM949+BL948</f>
        <v>2383758.46213141</v>
      </c>
      <c r="BN948" s="202" t="n">
        <f aca="false">BM948/BK948</f>
        <v>25.7544552522796</v>
      </c>
    </row>
    <row r="949" customFormat="false" ht="15" hidden="false" customHeight="false" outlineLevel="0" collapsed="false">
      <c r="A949" s="219" t="s">
        <v>230</v>
      </c>
      <c r="B949" s="132" t="n">
        <v>330692</v>
      </c>
      <c r="C949" s="132" t="n">
        <v>172472</v>
      </c>
      <c r="D949" s="132" t="n">
        <v>158220</v>
      </c>
      <c r="E949" s="217" t="n">
        <v>98.1</v>
      </c>
      <c r="F949" s="217" t="n">
        <v>97.8</v>
      </c>
      <c r="G949" s="217" t="n">
        <v>98.3</v>
      </c>
      <c r="H949" s="217" t="n">
        <v>109</v>
      </c>
      <c r="I949" s="127"/>
      <c r="AR949" s="203" t="s">
        <v>211</v>
      </c>
      <c r="AS949" s="204" t="s">
        <v>57</v>
      </c>
      <c r="AT949" s="204" t="n">
        <v>5</v>
      </c>
      <c r="AU949" s="205" t="n">
        <f aca="false">V53</f>
        <v>906232</v>
      </c>
      <c r="AV949" s="205" t="n">
        <f aca="false">C609</f>
        <v>13736</v>
      </c>
      <c r="AW949" s="206" t="n">
        <f aca="false">AV949/AU949</f>
        <v>0.0151572665719154</v>
      </c>
      <c r="AX949" s="207" t="n">
        <f aca="false">2*AT949*AW949/(2+AT949*AW949)</f>
        <v>0.0730193967075354</v>
      </c>
      <c r="AY949" s="208" t="n">
        <f aca="false">AY948*(1-AX948)</f>
        <v>86310.9628043919</v>
      </c>
      <c r="AZ949" s="208" t="n">
        <f aca="false">((AY949+AY950)/2)*AT949</f>
        <v>415798.877938901</v>
      </c>
      <c r="BA949" s="208" t="n">
        <f aca="false">BA950+AZ949</f>
        <v>1740565.34030116</v>
      </c>
      <c r="BB949" s="209" t="n">
        <f aca="false">BA949/AY949</f>
        <v>20.1662139286504</v>
      </c>
      <c r="BD949" s="203" t="s">
        <v>211</v>
      </c>
      <c r="BE949" s="204" t="s">
        <v>57</v>
      </c>
      <c r="BF949" s="204" t="n">
        <v>5</v>
      </c>
      <c r="BG949" s="205" t="n">
        <f aca="false">AI53</f>
        <v>1132229</v>
      </c>
      <c r="BH949" s="205" t="n">
        <f aca="false">C1298</f>
        <v>14267</v>
      </c>
      <c r="BI949" s="206" t="n">
        <f aca="false">BH949/BG949</f>
        <v>0.0126008077871173</v>
      </c>
      <c r="BJ949" s="207" t="n">
        <f aca="false">2*BF949*BI949/(2+BF949*BI949)</f>
        <v>0.0610798987752768</v>
      </c>
      <c r="BK949" s="208" t="n">
        <f aca="false">BK948*(1-BJ948)</f>
        <v>88981.7413313734</v>
      </c>
      <c r="BL949" s="208" t="n">
        <f aca="false">((BK949+BK950)/2)*BF949</f>
        <v>431321.217273447</v>
      </c>
      <c r="BM949" s="208" t="n">
        <f aca="false">BM950+BL949</f>
        <v>1929911.28387413</v>
      </c>
      <c r="BN949" s="209" t="n">
        <f aca="false">BM949/BK949</f>
        <v>21.688845992427</v>
      </c>
    </row>
    <row r="950" customFormat="false" ht="15" hidden="false" customHeight="false" outlineLevel="0" collapsed="false">
      <c r="A950" s="219" t="s">
        <v>231</v>
      </c>
      <c r="B950" s="132" t="n">
        <v>85</v>
      </c>
      <c r="C950" s="132" t="n">
        <v>59</v>
      </c>
      <c r="D950" s="132" t="n">
        <v>26</v>
      </c>
      <c r="E950" s="217" t="n">
        <v>0</v>
      </c>
      <c r="F950" s="217" t="n">
        <v>0</v>
      </c>
      <c r="G950" s="217" t="n">
        <v>0</v>
      </c>
      <c r="H950" s="217" t="n">
        <v>226.9</v>
      </c>
      <c r="I950" s="127"/>
      <c r="AR950" s="196" t="s">
        <v>212</v>
      </c>
      <c r="AS950" s="197" t="s">
        <v>62</v>
      </c>
      <c r="AT950" s="197" t="n">
        <v>5</v>
      </c>
      <c r="AU950" s="198" t="n">
        <f aca="false">V54</f>
        <v>770680</v>
      </c>
      <c r="AV950" s="198" t="n">
        <f aca="false">C610</f>
        <v>17821</v>
      </c>
      <c r="AW950" s="199" t="n">
        <f aca="false">AV950/AU950</f>
        <v>0.0231237348834795</v>
      </c>
      <c r="AX950" s="200" t="n">
        <f aca="false">2*AT950*AW950/(2+AT950*AW950)</f>
        <v>0.109300107638005</v>
      </c>
      <c r="AY950" s="201" t="n">
        <f aca="false">AY949*(1-AX949)</f>
        <v>80008.5883711687</v>
      </c>
      <c r="AZ950" s="201" t="n">
        <f aca="false">((AY950+AY951)/2)*AT950</f>
        <v>378180.573553509</v>
      </c>
      <c r="BA950" s="201" t="n">
        <f aca="false">BA951+AZ950</f>
        <v>1324766.46236226</v>
      </c>
      <c r="BB950" s="202" t="n">
        <f aca="false">BA950/AY950</f>
        <v>16.5578032225305</v>
      </c>
      <c r="BD950" s="196" t="s">
        <v>212</v>
      </c>
      <c r="BE950" s="197" t="s">
        <v>62</v>
      </c>
      <c r="BF950" s="197" t="n">
        <v>5</v>
      </c>
      <c r="BG950" s="198" t="n">
        <f aca="false">AI54</f>
        <v>913681</v>
      </c>
      <c r="BH950" s="198" t="n">
        <f aca="false">C1299</f>
        <v>17610</v>
      </c>
      <c r="BI950" s="199" t="n">
        <f aca="false">BH950/BG950</f>
        <v>0.0192736852358755</v>
      </c>
      <c r="BJ950" s="200" t="n">
        <f aca="false">2*BF950*BI950/(2+BF950*BI950)</f>
        <v>0.0919384445748486</v>
      </c>
      <c r="BK950" s="201" t="n">
        <f aca="false">BK949*(1-BJ949)</f>
        <v>83546.7455780053</v>
      </c>
      <c r="BL950" s="201" t="n">
        <f aca="false">((BK950+BK951)/2)*BF950</f>
        <v>398530.833295695</v>
      </c>
      <c r="BM950" s="201" t="n">
        <f aca="false">BM951+BL950</f>
        <v>1498590.06660069</v>
      </c>
      <c r="BN950" s="202" t="n">
        <f aca="false">BM950/BK950</f>
        <v>17.9371447233872</v>
      </c>
    </row>
    <row r="951" customFormat="false" ht="15" hidden="false" customHeight="false" outlineLevel="0" collapsed="false">
      <c r="A951" s="219" t="s">
        <v>232</v>
      </c>
      <c r="B951" s="132" t="n">
        <v>88</v>
      </c>
      <c r="C951" s="132" t="n">
        <v>53</v>
      </c>
      <c r="D951" s="132" t="n">
        <v>35</v>
      </c>
      <c r="E951" s="217" t="n">
        <v>0</v>
      </c>
      <c r="F951" s="217" t="n">
        <v>0</v>
      </c>
      <c r="G951" s="217" t="n">
        <v>0</v>
      </c>
      <c r="H951" s="217" t="n">
        <v>151.4</v>
      </c>
      <c r="I951" s="127"/>
      <c r="AR951" s="203" t="s">
        <v>213</v>
      </c>
      <c r="AS951" s="204" t="s">
        <v>64</v>
      </c>
      <c r="AT951" s="204" t="n">
        <v>5</v>
      </c>
      <c r="AU951" s="205" t="n">
        <f aca="false">V55</f>
        <v>606352</v>
      </c>
      <c r="AV951" s="205" t="n">
        <f aca="false">C611</f>
        <v>21549</v>
      </c>
      <c r="AW951" s="206" t="n">
        <f aca="false">AV951/AU951</f>
        <v>0.0355387629627675</v>
      </c>
      <c r="AX951" s="207" t="n">
        <f aca="false">2*AT951*AW951/(2+AT951*AW951)</f>
        <v>0.163194489147252</v>
      </c>
      <c r="AY951" s="208" t="n">
        <f aca="false">AY950*(1-AX950)</f>
        <v>71263.6410502351</v>
      </c>
      <c r="AZ951" s="208" t="n">
        <f aca="false">((AY951+AY952)/2)*AT951</f>
        <v>327243.62151126</v>
      </c>
      <c r="BA951" s="208" t="n">
        <f aca="false">BA952+AZ951</f>
        <v>946585.888808746</v>
      </c>
      <c r="BB951" s="209" t="n">
        <f aca="false">BA951/AY951</f>
        <v>13.2828729329376</v>
      </c>
      <c r="BD951" s="203" t="s">
        <v>213</v>
      </c>
      <c r="BE951" s="204" t="s">
        <v>64</v>
      </c>
      <c r="BF951" s="204" t="n">
        <v>5</v>
      </c>
      <c r="BG951" s="205" t="n">
        <f aca="false">AI55</f>
        <v>760474</v>
      </c>
      <c r="BH951" s="205" t="n">
        <f aca="false">C1300</f>
        <v>23171</v>
      </c>
      <c r="BI951" s="206" t="n">
        <f aca="false">BH951/BG951</f>
        <v>0.0304691547640024</v>
      </c>
      <c r="BJ951" s="207" t="n">
        <f aca="false">2*BF951*BI951/(2+BF951*BI951)</f>
        <v>0.141562546011951</v>
      </c>
      <c r="BK951" s="208" t="n">
        <f aca="false">BK950*(1-BJ950)</f>
        <v>75865.5877402729</v>
      </c>
      <c r="BL951" s="208" t="n">
        <f aca="false">((BK951+BK952)/2)*BF951</f>
        <v>352478.624313349</v>
      </c>
      <c r="BM951" s="208" t="n">
        <f aca="false">BM952+BL951</f>
        <v>1100059.23330499</v>
      </c>
      <c r="BN951" s="209" t="n">
        <f aca="false">BM951/BK951</f>
        <v>14.5001082318253</v>
      </c>
    </row>
    <row r="952" customFormat="false" ht="15" hidden="false" customHeight="false" outlineLevel="0" collapsed="false">
      <c r="A952" s="219" t="s">
        <v>233</v>
      </c>
      <c r="B952" s="132" t="n">
        <v>1544</v>
      </c>
      <c r="C952" s="132" t="n">
        <v>1134</v>
      </c>
      <c r="D952" s="132" t="n">
        <v>410</v>
      </c>
      <c r="E952" s="217" t="n">
        <v>0.5</v>
      </c>
      <c r="F952" s="217" t="n">
        <v>0.6</v>
      </c>
      <c r="G952" s="217" t="n">
        <v>0.3</v>
      </c>
      <c r="H952" s="217" t="n">
        <v>276.6</v>
      </c>
      <c r="I952" s="127"/>
      <c r="AR952" s="196" t="s">
        <v>214</v>
      </c>
      <c r="AS952" s="197" t="s">
        <v>69</v>
      </c>
      <c r="AT952" s="197" t="n">
        <v>5</v>
      </c>
      <c r="AU952" s="198" t="n">
        <f aca="false">V56</f>
        <v>413472</v>
      </c>
      <c r="AV952" s="198" t="n">
        <f aca="false">C612</f>
        <v>23182</v>
      </c>
      <c r="AW952" s="199" t="n">
        <f aca="false">AV952/AU952</f>
        <v>0.0560666744060057</v>
      </c>
      <c r="AX952" s="200" t="n">
        <f aca="false">2*AT952*AW952/(2+AT952*AW952)</f>
        <v>0.245870516538085</v>
      </c>
      <c r="AY952" s="201" t="n">
        <f aca="false">AY951*(1-AX951)</f>
        <v>59633.8075542688</v>
      </c>
      <c r="AZ952" s="201" t="n">
        <f aca="false">((AY952+AY953)/2)*AT952</f>
        <v>261513.550105092</v>
      </c>
      <c r="BA952" s="201" t="n">
        <f aca="false">BA953+AZ952</f>
        <v>619342.267297487</v>
      </c>
      <c r="BB952" s="202" t="n">
        <f aca="false">BA952/AY952</f>
        <v>10.3857575542844</v>
      </c>
      <c r="BD952" s="196" t="s">
        <v>214</v>
      </c>
      <c r="BE952" s="197" t="s">
        <v>69</v>
      </c>
      <c r="BF952" s="197" t="n">
        <v>5</v>
      </c>
      <c r="BG952" s="198" t="n">
        <f aca="false">AI56</f>
        <v>577943</v>
      </c>
      <c r="BH952" s="198" t="n">
        <f aca="false">C1301</f>
        <v>27898</v>
      </c>
      <c r="BI952" s="199" t="n">
        <f aca="false">BH952/BG952</f>
        <v>0.0482711962944443</v>
      </c>
      <c r="BJ952" s="200" t="n">
        <f aca="false">2*BF952*BI952/(2+BF952*BI952)</f>
        <v>0.215366040439224</v>
      </c>
      <c r="BK952" s="201" t="n">
        <f aca="false">BK951*(1-BJ951)</f>
        <v>65125.8619850667</v>
      </c>
      <c r="BL952" s="201" t="n">
        <f aca="false">((BK952+BK953)/2)*BF952</f>
        <v>290564.562360546</v>
      </c>
      <c r="BM952" s="201" t="n">
        <f aca="false">BM953+BL952</f>
        <v>747580.608991643</v>
      </c>
      <c r="BN952" s="202" t="n">
        <f aca="false">BM952/BK952</f>
        <v>11.479012886817</v>
      </c>
    </row>
    <row r="953" customFormat="false" ht="15" hidden="false" customHeight="false" outlineLevel="0" collapsed="false">
      <c r="A953" s="219" t="s">
        <v>234</v>
      </c>
      <c r="B953" s="132" t="n">
        <v>7824</v>
      </c>
      <c r="C953" s="132" t="n">
        <v>4734</v>
      </c>
      <c r="D953" s="132" t="n">
        <v>3090</v>
      </c>
      <c r="E953" s="217" t="n">
        <v>2.3</v>
      </c>
      <c r="F953" s="217" t="n">
        <v>2.7</v>
      </c>
      <c r="G953" s="217" t="n">
        <v>1.9</v>
      </c>
      <c r="H953" s="217" t="n">
        <v>153.2</v>
      </c>
      <c r="I953" s="127"/>
      <c r="AR953" s="203" t="s">
        <v>215</v>
      </c>
      <c r="AS953" s="204" t="s">
        <v>70</v>
      </c>
      <c r="AT953" s="204" t="n">
        <v>5</v>
      </c>
      <c r="AU953" s="205" t="n">
        <f aca="false">V57</f>
        <v>243602</v>
      </c>
      <c r="AV953" s="205" t="n">
        <f aca="false">C613</f>
        <v>21975</v>
      </c>
      <c r="AW953" s="206" t="n">
        <f aca="false">AV953/AU953</f>
        <v>0.0902086189768557</v>
      </c>
      <c r="AX953" s="207" t="n">
        <f aca="false">2*AT953*AW953/(2+AT953*AW953)</f>
        <v>0.36804174991919</v>
      </c>
      <c r="AY953" s="208" t="n">
        <f aca="false">AY952*(1-AX952)</f>
        <v>44971.612487768</v>
      </c>
      <c r="AZ953" s="208" t="n">
        <f aca="false">((AY953+AY954)/2)*AT953</f>
        <v>183479.485047125</v>
      </c>
      <c r="BA953" s="208" t="n">
        <f aca="false">BA954+AZ953</f>
        <v>357828.717192395</v>
      </c>
      <c r="BB953" s="209" t="n">
        <f aca="false">BA953/AY953</f>
        <v>7.95676866800634</v>
      </c>
      <c r="BD953" s="203" t="s">
        <v>215</v>
      </c>
      <c r="BE953" s="204" t="s">
        <v>70</v>
      </c>
      <c r="BF953" s="204" t="n">
        <v>5</v>
      </c>
      <c r="BG953" s="205" t="n">
        <f aca="false">AI57</f>
        <v>383058</v>
      </c>
      <c r="BH953" s="205" t="n">
        <f aca="false">C1302</f>
        <v>29134</v>
      </c>
      <c r="BI953" s="206" t="n">
        <f aca="false">BH953/BG953</f>
        <v>0.0760563674430504</v>
      </c>
      <c r="BJ953" s="207" t="n">
        <f aca="false">2*BF953*BI953/(2+BF953*BI953)</f>
        <v>0.31952673105312</v>
      </c>
      <c r="BK953" s="208" t="n">
        <f aca="false">BK952*(1-BJ952)</f>
        <v>51099.9629591515</v>
      </c>
      <c r="BL953" s="208" t="n">
        <f aca="false">((BK953+BK954)/2)*BF953</f>
        <v>214680.304492575</v>
      </c>
      <c r="BM953" s="208" t="n">
        <f aca="false">BM954+BL953</f>
        <v>457016.046631097</v>
      </c>
      <c r="BN953" s="209" t="n">
        <f aca="false">BM953/BK953</f>
        <v>8.94356903930495</v>
      </c>
    </row>
    <row r="954" customFormat="false" ht="15" hidden="false" customHeight="false" outlineLevel="0" collapsed="false">
      <c r="A954" s="219" t="s">
        <v>218</v>
      </c>
      <c r="B954" s="132" t="n">
        <v>5279</v>
      </c>
      <c r="C954" s="132" t="n">
        <v>1133</v>
      </c>
      <c r="D954" s="132" t="n">
        <v>4146</v>
      </c>
      <c r="E954" s="217" t="n">
        <v>1.6</v>
      </c>
      <c r="F954" s="217" t="n">
        <v>0.6</v>
      </c>
      <c r="G954" s="217" t="n">
        <v>2.6</v>
      </c>
      <c r="H954" s="217" t="n">
        <v>27.3</v>
      </c>
      <c r="I954" s="127"/>
      <c r="AR954" s="196" t="s">
        <v>216</v>
      </c>
      <c r="AS954" s="197" t="s">
        <v>71</v>
      </c>
      <c r="AT954" s="197" t="n">
        <v>5</v>
      </c>
      <c r="AU954" s="198" t="n">
        <f aca="false">V58</f>
        <v>122829</v>
      </c>
      <c r="AV954" s="198" t="n">
        <f aca="false">C614</f>
        <v>16394</v>
      </c>
      <c r="AW954" s="199" t="n">
        <f aca="false">AV954/AU954</f>
        <v>0.133470108850516</v>
      </c>
      <c r="AX954" s="200" t="n">
        <f aca="false">2*AT954*AW954/(2+AT954*AW954)</f>
        <v>0.500384582514315</v>
      </c>
      <c r="AY954" s="201" t="n">
        <f aca="false">AY953*(1-AX953)</f>
        <v>28420.1815310821</v>
      </c>
      <c r="AZ954" s="201" t="n">
        <f aca="false">((AY954+AY955)/2)*AT954</f>
        <v>106548.355979382</v>
      </c>
      <c r="BA954" s="201" t="n">
        <f aca="false">BA955+AZ954</f>
        <v>174349.232145269</v>
      </c>
      <c r="BB954" s="202" t="n">
        <f aca="false">BA954/AY954</f>
        <v>6.13469804739248</v>
      </c>
      <c r="BD954" s="196" t="s">
        <v>216</v>
      </c>
      <c r="BE954" s="197" t="s">
        <v>71</v>
      </c>
      <c r="BF954" s="197" t="n">
        <v>5</v>
      </c>
      <c r="BG954" s="198" t="n">
        <f aca="false">AI58</f>
        <v>204129</v>
      </c>
      <c r="BH954" s="198" t="n">
        <f aca="false">C1303</f>
        <v>22828</v>
      </c>
      <c r="BI954" s="199" t="n">
        <f aca="false">BH954/BG954</f>
        <v>0.111831243968275</v>
      </c>
      <c r="BJ954" s="200" t="n">
        <f aca="false">2*BF954*BI954/(2+BF954*BI954)</f>
        <v>0.436984827660137</v>
      </c>
      <c r="BK954" s="201" t="n">
        <f aca="false">BK953*(1-BJ953)</f>
        <v>34772.1588378783</v>
      </c>
      <c r="BL954" s="201" t="n">
        <f aca="false">((BK954+BK955)/2)*BF954</f>
        <v>135873.529596539</v>
      </c>
      <c r="BM954" s="201" t="n">
        <f aca="false">BM955+BL954</f>
        <v>242335.742138523</v>
      </c>
      <c r="BN954" s="202" t="n">
        <f aca="false">BM954/BK954</f>
        <v>6.96924638094484</v>
      </c>
    </row>
    <row r="955" customFormat="false" ht="15" hidden="false" customHeight="false" outlineLevel="0" collapsed="false">
      <c r="B955" s="132"/>
      <c r="C955" s="132"/>
      <c r="D955" s="132"/>
      <c r="E955" s="217"/>
      <c r="F955" s="217"/>
      <c r="G955" s="217"/>
      <c r="H955" s="217"/>
      <c r="I955" s="127"/>
      <c r="AR955" s="203" t="n">
        <v>90</v>
      </c>
      <c r="AS955" s="204" t="s">
        <v>72</v>
      </c>
      <c r="AT955" s="204" t="n">
        <v>5</v>
      </c>
      <c r="AU955" s="205" t="n">
        <f aca="false">V59</f>
        <v>48175</v>
      </c>
      <c r="AV955" s="205" t="n">
        <f aca="false">C615</f>
        <v>8928</v>
      </c>
      <c r="AW955" s="206" t="n">
        <f aca="false">AV955/AU955</f>
        <v>0.185324338349766</v>
      </c>
      <c r="AX955" s="207" t="n">
        <f aca="false">2*AT955*AW955/(2+AT955*AW955)</f>
        <v>0.633236399744663</v>
      </c>
      <c r="AY955" s="208" t="n">
        <f aca="false">AY954*(1-AX954)</f>
        <v>14199.1608606706</v>
      </c>
      <c r="AZ955" s="208" t="n">
        <f aca="false">((AY955+AY956)/2)*AT955</f>
        <v>48517.2405463369</v>
      </c>
      <c r="BA955" s="208" t="n">
        <f aca="false">BA956+AZ955</f>
        <v>67800.8761658876</v>
      </c>
      <c r="BB955" s="209" t="n">
        <f aca="false">BA955/AY955</f>
        <v>4.77499176403342</v>
      </c>
      <c r="BD955" s="203" t="n">
        <v>90</v>
      </c>
      <c r="BE955" s="204" t="s">
        <v>72</v>
      </c>
      <c r="BF955" s="204" t="n">
        <v>5</v>
      </c>
      <c r="BG955" s="205" t="n">
        <f aca="false">AI59</f>
        <v>81829</v>
      </c>
      <c r="BH955" s="205" t="n">
        <f aca="false">C1304</f>
        <v>12808</v>
      </c>
      <c r="BI955" s="206" t="n">
        <f aca="false">BH955/BG955</f>
        <v>0.15652152659815</v>
      </c>
      <c r="BJ955" s="207" t="n">
        <f aca="false">2*BF955*BI955/(2+BF955*BI955)</f>
        <v>0.562499451027238</v>
      </c>
      <c r="BK955" s="208" t="n">
        <f aca="false">BK954*(1-BJ954)</f>
        <v>19577.2530007372</v>
      </c>
      <c r="BL955" s="208" t="n">
        <f aca="false">((BK955+BK956)/2)*BF955</f>
        <v>70355.7798398459</v>
      </c>
      <c r="BM955" s="208" t="n">
        <f aca="false">BM956+BL955</f>
        <v>106462.212541984</v>
      </c>
      <c r="BN955" s="209" t="n">
        <f aca="false">BM955/BK955</f>
        <v>5.43805673543551</v>
      </c>
    </row>
    <row r="956" customFormat="false" ht="15" hidden="false" customHeight="false" outlineLevel="0" collapsed="false">
      <c r="A956" s="124" t="s">
        <v>235</v>
      </c>
      <c r="B956" s="227" t="n">
        <v>77.6930420711974</v>
      </c>
      <c r="C956" s="227" t="n">
        <v>74.3424136513158</v>
      </c>
      <c r="D956" s="227" t="n">
        <v>81.3276587605203</v>
      </c>
      <c r="E956" s="124"/>
      <c r="F956" s="124"/>
      <c r="G956" s="124"/>
      <c r="H956" s="124"/>
      <c r="I956" s="127"/>
      <c r="AR956" s="196" t="n">
        <v>95</v>
      </c>
      <c r="AS956" s="197" t="s">
        <v>74</v>
      </c>
      <c r="AT956" s="197" t="n">
        <v>5</v>
      </c>
      <c r="AU956" s="198" t="n">
        <f aca="false">V60</f>
        <v>12686</v>
      </c>
      <c r="AV956" s="198" t="n">
        <f aca="false">C616</f>
        <v>3289</v>
      </c>
      <c r="AW956" s="199" t="n">
        <f aca="false">AV956/AU956</f>
        <v>0.259262178779757</v>
      </c>
      <c r="AX956" s="200" t="n">
        <f aca="false">2*AT956*AW956/(2+AT956*AW956)</f>
        <v>0.78652222780209</v>
      </c>
      <c r="AY956" s="201" t="n">
        <f aca="false">AY955*(1-AX955)</f>
        <v>5207.73535786421</v>
      </c>
      <c r="AZ956" s="201" t="n">
        <f aca="false">((AY956+AY957)/2)*AT956</f>
        <v>15798.6777506434</v>
      </c>
      <c r="BA956" s="201" t="n">
        <f aca="false">BA957+AZ956</f>
        <v>19283.6356195507</v>
      </c>
      <c r="BB956" s="202" t="n">
        <f aca="false">BA956/AY956</f>
        <v>3.70288317174767</v>
      </c>
      <c r="BD956" s="196" t="n">
        <v>95</v>
      </c>
      <c r="BE956" s="197" t="s">
        <v>74</v>
      </c>
      <c r="BF956" s="197" t="n">
        <v>5</v>
      </c>
      <c r="BG956" s="198" t="n">
        <f aca="false">AI60</f>
        <v>24363</v>
      </c>
      <c r="BH956" s="198" t="n">
        <f aca="false">C1305</f>
        <v>5432</v>
      </c>
      <c r="BI956" s="199" t="n">
        <f aca="false">BH956/BG956</f>
        <v>0.222961047490046</v>
      </c>
      <c r="BJ956" s="200" t="n">
        <f aca="false">2*BF956*BI956/(2+BF956*BI956)</f>
        <v>0.715810557942176</v>
      </c>
      <c r="BK956" s="201" t="n">
        <f aca="false">BK955*(1-BJ955)</f>
        <v>8565.05893520117</v>
      </c>
      <c r="BL956" s="201" t="n">
        <f aca="false">((BK956+BK957)/2)*BF956</f>
        <v>27497.8956379709</v>
      </c>
      <c r="BM956" s="201" t="n">
        <f aca="false">BM957+BL956</f>
        <v>36106.432702138</v>
      </c>
      <c r="BN956" s="202" t="n">
        <f aca="false">BM956/BK956</f>
        <v>4.21554982578645</v>
      </c>
    </row>
    <row r="957" customFormat="false" ht="15" hidden="false" customHeight="false" outlineLevel="0" collapsed="false">
      <c r="A957" s="127"/>
      <c r="B957" s="127"/>
      <c r="C957" s="127"/>
      <c r="D957" s="127"/>
      <c r="E957" s="127"/>
      <c r="F957" s="127"/>
      <c r="G957" s="127"/>
      <c r="H957" s="127"/>
      <c r="I957" s="127"/>
      <c r="AR957" s="220" t="s">
        <v>217</v>
      </c>
      <c r="AS957" s="221" t="s">
        <v>218</v>
      </c>
      <c r="AT957" s="221" t="n">
        <f aca="false">2/AW957</f>
        <v>6.26939970717423</v>
      </c>
      <c r="AU957" s="222" t="n">
        <f aca="false">V61</f>
        <v>2141</v>
      </c>
      <c r="AV957" s="222" t="n">
        <f aca="false">C617</f>
        <v>683</v>
      </c>
      <c r="AW957" s="223" t="n">
        <f aca="false">AV957/AU957</f>
        <v>0.319009808500701</v>
      </c>
      <c r="AX957" s="224" t="n">
        <f aca="false">2*AT957*AW957/(2+AT957*AW957)</f>
        <v>1</v>
      </c>
      <c r="AY957" s="225" t="n">
        <f aca="false">AY956*(1-AX956)</f>
        <v>1111.73574239314</v>
      </c>
      <c r="AZ957" s="225" t="n">
        <f aca="false">AY957/AW957</f>
        <v>3484.95786890733</v>
      </c>
      <c r="BA957" s="225" t="n">
        <f aca="false">BA958+AZ957</f>
        <v>3484.95786890733</v>
      </c>
      <c r="BB957" s="226" t="n">
        <f aca="false">BA957/AY957</f>
        <v>3.13469985358712</v>
      </c>
      <c r="BD957" s="220" t="s">
        <v>217</v>
      </c>
      <c r="BE957" s="221" t="s">
        <v>218</v>
      </c>
      <c r="BF957" s="221" t="n">
        <f aca="false">2/BI957</f>
        <v>7.0732833237161</v>
      </c>
      <c r="BG957" s="222" t="n">
        <f aca="false">AI61</f>
        <v>6129</v>
      </c>
      <c r="BH957" s="222" t="n">
        <f aca="false">C1306</f>
        <v>1733</v>
      </c>
      <c r="BI957" s="223" t="n">
        <f aca="false">BH957/BG957</f>
        <v>0.282754119758525</v>
      </c>
      <c r="BJ957" s="224" t="n">
        <f aca="false">2*BF957*BI957/(2+BF957*BI957)</f>
        <v>1</v>
      </c>
      <c r="BK957" s="225" t="n">
        <f aca="false">BK956*(1-BJ956)</f>
        <v>2434.0993199872</v>
      </c>
      <c r="BL957" s="225" t="n">
        <f aca="false">BK957/BI957</f>
        <v>8608.53706416707</v>
      </c>
      <c r="BM957" s="225" t="n">
        <f aca="false">BM958+BL957</f>
        <v>8608.53706416707</v>
      </c>
      <c r="BN957" s="226" t="n">
        <f aca="false">BM957/BK957</f>
        <v>3.53664166185805</v>
      </c>
    </row>
    <row r="958" customFormat="false" ht="15" hidden="false" customHeight="false" outlineLevel="0" collapsed="false">
      <c r="A958" s="127"/>
      <c r="B958" s="127"/>
      <c r="C958" s="127"/>
      <c r="D958" s="127"/>
      <c r="E958" s="127"/>
      <c r="F958" s="127"/>
      <c r="G958" s="127"/>
      <c r="H958" s="127"/>
      <c r="I958" s="127"/>
    </row>
    <row r="959" customFormat="false" ht="15" hidden="false" customHeight="false" outlineLevel="0" collapsed="false">
      <c r="A959" s="127" t="s">
        <v>332</v>
      </c>
      <c r="B959" s="127"/>
      <c r="C959" s="127"/>
      <c r="D959" s="127"/>
      <c r="E959" s="127"/>
      <c r="F959" s="127"/>
      <c r="G959" s="127"/>
      <c r="H959" s="127"/>
      <c r="I959" s="127"/>
      <c r="AR959" s="180"/>
      <c r="AS959" s="181"/>
      <c r="AT959" s="181"/>
      <c r="AU959" s="181"/>
      <c r="AV959" s="182"/>
      <c r="AW959" s="182" t="s">
        <v>333</v>
      </c>
      <c r="AX959" s="181"/>
      <c r="AY959" s="181"/>
      <c r="AZ959" s="181"/>
      <c r="BA959" s="181"/>
      <c r="BB959" s="183"/>
      <c r="BD959" s="180"/>
      <c r="BE959" s="181"/>
      <c r="BF959" s="181"/>
      <c r="BG959" s="181"/>
      <c r="BH959" s="182"/>
      <c r="BI959" s="182" t="s">
        <v>334</v>
      </c>
      <c r="BJ959" s="181"/>
      <c r="BK959" s="181"/>
      <c r="BL959" s="181"/>
      <c r="BM959" s="181"/>
      <c r="BN959" s="183"/>
    </row>
    <row r="960" customFormat="false" ht="15" hidden="false" customHeight="false" outlineLevel="0" collapsed="false">
      <c r="A960" s="127"/>
      <c r="B960" s="127"/>
      <c r="C960" s="127"/>
      <c r="D960" s="127"/>
      <c r="E960" s="127"/>
      <c r="F960" s="127"/>
      <c r="G960" s="127"/>
      <c r="H960" s="127"/>
      <c r="I960" s="127"/>
      <c r="AR960" s="184"/>
      <c r="AS960" s="185"/>
      <c r="AT960" s="186"/>
      <c r="AU960" s="187"/>
      <c r="AV960" s="187"/>
      <c r="AW960" s="187"/>
      <c r="AX960" s="187"/>
      <c r="AY960" s="187"/>
      <c r="AZ960" s="188"/>
      <c r="BA960" s="187"/>
      <c r="BB960" s="189"/>
      <c r="BD960" s="184"/>
      <c r="BE960" s="185"/>
      <c r="BF960" s="186"/>
      <c r="BG960" s="187"/>
      <c r="BH960" s="187"/>
      <c r="BI960" s="187"/>
      <c r="BJ960" s="187"/>
      <c r="BK960" s="187"/>
      <c r="BL960" s="188"/>
      <c r="BM960" s="187"/>
      <c r="BN960" s="189"/>
    </row>
    <row r="961" customFormat="false" ht="73" hidden="false" customHeight="false" outlineLevel="0" collapsed="false">
      <c r="A961" s="127" t="s">
        <v>174</v>
      </c>
      <c r="B961" s="127"/>
      <c r="C961" s="127"/>
      <c r="D961" s="127"/>
      <c r="E961" s="127"/>
      <c r="F961" s="127"/>
      <c r="G961" s="127"/>
      <c r="H961" s="127"/>
      <c r="I961" s="127"/>
      <c r="AR961" s="184" t="s">
        <v>163</v>
      </c>
      <c r="AS961" s="187" t="s">
        <v>164</v>
      </c>
      <c r="AT961" s="186" t="s">
        <v>165</v>
      </c>
      <c r="AU961" s="187" t="s">
        <v>166</v>
      </c>
      <c r="AV961" s="187" t="s">
        <v>167</v>
      </c>
      <c r="AW961" s="187" t="s">
        <v>168</v>
      </c>
      <c r="AX961" s="187" t="s">
        <v>169</v>
      </c>
      <c r="AY961" s="187" t="s">
        <v>170</v>
      </c>
      <c r="AZ961" s="188" t="s">
        <v>171</v>
      </c>
      <c r="BA961" s="187" t="s">
        <v>172</v>
      </c>
      <c r="BB961" s="189" t="s">
        <v>173</v>
      </c>
      <c r="BD961" s="184" t="s">
        <v>163</v>
      </c>
      <c r="BE961" s="187" t="s">
        <v>164</v>
      </c>
      <c r="BF961" s="186" t="s">
        <v>165</v>
      </c>
      <c r="BG961" s="187" t="s">
        <v>166</v>
      </c>
      <c r="BH961" s="187" t="s">
        <v>167</v>
      </c>
      <c r="BI961" s="187" t="s">
        <v>168</v>
      </c>
      <c r="BJ961" s="187" t="s">
        <v>169</v>
      </c>
      <c r="BK961" s="187" t="s">
        <v>170</v>
      </c>
      <c r="BL961" s="188" t="s">
        <v>171</v>
      </c>
      <c r="BM961" s="187" t="s">
        <v>172</v>
      </c>
      <c r="BN961" s="189" t="s">
        <v>173</v>
      </c>
    </row>
    <row r="962" customFormat="false" ht="15" hidden="false" customHeight="false" outlineLevel="0" collapsed="false">
      <c r="A962" s="127"/>
      <c r="B962" s="127"/>
      <c r="C962" s="127"/>
      <c r="D962" s="127"/>
      <c r="E962" s="127"/>
      <c r="F962" s="127"/>
      <c r="G962" s="127"/>
      <c r="H962" s="127"/>
      <c r="I962" s="127"/>
      <c r="AR962" s="191" t="s">
        <v>175</v>
      </c>
      <c r="AS962" s="192" t="s">
        <v>176</v>
      </c>
      <c r="AT962" s="193" t="s">
        <v>177</v>
      </c>
      <c r="AU962" s="192" t="s">
        <v>178</v>
      </c>
      <c r="AV962" s="192" t="s">
        <v>179</v>
      </c>
      <c r="AW962" s="192" t="s">
        <v>180</v>
      </c>
      <c r="AX962" s="192" t="s">
        <v>181</v>
      </c>
      <c r="AY962" s="192" t="s">
        <v>182</v>
      </c>
      <c r="AZ962" s="194" t="s">
        <v>183</v>
      </c>
      <c r="BA962" s="192" t="s">
        <v>184</v>
      </c>
      <c r="BB962" s="195" t="s">
        <v>185</v>
      </c>
      <c r="BD962" s="191" t="s">
        <v>175</v>
      </c>
      <c r="BE962" s="192" t="s">
        <v>176</v>
      </c>
      <c r="BF962" s="193" t="s">
        <v>177</v>
      </c>
      <c r="BG962" s="192" t="s">
        <v>178</v>
      </c>
      <c r="BH962" s="192" t="s">
        <v>179</v>
      </c>
      <c r="BI962" s="192" t="s">
        <v>180</v>
      </c>
      <c r="BJ962" s="192" t="s">
        <v>181</v>
      </c>
      <c r="BK962" s="192" t="s">
        <v>182</v>
      </c>
      <c r="BL962" s="194" t="s">
        <v>183</v>
      </c>
      <c r="BM962" s="192" t="s">
        <v>184</v>
      </c>
      <c r="BN962" s="195" t="s">
        <v>185</v>
      </c>
    </row>
    <row r="963" customFormat="false" ht="15" hidden="false" customHeight="false" outlineLevel="0" collapsed="false">
      <c r="A963" s="127" t="s">
        <v>187</v>
      </c>
      <c r="B963" s="127"/>
      <c r="C963" s="127"/>
      <c r="D963" s="127"/>
      <c r="E963" s="127"/>
      <c r="F963" s="127"/>
      <c r="G963" s="127"/>
      <c r="H963" s="127"/>
      <c r="I963" s="127"/>
      <c r="AR963" s="196" t="s">
        <v>186</v>
      </c>
      <c r="AS963" s="197" t="s">
        <v>186</v>
      </c>
      <c r="AT963" s="197" t="n">
        <v>1</v>
      </c>
      <c r="AU963" s="198" t="n">
        <f aca="false">V70</f>
        <v>357548.480071219</v>
      </c>
      <c r="AV963" s="198" t="n">
        <f aca="false">D596</f>
        <v>2620</v>
      </c>
      <c r="AW963" s="199" t="n">
        <f aca="false">AV963/AU963</f>
        <v>0.00732767763263357</v>
      </c>
      <c r="AX963" s="200" t="n">
        <f aca="false">2*AT963*AW963/(2+AT963*AW963)</f>
        <v>0.00730092820846824</v>
      </c>
      <c r="AY963" s="201" t="n">
        <v>100000</v>
      </c>
      <c r="AZ963" s="201" t="n">
        <f aca="false">(0.1*AY963+0.9*AY964)*AT963</f>
        <v>99342.9164612379</v>
      </c>
      <c r="BA963" s="201" t="n">
        <f aca="false">BA964+AZ963</f>
        <v>8165759.43179504</v>
      </c>
      <c r="BB963" s="202" t="n">
        <f aca="false">BA963/AY963</f>
        <v>81.6575943179504</v>
      </c>
      <c r="BD963" s="196" t="s">
        <v>186</v>
      </c>
      <c r="BE963" s="197" t="s">
        <v>186</v>
      </c>
      <c r="BF963" s="197" t="n">
        <v>1</v>
      </c>
      <c r="BG963" s="198" t="n">
        <f aca="false">AI70</f>
        <v>344327.108091707</v>
      </c>
      <c r="BH963" s="198" t="n">
        <f aca="false">D1285</f>
        <v>1757</v>
      </c>
      <c r="BI963" s="199" t="n">
        <f aca="false">BH963/BG963</f>
        <v>0.00510270599877384</v>
      </c>
      <c r="BJ963" s="200" t="n">
        <f aca="false">2*BF963*BI963/(2+BF963*BI963)</f>
        <v>0.00508972032555519</v>
      </c>
      <c r="BK963" s="201" t="n">
        <v>100000</v>
      </c>
      <c r="BL963" s="201" t="n">
        <f aca="false">(0.1*BK963+0.9*BK964)*BF963</f>
        <v>99541.9251707</v>
      </c>
      <c r="BM963" s="201" t="n">
        <f aca="false">BM964+BL963</f>
        <v>8391351.3272166</v>
      </c>
      <c r="BN963" s="202" t="n">
        <f aca="false">BM963/BK963</f>
        <v>83.913513272166</v>
      </c>
    </row>
    <row r="964" customFormat="false" ht="15" hidden="false" customHeight="false" outlineLevel="0" collapsed="false">
      <c r="A964" s="210" t="s">
        <v>190</v>
      </c>
      <c r="B964" s="211" t="s">
        <v>191</v>
      </c>
      <c r="C964" s="211"/>
      <c r="D964" s="211"/>
      <c r="E964" s="211" t="s">
        <v>192</v>
      </c>
      <c r="F964" s="211"/>
      <c r="G964" s="211"/>
      <c r="H964" s="212" t="s">
        <v>193</v>
      </c>
      <c r="I964" s="127"/>
      <c r="AR964" s="203" t="s">
        <v>188</v>
      </c>
      <c r="AS964" s="204" t="s">
        <v>189</v>
      </c>
      <c r="AT964" s="204" t="n">
        <v>4</v>
      </c>
      <c r="AU964" s="205" t="n">
        <f aca="false">V71</f>
        <v>1795495</v>
      </c>
      <c r="AV964" s="205" t="n">
        <f aca="false">D597</f>
        <v>413</v>
      </c>
      <c r="AW964" s="206" t="n">
        <f aca="false">AV964/AU964</f>
        <v>0.000230020133723569</v>
      </c>
      <c r="AX964" s="207" t="n">
        <f aca="false">2*AT964*AW964/(2+AT964*AW964)</f>
        <v>0.00091965745543252</v>
      </c>
      <c r="AY964" s="208" t="n">
        <f aca="false">AY963*(1-AX963)</f>
        <v>99269.9071791532</v>
      </c>
      <c r="AZ964" s="208" t="n">
        <f aca="false">((AY964+AY965)/2)*AT964</f>
        <v>396897.040096138</v>
      </c>
      <c r="BA964" s="208" t="n">
        <f aca="false">BA965+AZ964</f>
        <v>8066416.51533381</v>
      </c>
      <c r="BB964" s="209" t="n">
        <f aca="false">BA964/AY964</f>
        <v>81.2574197412745</v>
      </c>
      <c r="BD964" s="203" t="s">
        <v>188</v>
      </c>
      <c r="BE964" s="204" t="s">
        <v>189</v>
      </c>
      <c r="BF964" s="204" t="n">
        <v>4</v>
      </c>
      <c r="BG964" s="205" t="n">
        <f aca="false">AI71</f>
        <v>1718665</v>
      </c>
      <c r="BH964" s="205" t="n">
        <f aca="false">D1286</f>
        <v>248</v>
      </c>
      <c r="BI964" s="206" t="n">
        <f aca="false">BH964/BG964</f>
        <v>0.000144298045285149</v>
      </c>
      <c r="BJ964" s="207" t="n">
        <f aca="false">2*BF964*BI964/(2+BF964*BI964)</f>
        <v>0.000577025653792751</v>
      </c>
      <c r="BK964" s="208" t="n">
        <f aca="false">BK963*(1-BJ963)</f>
        <v>99491.0279674445</v>
      </c>
      <c r="BL964" s="208" t="n">
        <f aca="false">((BK964+BK965)/2)*BF964</f>
        <v>397849.294118859</v>
      </c>
      <c r="BM964" s="208" t="n">
        <f aca="false">BM965+BL964</f>
        <v>8291809.4020459</v>
      </c>
      <c r="BN964" s="209" t="n">
        <f aca="false">BM964/BK964</f>
        <v>83.3422829318755</v>
      </c>
    </row>
    <row r="965" customFormat="false" ht="15" hidden="false" customHeight="false" outlineLevel="0" collapsed="false">
      <c r="A965" s="210"/>
      <c r="B965" s="213" t="s">
        <v>195</v>
      </c>
      <c r="C965" s="213" t="s">
        <v>196</v>
      </c>
      <c r="D965" s="213" t="s">
        <v>197</v>
      </c>
      <c r="E965" s="213" t="s">
        <v>195</v>
      </c>
      <c r="F965" s="213" t="s">
        <v>196</v>
      </c>
      <c r="G965" s="214" t="s">
        <v>197</v>
      </c>
      <c r="H965" s="215" t="s">
        <v>198</v>
      </c>
      <c r="I965" s="127"/>
      <c r="AR965" s="196" t="s">
        <v>194</v>
      </c>
      <c r="AS965" s="197" t="s">
        <v>46</v>
      </c>
      <c r="AT965" s="197" t="n">
        <v>5</v>
      </c>
      <c r="AU965" s="198" t="n">
        <f aca="false">V72</f>
        <v>1824132</v>
      </c>
      <c r="AV965" s="198" t="n">
        <f aca="false">D598</f>
        <v>195</v>
      </c>
      <c r="AW965" s="199" t="n">
        <f aca="false">AV965/AU965</f>
        <v>0.000106900158541158</v>
      </c>
      <c r="AX965" s="200" t="n">
        <f aca="false">2*AT965*AW965/(2+AT965*AW965)</f>
        <v>0.000534357985322419</v>
      </c>
      <c r="AY965" s="201" t="n">
        <f aca="false">AY964*(1-AX964)</f>
        <v>99178.6128689158</v>
      </c>
      <c r="AZ965" s="201" t="n">
        <f aca="false">((AY965+AY966)/2)*AT965</f>
        <v>495760.57213518</v>
      </c>
      <c r="BA965" s="201" t="n">
        <f aca="false">BA966+AZ965</f>
        <v>7669519.47523767</v>
      </c>
      <c r="BB965" s="202" t="n">
        <f aca="false">BA965/AY965</f>
        <v>77.3303765134774</v>
      </c>
      <c r="BD965" s="196" t="s">
        <v>194</v>
      </c>
      <c r="BE965" s="197" t="s">
        <v>46</v>
      </c>
      <c r="BF965" s="197" t="n">
        <v>5</v>
      </c>
      <c r="BG965" s="198" t="n">
        <f aca="false">AI72</f>
        <v>1739258</v>
      </c>
      <c r="BH965" s="198" t="n">
        <f aca="false">D1287</f>
        <v>111</v>
      </c>
      <c r="BI965" s="199" t="n">
        <f aca="false">BH965/BG965</f>
        <v>6.38203187796175E-005</v>
      </c>
      <c r="BJ965" s="200" t="n">
        <f aca="false">2*BF965*BI965/(2+BF965*BI965)</f>
        <v>0.000319050689106374</v>
      </c>
      <c r="BK965" s="201" t="n">
        <f aca="false">BK964*(1-BJ964)</f>
        <v>99433.619091985</v>
      </c>
      <c r="BL965" s="201" t="n">
        <f aca="false">((BK965+BK966)/2)*BF965</f>
        <v>497088.784548196</v>
      </c>
      <c r="BM965" s="201" t="n">
        <f aca="false">BM966+BL965</f>
        <v>7893960.10792704</v>
      </c>
      <c r="BN965" s="202" t="n">
        <f aca="false">BM965/BK965</f>
        <v>79.3892466151153</v>
      </c>
    </row>
    <row r="966" customFormat="false" ht="15" hidden="false" customHeight="false" outlineLevel="0" collapsed="false">
      <c r="A966" s="0" t="s">
        <v>201</v>
      </c>
      <c r="B966" s="132" t="n">
        <v>341172</v>
      </c>
      <c r="C966" s="132" t="n">
        <v>178253</v>
      </c>
      <c r="D966" s="132" t="n">
        <v>162919</v>
      </c>
      <c r="E966" s="217" t="n">
        <v>100</v>
      </c>
      <c r="F966" s="217" t="n">
        <v>100</v>
      </c>
      <c r="G966" s="217" t="n">
        <v>100</v>
      </c>
      <c r="H966" s="217" t="n">
        <v>109.4</v>
      </c>
      <c r="I966" s="127"/>
      <c r="AR966" s="203" t="s">
        <v>200</v>
      </c>
      <c r="AS966" s="204" t="s">
        <v>33</v>
      </c>
      <c r="AT966" s="204" t="n">
        <v>5</v>
      </c>
      <c r="AU966" s="205" t="n">
        <f aca="false">V73</f>
        <v>1757750</v>
      </c>
      <c r="AV966" s="205" t="n">
        <f aca="false">D599</f>
        <v>211</v>
      </c>
      <c r="AW966" s="206" t="n">
        <f aca="false">AV966/AU966</f>
        <v>0.000120039823638174</v>
      </c>
      <c r="AX966" s="207" t="n">
        <f aca="false">2*AT966*AW966/(2+AT966*AW966)</f>
        <v>0.000600019052737694</v>
      </c>
      <c r="AY966" s="208" t="n">
        <f aca="false">AY965*(1-AX965)</f>
        <v>99125.6159851561</v>
      </c>
      <c r="AZ966" s="208" t="n">
        <f aca="false">((AY966+AY967)/2)*AT966</f>
        <v>495479.386780267</v>
      </c>
      <c r="BA966" s="208" t="n">
        <f aca="false">BA967+AZ966</f>
        <v>7173758.90310249</v>
      </c>
      <c r="BB966" s="209" t="n">
        <f aca="false">BA966/AY966</f>
        <v>72.370384101086</v>
      </c>
      <c r="BD966" s="203" t="s">
        <v>200</v>
      </c>
      <c r="BE966" s="204" t="s">
        <v>33</v>
      </c>
      <c r="BF966" s="204" t="n">
        <v>5</v>
      </c>
      <c r="BG966" s="205" t="n">
        <f aca="false">AI73</f>
        <v>1772890</v>
      </c>
      <c r="BH966" s="205" t="n">
        <f aca="false">D1288</f>
        <v>116</v>
      </c>
      <c r="BI966" s="206" t="n">
        <f aca="false">BH966/BG966</f>
        <v>6.54298913074133E-005</v>
      </c>
      <c r="BJ966" s="207" t="n">
        <f aca="false">2*BF966*BI966/(2+BF966*BI966)</f>
        <v>0.000327095951905616</v>
      </c>
      <c r="BK966" s="208" t="n">
        <f aca="false">BK965*(1-BJ965)</f>
        <v>99401.8947272934</v>
      </c>
      <c r="BL966" s="208" t="n">
        <f aca="false">((BK966+BK967)/2)*BF966</f>
        <v>496928.188743024</v>
      </c>
      <c r="BM966" s="208" t="n">
        <f aca="false">BM967+BL966</f>
        <v>7396871.32337884</v>
      </c>
      <c r="BN966" s="209" t="n">
        <f aca="false">BM966/BK966</f>
        <v>74.4137860115441</v>
      </c>
    </row>
    <row r="967" customFormat="false" ht="15" hidden="false" customHeight="false" outlineLevel="0" collapsed="false">
      <c r="A967" s="219" t="s">
        <v>186</v>
      </c>
      <c r="B967" s="132" t="n">
        <v>4789</v>
      </c>
      <c r="C967" s="132" t="n">
        <v>2711</v>
      </c>
      <c r="D967" s="132" t="n">
        <v>2078</v>
      </c>
      <c r="E967" s="217" t="n">
        <v>1.4</v>
      </c>
      <c r="F967" s="217" t="n">
        <v>1.5</v>
      </c>
      <c r="G967" s="217" t="n">
        <v>1.3</v>
      </c>
      <c r="H967" s="217" t="n">
        <v>130.5</v>
      </c>
      <c r="I967" s="127"/>
      <c r="AR967" s="196" t="s">
        <v>202</v>
      </c>
      <c r="AS967" s="197" t="s">
        <v>34</v>
      </c>
      <c r="AT967" s="197" t="n">
        <v>5</v>
      </c>
      <c r="AU967" s="198" t="n">
        <f aca="false">V74</f>
        <v>1711879</v>
      </c>
      <c r="AV967" s="198" t="n">
        <f aca="false">D600</f>
        <v>483</v>
      </c>
      <c r="AW967" s="199" t="n">
        <f aca="false">AV967/AU967</f>
        <v>0.000282146109625739</v>
      </c>
      <c r="AX967" s="200" t="n">
        <f aca="false">2*AT967*AW967/(2+AT967*AW967)</f>
        <v>0.00140973616918936</v>
      </c>
      <c r="AY967" s="201" t="n">
        <f aca="false">AY966*(1-AX966)</f>
        <v>99066.1387269506</v>
      </c>
      <c r="AZ967" s="201" t="n">
        <f aca="false">((AY967+AY968)/2)*AT967</f>
        <v>494981.55083749</v>
      </c>
      <c r="BA967" s="201" t="n">
        <f aca="false">BA968+AZ967</f>
        <v>6678279.51632222</v>
      </c>
      <c r="BB967" s="202" t="n">
        <f aca="false">BA967/AY967</f>
        <v>67.412332832807</v>
      </c>
      <c r="BD967" s="196" t="s">
        <v>202</v>
      </c>
      <c r="BE967" s="197" t="s">
        <v>34</v>
      </c>
      <c r="BF967" s="197" t="n">
        <v>5</v>
      </c>
      <c r="BG967" s="198" t="n">
        <f aca="false">AI74</f>
        <v>1808782</v>
      </c>
      <c r="BH967" s="198" t="n">
        <f aca="false">D1289</f>
        <v>347</v>
      </c>
      <c r="BI967" s="199" t="n">
        <f aca="false">BH967/BG967</f>
        <v>0.000191841802937004</v>
      </c>
      <c r="BJ967" s="200" t="n">
        <f aca="false">2*BF967*BI967/(2+BF967*BI967)</f>
        <v>0.000958749194250047</v>
      </c>
      <c r="BK967" s="201" t="n">
        <f aca="false">BK966*(1-BJ966)</f>
        <v>99369.3807699164</v>
      </c>
      <c r="BL967" s="201" t="n">
        <f aca="false">((BK967+BK968)/2)*BF967</f>
        <v>496608.728065216</v>
      </c>
      <c r="BM967" s="201" t="n">
        <f aca="false">BM968+BL967</f>
        <v>6899943.13463582</v>
      </c>
      <c r="BN967" s="202" t="n">
        <f aca="false">BM967/BK967</f>
        <v>69.4373164165349</v>
      </c>
    </row>
    <row r="968" customFormat="false" ht="15" hidden="false" customHeight="false" outlineLevel="0" collapsed="false">
      <c r="A968" s="219" t="s">
        <v>189</v>
      </c>
      <c r="B968" s="132" t="n">
        <v>715</v>
      </c>
      <c r="C968" s="132" t="n">
        <v>404</v>
      </c>
      <c r="D968" s="132" t="n">
        <v>311</v>
      </c>
      <c r="E968" s="217" t="n">
        <v>0.2</v>
      </c>
      <c r="F968" s="217" t="n">
        <v>0.2</v>
      </c>
      <c r="G968" s="217" t="n">
        <v>0.2</v>
      </c>
      <c r="H968" s="217" t="n">
        <v>129.9</v>
      </c>
      <c r="I968" s="127"/>
      <c r="AR968" s="203" t="s">
        <v>203</v>
      </c>
      <c r="AS968" s="204" t="s">
        <v>35</v>
      </c>
      <c r="AT968" s="204" t="n">
        <v>5</v>
      </c>
      <c r="AU968" s="205" t="n">
        <f aca="false">V75</f>
        <v>1733273</v>
      </c>
      <c r="AV968" s="205" t="n">
        <f aca="false">D601</f>
        <v>595</v>
      </c>
      <c r="AW968" s="206" t="n">
        <f aca="false">AV968/AU968</f>
        <v>0.000343281179594905</v>
      </c>
      <c r="AX968" s="207" t="n">
        <f aca="false">2*AT968*AW968/(2+AT968*AW968)</f>
        <v>0.00171493413644131</v>
      </c>
      <c r="AY968" s="208" t="n">
        <f aca="false">AY967*(1-AX967)</f>
        <v>98926.4816080453</v>
      </c>
      <c r="AZ968" s="208" t="n">
        <f aca="false">((AY968+AY969)/2)*AT968</f>
        <v>494208.277039457</v>
      </c>
      <c r="BA968" s="208" t="n">
        <f aca="false">BA969+AZ968</f>
        <v>6183297.96548473</v>
      </c>
      <c r="BB968" s="209" t="n">
        <f aca="false">BA968/AY968</f>
        <v>62.5039712822645</v>
      </c>
      <c r="BD968" s="203" t="s">
        <v>203</v>
      </c>
      <c r="BE968" s="204" t="s">
        <v>35</v>
      </c>
      <c r="BF968" s="204" t="n">
        <v>5</v>
      </c>
      <c r="BG968" s="205" t="n">
        <f aca="false">AI75</f>
        <v>1817044</v>
      </c>
      <c r="BH968" s="205" t="n">
        <f aca="false">D1290</f>
        <v>430</v>
      </c>
      <c r="BI968" s="206" t="n">
        <f aca="false">BH968/BG968</f>
        <v>0.000236648094377461</v>
      </c>
      <c r="BJ968" s="207" t="n">
        <f aca="false">2*BF968*BI968/(2+BF968*BI968)</f>
        <v>0.0011825408567866</v>
      </c>
      <c r="BK968" s="208" t="n">
        <f aca="false">BK967*(1-BJ967)</f>
        <v>99274.1104561701</v>
      </c>
      <c r="BL968" s="208" t="n">
        <f aca="false">((BK968+BK969)/2)*BF968</f>
        <v>496077.063051762</v>
      </c>
      <c r="BM968" s="208" t="n">
        <f aca="false">BM969+BL968</f>
        <v>6403334.4065706</v>
      </c>
      <c r="BN968" s="209" t="n">
        <f aca="false">BM968/BK968</f>
        <v>64.5015541025442</v>
      </c>
    </row>
    <row r="969" customFormat="false" ht="15" hidden="false" customHeight="false" outlineLevel="0" collapsed="false">
      <c r="A969" s="219" t="s">
        <v>46</v>
      </c>
      <c r="B969" s="132" t="n">
        <v>385</v>
      </c>
      <c r="C969" s="132" t="n">
        <v>250</v>
      </c>
      <c r="D969" s="132" t="n">
        <v>135</v>
      </c>
      <c r="E969" s="217" t="n">
        <v>0.1</v>
      </c>
      <c r="F969" s="217" t="n">
        <v>0.1</v>
      </c>
      <c r="G969" s="217" t="n">
        <v>0.1</v>
      </c>
      <c r="H969" s="217" t="n">
        <v>185.2</v>
      </c>
      <c r="I969" s="127"/>
      <c r="AR969" s="196" t="s">
        <v>204</v>
      </c>
      <c r="AS969" s="197" t="s">
        <v>36</v>
      </c>
      <c r="AT969" s="197" t="n">
        <v>5</v>
      </c>
      <c r="AU969" s="198" t="n">
        <f aca="false">V76</f>
        <v>1768941</v>
      </c>
      <c r="AV969" s="198" t="n">
        <f aca="false">D602</f>
        <v>697</v>
      </c>
      <c r="AW969" s="199" t="n">
        <f aca="false">AV969/AU969</f>
        <v>0.000394021055535487</v>
      </c>
      <c r="AX969" s="200" t="n">
        <f aca="false">2*AT969*AW969/(2+AT969*AW969)</f>
        <v>0.00196816653004334</v>
      </c>
      <c r="AY969" s="201" t="n">
        <f aca="false">AY968*(1-AX968)</f>
        <v>98756.8292077376</v>
      </c>
      <c r="AZ969" s="201" t="n">
        <f aca="false">((AY969+AY970)/2)*AT969</f>
        <v>493298.221324038</v>
      </c>
      <c r="BA969" s="201" t="n">
        <f aca="false">BA970+AZ969</f>
        <v>5689089.68844528</v>
      </c>
      <c r="BB969" s="202" t="n">
        <f aca="false">BA969/AY969</f>
        <v>57.6070509157207</v>
      </c>
      <c r="BD969" s="196" t="s">
        <v>204</v>
      </c>
      <c r="BE969" s="197" t="s">
        <v>36</v>
      </c>
      <c r="BF969" s="197" t="n">
        <v>5</v>
      </c>
      <c r="BG969" s="198" t="n">
        <f aca="false">AI76</f>
        <v>1721268</v>
      </c>
      <c r="BH969" s="198" t="n">
        <f aca="false">D1291</f>
        <v>443</v>
      </c>
      <c r="BI969" s="199" t="n">
        <f aca="false">BH969/BG969</f>
        <v>0.000257368405152481</v>
      </c>
      <c r="BJ969" s="200" t="n">
        <f aca="false">2*BF969*BI969/(2+BF969*BI969)</f>
        <v>0.00128601457696072</v>
      </c>
      <c r="BK969" s="201" t="n">
        <f aca="false">BK968*(1-BJ968)</f>
        <v>99156.7147645345</v>
      </c>
      <c r="BL969" s="201" t="n">
        <f aca="false">((BK969+BK970)/2)*BF969</f>
        <v>495464.781371196</v>
      </c>
      <c r="BM969" s="201" t="n">
        <f aca="false">BM970+BL969</f>
        <v>5907257.34351884</v>
      </c>
      <c r="BN969" s="202" t="n">
        <f aca="false">BM969/BK969</f>
        <v>59.5749602792578</v>
      </c>
    </row>
    <row r="970" customFormat="false" ht="15" hidden="false" customHeight="false" outlineLevel="0" collapsed="false">
      <c r="A970" s="219" t="s">
        <v>33</v>
      </c>
      <c r="B970" s="132" t="n">
        <v>474</v>
      </c>
      <c r="C970" s="132" t="n">
        <v>324</v>
      </c>
      <c r="D970" s="132" t="n">
        <v>150</v>
      </c>
      <c r="E970" s="217" t="n">
        <v>0.1</v>
      </c>
      <c r="F970" s="217" t="n">
        <v>0.2</v>
      </c>
      <c r="G970" s="217" t="n">
        <v>0.1</v>
      </c>
      <c r="H970" s="217" t="n">
        <v>216</v>
      </c>
      <c r="I970" s="127"/>
      <c r="AR970" s="203" t="s">
        <v>205</v>
      </c>
      <c r="AS970" s="204" t="s">
        <v>37</v>
      </c>
      <c r="AT970" s="204" t="n">
        <v>5</v>
      </c>
      <c r="AU970" s="205" t="n">
        <f aca="false">V77</f>
        <v>1695145</v>
      </c>
      <c r="AV970" s="205" t="n">
        <f aca="false">D603</f>
        <v>869</v>
      </c>
      <c r="AW970" s="206" t="n">
        <f aca="false">AV970/AU970</f>
        <v>0.000512640511578655</v>
      </c>
      <c r="AX970" s="207" t="n">
        <f aca="false">2*AT970*AW970/(2+AT970*AW970)</f>
        <v>0.00255992175889308</v>
      </c>
      <c r="AY970" s="208" t="n">
        <f aca="false">AY969*(1-AX969)</f>
        <v>98562.4593218778</v>
      </c>
      <c r="AZ970" s="208" t="n">
        <f aca="false">((AY970+AY971)/2)*AT970</f>
        <v>492181.516148819</v>
      </c>
      <c r="BA970" s="208" t="n">
        <f aca="false">BA971+AZ970</f>
        <v>5195791.46712124</v>
      </c>
      <c r="BB970" s="209" t="n">
        <f aca="false">BA970/AY970</f>
        <v>52.7157246569226</v>
      </c>
      <c r="BD970" s="203" t="s">
        <v>205</v>
      </c>
      <c r="BE970" s="204" t="s">
        <v>37</v>
      </c>
      <c r="BF970" s="204" t="n">
        <v>5</v>
      </c>
      <c r="BG970" s="205" t="n">
        <f aca="false">AI77</f>
        <v>1716530</v>
      </c>
      <c r="BH970" s="205" t="n">
        <f aca="false">D1292</f>
        <v>615</v>
      </c>
      <c r="BI970" s="206" t="n">
        <f aca="false">BH970/BG970</f>
        <v>0.000358280950522275</v>
      </c>
      <c r="BJ970" s="207" t="n">
        <f aca="false">2*BF970*BI970/(2+BF970*BI970)</f>
        <v>0.0017898016230445</v>
      </c>
      <c r="BK970" s="208" t="n">
        <f aca="false">BK969*(1-BJ969)</f>
        <v>99029.1977839438</v>
      </c>
      <c r="BL970" s="208" t="n">
        <f aca="false">((BK970+BK971)/2)*BF970</f>
        <v>494702.882372413</v>
      </c>
      <c r="BM970" s="208" t="n">
        <f aca="false">BM971+BL970</f>
        <v>5411792.56214764</v>
      </c>
      <c r="BN970" s="209" t="n">
        <f aca="false">BM970/BK970</f>
        <v>54.6484540241837</v>
      </c>
    </row>
    <row r="971" customFormat="false" ht="15" hidden="false" customHeight="false" outlineLevel="0" collapsed="false">
      <c r="A971" s="219" t="s">
        <v>34</v>
      </c>
      <c r="B971" s="132" t="n">
        <v>1639</v>
      </c>
      <c r="C971" s="132" t="n">
        <v>1226</v>
      </c>
      <c r="D971" s="132" t="n">
        <v>413</v>
      </c>
      <c r="E971" s="217" t="n">
        <v>0.5</v>
      </c>
      <c r="F971" s="217" t="n">
        <v>0.7</v>
      </c>
      <c r="G971" s="217" t="n">
        <v>0.3</v>
      </c>
      <c r="H971" s="217" t="n">
        <v>296.9</v>
      </c>
      <c r="I971" s="127"/>
      <c r="AR971" s="196" t="s">
        <v>206</v>
      </c>
      <c r="AS971" s="197" t="s">
        <v>38</v>
      </c>
      <c r="AT971" s="197" t="n">
        <v>5</v>
      </c>
      <c r="AU971" s="198" t="n">
        <f aca="false">V78</f>
        <v>1595472</v>
      </c>
      <c r="AV971" s="198" t="n">
        <f aca="false">D604</f>
        <v>1253</v>
      </c>
      <c r="AW971" s="199" t="n">
        <f aca="false">AV971/AU971</f>
        <v>0.000785347533519861</v>
      </c>
      <c r="AX971" s="200" t="n">
        <f aca="false">2*AT971*AW971/(2+AT971*AW971)</f>
        <v>0.00391904314043905</v>
      </c>
      <c r="AY971" s="201" t="n">
        <f aca="false">AY970*(1-AX970)</f>
        <v>98310.1471376497</v>
      </c>
      <c r="AZ971" s="201" t="n">
        <f aca="false">((AY971+AY972)/2)*AT971</f>
        <v>490587.53141881</v>
      </c>
      <c r="BA971" s="201" t="n">
        <f aca="false">BA972+AZ971</f>
        <v>4703609.95097242</v>
      </c>
      <c r="BB971" s="202" t="n">
        <f aca="false">BA971/AY971</f>
        <v>47.8446029013325</v>
      </c>
      <c r="BD971" s="196" t="s">
        <v>206</v>
      </c>
      <c r="BE971" s="197" t="s">
        <v>38</v>
      </c>
      <c r="BF971" s="197" t="n">
        <v>5</v>
      </c>
      <c r="BG971" s="198" t="n">
        <f aca="false">AI78</f>
        <v>1746897</v>
      </c>
      <c r="BH971" s="198" t="n">
        <f aca="false">D1293</f>
        <v>1002</v>
      </c>
      <c r="BI971" s="199" t="n">
        <f aca="false">BH971/BG971</f>
        <v>0.000573588482892809</v>
      </c>
      <c r="BJ971" s="200" t="n">
        <f aca="false">2*BF971*BI971/(2+BF971*BI971)</f>
        <v>0.00286383575644706</v>
      </c>
      <c r="BK971" s="201" t="n">
        <f aca="false">BK970*(1-BJ970)</f>
        <v>98851.9551650213</v>
      </c>
      <c r="BL971" s="201" t="n">
        <f aca="false">((BK971+BK972)/2)*BF971</f>
        <v>493552.036415616</v>
      </c>
      <c r="BM971" s="201" t="n">
        <f aca="false">BM972+BL971</f>
        <v>4917089.67977523</v>
      </c>
      <c r="BN971" s="202" t="n">
        <f aca="false">BM971/BK971</f>
        <v>49.7419567631895</v>
      </c>
    </row>
    <row r="972" customFormat="false" ht="15" hidden="false" customHeight="false" outlineLevel="0" collapsed="false">
      <c r="A972" s="219" t="s">
        <v>35</v>
      </c>
      <c r="B972" s="132" t="n">
        <v>2243</v>
      </c>
      <c r="C972" s="132" t="n">
        <v>1770</v>
      </c>
      <c r="D972" s="132" t="n">
        <v>473</v>
      </c>
      <c r="E972" s="217" t="n">
        <v>0.7</v>
      </c>
      <c r="F972" s="217" t="n">
        <v>1</v>
      </c>
      <c r="G972" s="217" t="n">
        <v>0.3</v>
      </c>
      <c r="H972" s="217" t="n">
        <v>374.2</v>
      </c>
      <c r="I972" s="127"/>
      <c r="AR972" s="203" t="s">
        <v>207</v>
      </c>
      <c r="AS972" s="204" t="s">
        <v>39</v>
      </c>
      <c r="AT972" s="204" t="n">
        <v>5</v>
      </c>
      <c r="AU972" s="205" t="n">
        <f aca="false">V79</f>
        <v>1576380</v>
      </c>
      <c r="AV972" s="205" t="n">
        <f aca="false">D605</f>
        <v>1997</v>
      </c>
      <c r="AW972" s="206" t="n">
        <f aca="false">AV972/AU972</f>
        <v>0.00126682652659892</v>
      </c>
      <c r="AX972" s="207" t="n">
        <f aca="false">2*AT972*AW972/(2+AT972*AW972)</f>
        <v>0.00631413534761734</v>
      </c>
      <c r="AY972" s="208" t="n">
        <f aca="false">AY971*(1-AX971)</f>
        <v>97924.8654298743</v>
      </c>
      <c r="AZ972" s="208" t="n">
        <f aca="false">((AY972+AY973)/2)*AT972</f>
        <v>488078.550013818</v>
      </c>
      <c r="BA972" s="208" t="n">
        <f aca="false">BA973+AZ972</f>
        <v>4213022.41955361</v>
      </c>
      <c r="BB972" s="209" t="n">
        <f aca="false">BA972/AY972</f>
        <v>43.0230095396008</v>
      </c>
      <c r="BD972" s="203" t="s">
        <v>207</v>
      </c>
      <c r="BE972" s="204" t="s">
        <v>39</v>
      </c>
      <c r="BF972" s="204" t="n">
        <v>5</v>
      </c>
      <c r="BG972" s="205" t="n">
        <f aca="false">AI79</f>
        <v>1743705</v>
      </c>
      <c r="BH972" s="205" t="n">
        <f aca="false">D1294</f>
        <v>1734</v>
      </c>
      <c r="BI972" s="206" t="n">
        <f aca="false">BH972/BG972</f>
        <v>0.000994434264970279</v>
      </c>
      <c r="BJ972" s="207" t="n">
        <f aca="false">2*BF972*BI972/(2+BF972*BI972)</f>
        <v>0.00495984073590993</v>
      </c>
      <c r="BK972" s="208" t="n">
        <f aca="false">BK971*(1-BJ971)</f>
        <v>98568.859401225</v>
      </c>
      <c r="BL972" s="208" t="n">
        <f aca="false">((BK972+BK973)/2)*BF972</f>
        <v>491622.082395749</v>
      </c>
      <c r="BM972" s="208" t="n">
        <f aca="false">BM973+BL972</f>
        <v>4423537.64335962</v>
      </c>
      <c r="BN972" s="209" t="n">
        <f aca="false">BM972/BK972</f>
        <v>44.877638538492</v>
      </c>
    </row>
    <row r="973" customFormat="false" ht="15" hidden="false" customHeight="false" outlineLevel="0" collapsed="false">
      <c r="A973" s="219" t="s">
        <v>36</v>
      </c>
      <c r="B973" s="132" t="n">
        <v>2234</v>
      </c>
      <c r="C973" s="132" t="n">
        <v>1695</v>
      </c>
      <c r="D973" s="132" t="n">
        <v>539</v>
      </c>
      <c r="E973" s="217" t="n">
        <v>0.7</v>
      </c>
      <c r="F973" s="217" t="n">
        <v>1</v>
      </c>
      <c r="G973" s="217" t="n">
        <v>0.3</v>
      </c>
      <c r="H973" s="217" t="n">
        <v>314.5</v>
      </c>
      <c r="I973" s="127"/>
      <c r="AO973" s="0" t="n">
        <f aca="false">596+53</f>
        <v>649</v>
      </c>
      <c r="AR973" s="196" t="s">
        <v>208</v>
      </c>
      <c r="AS973" s="197" t="s">
        <v>40</v>
      </c>
      <c r="AT973" s="197" t="n">
        <v>5</v>
      </c>
      <c r="AU973" s="198" t="n">
        <f aca="false">V80</f>
        <v>1403688</v>
      </c>
      <c r="AV973" s="198" t="n">
        <f aca="false">D606</f>
        <v>2889</v>
      </c>
      <c r="AW973" s="199" t="n">
        <f aca="false">AV973/AU973</f>
        <v>0.00205814967428659</v>
      </c>
      <c r="AX973" s="200" t="n">
        <f aca="false">2*AT973*AW973/(2+AT973*AW973)</f>
        <v>0.0102380696720309</v>
      </c>
      <c r="AY973" s="201" t="n">
        <f aca="false">AY972*(1-AX972)</f>
        <v>97306.5545756528</v>
      </c>
      <c r="AZ973" s="201" t="n">
        <f aca="false">((AY973+AY974)/2)*AT973</f>
        <v>484042.194665037</v>
      </c>
      <c r="BA973" s="201" t="n">
        <f aca="false">BA974+AZ973</f>
        <v>3724943.86953979</v>
      </c>
      <c r="BB973" s="202" t="n">
        <f aca="false">BA973/AY973</f>
        <v>38.2805031560722</v>
      </c>
      <c r="BD973" s="196" t="s">
        <v>208</v>
      </c>
      <c r="BE973" s="197" t="s">
        <v>40</v>
      </c>
      <c r="BF973" s="197" t="n">
        <v>5</v>
      </c>
      <c r="BG973" s="198" t="n">
        <f aca="false">AI80</f>
        <v>1631048</v>
      </c>
      <c r="BH973" s="198" t="n">
        <f aca="false">D1295</f>
        <v>2717</v>
      </c>
      <c r="BI973" s="199" t="n">
        <f aca="false">BH973/BG973</f>
        <v>0.00166580014812562</v>
      </c>
      <c r="BJ973" s="200" t="n">
        <f aca="false">2*BF973*BI973/(2+BF973*BI973)</f>
        <v>0.00829445846527791</v>
      </c>
      <c r="BK973" s="201" t="n">
        <f aca="false">BK972*(1-BJ972)</f>
        <v>98079.9735570746</v>
      </c>
      <c r="BL973" s="201" t="n">
        <f aca="false">((BK973+BK974)/2)*BF973</f>
        <v>488366.067118011</v>
      </c>
      <c r="BM973" s="201" t="n">
        <f aca="false">BM974+BL973</f>
        <v>3931915.56096387</v>
      </c>
      <c r="BN973" s="202" t="n">
        <f aca="false">BM973/BK973</f>
        <v>40.0888725635291</v>
      </c>
    </row>
    <row r="974" customFormat="false" ht="15" hidden="false" customHeight="false" outlineLevel="0" collapsed="false">
      <c r="A974" s="219" t="s">
        <v>37</v>
      </c>
      <c r="B974" s="132" t="n">
        <v>2533</v>
      </c>
      <c r="C974" s="132" t="n">
        <v>1798</v>
      </c>
      <c r="D974" s="132" t="n">
        <v>735</v>
      </c>
      <c r="E974" s="217" t="n">
        <v>0.7</v>
      </c>
      <c r="F974" s="217" t="n">
        <v>1</v>
      </c>
      <c r="G974" s="217" t="n">
        <v>0.5</v>
      </c>
      <c r="H974" s="217" t="n">
        <v>244.6</v>
      </c>
      <c r="I974" s="127"/>
      <c r="AR974" s="203" t="s">
        <v>209</v>
      </c>
      <c r="AS974" s="204" t="s">
        <v>52</v>
      </c>
      <c r="AT974" s="204" t="n">
        <v>5</v>
      </c>
      <c r="AU974" s="205" t="n">
        <f aca="false">V81</f>
        <v>1196946</v>
      </c>
      <c r="AV974" s="205" t="n">
        <f aca="false">D607</f>
        <v>3874</v>
      </c>
      <c r="AW974" s="206" t="n">
        <f aca="false">AV974/AU974</f>
        <v>0.00323657040501409</v>
      </c>
      <c r="AX974" s="207" t="n">
        <f aca="false">2*AT974*AW974/(2+AT974*AW974)</f>
        <v>0.0160529606814345</v>
      </c>
      <c r="AY974" s="208" t="n">
        <f aca="false">AY973*(1-AX973)</f>
        <v>96310.323290362</v>
      </c>
      <c r="AZ974" s="208" t="n">
        <f aca="false">((AY974+AY975)/2)*AT974</f>
        <v>477686.451869319</v>
      </c>
      <c r="BA974" s="208" t="n">
        <f aca="false">BA975+AZ974</f>
        <v>3240901.67487475</v>
      </c>
      <c r="BB974" s="209" t="n">
        <f aca="false">BA974/AY974</f>
        <v>33.6506156780711</v>
      </c>
      <c r="BD974" s="203" t="s">
        <v>209</v>
      </c>
      <c r="BE974" s="204" t="s">
        <v>52</v>
      </c>
      <c r="BF974" s="204" t="n">
        <v>5</v>
      </c>
      <c r="BG974" s="205" t="n">
        <f aca="false">AI81</f>
        <v>1551564</v>
      </c>
      <c r="BH974" s="205" t="n">
        <f aca="false">D1296</f>
        <v>4112</v>
      </c>
      <c r="BI974" s="206" t="n">
        <f aca="false">BH974/BG974</f>
        <v>0.00265022905919446</v>
      </c>
      <c r="BJ974" s="207" t="n">
        <f aca="false">2*BF974*BI974/(2+BF974*BI974)</f>
        <v>0.0131639267430038</v>
      </c>
      <c r="BK974" s="208" t="n">
        <f aca="false">BK973*(1-BJ973)</f>
        <v>97266.4532901299</v>
      </c>
      <c r="BL974" s="208" t="n">
        <f aca="false">((BK974+BK975)/2)*BF974</f>
        <v>483131.245286492</v>
      </c>
      <c r="BM974" s="208" t="n">
        <f aca="false">BM975+BL974</f>
        <v>3443549.49384586</v>
      </c>
      <c r="BN974" s="209" t="n">
        <f aca="false">BM974/BK974</f>
        <v>35.403259575779</v>
      </c>
    </row>
    <row r="975" customFormat="false" ht="15" hidden="false" customHeight="false" outlineLevel="0" collapsed="false">
      <c r="A975" s="219" t="s">
        <v>38</v>
      </c>
      <c r="B975" s="132" t="n">
        <v>3364</v>
      </c>
      <c r="C975" s="132" t="n">
        <v>2225</v>
      </c>
      <c r="D975" s="132" t="n">
        <v>1139</v>
      </c>
      <c r="E975" s="217" t="n">
        <v>1</v>
      </c>
      <c r="F975" s="217" t="n">
        <v>1.2</v>
      </c>
      <c r="G975" s="217" t="n">
        <v>0.7</v>
      </c>
      <c r="H975" s="217" t="n">
        <v>195.3</v>
      </c>
      <c r="I975" s="127"/>
      <c r="AR975" s="196" t="s">
        <v>210</v>
      </c>
      <c r="AS975" s="197" t="s">
        <v>53</v>
      </c>
      <c r="AT975" s="197" t="n">
        <v>5</v>
      </c>
      <c r="AU975" s="198" t="n">
        <f aca="false">V82</f>
        <v>1103603</v>
      </c>
      <c r="AV975" s="198" t="n">
        <f aca="false">D608</f>
        <v>5479</v>
      </c>
      <c r="AW975" s="199" t="n">
        <f aca="false">AV975/AU975</f>
        <v>0.00496464761331747</v>
      </c>
      <c r="AX975" s="200" t="n">
        <f aca="false">2*AT975*AW975/(2+AT975*AW975)</f>
        <v>0.0245189185899407</v>
      </c>
      <c r="AY975" s="201" t="n">
        <f aca="false">AY974*(1-AX974)</f>
        <v>94764.2574573656</v>
      </c>
      <c r="AZ975" s="201" t="n">
        <f aca="false">((AY975+AY976)/2)*AT975</f>
        <v>468012.494502245</v>
      </c>
      <c r="BA975" s="201" t="n">
        <f aca="false">BA976+AZ975</f>
        <v>2763215.22300543</v>
      </c>
      <c r="BB975" s="202" t="n">
        <f aca="false">BA975/AY975</f>
        <v>29.1588336905252</v>
      </c>
      <c r="BD975" s="196" t="s">
        <v>210</v>
      </c>
      <c r="BE975" s="197" t="s">
        <v>53</v>
      </c>
      <c r="BF975" s="197" t="n">
        <v>5</v>
      </c>
      <c r="BG975" s="198" t="n">
        <f aca="false">AI82</f>
        <v>1482327</v>
      </c>
      <c r="BH975" s="198" t="n">
        <f aca="false">D1297</f>
        <v>6001</v>
      </c>
      <c r="BI975" s="199" t="n">
        <f aca="false">BH975/BG975</f>
        <v>0.00404836449717235</v>
      </c>
      <c r="BJ975" s="200" t="n">
        <f aca="false">2*BF975*BI975/(2+BF975*BI975)</f>
        <v>0.0200390094498238</v>
      </c>
      <c r="BK975" s="201" t="n">
        <f aca="false">BK974*(1-BJ974)</f>
        <v>95986.0448244668</v>
      </c>
      <c r="BL975" s="201" t="n">
        <f aca="false">((BK975+BK976)/2)*BF975</f>
        <v>475121.560974112</v>
      </c>
      <c r="BM975" s="201" t="n">
        <f aca="false">BM976+BL975</f>
        <v>2960418.24855936</v>
      </c>
      <c r="BN975" s="202" t="n">
        <f aca="false">BM975/BK975</f>
        <v>30.8421735052547</v>
      </c>
    </row>
    <row r="976" customFormat="false" ht="15" hidden="false" customHeight="false" outlineLevel="0" collapsed="false">
      <c r="A976" s="219" t="s">
        <v>39</v>
      </c>
      <c r="B976" s="132" t="n">
        <v>4878</v>
      </c>
      <c r="C976" s="132" t="n">
        <v>3099</v>
      </c>
      <c r="D976" s="132" t="n">
        <v>1779</v>
      </c>
      <c r="E976" s="217" t="n">
        <v>1.4</v>
      </c>
      <c r="F976" s="217" t="n">
        <v>1.7</v>
      </c>
      <c r="G976" s="217" t="n">
        <v>1.1</v>
      </c>
      <c r="H976" s="217" t="n">
        <v>174.2</v>
      </c>
      <c r="I976" s="127"/>
      <c r="AR976" s="203" t="s">
        <v>211</v>
      </c>
      <c r="AS976" s="204" t="s">
        <v>57</v>
      </c>
      <c r="AT976" s="204" t="n">
        <v>5</v>
      </c>
      <c r="AU976" s="205" t="n">
        <f aca="false">V83</f>
        <v>1019890</v>
      </c>
      <c r="AV976" s="205" t="n">
        <f aca="false">D609</f>
        <v>7665</v>
      </c>
      <c r="AW976" s="206" t="n">
        <f aca="false">AV976/AU976</f>
        <v>0.00751551637921737</v>
      </c>
      <c r="AX976" s="207" t="n">
        <f aca="false">2*AT976*AW976/(2+AT976*AW976)</f>
        <v>0.0368845655055928</v>
      </c>
      <c r="AY976" s="208" t="n">
        <f aca="false">AY975*(1-AX975)</f>
        <v>92440.7403435323</v>
      </c>
      <c r="AZ976" s="208" t="n">
        <f aca="false">((AY976+AY977)/2)*AT976</f>
        <v>453679.610361195</v>
      </c>
      <c r="BA976" s="208" t="n">
        <f aca="false">BA977+AZ976</f>
        <v>2295202.72850319</v>
      </c>
      <c r="BB976" s="209" t="n">
        <f aca="false">BA976/AY976</f>
        <v>24.8289089850823</v>
      </c>
      <c r="BD976" s="203" t="s">
        <v>211</v>
      </c>
      <c r="BE976" s="204" t="s">
        <v>57</v>
      </c>
      <c r="BF976" s="204" t="n">
        <v>5</v>
      </c>
      <c r="BG976" s="205" t="n">
        <f aca="false">AI83</f>
        <v>1245629</v>
      </c>
      <c r="BH976" s="205" t="n">
        <f aca="false">D1298</f>
        <v>7752</v>
      </c>
      <c r="BI976" s="206" t="n">
        <f aca="false">BH976/BG976</f>
        <v>0.00622336185172311</v>
      </c>
      <c r="BJ976" s="207" t="n">
        <f aca="false">2*BF976*BI976/(2+BF976*BI976)</f>
        <v>0.03064009821274</v>
      </c>
      <c r="BK976" s="208" t="n">
        <f aca="false">BK975*(1-BJ975)</f>
        <v>94062.5795651781</v>
      </c>
      <c r="BL976" s="208" t="n">
        <f aca="false">((BK976+BK977)/2)*BF976</f>
        <v>463107.681135839</v>
      </c>
      <c r="BM976" s="208" t="n">
        <f aca="false">BM977+BL976</f>
        <v>2485296.68758525</v>
      </c>
      <c r="BN976" s="209" t="n">
        <f aca="false">BM976/BK976</f>
        <v>26.4217364553896</v>
      </c>
    </row>
    <row r="977" customFormat="false" ht="15" hidden="false" customHeight="false" outlineLevel="0" collapsed="false">
      <c r="A977" s="219" t="s">
        <v>40</v>
      </c>
      <c r="B977" s="132" t="n">
        <v>7713</v>
      </c>
      <c r="C977" s="132" t="n">
        <v>4836</v>
      </c>
      <c r="D977" s="132" t="n">
        <v>2877</v>
      </c>
      <c r="E977" s="217" t="n">
        <v>2.3</v>
      </c>
      <c r="F977" s="217" t="n">
        <v>2.7</v>
      </c>
      <c r="G977" s="217" t="n">
        <v>1.8</v>
      </c>
      <c r="H977" s="217" t="n">
        <v>168.1</v>
      </c>
      <c r="I977" s="127"/>
      <c r="AR977" s="196" t="s">
        <v>212</v>
      </c>
      <c r="AS977" s="197" t="s">
        <v>62</v>
      </c>
      <c r="AT977" s="197" t="n">
        <v>5</v>
      </c>
      <c r="AU977" s="198" t="n">
        <f aca="false">V84</f>
        <v>912903</v>
      </c>
      <c r="AV977" s="198" t="n">
        <f aca="false">D610</f>
        <v>10611</v>
      </c>
      <c r="AW977" s="199" t="n">
        <f aca="false">AV977/AU977</f>
        <v>0.0116233597654954</v>
      </c>
      <c r="AX977" s="200" t="n">
        <f aca="false">2*AT977*AW977/(2+AT977*AW977)</f>
        <v>0.0564757052277949</v>
      </c>
      <c r="AY977" s="201" t="n">
        <f aca="false">AY976*(1-AX976)</f>
        <v>89031.1038009458</v>
      </c>
      <c r="AZ977" s="201" t="n">
        <f aca="false">((AY977+AY978)/2)*AT977</f>
        <v>432585.28306881</v>
      </c>
      <c r="BA977" s="201" t="n">
        <f aca="false">BA978+AZ977</f>
        <v>1841523.11814199</v>
      </c>
      <c r="BB977" s="202" t="n">
        <f aca="false">BA977/AY977</f>
        <v>20.6840423124399</v>
      </c>
      <c r="BD977" s="196" t="s">
        <v>212</v>
      </c>
      <c r="BE977" s="197" t="s">
        <v>62</v>
      </c>
      <c r="BF977" s="197" t="n">
        <v>5</v>
      </c>
      <c r="BG977" s="198" t="n">
        <f aca="false">AI84</f>
        <v>1057594</v>
      </c>
      <c r="BH977" s="198" t="n">
        <f aca="false">D1299</f>
        <v>10409</v>
      </c>
      <c r="BI977" s="199" t="n">
        <f aca="false">BH977/BG977</f>
        <v>0.00984215114684841</v>
      </c>
      <c r="BJ977" s="200" t="n">
        <f aca="false">2*BF977*BI977/(2+BF977*BI977)</f>
        <v>0.0480289844239175</v>
      </c>
      <c r="BK977" s="201" t="n">
        <f aca="false">BK976*(1-BJ976)</f>
        <v>91180.4928891574</v>
      </c>
      <c r="BL977" s="201" t="n">
        <f aca="false">((BK977+BK978)/2)*BF977</f>
        <v>444954.198263941</v>
      </c>
      <c r="BM977" s="201" t="n">
        <f aca="false">BM978+BL977</f>
        <v>2022189.00644941</v>
      </c>
      <c r="BN977" s="202" t="n">
        <f aca="false">BM977/BK977</f>
        <v>22.1778687784422</v>
      </c>
    </row>
    <row r="978" customFormat="false" ht="15" hidden="false" customHeight="false" outlineLevel="0" collapsed="false">
      <c r="A978" s="219" t="s">
        <v>52</v>
      </c>
      <c r="B978" s="132" t="n">
        <v>11576</v>
      </c>
      <c r="C978" s="132" t="n">
        <v>7339</v>
      </c>
      <c r="D978" s="132" t="n">
        <v>4237</v>
      </c>
      <c r="E978" s="217" t="n">
        <v>3.4</v>
      </c>
      <c r="F978" s="217" t="n">
        <v>4.1</v>
      </c>
      <c r="G978" s="217" t="n">
        <v>2.6</v>
      </c>
      <c r="H978" s="217" t="n">
        <v>173.2</v>
      </c>
      <c r="I978" s="127"/>
      <c r="AR978" s="203" t="s">
        <v>213</v>
      </c>
      <c r="AS978" s="204" t="s">
        <v>64</v>
      </c>
      <c r="AT978" s="204" t="n">
        <v>5</v>
      </c>
      <c r="AU978" s="205" t="n">
        <f aca="false">V85</f>
        <v>775868</v>
      </c>
      <c r="AV978" s="205" t="n">
        <f aca="false">D611</f>
        <v>14430</v>
      </c>
      <c r="AW978" s="206" t="n">
        <f aca="false">AV978/AU978</f>
        <v>0.0185985244912794</v>
      </c>
      <c r="AX978" s="207" t="n">
        <f aca="false">2*AT978*AW978/(2+AT978*AW978)</f>
        <v>0.0888609175767264</v>
      </c>
      <c r="AY978" s="208" t="n">
        <f aca="false">AY977*(1-AX977)</f>
        <v>84003.0094265784</v>
      </c>
      <c r="AZ978" s="208" t="n">
        <f aca="false">((AY978+AY979)/2)*AT978</f>
        <v>401353.585890761</v>
      </c>
      <c r="BA978" s="208" t="n">
        <f aca="false">BA979+AZ978</f>
        <v>1408937.83507318</v>
      </c>
      <c r="BB978" s="209" t="n">
        <f aca="false">BA978/AY978</f>
        <v>16.7724685661964</v>
      </c>
      <c r="BD978" s="203" t="s">
        <v>213</v>
      </c>
      <c r="BE978" s="204" t="s">
        <v>64</v>
      </c>
      <c r="BF978" s="204" t="n">
        <v>5</v>
      </c>
      <c r="BG978" s="205" t="n">
        <f aca="false">AI85</f>
        <v>946350</v>
      </c>
      <c r="BH978" s="205" t="n">
        <f aca="false">D1300</f>
        <v>15179</v>
      </c>
      <c r="BI978" s="206" t="n">
        <f aca="false">BH978/BG978</f>
        <v>0.0160395202620595</v>
      </c>
      <c r="BJ978" s="207" t="n">
        <f aca="false">2*BF978*BI978/(2+BF978*BI978)</f>
        <v>0.0771057530878621</v>
      </c>
      <c r="BK978" s="208" t="n">
        <f aca="false">BK977*(1-BJ977)</f>
        <v>86801.1864164189</v>
      </c>
      <c r="BL978" s="208" t="n">
        <f aca="false">((BK978+BK979)/2)*BF978</f>
        <v>417273.7549632</v>
      </c>
      <c r="BM978" s="208" t="n">
        <f aca="false">BM979+BL978</f>
        <v>1577234.80818547</v>
      </c>
      <c r="BN978" s="209" t="n">
        <f aca="false">BM978/BK978</f>
        <v>18.1706595647076</v>
      </c>
    </row>
    <row r="979" customFormat="false" ht="15" hidden="false" customHeight="false" outlineLevel="0" collapsed="false">
      <c r="A979" s="219" t="s">
        <v>53</v>
      </c>
      <c r="B979" s="132" t="n">
        <v>15368</v>
      </c>
      <c r="C979" s="132" t="n">
        <v>9907</v>
      </c>
      <c r="D979" s="132" t="n">
        <v>5461</v>
      </c>
      <c r="E979" s="217" t="n">
        <v>4.5</v>
      </c>
      <c r="F979" s="217" t="n">
        <v>5.6</v>
      </c>
      <c r="G979" s="217" t="n">
        <v>3.4</v>
      </c>
      <c r="H979" s="217" t="n">
        <v>181.4</v>
      </c>
      <c r="I979" s="127"/>
      <c r="AR979" s="196" t="s">
        <v>214</v>
      </c>
      <c r="AS979" s="197" t="s">
        <v>69</v>
      </c>
      <c r="AT979" s="197" t="n">
        <v>5</v>
      </c>
      <c r="AU979" s="198" t="n">
        <f aca="false">V86</f>
        <v>594442</v>
      </c>
      <c r="AV979" s="198" t="n">
        <f aca="false">D612</f>
        <v>18557</v>
      </c>
      <c r="AW979" s="199" t="n">
        <f aca="false">AV979/AU979</f>
        <v>0.0312175115486456</v>
      </c>
      <c r="AX979" s="200" t="n">
        <f aca="false">2*AT979*AW979/(2+AT979*AW979)</f>
        <v>0.144787772818099</v>
      </c>
      <c r="AY979" s="201" t="n">
        <f aca="false">AY978*(1-AX978)</f>
        <v>76538.4249297262</v>
      </c>
      <c r="AZ979" s="201" t="n">
        <f aca="false">((AY979+AY980)/2)*AT979</f>
        <v>354987.55444718</v>
      </c>
      <c r="BA979" s="201" t="n">
        <f aca="false">BA980+AZ979</f>
        <v>1007584.24918242</v>
      </c>
      <c r="BB979" s="202" t="n">
        <f aca="false">BA979/AY979</f>
        <v>13.1644236226123</v>
      </c>
      <c r="BD979" s="196" t="s">
        <v>214</v>
      </c>
      <c r="BE979" s="197" t="s">
        <v>69</v>
      </c>
      <c r="BF979" s="197" t="n">
        <v>5</v>
      </c>
      <c r="BG979" s="198" t="n">
        <f aca="false">AI86</f>
        <v>798187</v>
      </c>
      <c r="BH979" s="198" t="n">
        <f aca="false">D1301</f>
        <v>21264</v>
      </c>
      <c r="BI979" s="199" t="n">
        <f aca="false">BH979/BG979</f>
        <v>0.0266403737470041</v>
      </c>
      <c r="BJ979" s="200" t="n">
        <f aca="false">2*BF979*BI979/(2+BF979*BI979)</f>
        <v>0.124884447822098</v>
      </c>
      <c r="BK979" s="201" t="n">
        <f aca="false">BK978*(1-BJ978)</f>
        <v>80108.3155688611</v>
      </c>
      <c r="BL979" s="201" t="n">
        <f aca="false">((BK979+BK980)/2)*BF979</f>
        <v>375530.870954866</v>
      </c>
      <c r="BM979" s="201" t="n">
        <f aca="false">BM980+BL979</f>
        <v>1159961.05322227</v>
      </c>
      <c r="BN979" s="202" t="n">
        <f aca="false">BM979/BK979</f>
        <v>14.4799081716451</v>
      </c>
    </row>
    <row r="980" customFormat="false" ht="15" hidden="false" customHeight="false" outlineLevel="0" collapsed="false">
      <c r="A980" s="219" t="s">
        <v>57</v>
      </c>
      <c r="B980" s="132" t="n">
        <v>20741</v>
      </c>
      <c r="C980" s="132" t="n">
        <v>13371</v>
      </c>
      <c r="D980" s="132" t="n">
        <v>7370</v>
      </c>
      <c r="E980" s="217" t="n">
        <v>6.1</v>
      </c>
      <c r="F980" s="217" t="n">
        <v>7.5</v>
      </c>
      <c r="G980" s="217" t="n">
        <v>4.5</v>
      </c>
      <c r="H980" s="217" t="n">
        <v>181.4</v>
      </c>
      <c r="I980" s="127"/>
      <c r="AR980" s="203" t="s">
        <v>215</v>
      </c>
      <c r="AS980" s="204" t="s">
        <v>70</v>
      </c>
      <c r="AT980" s="204" t="n">
        <v>5</v>
      </c>
      <c r="AU980" s="205" t="n">
        <f aca="false">V87</f>
        <v>414554</v>
      </c>
      <c r="AV980" s="205" t="n">
        <f aca="false">D613</f>
        <v>24079</v>
      </c>
      <c r="AW980" s="206" t="n">
        <f aca="false">AV980/AU980</f>
        <v>0.0580841096696691</v>
      </c>
      <c r="AX980" s="207" t="n">
        <f aca="false">2*AT980*AW980/(2+AT980*AW980)</f>
        <v>0.253595828554517</v>
      </c>
      <c r="AY980" s="208" t="n">
        <f aca="false">AY979*(1-AX979)</f>
        <v>65456.5968491459</v>
      </c>
      <c r="AZ980" s="208" t="n">
        <f aca="false">((AY980+AY981)/2)*AT980</f>
        <v>285784.184464934</v>
      </c>
      <c r="BA980" s="208" t="n">
        <f aca="false">BA981+AZ980</f>
        <v>652596.694735242</v>
      </c>
      <c r="BB980" s="209" t="n">
        <f aca="false">BA980/AY980</f>
        <v>9.96991481606117</v>
      </c>
      <c r="BD980" s="203" t="s">
        <v>215</v>
      </c>
      <c r="BE980" s="204" t="s">
        <v>70</v>
      </c>
      <c r="BF980" s="204" t="n">
        <v>5</v>
      </c>
      <c r="BG980" s="205" t="n">
        <f aca="false">AI87</f>
        <v>609631</v>
      </c>
      <c r="BH980" s="205" t="n">
        <f aca="false">D1302</f>
        <v>29343</v>
      </c>
      <c r="BI980" s="206" t="n">
        <f aca="false">BH980/BG980</f>
        <v>0.0481323948421258</v>
      </c>
      <c r="BJ980" s="207" t="n">
        <f aca="false">2*BF980*BI980/(2+BF980*BI980)</f>
        <v>0.214813280165039</v>
      </c>
      <c r="BK980" s="208" t="n">
        <f aca="false">BK979*(1-BJ979)</f>
        <v>70104.0328130854</v>
      </c>
      <c r="BL980" s="208" t="n">
        <f aca="false">((BK980+BK981)/2)*BF980</f>
        <v>312871.970961986</v>
      </c>
      <c r="BM980" s="208" t="n">
        <f aca="false">BM981+BL980</f>
        <v>784430.182267406</v>
      </c>
      <c r="BN980" s="209" t="n">
        <f aca="false">BM980/BK980</f>
        <v>11.189515792321</v>
      </c>
    </row>
    <row r="981" customFormat="false" ht="15" hidden="false" customHeight="false" outlineLevel="0" collapsed="false">
      <c r="A981" s="219" t="s">
        <v>62</v>
      </c>
      <c r="B981" s="132" t="n">
        <v>28315</v>
      </c>
      <c r="C981" s="132" t="n">
        <v>17745</v>
      </c>
      <c r="D981" s="132" t="n">
        <v>10570</v>
      </c>
      <c r="E981" s="217" t="n">
        <v>8.3</v>
      </c>
      <c r="F981" s="217" t="n">
        <v>10</v>
      </c>
      <c r="G981" s="217" t="n">
        <v>6.5</v>
      </c>
      <c r="H981" s="217" t="n">
        <v>167.9</v>
      </c>
      <c r="I981" s="127"/>
      <c r="AR981" s="196" t="s">
        <v>216</v>
      </c>
      <c r="AS981" s="197" t="s">
        <v>71</v>
      </c>
      <c r="AT981" s="197" t="n">
        <v>5</v>
      </c>
      <c r="AU981" s="198" t="n">
        <f aca="false">V88</f>
        <v>256161</v>
      </c>
      <c r="AV981" s="198" t="n">
        <f aca="false">D614</f>
        <v>24411</v>
      </c>
      <c r="AW981" s="199" t="n">
        <f aca="false">AV981/AU981</f>
        <v>0.0952955367913148</v>
      </c>
      <c r="AX981" s="200" t="n">
        <f aca="false">2*AT981*AW981/(2+AT981*AW981)</f>
        <v>0.384802727715538</v>
      </c>
      <c r="AY981" s="201" t="n">
        <f aca="false">AY980*(1-AX980)</f>
        <v>48857.0769368277</v>
      </c>
      <c r="AZ981" s="201" t="n">
        <f aca="false">((AY981+AY982)/2)*AT981</f>
        <v>197284.543500391</v>
      </c>
      <c r="BA981" s="201" t="n">
        <f aca="false">BA982+AZ981</f>
        <v>366812.510270308</v>
      </c>
      <c r="BB981" s="202" t="n">
        <f aca="false">BA981/AY981</f>
        <v>7.5078685273087</v>
      </c>
      <c r="BD981" s="196" t="s">
        <v>216</v>
      </c>
      <c r="BE981" s="197" t="s">
        <v>71</v>
      </c>
      <c r="BF981" s="197" t="n">
        <v>5</v>
      </c>
      <c r="BG981" s="198" t="n">
        <f aca="false">AI88</f>
        <v>389111</v>
      </c>
      <c r="BH981" s="198" t="n">
        <f aca="false">D1303</f>
        <v>30310</v>
      </c>
      <c r="BI981" s="199" t="n">
        <f aca="false">BH981/BG981</f>
        <v>0.0778955105355541</v>
      </c>
      <c r="BJ981" s="200" t="n">
        <f aca="false">2*BF981*BI981/(2+BF981*BI981)</f>
        <v>0.325993899579682</v>
      </c>
      <c r="BK981" s="201" t="n">
        <f aca="false">BK980*(1-BJ980)</f>
        <v>55044.755571709</v>
      </c>
      <c r="BL981" s="201" t="n">
        <f aca="false">((BK981+BK982)/2)*BF981</f>
        <v>230363.141557965</v>
      </c>
      <c r="BM981" s="201" t="n">
        <f aca="false">BM982+BL981</f>
        <v>471558.21130542</v>
      </c>
      <c r="BN981" s="202" t="n">
        <f aca="false">BM981/BK981</f>
        <v>8.56681452043332</v>
      </c>
    </row>
    <row r="982" customFormat="false" ht="15" hidden="false" customHeight="false" outlineLevel="0" collapsed="false">
      <c r="A982" s="219" t="s">
        <v>64</v>
      </c>
      <c r="B982" s="132" t="n">
        <v>37563</v>
      </c>
      <c r="C982" s="132" t="n">
        <v>22590</v>
      </c>
      <c r="D982" s="132" t="n">
        <v>14973</v>
      </c>
      <c r="E982" s="217" t="n">
        <v>11</v>
      </c>
      <c r="F982" s="217" t="n">
        <v>12.7</v>
      </c>
      <c r="G982" s="217" t="n">
        <v>9.2</v>
      </c>
      <c r="H982" s="217" t="n">
        <v>150.9</v>
      </c>
      <c r="I982" s="127"/>
      <c r="AR982" s="203" t="n">
        <v>90</v>
      </c>
      <c r="AS982" s="204" t="s">
        <v>72</v>
      </c>
      <c r="AT982" s="204" t="n">
        <v>5</v>
      </c>
      <c r="AU982" s="205" t="n">
        <f aca="false">V89</f>
        <v>128302</v>
      </c>
      <c r="AV982" s="205" t="n">
        <f aca="false">D615</f>
        <v>18609</v>
      </c>
      <c r="AW982" s="206" t="n">
        <f aca="false">AV982/AU982</f>
        <v>0.145040607317111</v>
      </c>
      <c r="AX982" s="207" t="n">
        <f aca="false">2*AT982*AW982/(2+AT982*AW982)</f>
        <v>0.532219454367094</v>
      </c>
      <c r="AY982" s="208" t="n">
        <f aca="false">AY981*(1-AX981)</f>
        <v>30056.7404633285</v>
      </c>
      <c r="AZ982" s="208" t="n">
        <f aca="false">((AY982+AY983)/2)*AT982</f>
        <v>110291.747293027</v>
      </c>
      <c r="BA982" s="208" t="n">
        <f aca="false">BA983+AZ982</f>
        <v>169527.966769918</v>
      </c>
      <c r="BB982" s="209" t="n">
        <f aca="false">BA982/AY982</f>
        <v>5.64026451826188</v>
      </c>
      <c r="BD982" s="203" t="n">
        <v>90</v>
      </c>
      <c r="BE982" s="204" t="s">
        <v>72</v>
      </c>
      <c r="BF982" s="204" t="n">
        <v>5</v>
      </c>
      <c r="BG982" s="205" t="n">
        <f aca="false">AI89</f>
        <v>193830</v>
      </c>
      <c r="BH982" s="205" t="n">
        <f aca="false">D1304</f>
        <v>23006</v>
      </c>
      <c r="BI982" s="206" t="n">
        <f aca="false">BH982/BG982</f>
        <v>0.118691637001496</v>
      </c>
      <c r="BJ982" s="207" t="n">
        <f aca="false">2*BF982*BI982/(2+BF982*BI982)</f>
        <v>0.457657801030456</v>
      </c>
      <c r="BK982" s="208" t="n">
        <f aca="false">BK981*(1-BJ981)</f>
        <v>37100.5010514772</v>
      </c>
      <c r="BL982" s="208" t="n">
        <f aca="false">((BK982+BK983)/2)*BF982</f>
        <v>143054.170936518</v>
      </c>
      <c r="BM982" s="208" t="n">
        <f aca="false">BM983+BL982</f>
        <v>241195.069747454</v>
      </c>
      <c r="BN982" s="209" t="n">
        <f aca="false">BM982/BK982</f>
        <v>6.50112701747059</v>
      </c>
    </row>
    <row r="983" customFormat="false" ht="15" hidden="false" customHeight="false" outlineLevel="0" collapsed="false">
      <c r="A983" s="219" t="s">
        <v>69</v>
      </c>
      <c r="B983" s="132" t="n">
        <v>47019</v>
      </c>
      <c r="C983" s="132" t="n">
        <v>26424</v>
      </c>
      <c r="D983" s="132" t="n">
        <v>20595</v>
      </c>
      <c r="E983" s="217" t="n">
        <v>13.8</v>
      </c>
      <c r="F983" s="217" t="n">
        <v>14.8</v>
      </c>
      <c r="G983" s="217" t="n">
        <v>12.6</v>
      </c>
      <c r="H983" s="217" t="n">
        <v>128.3</v>
      </c>
      <c r="I983" s="127"/>
      <c r="AR983" s="196" t="n">
        <v>95</v>
      </c>
      <c r="AS983" s="197" t="s">
        <v>74</v>
      </c>
      <c r="AT983" s="197" t="n">
        <v>5</v>
      </c>
      <c r="AU983" s="198" t="n">
        <f aca="false">V90</f>
        <v>42270</v>
      </c>
      <c r="AV983" s="198" t="n">
        <f aca="false">D616</f>
        <v>9323</v>
      </c>
      <c r="AW983" s="199" t="n">
        <f aca="false">AV983/AU983</f>
        <v>0.220558315590253</v>
      </c>
      <c r="AX983" s="200" t="n">
        <f aca="false">2*AT983*AW983/(2+AT983*AW983)</f>
        <v>0.710838321070489</v>
      </c>
      <c r="AY983" s="201" t="n">
        <f aca="false">AY982*(1-AX982)</f>
        <v>14059.9584538825</v>
      </c>
      <c r="AZ983" s="201" t="n">
        <f aca="false">((AY983+AY984)/2)*AT983</f>
        <v>45313.8991152157</v>
      </c>
      <c r="BA983" s="201" t="n">
        <f aca="false">BA984+AZ983</f>
        <v>59236.2194768904</v>
      </c>
      <c r="BB983" s="202" t="n">
        <f aca="false">BA983/AY983</f>
        <v>4.21311483040216</v>
      </c>
      <c r="BD983" s="196" t="n">
        <v>95</v>
      </c>
      <c r="BE983" s="197" t="s">
        <v>74</v>
      </c>
      <c r="BF983" s="197" t="n">
        <v>5</v>
      </c>
      <c r="BG983" s="198" t="n">
        <f aca="false">AI90</f>
        <v>73776</v>
      </c>
      <c r="BH983" s="198" t="n">
        <f aca="false">D1305</f>
        <v>13644</v>
      </c>
      <c r="BI983" s="199" t="n">
        <f aca="false">BH983/BG983</f>
        <v>0.184938191281718</v>
      </c>
      <c r="BJ983" s="200" t="n">
        <f aca="false">2*BF983*BI983/(2+BF983*BI983)</f>
        <v>0.632334130471053</v>
      </c>
      <c r="BK983" s="201" t="n">
        <f aca="false">BK982*(1-BJ982)</f>
        <v>20121.16732313</v>
      </c>
      <c r="BL983" s="201" t="n">
        <f aca="false">((BK983+BK984)/2)*BF983</f>
        <v>68797.5845073151</v>
      </c>
      <c r="BM983" s="201" t="n">
        <f aca="false">BM984+BL983</f>
        <v>98140.8988109364</v>
      </c>
      <c r="BN983" s="202" t="n">
        <f aca="false">BM983/BK983</f>
        <v>4.87749528816452</v>
      </c>
    </row>
    <row r="984" customFormat="false" ht="15" hidden="false" customHeight="false" outlineLevel="0" collapsed="false">
      <c r="A984" s="219" t="s">
        <v>70</v>
      </c>
      <c r="B984" s="132" t="n">
        <v>52855</v>
      </c>
      <c r="C984" s="132" t="n">
        <v>25896</v>
      </c>
      <c r="D984" s="132" t="n">
        <v>26959</v>
      </c>
      <c r="E984" s="217" t="n">
        <v>15.5</v>
      </c>
      <c r="F984" s="217" t="n">
        <v>14.5</v>
      </c>
      <c r="G984" s="217" t="n">
        <v>16.5</v>
      </c>
      <c r="H984" s="217" t="n">
        <v>96.1</v>
      </c>
      <c r="I984" s="127"/>
      <c r="AR984" s="220" t="s">
        <v>217</v>
      </c>
      <c r="AS984" s="221" t="s">
        <v>218</v>
      </c>
      <c r="AT984" s="221" t="n">
        <f aca="false">2/AW984</f>
        <v>6.84883720930233</v>
      </c>
      <c r="AU984" s="222" t="n">
        <f aca="false">V91</f>
        <v>8835</v>
      </c>
      <c r="AV984" s="222" t="n">
        <f aca="false">D617</f>
        <v>2580</v>
      </c>
      <c r="AW984" s="223" t="n">
        <f aca="false">AV984/AU984</f>
        <v>0.292020373514431</v>
      </c>
      <c r="AX984" s="224" t="n">
        <f aca="false">2*AT984*AW984/(2+AT984*AW984)</f>
        <v>1</v>
      </c>
      <c r="AY984" s="225" t="n">
        <f aca="false">AY983*(1-AX983)</f>
        <v>4065.60119220382</v>
      </c>
      <c r="AZ984" s="225" t="n">
        <f aca="false">AY984/AW984</f>
        <v>13922.3203616747</v>
      </c>
      <c r="BA984" s="225" t="n">
        <f aca="false">BA985+AZ984</f>
        <v>13922.3203616747</v>
      </c>
      <c r="BB984" s="226" t="n">
        <f aca="false">BA984/AY984</f>
        <v>3.42441860465116</v>
      </c>
      <c r="BD984" s="220" t="s">
        <v>217</v>
      </c>
      <c r="BE984" s="221" t="s">
        <v>218</v>
      </c>
      <c r="BF984" s="221" t="n">
        <f aca="false">2/BI984</f>
        <v>7.93291265360345</v>
      </c>
      <c r="BG984" s="222" t="n">
        <f aca="false">AI91</f>
        <v>23886</v>
      </c>
      <c r="BH984" s="222" t="n">
        <f aca="false">D1306</f>
        <v>6022</v>
      </c>
      <c r="BI984" s="223" t="n">
        <f aca="false">BH984/BG984</f>
        <v>0.252114209160177</v>
      </c>
      <c r="BJ984" s="224" t="n">
        <f aca="false">2*BF984*BI984/(2+BF984*BI984)</f>
        <v>1</v>
      </c>
      <c r="BK984" s="225" t="n">
        <f aca="false">BK983*(1-BJ983)</f>
        <v>7397.86647979603</v>
      </c>
      <c r="BL984" s="225" t="n">
        <f aca="false">BK984/BI984</f>
        <v>29343.3143036214</v>
      </c>
      <c r="BM984" s="225" t="n">
        <f aca="false">BM985+BL984</f>
        <v>29343.3143036214</v>
      </c>
      <c r="BN984" s="226" t="n">
        <f aca="false">BM984/BK984</f>
        <v>3.96645632680173</v>
      </c>
    </row>
    <row r="985" customFormat="false" ht="15" hidden="false" customHeight="false" outlineLevel="0" collapsed="false">
      <c r="A985" s="219" t="s">
        <v>71</v>
      </c>
      <c r="B985" s="132" t="n">
        <v>44867</v>
      </c>
      <c r="C985" s="132" t="n">
        <v>18709</v>
      </c>
      <c r="D985" s="132" t="n">
        <v>26158</v>
      </c>
      <c r="E985" s="217" t="n">
        <v>13.2</v>
      </c>
      <c r="F985" s="217" t="n">
        <v>10.5</v>
      </c>
      <c r="G985" s="217" t="n">
        <v>16.1</v>
      </c>
      <c r="H985" s="217" t="n">
        <v>71.5</v>
      </c>
      <c r="I985" s="127"/>
    </row>
    <row r="986" customFormat="false" ht="15" hidden="false" customHeight="false" outlineLevel="0" collapsed="false">
      <c r="A986" s="219" t="s">
        <v>72</v>
      </c>
      <c r="B986" s="132" t="n">
        <v>30346</v>
      </c>
      <c r="C986" s="132" t="n">
        <v>10384</v>
      </c>
      <c r="D986" s="132" t="n">
        <v>19962</v>
      </c>
      <c r="E986" s="217" t="n">
        <v>8.9</v>
      </c>
      <c r="F986" s="217" t="n">
        <v>5.8</v>
      </c>
      <c r="G986" s="217" t="n">
        <v>12.3</v>
      </c>
      <c r="H986" s="217" t="n">
        <v>52</v>
      </c>
      <c r="I986" s="127"/>
      <c r="AW986" s="179" t="n">
        <v>2022</v>
      </c>
      <c r="BG986" s="0" t="n">
        <f aca="false">1285+53</f>
        <v>1338</v>
      </c>
      <c r="BI986" s="179" t="n">
        <v>2035</v>
      </c>
    </row>
    <row r="987" customFormat="false" ht="15" hidden="false" customHeight="false" outlineLevel="0" collapsed="false">
      <c r="A987" s="219" t="s">
        <v>74</v>
      </c>
      <c r="B987" s="132" t="n">
        <v>15917</v>
      </c>
      <c r="C987" s="132" t="n">
        <v>4337</v>
      </c>
      <c r="D987" s="132" t="n">
        <v>11580</v>
      </c>
      <c r="E987" s="217" t="n">
        <v>4.7</v>
      </c>
      <c r="F987" s="217" t="n">
        <v>2.4</v>
      </c>
      <c r="G987" s="217" t="n">
        <v>7.1</v>
      </c>
      <c r="H987" s="217" t="n">
        <v>37.5</v>
      </c>
      <c r="I987" s="127"/>
      <c r="AR987" s="180"/>
      <c r="AS987" s="181"/>
      <c r="AT987" s="181"/>
      <c r="AU987" s="181"/>
      <c r="AV987" s="182"/>
      <c r="AW987" s="182" t="s">
        <v>335</v>
      </c>
      <c r="AX987" s="181"/>
      <c r="AY987" s="181"/>
      <c r="AZ987" s="181"/>
      <c r="BA987" s="181"/>
      <c r="BB987" s="183"/>
      <c r="BD987" s="180"/>
      <c r="BE987" s="181"/>
      <c r="BF987" s="181"/>
      <c r="BG987" s="181"/>
      <c r="BH987" s="182"/>
      <c r="BI987" s="182" t="s">
        <v>336</v>
      </c>
      <c r="BJ987" s="181"/>
      <c r="BK987" s="181"/>
      <c r="BL987" s="181"/>
      <c r="BM987" s="181"/>
      <c r="BN987" s="183"/>
    </row>
    <row r="988" customFormat="false" ht="15" hidden="false" customHeight="false" outlineLevel="0" collapsed="false">
      <c r="A988" s="219" t="s">
        <v>218</v>
      </c>
      <c r="B988" s="132" t="n">
        <v>5638</v>
      </c>
      <c r="C988" s="132" t="n">
        <v>1213</v>
      </c>
      <c r="D988" s="132" t="n">
        <v>4425</v>
      </c>
      <c r="E988" s="217" t="n">
        <v>1.7</v>
      </c>
      <c r="F988" s="217" t="n">
        <v>0.7</v>
      </c>
      <c r="G988" s="217" t="n">
        <v>2.7</v>
      </c>
      <c r="H988" s="217" t="n">
        <v>27.4</v>
      </c>
      <c r="I988" s="127"/>
      <c r="AR988" s="184"/>
      <c r="AS988" s="185"/>
      <c r="AT988" s="186"/>
      <c r="AU988" s="187"/>
      <c r="AV988" s="187"/>
      <c r="AW988" s="187"/>
      <c r="AX988" s="187"/>
      <c r="AY988" s="187"/>
      <c r="AZ988" s="188"/>
      <c r="BA988" s="187"/>
      <c r="BB988" s="189"/>
      <c r="BD988" s="184"/>
      <c r="BE988" s="185"/>
      <c r="BF988" s="186"/>
      <c r="BG988" s="187"/>
      <c r="BH988" s="187"/>
      <c r="BI988" s="187"/>
      <c r="BJ988" s="187"/>
      <c r="BK988" s="187"/>
      <c r="BL988" s="188"/>
      <c r="BM988" s="187"/>
      <c r="BN988" s="189"/>
    </row>
    <row r="989" customFormat="false" ht="73" hidden="false" customHeight="false" outlineLevel="0" collapsed="false">
      <c r="B989" s="132"/>
      <c r="C989" s="132"/>
      <c r="D989" s="132"/>
      <c r="E989" s="217"/>
      <c r="F989" s="217"/>
      <c r="G989" s="217"/>
      <c r="H989" s="217"/>
      <c r="I989" s="127"/>
      <c r="AR989" s="184" t="s">
        <v>163</v>
      </c>
      <c r="AS989" s="187" t="s">
        <v>164</v>
      </c>
      <c r="AT989" s="186" t="s">
        <v>165</v>
      </c>
      <c r="AU989" s="187" t="s">
        <v>166</v>
      </c>
      <c r="AV989" s="187" t="s">
        <v>167</v>
      </c>
      <c r="AW989" s="187" t="s">
        <v>168</v>
      </c>
      <c r="AX989" s="187" t="s">
        <v>169</v>
      </c>
      <c r="AY989" s="187" t="s">
        <v>170</v>
      </c>
      <c r="AZ989" s="188" t="s">
        <v>171</v>
      </c>
      <c r="BA989" s="187" t="s">
        <v>172</v>
      </c>
      <c r="BB989" s="189" t="s">
        <v>173</v>
      </c>
      <c r="BD989" s="184" t="s">
        <v>163</v>
      </c>
      <c r="BE989" s="187" t="s">
        <v>164</v>
      </c>
      <c r="BF989" s="186" t="s">
        <v>165</v>
      </c>
      <c r="BG989" s="187" t="s">
        <v>166</v>
      </c>
      <c r="BH989" s="187" t="s">
        <v>167</v>
      </c>
      <c r="BI989" s="187" t="s">
        <v>168</v>
      </c>
      <c r="BJ989" s="187" t="s">
        <v>169</v>
      </c>
      <c r="BK989" s="187" t="s">
        <v>170</v>
      </c>
      <c r="BL989" s="188" t="s">
        <v>171</v>
      </c>
      <c r="BM989" s="187" t="s">
        <v>172</v>
      </c>
      <c r="BN989" s="189" t="s">
        <v>173</v>
      </c>
    </row>
    <row r="990" customFormat="false" ht="15" hidden="false" customHeight="false" outlineLevel="0" collapsed="false">
      <c r="A990" s="219" t="s">
        <v>186</v>
      </c>
      <c r="B990" s="132" t="n">
        <v>4789</v>
      </c>
      <c r="C990" s="132" t="n">
        <v>2711</v>
      </c>
      <c r="D990" s="132" t="n">
        <v>2078</v>
      </c>
      <c r="E990" s="217" t="n">
        <v>1.4</v>
      </c>
      <c r="F990" s="217" t="n">
        <v>1.5</v>
      </c>
      <c r="G990" s="217" t="n">
        <v>1.3</v>
      </c>
      <c r="H990" s="217" t="n">
        <v>130.5</v>
      </c>
      <c r="I990" s="127"/>
      <c r="AR990" s="191" t="s">
        <v>175</v>
      </c>
      <c r="AS990" s="192" t="s">
        <v>176</v>
      </c>
      <c r="AT990" s="193" t="s">
        <v>177</v>
      </c>
      <c r="AU990" s="192" t="s">
        <v>178</v>
      </c>
      <c r="AV990" s="192" t="s">
        <v>179</v>
      </c>
      <c r="AW990" s="192" t="s">
        <v>180</v>
      </c>
      <c r="AX990" s="192" t="s">
        <v>181</v>
      </c>
      <c r="AY990" s="192" t="s">
        <v>182</v>
      </c>
      <c r="AZ990" s="194" t="s">
        <v>183</v>
      </c>
      <c r="BA990" s="192" t="s">
        <v>184</v>
      </c>
      <c r="BB990" s="195" t="s">
        <v>185</v>
      </c>
      <c r="BD990" s="191" t="s">
        <v>175</v>
      </c>
      <c r="BE990" s="192" t="s">
        <v>176</v>
      </c>
      <c r="BF990" s="193" t="s">
        <v>177</v>
      </c>
      <c r="BG990" s="192" t="s">
        <v>178</v>
      </c>
      <c r="BH990" s="192" t="s">
        <v>179</v>
      </c>
      <c r="BI990" s="192" t="s">
        <v>180</v>
      </c>
      <c r="BJ990" s="192" t="s">
        <v>181</v>
      </c>
      <c r="BK990" s="192" t="s">
        <v>182</v>
      </c>
      <c r="BL990" s="194" t="s">
        <v>183</v>
      </c>
      <c r="BM990" s="192" t="s">
        <v>184</v>
      </c>
      <c r="BN990" s="195" t="s">
        <v>185</v>
      </c>
    </row>
    <row r="991" customFormat="false" ht="15" hidden="false" customHeight="false" outlineLevel="0" collapsed="false">
      <c r="A991" s="219" t="s">
        <v>189</v>
      </c>
      <c r="B991" s="132" t="n">
        <v>715</v>
      </c>
      <c r="C991" s="132" t="n">
        <v>404</v>
      </c>
      <c r="D991" s="132" t="n">
        <v>311</v>
      </c>
      <c r="E991" s="217" t="n">
        <v>0.2</v>
      </c>
      <c r="F991" s="217" t="n">
        <v>0.2</v>
      </c>
      <c r="G991" s="217" t="n">
        <v>0.2</v>
      </c>
      <c r="H991" s="217" t="n">
        <v>129.9</v>
      </c>
      <c r="I991" s="127"/>
      <c r="AR991" s="196" t="s">
        <v>186</v>
      </c>
      <c r="AS991" s="197" t="s">
        <v>186</v>
      </c>
      <c r="AT991" s="197" t="n">
        <v>1</v>
      </c>
      <c r="AU991" s="198" t="n">
        <f aca="false">W10</f>
        <v>729589.20598</v>
      </c>
      <c r="AV991" s="198" t="n">
        <f aca="false">B649</f>
        <v>5822</v>
      </c>
      <c r="AW991" s="199" t="n">
        <f aca="false">AV991/AU991</f>
        <v>0.00797983296940333</v>
      </c>
      <c r="AX991" s="200" t="n">
        <f aca="false">2*AT991*AW991/(2+AT991*AW991)</f>
        <v>0.00794812063187183</v>
      </c>
      <c r="AY991" s="201" t="n">
        <v>100000</v>
      </c>
      <c r="AZ991" s="201" t="n">
        <f aca="false">(0.1*AY991+0.9*AY992)*AT991</f>
        <v>99284.6691431315</v>
      </c>
      <c r="BA991" s="201" t="n">
        <f aca="false">BA992+AZ991</f>
        <v>7864476.74154995</v>
      </c>
      <c r="BB991" s="202" t="n">
        <f aca="false">BA991/AY991</f>
        <v>78.6447674154995</v>
      </c>
      <c r="BD991" s="196" t="s">
        <v>186</v>
      </c>
      <c r="BE991" s="197" t="s">
        <v>186</v>
      </c>
      <c r="BF991" s="197" t="n">
        <v>1</v>
      </c>
      <c r="BG991" s="198" t="n">
        <f aca="false">AJ10</f>
        <v>703830.11321</v>
      </c>
      <c r="BH991" s="198" t="n">
        <f aca="false">B1338</f>
        <v>3949</v>
      </c>
      <c r="BI991" s="199" t="n">
        <f aca="false">BH991/BG991</f>
        <v>0.00561072896126817</v>
      </c>
      <c r="BJ991" s="200" t="n">
        <f aca="false">2*BF991*BI991/(2+BF991*BI991)</f>
        <v>0.00559503285482925</v>
      </c>
      <c r="BK991" s="201" t="n">
        <v>100000</v>
      </c>
      <c r="BL991" s="201" t="n">
        <f aca="false">(0.1*BK991+0.9*BK992)*BF991</f>
        <v>99496.4470430654</v>
      </c>
      <c r="BM991" s="201" t="n">
        <f aca="false">BM992+BL991</f>
        <v>8094737.50291431</v>
      </c>
      <c r="BN991" s="202" t="n">
        <f aca="false">BM991/BK991</f>
        <v>80.9473750291431</v>
      </c>
    </row>
    <row r="992" customFormat="false" ht="15" hidden="false" customHeight="false" outlineLevel="0" collapsed="false">
      <c r="A992" s="219" t="s">
        <v>24</v>
      </c>
      <c r="B992" s="132" t="n">
        <v>6363</v>
      </c>
      <c r="C992" s="132" t="n">
        <v>3689</v>
      </c>
      <c r="D992" s="132" t="n">
        <v>2674</v>
      </c>
      <c r="E992" s="217" t="n">
        <v>1.9</v>
      </c>
      <c r="F992" s="217" t="n">
        <v>2.1</v>
      </c>
      <c r="G992" s="217" t="n">
        <v>1.6</v>
      </c>
      <c r="H992" s="217" t="n">
        <v>138</v>
      </c>
      <c r="I992" s="127"/>
      <c r="AR992" s="203" t="s">
        <v>188</v>
      </c>
      <c r="AS992" s="204" t="s">
        <v>189</v>
      </c>
      <c r="AT992" s="204" t="n">
        <v>4</v>
      </c>
      <c r="AU992" s="205" t="n">
        <f aca="false">W11</f>
        <v>2954189.79402</v>
      </c>
      <c r="AV992" s="205" t="n">
        <f aca="false">B650</f>
        <v>912</v>
      </c>
      <c r="AW992" s="206" t="n">
        <f aca="false">AV992/AU992</f>
        <v>0.000308714085278512</v>
      </c>
      <c r="AX992" s="207" t="n">
        <f aca="false">2*AT992*AW992/(2+AT992*AW992)</f>
        <v>0.00123409437648088</v>
      </c>
      <c r="AY992" s="208" t="n">
        <f aca="false">AY991*(1-AX991)</f>
        <v>99205.1879368128</v>
      </c>
      <c r="AZ992" s="208" t="n">
        <f aca="false">((AY992+AY993)/2)*AT992</f>
        <v>396575.89461815</v>
      </c>
      <c r="BA992" s="208" t="n">
        <f aca="false">BA993+AZ992</f>
        <v>7765192.07240682</v>
      </c>
      <c r="BB992" s="209" t="n">
        <f aca="false">BA992/AY992</f>
        <v>78.2740523343671</v>
      </c>
      <c r="BD992" s="203" t="s">
        <v>188</v>
      </c>
      <c r="BE992" s="204" t="s">
        <v>189</v>
      </c>
      <c r="BF992" s="204" t="n">
        <v>4</v>
      </c>
      <c r="BG992" s="205" t="n">
        <f aca="false">AJ11</f>
        <v>2831443.88679</v>
      </c>
      <c r="BH992" s="205" t="n">
        <f aca="false">B1339</f>
        <v>567</v>
      </c>
      <c r="BI992" s="206" t="n">
        <f aca="false">BH992/BG992</f>
        <v>0.000200251187263614</v>
      </c>
      <c r="BJ992" s="207" t="n">
        <f aca="false">2*BF992*BI992/(2+BF992*BI992)</f>
        <v>0.000800684073181901</v>
      </c>
      <c r="BK992" s="208" t="n">
        <f aca="false">BK991*(1-BJ991)</f>
        <v>99440.4967145171</v>
      </c>
      <c r="BL992" s="208" t="n">
        <f aca="false">((BK992+BK993)/2)*BF992</f>
        <v>397602.746014171</v>
      </c>
      <c r="BM992" s="208" t="n">
        <f aca="false">BM993+BL992</f>
        <v>7995241.05587124</v>
      </c>
      <c r="BN992" s="209" t="n">
        <f aca="false">BM992/BK992</f>
        <v>80.402263866649</v>
      </c>
    </row>
    <row r="993" customFormat="false" ht="15" hidden="false" customHeight="false" outlineLevel="0" collapsed="false">
      <c r="A993" s="219" t="s">
        <v>25</v>
      </c>
      <c r="B993" s="132" t="n">
        <v>3882</v>
      </c>
      <c r="C993" s="132" t="n">
        <v>2996</v>
      </c>
      <c r="D993" s="132" t="n">
        <v>886</v>
      </c>
      <c r="E993" s="217" t="n">
        <v>1.1</v>
      </c>
      <c r="F993" s="217" t="n">
        <v>1.7</v>
      </c>
      <c r="G993" s="217" t="n">
        <v>0.5</v>
      </c>
      <c r="H993" s="217" t="n">
        <v>338.1</v>
      </c>
      <c r="I993" s="127"/>
      <c r="AR993" s="196" t="s">
        <v>194</v>
      </c>
      <c r="AS993" s="197" t="s">
        <v>46</v>
      </c>
      <c r="AT993" s="197" t="n">
        <v>5</v>
      </c>
      <c r="AU993" s="198" t="n">
        <f aca="false">W12</f>
        <v>3747610</v>
      </c>
      <c r="AV993" s="198" t="n">
        <f aca="false">B651</f>
        <v>497</v>
      </c>
      <c r="AW993" s="199" t="n">
        <f aca="false">AV993/AU993</f>
        <v>0.000132617855112992</v>
      </c>
      <c r="AX993" s="200" t="n">
        <f aca="false">2*AT993*AW993/(2+AT993*AW993)</f>
        <v>0.000662869504735116</v>
      </c>
      <c r="AY993" s="201" t="n">
        <f aca="false">AY992*(1-AX992)</f>
        <v>99082.7593722623</v>
      </c>
      <c r="AZ993" s="201" t="n">
        <f aca="false">((AY993+AY994)/2)*AT993</f>
        <v>495249.599512229</v>
      </c>
      <c r="BA993" s="201" t="n">
        <f aca="false">BA994+AZ993</f>
        <v>7368616.17778867</v>
      </c>
      <c r="BB993" s="202" t="n">
        <f aca="false">BA993/AY993</f>
        <v>74.3682980214969</v>
      </c>
      <c r="BD993" s="196" t="s">
        <v>194</v>
      </c>
      <c r="BE993" s="197" t="s">
        <v>46</v>
      </c>
      <c r="BF993" s="197" t="n">
        <v>5</v>
      </c>
      <c r="BG993" s="198" t="n">
        <f aca="false">AJ12</f>
        <v>3572654</v>
      </c>
      <c r="BH993" s="198" t="n">
        <f aca="false">B1340</f>
        <v>296</v>
      </c>
      <c r="BI993" s="199" t="n">
        <f aca="false">BH993/BG993</f>
        <v>8.28515719686261E-005</v>
      </c>
      <c r="BJ993" s="200" t="n">
        <f aca="false">2*BF993*BI993/(2+BF993*BI993)</f>
        <v>0.000414172072824883</v>
      </c>
      <c r="BK993" s="201" t="n">
        <f aca="false">BK992*(1-BJ992)</f>
        <v>99360.8762925685</v>
      </c>
      <c r="BL993" s="201" t="n">
        <f aca="false">((BK993+BK994)/2)*BF993</f>
        <v>496701.500212613</v>
      </c>
      <c r="BM993" s="201" t="n">
        <f aca="false">BM994+BL993</f>
        <v>7597638.30985707</v>
      </c>
      <c r="BN993" s="202" t="n">
        <f aca="false">BM993/BK993</f>
        <v>76.4650896142039</v>
      </c>
    </row>
    <row r="994" customFormat="false" ht="15" hidden="false" customHeight="false" outlineLevel="0" collapsed="false">
      <c r="A994" s="219" t="s">
        <v>222</v>
      </c>
      <c r="B994" s="132" t="n">
        <v>16891</v>
      </c>
      <c r="C994" s="132" t="n">
        <v>11813</v>
      </c>
      <c r="D994" s="132" t="n">
        <v>5078</v>
      </c>
      <c r="E994" s="217" t="n">
        <v>5</v>
      </c>
      <c r="F994" s="217" t="n">
        <v>6.6</v>
      </c>
      <c r="G994" s="217" t="n">
        <v>3.1</v>
      </c>
      <c r="H994" s="217" t="n">
        <v>232.6</v>
      </c>
      <c r="I994" s="127"/>
      <c r="AR994" s="203" t="s">
        <v>200</v>
      </c>
      <c r="AS994" s="204" t="s">
        <v>33</v>
      </c>
      <c r="AT994" s="204" t="n">
        <v>5</v>
      </c>
      <c r="AU994" s="205" t="n">
        <f aca="false">W13</f>
        <v>3670556</v>
      </c>
      <c r="AV994" s="205" t="n">
        <f aca="false">B652</f>
        <v>578</v>
      </c>
      <c r="AW994" s="206" t="n">
        <f aca="false">AV994/AU994</f>
        <v>0.000157469331621694</v>
      </c>
      <c r="AX994" s="207" t="n">
        <f aca="false">2*AT994*AW994/(2+AT994*AW994)</f>
        <v>0.00078703682270239</v>
      </c>
      <c r="AY994" s="208" t="n">
        <f aca="false">AY993*(1-AX993)</f>
        <v>99017.0804326294</v>
      </c>
      <c r="AZ994" s="208" t="n">
        <f aca="false">((AY994+AY995)/2)*AT994</f>
        <v>494890.576942205</v>
      </c>
      <c r="BA994" s="208" t="n">
        <f aca="false">BA995+AZ994</f>
        <v>6873366.57827644</v>
      </c>
      <c r="BB994" s="209" t="n">
        <f aca="false">BA994/AY994</f>
        <v>69.4159689242002</v>
      </c>
      <c r="BD994" s="203" t="s">
        <v>200</v>
      </c>
      <c r="BE994" s="204" t="s">
        <v>33</v>
      </c>
      <c r="BF994" s="204" t="n">
        <v>5</v>
      </c>
      <c r="BG994" s="205" t="n">
        <f aca="false">AJ13</f>
        <v>3635917</v>
      </c>
      <c r="BH994" s="205" t="n">
        <f aca="false">B1341</f>
        <v>366</v>
      </c>
      <c r="BI994" s="206" t="n">
        <f aca="false">BH994/BG994</f>
        <v>0.00010066236385484</v>
      </c>
      <c r="BJ994" s="207" t="n">
        <f aca="false">2*BF994*BI994/(2+BF994*BI994)</f>
        <v>0.00050318518974756</v>
      </c>
      <c r="BK994" s="208" t="n">
        <f aca="false">BK993*(1-BJ993)</f>
        <v>99319.7237924767</v>
      </c>
      <c r="BL994" s="208" t="n">
        <f aca="false">((BK994+BK995)/2)*BF994</f>
        <v>496473.678427228</v>
      </c>
      <c r="BM994" s="208" t="n">
        <f aca="false">BM995+BL994</f>
        <v>7100936.80964446</v>
      </c>
      <c r="BN994" s="209" t="n">
        <f aca="false">BM994/BK994</f>
        <v>71.4957365818042</v>
      </c>
    </row>
    <row r="995" customFormat="false" ht="15" hidden="false" customHeight="false" outlineLevel="0" collapsed="false">
      <c r="A995" s="219" t="s">
        <v>223</v>
      </c>
      <c r="B995" s="132" t="n">
        <v>24604</v>
      </c>
      <c r="C995" s="132" t="n">
        <v>16649</v>
      </c>
      <c r="D995" s="132" t="n">
        <v>7955</v>
      </c>
      <c r="E995" s="217" t="n">
        <v>7.2</v>
      </c>
      <c r="F995" s="217" t="n">
        <v>9.3</v>
      </c>
      <c r="G995" s="217" t="n">
        <v>4.9</v>
      </c>
      <c r="H995" s="217" t="n">
        <v>209.3</v>
      </c>
      <c r="I995" s="127"/>
      <c r="AR995" s="196" t="s">
        <v>202</v>
      </c>
      <c r="AS995" s="197" t="s">
        <v>34</v>
      </c>
      <c r="AT995" s="197" t="n">
        <v>5</v>
      </c>
      <c r="AU995" s="198" t="n">
        <f aca="false">W14</f>
        <v>3511189</v>
      </c>
      <c r="AV995" s="198" t="n">
        <f aca="false">B653</f>
        <v>1791</v>
      </c>
      <c r="AW995" s="199" t="n">
        <f aca="false">AV995/AU995</f>
        <v>0.00051008362124625</v>
      </c>
      <c r="AX995" s="200" t="n">
        <f aca="false">2*AT995*AW995/(2+AT995*AW995)</f>
        <v>0.00254716993207405</v>
      </c>
      <c r="AY995" s="201" t="n">
        <f aca="false">AY994*(1-AX994)</f>
        <v>98939.1503442524</v>
      </c>
      <c r="AZ995" s="201" t="n">
        <f aca="false">((AY995+AY996)/2)*AT995</f>
        <v>494065.714649108</v>
      </c>
      <c r="BA995" s="201" t="n">
        <f aca="false">BA996+AZ995</f>
        <v>6378476.00133423</v>
      </c>
      <c r="BB995" s="202" t="n">
        <f aca="false">BA995/AY995</f>
        <v>64.4686757379736</v>
      </c>
      <c r="BD995" s="196" t="s">
        <v>202</v>
      </c>
      <c r="BE995" s="197" t="s">
        <v>34</v>
      </c>
      <c r="BF995" s="197" t="n">
        <v>5</v>
      </c>
      <c r="BG995" s="198" t="n">
        <f aca="false">AJ14</f>
        <v>3709025</v>
      </c>
      <c r="BH995" s="198" t="n">
        <f aca="false">B1342</f>
        <v>1411</v>
      </c>
      <c r="BI995" s="199" t="n">
        <f aca="false">BH995/BG995</f>
        <v>0.000380423426641772</v>
      </c>
      <c r="BJ995" s="200" t="n">
        <f aca="false">2*BF995*BI995/(2+BF995*BI995)</f>
        <v>0.00190030982726844</v>
      </c>
      <c r="BK995" s="201" t="n">
        <f aca="false">BK994*(1-BJ994)</f>
        <v>99269.7475784145</v>
      </c>
      <c r="BL995" s="201" t="n">
        <f aca="false">((BK995+BK996)/2)*BF995</f>
        <v>495877.129699888</v>
      </c>
      <c r="BM995" s="201" t="n">
        <f aca="false">BM996+BL995</f>
        <v>6604463.13121723</v>
      </c>
      <c r="BN995" s="202" t="n">
        <f aca="false">BM995/BK995</f>
        <v>66.5304716928013</v>
      </c>
    </row>
    <row r="996" customFormat="false" ht="15" hidden="false" customHeight="false" outlineLevel="0" collapsed="false">
      <c r="A996" s="219" t="s">
        <v>224</v>
      </c>
      <c r="B996" s="132" t="n">
        <v>72289</v>
      </c>
      <c r="C996" s="132" t="n">
        <v>47266</v>
      </c>
      <c r="D996" s="132" t="n">
        <v>25023</v>
      </c>
      <c r="E996" s="217" t="n">
        <v>21.2</v>
      </c>
      <c r="F996" s="217" t="n">
        <v>26.5</v>
      </c>
      <c r="G996" s="217" t="n">
        <v>15.4</v>
      </c>
      <c r="H996" s="217" t="n">
        <v>188.9</v>
      </c>
      <c r="I996" s="127"/>
      <c r="AR996" s="203" t="s">
        <v>203</v>
      </c>
      <c r="AS996" s="204" t="s">
        <v>35</v>
      </c>
      <c r="AT996" s="204" t="n">
        <v>5</v>
      </c>
      <c r="AU996" s="205" t="n">
        <f aca="false">W15</f>
        <v>3514404</v>
      </c>
      <c r="AV996" s="205" t="n">
        <f aca="false">B654</f>
        <v>2560</v>
      </c>
      <c r="AW996" s="206" t="n">
        <f aca="false">AV996/AU996</f>
        <v>0.000728430766639237</v>
      </c>
      <c r="AX996" s="207" t="n">
        <f aca="false">2*AT996*AW996/(2+AT996*AW996)</f>
        <v>0.0036355332475196</v>
      </c>
      <c r="AY996" s="208" t="n">
        <f aca="false">AY995*(1-AX995)</f>
        <v>98687.1355153906</v>
      </c>
      <c r="AZ996" s="208" t="n">
        <f aca="false">((AY996+AY997)/2)*AT996</f>
        <v>492538.726671281</v>
      </c>
      <c r="BA996" s="208" t="n">
        <f aca="false">BA997+AZ996</f>
        <v>5884410.28668512</v>
      </c>
      <c r="BB996" s="209" t="n">
        <f aca="false">BA996/AY996</f>
        <v>59.6269235696625</v>
      </c>
      <c r="BD996" s="203" t="s">
        <v>203</v>
      </c>
      <c r="BE996" s="204" t="s">
        <v>35</v>
      </c>
      <c r="BF996" s="204" t="n">
        <v>5</v>
      </c>
      <c r="BG996" s="205" t="n">
        <f aca="false">AJ15</f>
        <v>3754460</v>
      </c>
      <c r="BH996" s="205" t="n">
        <f aca="false">B1343</f>
        <v>2103</v>
      </c>
      <c r="BI996" s="206" t="n">
        <f aca="false">BH996/BG996</f>
        <v>0.000560133814183664</v>
      </c>
      <c r="BJ996" s="207" t="n">
        <f aca="false">2*BF996*BI996/(2+BF996*BI996)</f>
        <v>0.00279675268155121</v>
      </c>
      <c r="BK996" s="208" t="n">
        <f aca="false">BK995*(1-BJ995)</f>
        <v>99081.1043015408</v>
      </c>
      <c r="BL996" s="208" t="n">
        <f aca="false">((BK996+BK997)/2)*BF996</f>
        <v>494712.758147338</v>
      </c>
      <c r="BM996" s="208" t="n">
        <f aca="false">BM997+BL996</f>
        <v>6108586.00151734</v>
      </c>
      <c r="BN996" s="209" t="n">
        <f aca="false">BM996/BK996</f>
        <v>61.652381093035</v>
      </c>
    </row>
    <row r="997" customFormat="false" ht="15" hidden="false" customHeight="false" outlineLevel="0" collapsed="false">
      <c r="A997" s="219" t="s">
        <v>226</v>
      </c>
      <c r="B997" s="132" t="n">
        <v>47685</v>
      </c>
      <c r="C997" s="132" t="n">
        <v>30617</v>
      </c>
      <c r="D997" s="132" t="n">
        <v>17068</v>
      </c>
      <c r="E997" s="217" t="n">
        <v>14</v>
      </c>
      <c r="F997" s="217" t="n">
        <v>17.2</v>
      </c>
      <c r="G997" s="217" t="n">
        <v>10.5</v>
      </c>
      <c r="H997" s="217" t="n">
        <v>179.4</v>
      </c>
      <c r="I997" s="127"/>
      <c r="AR997" s="196" t="s">
        <v>204</v>
      </c>
      <c r="AS997" s="197" t="s">
        <v>36</v>
      </c>
      <c r="AT997" s="197" t="n">
        <v>5</v>
      </c>
      <c r="AU997" s="198" t="n">
        <f aca="false">W16</f>
        <v>3563825</v>
      </c>
      <c r="AV997" s="198" t="n">
        <f aca="false">B655</f>
        <v>2661</v>
      </c>
      <c r="AW997" s="199" t="n">
        <f aca="false">AV997/AU997</f>
        <v>0.000746669659705513</v>
      </c>
      <c r="AX997" s="200" t="n">
        <f aca="false">2*AT997*AW997/(2+AT997*AW997)</f>
        <v>0.00372639233827968</v>
      </c>
      <c r="AY997" s="201" t="n">
        <f aca="false">AY996*(1-AX996)</f>
        <v>98328.3551531219</v>
      </c>
      <c r="AZ997" s="201" t="n">
        <f aca="false">((AY997+AY998)/2)*AT997</f>
        <v>490725.750692414</v>
      </c>
      <c r="BA997" s="201" t="n">
        <f aca="false">BA998+AZ997</f>
        <v>5391871.56001384</v>
      </c>
      <c r="BB997" s="202" t="n">
        <f aca="false">BA997/AY997</f>
        <v>54.835368207038</v>
      </c>
      <c r="BD997" s="196" t="s">
        <v>204</v>
      </c>
      <c r="BE997" s="197" t="s">
        <v>36</v>
      </c>
      <c r="BF997" s="197" t="n">
        <v>5</v>
      </c>
      <c r="BG997" s="198" t="n">
        <f aca="false">AJ16</f>
        <v>3556088</v>
      </c>
      <c r="BH997" s="198" t="n">
        <f aca="false">B1344</f>
        <v>1934</v>
      </c>
      <c r="BI997" s="199" t="n">
        <f aca="false">BH997/BG997</f>
        <v>0.000543856057555381</v>
      </c>
      <c r="BJ997" s="200" t="n">
        <f aca="false">2*BF997*BI997/(2+BF997*BI997)</f>
        <v>0.00271558806522916</v>
      </c>
      <c r="BK997" s="201" t="n">
        <f aca="false">BK996*(1-BJ996)</f>
        <v>98803.9989573944</v>
      </c>
      <c r="BL997" s="201" t="n">
        <f aca="false">((BK997+BK998)/2)*BF997</f>
        <v>493349.217386058</v>
      </c>
      <c r="BM997" s="201" t="n">
        <f aca="false">BM998+BL997</f>
        <v>5613873.24337001</v>
      </c>
      <c r="BN997" s="202" t="n">
        <f aca="false">BM997/BK997</f>
        <v>56.8182796507132</v>
      </c>
    </row>
    <row r="998" customFormat="false" ht="15" hidden="false" customHeight="false" outlineLevel="0" collapsed="false">
      <c r="A998" s="219" t="s">
        <v>227</v>
      </c>
      <c r="B998" s="132" t="n">
        <v>298629</v>
      </c>
      <c r="C998" s="132" t="n">
        <v>150576</v>
      </c>
      <c r="D998" s="132" t="n">
        <v>148053</v>
      </c>
      <c r="E998" s="217" t="n">
        <v>87.5</v>
      </c>
      <c r="F998" s="217" t="n">
        <v>84.5</v>
      </c>
      <c r="G998" s="217" t="n">
        <v>90.9</v>
      </c>
      <c r="H998" s="217" t="n">
        <v>101.7</v>
      </c>
      <c r="I998" s="127"/>
      <c r="AR998" s="203" t="s">
        <v>205</v>
      </c>
      <c r="AS998" s="204" t="s">
        <v>37</v>
      </c>
      <c r="AT998" s="204" t="n">
        <v>5</v>
      </c>
      <c r="AU998" s="205" t="n">
        <f aca="false">W17</f>
        <v>3431976</v>
      </c>
      <c r="AV998" s="205" t="n">
        <f aca="false">B656</f>
        <v>2822</v>
      </c>
      <c r="AW998" s="206" t="n">
        <f aca="false">AV998/AU998</f>
        <v>0.000822266822378711</v>
      </c>
      <c r="AX998" s="207" t="n">
        <f aca="false">2*AT998*AW998/(2+AT998*AW998)</f>
        <v>0.004102899915703</v>
      </c>
      <c r="AY998" s="208" t="n">
        <f aca="false">AY997*(1-AX997)</f>
        <v>97961.9451238437</v>
      </c>
      <c r="AZ998" s="208" t="n">
        <f aca="false">((AY998+AY999)/2)*AT998</f>
        <v>488804.905478242</v>
      </c>
      <c r="BA998" s="208" t="n">
        <f aca="false">BA999+AZ998</f>
        <v>4901145.80932143</v>
      </c>
      <c r="BB998" s="209" t="n">
        <f aca="false">BA998/AY998</f>
        <v>50.0311197692675</v>
      </c>
      <c r="BD998" s="203" t="s">
        <v>205</v>
      </c>
      <c r="BE998" s="204" t="s">
        <v>37</v>
      </c>
      <c r="BF998" s="204" t="n">
        <v>5</v>
      </c>
      <c r="BG998" s="205" t="n">
        <f aca="false">AJ17</f>
        <v>3487351</v>
      </c>
      <c r="BH998" s="205" t="n">
        <f aca="false">B1345</f>
        <v>2127</v>
      </c>
      <c r="BI998" s="206" t="n">
        <f aca="false">BH998/BG998</f>
        <v>0.000609918531286355</v>
      </c>
      <c r="BJ998" s="207" t="n">
        <f aca="false">2*BF998*BI998/(2+BF998*BI998)</f>
        <v>0.00304494972826651</v>
      </c>
      <c r="BK998" s="208" t="n">
        <f aca="false">BK997*(1-BJ997)</f>
        <v>98535.6879970288</v>
      </c>
      <c r="BL998" s="208" t="n">
        <f aca="false">((BK998+BK999)/2)*BF998</f>
        <v>491928.349444166</v>
      </c>
      <c r="BM998" s="208" t="n">
        <f aca="false">BM999+BL998</f>
        <v>5120524.02598395</v>
      </c>
      <c r="BN998" s="209" t="n">
        <f aca="false">BM998/BK998</f>
        <v>51.9661873791184</v>
      </c>
    </row>
    <row r="999" customFormat="false" ht="15" hidden="false" customHeight="false" outlineLevel="0" collapsed="false">
      <c r="A999" s="219" t="s">
        <v>228</v>
      </c>
      <c r="B999" s="132" t="n">
        <v>262520</v>
      </c>
      <c r="C999" s="132" t="n">
        <v>127298</v>
      </c>
      <c r="D999" s="132" t="n">
        <v>135222</v>
      </c>
      <c r="E999" s="217" t="n">
        <v>76.9</v>
      </c>
      <c r="F999" s="217" t="n">
        <v>71.4</v>
      </c>
      <c r="G999" s="217" t="n">
        <v>83</v>
      </c>
      <c r="H999" s="217" t="n">
        <v>94.1</v>
      </c>
      <c r="I999" s="127"/>
      <c r="AR999" s="196" t="s">
        <v>206</v>
      </c>
      <c r="AS999" s="197" t="s">
        <v>38</v>
      </c>
      <c r="AT999" s="197" t="n">
        <v>5</v>
      </c>
      <c r="AU999" s="198" t="n">
        <f aca="false">W18</f>
        <v>3194549</v>
      </c>
      <c r="AV999" s="198" t="n">
        <f aca="false">B657</f>
        <v>3540</v>
      </c>
      <c r="AW999" s="199" t="n">
        <f aca="false">AV999/AU999</f>
        <v>0.00110813764321662</v>
      </c>
      <c r="AX999" s="200" t="n">
        <f aca="false">2*AT999*AW999/(2+AT999*AW999)</f>
        <v>0.00552538100935912</v>
      </c>
      <c r="AY999" s="201" t="n">
        <f aca="false">AY998*(1-AX998)</f>
        <v>97560.0170674529</v>
      </c>
      <c r="AZ999" s="201" t="n">
        <f aca="false">((AY999+AY1000)/2)*AT999</f>
        <v>486452.444673322</v>
      </c>
      <c r="BA999" s="201" t="n">
        <f aca="false">BA1000+AZ999</f>
        <v>4412340.90384319</v>
      </c>
      <c r="BB999" s="202" t="n">
        <f aca="false">BA999/AY999</f>
        <v>45.2269386217153</v>
      </c>
      <c r="BD999" s="196" t="s">
        <v>206</v>
      </c>
      <c r="BE999" s="197" t="s">
        <v>38</v>
      </c>
      <c r="BF999" s="197" t="n">
        <v>5</v>
      </c>
      <c r="BG999" s="198" t="n">
        <f aca="false">AJ18</f>
        <v>3509754</v>
      </c>
      <c r="BH999" s="198" t="n">
        <f aca="false">B1346</f>
        <v>2992</v>
      </c>
      <c r="BI999" s="199" t="n">
        <f aca="false">BH999/BG999</f>
        <v>0.000852481398981239</v>
      </c>
      <c r="BJ999" s="200" t="n">
        <f aca="false">2*BF999*BI999/(2+BF999*BI999)</f>
        <v>0.00425334225701219</v>
      </c>
      <c r="BK999" s="201" t="n">
        <f aca="false">BK998*(1-BJ998)</f>
        <v>98235.6517806377</v>
      </c>
      <c r="BL999" s="201" t="n">
        <f aca="false">((BK999+BK1000)/2)*BF999</f>
        <v>490133.684281029</v>
      </c>
      <c r="BM999" s="201" t="n">
        <f aca="false">BM1000+BL999</f>
        <v>4628595.67653978</v>
      </c>
      <c r="BN999" s="202" t="n">
        <f aca="false">BM999/BK999</f>
        <v>47.1172694703094</v>
      </c>
    </row>
    <row r="1000" customFormat="false" ht="15" hidden="false" customHeight="false" outlineLevel="0" collapsed="false">
      <c r="A1000" s="219" t="s">
        <v>229</v>
      </c>
      <c r="B1000" s="132" t="n">
        <v>196642</v>
      </c>
      <c r="C1000" s="132" t="n">
        <v>86963</v>
      </c>
      <c r="D1000" s="132" t="n">
        <v>109679</v>
      </c>
      <c r="E1000" s="217" t="n">
        <v>57.6</v>
      </c>
      <c r="F1000" s="217" t="n">
        <v>48.8</v>
      </c>
      <c r="G1000" s="217" t="n">
        <v>67.3</v>
      </c>
      <c r="H1000" s="217" t="n">
        <v>79.3</v>
      </c>
      <c r="I1000" s="127"/>
      <c r="AR1000" s="203" t="s">
        <v>207</v>
      </c>
      <c r="AS1000" s="204" t="s">
        <v>39</v>
      </c>
      <c r="AT1000" s="204" t="n">
        <v>5</v>
      </c>
      <c r="AU1000" s="205" t="n">
        <f aca="false">W19</f>
        <v>3122748</v>
      </c>
      <c r="AV1000" s="205" t="n">
        <f aca="false">B658</f>
        <v>5326</v>
      </c>
      <c r="AW1000" s="206" t="n">
        <f aca="false">AV1000/AU1000</f>
        <v>0.00170554908689398</v>
      </c>
      <c r="AX1000" s="207" t="n">
        <f aca="false">2*AT1000*AW1000/(2+AT1000*AW1000)</f>
        <v>0.00849153859472849</v>
      </c>
      <c r="AY1000" s="208" t="n">
        <f aca="false">AY999*(1-AX999)</f>
        <v>97020.9608018757</v>
      </c>
      <c r="AZ1000" s="208" t="n">
        <f aca="false">((AY1000+AY1001)/2)*AT1000</f>
        <v>483045.160926512</v>
      </c>
      <c r="BA1000" s="208" t="n">
        <f aca="false">BA1001+AZ1000</f>
        <v>3925888.45916987</v>
      </c>
      <c r="BB1000" s="209" t="n">
        <f aca="false">BA1000/AY1000</f>
        <v>40.4643329309718</v>
      </c>
      <c r="BD1000" s="203" t="s">
        <v>207</v>
      </c>
      <c r="BE1000" s="204" t="s">
        <v>39</v>
      </c>
      <c r="BF1000" s="204" t="n">
        <v>5</v>
      </c>
      <c r="BG1000" s="205" t="n">
        <f aca="false">AJ19</f>
        <v>3511056</v>
      </c>
      <c r="BH1000" s="205" t="n">
        <f aca="false">B1347</f>
        <v>4776</v>
      </c>
      <c r="BI1000" s="206" t="n">
        <f aca="false">BH1000/BG1000</f>
        <v>0.00136027451570126</v>
      </c>
      <c r="BJ1000" s="207" t="n">
        <f aca="false">2*BF1000*BI1000/(2+BF1000*BI1000)</f>
        <v>0.00677832163306459</v>
      </c>
      <c r="BK1000" s="208" t="n">
        <f aca="false">BK999*(1-BJ999)</f>
        <v>97817.8219317739</v>
      </c>
      <c r="BL1000" s="208" t="n">
        <f aca="false">((BK1000+BK1001)/2)*BF1000</f>
        <v>487431.508012621</v>
      </c>
      <c r="BM1000" s="208" t="n">
        <f aca="false">BM1001+BL1000</f>
        <v>4138461.99225875</v>
      </c>
      <c r="BN1000" s="209" t="n">
        <f aca="false">BM1000/BK1000</f>
        <v>42.3078526032327</v>
      </c>
    </row>
    <row r="1001" customFormat="false" ht="15" hidden="false" customHeight="false" outlineLevel="0" collapsed="false">
      <c r="B1001" s="132"/>
      <c r="C1001" s="132"/>
      <c r="D1001" s="132"/>
      <c r="E1001" s="217"/>
      <c r="F1001" s="217"/>
      <c r="G1001" s="217"/>
      <c r="H1001" s="217"/>
      <c r="I1001" s="127"/>
      <c r="AR1001" s="196" t="s">
        <v>208</v>
      </c>
      <c r="AS1001" s="197" t="s">
        <v>40</v>
      </c>
      <c r="AT1001" s="197" t="n">
        <v>5</v>
      </c>
      <c r="AU1001" s="198" t="n">
        <f aca="false">W20</f>
        <v>2841314</v>
      </c>
      <c r="AV1001" s="198" t="n">
        <f aca="false">B659</f>
        <v>7749</v>
      </c>
      <c r="AW1001" s="199" t="n">
        <f aca="false">AV1001/AU1001</f>
        <v>0.00272725928918803</v>
      </c>
      <c r="AX1001" s="200" t="n">
        <f aca="false">2*AT1001*AW1001/(2+AT1001*AW1001)</f>
        <v>0.013543951775212</v>
      </c>
      <c r="AY1001" s="201" t="n">
        <f aca="false">AY1000*(1-AX1000)</f>
        <v>96197.1035687289</v>
      </c>
      <c r="AZ1001" s="201" t="n">
        <f aca="false">((AY1001+AY1002)/2)*AT1001</f>
        <v>477728.29551452</v>
      </c>
      <c r="BA1001" s="201" t="n">
        <f aca="false">BA1002+AZ1001</f>
        <v>3442843.29824335</v>
      </c>
      <c r="BB1001" s="202" t="n">
        <f aca="false">BA1001/AY1001</f>
        <v>35.7894694384804</v>
      </c>
      <c r="BD1001" s="196" t="s">
        <v>208</v>
      </c>
      <c r="BE1001" s="197" t="s">
        <v>40</v>
      </c>
      <c r="BF1001" s="197" t="n">
        <v>5</v>
      </c>
      <c r="BG1001" s="198" t="n">
        <f aca="false">AJ20</f>
        <v>3275802</v>
      </c>
      <c r="BH1001" s="198" t="n">
        <f aca="false">B1348</f>
        <v>7358</v>
      </c>
      <c r="BI1001" s="199" t="n">
        <f aca="false">BH1001/BG1001</f>
        <v>0.00224616750340833</v>
      </c>
      <c r="BJ1001" s="200" t="n">
        <f aca="false">2*BF1001*BI1001/(2+BF1001*BI1001)</f>
        <v>0.0111681238250171</v>
      </c>
      <c r="BK1001" s="201" t="n">
        <f aca="false">BK1000*(1-BJ1000)</f>
        <v>97154.7812732745</v>
      </c>
      <c r="BL1001" s="201" t="n">
        <f aca="false">((BK1001+BK1002)/2)*BF1001</f>
        <v>483061.314797742</v>
      </c>
      <c r="BM1001" s="201" t="n">
        <f aca="false">BM1002+BL1001</f>
        <v>3651030.48424613</v>
      </c>
      <c r="BN1001" s="202" t="n">
        <f aca="false">BM1001/BK1001</f>
        <v>37.5795245112704</v>
      </c>
    </row>
    <row r="1002" customFormat="false" ht="15" hidden="false" customHeight="false" outlineLevel="0" collapsed="false">
      <c r="A1002" s="219" t="s">
        <v>230</v>
      </c>
      <c r="B1002" s="132" t="n">
        <v>334809</v>
      </c>
      <c r="C1002" s="132" t="n">
        <v>174564</v>
      </c>
      <c r="D1002" s="132" t="n">
        <v>160245</v>
      </c>
      <c r="E1002" s="217" t="n">
        <v>98.1</v>
      </c>
      <c r="F1002" s="217" t="n">
        <v>97.9</v>
      </c>
      <c r="G1002" s="217" t="n">
        <v>98.4</v>
      </c>
      <c r="H1002" s="217" t="n">
        <v>108.9</v>
      </c>
      <c r="I1002" s="127"/>
      <c r="AR1002" s="203" t="s">
        <v>209</v>
      </c>
      <c r="AS1002" s="204" t="s">
        <v>52</v>
      </c>
      <c r="AT1002" s="204" t="n">
        <v>5</v>
      </c>
      <c r="AU1002" s="205" t="n">
        <f aca="false">W21</f>
        <v>2387459</v>
      </c>
      <c r="AV1002" s="205" t="n">
        <f aca="false">B660</f>
        <v>10631</v>
      </c>
      <c r="AW1002" s="206" t="n">
        <f aca="false">AV1002/AU1002</f>
        <v>0.00445285133692348</v>
      </c>
      <c r="AX1002" s="207" t="n">
        <f aca="false">2*AT1002*AW1002/(2+AT1002*AW1002)</f>
        <v>0.0220191368274672</v>
      </c>
      <c r="AY1002" s="208" t="n">
        <f aca="false">AY1001*(1-AX1001)</f>
        <v>94894.214637079</v>
      </c>
      <c r="AZ1002" s="208" t="n">
        <f aca="false">((AY1002+AY1003)/2)*AT1002</f>
        <v>469247.351444823</v>
      </c>
      <c r="BA1002" s="208" t="n">
        <f aca="false">BA1003+AZ1002</f>
        <v>2965115.00272883</v>
      </c>
      <c r="BB1002" s="209" t="n">
        <f aca="false">BA1002/AY1002</f>
        <v>31.2465308245488</v>
      </c>
      <c r="BD1002" s="203" t="s">
        <v>209</v>
      </c>
      <c r="BE1002" s="204" t="s">
        <v>52</v>
      </c>
      <c r="BF1002" s="204" t="n">
        <v>5</v>
      </c>
      <c r="BG1002" s="205" t="n">
        <f aca="false">AJ21</f>
        <v>3054912</v>
      </c>
      <c r="BH1002" s="205" t="n">
        <f aca="false">B1349</f>
        <v>11144</v>
      </c>
      <c r="BI1002" s="206" t="n">
        <f aca="false">BH1002/BG1002</f>
        <v>0.00364789558586303</v>
      </c>
      <c r="BJ1002" s="207" t="n">
        <f aca="false">2*BF1002*BI1002/(2+BF1002*BI1002)</f>
        <v>0.0180746419131872</v>
      </c>
      <c r="BK1002" s="208" t="n">
        <f aca="false">BK1001*(1-BJ1001)</f>
        <v>96069.7446458221</v>
      </c>
      <c r="BL1002" s="208" t="n">
        <f aca="false">((BK1002+BK1003)/2)*BF1002</f>
        <v>476007.657646199</v>
      </c>
      <c r="BM1002" s="208" t="n">
        <f aca="false">BM1003+BL1002</f>
        <v>3167969.16944839</v>
      </c>
      <c r="BN1002" s="209" t="n">
        <f aca="false">BM1002/BK1002</f>
        <v>32.9757217647206</v>
      </c>
    </row>
    <row r="1003" customFormat="false" ht="15" hidden="false" customHeight="false" outlineLevel="0" collapsed="false">
      <c r="A1003" s="219" t="s">
        <v>231</v>
      </c>
      <c r="B1003" s="132" t="n">
        <v>87</v>
      </c>
      <c r="C1003" s="132" t="n">
        <v>58</v>
      </c>
      <c r="D1003" s="132" t="n">
        <v>29</v>
      </c>
      <c r="E1003" s="217" t="n">
        <v>0</v>
      </c>
      <c r="F1003" s="217" t="n">
        <v>0</v>
      </c>
      <c r="G1003" s="217" t="n">
        <v>0</v>
      </c>
      <c r="H1003" s="217" t="n">
        <v>200</v>
      </c>
      <c r="I1003" s="127"/>
      <c r="AR1003" s="196" t="s">
        <v>210</v>
      </c>
      <c r="AS1003" s="197" t="s">
        <v>53</v>
      </c>
      <c r="AT1003" s="197" t="n">
        <v>5</v>
      </c>
      <c r="AU1003" s="198" t="n">
        <f aca="false">W22</f>
        <v>2135449</v>
      </c>
      <c r="AV1003" s="198" t="n">
        <f aca="false">B661</f>
        <v>15171</v>
      </c>
      <c r="AW1003" s="199" t="n">
        <f aca="false">AV1003/AU1003</f>
        <v>0.00710436072226497</v>
      </c>
      <c r="AX1003" s="200" t="n">
        <f aca="false">2*AT1003*AW1003/(2+AT1003*AW1003)</f>
        <v>0.0349019141414292</v>
      </c>
      <c r="AY1003" s="201" t="n">
        <f aca="false">AY1002*(1-AX1002)</f>
        <v>92804.7259408501</v>
      </c>
      <c r="AZ1003" s="201" t="n">
        <f aca="false">((AY1003+AY1004)/2)*AT1003</f>
        <v>455925.973262485</v>
      </c>
      <c r="BA1003" s="201" t="n">
        <f aca="false">BA1004+AZ1003</f>
        <v>2495867.65128401</v>
      </c>
      <c r="BB1003" s="202" t="n">
        <f aca="false">BA1003/AY1003</f>
        <v>26.8937559588805</v>
      </c>
      <c r="BD1003" s="196" t="s">
        <v>210</v>
      </c>
      <c r="BE1003" s="197" t="s">
        <v>53</v>
      </c>
      <c r="BF1003" s="197" t="n">
        <v>5</v>
      </c>
      <c r="BG1003" s="198" t="n">
        <f aca="false">AJ22</f>
        <v>2930690</v>
      </c>
      <c r="BH1003" s="198" t="n">
        <f aca="false">B1350</f>
        <v>17100</v>
      </c>
      <c r="BI1003" s="199" t="n">
        <f aca="false">BH1003/BG1003</f>
        <v>0.00583480340807114</v>
      </c>
      <c r="BJ1003" s="200" t="n">
        <f aca="false">2*BF1003*BI1003/(2+BF1003*BI1003)</f>
        <v>0.0287545738269479</v>
      </c>
      <c r="BK1003" s="201" t="n">
        <f aca="false">BK1002*(1-BJ1002)</f>
        <v>94333.3184126576</v>
      </c>
      <c r="BL1003" s="201" t="n">
        <f aca="false">((BK1003+BK1004)/2)*BF1003</f>
        <v>464885.306141693</v>
      </c>
      <c r="BM1003" s="201" t="n">
        <f aca="false">BM1004+BL1003</f>
        <v>2691961.51180219</v>
      </c>
      <c r="BN1003" s="202" t="n">
        <f aca="false">BM1003/BK1003</f>
        <v>28.5366989850427</v>
      </c>
    </row>
    <row r="1004" customFormat="false" ht="15" hidden="false" customHeight="false" outlineLevel="0" collapsed="false">
      <c r="A1004" s="219" t="s">
        <v>232</v>
      </c>
      <c r="B1004" s="132" t="n">
        <v>84</v>
      </c>
      <c r="C1004" s="132" t="n">
        <v>51</v>
      </c>
      <c r="D1004" s="132" t="n">
        <v>33</v>
      </c>
      <c r="E1004" s="217" t="n">
        <v>0</v>
      </c>
      <c r="F1004" s="217" t="n">
        <v>0</v>
      </c>
      <c r="G1004" s="217" t="n">
        <v>0</v>
      </c>
      <c r="H1004" s="217" t="n">
        <v>154.5</v>
      </c>
      <c r="I1004" s="127"/>
      <c r="AR1004" s="203" t="s">
        <v>211</v>
      </c>
      <c r="AS1004" s="204" t="s">
        <v>57</v>
      </c>
      <c r="AT1004" s="204" t="n">
        <v>5</v>
      </c>
      <c r="AU1004" s="205" t="n">
        <f aca="false">W23</f>
        <v>1949789</v>
      </c>
      <c r="AV1004" s="205" t="n">
        <f aca="false">B662</f>
        <v>21336</v>
      </c>
      <c r="AW1004" s="206" t="n">
        <f aca="false">AV1004/AU1004</f>
        <v>0.0109427225202317</v>
      </c>
      <c r="AX1004" s="207" t="n">
        <f aca="false">2*AT1004*AW1004/(2+AT1004*AW1004)</f>
        <v>0.0532566799242585</v>
      </c>
      <c r="AY1004" s="208" t="n">
        <f aca="false">AY1003*(1-AX1003)</f>
        <v>89565.6633641437</v>
      </c>
      <c r="AZ1004" s="208" t="n">
        <f aca="false">((AY1004+AY1005)/2)*AT1004</f>
        <v>435903.392155748</v>
      </c>
      <c r="BA1004" s="208" t="n">
        <f aca="false">BA1005+AZ1004</f>
        <v>2039941.67802153</v>
      </c>
      <c r="BB1004" s="209" t="n">
        <f aca="false">BA1004/AY1004</f>
        <v>22.7759344530037</v>
      </c>
      <c r="BD1004" s="203" t="s">
        <v>211</v>
      </c>
      <c r="BE1004" s="204" t="s">
        <v>57</v>
      </c>
      <c r="BF1004" s="204" t="n">
        <v>5</v>
      </c>
      <c r="BG1004" s="205" t="n">
        <f aca="false">AJ23</f>
        <v>2458157</v>
      </c>
      <c r="BH1004" s="205" t="n">
        <f aca="false">B1351</f>
        <v>22490</v>
      </c>
      <c r="BI1004" s="206" t="n">
        <f aca="false">BH1004/BG1004</f>
        <v>0.00914913083257091</v>
      </c>
      <c r="BJ1004" s="207" t="n">
        <f aca="false">2*BF1004*BI1004/(2+BF1004*BI1004)</f>
        <v>0.0447227191413238</v>
      </c>
      <c r="BK1004" s="208" t="n">
        <f aca="false">BK1003*(1-BJ1003)</f>
        <v>91620.8040440198</v>
      </c>
      <c r="BL1004" s="208" t="n">
        <f aca="false">((BK1004+BK1005)/2)*BF1004</f>
        <v>447860.191503192</v>
      </c>
      <c r="BM1004" s="208" t="n">
        <f aca="false">BM1005+BL1004</f>
        <v>2227076.2056605</v>
      </c>
      <c r="BN1004" s="209" t="n">
        <f aca="false">BM1004/BK1004</f>
        <v>24.3075383249255</v>
      </c>
    </row>
    <row r="1005" customFormat="false" ht="15" hidden="false" customHeight="false" outlineLevel="0" collapsed="false">
      <c r="A1005" s="219" t="s">
        <v>233</v>
      </c>
      <c r="B1005" s="132" t="n">
        <v>1522</v>
      </c>
      <c r="C1005" s="132" t="n">
        <v>1118</v>
      </c>
      <c r="D1005" s="132" t="n">
        <v>404</v>
      </c>
      <c r="E1005" s="217" t="n">
        <v>0.4</v>
      </c>
      <c r="F1005" s="217" t="n">
        <v>0.6</v>
      </c>
      <c r="G1005" s="217" t="n">
        <v>0.2</v>
      </c>
      <c r="H1005" s="217" t="n">
        <v>276.7</v>
      </c>
      <c r="I1005" s="127"/>
      <c r="AR1005" s="196" t="s">
        <v>212</v>
      </c>
      <c r="AS1005" s="197" t="s">
        <v>62</v>
      </c>
      <c r="AT1005" s="197" t="n">
        <v>5</v>
      </c>
      <c r="AU1005" s="198" t="n">
        <f aca="false">W24</f>
        <v>1708254</v>
      </c>
      <c r="AV1005" s="198" t="n">
        <f aca="false">B663</f>
        <v>28430</v>
      </c>
      <c r="AW1005" s="199" t="n">
        <f aca="false">AV1005/AU1005</f>
        <v>0.0166427240913822</v>
      </c>
      <c r="AX1005" s="200" t="n">
        <f aca="false">2*AT1005*AW1005/(2+AT1005*AW1005)</f>
        <v>0.0798896662730726</v>
      </c>
      <c r="AY1005" s="201" t="n">
        <f aca="false">AY1004*(1-AX1004)</f>
        <v>84795.6934981556</v>
      </c>
      <c r="AZ1005" s="201" t="n">
        <f aca="false">((AY1005+AY1006)/2)*AT1005</f>
        <v>407042.718353375</v>
      </c>
      <c r="BA1005" s="201" t="n">
        <f aca="false">BA1006+AZ1005</f>
        <v>1604038.28586578</v>
      </c>
      <c r="BB1005" s="202" t="n">
        <f aca="false">BA1005/AY1005</f>
        <v>18.9165064839132</v>
      </c>
      <c r="BD1005" s="196" t="s">
        <v>212</v>
      </c>
      <c r="BE1005" s="197" t="s">
        <v>62</v>
      </c>
      <c r="BF1005" s="197" t="n">
        <v>5</v>
      </c>
      <c r="BG1005" s="198" t="n">
        <f aca="false">AJ24</f>
        <v>2006996</v>
      </c>
      <c r="BH1005" s="198" t="n">
        <f aca="false">B1352</f>
        <v>28167</v>
      </c>
      <c r="BI1005" s="199" t="n">
        <f aca="false">BH1005/BG1005</f>
        <v>0.014034407642068</v>
      </c>
      <c r="BJ1005" s="200" t="n">
        <f aca="false">2*BF1005*BI1005/(2+BF1005*BI1005)</f>
        <v>0.0677934364054147</v>
      </c>
      <c r="BK1005" s="201" t="n">
        <f aca="false">BK1004*(1-BJ1004)</f>
        <v>87523.2725572569</v>
      </c>
      <c r="BL1005" s="201" t="n">
        <f aca="false">((BK1005+BK1006)/2)*BF1005</f>
        <v>422782.604256024</v>
      </c>
      <c r="BM1005" s="201" t="n">
        <f aca="false">BM1006+BL1005</f>
        <v>1779216.01415731</v>
      </c>
      <c r="BN1005" s="202" t="n">
        <f aca="false">BM1005/BK1005</f>
        <v>20.3284904936954</v>
      </c>
    </row>
    <row r="1006" customFormat="false" ht="15" hidden="false" customHeight="false" outlineLevel="0" collapsed="false">
      <c r="A1006" s="219" t="s">
        <v>234</v>
      </c>
      <c r="B1006" s="132" t="n">
        <v>7601</v>
      </c>
      <c r="C1006" s="132" t="n">
        <v>4606</v>
      </c>
      <c r="D1006" s="132" t="n">
        <v>2995</v>
      </c>
      <c r="E1006" s="217" t="n">
        <v>2.2</v>
      </c>
      <c r="F1006" s="217" t="n">
        <v>2.6</v>
      </c>
      <c r="G1006" s="217" t="n">
        <v>1.8</v>
      </c>
      <c r="H1006" s="217" t="n">
        <v>153.8</v>
      </c>
      <c r="I1006" s="127"/>
      <c r="AR1006" s="203" t="s">
        <v>213</v>
      </c>
      <c r="AS1006" s="204" t="s">
        <v>64</v>
      </c>
      <c r="AT1006" s="204" t="n">
        <v>5</v>
      </c>
      <c r="AU1006" s="205" t="n">
        <f aca="false">W25</f>
        <v>1413415</v>
      </c>
      <c r="AV1006" s="205" t="n">
        <f aca="false">B664</f>
        <v>36349</v>
      </c>
      <c r="AW1006" s="206" t="n">
        <f aca="false">AV1006/AU1006</f>
        <v>0.0257171460611356</v>
      </c>
      <c r="AX1006" s="207" t="n">
        <f aca="false">2*AT1006*AW1006/(2+AT1006*AW1006)</f>
        <v>0.1208179952303</v>
      </c>
      <c r="AY1006" s="208" t="n">
        <f aca="false">AY1005*(1-AX1005)</f>
        <v>78021.3938431942</v>
      </c>
      <c r="AZ1006" s="208" t="n">
        <f aca="false">((AY1006+AY1007)/2)*AT1006</f>
        <v>366540.99824295</v>
      </c>
      <c r="BA1006" s="208" t="n">
        <f aca="false">BA1007+AZ1006</f>
        <v>1196995.5675124</v>
      </c>
      <c r="BB1006" s="209" t="n">
        <f aca="false">BA1006/AY1006</f>
        <v>15.3418890454342</v>
      </c>
      <c r="BD1006" s="203" t="s">
        <v>213</v>
      </c>
      <c r="BE1006" s="204" t="s">
        <v>64</v>
      </c>
      <c r="BF1006" s="204" t="n">
        <v>5</v>
      </c>
      <c r="BG1006" s="205" t="n">
        <f aca="false">AJ25</f>
        <v>1726380</v>
      </c>
      <c r="BH1006" s="205" t="n">
        <f aca="false">B1353</f>
        <v>38393</v>
      </c>
      <c r="BI1006" s="206" t="n">
        <f aca="false">BH1006/BG1006</f>
        <v>0.0222390203779006</v>
      </c>
      <c r="BJ1006" s="207" t="n">
        <f aca="false">2*BF1006*BI1006/(2+BF1006*BI1006)</f>
        <v>0.105338537201023</v>
      </c>
      <c r="BK1006" s="208" t="n">
        <f aca="false">BK1005*(1-BJ1005)</f>
        <v>81589.7691451527</v>
      </c>
      <c r="BL1006" s="208" t="n">
        <f aca="false">((BK1006+BK1007)/2)*BF1006</f>
        <v>386462.478394965</v>
      </c>
      <c r="BM1006" s="208" t="n">
        <f aca="false">BM1007+BL1006</f>
        <v>1356433.40990128</v>
      </c>
      <c r="BN1006" s="209" t="n">
        <f aca="false">BM1006/BK1006</f>
        <v>16.6250428713447</v>
      </c>
    </row>
    <row r="1007" customFormat="false" ht="15" hidden="false" customHeight="false" outlineLevel="0" collapsed="false">
      <c r="A1007" s="219" t="s">
        <v>218</v>
      </c>
      <c r="B1007" s="132" t="n">
        <v>5638</v>
      </c>
      <c r="C1007" s="132" t="n">
        <v>1213</v>
      </c>
      <c r="D1007" s="132" t="n">
        <v>4425</v>
      </c>
      <c r="E1007" s="217" t="n">
        <v>1.7</v>
      </c>
      <c r="F1007" s="217" t="n">
        <v>0.7</v>
      </c>
      <c r="G1007" s="217" t="n">
        <v>2.7</v>
      </c>
      <c r="H1007" s="217" t="n">
        <v>27.4</v>
      </c>
      <c r="I1007" s="127"/>
      <c r="AR1007" s="196" t="s">
        <v>214</v>
      </c>
      <c r="AS1007" s="197" t="s">
        <v>69</v>
      </c>
      <c r="AT1007" s="197" t="n">
        <v>5</v>
      </c>
      <c r="AU1007" s="198" t="n">
        <f aca="false">W26</f>
        <v>1042948</v>
      </c>
      <c r="AV1007" s="198" t="n">
        <f aca="false">B665</f>
        <v>42625</v>
      </c>
      <c r="AW1007" s="199" t="n">
        <f aca="false">AV1007/AU1007</f>
        <v>0.0408697269662533</v>
      </c>
      <c r="AX1007" s="200" t="n">
        <f aca="false">2*AT1007*AW1007/(2+AT1007*AW1007)</f>
        <v>0.185405004999954</v>
      </c>
      <c r="AY1007" s="201" t="n">
        <f aca="false">AY1006*(1-AX1006)</f>
        <v>68595.0054539858</v>
      </c>
      <c r="AZ1007" s="201" t="n">
        <f aca="false">((AY1007+AY1008)/2)*AT1007</f>
        <v>311180.383947009</v>
      </c>
      <c r="BA1007" s="201" t="n">
        <f aca="false">BA1008+AZ1007</f>
        <v>830454.569269454</v>
      </c>
      <c r="BB1007" s="202" t="n">
        <f aca="false">BA1007/AY1007</f>
        <v>12.1066331837605</v>
      </c>
      <c r="BD1007" s="196" t="s">
        <v>214</v>
      </c>
      <c r="BE1007" s="197" t="s">
        <v>69</v>
      </c>
      <c r="BF1007" s="197" t="n">
        <v>5</v>
      </c>
      <c r="BG1007" s="198" t="n">
        <f aca="false">AJ26</f>
        <v>1398311</v>
      </c>
      <c r="BH1007" s="198" t="n">
        <f aca="false">B1354</f>
        <v>49448</v>
      </c>
      <c r="BI1007" s="199" t="n">
        <f aca="false">BH1007/BG1007</f>
        <v>0.0353626625264337</v>
      </c>
      <c r="BJ1007" s="200" t="n">
        <f aca="false">2*BF1007*BI1007/(2+BF1007*BI1007)</f>
        <v>0.162451517184419</v>
      </c>
      <c r="BK1007" s="201" t="n">
        <f aca="false">BK1006*(1-BJ1006)</f>
        <v>72995.2222128331</v>
      </c>
      <c r="BL1007" s="201" t="n">
        <f aca="false">((BK1007+BK1008)/2)*BF1007</f>
        <v>335330.649574944</v>
      </c>
      <c r="BM1007" s="201" t="n">
        <f aca="false">BM1008+BL1007</f>
        <v>969970.931506319</v>
      </c>
      <c r="BN1007" s="202" t="n">
        <f aca="false">BM1007/BK1007</f>
        <v>13.2881427318375</v>
      </c>
    </row>
    <row r="1008" customFormat="false" ht="15" hidden="false" customHeight="false" outlineLevel="0" collapsed="false">
      <c r="B1008" s="132"/>
      <c r="C1008" s="132"/>
      <c r="D1008" s="132"/>
      <c r="E1008" s="217"/>
      <c r="F1008" s="217"/>
      <c r="G1008" s="217"/>
      <c r="H1008" s="217"/>
      <c r="I1008" s="127"/>
      <c r="AR1008" s="203" t="s">
        <v>215</v>
      </c>
      <c r="AS1008" s="204" t="s">
        <v>70</v>
      </c>
      <c r="AT1008" s="204" t="n">
        <v>5</v>
      </c>
      <c r="AU1008" s="205" t="n">
        <f aca="false">W27</f>
        <v>676901</v>
      </c>
      <c r="AV1008" s="205" t="n">
        <f aca="false">B666</f>
        <v>46663</v>
      </c>
      <c r="AW1008" s="206" t="n">
        <f aca="false">AV1008/AU1008</f>
        <v>0.0689362255337191</v>
      </c>
      <c r="AX1008" s="207" t="n">
        <f aca="false">2*AT1008*AW1008/(2+AT1008*AW1008)</f>
        <v>0.29401109054972</v>
      </c>
      <c r="AY1008" s="208" t="n">
        <f aca="false">AY1007*(1-AX1007)</f>
        <v>55877.1481248177</v>
      </c>
      <c r="AZ1008" s="208" t="n">
        <f aca="false">((AY1008+AY1009)/2)*AT1008</f>
        <v>238314.487481624</v>
      </c>
      <c r="BA1008" s="208" t="n">
        <f aca="false">BA1009+AZ1008</f>
        <v>519274.185322446</v>
      </c>
      <c r="BB1008" s="209" t="n">
        <f aca="false">BA1008/AY1008</f>
        <v>9.29314044737032</v>
      </c>
      <c r="BD1008" s="203" t="s">
        <v>215</v>
      </c>
      <c r="BE1008" s="204" t="s">
        <v>70</v>
      </c>
      <c r="BF1008" s="204" t="n">
        <v>5</v>
      </c>
      <c r="BG1008" s="205" t="n">
        <f aca="false">AJ27</f>
        <v>1014744</v>
      </c>
      <c r="BH1008" s="205" t="n">
        <f aca="false">B1355</f>
        <v>59067</v>
      </c>
      <c r="BI1008" s="206" t="n">
        <f aca="false">BH1008/BG1008</f>
        <v>0.0582087698966439</v>
      </c>
      <c r="BJ1008" s="207" t="n">
        <f aca="false">2*BF1008*BI1008/(2+BF1008*BI1008)</f>
        <v>0.254070955079161</v>
      </c>
      <c r="BK1008" s="208" t="n">
        <f aca="false">BK1007*(1-BJ1007)</f>
        <v>61137.0376171446</v>
      </c>
      <c r="BL1008" s="208" t="n">
        <f aca="false">((BK1008+BK1009)/2)*BF1008</f>
        <v>266852.324240477</v>
      </c>
      <c r="BM1008" s="208" t="n">
        <f aca="false">BM1009+BL1008</f>
        <v>634640.281931374</v>
      </c>
      <c r="BN1008" s="209" t="n">
        <f aca="false">BM1008/BK1008</f>
        <v>10.380618797817</v>
      </c>
    </row>
    <row r="1009" customFormat="false" ht="15" hidden="false" customHeight="false" outlineLevel="0" collapsed="false">
      <c r="A1009" s="124" t="s">
        <v>235</v>
      </c>
      <c r="B1009" s="227" t="n">
        <v>77.8982670089859</v>
      </c>
      <c r="C1009" s="227" t="n">
        <v>74.5584693877551</v>
      </c>
      <c r="D1009" s="227" t="n">
        <v>81.4755434782609</v>
      </c>
      <c r="E1009" s="124"/>
      <c r="F1009" s="124"/>
      <c r="G1009" s="124"/>
      <c r="H1009" s="124"/>
      <c r="I1009" s="127"/>
      <c r="AR1009" s="196" t="s">
        <v>216</v>
      </c>
      <c r="AS1009" s="197" t="s">
        <v>71</v>
      </c>
      <c r="AT1009" s="197" t="n">
        <v>5</v>
      </c>
      <c r="AU1009" s="198" t="n">
        <f aca="false">W28</f>
        <v>387009</v>
      </c>
      <c r="AV1009" s="198" t="n">
        <f aca="false">B667</f>
        <v>41000</v>
      </c>
      <c r="AW1009" s="199" t="n">
        <f aca="false">AV1009/AU1009</f>
        <v>0.105940688717833</v>
      </c>
      <c r="AX1009" s="200" t="n">
        <f aca="false">2*AT1009*AW1009/(2+AT1009*AW1009)</f>
        <v>0.418786988594694</v>
      </c>
      <c r="AY1009" s="201" t="n">
        <f aca="false">AY1008*(1-AX1008)</f>
        <v>39448.6468678318</v>
      </c>
      <c r="AZ1009" s="201" t="n">
        <f aca="false">((AY1009+AY1010)/2)*AT1009</f>
        <v>155941.784274372</v>
      </c>
      <c r="BA1009" s="201" t="n">
        <f aca="false">BA1010+AZ1009</f>
        <v>280959.697840822</v>
      </c>
      <c r="BB1009" s="202" t="n">
        <f aca="false">BA1009/AY1009</f>
        <v>7.12216311961588</v>
      </c>
      <c r="BD1009" s="196" t="s">
        <v>216</v>
      </c>
      <c r="BE1009" s="197" t="s">
        <v>71</v>
      </c>
      <c r="BF1009" s="197" t="n">
        <v>5</v>
      </c>
      <c r="BG1009" s="198" t="n">
        <f aca="false">AJ28</f>
        <v>615588</v>
      </c>
      <c r="BH1009" s="198" t="n">
        <f aca="false">B1356</f>
        <v>54511</v>
      </c>
      <c r="BI1009" s="199" t="n">
        <f aca="false">BH1009/BG1009</f>
        <v>0.0885511088585223</v>
      </c>
      <c r="BJ1009" s="200" t="n">
        <f aca="false">2*BF1009*BI1009/(2+BF1009*BI1009)</f>
        <v>0.362504995906848</v>
      </c>
      <c r="BK1009" s="201" t="n">
        <f aca="false">BK1008*(1-BJ1008)</f>
        <v>45603.8920790461</v>
      </c>
      <c r="BL1009" s="201" t="n">
        <f aca="false">((BK1009+BK1010)/2)*BF1009</f>
        <v>186690.363616603</v>
      </c>
      <c r="BM1009" s="201" t="n">
        <f aca="false">BM1010+BL1009</f>
        <v>367787.957690898</v>
      </c>
      <c r="BN1009" s="202" t="n">
        <f aca="false">BM1009/BK1009</f>
        <v>8.06483703306296</v>
      </c>
    </row>
    <row r="1010" customFormat="false" ht="15" hidden="false" customHeight="false" outlineLevel="0" collapsed="false">
      <c r="A1010" s="127"/>
      <c r="B1010" s="127"/>
      <c r="C1010" s="127"/>
      <c r="D1010" s="127"/>
      <c r="E1010" s="127"/>
      <c r="F1010" s="127"/>
      <c r="G1010" s="127"/>
      <c r="H1010" s="127"/>
      <c r="I1010" s="127"/>
      <c r="AR1010" s="203" t="n">
        <v>90</v>
      </c>
      <c r="AS1010" s="204" t="s">
        <v>72</v>
      </c>
      <c r="AT1010" s="204" t="n">
        <v>5</v>
      </c>
      <c r="AU1010" s="205" t="n">
        <f aca="false">W29</f>
        <v>181208</v>
      </c>
      <c r="AV1010" s="205" t="n">
        <f aca="false">B668</f>
        <v>27860</v>
      </c>
      <c r="AW1010" s="206" t="n">
        <f aca="false">AV1010/AU1010</f>
        <v>0.153745971480288</v>
      </c>
      <c r="AX1010" s="207" t="n">
        <f aca="false">2*AT1010*AW1010/(2+AT1010*AW1010)</f>
        <v>0.555294230201947</v>
      </c>
      <c r="AY1010" s="208" t="n">
        <f aca="false">AY1009*(1-AX1009)</f>
        <v>22928.066841917</v>
      </c>
      <c r="AZ1010" s="208" t="n">
        <f aca="false">((AY1010+AY1011)/2)*AT1010</f>
        <v>82810.7761420823</v>
      </c>
      <c r="BA1010" s="208" t="n">
        <f aca="false">BA1011+AZ1010</f>
        <v>125017.91356645</v>
      </c>
      <c r="BB1010" s="209" t="n">
        <f aca="false">BA1010/AY1010</f>
        <v>5.45261466779627</v>
      </c>
      <c r="BD1010" s="203" t="n">
        <v>90</v>
      </c>
      <c r="BE1010" s="204" t="s">
        <v>72</v>
      </c>
      <c r="BF1010" s="204" t="n">
        <v>5</v>
      </c>
      <c r="BG1010" s="205" t="n">
        <f aca="false">AJ29</f>
        <v>289144</v>
      </c>
      <c r="BH1010" s="205" t="n">
        <f aca="false">B1357</f>
        <v>37096</v>
      </c>
      <c r="BI1010" s="206" t="n">
        <f aca="false">BH1010/BG1010</f>
        <v>0.128295935589187</v>
      </c>
      <c r="BJ1010" s="207" t="n">
        <f aca="false">2*BF1010*BI1010/(2+BF1010*BI1010)</f>
        <v>0.485697227430319</v>
      </c>
      <c r="BK1010" s="208" t="n">
        <f aca="false">BK1009*(1-BJ1009)</f>
        <v>29072.2533675952</v>
      </c>
      <c r="BL1010" s="208" t="n">
        <f aca="false">((BK1010+BK1011)/2)*BF1010</f>
        <v>110060.484698494</v>
      </c>
      <c r="BM1010" s="208" t="n">
        <f aca="false">BM1011+BL1010</f>
        <v>181097.594074294</v>
      </c>
      <c r="BN1010" s="209" t="n">
        <f aca="false">BM1010/BK1010</f>
        <v>6.2292245387539</v>
      </c>
    </row>
    <row r="1011" customFormat="false" ht="15" hidden="false" customHeight="false" outlineLevel="0" collapsed="false">
      <c r="A1011" s="127"/>
      <c r="B1011" s="127"/>
      <c r="C1011" s="127"/>
      <c r="D1011" s="127"/>
      <c r="E1011" s="127"/>
      <c r="F1011" s="127"/>
      <c r="G1011" s="127"/>
      <c r="H1011" s="127"/>
      <c r="I1011" s="127"/>
      <c r="AR1011" s="196" t="n">
        <v>95</v>
      </c>
      <c r="AS1011" s="197" t="s">
        <v>74</v>
      </c>
      <c r="AT1011" s="197" t="n">
        <v>5</v>
      </c>
      <c r="AU1011" s="198" t="n">
        <f aca="false">W30</f>
        <v>58290</v>
      </c>
      <c r="AV1011" s="198" t="n">
        <f aca="false">B669</f>
        <v>13182</v>
      </c>
      <c r="AW1011" s="199" t="n">
        <f aca="false">AV1011/AU1011</f>
        <v>0.22614513638703</v>
      </c>
      <c r="AX1011" s="200" t="n">
        <f aca="false">2*AT1011*AW1011/(2+AT1011*AW1011)</f>
        <v>0.722340950189051</v>
      </c>
      <c r="AY1011" s="201" t="n">
        <f aca="false">AY1010*(1-AX1010)</f>
        <v>10196.2436149159</v>
      </c>
      <c r="AZ1011" s="201" t="n">
        <f aca="false">((AY1011+AY1012)/2)*AT1011</f>
        <v>32568.3073216861</v>
      </c>
      <c r="BA1011" s="201" t="n">
        <f aca="false">BA1012+AZ1011</f>
        <v>42207.1374243676</v>
      </c>
      <c r="BB1011" s="202" t="n">
        <f aca="false">BA1011/AY1011</f>
        <v>4.13947910803382</v>
      </c>
      <c r="BD1011" s="196" t="n">
        <v>95</v>
      </c>
      <c r="BE1011" s="197" t="s">
        <v>74</v>
      </c>
      <c r="BF1011" s="197" t="n">
        <v>5</v>
      </c>
      <c r="BG1011" s="198" t="n">
        <f aca="false">AJ30</f>
        <v>102964</v>
      </c>
      <c r="BH1011" s="198" t="n">
        <f aca="false">B1358</f>
        <v>19776</v>
      </c>
      <c r="BI1011" s="199" t="n">
        <f aca="false">BH1011/BG1011</f>
        <v>0.19206713025912</v>
      </c>
      <c r="BJ1011" s="200" t="n">
        <f aca="false">2*BF1011*BI1011/(2+BF1011*BI1011)</f>
        <v>0.648801868717357</v>
      </c>
      <c r="BK1011" s="201" t="n">
        <f aca="false">BK1010*(1-BJ1010)</f>
        <v>14951.9405118024</v>
      </c>
      <c r="BL1011" s="201" t="n">
        <f aca="false">((BK1011+BK1012)/2)*BF1011</f>
        <v>50507.5851964917</v>
      </c>
      <c r="BM1011" s="201" t="n">
        <f aca="false">BM1012+BL1011</f>
        <v>71037.1093758004</v>
      </c>
      <c r="BN1011" s="202" t="n">
        <f aca="false">BM1011/BK1011</f>
        <v>4.75102942790113</v>
      </c>
    </row>
    <row r="1012" customFormat="false" ht="15" hidden="false" customHeight="false" outlineLevel="0" collapsed="false">
      <c r="A1012" s="127" t="s">
        <v>337</v>
      </c>
      <c r="B1012" s="127"/>
      <c r="C1012" s="127"/>
      <c r="D1012" s="127"/>
      <c r="E1012" s="127"/>
      <c r="F1012" s="127"/>
      <c r="G1012" s="127"/>
      <c r="H1012" s="127"/>
      <c r="I1012" s="127"/>
      <c r="AR1012" s="220" t="s">
        <v>217</v>
      </c>
      <c r="AS1012" s="221" t="s">
        <v>218</v>
      </c>
      <c r="AT1012" s="221" t="n">
        <f aca="false">2/AW1012</f>
        <v>6.80929711565388</v>
      </c>
      <c r="AU1012" s="222" t="n">
        <f aca="false">W31</f>
        <v>12158</v>
      </c>
      <c r="AV1012" s="222" t="n">
        <f aca="false">B670</f>
        <v>3571</v>
      </c>
      <c r="AW1012" s="223" t="n">
        <f aca="false">AV1012/AU1012</f>
        <v>0.293716071722323</v>
      </c>
      <c r="AX1012" s="224" t="n">
        <f aca="false">2*AT1012*AW1012/(2+AT1012*AW1012)</f>
        <v>1</v>
      </c>
      <c r="AY1012" s="225" t="n">
        <f aca="false">AY1011*(1-AX1011)</f>
        <v>2831.07931375851</v>
      </c>
      <c r="AZ1012" s="225" t="n">
        <f aca="false">AY1012/AW1012</f>
        <v>9638.83010268158</v>
      </c>
      <c r="BA1012" s="225" t="n">
        <f aca="false">BA1013+AZ1012</f>
        <v>9638.83010268158</v>
      </c>
      <c r="BB1012" s="226" t="n">
        <f aca="false">BA1012/AY1012</f>
        <v>3.40464855782694</v>
      </c>
      <c r="BD1012" s="220" t="s">
        <v>217</v>
      </c>
      <c r="BE1012" s="221" t="s">
        <v>218</v>
      </c>
      <c r="BF1012" s="221" t="n">
        <f aca="false">2/BI1012</f>
        <v>7.81914240078634</v>
      </c>
      <c r="BG1012" s="222" t="n">
        <f aca="false">AJ31</f>
        <v>31820</v>
      </c>
      <c r="BH1012" s="222" t="n">
        <f aca="false">B1359</f>
        <v>8139</v>
      </c>
      <c r="BI1012" s="223" t="n">
        <f aca="false">BH1012/BG1012</f>
        <v>0.255782526712759</v>
      </c>
      <c r="BJ1012" s="224" t="n">
        <f aca="false">2*BF1012*BI1012/(2+BF1012*BI1012)</f>
        <v>1</v>
      </c>
      <c r="BK1012" s="225" t="n">
        <f aca="false">BK1011*(1-BJ1011)</f>
        <v>5251.09356679427</v>
      </c>
      <c r="BL1012" s="225" t="n">
        <f aca="false">BK1012/BI1012</f>
        <v>20529.5241793087</v>
      </c>
      <c r="BM1012" s="225" t="n">
        <f aca="false">BM1013+BL1012</f>
        <v>20529.5241793087</v>
      </c>
      <c r="BN1012" s="226" t="n">
        <f aca="false">BM1012/BK1012</f>
        <v>3.90957120039317</v>
      </c>
    </row>
    <row r="1013" customFormat="false" ht="15" hidden="false" customHeight="false" outlineLevel="0" collapsed="false">
      <c r="A1013" s="127"/>
      <c r="B1013" s="127"/>
      <c r="C1013" s="127"/>
      <c r="D1013" s="127"/>
      <c r="E1013" s="127"/>
      <c r="F1013" s="127"/>
      <c r="G1013" s="127"/>
      <c r="H1013" s="127"/>
      <c r="I1013" s="127"/>
    </row>
    <row r="1014" customFormat="false" ht="15" hidden="false" customHeight="false" outlineLevel="0" collapsed="false">
      <c r="A1014" s="127" t="s">
        <v>174</v>
      </c>
      <c r="B1014" s="127"/>
      <c r="C1014" s="127"/>
      <c r="D1014" s="127"/>
      <c r="E1014" s="127"/>
      <c r="F1014" s="127"/>
      <c r="G1014" s="127"/>
      <c r="H1014" s="127"/>
      <c r="I1014" s="127"/>
      <c r="AR1014" s="180"/>
      <c r="AS1014" s="181"/>
      <c r="AT1014" s="181"/>
      <c r="AU1014" s="181"/>
      <c r="AV1014" s="182"/>
      <c r="AW1014" s="182" t="s">
        <v>338</v>
      </c>
      <c r="AX1014" s="181"/>
      <c r="AY1014" s="181"/>
      <c r="AZ1014" s="181"/>
      <c r="BA1014" s="181"/>
      <c r="BB1014" s="183"/>
      <c r="BD1014" s="180"/>
      <c r="BE1014" s="181"/>
      <c r="BF1014" s="181"/>
      <c r="BG1014" s="181"/>
      <c r="BH1014" s="182"/>
      <c r="BI1014" s="182" t="s">
        <v>339</v>
      </c>
      <c r="BJ1014" s="181"/>
      <c r="BK1014" s="181"/>
      <c r="BL1014" s="181"/>
      <c r="BM1014" s="181"/>
      <c r="BN1014" s="183"/>
    </row>
    <row r="1015" customFormat="false" ht="15" hidden="false" customHeight="false" outlineLevel="0" collapsed="false">
      <c r="A1015" s="127"/>
      <c r="B1015" s="127"/>
      <c r="C1015" s="127"/>
      <c r="D1015" s="127"/>
      <c r="E1015" s="127"/>
      <c r="F1015" s="127"/>
      <c r="G1015" s="127"/>
      <c r="H1015" s="127"/>
      <c r="I1015" s="127"/>
      <c r="AR1015" s="184"/>
      <c r="AS1015" s="185"/>
      <c r="AT1015" s="186"/>
      <c r="AU1015" s="187"/>
      <c r="AV1015" s="187"/>
      <c r="AW1015" s="187"/>
      <c r="AX1015" s="187"/>
      <c r="AY1015" s="187"/>
      <c r="AZ1015" s="188"/>
      <c r="BA1015" s="187"/>
      <c r="BB1015" s="189"/>
      <c r="BD1015" s="184"/>
      <c r="BE1015" s="185"/>
      <c r="BF1015" s="186"/>
      <c r="BG1015" s="187"/>
      <c r="BH1015" s="187"/>
      <c r="BI1015" s="187"/>
      <c r="BJ1015" s="187"/>
      <c r="BK1015" s="187"/>
      <c r="BL1015" s="188"/>
      <c r="BM1015" s="187"/>
      <c r="BN1015" s="189"/>
    </row>
    <row r="1016" customFormat="false" ht="73" hidden="false" customHeight="false" outlineLevel="0" collapsed="false">
      <c r="A1016" s="127" t="s">
        <v>187</v>
      </c>
      <c r="B1016" s="127"/>
      <c r="C1016" s="127"/>
      <c r="D1016" s="127"/>
      <c r="E1016" s="127"/>
      <c r="F1016" s="127"/>
      <c r="G1016" s="127"/>
      <c r="H1016" s="127"/>
      <c r="I1016" s="127"/>
      <c r="AR1016" s="184" t="s">
        <v>163</v>
      </c>
      <c r="AS1016" s="187" t="s">
        <v>164</v>
      </c>
      <c r="AT1016" s="186" t="s">
        <v>165</v>
      </c>
      <c r="AU1016" s="187" t="s">
        <v>166</v>
      </c>
      <c r="AV1016" s="187" t="s">
        <v>167</v>
      </c>
      <c r="AW1016" s="187" t="s">
        <v>168</v>
      </c>
      <c r="AX1016" s="187" t="s">
        <v>169</v>
      </c>
      <c r="AY1016" s="187" t="s">
        <v>170</v>
      </c>
      <c r="AZ1016" s="188" t="s">
        <v>171</v>
      </c>
      <c r="BA1016" s="187" t="s">
        <v>172</v>
      </c>
      <c r="BB1016" s="189" t="s">
        <v>173</v>
      </c>
      <c r="BD1016" s="184" t="s">
        <v>163</v>
      </c>
      <c r="BE1016" s="187" t="s">
        <v>164</v>
      </c>
      <c r="BF1016" s="186" t="s">
        <v>165</v>
      </c>
      <c r="BG1016" s="187" t="s">
        <v>166</v>
      </c>
      <c r="BH1016" s="187" t="s">
        <v>167</v>
      </c>
      <c r="BI1016" s="187" t="s">
        <v>168</v>
      </c>
      <c r="BJ1016" s="187" t="s">
        <v>169</v>
      </c>
      <c r="BK1016" s="187" t="s">
        <v>170</v>
      </c>
      <c r="BL1016" s="188" t="s">
        <v>171</v>
      </c>
      <c r="BM1016" s="187" t="s">
        <v>172</v>
      </c>
      <c r="BN1016" s="189" t="s">
        <v>173</v>
      </c>
    </row>
    <row r="1017" customFormat="false" ht="15" hidden="false" customHeight="false" outlineLevel="0" collapsed="false">
      <c r="A1017" s="210" t="s">
        <v>190</v>
      </c>
      <c r="B1017" s="211" t="s">
        <v>191</v>
      </c>
      <c r="C1017" s="211"/>
      <c r="D1017" s="211"/>
      <c r="E1017" s="211" t="s">
        <v>192</v>
      </c>
      <c r="F1017" s="211"/>
      <c r="G1017" s="211"/>
      <c r="H1017" s="212" t="s">
        <v>193</v>
      </c>
      <c r="I1017" s="127"/>
      <c r="AR1017" s="191" t="s">
        <v>175</v>
      </c>
      <c r="AS1017" s="192" t="s">
        <v>176</v>
      </c>
      <c r="AT1017" s="193" t="s">
        <v>177</v>
      </c>
      <c r="AU1017" s="192" t="s">
        <v>178</v>
      </c>
      <c r="AV1017" s="192" t="s">
        <v>179</v>
      </c>
      <c r="AW1017" s="192" t="s">
        <v>180</v>
      </c>
      <c r="AX1017" s="192" t="s">
        <v>181</v>
      </c>
      <c r="AY1017" s="192" t="s">
        <v>182</v>
      </c>
      <c r="AZ1017" s="194" t="s">
        <v>183</v>
      </c>
      <c r="BA1017" s="192" t="s">
        <v>184</v>
      </c>
      <c r="BB1017" s="195" t="s">
        <v>185</v>
      </c>
      <c r="BD1017" s="191" t="s">
        <v>175</v>
      </c>
      <c r="BE1017" s="192" t="s">
        <v>176</v>
      </c>
      <c r="BF1017" s="193" t="s">
        <v>177</v>
      </c>
      <c r="BG1017" s="192" t="s">
        <v>178</v>
      </c>
      <c r="BH1017" s="192" t="s">
        <v>179</v>
      </c>
      <c r="BI1017" s="192" t="s">
        <v>180</v>
      </c>
      <c r="BJ1017" s="192" t="s">
        <v>181</v>
      </c>
      <c r="BK1017" s="192" t="s">
        <v>182</v>
      </c>
      <c r="BL1017" s="194" t="s">
        <v>183</v>
      </c>
      <c r="BM1017" s="192" t="s">
        <v>184</v>
      </c>
      <c r="BN1017" s="195" t="s">
        <v>185</v>
      </c>
    </row>
    <row r="1018" customFormat="false" ht="15" hidden="false" customHeight="false" outlineLevel="0" collapsed="false">
      <c r="A1018" s="210"/>
      <c r="B1018" s="213" t="s">
        <v>195</v>
      </c>
      <c r="C1018" s="213" t="s">
        <v>196</v>
      </c>
      <c r="D1018" s="213" t="s">
        <v>197</v>
      </c>
      <c r="E1018" s="213" t="s">
        <v>195</v>
      </c>
      <c r="F1018" s="213" t="s">
        <v>196</v>
      </c>
      <c r="G1018" s="214" t="s">
        <v>197</v>
      </c>
      <c r="H1018" s="215" t="s">
        <v>198</v>
      </c>
      <c r="I1018" s="127"/>
      <c r="AR1018" s="196" t="s">
        <v>186</v>
      </c>
      <c r="AS1018" s="197" t="s">
        <v>186</v>
      </c>
      <c r="AT1018" s="197" t="n">
        <v>1</v>
      </c>
      <c r="AU1018" s="198" t="n">
        <f aca="false">W40</f>
        <v>373379.032331219</v>
      </c>
      <c r="AV1018" s="198" t="n">
        <f aca="false">C649</f>
        <v>3295</v>
      </c>
      <c r="AW1018" s="199" t="n">
        <f aca="false">AV1018/AU1018</f>
        <v>0.00882481262921335</v>
      </c>
      <c r="AX1018" s="200" t="n">
        <f aca="false">2*AT1018*AW1018/(2+AT1018*AW1018)</f>
        <v>0.00878604502864852</v>
      </c>
      <c r="AY1018" s="201" t="n">
        <v>100000</v>
      </c>
      <c r="AZ1018" s="201" t="n">
        <f aca="false">(0.1*AY1018+0.9*AY1019)*AT1018</f>
        <v>99209.2559474216</v>
      </c>
      <c r="BA1018" s="201" t="n">
        <f aca="false">BA1019+AZ1018</f>
        <v>7535204.2118988</v>
      </c>
      <c r="BB1018" s="202" t="n">
        <f aca="false">BA1018/AY1018</f>
        <v>75.352042118988</v>
      </c>
      <c r="BD1018" s="196" t="s">
        <v>186</v>
      </c>
      <c r="BE1018" s="197" t="s">
        <v>186</v>
      </c>
      <c r="BF1018" s="197" t="n">
        <v>1</v>
      </c>
      <c r="BG1018" s="198" t="n">
        <f aca="false">AJ40</f>
        <v>360286.009205122</v>
      </c>
      <c r="BH1018" s="198" t="n">
        <f aca="false">C1338</f>
        <v>2235</v>
      </c>
      <c r="BI1018" s="199" t="n">
        <f aca="false">BH1018/BG1018</f>
        <v>0.00620340491414293</v>
      </c>
      <c r="BJ1018" s="200" t="n">
        <f aca="false">2*BF1018*BI1018/(2+BF1018*BI1018)</f>
        <v>0.00618422329355823</v>
      </c>
      <c r="BK1018" s="201" t="n">
        <v>100000</v>
      </c>
      <c r="BL1018" s="201" t="n">
        <f aca="false">(0.1*BK1018+0.9*BK1019)*BF1018</f>
        <v>99443.4199035798</v>
      </c>
      <c r="BM1018" s="201" t="n">
        <f aca="false">BM1019+BL1018</f>
        <v>7773392.73732312</v>
      </c>
      <c r="BN1018" s="202" t="n">
        <f aca="false">BM1018/BK1018</f>
        <v>77.7339273732312</v>
      </c>
    </row>
    <row r="1019" customFormat="false" ht="15" hidden="false" customHeight="false" outlineLevel="0" collapsed="false">
      <c r="A1019" s="0" t="s">
        <v>201</v>
      </c>
      <c r="B1019" s="132" t="n">
        <v>345182</v>
      </c>
      <c r="C1019" s="132" t="n">
        <v>180268</v>
      </c>
      <c r="D1019" s="132" t="n">
        <v>164914</v>
      </c>
      <c r="E1019" s="217" t="n">
        <v>100</v>
      </c>
      <c r="F1019" s="217" t="n">
        <v>100</v>
      </c>
      <c r="G1019" s="217" t="n">
        <v>100</v>
      </c>
      <c r="H1019" s="217" t="n">
        <v>109.3</v>
      </c>
      <c r="I1019" s="127"/>
      <c r="AR1019" s="203" t="s">
        <v>188</v>
      </c>
      <c r="AS1019" s="204" t="s">
        <v>189</v>
      </c>
      <c r="AT1019" s="204" t="n">
        <v>4</v>
      </c>
      <c r="AU1019" s="205" t="n">
        <f aca="false">W41</f>
        <v>1895625</v>
      </c>
      <c r="AV1019" s="205" t="n">
        <f aca="false">C650</f>
        <v>510</v>
      </c>
      <c r="AW1019" s="206" t="n">
        <f aca="false">AV1019/AU1019</f>
        <v>0.000269040553907023</v>
      </c>
      <c r="AX1019" s="207" t="n">
        <f aca="false">2*AT1019*AW1019/(2+AT1019*AW1019)</f>
        <v>0.00107558346448597</v>
      </c>
      <c r="AY1019" s="208" t="n">
        <f aca="false">AY1018*(1-AX1018)</f>
        <v>99121.3954971352</v>
      </c>
      <c r="AZ1019" s="208" t="n">
        <f aca="false">((AY1019+AY1020)/2)*AT1019</f>
        <v>396272.355320594</v>
      </c>
      <c r="BA1019" s="208" t="n">
        <f aca="false">BA1020+AZ1019</f>
        <v>7435994.95595138</v>
      </c>
      <c r="BB1019" s="209" t="n">
        <f aca="false">BA1019/AY1019</f>
        <v>75.0190704908538</v>
      </c>
      <c r="BD1019" s="203" t="s">
        <v>188</v>
      </c>
      <c r="BE1019" s="204" t="s">
        <v>189</v>
      </c>
      <c r="BF1019" s="204" t="n">
        <v>4</v>
      </c>
      <c r="BG1019" s="205" t="n">
        <f aca="false">AJ41</f>
        <v>1819680</v>
      </c>
      <c r="BH1019" s="205" t="n">
        <f aca="false">C1339</f>
        <v>325</v>
      </c>
      <c r="BI1019" s="206" t="n">
        <f aca="false">BH1019/BG1019</f>
        <v>0.000178602831267036</v>
      </c>
      <c r="BJ1019" s="207" t="n">
        <f aca="false">2*BF1019*BI1019/(2+BF1019*BI1019)</f>
        <v>0.000714156224420847</v>
      </c>
      <c r="BK1019" s="208" t="n">
        <f aca="false">BK1018*(1-BJ1018)</f>
        <v>99381.5776706442</v>
      </c>
      <c r="BL1019" s="208" t="n">
        <f aca="false">((BK1019+BK1020)/2)*BF1019</f>
        <v>397384.362738004</v>
      </c>
      <c r="BM1019" s="208" t="n">
        <f aca="false">BM1020+BL1019</f>
        <v>7673949.31741954</v>
      </c>
      <c r="BN1019" s="209" t="n">
        <f aca="false">BM1019/BK1019</f>
        <v>77.2170204708504</v>
      </c>
    </row>
    <row r="1020" customFormat="false" ht="15" hidden="false" customHeight="false" outlineLevel="0" collapsed="false">
      <c r="A1020" s="219" t="s">
        <v>186</v>
      </c>
      <c r="B1020" s="132" t="n">
        <v>4655</v>
      </c>
      <c r="C1020" s="132" t="n">
        <v>2632</v>
      </c>
      <c r="D1020" s="132" t="n">
        <v>2023</v>
      </c>
      <c r="E1020" s="217" t="n">
        <v>1.3</v>
      </c>
      <c r="F1020" s="217" t="n">
        <v>1.5</v>
      </c>
      <c r="G1020" s="217" t="n">
        <v>1.2</v>
      </c>
      <c r="H1020" s="217" t="n">
        <v>130.1</v>
      </c>
      <c r="I1020" s="127"/>
      <c r="AR1020" s="196" t="s">
        <v>194</v>
      </c>
      <c r="AS1020" s="197" t="s">
        <v>46</v>
      </c>
      <c r="AT1020" s="197" t="n">
        <v>5</v>
      </c>
      <c r="AU1020" s="198" t="n">
        <f aca="false">W42</f>
        <v>1927829</v>
      </c>
      <c r="AV1020" s="198" t="n">
        <f aca="false">C651</f>
        <v>314</v>
      </c>
      <c r="AW1020" s="199" t="n">
        <f aca="false">AV1020/AU1020</f>
        <v>0.000162877516626215</v>
      </c>
      <c r="AX1020" s="200" t="n">
        <f aca="false">2*AT1020*AW1020/(2+AT1020*AW1020)</f>
        <v>0.000814056104539322</v>
      </c>
      <c r="AY1020" s="201" t="n">
        <f aca="false">AY1019*(1-AX1019)</f>
        <v>99014.7821631617</v>
      </c>
      <c r="AZ1020" s="201" t="n">
        <f aca="false">((AY1020+AY1021)/2)*AT1020</f>
        <v>494872.401846159</v>
      </c>
      <c r="BA1020" s="201" t="n">
        <f aca="false">BA1021+AZ1020</f>
        <v>7039722.60063079</v>
      </c>
      <c r="BB1020" s="202" t="n">
        <f aca="false">BA1020/AY1020</f>
        <v>71.0976931609097</v>
      </c>
      <c r="BD1020" s="196" t="s">
        <v>194</v>
      </c>
      <c r="BE1020" s="197" t="s">
        <v>46</v>
      </c>
      <c r="BF1020" s="197" t="n">
        <v>5</v>
      </c>
      <c r="BG1020" s="198" t="n">
        <f aca="false">AJ42</f>
        <v>1838495</v>
      </c>
      <c r="BH1020" s="198" t="n">
        <f aca="false">C1340</f>
        <v>198</v>
      </c>
      <c r="BI1020" s="199" t="n">
        <f aca="false">BH1020/BG1020</f>
        <v>0.000107696784598272</v>
      </c>
      <c r="BJ1020" s="200" t="n">
        <f aca="false">2*BF1020*BI1020/(2+BF1020*BI1020)</f>
        <v>0.000538338979548557</v>
      </c>
      <c r="BK1020" s="201" t="n">
        <f aca="false">BK1019*(1-BJ1019)</f>
        <v>99310.6036983579</v>
      </c>
      <c r="BL1020" s="201" t="n">
        <f aca="false">((BK1020+BK1021)/2)*BF1020</f>
        <v>496419.361569156</v>
      </c>
      <c r="BM1020" s="201" t="n">
        <f aca="false">BM1021+BL1020</f>
        <v>7276564.95468154</v>
      </c>
      <c r="BN1020" s="202" t="n">
        <f aca="false">BM1020/BK1020</f>
        <v>73.2707755637363</v>
      </c>
    </row>
    <row r="1021" customFormat="false" ht="15" hidden="false" customHeight="false" outlineLevel="0" collapsed="false">
      <c r="A1021" s="219" t="s">
        <v>189</v>
      </c>
      <c r="B1021" s="132" t="n">
        <v>678</v>
      </c>
      <c r="C1021" s="132" t="n">
        <v>385</v>
      </c>
      <c r="D1021" s="132" t="n">
        <v>293</v>
      </c>
      <c r="E1021" s="217" t="n">
        <v>0.2</v>
      </c>
      <c r="F1021" s="217" t="n">
        <v>0.2</v>
      </c>
      <c r="G1021" s="217" t="n">
        <v>0.2</v>
      </c>
      <c r="H1021" s="217" t="n">
        <v>131.4</v>
      </c>
      <c r="I1021" s="127"/>
      <c r="AR1021" s="203" t="s">
        <v>200</v>
      </c>
      <c r="AS1021" s="204" t="s">
        <v>33</v>
      </c>
      <c r="AT1021" s="204" t="n">
        <v>5</v>
      </c>
      <c r="AU1021" s="205" t="n">
        <f aca="false">W43</f>
        <v>1889665</v>
      </c>
      <c r="AV1021" s="205" t="n">
        <f aca="false">C652</f>
        <v>375</v>
      </c>
      <c r="AW1021" s="206" t="n">
        <f aca="false">AV1021/AU1021</f>
        <v>0.000198447873035697</v>
      </c>
      <c r="AX1021" s="207" t="n">
        <f aca="false">2*AT1021*AW1021/(2+AT1021*AW1021)</f>
        <v>0.000991747339803052</v>
      </c>
      <c r="AY1021" s="208" t="n">
        <f aca="false">AY1020*(1-AX1020)</f>
        <v>98934.1785753021</v>
      </c>
      <c r="AZ1021" s="208" t="n">
        <f aca="false">((AY1021+AY1022)/2)*AT1021</f>
        <v>494425.598605466</v>
      </c>
      <c r="BA1021" s="208" t="n">
        <f aca="false">BA1022+AZ1021</f>
        <v>6544850.19878463</v>
      </c>
      <c r="BB1021" s="209" t="n">
        <f aca="false">BA1021/AY1021</f>
        <v>66.1535810276438</v>
      </c>
      <c r="BD1021" s="203" t="s">
        <v>200</v>
      </c>
      <c r="BE1021" s="204" t="s">
        <v>33</v>
      </c>
      <c r="BF1021" s="204" t="n">
        <v>5</v>
      </c>
      <c r="BG1021" s="205" t="n">
        <f aca="false">AJ43</f>
        <v>1870555</v>
      </c>
      <c r="BH1021" s="205" t="n">
        <f aca="false">C1341</f>
        <v>256</v>
      </c>
      <c r="BI1021" s="206" t="n">
        <f aca="false">BH1021/BG1021</f>
        <v>0.000136857777504537</v>
      </c>
      <c r="BJ1021" s="207" t="n">
        <f aca="false">2*BF1021*BI1021/(2+BF1021*BI1021)</f>
        <v>0.000684054841959283</v>
      </c>
      <c r="BK1021" s="208" t="n">
        <f aca="false">BK1020*(1-BJ1020)</f>
        <v>99257.1409293046</v>
      </c>
      <c r="BL1021" s="208" t="n">
        <f aca="false">((BK1021+BK1022)/2)*BF1021</f>
        <v>496115.961326894</v>
      </c>
      <c r="BM1021" s="208" t="n">
        <f aca="false">BM1022+BL1021</f>
        <v>6780145.59311238</v>
      </c>
      <c r="BN1021" s="209" t="n">
        <f aca="false">BM1021/BK1021</f>
        <v>68.3088947518799</v>
      </c>
    </row>
    <row r="1022" customFormat="false" ht="15" hidden="false" customHeight="false" outlineLevel="0" collapsed="false">
      <c r="A1022" s="219" t="s">
        <v>46</v>
      </c>
      <c r="B1022" s="132" t="n">
        <v>375</v>
      </c>
      <c r="C1022" s="132" t="n">
        <v>244</v>
      </c>
      <c r="D1022" s="132" t="n">
        <v>131</v>
      </c>
      <c r="E1022" s="217" t="n">
        <v>0.1</v>
      </c>
      <c r="F1022" s="217" t="n">
        <v>0.1</v>
      </c>
      <c r="G1022" s="217" t="n">
        <v>0.1</v>
      </c>
      <c r="H1022" s="217" t="n">
        <v>186.3</v>
      </c>
      <c r="I1022" s="127"/>
      <c r="AR1022" s="196" t="s">
        <v>202</v>
      </c>
      <c r="AS1022" s="197" t="s">
        <v>34</v>
      </c>
      <c r="AT1022" s="197" t="n">
        <v>5</v>
      </c>
      <c r="AU1022" s="198" t="n">
        <f aca="false">W44</f>
        <v>1799318</v>
      </c>
      <c r="AV1022" s="198" t="n">
        <f aca="false">C653</f>
        <v>1329</v>
      </c>
      <c r="AW1022" s="199" t="n">
        <f aca="false">AV1022/AU1022</f>
        <v>0.000738613185662568</v>
      </c>
      <c r="AX1022" s="200" t="n">
        <f aca="false">2*AT1022*AW1022/(2+AT1022*AW1022)</f>
        <v>0.00368625912931613</v>
      </c>
      <c r="AY1022" s="201" t="n">
        <f aca="false">AY1021*(1-AX1021)</f>
        <v>98836.0608668845</v>
      </c>
      <c r="AZ1022" s="201" t="n">
        <f aca="false">((AY1022+AY1023)/2)*AT1022</f>
        <v>493269.466005232</v>
      </c>
      <c r="BA1022" s="201" t="n">
        <f aca="false">BA1023+AZ1022</f>
        <v>6050424.60017916</v>
      </c>
      <c r="BB1022" s="202" t="n">
        <f aca="false">BA1022/AY1022</f>
        <v>61.2167719667426</v>
      </c>
      <c r="BD1022" s="196" t="s">
        <v>202</v>
      </c>
      <c r="BE1022" s="197" t="s">
        <v>34</v>
      </c>
      <c r="BF1022" s="197" t="n">
        <v>5</v>
      </c>
      <c r="BG1022" s="198" t="n">
        <f aca="false">AJ44</f>
        <v>1906838</v>
      </c>
      <c r="BH1022" s="198" t="n">
        <f aca="false">C1342</f>
        <v>1071</v>
      </c>
      <c r="BI1022" s="199" t="n">
        <f aca="false">BH1022/BG1022</f>
        <v>0.000561662815614121</v>
      </c>
      <c r="BJ1022" s="200" t="n">
        <f aca="false">2*BF1022*BI1022/(2+BF1022*BI1022)</f>
        <v>0.00280437629335818</v>
      </c>
      <c r="BK1022" s="201" t="n">
        <f aca="false">BK1021*(1-BJ1021)</f>
        <v>99189.2436014529</v>
      </c>
      <c r="BL1022" s="201" t="n">
        <f aca="false">((BK1022+BK1023)/2)*BF1022</f>
        <v>495250.808098984</v>
      </c>
      <c r="BM1022" s="201" t="n">
        <f aca="false">BM1023+BL1022</f>
        <v>6284029.63178549</v>
      </c>
      <c r="BN1022" s="202" t="n">
        <f aca="false">BM1022/BK1022</f>
        <v>63.3539424600819</v>
      </c>
    </row>
    <row r="1023" customFormat="false" ht="15" hidden="false" customHeight="false" outlineLevel="0" collapsed="false">
      <c r="A1023" s="219" t="s">
        <v>33</v>
      </c>
      <c r="B1023" s="132" t="n">
        <v>460</v>
      </c>
      <c r="C1023" s="132" t="n">
        <v>313</v>
      </c>
      <c r="D1023" s="132" t="n">
        <v>147</v>
      </c>
      <c r="E1023" s="217" t="n">
        <v>0.1</v>
      </c>
      <c r="F1023" s="217" t="n">
        <v>0.2</v>
      </c>
      <c r="G1023" s="217" t="n">
        <v>0.1</v>
      </c>
      <c r="H1023" s="217" t="n">
        <v>212.9</v>
      </c>
      <c r="I1023" s="127"/>
      <c r="AR1023" s="203" t="s">
        <v>203</v>
      </c>
      <c r="AS1023" s="204" t="s">
        <v>35</v>
      </c>
      <c r="AT1023" s="204" t="n">
        <v>5</v>
      </c>
      <c r="AU1023" s="205" t="n">
        <f aca="false">W45</f>
        <v>1787527</v>
      </c>
      <c r="AV1023" s="205" t="n">
        <f aca="false">C654</f>
        <v>1983</v>
      </c>
      <c r="AW1023" s="206" t="n">
        <f aca="false">AV1023/AU1023</f>
        <v>0.00110935387269675</v>
      </c>
      <c r="AX1023" s="207" t="n">
        <f aca="false">2*AT1023*AW1023/(2+AT1023*AW1023)</f>
        <v>0.00553142858418022</v>
      </c>
      <c r="AY1023" s="208" t="n">
        <f aca="false">AY1022*(1-AX1022)</f>
        <v>98471.7255352083</v>
      </c>
      <c r="AZ1023" s="208" t="n">
        <f aca="false">((AY1023+AY1024)/2)*AT1023</f>
        <v>490996.904382644</v>
      </c>
      <c r="BA1023" s="208" t="n">
        <f aca="false">BA1024+AZ1023</f>
        <v>5557155.13417393</v>
      </c>
      <c r="BB1023" s="209" t="n">
        <f aca="false">BA1023/AY1023</f>
        <v>56.4340180287283</v>
      </c>
      <c r="BD1023" s="203" t="s">
        <v>203</v>
      </c>
      <c r="BE1023" s="204" t="s">
        <v>35</v>
      </c>
      <c r="BF1023" s="204" t="n">
        <v>5</v>
      </c>
      <c r="BG1023" s="205" t="n">
        <f aca="false">AJ45</f>
        <v>1927175</v>
      </c>
      <c r="BH1023" s="205" t="n">
        <f aca="false">C1343</f>
        <v>1679</v>
      </c>
      <c r="BI1023" s="206" t="n">
        <f aca="false">BH1023/BG1023</f>
        <v>0.00087122342288583</v>
      </c>
      <c r="BJ1023" s="207" t="n">
        <f aca="false">2*BF1023*BI1023/(2+BF1023*BI1023)</f>
        <v>0.00434664985651396</v>
      </c>
      <c r="BK1023" s="208" t="n">
        <f aca="false">BK1022*(1-BJ1022)</f>
        <v>98911.0796381408</v>
      </c>
      <c r="BL1023" s="208" t="n">
        <f aca="false">((BK1023+BK1024)/2)*BF1023</f>
        <v>493480.568615412</v>
      </c>
      <c r="BM1023" s="208" t="n">
        <f aca="false">BM1024+BL1023</f>
        <v>5788778.8236865</v>
      </c>
      <c r="BN1023" s="209" t="n">
        <f aca="false">BM1023/BK1023</f>
        <v>58.5250797470247</v>
      </c>
    </row>
    <row r="1024" customFormat="false" ht="15" hidden="false" customHeight="false" outlineLevel="0" collapsed="false">
      <c r="A1024" s="219" t="s">
        <v>34</v>
      </c>
      <c r="B1024" s="132" t="n">
        <v>1614</v>
      </c>
      <c r="C1024" s="132" t="n">
        <v>1211</v>
      </c>
      <c r="D1024" s="132" t="n">
        <v>403</v>
      </c>
      <c r="E1024" s="217" t="n">
        <v>0.5</v>
      </c>
      <c r="F1024" s="217" t="n">
        <v>0.7</v>
      </c>
      <c r="G1024" s="217" t="n">
        <v>0.2</v>
      </c>
      <c r="H1024" s="217" t="n">
        <v>300.5</v>
      </c>
      <c r="I1024" s="127"/>
      <c r="AR1024" s="196" t="s">
        <v>204</v>
      </c>
      <c r="AS1024" s="197" t="s">
        <v>36</v>
      </c>
      <c r="AT1024" s="197" t="n">
        <v>5</v>
      </c>
      <c r="AU1024" s="198" t="n">
        <f aca="false">W46</f>
        <v>1797074</v>
      </c>
      <c r="AV1024" s="198" t="n">
        <f aca="false">C655</f>
        <v>1986</v>
      </c>
      <c r="AW1024" s="199" t="n">
        <f aca="false">AV1024/AU1024</f>
        <v>0.00110512978319201</v>
      </c>
      <c r="AX1024" s="200" t="n">
        <f aca="false">2*AT1024*AW1024/(2+AT1024*AW1024)</f>
        <v>0.00551042458015615</v>
      </c>
      <c r="AY1024" s="201" t="n">
        <f aca="false">AY1023*(1-AX1023)</f>
        <v>97927.0362178493</v>
      </c>
      <c r="AZ1024" s="201" t="n">
        <f aca="false">((AY1024+AY1025)/2)*AT1024</f>
        <v>488286.132220655</v>
      </c>
      <c r="BA1024" s="201" t="n">
        <f aca="false">BA1025+AZ1024</f>
        <v>5066158.22979128</v>
      </c>
      <c r="BB1024" s="202" t="n">
        <f aca="false">BA1024/AY1024</f>
        <v>51.7340095795513</v>
      </c>
      <c r="BD1024" s="196" t="s">
        <v>204</v>
      </c>
      <c r="BE1024" s="197" t="s">
        <v>36</v>
      </c>
      <c r="BF1024" s="197" t="n">
        <v>5</v>
      </c>
      <c r="BG1024" s="198" t="n">
        <f aca="false">AJ46</f>
        <v>1823295</v>
      </c>
      <c r="BH1024" s="198" t="n">
        <f aca="false">C1344</f>
        <v>1497</v>
      </c>
      <c r="BI1024" s="199" t="n">
        <f aca="false">BH1024/BG1024</f>
        <v>0.000821041027370777</v>
      </c>
      <c r="BJ1024" s="200" t="n">
        <f aca="false">2*BF1024*BI1024/(2+BF1024*BI1024)</f>
        <v>0.00409679604277416</v>
      </c>
      <c r="BK1024" s="201" t="n">
        <f aca="false">BK1023*(1-BJ1023)</f>
        <v>98481.1478080241</v>
      </c>
      <c r="BL1024" s="201" t="n">
        <f aca="false">((BK1024+BK1025)/2)*BF1024</f>
        <v>491397.096098551</v>
      </c>
      <c r="BM1024" s="201" t="n">
        <f aca="false">BM1025+BL1024</f>
        <v>5295298.25507109</v>
      </c>
      <c r="BN1024" s="202" t="n">
        <f aca="false">BM1024/BK1024</f>
        <v>53.7696642751725</v>
      </c>
    </row>
    <row r="1025" customFormat="false" ht="15" hidden="false" customHeight="false" outlineLevel="0" collapsed="false">
      <c r="A1025" s="219" t="s">
        <v>35</v>
      </c>
      <c r="B1025" s="132" t="n">
        <v>2212</v>
      </c>
      <c r="C1025" s="132" t="n">
        <v>1751</v>
      </c>
      <c r="D1025" s="132" t="n">
        <v>461</v>
      </c>
      <c r="E1025" s="217" t="n">
        <v>0.6</v>
      </c>
      <c r="F1025" s="217" t="n">
        <v>1</v>
      </c>
      <c r="G1025" s="217" t="n">
        <v>0.3</v>
      </c>
      <c r="H1025" s="217" t="n">
        <v>379.8</v>
      </c>
      <c r="I1025" s="127"/>
      <c r="AR1025" s="203" t="s">
        <v>205</v>
      </c>
      <c r="AS1025" s="204" t="s">
        <v>37</v>
      </c>
      <c r="AT1025" s="204" t="n">
        <v>5</v>
      </c>
      <c r="AU1025" s="205" t="n">
        <f aca="false">W47</f>
        <v>1714814</v>
      </c>
      <c r="AV1025" s="205" t="n">
        <f aca="false">C656</f>
        <v>1969</v>
      </c>
      <c r="AW1025" s="206" t="n">
        <f aca="false">AV1025/AU1025</f>
        <v>0.00114822948727967</v>
      </c>
      <c r="AX1025" s="207" t="n">
        <f aca="false">2*AT1025*AW1025/(2+AT1025*AW1025)</f>
        <v>0.00572471422220788</v>
      </c>
      <c r="AY1025" s="208" t="n">
        <f aca="false">AY1024*(1-AX1024)</f>
        <v>97387.4166704126</v>
      </c>
      <c r="AZ1025" s="208" t="n">
        <f aca="false">((AY1025+AY1026)/2)*AT1025</f>
        <v>485543.29552887</v>
      </c>
      <c r="BA1025" s="208" t="n">
        <f aca="false">BA1026+AZ1025</f>
        <v>4577872.09757063</v>
      </c>
      <c r="BB1025" s="209" t="n">
        <f aca="false">BA1025/AY1025</f>
        <v>47.0068131395608</v>
      </c>
      <c r="BD1025" s="203" t="s">
        <v>205</v>
      </c>
      <c r="BE1025" s="204" t="s">
        <v>37</v>
      </c>
      <c r="BF1025" s="204" t="n">
        <v>5</v>
      </c>
      <c r="BG1025" s="205" t="n">
        <f aca="false">AJ47</f>
        <v>1774317</v>
      </c>
      <c r="BH1025" s="205" t="n">
        <f aca="false">C1345</f>
        <v>1540</v>
      </c>
      <c r="BI1025" s="206" t="n">
        <f aca="false">BH1025/BG1025</f>
        <v>0.00086793960718406</v>
      </c>
      <c r="BJ1025" s="207" t="n">
        <f aca="false">2*BF1025*BI1025/(2+BF1025*BI1025)</f>
        <v>0.00433030193452021</v>
      </c>
      <c r="BK1025" s="208" t="n">
        <f aca="false">BK1024*(1-BJ1024)</f>
        <v>98077.6906313963</v>
      </c>
      <c r="BL1025" s="208" t="n">
        <f aca="false">((BK1025+BK1026)/2)*BF1025</f>
        <v>489326.688123295</v>
      </c>
      <c r="BM1025" s="208" t="n">
        <f aca="false">BM1026+BL1025</f>
        <v>4803901.15897254</v>
      </c>
      <c r="BN1025" s="209" t="n">
        <f aca="false">BM1025/BK1025</f>
        <v>48.9805696692733</v>
      </c>
    </row>
    <row r="1026" customFormat="false" ht="15" hidden="false" customHeight="false" outlineLevel="0" collapsed="false">
      <c r="A1026" s="219" t="s">
        <v>36</v>
      </c>
      <c r="B1026" s="132" t="n">
        <v>2172</v>
      </c>
      <c r="C1026" s="132" t="n">
        <v>1654</v>
      </c>
      <c r="D1026" s="132" t="n">
        <v>518</v>
      </c>
      <c r="E1026" s="217" t="n">
        <v>0.6</v>
      </c>
      <c r="F1026" s="217" t="n">
        <v>0.9</v>
      </c>
      <c r="G1026" s="217" t="n">
        <v>0.3</v>
      </c>
      <c r="H1026" s="217" t="n">
        <v>319.3</v>
      </c>
      <c r="I1026" s="127"/>
      <c r="AR1026" s="196" t="s">
        <v>206</v>
      </c>
      <c r="AS1026" s="197" t="s">
        <v>38</v>
      </c>
      <c r="AT1026" s="197" t="n">
        <v>5</v>
      </c>
      <c r="AU1026" s="198" t="n">
        <f aca="false">W48</f>
        <v>1585523</v>
      </c>
      <c r="AV1026" s="198" t="n">
        <f aca="false">C657</f>
        <v>2309</v>
      </c>
      <c r="AW1026" s="199" t="n">
        <f aca="false">AV1026/AU1026</f>
        <v>0.00145630180073074</v>
      </c>
      <c r="AX1026" s="200" t="n">
        <f aca="false">2*AT1026*AW1026/(2+AT1026*AW1026)</f>
        <v>0.00725509498392976</v>
      </c>
      <c r="AY1026" s="201" t="n">
        <f aca="false">AY1025*(1-AX1025)</f>
        <v>96829.9015411354</v>
      </c>
      <c r="AZ1026" s="201" t="n">
        <f aca="false">((AY1026+AY1027)/2)*AT1026</f>
        <v>482393.232373263</v>
      </c>
      <c r="BA1026" s="201" t="n">
        <f aca="false">BA1027+AZ1026</f>
        <v>4092328.80204176</v>
      </c>
      <c r="BB1026" s="202" t="n">
        <f aca="false">BA1026/AY1026</f>
        <v>42.2630689168186</v>
      </c>
      <c r="BD1026" s="196" t="s">
        <v>206</v>
      </c>
      <c r="BE1026" s="197" t="s">
        <v>38</v>
      </c>
      <c r="BF1026" s="197" t="n">
        <v>5</v>
      </c>
      <c r="BG1026" s="198" t="n">
        <f aca="false">AJ48</f>
        <v>1772119</v>
      </c>
      <c r="BH1026" s="198" t="n">
        <f aca="false">C1346</f>
        <v>2009</v>
      </c>
      <c r="BI1026" s="199" t="n">
        <f aca="false">BH1026/BG1026</f>
        <v>0.0011336710457932</v>
      </c>
      <c r="BJ1026" s="200" t="n">
        <f aca="false">2*BF1026*BI1026/(2+BF1026*BI1026)</f>
        <v>0.00565233550620477</v>
      </c>
      <c r="BK1026" s="201" t="n">
        <f aca="false">BK1025*(1-BJ1025)</f>
        <v>97652.9846179219</v>
      </c>
      <c r="BL1026" s="201" t="n">
        <f aca="false">((BK1026+BK1027)/2)*BF1026</f>
        <v>486885.004509002</v>
      </c>
      <c r="BM1026" s="201" t="n">
        <f aca="false">BM1027+BL1026</f>
        <v>4314574.47084925</v>
      </c>
      <c r="BN1026" s="202" t="n">
        <f aca="false">BM1026/BK1026</f>
        <v>44.1827199417457</v>
      </c>
    </row>
    <row r="1027" customFormat="false" ht="15" hidden="false" customHeight="false" outlineLevel="0" collapsed="false">
      <c r="A1027" s="219" t="s">
        <v>37</v>
      </c>
      <c r="B1027" s="132" t="n">
        <v>2468</v>
      </c>
      <c r="C1027" s="132" t="n">
        <v>1755</v>
      </c>
      <c r="D1027" s="132" t="n">
        <v>713</v>
      </c>
      <c r="E1027" s="217" t="n">
        <v>0.7</v>
      </c>
      <c r="F1027" s="217" t="n">
        <v>1</v>
      </c>
      <c r="G1027" s="217" t="n">
        <v>0.4</v>
      </c>
      <c r="H1027" s="217" t="n">
        <v>246.1</v>
      </c>
      <c r="I1027" s="127"/>
      <c r="AR1027" s="203" t="s">
        <v>207</v>
      </c>
      <c r="AS1027" s="204" t="s">
        <v>39</v>
      </c>
      <c r="AT1027" s="204" t="n">
        <v>5</v>
      </c>
      <c r="AU1027" s="205" t="n">
        <f aca="false">W49</f>
        <v>1541466</v>
      </c>
      <c r="AV1027" s="205" t="n">
        <f aca="false">C658</f>
        <v>3363</v>
      </c>
      <c r="AW1027" s="206" t="n">
        <f aca="false">AV1027/AU1027</f>
        <v>0.00218168937881212</v>
      </c>
      <c r="AX1027" s="207" t="n">
        <f aca="false">2*AT1027*AW1027/(2+AT1027*AW1027)</f>
        <v>0.0108492725374039</v>
      </c>
      <c r="AY1027" s="208" t="n">
        <f aca="false">AY1026*(1-AX1026)</f>
        <v>96127.3914081699</v>
      </c>
      <c r="AZ1027" s="208" t="n">
        <f aca="false">((AY1027+AY1028)/2)*AT1027</f>
        <v>478029.676371607</v>
      </c>
      <c r="BA1027" s="208" t="n">
        <f aca="false">BA1028+AZ1027</f>
        <v>3609935.5696685</v>
      </c>
      <c r="BB1027" s="209" t="n">
        <f aca="false">BA1027/AY1027</f>
        <v>37.5536620393684</v>
      </c>
      <c r="BD1027" s="203" t="s">
        <v>207</v>
      </c>
      <c r="BE1027" s="204" t="s">
        <v>39</v>
      </c>
      <c r="BF1027" s="204" t="n">
        <v>5</v>
      </c>
      <c r="BG1027" s="205" t="n">
        <f aca="false">AJ49</f>
        <v>1756679</v>
      </c>
      <c r="BH1027" s="205" t="n">
        <f aca="false">C1347</f>
        <v>3058</v>
      </c>
      <c r="BI1027" s="206" t="n">
        <f aca="false">BH1027/BG1027</f>
        <v>0.00174078474211851</v>
      </c>
      <c r="BJ1027" s="207" t="n">
        <f aca="false">2*BF1027*BI1027/(2+BF1027*BI1027)</f>
        <v>0.00866620870089621</v>
      </c>
      <c r="BK1027" s="208" t="n">
        <f aca="false">BK1026*(1-BJ1026)</f>
        <v>97101.0171856791</v>
      </c>
      <c r="BL1027" s="208" t="n">
        <f aca="false">((BK1027+BK1028)/2)*BF1027</f>
        <v>483401.341728395</v>
      </c>
      <c r="BM1027" s="208" t="n">
        <f aca="false">BM1028+BL1027</f>
        <v>3827689.46634024</v>
      </c>
      <c r="BN1027" s="209" t="n">
        <f aca="false">BM1027/BK1027</f>
        <v>39.4196639466797</v>
      </c>
    </row>
    <row r="1028" customFormat="false" ht="15" hidden="false" customHeight="false" outlineLevel="0" collapsed="false">
      <c r="A1028" s="219" t="s">
        <v>38</v>
      </c>
      <c r="B1028" s="132" t="n">
        <v>3329</v>
      </c>
      <c r="C1028" s="132" t="n">
        <v>2210</v>
      </c>
      <c r="D1028" s="132" t="n">
        <v>1119</v>
      </c>
      <c r="E1028" s="217" t="n">
        <v>1</v>
      </c>
      <c r="F1028" s="217" t="n">
        <v>1.2</v>
      </c>
      <c r="G1028" s="217" t="n">
        <v>0.7</v>
      </c>
      <c r="H1028" s="217" t="n">
        <v>197.5</v>
      </c>
      <c r="I1028" s="127"/>
      <c r="AR1028" s="196" t="s">
        <v>208</v>
      </c>
      <c r="AS1028" s="197" t="s">
        <v>40</v>
      </c>
      <c r="AT1028" s="197" t="n">
        <v>5</v>
      </c>
      <c r="AU1028" s="198" t="n">
        <f aca="false">W50</f>
        <v>1393195</v>
      </c>
      <c r="AV1028" s="198" t="n">
        <f aca="false">C659</f>
        <v>4824</v>
      </c>
      <c r="AW1028" s="199" t="n">
        <f aca="false">AV1028/AU1028</f>
        <v>0.00346254472633048</v>
      </c>
      <c r="AX1028" s="200" t="n">
        <f aca="false">2*AT1028*AW1028/(2+AT1028*AW1028)</f>
        <v>0.0171641445858581</v>
      </c>
      <c r="AY1028" s="201" t="n">
        <f aca="false">AY1027*(1-AX1027)</f>
        <v>95084.479140473</v>
      </c>
      <c r="AZ1028" s="201" t="n">
        <f aca="false">((AY1028+AY1029)/2)*AT1028</f>
        <v>471342.28633277</v>
      </c>
      <c r="BA1028" s="201" t="n">
        <f aca="false">BA1029+AZ1028</f>
        <v>3131905.89329689</v>
      </c>
      <c r="BB1028" s="202" t="n">
        <f aca="false">BA1028/AY1028</f>
        <v>32.9381400793075</v>
      </c>
      <c r="BD1028" s="196" t="s">
        <v>208</v>
      </c>
      <c r="BE1028" s="197" t="s">
        <v>40</v>
      </c>
      <c r="BF1028" s="197" t="n">
        <v>5</v>
      </c>
      <c r="BG1028" s="198" t="n">
        <f aca="false">AJ50</f>
        <v>1622867</v>
      </c>
      <c r="BH1028" s="198" t="n">
        <f aca="false">C1348</f>
        <v>4647</v>
      </c>
      <c r="BI1028" s="199" t="n">
        <f aca="false">BH1028/BG1028</f>
        <v>0.0028634509174196</v>
      </c>
      <c r="BJ1028" s="200" t="n">
        <f aca="false">2*BF1028*BI1028/(2+BF1028*BI1028)</f>
        <v>0.0142154911839176</v>
      </c>
      <c r="BK1028" s="201" t="n">
        <f aca="false">BK1027*(1-BJ1027)</f>
        <v>96259.5195056787</v>
      </c>
      <c r="BL1028" s="201" t="n">
        <f aca="false">((BK1028+BK1029)/2)*BF1028</f>
        <v>477876.656651141</v>
      </c>
      <c r="BM1028" s="201" t="n">
        <f aca="false">BM1029+BL1028</f>
        <v>3344288.12461185</v>
      </c>
      <c r="BN1028" s="202" t="n">
        <f aca="false">BM1028/BK1028</f>
        <v>34.7424144831157</v>
      </c>
    </row>
    <row r="1029" customFormat="false" ht="15" hidden="false" customHeight="false" outlineLevel="0" collapsed="false">
      <c r="A1029" s="219" t="s">
        <v>39</v>
      </c>
      <c r="B1029" s="132" t="n">
        <v>4856</v>
      </c>
      <c r="C1029" s="132" t="n">
        <v>3087</v>
      </c>
      <c r="D1029" s="132" t="n">
        <v>1769</v>
      </c>
      <c r="E1029" s="217" t="n">
        <v>1.4</v>
      </c>
      <c r="F1029" s="217" t="n">
        <v>1.7</v>
      </c>
      <c r="G1029" s="217" t="n">
        <v>1.1</v>
      </c>
      <c r="H1029" s="217" t="n">
        <v>174.5</v>
      </c>
      <c r="I1029" s="127"/>
      <c r="AR1029" s="203" t="s">
        <v>209</v>
      </c>
      <c r="AS1029" s="204" t="s">
        <v>52</v>
      </c>
      <c r="AT1029" s="204" t="n">
        <v>5</v>
      </c>
      <c r="AU1029" s="205" t="n">
        <f aca="false">W51</f>
        <v>1160244</v>
      </c>
      <c r="AV1029" s="205" t="n">
        <f aca="false">C660</f>
        <v>6728</v>
      </c>
      <c r="AW1029" s="206" t="n">
        <f aca="false">AV1029/AU1029</f>
        <v>0.00579878025656672</v>
      </c>
      <c r="AX1029" s="207" t="n">
        <f aca="false">2*AT1029*AW1029/(2+AT1029*AW1029)</f>
        <v>0.0285795844575996</v>
      </c>
      <c r="AY1029" s="208" t="n">
        <f aca="false">AY1028*(1-AX1028)</f>
        <v>93452.4353926349</v>
      </c>
      <c r="AZ1029" s="208" t="n">
        <f aca="false">((AY1029+AY1030)/2)*AT1029</f>
        <v>460585.097537994</v>
      </c>
      <c r="BA1029" s="208" t="n">
        <f aca="false">BA1030+AZ1029</f>
        <v>2660563.60696412</v>
      </c>
      <c r="BB1029" s="209" t="n">
        <f aca="false">BA1029/AY1029</f>
        <v>28.4697086361197</v>
      </c>
      <c r="BD1029" s="203" t="s">
        <v>209</v>
      </c>
      <c r="BE1029" s="204" t="s">
        <v>52</v>
      </c>
      <c r="BF1029" s="204" t="n">
        <v>5</v>
      </c>
      <c r="BG1029" s="205" t="n">
        <f aca="false">AJ51</f>
        <v>1500839</v>
      </c>
      <c r="BH1029" s="205" t="n">
        <f aca="false">C1349</f>
        <v>7084</v>
      </c>
      <c r="BI1029" s="206" t="n">
        <f aca="false">BH1029/BG1029</f>
        <v>0.00472002659845593</v>
      </c>
      <c r="BJ1029" s="207" t="n">
        <f aca="false">2*BF1029*BI1029/(2+BF1029*BI1029)</f>
        <v>0.0233248976490057</v>
      </c>
      <c r="BK1029" s="208" t="n">
        <f aca="false">BK1028*(1-BJ1028)</f>
        <v>94891.1431547776</v>
      </c>
      <c r="BL1029" s="208" t="n">
        <f aca="false">((BK1029+BK1030)/2)*BF1029</f>
        <v>468922.400269182</v>
      </c>
      <c r="BM1029" s="208" t="n">
        <f aca="false">BM1030+BL1029</f>
        <v>2866411.46796071</v>
      </c>
      <c r="BN1029" s="209" t="n">
        <f aca="false">BM1029/BK1029</f>
        <v>30.2073657526212</v>
      </c>
    </row>
    <row r="1030" customFormat="false" ht="15" hidden="false" customHeight="false" outlineLevel="0" collapsed="false">
      <c r="A1030" s="219" t="s">
        <v>40</v>
      </c>
      <c r="B1030" s="132" t="n">
        <v>7587</v>
      </c>
      <c r="C1030" s="132" t="n">
        <v>4761</v>
      </c>
      <c r="D1030" s="132" t="n">
        <v>2826</v>
      </c>
      <c r="E1030" s="217" t="n">
        <v>2.2</v>
      </c>
      <c r="F1030" s="217" t="n">
        <v>2.6</v>
      </c>
      <c r="G1030" s="217" t="n">
        <v>1.7</v>
      </c>
      <c r="H1030" s="217" t="n">
        <v>168.5</v>
      </c>
      <c r="I1030" s="127"/>
      <c r="AR1030" s="196" t="s">
        <v>210</v>
      </c>
      <c r="AS1030" s="197" t="s">
        <v>53</v>
      </c>
      <c r="AT1030" s="197" t="n">
        <v>5</v>
      </c>
      <c r="AU1030" s="198" t="n">
        <f aca="false">W52</f>
        <v>1024448</v>
      </c>
      <c r="AV1030" s="198" t="n">
        <f aca="false">C661</f>
        <v>9747</v>
      </c>
      <c r="AW1030" s="199" t="n">
        <f aca="false">AV1030/AU1030</f>
        <v>0.00951439214093834</v>
      </c>
      <c r="AX1030" s="200" t="n">
        <f aca="false">2*AT1030*AW1030/(2+AT1030*AW1030)</f>
        <v>0.0464667045824552</v>
      </c>
      <c r="AY1030" s="201" t="n">
        <f aca="false">AY1029*(1-AX1029)</f>
        <v>90781.6036225627</v>
      </c>
      <c r="AZ1030" s="201" t="n">
        <f aca="false">((AY1030+AY1031)/2)*AT1030</f>
        <v>443362.213220185</v>
      </c>
      <c r="BA1030" s="201" t="n">
        <f aca="false">BA1031+AZ1030</f>
        <v>2199978.50942613</v>
      </c>
      <c r="BB1030" s="202" t="n">
        <f aca="false">BA1030/AY1030</f>
        <v>24.2337480462765</v>
      </c>
      <c r="BD1030" s="196" t="s">
        <v>210</v>
      </c>
      <c r="BE1030" s="197" t="s">
        <v>53</v>
      </c>
      <c r="BF1030" s="197" t="n">
        <v>5</v>
      </c>
      <c r="BG1030" s="198" t="n">
        <f aca="false">AJ52</f>
        <v>1422961</v>
      </c>
      <c r="BH1030" s="198" t="n">
        <f aca="false">C1350</f>
        <v>11079</v>
      </c>
      <c r="BI1030" s="199" t="n">
        <f aca="false">BH1030/BG1030</f>
        <v>0.00778587747661391</v>
      </c>
      <c r="BJ1030" s="200" t="n">
        <f aca="false">2*BF1030*BI1030/(2+BF1030*BI1030)</f>
        <v>0.0381861065164544</v>
      </c>
      <c r="BK1030" s="201" t="n">
        <f aca="false">BK1029*(1-BJ1029)</f>
        <v>92677.8169528953</v>
      </c>
      <c r="BL1030" s="201" t="n">
        <f aca="false">((BK1030+BK1031)/2)*BF1030</f>
        <v>454541.572289787</v>
      </c>
      <c r="BM1030" s="201" t="n">
        <f aca="false">BM1031+BL1030</f>
        <v>2397489.06769153</v>
      </c>
      <c r="BN1030" s="202" t="n">
        <f aca="false">BM1030/BK1030</f>
        <v>25.8690714403651</v>
      </c>
    </row>
    <row r="1031" customFormat="false" ht="15" hidden="false" customHeight="false" outlineLevel="0" collapsed="false">
      <c r="A1031" s="219" t="s">
        <v>52</v>
      </c>
      <c r="B1031" s="132" t="n">
        <v>11698</v>
      </c>
      <c r="C1031" s="132" t="n">
        <v>7417</v>
      </c>
      <c r="D1031" s="132" t="n">
        <v>4281</v>
      </c>
      <c r="E1031" s="217" t="n">
        <v>3.4</v>
      </c>
      <c r="F1031" s="217" t="n">
        <v>4.1</v>
      </c>
      <c r="G1031" s="217" t="n">
        <v>2.6</v>
      </c>
      <c r="H1031" s="217" t="n">
        <v>173.3</v>
      </c>
      <c r="I1031" s="127"/>
      <c r="AR1031" s="203" t="s">
        <v>211</v>
      </c>
      <c r="AS1031" s="204" t="s">
        <v>57</v>
      </c>
      <c r="AT1031" s="204" t="n">
        <v>5</v>
      </c>
      <c r="AU1031" s="205" t="n">
        <f aca="false">W53</f>
        <v>917812</v>
      </c>
      <c r="AV1031" s="205" t="n">
        <f aca="false">C662</f>
        <v>13702</v>
      </c>
      <c r="AW1031" s="206" t="n">
        <f aca="false">AV1031/AU1031</f>
        <v>0.0149289832776211</v>
      </c>
      <c r="AX1031" s="207" t="n">
        <f aca="false">2*AT1031*AW1031/(2+AT1031*AW1031)</f>
        <v>0.0719592213573204</v>
      </c>
      <c r="AY1031" s="208" t="n">
        <f aca="false">AY1030*(1-AX1030)</f>
        <v>86563.2816655115</v>
      </c>
      <c r="AZ1031" s="208" t="n">
        <f aca="false">((AY1031+AY1032)/2)*AT1031</f>
        <v>417243.842460596</v>
      </c>
      <c r="BA1031" s="208" t="n">
        <f aca="false">BA1032+AZ1031</f>
        <v>1756616.29620594</v>
      </c>
      <c r="BB1031" s="209" t="n">
        <f aca="false">BA1031/AY1031</f>
        <v>20.2928569990411</v>
      </c>
      <c r="BD1031" s="203" t="s">
        <v>211</v>
      </c>
      <c r="BE1031" s="204" t="s">
        <v>57</v>
      </c>
      <c r="BF1031" s="204" t="n">
        <v>5</v>
      </c>
      <c r="BG1031" s="205" t="n">
        <f aca="false">AJ53</f>
        <v>1171834</v>
      </c>
      <c r="BH1031" s="205" t="n">
        <f aca="false">C1351</f>
        <v>14581</v>
      </c>
      <c r="BI1031" s="206" t="n">
        <f aca="false">BH1031/BG1031</f>
        <v>0.0124428886685316</v>
      </c>
      <c r="BJ1031" s="207" t="n">
        <f aca="false">2*BF1031*BI1031/(2+BF1031*BI1031)</f>
        <v>0.0603375110124958</v>
      </c>
      <c r="BK1031" s="208" t="n">
        <f aca="false">BK1030*(1-BJ1030)</f>
        <v>89138.8119630196</v>
      </c>
      <c r="BL1031" s="208" t="n">
        <f aca="false">((BK1031+BK1032)/2)*BF1031</f>
        <v>432248.024693949</v>
      </c>
      <c r="BM1031" s="208" t="n">
        <f aca="false">BM1032+BL1031</f>
        <v>1942947.49540174</v>
      </c>
      <c r="BN1031" s="209" t="n">
        <f aca="false">BM1031/BK1031</f>
        <v>21.7968744771671</v>
      </c>
    </row>
    <row r="1032" customFormat="false" ht="15" hidden="false" customHeight="false" outlineLevel="0" collapsed="false">
      <c r="A1032" s="219" t="s">
        <v>53</v>
      </c>
      <c r="B1032" s="132" t="n">
        <v>15619</v>
      </c>
      <c r="C1032" s="132" t="n">
        <v>10076</v>
      </c>
      <c r="D1032" s="132" t="n">
        <v>5543</v>
      </c>
      <c r="E1032" s="217" t="n">
        <v>4.5</v>
      </c>
      <c r="F1032" s="217" t="n">
        <v>5.6</v>
      </c>
      <c r="G1032" s="217" t="n">
        <v>3.4</v>
      </c>
      <c r="H1032" s="217" t="n">
        <v>181.8</v>
      </c>
      <c r="I1032" s="127"/>
      <c r="AR1032" s="196" t="s">
        <v>212</v>
      </c>
      <c r="AS1032" s="197" t="s">
        <v>62</v>
      </c>
      <c r="AT1032" s="197" t="n">
        <v>5</v>
      </c>
      <c r="AU1032" s="198" t="n">
        <f aca="false">W54</f>
        <v>782388</v>
      </c>
      <c r="AV1032" s="198" t="n">
        <f aca="false">C663</f>
        <v>17818</v>
      </c>
      <c r="AW1032" s="199" t="n">
        <f aca="false">AV1032/AU1032</f>
        <v>0.0227738666748467</v>
      </c>
      <c r="AX1032" s="200" t="n">
        <f aca="false">2*AT1032*AW1032/(2+AT1032*AW1032)</f>
        <v>0.10773545136063</v>
      </c>
      <c r="AY1032" s="201" t="n">
        <f aca="false">AY1031*(1-AX1031)</f>
        <v>80334.2553187269</v>
      </c>
      <c r="AZ1032" s="201" t="n">
        <f aca="false">((AY1032+AY1033)/2)*AT1032</f>
        <v>380034.158452427</v>
      </c>
      <c r="BA1032" s="201" t="n">
        <f aca="false">BA1033+AZ1032</f>
        <v>1339372.45374534</v>
      </c>
      <c r="BB1032" s="202" t="n">
        <f aca="false">BA1032/AY1032</f>
        <v>16.6724947960415</v>
      </c>
      <c r="BD1032" s="196" t="s">
        <v>212</v>
      </c>
      <c r="BE1032" s="197" t="s">
        <v>62</v>
      </c>
      <c r="BF1032" s="197" t="n">
        <v>5</v>
      </c>
      <c r="BG1032" s="198" t="n">
        <f aca="false">AJ54</f>
        <v>931555</v>
      </c>
      <c r="BH1032" s="198" t="n">
        <f aca="false">C1352</f>
        <v>17714</v>
      </c>
      <c r="BI1032" s="199" t="n">
        <f aca="false">BH1032/BG1032</f>
        <v>0.0190155170655517</v>
      </c>
      <c r="BJ1032" s="200" t="n">
        <f aca="false">2*BF1032*BI1032/(2+BF1032*BI1032)</f>
        <v>0.0907628299721266</v>
      </c>
      <c r="BK1032" s="201" t="n">
        <f aca="false">BK1031*(1-BJ1031)</f>
        <v>83760.3979145601</v>
      </c>
      <c r="BL1032" s="201" t="n">
        <f aca="false">((BK1032+BK1033)/2)*BF1032</f>
        <v>399796.162687008</v>
      </c>
      <c r="BM1032" s="201" t="n">
        <f aca="false">BM1033+BL1032</f>
        <v>1510699.47070779</v>
      </c>
      <c r="BN1032" s="202" t="n">
        <f aca="false">BM1032/BK1032</f>
        <v>18.0359633946436</v>
      </c>
    </row>
    <row r="1033" customFormat="false" ht="15" hidden="false" customHeight="false" outlineLevel="0" collapsed="false">
      <c r="A1033" s="219" t="s">
        <v>57</v>
      </c>
      <c r="B1033" s="132" t="n">
        <v>20699</v>
      </c>
      <c r="C1033" s="132" t="n">
        <v>13354</v>
      </c>
      <c r="D1033" s="132" t="n">
        <v>7345</v>
      </c>
      <c r="E1033" s="217" t="n">
        <v>6</v>
      </c>
      <c r="F1033" s="217" t="n">
        <v>7.4</v>
      </c>
      <c r="G1033" s="217" t="n">
        <v>4.5</v>
      </c>
      <c r="H1033" s="217" t="n">
        <v>181.8</v>
      </c>
      <c r="I1033" s="127"/>
      <c r="AR1033" s="203" t="s">
        <v>213</v>
      </c>
      <c r="AS1033" s="204" t="s">
        <v>64</v>
      </c>
      <c r="AT1033" s="204" t="n">
        <v>5</v>
      </c>
      <c r="AU1033" s="205" t="n">
        <f aca="false">W55</f>
        <v>620705</v>
      </c>
      <c r="AV1033" s="205" t="n">
        <f aca="false">C664</f>
        <v>21786</v>
      </c>
      <c r="AW1033" s="206" t="n">
        <f aca="false">AV1033/AU1033</f>
        <v>0.0350987989463594</v>
      </c>
      <c r="AX1033" s="207" t="n">
        <f aca="false">2*AT1033*AW1033/(2+AT1033*AW1033)</f>
        <v>0.161337144719108</v>
      </c>
      <c r="AY1033" s="208" t="n">
        <f aca="false">AY1032*(1-AX1032)</f>
        <v>71679.4080622438</v>
      </c>
      <c r="AZ1033" s="208" t="n">
        <f aca="false">((AY1033+AY1034)/2)*AT1033</f>
        <v>329485.662731423</v>
      </c>
      <c r="BA1033" s="208" t="n">
        <f aca="false">BA1034+AZ1033</f>
        <v>959338.295292918</v>
      </c>
      <c r="BB1033" s="209" t="n">
        <f aca="false">BA1033/AY1033</f>
        <v>13.3837362950858</v>
      </c>
      <c r="BD1033" s="203" t="s">
        <v>213</v>
      </c>
      <c r="BE1033" s="204" t="s">
        <v>64</v>
      </c>
      <c r="BF1033" s="204" t="n">
        <v>5</v>
      </c>
      <c r="BG1033" s="205" t="n">
        <f aca="false">AJ55</f>
        <v>770395</v>
      </c>
      <c r="BH1033" s="205" t="n">
        <f aca="false">C1353</f>
        <v>23218</v>
      </c>
      <c r="BI1033" s="206" t="n">
        <f aca="false">BH1033/BG1033</f>
        <v>0.0301377864601925</v>
      </c>
      <c r="BJ1033" s="207" t="n">
        <f aca="false">2*BF1033*BI1033/(2+BF1033*BI1033)</f>
        <v>0.140130848341461</v>
      </c>
      <c r="BK1033" s="208" t="n">
        <f aca="false">BK1032*(1-BJ1032)</f>
        <v>76158.0671602432</v>
      </c>
      <c r="BL1033" s="208" t="n">
        <f aca="false">((BK1033+BK1034)/2)*BF1033</f>
        <v>354110.099403189</v>
      </c>
      <c r="BM1033" s="208" t="n">
        <f aca="false">BM1034+BL1033</f>
        <v>1110903.30802078</v>
      </c>
      <c r="BN1033" s="209" t="n">
        <f aca="false">BM1033/BK1033</f>
        <v>14.586810687873</v>
      </c>
    </row>
    <row r="1034" customFormat="false" ht="15" hidden="false" customHeight="false" outlineLevel="0" collapsed="false">
      <c r="A1034" s="219" t="s">
        <v>62</v>
      </c>
      <c r="B1034" s="132" t="n">
        <v>28278</v>
      </c>
      <c r="C1034" s="132" t="n">
        <v>17727</v>
      </c>
      <c r="D1034" s="132" t="n">
        <v>10551</v>
      </c>
      <c r="E1034" s="217" t="n">
        <v>8.2</v>
      </c>
      <c r="F1034" s="217" t="n">
        <v>9.8</v>
      </c>
      <c r="G1034" s="217" t="n">
        <v>6.4</v>
      </c>
      <c r="H1034" s="217" t="n">
        <v>168</v>
      </c>
      <c r="I1034" s="127"/>
      <c r="AR1034" s="196" t="s">
        <v>214</v>
      </c>
      <c r="AS1034" s="197" t="s">
        <v>69</v>
      </c>
      <c r="AT1034" s="197" t="n">
        <v>5</v>
      </c>
      <c r="AU1034" s="198" t="n">
        <f aca="false">W56</f>
        <v>428705</v>
      </c>
      <c r="AV1034" s="198" t="n">
        <f aca="false">C665</f>
        <v>23713</v>
      </c>
      <c r="AW1034" s="199" t="n">
        <f aca="false">AV1034/AU1034</f>
        <v>0.0553130940856766</v>
      </c>
      <c r="AX1034" s="200" t="n">
        <f aca="false">2*AT1034*AW1034/(2+AT1034*AW1034)</f>
        <v>0.242967289121135</v>
      </c>
      <c r="AY1034" s="201" t="n">
        <f aca="false">AY1033*(1-AX1033)</f>
        <v>60114.8570303256</v>
      </c>
      <c r="AZ1034" s="201" t="n">
        <f aca="false">((AY1034+AY1035)/2)*AT1034</f>
        <v>264059.425530221</v>
      </c>
      <c r="BA1034" s="201" t="n">
        <f aca="false">BA1035+AZ1034</f>
        <v>629852.632561494</v>
      </c>
      <c r="BB1034" s="202" t="n">
        <f aca="false">BA1034/AY1034</f>
        <v>10.4774869920053</v>
      </c>
      <c r="BD1034" s="196" t="s">
        <v>214</v>
      </c>
      <c r="BE1034" s="197" t="s">
        <v>69</v>
      </c>
      <c r="BF1034" s="197" t="n">
        <v>5</v>
      </c>
      <c r="BG1034" s="198" t="n">
        <f aca="false">AJ56</f>
        <v>588344</v>
      </c>
      <c r="BH1034" s="198" t="n">
        <f aca="false">C1354</f>
        <v>28107</v>
      </c>
      <c r="BI1034" s="199" t="n">
        <f aca="false">BH1034/BG1034</f>
        <v>0.0477730715363801</v>
      </c>
      <c r="BJ1034" s="200" t="n">
        <f aca="false">2*BF1034*BI1034/(2+BF1034*BI1034)</f>
        <v>0.213380725966674</v>
      </c>
      <c r="BK1034" s="201" t="n">
        <f aca="false">BK1033*(1-BJ1033)</f>
        <v>65485.9726010324</v>
      </c>
      <c r="BL1034" s="201" t="n">
        <f aca="false">((BK1034+BK1035)/2)*BF1034</f>
        <v>292496.252069557</v>
      </c>
      <c r="BM1034" s="201" t="n">
        <f aca="false">BM1035+BL1034</f>
        <v>756793.208617593</v>
      </c>
      <c r="BN1034" s="202" t="n">
        <f aca="false">BM1034/BK1034</f>
        <v>11.5565697287309</v>
      </c>
    </row>
    <row r="1035" customFormat="false" ht="15" hidden="false" customHeight="false" outlineLevel="0" collapsed="false">
      <c r="A1035" s="219" t="s">
        <v>64</v>
      </c>
      <c r="B1035" s="132" t="n">
        <v>37685</v>
      </c>
      <c r="C1035" s="132" t="n">
        <v>22678</v>
      </c>
      <c r="D1035" s="132" t="n">
        <v>15007</v>
      </c>
      <c r="E1035" s="217" t="n">
        <v>10.9</v>
      </c>
      <c r="F1035" s="217" t="n">
        <v>12.6</v>
      </c>
      <c r="G1035" s="217" t="n">
        <v>9.1</v>
      </c>
      <c r="H1035" s="217" t="n">
        <v>151.1</v>
      </c>
      <c r="I1035" s="127"/>
      <c r="AR1035" s="203" t="s">
        <v>215</v>
      </c>
      <c r="AS1035" s="204" t="s">
        <v>70</v>
      </c>
      <c r="AT1035" s="204" t="n">
        <v>5</v>
      </c>
      <c r="AU1035" s="205" t="n">
        <f aca="false">W57</f>
        <v>251592</v>
      </c>
      <c r="AV1035" s="205" t="n">
        <f aca="false">C666</f>
        <v>22364</v>
      </c>
      <c r="AW1035" s="206" t="n">
        <f aca="false">AV1035/AU1035</f>
        <v>0.0888899488060034</v>
      </c>
      <c r="AX1035" s="207" t="n">
        <f aca="false">2*AT1035*AW1035/(2+AT1035*AW1035)</f>
        <v>0.36363991128513</v>
      </c>
      <c r="AY1035" s="208" t="n">
        <f aca="false">AY1034*(1-AX1034)</f>
        <v>45508.9131817627</v>
      </c>
      <c r="AZ1035" s="208" t="n">
        <f aca="false">((AY1035+AY1036)/2)*AT1035</f>
        <v>186172.423028566</v>
      </c>
      <c r="BA1035" s="208" t="n">
        <f aca="false">BA1036+AZ1035</f>
        <v>365793.207031274</v>
      </c>
      <c r="BB1035" s="209" t="n">
        <f aca="false">BA1035/AY1035</f>
        <v>8.03783657874435</v>
      </c>
      <c r="BD1035" s="203" t="s">
        <v>215</v>
      </c>
      <c r="BE1035" s="204" t="s">
        <v>70</v>
      </c>
      <c r="BF1035" s="204" t="n">
        <v>5</v>
      </c>
      <c r="BG1035" s="205" t="n">
        <f aca="false">AJ57</f>
        <v>392584</v>
      </c>
      <c r="BH1035" s="205" t="n">
        <f aca="false">C1355</f>
        <v>29511</v>
      </c>
      <c r="BI1035" s="206" t="n">
        <f aca="false">BH1035/BG1035</f>
        <v>0.0751711735577609</v>
      </c>
      <c r="BJ1035" s="207" t="n">
        <f aca="false">2*BF1035*BI1035/(2+BF1035*BI1035)</f>
        <v>0.316396186220346</v>
      </c>
      <c r="BK1035" s="208" t="n">
        <f aca="false">BK1034*(1-BJ1034)</f>
        <v>51512.5282267904</v>
      </c>
      <c r="BL1035" s="208" t="n">
        <f aca="false">((BK1035+BK1036)/2)*BF1035</f>
        <v>216816.722450141</v>
      </c>
      <c r="BM1035" s="208" t="n">
        <f aca="false">BM1036+BL1035</f>
        <v>464296.956548036</v>
      </c>
      <c r="BN1035" s="209" t="n">
        <f aca="false">BM1035/BK1035</f>
        <v>9.01328225444324</v>
      </c>
    </row>
    <row r="1036" customFormat="false" ht="15" hidden="false" customHeight="false" outlineLevel="0" collapsed="false">
      <c r="A1036" s="219" t="s">
        <v>69</v>
      </c>
      <c r="B1036" s="132" t="n">
        <v>47443</v>
      </c>
      <c r="C1036" s="132" t="n">
        <v>26705</v>
      </c>
      <c r="D1036" s="132" t="n">
        <v>20738</v>
      </c>
      <c r="E1036" s="217" t="n">
        <v>13.7</v>
      </c>
      <c r="F1036" s="217" t="n">
        <v>14.8</v>
      </c>
      <c r="G1036" s="217" t="n">
        <v>12.6</v>
      </c>
      <c r="H1036" s="217" t="n">
        <v>128.8</v>
      </c>
      <c r="I1036" s="127"/>
      <c r="AR1036" s="196" t="s">
        <v>216</v>
      </c>
      <c r="AS1036" s="197" t="s">
        <v>71</v>
      </c>
      <c r="AT1036" s="197" t="n">
        <v>5</v>
      </c>
      <c r="AU1036" s="198" t="n">
        <f aca="false">W58</f>
        <v>125828</v>
      </c>
      <c r="AV1036" s="198" t="n">
        <f aca="false">C667</f>
        <v>16538</v>
      </c>
      <c r="AW1036" s="199" t="n">
        <f aca="false">AV1036/AU1036</f>
        <v>0.131433385256064</v>
      </c>
      <c r="AX1036" s="200" t="n">
        <f aca="false">2*AT1036*AW1036/(2+AT1036*AW1036)</f>
        <v>0.494637291907186</v>
      </c>
      <c r="AY1036" s="201" t="n">
        <f aca="false">AY1035*(1-AX1035)</f>
        <v>28960.0560296639</v>
      </c>
      <c r="AZ1036" s="201" t="n">
        <f aca="false">((AY1036+AY1037)/2)*AT1036</f>
        <v>108988.470928336</v>
      </c>
      <c r="BA1036" s="201" t="n">
        <f aca="false">BA1037+AZ1036</f>
        <v>179620.784002707</v>
      </c>
      <c r="BB1036" s="202" t="n">
        <f aca="false">BA1036/AY1036</f>
        <v>6.20236313834204</v>
      </c>
      <c r="BD1036" s="196" t="s">
        <v>216</v>
      </c>
      <c r="BE1036" s="197" t="s">
        <v>71</v>
      </c>
      <c r="BF1036" s="197" t="n">
        <v>5</v>
      </c>
      <c r="BG1036" s="198" t="n">
        <f aca="false">AJ58</f>
        <v>212632</v>
      </c>
      <c r="BH1036" s="198" t="n">
        <f aca="false">C1356</f>
        <v>23516</v>
      </c>
      <c r="BI1036" s="199" t="n">
        <f aca="false">BH1036/BG1036</f>
        <v>0.110594830505286</v>
      </c>
      <c r="BJ1036" s="200" t="n">
        <f aca="false">2*BF1036*BI1036/(2+BF1036*BI1036)</f>
        <v>0.433199961683283</v>
      </c>
      <c r="BK1036" s="201" t="n">
        <f aca="false">BK1035*(1-BJ1035)</f>
        <v>35214.160753266</v>
      </c>
      <c r="BL1036" s="201" t="n">
        <f aca="false">((BK1036+BK1037)/2)*BF1036</f>
        <v>137933.87104377</v>
      </c>
      <c r="BM1036" s="201" t="n">
        <f aca="false">BM1037+BL1036</f>
        <v>247480.234097895</v>
      </c>
      <c r="BN1036" s="202" t="n">
        <f aca="false">BM1036/BK1036</f>
        <v>7.02786120140439</v>
      </c>
    </row>
    <row r="1037" customFormat="false" ht="15" hidden="false" customHeight="false" outlineLevel="0" collapsed="false">
      <c r="A1037" s="219" t="s">
        <v>70</v>
      </c>
      <c r="B1037" s="132" t="n">
        <v>54060</v>
      </c>
      <c r="C1037" s="132" t="n">
        <v>26565</v>
      </c>
      <c r="D1037" s="132" t="n">
        <v>27495</v>
      </c>
      <c r="E1037" s="217" t="n">
        <v>15.7</v>
      </c>
      <c r="F1037" s="217" t="n">
        <v>14.7</v>
      </c>
      <c r="G1037" s="217" t="n">
        <v>16.7</v>
      </c>
      <c r="H1037" s="217" t="n">
        <v>96.6</v>
      </c>
      <c r="I1037" s="127"/>
      <c r="AR1037" s="203" t="n">
        <v>90</v>
      </c>
      <c r="AS1037" s="204" t="s">
        <v>72</v>
      </c>
      <c r="AT1037" s="204" t="n">
        <v>5</v>
      </c>
      <c r="AU1037" s="205" t="n">
        <f aca="false">W59</f>
        <v>49884</v>
      </c>
      <c r="AV1037" s="205" t="n">
        <f aca="false">C668</f>
        <v>9125</v>
      </c>
      <c r="AW1037" s="206" t="n">
        <f aca="false">AV1037/AU1037</f>
        <v>0.182924384572208</v>
      </c>
      <c r="AX1037" s="207" t="n">
        <f aca="false">2*AT1037*AW1037/(2+AT1037*AW1037)</f>
        <v>0.627609307188104</v>
      </c>
      <c r="AY1037" s="208" t="n">
        <f aca="false">AY1036*(1-AX1036)</f>
        <v>14635.3323416706</v>
      </c>
      <c r="AZ1037" s="208" t="n">
        <f aca="false">((AY1037+AY1038)/2)*AT1037</f>
        <v>50213.484729794</v>
      </c>
      <c r="BA1037" s="208" t="n">
        <f aca="false">BA1038+AZ1037</f>
        <v>70632.3130743711</v>
      </c>
      <c r="BB1037" s="209" t="n">
        <f aca="false">BA1037/AY1037</f>
        <v>4.82615026604232</v>
      </c>
      <c r="BD1037" s="203" t="n">
        <v>90</v>
      </c>
      <c r="BE1037" s="204" t="s">
        <v>72</v>
      </c>
      <c r="BF1037" s="204" t="n">
        <v>5</v>
      </c>
      <c r="BG1037" s="205" t="n">
        <f aca="false">AJ59</f>
        <v>86356</v>
      </c>
      <c r="BH1037" s="205" t="n">
        <f aca="false">C1357</f>
        <v>13356</v>
      </c>
      <c r="BI1037" s="206" t="n">
        <f aca="false">BH1037/BG1037</f>
        <v>0.154662096438001</v>
      </c>
      <c r="BJ1037" s="207" t="n">
        <f aca="false">2*BF1037*BI1037/(2+BF1037*BI1037)</f>
        <v>0.557680423563209</v>
      </c>
      <c r="BK1037" s="208" t="n">
        <f aca="false">BK1036*(1-BJ1036)</f>
        <v>19959.3876642422</v>
      </c>
      <c r="BL1037" s="208" t="n">
        <f aca="false">((BK1037+BK1038)/2)*BF1037</f>
        <v>71969.5389045688</v>
      </c>
      <c r="BM1037" s="208" t="n">
        <f aca="false">BM1038+BL1037</f>
        <v>109546.363054125</v>
      </c>
      <c r="BN1037" s="209" t="n">
        <f aca="false">BM1037/BK1037</f>
        <v>5.48846311805347</v>
      </c>
    </row>
    <row r="1038" customFormat="false" ht="15" hidden="false" customHeight="false" outlineLevel="0" collapsed="false">
      <c r="A1038" s="219" t="s">
        <v>71</v>
      </c>
      <c r="B1038" s="132" t="n">
        <v>45986</v>
      </c>
      <c r="C1038" s="132" t="n">
        <v>19286</v>
      </c>
      <c r="D1038" s="132" t="n">
        <v>26700</v>
      </c>
      <c r="E1038" s="217" t="n">
        <v>13.3</v>
      </c>
      <c r="F1038" s="217" t="n">
        <v>10.7</v>
      </c>
      <c r="G1038" s="217" t="n">
        <v>16.2</v>
      </c>
      <c r="H1038" s="217" t="n">
        <v>72.2</v>
      </c>
      <c r="I1038" s="127"/>
      <c r="AR1038" s="196" t="n">
        <v>95</v>
      </c>
      <c r="AS1038" s="197" t="s">
        <v>74</v>
      </c>
      <c r="AT1038" s="197" t="n">
        <v>5</v>
      </c>
      <c r="AU1038" s="198" t="n">
        <f aca="false">W60</f>
        <v>13448</v>
      </c>
      <c r="AV1038" s="198" t="n">
        <f aca="false">C669</f>
        <v>3443</v>
      </c>
      <c r="AW1038" s="199" t="n">
        <f aca="false">AV1038/AU1038</f>
        <v>0.256023200475907</v>
      </c>
      <c r="AX1038" s="200" t="n">
        <f aca="false">2*AT1038*AW1038/(2+AT1038*AW1038)</f>
        <v>0.780530933327288</v>
      </c>
      <c r="AY1038" s="201" t="n">
        <f aca="false">AY1037*(1-AX1037)</f>
        <v>5450.06155024705</v>
      </c>
      <c r="AZ1038" s="201" t="n">
        <f aca="false">((AY1038+AY1039)/2)*AT1038</f>
        <v>16615.4536799715</v>
      </c>
      <c r="BA1038" s="201" t="n">
        <f aca="false">BA1039+AZ1038</f>
        <v>20418.8283445771</v>
      </c>
      <c r="BB1038" s="202" t="n">
        <f aca="false">BA1038/AY1038</f>
        <v>3.74653169626159</v>
      </c>
      <c r="BD1038" s="196" t="n">
        <v>95</v>
      </c>
      <c r="BE1038" s="197" t="s">
        <v>74</v>
      </c>
      <c r="BF1038" s="197" t="n">
        <v>5</v>
      </c>
      <c r="BG1038" s="198" t="n">
        <f aca="false">AJ60</f>
        <v>25753</v>
      </c>
      <c r="BH1038" s="198" t="n">
        <f aca="false">C1358</f>
        <v>5680</v>
      </c>
      <c r="BI1038" s="199" t="n">
        <f aca="false">BH1038/BG1038</f>
        <v>0.22055682833068</v>
      </c>
      <c r="BJ1038" s="200" t="n">
        <f aca="false">2*BF1038*BI1038/(2+BF1038*BI1038)</f>
        <v>0.710835231396891</v>
      </c>
      <c r="BK1038" s="201" t="n">
        <f aca="false">BK1037*(1-BJ1037)</f>
        <v>8828.42789758532</v>
      </c>
      <c r="BL1038" s="201" t="n">
        <f aca="false">((BK1038+BK1039)/2)*BF1038</f>
        <v>28453.2455192995</v>
      </c>
      <c r="BM1038" s="201" t="n">
        <f aca="false">BM1039+BL1038</f>
        <v>37576.8241495559</v>
      </c>
      <c r="BN1038" s="202" t="n">
        <f aca="false">BM1038/BK1038</f>
        <v>4.25634377779011</v>
      </c>
    </row>
    <row r="1039" customFormat="false" ht="15" hidden="false" customHeight="false" outlineLevel="0" collapsed="false">
      <c r="A1039" s="219" t="s">
        <v>72</v>
      </c>
      <c r="B1039" s="132" t="n">
        <v>30969</v>
      </c>
      <c r="C1039" s="132" t="n">
        <v>10667</v>
      </c>
      <c r="D1039" s="132" t="n">
        <v>20302</v>
      </c>
      <c r="E1039" s="217" t="n">
        <v>9</v>
      </c>
      <c r="F1039" s="217" t="n">
        <v>5.9</v>
      </c>
      <c r="G1039" s="217" t="n">
        <v>12.3</v>
      </c>
      <c r="H1039" s="217" t="n">
        <v>52.5</v>
      </c>
      <c r="I1039" s="127"/>
      <c r="AR1039" s="220" t="s">
        <v>217</v>
      </c>
      <c r="AS1039" s="221" t="s">
        <v>218</v>
      </c>
      <c r="AT1039" s="221" t="n">
        <f aca="false">2/AW1039</f>
        <v>6.3595206391478</v>
      </c>
      <c r="AU1039" s="222" t="n">
        <f aca="false">W61</f>
        <v>2388</v>
      </c>
      <c r="AV1039" s="222" t="n">
        <f aca="false">C670</f>
        <v>751</v>
      </c>
      <c r="AW1039" s="223" t="n">
        <f aca="false">AV1039/AU1039</f>
        <v>0.314489112227806</v>
      </c>
      <c r="AX1039" s="224" t="n">
        <f aca="false">2*AT1039*AW1039/(2+AT1039*AW1039)</f>
        <v>1</v>
      </c>
      <c r="AY1039" s="225" t="n">
        <f aca="false">AY1038*(1-AX1038)</f>
        <v>1196.11992174155</v>
      </c>
      <c r="AZ1039" s="225" t="n">
        <f aca="false">AY1039/AW1039</f>
        <v>3803.37466460563</v>
      </c>
      <c r="BA1039" s="225" t="n">
        <f aca="false">BA1040+AZ1039</f>
        <v>3803.37466460563</v>
      </c>
      <c r="BB1039" s="226" t="n">
        <f aca="false">BA1039/AY1039</f>
        <v>3.1797603195739</v>
      </c>
      <c r="BD1039" s="220" t="s">
        <v>217</v>
      </c>
      <c r="BE1039" s="221" t="s">
        <v>218</v>
      </c>
      <c r="BF1039" s="221" t="n">
        <f aca="false">2/BI1039</f>
        <v>7.14770240700219</v>
      </c>
      <c r="BG1039" s="222" t="n">
        <f aca="false">AJ61</f>
        <v>6533</v>
      </c>
      <c r="BH1039" s="222" t="n">
        <f aca="false">C1359</f>
        <v>1828</v>
      </c>
      <c r="BI1039" s="223" t="n">
        <f aca="false">BH1039/BG1039</f>
        <v>0.279810194397673</v>
      </c>
      <c r="BJ1039" s="224" t="n">
        <f aca="false">2*BF1039*BI1039/(2+BF1039*BI1039)</f>
        <v>1</v>
      </c>
      <c r="BK1039" s="225" t="n">
        <f aca="false">BK1038*(1-BJ1038)</f>
        <v>2552.87031013449</v>
      </c>
      <c r="BL1039" s="225" t="n">
        <f aca="false">BK1039/BI1039</f>
        <v>9123.57863025635</v>
      </c>
      <c r="BM1039" s="225" t="n">
        <f aca="false">BM1040+BL1039</f>
        <v>9123.57863025635</v>
      </c>
      <c r="BN1039" s="226" t="n">
        <f aca="false">BM1039/BK1039</f>
        <v>3.57385120350109</v>
      </c>
    </row>
    <row r="1040" customFormat="false" ht="15" hidden="false" customHeight="false" outlineLevel="0" collapsed="false">
      <c r="A1040" s="219" t="s">
        <v>74</v>
      </c>
      <c r="B1040" s="132" t="n">
        <v>16354</v>
      </c>
      <c r="C1040" s="132" t="n">
        <v>4498</v>
      </c>
      <c r="D1040" s="132" t="n">
        <v>11856</v>
      </c>
      <c r="E1040" s="217" t="n">
        <v>4.7</v>
      </c>
      <c r="F1040" s="217" t="n">
        <v>2.5</v>
      </c>
      <c r="G1040" s="217" t="n">
        <v>7.2</v>
      </c>
      <c r="H1040" s="217" t="n">
        <v>37.9</v>
      </c>
      <c r="I1040" s="127"/>
    </row>
    <row r="1041" customFormat="false" ht="15" hidden="false" customHeight="false" outlineLevel="0" collapsed="false">
      <c r="A1041" s="219" t="s">
        <v>218</v>
      </c>
      <c r="B1041" s="132" t="n">
        <v>5985</v>
      </c>
      <c r="C1041" s="132" t="n">
        <v>1292</v>
      </c>
      <c r="D1041" s="132" t="n">
        <v>4693</v>
      </c>
      <c r="E1041" s="217" t="n">
        <v>1.7</v>
      </c>
      <c r="F1041" s="217" t="n">
        <v>0.7</v>
      </c>
      <c r="G1041" s="217" t="n">
        <v>2.8</v>
      </c>
      <c r="H1041" s="217" t="n">
        <v>27.5</v>
      </c>
      <c r="I1041" s="127"/>
      <c r="AR1041" s="180"/>
      <c r="AS1041" s="181"/>
      <c r="AT1041" s="181"/>
      <c r="AU1041" s="181"/>
      <c r="AV1041" s="182"/>
      <c r="AW1041" s="182" t="s">
        <v>340</v>
      </c>
      <c r="AX1041" s="181"/>
      <c r="AY1041" s="181"/>
      <c r="AZ1041" s="181"/>
      <c r="BA1041" s="181"/>
      <c r="BB1041" s="183"/>
      <c r="BD1041" s="180"/>
      <c r="BE1041" s="181"/>
      <c r="BF1041" s="181"/>
      <c r="BG1041" s="181"/>
      <c r="BH1041" s="182"/>
      <c r="BI1041" s="182" t="s">
        <v>341</v>
      </c>
      <c r="BJ1041" s="181"/>
      <c r="BK1041" s="181"/>
      <c r="BL1041" s="181"/>
      <c r="BM1041" s="181"/>
      <c r="BN1041" s="183"/>
    </row>
    <row r="1042" customFormat="false" ht="15" hidden="false" customHeight="false" outlineLevel="0" collapsed="false">
      <c r="B1042" s="132"/>
      <c r="C1042" s="132"/>
      <c r="D1042" s="132"/>
      <c r="E1042" s="217"/>
      <c r="F1042" s="217"/>
      <c r="G1042" s="217"/>
      <c r="H1042" s="217"/>
      <c r="I1042" s="127"/>
      <c r="AR1042" s="184"/>
      <c r="AS1042" s="185"/>
      <c r="AT1042" s="186"/>
      <c r="AU1042" s="187"/>
      <c r="AV1042" s="187"/>
      <c r="AW1042" s="187"/>
      <c r="AX1042" s="187"/>
      <c r="AY1042" s="187"/>
      <c r="AZ1042" s="188"/>
      <c r="BA1042" s="187"/>
      <c r="BB1042" s="189"/>
      <c r="BD1042" s="184"/>
      <c r="BE1042" s="185"/>
      <c r="BF1042" s="186"/>
      <c r="BG1042" s="187"/>
      <c r="BH1042" s="187"/>
      <c r="BI1042" s="187"/>
      <c r="BJ1042" s="187"/>
      <c r="BK1042" s="187"/>
      <c r="BL1042" s="188"/>
      <c r="BM1042" s="187"/>
      <c r="BN1042" s="189"/>
    </row>
    <row r="1043" customFormat="false" ht="73" hidden="false" customHeight="false" outlineLevel="0" collapsed="false">
      <c r="A1043" s="219" t="s">
        <v>186</v>
      </c>
      <c r="B1043" s="132" t="n">
        <v>4655</v>
      </c>
      <c r="C1043" s="132" t="n">
        <v>2632</v>
      </c>
      <c r="D1043" s="132" t="n">
        <v>2023</v>
      </c>
      <c r="E1043" s="217" t="n">
        <v>1.3</v>
      </c>
      <c r="F1043" s="217" t="n">
        <v>1.5</v>
      </c>
      <c r="G1043" s="217" t="n">
        <v>1.2</v>
      </c>
      <c r="H1043" s="217" t="n">
        <v>130.1</v>
      </c>
      <c r="I1043" s="127"/>
      <c r="AR1043" s="184" t="s">
        <v>163</v>
      </c>
      <c r="AS1043" s="187" t="s">
        <v>164</v>
      </c>
      <c r="AT1043" s="186" t="s">
        <v>165</v>
      </c>
      <c r="AU1043" s="187" t="s">
        <v>166</v>
      </c>
      <c r="AV1043" s="187" t="s">
        <v>167</v>
      </c>
      <c r="AW1043" s="187" t="s">
        <v>168</v>
      </c>
      <c r="AX1043" s="187" t="s">
        <v>169</v>
      </c>
      <c r="AY1043" s="187" t="s">
        <v>170</v>
      </c>
      <c r="AZ1043" s="188" t="s">
        <v>171</v>
      </c>
      <c r="BA1043" s="187" t="s">
        <v>172</v>
      </c>
      <c r="BB1043" s="189" t="s">
        <v>173</v>
      </c>
      <c r="BD1043" s="184" t="s">
        <v>163</v>
      </c>
      <c r="BE1043" s="187" t="s">
        <v>164</v>
      </c>
      <c r="BF1043" s="186" t="s">
        <v>165</v>
      </c>
      <c r="BG1043" s="187" t="s">
        <v>166</v>
      </c>
      <c r="BH1043" s="187" t="s">
        <v>167</v>
      </c>
      <c r="BI1043" s="187" t="s">
        <v>168</v>
      </c>
      <c r="BJ1043" s="187" t="s">
        <v>169</v>
      </c>
      <c r="BK1043" s="187" t="s">
        <v>170</v>
      </c>
      <c r="BL1043" s="188" t="s">
        <v>171</v>
      </c>
      <c r="BM1043" s="187" t="s">
        <v>172</v>
      </c>
      <c r="BN1043" s="189" t="s">
        <v>173</v>
      </c>
    </row>
    <row r="1044" customFormat="false" ht="15" hidden="false" customHeight="false" outlineLevel="0" collapsed="false">
      <c r="A1044" s="219" t="s">
        <v>189</v>
      </c>
      <c r="B1044" s="132" t="n">
        <v>678</v>
      </c>
      <c r="C1044" s="132" t="n">
        <v>385</v>
      </c>
      <c r="D1044" s="132" t="n">
        <v>293</v>
      </c>
      <c r="E1044" s="217" t="n">
        <v>0.2</v>
      </c>
      <c r="F1044" s="217" t="n">
        <v>0.2</v>
      </c>
      <c r="G1044" s="217" t="n">
        <v>0.2</v>
      </c>
      <c r="H1044" s="217" t="n">
        <v>131.4</v>
      </c>
      <c r="I1044" s="127"/>
      <c r="AR1044" s="191" t="s">
        <v>175</v>
      </c>
      <c r="AS1044" s="192" t="s">
        <v>176</v>
      </c>
      <c r="AT1044" s="193" t="s">
        <v>177</v>
      </c>
      <c r="AU1044" s="192" t="s">
        <v>178</v>
      </c>
      <c r="AV1044" s="192" t="s">
        <v>179</v>
      </c>
      <c r="AW1044" s="192" t="s">
        <v>180</v>
      </c>
      <c r="AX1044" s="192" t="s">
        <v>181</v>
      </c>
      <c r="AY1044" s="192" t="s">
        <v>182</v>
      </c>
      <c r="AZ1044" s="194" t="s">
        <v>183</v>
      </c>
      <c r="BA1044" s="192" t="s">
        <v>184</v>
      </c>
      <c r="BB1044" s="195" t="s">
        <v>185</v>
      </c>
      <c r="BD1044" s="191" t="s">
        <v>175</v>
      </c>
      <c r="BE1044" s="192" t="s">
        <v>176</v>
      </c>
      <c r="BF1044" s="193" t="s">
        <v>177</v>
      </c>
      <c r="BG1044" s="192" t="s">
        <v>178</v>
      </c>
      <c r="BH1044" s="192" t="s">
        <v>179</v>
      </c>
      <c r="BI1044" s="192" t="s">
        <v>180</v>
      </c>
      <c r="BJ1044" s="192" t="s">
        <v>181</v>
      </c>
      <c r="BK1044" s="192" t="s">
        <v>182</v>
      </c>
      <c r="BL1044" s="194" t="s">
        <v>183</v>
      </c>
      <c r="BM1044" s="192" t="s">
        <v>184</v>
      </c>
      <c r="BN1044" s="195" t="s">
        <v>185</v>
      </c>
    </row>
    <row r="1045" customFormat="false" ht="15" hidden="false" customHeight="false" outlineLevel="0" collapsed="false">
      <c r="A1045" s="219" t="s">
        <v>24</v>
      </c>
      <c r="B1045" s="132" t="n">
        <v>6168</v>
      </c>
      <c r="C1045" s="132" t="n">
        <v>3574</v>
      </c>
      <c r="D1045" s="132" t="n">
        <v>2594</v>
      </c>
      <c r="E1045" s="217" t="n">
        <v>1.8</v>
      </c>
      <c r="F1045" s="217" t="n">
        <v>2</v>
      </c>
      <c r="G1045" s="217" t="n">
        <v>1.6</v>
      </c>
      <c r="H1045" s="217" t="n">
        <v>137.8</v>
      </c>
      <c r="I1045" s="127"/>
      <c r="AR1045" s="196" t="s">
        <v>186</v>
      </c>
      <c r="AS1045" s="197" t="s">
        <v>186</v>
      </c>
      <c r="AT1045" s="197" t="n">
        <v>1</v>
      </c>
      <c r="AU1045" s="198" t="n">
        <f aca="false">W70</f>
        <v>356210.17364878</v>
      </c>
      <c r="AV1045" s="198" t="n">
        <f aca="false">D649</f>
        <v>2527</v>
      </c>
      <c r="AW1045" s="199" t="n">
        <f aca="false">AV1045/AU1045</f>
        <v>0.00709412640889813</v>
      </c>
      <c r="AX1045" s="200" t="n">
        <f aca="false">2*AT1045*AW1045/(2+AT1045*AW1045)</f>
        <v>0.0070690520345361</v>
      </c>
      <c r="AY1045" s="201" t="n">
        <v>100000</v>
      </c>
      <c r="AZ1045" s="201" t="n">
        <f aca="false">(0.1*AY1045+0.9*AY1046)*AT1045</f>
        <v>99363.7853168918</v>
      </c>
      <c r="BA1045" s="201" t="n">
        <f aca="false">BA1046+AZ1045</f>
        <v>8185499.18288389</v>
      </c>
      <c r="BB1045" s="202" t="n">
        <f aca="false">BA1045/AY1045</f>
        <v>81.8549918288389</v>
      </c>
      <c r="BD1045" s="196" t="s">
        <v>186</v>
      </c>
      <c r="BE1045" s="197" t="s">
        <v>186</v>
      </c>
      <c r="BF1045" s="197" t="n">
        <v>1</v>
      </c>
      <c r="BG1045" s="198" t="n">
        <f aca="false">AJ70</f>
        <v>343544.104004878</v>
      </c>
      <c r="BH1045" s="198" t="n">
        <f aca="false">D1338</f>
        <v>1714</v>
      </c>
      <c r="BI1045" s="199" t="n">
        <f aca="false">BH1045/BG1045</f>
        <v>0.00498917018228222</v>
      </c>
      <c r="BJ1045" s="200" t="n">
        <f aca="false">2*BF1045*BI1045/(2+BF1045*BI1045)</f>
        <v>0.00497675524285115</v>
      </c>
      <c r="BK1045" s="201" t="n">
        <v>100000</v>
      </c>
      <c r="BL1045" s="201" t="n">
        <f aca="false">(0.1*BK1045+0.9*BK1046)*BF1045</f>
        <v>99552.0920281434</v>
      </c>
      <c r="BM1045" s="201" t="n">
        <f aca="false">BM1046+BL1045</f>
        <v>8406466.22329825</v>
      </c>
      <c r="BN1045" s="202" t="n">
        <f aca="false">BM1045/BK1045</f>
        <v>84.0646622329825</v>
      </c>
    </row>
    <row r="1046" customFormat="false" ht="15" hidden="false" customHeight="false" outlineLevel="0" collapsed="false">
      <c r="A1046" s="219" t="s">
        <v>25</v>
      </c>
      <c r="B1046" s="132" t="n">
        <v>3826</v>
      </c>
      <c r="C1046" s="132" t="n">
        <v>2962</v>
      </c>
      <c r="D1046" s="132" t="n">
        <v>864</v>
      </c>
      <c r="E1046" s="217" t="n">
        <v>1.1</v>
      </c>
      <c r="F1046" s="217" t="n">
        <v>1.6</v>
      </c>
      <c r="G1046" s="217" t="n">
        <v>0.5</v>
      </c>
      <c r="H1046" s="217" t="n">
        <v>342.8</v>
      </c>
      <c r="I1046" s="127"/>
      <c r="AR1046" s="203" t="s">
        <v>188</v>
      </c>
      <c r="AS1046" s="204" t="s">
        <v>189</v>
      </c>
      <c r="AT1046" s="204" t="n">
        <v>4</v>
      </c>
      <c r="AU1046" s="205" t="n">
        <f aca="false">W71</f>
        <v>1788154</v>
      </c>
      <c r="AV1046" s="205" t="n">
        <f aca="false">D650</f>
        <v>402</v>
      </c>
      <c r="AW1046" s="206" t="n">
        <f aca="false">AV1046/AU1046</f>
        <v>0.000224812851689508</v>
      </c>
      <c r="AX1046" s="207" t="n">
        <f aca="false">2*AT1046*AW1046/(2+AT1046*AW1046)</f>
        <v>0.000898847261925657</v>
      </c>
      <c r="AY1046" s="208" t="n">
        <f aca="false">AY1045*(1-AX1045)</f>
        <v>99293.0947965464</v>
      </c>
      <c r="AZ1046" s="208" t="n">
        <f aca="false">((AY1046+AY1047)/2)*AT1046</f>
        <v>396993.880533413</v>
      </c>
      <c r="BA1046" s="208" t="n">
        <f aca="false">BA1047+AZ1046</f>
        <v>8086135.397567</v>
      </c>
      <c r="BB1046" s="209" t="n">
        <f aca="false">BA1046/AY1046</f>
        <v>81.4370366251113</v>
      </c>
      <c r="BD1046" s="203" t="s">
        <v>188</v>
      </c>
      <c r="BE1046" s="204" t="s">
        <v>189</v>
      </c>
      <c r="BF1046" s="204" t="n">
        <v>4</v>
      </c>
      <c r="BG1046" s="205" t="n">
        <f aca="false">AJ71</f>
        <v>1715594</v>
      </c>
      <c r="BH1046" s="205" t="n">
        <f aca="false">D1339</f>
        <v>242</v>
      </c>
      <c r="BI1046" s="206" t="n">
        <f aca="false">BH1046/BG1046</f>
        <v>0.000141059015128288</v>
      </c>
      <c r="BJ1046" s="207" t="n">
        <f aca="false">2*BF1046*BI1046/(2+BF1046*BI1046)</f>
        <v>0.000564076924242371</v>
      </c>
      <c r="BK1046" s="208" t="n">
        <f aca="false">BK1045*(1-BJ1045)</f>
        <v>99502.3244757149</v>
      </c>
      <c r="BL1046" s="208" t="n">
        <f aca="false">((BK1046+BK1047)/2)*BF1046</f>
        <v>397897.043972569</v>
      </c>
      <c r="BM1046" s="208" t="n">
        <f aca="false">BM1047+BL1046</f>
        <v>8306914.13127011</v>
      </c>
      <c r="BN1046" s="209" t="n">
        <f aca="false">BM1046/BK1046</f>
        <v>83.4846238521548</v>
      </c>
    </row>
    <row r="1047" customFormat="false" ht="15" hidden="false" customHeight="false" outlineLevel="0" collapsed="false">
      <c r="A1047" s="219" t="s">
        <v>222</v>
      </c>
      <c r="B1047" s="132" t="n">
        <v>16651</v>
      </c>
      <c r="C1047" s="132" t="n">
        <v>11668</v>
      </c>
      <c r="D1047" s="132" t="n">
        <v>4983</v>
      </c>
      <c r="E1047" s="217" t="n">
        <v>4.8</v>
      </c>
      <c r="F1047" s="217" t="n">
        <v>6.5</v>
      </c>
      <c r="G1047" s="217" t="n">
        <v>3</v>
      </c>
      <c r="H1047" s="217" t="n">
        <v>234.2</v>
      </c>
      <c r="I1047" s="127"/>
      <c r="AR1047" s="196" t="s">
        <v>194</v>
      </c>
      <c r="AS1047" s="197" t="s">
        <v>46</v>
      </c>
      <c r="AT1047" s="197" t="n">
        <v>5</v>
      </c>
      <c r="AU1047" s="198" t="n">
        <f aca="false">W72</f>
        <v>1819781</v>
      </c>
      <c r="AV1047" s="198" t="n">
        <f aca="false">D651</f>
        <v>183</v>
      </c>
      <c r="AW1047" s="199" t="n">
        <f aca="false">AV1047/AU1047</f>
        <v>0.000100561551087741</v>
      </c>
      <c r="AX1047" s="200" t="n">
        <f aca="false">2*AT1047*AW1047/(2+AT1047*AW1047)</f>
        <v>0.000502681379390668</v>
      </c>
      <c r="AY1047" s="201" t="n">
        <f aca="false">AY1046*(1-AX1046)</f>
        <v>99203.8454701604</v>
      </c>
      <c r="AZ1047" s="201" t="n">
        <f aca="false">((AY1047+AY1048)/2)*AT1047</f>
        <v>495894.557536097</v>
      </c>
      <c r="BA1047" s="201" t="n">
        <f aca="false">BA1048+AZ1047</f>
        <v>7689141.51703358</v>
      </c>
      <c r="BB1047" s="202" t="n">
        <f aca="false">BA1047/AY1047</f>
        <v>77.5085026249956</v>
      </c>
      <c r="BD1047" s="196" t="s">
        <v>194</v>
      </c>
      <c r="BE1047" s="197" t="s">
        <v>46</v>
      </c>
      <c r="BF1047" s="197" t="n">
        <v>5</v>
      </c>
      <c r="BG1047" s="198" t="n">
        <f aca="false">AJ72</f>
        <v>1734159</v>
      </c>
      <c r="BH1047" s="198" t="n">
        <f aca="false">D1340</f>
        <v>98</v>
      </c>
      <c r="BI1047" s="199" t="n">
        <f aca="false">BH1047/BG1047</f>
        <v>5.65115424825521E-005</v>
      </c>
      <c r="BJ1047" s="200" t="n">
        <f aca="false">2*BF1047*BI1047/(2+BF1047*BI1047)</f>
        <v>0.000282517798621313</v>
      </c>
      <c r="BK1047" s="201" t="n">
        <f aca="false">BK1046*(1-BJ1046)</f>
        <v>99446.1975105697</v>
      </c>
      <c r="BL1047" s="201" t="n">
        <f aca="false">((BK1047+BK1048)/2)*BF1047</f>
        <v>497160.749250844</v>
      </c>
      <c r="BM1047" s="201" t="n">
        <f aca="false">BM1048+BL1047</f>
        <v>7909017.08729754</v>
      </c>
      <c r="BN1047" s="202" t="n">
        <f aca="false">BM1047/BK1047</f>
        <v>79.5306133897872</v>
      </c>
    </row>
    <row r="1048" customFormat="false" ht="15" hidden="false" customHeight="false" outlineLevel="0" collapsed="false">
      <c r="A1048" s="219" t="s">
        <v>223</v>
      </c>
      <c r="B1048" s="132" t="n">
        <v>24238</v>
      </c>
      <c r="C1048" s="132" t="n">
        <v>16429</v>
      </c>
      <c r="D1048" s="132" t="n">
        <v>7809</v>
      </c>
      <c r="E1048" s="217" t="n">
        <v>7</v>
      </c>
      <c r="F1048" s="217" t="n">
        <v>9.1</v>
      </c>
      <c r="G1048" s="217" t="n">
        <v>4.7</v>
      </c>
      <c r="H1048" s="217" t="n">
        <v>210.4</v>
      </c>
      <c r="I1048" s="127"/>
      <c r="AR1048" s="203" t="s">
        <v>200</v>
      </c>
      <c r="AS1048" s="204" t="s">
        <v>33</v>
      </c>
      <c r="AT1048" s="204" t="n">
        <v>5</v>
      </c>
      <c r="AU1048" s="205" t="n">
        <f aca="false">W73</f>
        <v>1780891</v>
      </c>
      <c r="AV1048" s="205" t="n">
        <f aca="false">D652</f>
        <v>203</v>
      </c>
      <c r="AW1048" s="206" t="n">
        <f aca="false">AV1048/AU1048</f>
        <v>0.000113987885839167</v>
      </c>
      <c r="AX1048" s="207" t="n">
        <f aca="false">2*AT1048*AW1048/(2+AT1048*AW1048)</f>
        <v>0.000569777059989665</v>
      </c>
      <c r="AY1048" s="208" t="n">
        <f aca="false">AY1047*(1-AX1047)</f>
        <v>99153.9775442786</v>
      </c>
      <c r="AZ1048" s="208" t="n">
        <f aca="false">((AY1048+AY1049)/2)*AT1048</f>
        <v>495628.648566864</v>
      </c>
      <c r="BA1048" s="208" t="n">
        <f aca="false">BA1049+AZ1048</f>
        <v>7193246.95949749</v>
      </c>
      <c r="BB1048" s="209" t="n">
        <f aca="false">BA1048/AY1048</f>
        <v>72.5462269658849</v>
      </c>
      <c r="BD1048" s="203" t="s">
        <v>200</v>
      </c>
      <c r="BE1048" s="204" t="s">
        <v>33</v>
      </c>
      <c r="BF1048" s="204" t="n">
        <v>5</v>
      </c>
      <c r="BG1048" s="205" t="n">
        <f aca="false">AJ73</f>
        <v>1765362</v>
      </c>
      <c r="BH1048" s="205" t="n">
        <f aca="false">D1341</f>
        <v>110</v>
      </c>
      <c r="BI1048" s="206" t="n">
        <f aca="false">BH1048/BG1048</f>
        <v>6.23101664134608E-005</v>
      </c>
      <c r="BJ1048" s="207" t="n">
        <f aca="false">2*BF1048*BI1048/(2+BF1048*BI1048)</f>
        <v>0.000311502307665732</v>
      </c>
      <c r="BK1048" s="208" t="n">
        <f aca="false">BK1047*(1-BJ1047)</f>
        <v>99418.1021897677</v>
      </c>
      <c r="BL1048" s="208" t="n">
        <f aca="false">((BK1048+BK1049)/2)*BF1048</f>
        <v>497013.088528199</v>
      </c>
      <c r="BM1048" s="208" t="n">
        <f aca="false">BM1049+BL1048</f>
        <v>7411856.3380467</v>
      </c>
      <c r="BN1048" s="209" t="n">
        <f aca="false">BM1048/BK1048</f>
        <v>74.5523820591451</v>
      </c>
    </row>
    <row r="1049" customFormat="false" ht="15" hidden="false" customHeight="false" outlineLevel="0" collapsed="false">
      <c r="A1049" s="219" t="s">
        <v>224</v>
      </c>
      <c r="B1049" s="132" t="n">
        <v>72254</v>
      </c>
      <c r="C1049" s="132" t="n">
        <v>47276</v>
      </c>
      <c r="D1049" s="132" t="n">
        <v>24978</v>
      </c>
      <c r="E1049" s="217" t="n">
        <v>20.9</v>
      </c>
      <c r="F1049" s="217" t="n">
        <v>26.2</v>
      </c>
      <c r="G1049" s="217" t="n">
        <v>15.1</v>
      </c>
      <c r="H1049" s="217" t="n">
        <v>189.3</v>
      </c>
      <c r="I1049" s="127"/>
      <c r="AR1049" s="196" t="s">
        <v>202</v>
      </c>
      <c r="AS1049" s="197" t="s">
        <v>34</v>
      </c>
      <c r="AT1049" s="197" t="n">
        <v>5</v>
      </c>
      <c r="AU1049" s="198" t="n">
        <f aca="false">W74</f>
        <v>1711871</v>
      </c>
      <c r="AV1049" s="198" t="n">
        <f aca="false">D653</f>
        <v>462</v>
      </c>
      <c r="AW1049" s="199" t="n">
        <f aca="false">AV1049/AU1049</f>
        <v>0.000269880148679427</v>
      </c>
      <c r="AX1049" s="200" t="n">
        <f aca="false">2*AT1049*AW1049/(2+AT1049*AW1049)</f>
        <v>0.00134849091607483</v>
      </c>
      <c r="AY1049" s="201" t="n">
        <f aca="false">AY1048*(1-AX1048)</f>
        <v>99097.4818824671</v>
      </c>
      <c r="AZ1049" s="201" t="n">
        <f aca="false">((AY1049+AY1050)/2)*AT1049</f>
        <v>495153.329277025</v>
      </c>
      <c r="BA1049" s="201" t="n">
        <f aca="false">BA1050+AZ1049</f>
        <v>6697618.31093062</v>
      </c>
      <c r="BB1049" s="202" t="n">
        <f aca="false">BA1049/AY1049</f>
        <v>67.5861604523334</v>
      </c>
      <c r="BD1049" s="196" t="s">
        <v>202</v>
      </c>
      <c r="BE1049" s="197" t="s">
        <v>34</v>
      </c>
      <c r="BF1049" s="197" t="n">
        <v>5</v>
      </c>
      <c r="BG1049" s="198" t="n">
        <f aca="false">AJ74</f>
        <v>1802187</v>
      </c>
      <c r="BH1049" s="198" t="n">
        <f aca="false">D1342</f>
        <v>340</v>
      </c>
      <c r="BI1049" s="199" t="n">
        <f aca="false">BH1049/BG1049</f>
        <v>0.000188659667393006</v>
      </c>
      <c r="BJ1049" s="200" t="n">
        <f aca="false">2*BF1049*BI1049/(2+BF1049*BI1049)</f>
        <v>0.000942853640829334</v>
      </c>
      <c r="BK1049" s="201" t="n">
        <f aca="false">BK1048*(1-BJ1048)</f>
        <v>99387.1332215119</v>
      </c>
      <c r="BL1049" s="201" t="n">
        <f aca="false">((BK1049+BK1050)/2)*BF1049</f>
        <v>496701.397306536</v>
      </c>
      <c r="BM1049" s="201" t="n">
        <f aca="false">BM1050+BL1049</f>
        <v>6914843.2495185</v>
      </c>
      <c r="BN1049" s="202" t="n">
        <f aca="false">BM1049/BK1049</f>
        <v>69.5748335361162</v>
      </c>
    </row>
    <row r="1050" customFormat="false" ht="15" hidden="false" customHeight="false" outlineLevel="0" collapsed="false">
      <c r="A1050" s="219" t="s">
        <v>226</v>
      </c>
      <c r="B1050" s="132" t="n">
        <v>48016</v>
      </c>
      <c r="C1050" s="132" t="n">
        <v>30847</v>
      </c>
      <c r="D1050" s="132" t="n">
        <v>17169</v>
      </c>
      <c r="E1050" s="217" t="n">
        <v>13.9</v>
      </c>
      <c r="F1050" s="217" t="n">
        <v>17.1</v>
      </c>
      <c r="G1050" s="217" t="n">
        <v>10.4</v>
      </c>
      <c r="H1050" s="217" t="n">
        <v>179.7</v>
      </c>
      <c r="I1050" s="127"/>
      <c r="AR1050" s="203" t="s">
        <v>203</v>
      </c>
      <c r="AS1050" s="204" t="s">
        <v>35</v>
      </c>
      <c r="AT1050" s="204" t="n">
        <v>5</v>
      </c>
      <c r="AU1050" s="205" t="n">
        <f aca="false">W75</f>
        <v>1726877</v>
      </c>
      <c r="AV1050" s="205" t="n">
        <f aca="false">D654</f>
        <v>577</v>
      </c>
      <c r="AW1050" s="206" t="n">
        <f aca="false">AV1050/AU1050</f>
        <v>0.000334129182333195</v>
      </c>
      <c r="AX1050" s="207" t="n">
        <f aca="false">2*AT1050*AW1050/(2+AT1050*AW1050)</f>
        <v>0.00166925154752926</v>
      </c>
      <c r="AY1050" s="208" t="n">
        <f aca="false">AY1049*(1-AX1049)</f>
        <v>98963.8498283427</v>
      </c>
      <c r="AZ1050" s="208" t="n">
        <f aca="false">((AY1050+AY1051)/2)*AT1050</f>
        <v>494406.260243025</v>
      </c>
      <c r="BA1050" s="208" t="n">
        <f aca="false">BA1051+AZ1050</f>
        <v>6202464.9816536</v>
      </c>
      <c r="BB1050" s="209" t="n">
        <f aca="false">BA1050/AY1050</f>
        <v>62.6740470627613</v>
      </c>
      <c r="BD1050" s="203" t="s">
        <v>203</v>
      </c>
      <c r="BE1050" s="204" t="s">
        <v>35</v>
      </c>
      <c r="BF1050" s="204" t="n">
        <v>5</v>
      </c>
      <c r="BG1050" s="205" t="n">
        <f aca="false">AJ75</f>
        <v>1827285</v>
      </c>
      <c r="BH1050" s="205" t="n">
        <f aca="false">D1343</f>
        <v>424</v>
      </c>
      <c r="BI1050" s="206" t="n">
        <f aca="false">BH1050/BG1050</f>
        <v>0.000232038242529217</v>
      </c>
      <c r="BJ1050" s="207" t="n">
        <f aca="false">2*BF1050*BI1050/(2+BF1050*BI1050)</f>
        <v>0.00115951858101179</v>
      </c>
      <c r="BK1050" s="208" t="n">
        <f aca="false">BK1049*(1-BJ1049)</f>
        <v>99293.4257011024</v>
      </c>
      <c r="BL1050" s="208" t="n">
        <f aca="false">((BK1050+BK1051)/2)*BF1050</f>
        <v>496179.29707533</v>
      </c>
      <c r="BM1050" s="208" t="n">
        <f aca="false">BM1051+BL1050</f>
        <v>6418141.85221196</v>
      </c>
      <c r="BN1050" s="209" t="n">
        <f aca="false">BM1050/BK1050</f>
        <v>64.6381349711123</v>
      </c>
    </row>
    <row r="1051" customFormat="false" ht="15" hidden="false" customHeight="false" outlineLevel="0" collapsed="false">
      <c r="A1051" s="219" t="s">
        <v>227</v>
      </c>
      <c r="B1051" s="132" t="n">
        <v>303078</v>
      </c>
      <c r="C1051" s="132" t="n">
        <v>152848</v>
      </c>
      <c r="D1051" s="132" t="n">
        <v>150230</v>
      </c>
      <c r="E1051" s="217" t="n">
        <v>87.8</v>
      </c>
      <c r="F1051" s="217" t="n">
        <v>84.8</v>
      </c>
      <c r="G1051" s="217" t="n">
        <v>91.1</v>
      </c>
      <c r="H1051" s="217" t="n">
        <v>101.7</v>
      </c>
      <c r="I1051" s="127"/>
      <c r="AR1051" s="196" t="s">
        <v>204</v>
      </c>
      <c r="AS1051" s="197" t="s">
        <v>36</v>
      </c>
      <c r="AT1051" s="197" t="n">
        <v>5</v>
      </c>
      <c r="AU1051" s="198" t="n">
        <f aca="false">W76</f>
        <v>1766751</v>
      </c>
      <c r="AV1051" s="198" t="n">
        <f aca="false">D655</f>
        <v>675</v>
      </c>
      <c r="AW1051" s="199" t="n">
        <f aca="false">AV1051/AU1051</f>
        <v>0.000382057233871666</v>
      </c>
      <c r="AX1051" s="200" t="n">
        <f aca="false">2*AT1051*AW1051/(2+AT1051*AW1051)</f>
        <v>0.00190846331382177</v>
      </c>
      <c r="AY1051" s="201" t="n">
        <f aca="false">AY1050*(1-AX1050)</f>
        <v>98798.6542688673</v>
      </c>
      <c r="AZ1051" s="201" t="n">
        <f aca="false">((AY1051+AY1052)/2)*AT1051</f>
        <v>493521.887326519</v>
      </c>
      <c r="BA1051" s="201" t="n">
        <f aca="false">BA1052+AZ1051</f>
        <v>5708058.72141057</v>
      </c>
      <c r="BB1051" s="202" t="n">
        <f aca="false">BA1051/AY1051</f>
        <v>57.7746606333003</v>
      </c>
      <c r="BD1051" s="196" t="s">
        <v>204</v>
      </c>
      <c r="BE1051" s="197" t="s">
        <v>36</v>
      </c>
      <c r="BF1051" s="197" t="n">
        <v>5</v>
      </c>
      <c r="BG1051" s="198" t="n">
        <f aca="false">AJ76</f>
        <v>1732793</v>
      </c>
      <c r="BH1051" s="198" t="n">
        <f aca="false">D1344</f>
        <v>437</v>
      </c>
      <c r="BI1051" s="199" t="n">
        <f aca="false">BH1051/BG1051</f>
        <v>0.000252194001245388</v>
      </c>
      <c r="BJ1051" s="200" t="n">
        <f aca="false">2*BF1051*BI1051/(2+BF1051*BI1051)</f>
        <v>0.00126017548448268</v>
      </c>
      <c r="BK1051" s="201" t="n">
        <f aca="false">BK1050*(1-BJ1050)</f>
        <v>99178.2931290296</v>
      </c>
      <c r="BL1051" s="201" t="n">
        <f aca="false">((BK1051+BK1052)/2)*BF1051</f>
        <v>495579.010511163</v>
      </c>
      <c r="BM1051" s="201" t="n">
        <f aca="false">BM1052+BL1051</f>
        <v>5921962.55513663</v>
      </c>
      <c r="BN1051" s="202" t="n">
        <f aca="false">BM1051/BK1051</f>
        <v>59.7102689338708</v>
      </c>
    </row>
    <row r="1052" customFormat="false" ht="15" hidden="false" customHeight="false" outlineLevel="0" collapsed="false">
      <c r="A1052" s="219" t="s">
        <v>228</v>
      </c>
      <c r="B1052" s="132" t="n">
        <v>266760</v>
      </c>
      <c r="C1052" s="132" t="n">
        <v>129418</v>
      </c>
      <c r="D1052" s="132" t="n">
        <v>137342</v>
      </c>
      <c r="E1052" s="217" t="n">
        <v>77.3</v>
      </c>
      <c r="F1052" s="217" t="n">
        <v>71.8</v>
      </c>
      <c r="G1052" s="217" t="n">
        <v>83.3</v>
      </c>
      <c r="H1052" s="217" t="n">
        <v>94.2</v>
      </c>
      <c r="I1052" s="127"/>
      <c r="AR1052" s="203" t="s">
        <v>205</v>
      </c>
      <c r="AS1052" s="204" t="s">
        <v>37</v>
      </c>
      <c r="AT1052" s="204" t="n">
        <v>5</v>
      </c>
      <c r="AU1052" s="205" t="n">
        <f aca="false">W77</f>
        <v>1717162</v>
      </c>
      <c r="AV1052" s="205" t="n">
        <f aca="false">D656</f>
        <v>853</v>
      </c>
      <c r="AW1052" s="206" t="n">
        <f aca="false">AV1052/AU1052</f>
        <v>0.000496749869843381</v>
      </c>
      <c r="AX1052" s="207" t="n">
        <f aca="false">2*AT1052*AW1052/(2+AT1052*AW1052)</f>
        <v>0.00248066866962001</v>
      </c>
      <c r="AY1052" s="208" t="n">
        <f aca="false">AY1051*(1-AX1051)</f>
        <v>98610.1006617402</v>
      </c>
      <c r="AZ1052" s="208" t="n">
        <f aca="false">((AY1052+AY1053)/2)*AT1052</f>
        <v>492438.955840652</v>
      </c>
      <c r="BA1052" s="208" t="n">
        <f aca="false">BA1053+AZ1052</f>
        <v>5214536.83408405</v>
      </c>
      <c r="BB1052" s="209" t="n">
        <f aca="false">BA1052/AY1052</f>
        <v>52.8803520034053</v>
      </c>
      <c r="BD1052" s="203" t="s">
        <v>205</v>
      </c>
      <c r="BE1052" s="204" t="s">
        <v>37</v>
      </c>
      <c r="BF1052" s="204" t="n">
        <v>5</v>
      </c>
      <c r="BG1052" s="205" t="n">
        <f aca="false">AJ77</f>
        <v>1713034</v>
      </c>
      <c r="BH1052" s="205" t="n">
        <f aca="false">D1345</f>
        <v>587</v>
      </c>
      <c r="BI1052" s="206" t="n">
        <f aca="false">BH1052/BG1052</f>
        <v>0.000342666870593345</v>
      </c>
      <c r="BJ1052" s="207" t="n">
        <f aca="false">2*BF1052*BI1052/(2+BF1052*BI1052)</f>
        <v>0.00171186785196747</v>
      </c>
      <c r="BK1052" s="208" t="n">
        <f aca="false">BK1051*(1-BJ1051)</f>
        <v>99053.3110754356</v>
      </c>
      <c r="BL1052" s="208" t="n">
        <f aca="false">((BK1052+BK1053)/2)*BF1052</f>
        <v>494842.639930025</v>
      </c>
      <c r="BM1052" s="208" t="n">
        <f aca="false">BM1053+BL1052</f>
        <v>5426383.54462547</v>
      </c>
      <c r="BN1052" s="209" t="n">
        <f aca="false">BM1052/BK1052</f>
        <v>54.7824548792006</v>
      </c>
    </row>
    <row r="1053" customFormat="false" ht="15" hidden="false" customHeight="false" outlineLevel="0" collapsed="false">
      <c r="A1053" s="219" t="s">
        <v>229</v>
      </c>
      <c r="B1053" s="132" t="n">
        <v>200797</v>
      </c>
      <c r="C1053" s="132" t="n">
        <v>89013</v>
      </c>
      <c r="D1053" s="132" t="n">
        <v>111784</v>
      </c>
      <c r="E1053" s="217" t="n">
        <v>58.2</v>
      </c>
      <c r="F1053" s="217" t="n">
        <v>49.4</v>
      </c>
      <c r="G1053" s="217" t="n">
        <v>67.8</v>
      </c>
      <c r="H1053" s="217" t="n">
        <v>79.6</v>
      </c>
      <c r="I1053" s="127"/>
      <c r="AR1053" s="196" t="s">
        <v>206</v>
      </c>
      <c r="AS1053" s="197" t="s">
        <v>38</v>
      </c>
      <c r="AT1053" s="197" t="n">
        <v>5</v>
      </c>
      <c r="AU1053" s="198" t="n">
        <f aca="false">W78</f>
        <v>1609026</v>
      </c>
      <c r="AV1053" s="198" t="n">
        <f aca="false">D657</f>
        <v>1231</v>
      </c>
      <c r="AW1053" s="199" t="n">
        <f aca="false">AV1053/AU1053</f>
        <v>0.000765059110294054</v>
      </c>
      <c r="AX1053" s="200" t="n">
        <f aca="false">2*AT1053*AW1053/(2+AT1053*AW1053)</f>
        <v>0.00381799307550663</v>
      </c>
      <c r="AY1053" s="201" t="n">
        <f aca="false">AY1052*(1-AX1052)</f>
        <v>98365.4816745206</v>
      </c>
      <c r="AZ1053" s="201" t="n">
        <f aca="false">((AY1053+AY1054)/2)*AT1053</f>
        <v>490888.511552847</v>
      </c>
      <c r="BA1053" s="201" t="n">
        <f aca="false">BA1054+AZ1053</f>
        <v>4722097.8782434</v>
      </c>
      <c r="BB1053" s="202" t="n">
        <f aca="false">BA1053/AY1053</f>
        <v>48.005639761601</v>
      </c>
      <c r="BD1053" s="196" t="s">
        <v>206</v>
      </c>
      <c r="BE1053" s="197" t="s">
        <v>38</v>
      </c>
      <c r="BF1053" s="197" t="n">
        <v>5</v>
      </c>
      <c r="BG1053" s="198" t="n">
        <f aca="false">AJ78</f>
        <v>1737635</v>
      </c>
      <c r="BH1053" s="198" t="n">
        <f aca="false">D1346</f>
        <v>983</v>
      </c>
      <c r="BI1053" s="199" t="n">
        <f aca="false">BH1053/BG1053</f>
        <v>0.000565711441125438</v>
      </c>
      <c r="BJ1053" s="200" t="n">
        <f aca="false">2*BF1053*BI1053/(2+BF1053*BI1053)</f>
        <v>0.00282456248733904</v>
      </c>
      <c r="BK1053" s="201" t="n">
        <f aca="false">BK1052*(1-BJ1052)</f>
        <v>98883.7448965746</v>
      </c>
      <c r="BL1053" s="201" t="n">
        <f aca="false">((BK1053+BK1054)/2)*BF1053</f>
        <v>493720.466191767</v>
      </c>
      <c r="BM1053" s="201" t="n">
        <f aca="false">BM1054+BL1053</f>
        <v>4931540.90469544</v>
      </c>
      <c r="BN1053" s="202" t="n">
        <f aca="false">BM1053/BK1053</f>
        <v>49.8721090089527</v>
      </c>
    </row>
    <row r="1054" customFormat="false" ht="15" hidden="false" customHeight="false" outlineLevel="0" collapsed="false">
      <c r="B1054" s="132"/>
      <c r="C1054" s="132"/>
      <c r="D1054" s="132"/>
      <c r="E1054" s="217"/>
      <c r="F1054" s="217"/>
      <c r="G1054" s="217"/>
      <c r="H1054" s="217"/>
      <c r="I1054" s="127"/>
      <c r="AR1054" s="203" t="s">
        <v>207</v>
      </c>
      <c r="AS1054" s="204" t="s">
        <v>39</v>
      </c>
      <c r="AT1054" s="204" t="n">
        <v>5</v>
      </c>
      <c r="AU1054" s="205" t="n">
        <f aca="false">W79</f>
        <v>1581282</v>
      </c>
      <c r="AV1054" s="205" t="n">
        <f aca="false">D658</f>
        <v>1963</v>
      </c>
      <c r="AW1054" s="206" t="n">
        <f aca="false">AV1054/AU1054</f>
        <v>0.00124139780254249</v>
      </c>
      <c r="AX1054" s="207" t="n">
        <f aca="false">2*AT1054*AW1054/(2+AT1054*AW1054)</f>
        <v>0.00618778525516655</v>
      </c>
      <c r="AY1054" s="208" t="n">
        <f aca="false">AY1053*(1-AX1053)</f>
        <v>97989.9229466184</v>
      </c>
      <c r="AZ1054" s="208" t="n">
        <f aca="false">((AY1054+AY1055)/2)*AT1054</f>
        <v>488433.763232182</v>
      </c>
      <c r="BA1054" s="208" t="n">
        <f aca="false">BA1055+AZ1054</f>
        <v>4231209.36669056</v>
      </c>
      <c r="BB1054" s="209" t="n">
        <f aca="false">BA1054/AY1054</f>
        <v>43.1800458603848</v>
      </c>
      <c r="BD1054" s="203" t="s">
        <v>207</v>
      </c>
      <c r="BE1054" s="204" t="s">
        <v>39</v>
      </c>
      <c r="BF1054" s="204" t="n">
        <v>5</v>
      </c>
      <c r="BG1054" s="205" t="n">
        <f aca="false">AJ79</f>
        <v>1754377</v>
      </c>
      <c r="BH1054" s="205" t="n">
        <f aca="false">D1347</f>
        <v>1718</v>
      </c>
      <c r="BI1054" s="206" t="n">
        <f aca="false">BH1054/BG1054</f>
        <v>0.000979265004044171</v>
      </c>
      <c r="BJ1054" s="207" t="n">
        <f aca="false">2*BF1054*BI1054/(2+BF1054*BI1054)</f>
        <v>0.00488436729532283</v>
      </c>
      <c r="BK1054" s="208" t="n">
        <f aca="false">BK1053*(1-BJ1053)</f>
        <v>98604.4415801321</v>
      </c>
      <c r="BL1054" s="208" t="n">
        <f aca="false">((BK1054+BK1055)/2)*BF1054</f>
        <v>491818.157126592</v>
      </c>
      <c r="BM1054" s="208" t="n">
        <f aca="false">BM1055+BL1054</f>
        <v>4437820.43850368</v>
      </c>
      <c r="BN1054" s="209" t="n">
        <f aca="false">BM1054/BK1054</f>
        <v>45.0062935034952</v>
      </c>
    </row>
    <row r="1055" customFormat="false" ht="15" hidden="false" customHeight="false" outlineLevel="0" collapsed="false">
      <c r="A1055" s="219" t="s">
        <v>230</v>
      </c>
      <c r="B1055" s="132" t="n">
        <v>339014</v>
      </c>
      <c r="C1055" s="132" t="n">
        <v>176694</v>
      </c>
      <c r="D1055" s="132" t="n">
        <v>162320</v>
      </c>
      <c r="E1055" s="217" t="n">
        <v>98.2</v>
      </c>
      <c r="F1055" s="217" t="n">
        <v>98</v>
      </c>
      <c r="G1055" s="217" t="n">
        <v>98.4</v>
      </c>
      <c r="H1055" s="217" t="n">
        <v>108.9</v>
      </c>
      <c r="I1055" s="127"/>
      <c r="AR1055" s="196" t="s">
        <v>208</v>
      </c>
      <c r="AS1055" s="197" t="s">
        <v>40</v>
      </c>
      <c r="AT1055" s="197" t="n">
        <v>5</v>
      </c>
      <c r="AU1055" s="198" t="n">
        <f aca="false">W80</f>
        <v>1448119</v>
      </c>
      <c r="AV1055" s="198" t="n">
        <f aca="false">D659</f>
        <v>2925</v>
      </c>
      <c r="AW1055" s="199" t="n">
        <f aca="false">AV1055/AU1055</f>
        <v>0.00201986162739388</v>
      </c>
      <c r="AX1055" s="200" t="n">
        <f aca="false">2*AT1055*AW1055/(2+AT1055*AW1055)</f>
        <v>0.0100485663530025</v>
      </c>
      <c r="AY1055" s="201" t="n">
        <f aca="false">AY1054*(1-AX1054)</f>
        <v>97383.5823462544</v>
      </c>
      <c r="AZ1055" s="201" t="n">
        <f aca="false">((AY1055+AY1056)/2)*AT1055</f>
        <v>484471.498259023</v>
      </c>
      <c r="BA1055" s="201" t="n">
        <f aca="false">BA1056+AZ1055</f>
        <v>3742775.60345837</v>
      </c>
      <c r="BB1055" s="202" t="n">
        <f aca="false">BA1055/AY1055</f>
        <v>38.4333325318703</v>
      </c>
      <c r="BD1055" s="196" t="s">
        <v>208</v>
      </c>
      <c r="BE1055" s="197" t="s">
        <v>40</v>
      </c>
      <c r="BF1055" s="197" t="n">
        <v>5</v>
      </c>
      <c r="BG1055" s="198" t="n">
        <f aca="false">AJ80</f>
        <v>1652935</v>
      </c>
      <c r="BH1055" s="198" t="n">
        <f aca="false">D1348</f>
        <v>2711</v>
      </c>
      <c r="BI1055" s="199" t="n">
        <f aca="false">BH1055/BG1055</f>
        <v>0.00164011289010155</v>
      </c>
      <c r="BJ1055" s="200" t="n">
        <f aca="false">2*BF1055*BI1055/(2+BF1055*BI1055)</f>
        <v>0.0081670771293221</v>
      </c>
      <c r="BK1055" s="201" t="n">
        <f aca="false">BK1054*(1-BJ1054)</f>
        <v>98122.8212705046</v>
      </c>
      <c r="BL1055" s="201" t="n">
        <f aca="false">((BK1055+BK1056)/2)*BF1055</f>
        <v>488610.664728865</v>
      </c>
      <c r="BM1055" s="201" t="n">
        <f aca="false">BM1056+BL1055</f>
        <v>3946002.28137708</v>
      </c>
      <c r="BN1055" s="202" t="n">
        <f aca="false">BM1055/BK1055</f>
        <v>40.2149289052621</v>
      </c>
    </row>
    <row r="1056" customFormat="false" ht="15" hidden="false" customHeight="false" outlineLevel="0" collapsed="false">
      <c r="A1056" s="219" t="s">
        <v>231</v>
      </c>
      <c r="B1056" s="132" t="n">
        <v>76</v>
      </c>
      <c r="C1056" s="132" t="n">
        <v>50</v>
      </c>
      <c r="D1056" s="132" t="n">
        <v>26</v>
      </c>
      <c r="E1056" s="217" t="n">
        <v>0</v>
      </c>
      <c r="F1056" s="217" t="n">
        <v>0</v>
      </c>
      <c r="G1056" s="217" t="n">
        <v>0</v>
      </c>
      <c r="H1056" s="217" t="n">
        <v>192.3</v>
      </c>
      <c r="I1056" s="127"/>
      <c r="AR1056" s="203" t="s">
        <v>209</v>
      </c>
      <c r="AS1056" s="204" t="s">
        <v>52</v>
      </c>
      <c r="AT1056" s="204" t="n">
        <v>5</v>
      </c>
      <c r="AU1056" s="205" t="n">
        <f aca="false">W81</f>
        <v>1227215</v>
      </c>
      <c r="AV1056" s="205" t="n">
        <f aca="false">D660</f>
        <v>3903</v>
      </c>
      <c r="AW1056" s="206" t="n">
        <f aca="false">AV1056/AU1056</f>
        <v>0.00318037181748919</v>
      </c>
      <c r="AX1056" s="207" t="n">
        <f aca="false">2*AT1056*AW1056/(2+AT1056*AW1056)</f>
        <v>0.0157764218687158</v>
      </c>
      <c r="AY1056" s="208" t="n">
        <f aca="false">AY1055*(1-AX1055)</f>
        <v>96405.016957355</v>
      </c>
      <c r="AZ1056" s="208" t="n">
        <f aca="false">((AY1056+AY1057)/2)*AT1056</f>
        <v>478222.769242325</v>
      </c>
      <c r="BA1056" s="208" t="n">
        <f aca="false">BA1057+AZ1056</f>
        <v>3258304.10519935</v>
      </c>
      <c r="BB1056" s="209" t="n">
        <f aca="false">BA1056/AY1056</f>
        <v>33.7980761586367</v>
      </c>
      <c r="BD1056" s="203" t="s">
        <v>209</v>
      </c>
      <c r="BE1056" s="204" t="s">
        <v>52</v>
      </c>
      <c r="BF1056" s="204" t="n">
        <v>5</v>
      </c>
      <c r="BG1056" s="205" t="n">
        <f aca="false">AJ81</f>
        <v>1554073</v>
      </c>
      <c r="BH1056" s="205" t="n">
        <f aca="false">D1349</f>
        <v>4060</v>
      </c>
      <c r="BI1056" s="206" t="n">
        <f aca="false">BH1056/BG1056</f>
        <v>0.00261248988947109</v>
      </c>
      <c r="BJ1056" s="207" t="n">
        <f aca="false">2*BF1056*BI1056/(2+BF1056*BI1056)</f>
        <v>0.0129776892425185</v>
      </c>
      <c r="BK1056" s="208" t="n">
        <f aca="false">BK1055*(1-BJ1055)</f>
        <v>97321.4446210417</v>
      </c>
      <c r="BL1056" s="208" t="n">
        <f aca="false">((BK1056+BK1057)/2)*BF1056</f>
        <v>483449.704442896</v>
      </c>
      <c r="BM1056" s="208" t="n">
        <f aca="false">BM1057+BL1056</f>
        <v>3457391.61664822</v>
      </c>
      <c r="BN1056" s="209" t="n">
        <f aca="false">BM1056/BK1056</f>
        <v>35.5254859821584</v>
      </c>
    </row>
    <row r="1057" customFormat="false" ht="15" hidden="false" customHeight="false" outlineLevel="0" collapsed="false">
      <c r="A1057" s="219" t="s">
        <v>232</v>
      </c>
      <c r="B1057" s="132" t="n">
        <v>80</v>
      </c>
      <c r="C1057" s="132" t="n">
        <v>51</v>
      </c>
      <c r="D1057" s="132" t="n">
        <v>29</v>
      </c>
      <c r="E1057" s="217" t="n">
        <v>0</v>
      </c>
      <c r="F1057" s="217" t="n">
        <v>0</v>
      </c>
      <c r="G1057" s="217" t="n">
        <v>0</v>
      </c>
      <c r="H1057" s="217" t="n">
        <v>175.9</v>
      </c>
      <c r="I1057" s="127"/>
      <c r="AR1057" s="196" t="s">
        <v>210</v>
      </c>
      <c r="AS1057" s="197" t="s">
        <v>53</v>
      </c>
      <c r="AT1057" s="197" t="n">
        <v>5</v>
      </c>
      <c r="AU1057" s="198" t="n">
        <f aca="false">W82</f>
        <v>1111001</v>
      </c>
      <c r="AV1057" s="198" t="n">
        <f aca="false">D661</f>
        <v>5424</v>
      </c>
      <c r="AW1057" s="199" t="n">
        <f aca="false">AV1057/AU1057</f>
        <v>0.00488208381450602</v>
      </c>
      <c r="AX1057" s="200" t="n">
        <f aca="false">2*AT1057*AW1057/(2+AT1057*AW1057)</f>
        <v>0.0241160772959404</v>
      </c>
      <c r="AY1057" s="201" t="n">
        <f aca="false">AY1056*(1-AX1056)</f>
        <v>94884.090739575</v>
      </c>
      <c r="AZ1057" s="201" t="n">
        <f aca="false">((AY1057+AY1058)/2)*AT1057</f>
        <v>468699.873531799</v>
      </c>
      <c r="BA1057" s="201" t="n">
        <f aca="false">BA1058+AZ1057</f>
        <v>2780081.33595702</v>
      </c>
      <c r="BB1057" s="202" t="n">
        <f aca="false">BA1057/AY1057</f>
        <v>29.2997626292</v>
      </c>
      <c r="BD1057" s="196" t="s">
        <v>210</v>
      </c>
      <c r="BE1057" s="197" t="s">
        <v>53</v>
      </c>
      <c r="BF1057" s="197" t="n">
        <v>5</v>
      </c>
      <c r="BG1057" s="198" t="n">
        <f aca="false">AJ82</f>
        <v>1507729</v>
      </c>
      <c r="BH1057" s="198" t="n">
        <f aca="false">D1350</f>
        <v>6021</v>
      </c>
      <c r="BI1057" s="199" t="n">
        <f aca="false">BH1057/BG1057</f>
        <v>0.00399342322128181</v>
      </c>
      <c r="BJ1057" s="200" t="n">
        <f aca="false">2*BF1057*BI1057/(2+BF1057*BI1057)</f>
        <v>0.0197697437222609</v>
      </c>
      <c r="BK1057" s="201" t="n">
        <f aca="false">BK1056*(1-BJ1056)</f>
        <v>96058.4371561168</v>
      </c>
      <c r="BL1057" s="201" t="n">
        <f aca="false">((BK1057+BK1058)/2)*BF1057</f>
        <v>475544.559068241</v>
      </c>
      <c r="BM1057" s="201" t="n">
        <f aca="false">BM1058+BL1057</f>
        <v>2973941.91220532</v>
      </c>
      <c r="BN1057" s="202" t="n">
        <f aca="false">BM1057/BK1057</f>
        <v>30.9597157756376</v>
      </c>
    </row>
    <row r="1058" customFormat="false" ht="15" hidden="false" customHeight="false" outlineLevel="0" collapsed="false">
      <c r="A1058" s="219" t="s">
        <v>233</v>
      </c>
      <c r="B1058" s="132" t="n">
        <v>1500</v>
      </c>
      <c r="C1058" s="132" t="n">
        <v>1108</v>
      </c>
      <c r="D1058" s="132" t="n">
        <v>392</v>
      </c>
      <c r="E1058" s="217" t="n">
        <v>0.4</v>
      </c>
      <c r="F1058" s="217" t="n">
        <v>0.6</v>
      </c>
      <c r="G1058" s="217" t="n">
        <v>0.2</v>
      </c>
      <c r="H1058" s="217" t="n">
        <v>282.7</v>
      </c>
      <c r="I1058" s="127"/>
      <c r="AR1058" s="203" t="s">
        <v>211</v>
      </c>
      <c r="AS1058" s="204" t="s">
        <v>57</v>
      </c>
      <c r="AT1058" s="204" t="n">
        <v>5</v>
      </c>
      <c r="AU1058" s="205" t="n">
        <f aca="false">W83</f>
        <v>1031977</v>
      </c>
      <c r="AV1058" s="205" t="n">
        <f aca="false">D662</f>
        <v>7634</v>
      </c>
      <c r="AW1058" s="206" t="n">
        <f aca="false">AV1058/AU1058</f>
        <v>0.00739745168739226</v>
      </c>
      <c r="AX1058" s="207" t="n">
        <f aca="false">2*AT1058*AW1058/(2+AT1058*AW1058)</f>
        <v>0.0363156502661118</v>
      </c>
      <c r="AY1058" s="208" t="n">
        <f aca="false">AY1057*(1-AX1057)</f>
        <v>92595.8586731444</v>
      </c>
      <c r="AZ1058" s="208" t="n">
        <f aca="false">((AY1058+AY1059)/2)*AT1058</f>
        <v>454572.596316562</v>
      </c>
      <c r="BA1058" s="208" t="n">
        <f aca="false">BA1059+AZ1058</f>
        <v>2311381.46242523</v>
      </c>
      <c r="BB1058" s="209" t="n">
        <f aca="false">BA1058/AY1058</f>
        <v>24.9620392914569</v>
      </c>
      <c r="BD1058" s="203" t="s">
        <v>211</v>
      </c>
      <c r="BE1058" s="204" t="s">
        <v>57</v>
      </c>
      <c r="BF1058" s="204" t="n">
        <v>5</v>
      </c>
      <c r="BG1058" s="205" t="n">
        <f aca="false">AJ83</f>
        <v>1286323</v>
      </c>
      <c r="BH1058" s="205" t="n">
        <f aca="false">D1351</f>
        <v>7909</v>
      </c>
      <c r="BI1058" s="206" t="n">
        <f aca="false">BH1058/BG1058</f>
        <v>0.00614853345543849</v>
      </c>
      <c r="BJ1058" s="207" t="n">
        <f aca="false">2*BF1058*BI1058/(2+BF1058*BI1058)</f>
        <v>0.0302772653301386</v>
      </c>
      <c r="BK1058" s="208" t="n">
        <f aca="false">BK1057*(1-BJ1057)</f>
        <v>94159.3864711795</v>
      </c>
      <c r="BL1058" s="208" t="n">
        <f aca="false">((BK1058+BK1059)/2)*BF1058</f>
        <v>463669.71053712</v>
      </c>
      <c r="BM1058" s="208" t="n">
        <f aca="false">BM1059+BL1058</f>
        <v>2498397.35313708</v>
      </c>
      <c r="BN1058" s="209" t="n">
        <f aca="false">BM1058/BK1058</f>
        <v>26.5337046763978</v>
      </c>
    </row>
    <row r="1059" customFormat="false" ht="15" hidden="false" customHeight="false" outlineLevel="0" collapsed="false">
      <c r="A1059" s="219" t="s">
        <v>234</v>
      </c>
      <c r="B1059" s="132" t="n">
        <v>7388</v>
      </c>
      <c r="C1059" s="132" t="n">
        <v>4483</v>
      </c>
      <c r="D1059" s="132" t="n">
        <v>2905</v>
      </c>
      <c r="E1059" s="217" t="n">
        <v>2.1</v>
      </c>
      <c r="F1059" s="217" t="n">
        <v>2.5</v>
      </c>
      <c r="G1059" s="217" t="n">
        <v>1.8</v>
      </c>
      <c r="H1059" s="217" t="n">
        <v>154.3</v>
      </c>
      <c r="I1059" s="127"/>
      <c r="AR1059" s="196" t="s">
        <v>212</v>
      </c>
      <c r="AS1059" s="197" t="s">
        <v>62</v>
      </c>
      <c r="AT1059" s="197" t="n">
        <v>5</v>
      </c>
      <c r="AU1059" s="198" t="n">
        <f aca="false">W84</f>
        <v>925866</v>
      </c>
      <c r="AV1059" s="198" t="n">
        <f aca="false">D663</f>
        <v>10612</v>
      </c>
      <c r="AW1059" s="199" t="n">
        <f aca="false">AV1059/AU1059</f>
        <v>0.0114617018013406</v>
      </c>
      <c r="AX1059" s="200" t="n">
        <f aca="false">2*AT1059*AW1059/(2+AT1059*AW1059)</f>
        <v>0.055712119748508</v>
      </c>
      <c r="AY1059" s="201" t="n">
        <f aca="false">AY1058*(1-AX1058)</f>
        <v>89233.1798534802</v>
      </c>
      <c r="AZ1059" s="201" t="n">
        <f aca="false">((AY1059+AY1060)/2)*AT1059</f>
        <v>433737.475263558</v>
      </c>
      <c r="BA1059" s="201" t="n">
        <f aca="false">BA1060+AZ1059</f>
        <v>1856808.86610866</v>
      </c>
      <c r="BB1059" s="202" t="n">
        <f aca="false">BA1059/AY1059</f>
        <v>20.8085027246314</v>
      </c>
      <c r="BD1059" s="196" t="s">
        <v>212</v>
      </c>
      <c r="BE1059" s="197" t="s">
        <v>62</v>
      </c>
      <c r="BF1059" s="197" t="n">
        <v>5</v>
      </c>
      <c r="BG1059" s="198" t="n">
        <f aca="false">AJ84</f>
        <v>1075441</v>
      </c>
      <c r="BH1059" s="198" t="n">
        <f aca="false">D1352</f>
        <v>10453</v>
      </c>
      <c r="BI1059" s="199" t="n">
        <f aca="false">BH1059/BG1059</f>
        <v>0.00971973357906199</v>
      </c>
      <c r="BJ1059" s="200" t="n">
        <f aca="false">2*BF1059*BI1059/(2+BF1059*BI1059)</f>
        <v>0.0474457673500679</v>
      </c>
      <c r="BK1059" s="201" t="n">
        <f aca="false">BK1058*(1-BJ1058)</f>
        <v>91308.4977436685</v>
      </c>
      <c r="BL1059" s="201" t="n">
        <f aca="false">((BK1059+BK1060)/2)*BF1059</f>
        <v>445711.984365767</v>
      </c>
      <c r="BM1059" s="201" t="n">
        <f aca="false">BM1060+BL1059</f>
        <v>2034727.64259996</v>
      </c>
      <c r="BN1059" s="202" t="n">
        <f aca="false">BM1059/BK1059</f>
        <v>22.2840994308337</v>
      </c>
    </row>
    <row r="1060" customFormat="false" ht="15" hidden="false" customHeight="false" outlineLevel="0" collapsed="false">
      <c r="A1060" s="219" t="s">
        <v>218</v>
      </c>
      <c r="B1060" s="132" t="n">
        <v>5985</v>
      </c>
      <c r="C1060" s="132" t="n">
        <v>1292</v>
      </c>
      <c r="D1060" s="132" t="n">
        <v>4693</v>
      </c>
      <c r="E1060" s="217" t="n">
        <v>1.7</v>
      </c>
      <c r="F1060" s="217" t="n">
        <v>0.7</v>
      </c>
      <c r="G1060" s="217" t="n">
        <v>2.8</v>
      </c>
      <c r="H1060" s="217" t="n">
        <v>27.5</v>
      </c>
      <c r="I1060" s="127"/>
      <c r="AR1060" s="203" t="s">
        <v>213</v>
      </c>
      <c r="AS1060" s="204" t="s">
        <v>64</v>
      </c>
      <c r="AT1060" s="204" t="n">
        <v>5</v>
      </c>
      <c r="AU1060" s="205" t="n">
        <f aca="false">W85</f>
        <v>792710</v>
      </c>
      <c r="AV1060" s="205" t="n">
        <f aca="false">D664</f>
        <v>14563</v>
      </c>
      <c r="AW1060" s="206" t="n">
        <f aca="false">AV1060/AU1060</f>
        <v>0.018371157169709</v>
      </c>
      <c r="AX1060" s="207" t="n">
        <f aca="false">2*AT1060*AW1060/(2+AT1060*AW1060)</f>
        <v>0.0878222929801868</v>
      </c>
      <c r="AY1060" s="208" t="n">
        <f aca="false">AY1059*(1-AX1059)</f>
        <v>84261.810251943</v>
      </c>
      <c r="AZ1060" s="208" t="n">
        <f aca="false">((AY1060+AY1061)/2)*AT1060</f>
        <v>402808.887792247</v>
      </c>
      <c r="BA1060" s="208" t="n">
        <f aca="false">BA1061+AZ1060</f>
        <v>1423071.39084511</v>
      </c>
      <c r="BB1060" s="209" t="n">
        <f aca="false">BA1060/AY1060</f>
        <v>16.8886876105571</v>
      </c>
      <c r="BD1060" s="203" t="s">
        <v>213</v>
      </c>
      <c r="BE1060" s="204" t="s">
        <v>64</v>
      </c>
      <c r="BF1060" s="204" t="n">
        <v>5</v>
      </c>
      <c r="BG1060" s="205" t="n">
        <f aca="false">AJ85</f>
        <v>955985</v>
      </c>
      <c r="BH1060" s="205" t="n">
        <f aca="false">D1353</f>
        <v>15175</v>
      </c>
      <c r="BI1060" s="206" t="n">
        <f aca="false">BH1060/BG1060</f>
        <v>0.0158736800263602</v>
      </c>
      <c r="BJ1060" s="207" t="n">
        <f aca="false">2*BF1060*BI1060/(2+BF1060*BI1060)</f>
        <v>0.0763389499684332</v>
      </c>
      <c r="BK1060" s="208" t="n">
        <f aca="false">BK1059*(1-BJ1059)</f>
        <v>86976.2960026382</v>
      </c>
      <c r="BL1060" s="208" t="n">
        <f aca="false">((BK1060+BK1061)/2)*BF1060</f>
        <v>418282.282240729</v>
      </c>
      <c r="BM1060" s="208" t="n">
        <f aca="false">BM1061+BL1060</f>
        <v>1589015.65823419</v>
      </c>
      <c r="BN1060" s="209" t="n">
        <f aca="false">BM1060/BK1060</f>
        <v>18.2695255059608</v>
      </c>
    </row>
    <row r="1061" customFormat="false" ht="15" hidden="false" customHeight="false" outlineLevel="0" collapsed="false">
      <c r="B1061" s="132"/>
      <c r="C1061" s="132"/>
      <c r="D1061" s="132"/>
      <c r="E1061" s="217"/>
      <c r="F1061" s="217"/>
      <c r="G1061" s="217"/>
      <c r="H1061" s="217"/>
      <c r="I1061" s="127"/>
      <c r="AR1061" s="196" t="s">
        <v>214</v>
      </c>
      <c r="AS1061" s="197" t="s">
        <v>69</v>
      </c>
      <c r="AT1061" s="197" t="n">
        <v>5</v>
      </c>
      <c r="AU1061" s="198" t="n">
        <f aca="false">W86</f>
        <v>614243</v>
      </c>
      <c r="AV1061" s="198" t="n">
        <f aca="false">D665</f>
        <v>18912</v>
      </c>
      <c r="AW1061" s="199" t="n">
        <f aca="false">AV1061/AU1061</f>
        <v>0.0307891176619025</v>
      </c>
      <c r="AX1061" s="200" t="n">
        <f aca="false">2*AT1061*AW1061/(2+AT1061*AW1061)</f>
        <v>0.14294287575791</v>
      </c>
      <c r="AY1061" s="201" t="n">
        <f aca="false">AY1060*(1-AX1060)</f>
        <v>76861.7448649559</v>
      </c>
      <c r="AZ1061" s="201" t="n">
        <f aca="false">((AY1061+AY1062)/2)*AT1061</f>
        <v>356841.627207861</v>
      </c>
      <c r="BA1061" s="201" t="n">
        <f aca="false">BA1062+AZ1061</f>
        <v>1020262.50305286</v>
      </c>
      <c r="BB1061" s="202" t="n">
        <f aca="false">BA1061/AY1061</f>
        <v>13.2739961192064</v>
      </c>
      <c r="BD1061" s="196" t="s">
        <v>214</v>
      </c>
      <c r="BE1061" s="197" t="s">
        <v>69</v>
      </c>
      <c r="BF1061" s="197" t="n">
        <v>5</v>
      </c>
      <c r="BG1061" s="198" t="n">
        <f aca="false">AJ86</f>
        <v>809967</v>
      </c>
      <c r="BH1061" s="198" t="n">
        <f aca="false">D1354</f>
        <v>21341</v>
      </c>
      <c r="BI1061" s="199" t="n">
        <f aca="false">BH1061/BG1061</f>
        <v>0.026347987016755</v>
      </c>
      <c r="BJ1061" s="200" t="n">
        <f aca="false">2*BF1061*BI1061/(2+BF1061*BI1061)</f>
        <v>0.1235985055359</v>
      </c>
      <c r="BK1061" s="201" t="n">
        <f aca="false">BK1060*(1-BJ1060)</f>
        <v>80336.6168936532</v>
      </c>
      <c r="BL1061" s="201" t="n">
        <f aca="false">((BK1061+BK1062)/2)*BF1061</f>
        <v>376859.369998602</v>
      </c>
      <c r="BM1061" s="201" t="n">
        <f aca="false">BM1062+BL1061</f>
        <v>1170733.37599347</v>
      </c>
      <c r="BN1061" s="202" t="n">
        <f aca="false">BM1061/BK1061</f>
        <v>14.5728488609776</v>
      </c>
    </row>
    <row r="1062" customFormat="false" ht="15" hidden="false" customHeight="false" outlineLevel="0" collapsed="false">
      <c r="A1062" s="124" t="s">
        <v>235</v>
      </c>
      <c r="B1062" s="227" t="n">
        <v>78.1007077856421</v>
      </c>
      <c r="C1062" s="227" t="n">
        <v>74.7727549158727</v>
      </c>
      <c r="D1062" s="227" t="n">
        <v>81.6333640552995</v>
      </c>
      <c r="E1062" s="124"/>
      <c r="F1062" s="124"/>
      <c r="G1062" s="124"/>
      <c r="H1062" s="124"/>
      <c r="I1062" s="127"/>
      <c r="AR1062" s="203" t="s">
        <v>215</v>
      </c>
      <c r="AS1062" s="204" t="s">
        <v>70</v>
      </c>
      <c r="AT1062" s="204" t="n">
        <v>5</v>
      </c>
      <c r="AU1062" s="205" t="n">
        <f aca="false">W87</f>
        <v>425309</v>
      </c>
      <c r="AV1062" s="205" t="n">
        <f aca="false">D666</f>
        <v>24299</v>
      </c>
      <c r="AW1062" s="206" t="n">
        <f aca="false">AV1062/AU1062</f>
        <v>0.0571325789014575</v>
      </c>
      <c r="AX1062" s="207" t="n">
        <f aca="false">2*AT1062*AW1062/(2+AT1062*AW1062)</f>
        <v>0.249960652722472</v>
      </c>
      <c r="AY1062" s="208" t="n">
        <f aca="false">AY1061*(1-AX1061)</f>
        <v>65874.9060181883</v>
      </c>
      <c r="AZ1062" s="208" t="n">
        <f aca="false">((AY1062+AY1063)/2)*AT1062</f>
        <v>288209.193825097</v>
      </c>
      <c r="BA1062" s="208" t="n">
        <f aca="false">BA1063+AZ1062</f>
        <v>663420.875844998</v>
      </c>
      <c r="BB1062" s="209" t="n">
        <f aca="false">BA1062/AY1062</f>
        <v>10.0709195040343</v>
      </c>
      <c r="BD1062" s="203" t="s">
        <v>215</v>
      </c>
      <c r="BE1062" s="204" t="s">
        <v>70</v>
      </c>
      <c r="BF1062" s="204" t="n">
        <v>5</v>
      </c>
      <c r="BG1062" s="205" t="n">
        <f aca="false">AJ87</f>
        <v>622160</v>
      </c>
      <c r="BH1062" s="205" t="n">
        <f aca="false">D1355</f>
        <v>29556</v>
      </c>
      <c r="BI1062" s="206" t="n">
        <f aca="false">BH1062/BG1062</f>
        <v>0.0475054648321975</v>
      </c>
      <c r="BJ1062" s="207" t="n">
        <f aca="false">2*BF1062*BI1062/(2+BF1062*BI1062)</f>
        <v>0.21231233388406</v>
      </c>
      <c r="BK1062" s="208" t="n">
        <f aca="false">BK1061*(1-BJ1061)</f>
        <v>70407.1311057876</v>
      </c>
      <c r="BL1062" s="208" t="n">
        <f aca="false">((BK1062+BK1063)/2)*BF1062</f>
        <v>314664.899711061</v>
      </c>
      <c r="BM1062" s="208" t="n">
        <f aca="false">BM1063+BL1062</f>
        <v>793874.005994865</v>
      </c>
      <c r="BN1062" s="209" t="n">
        <f aca="false">BM1062/BK1062</f>
        <v>11.2754772638308</v>
      </c>
    </row>
    <row r="1063" customFormat="false" ht="15" hidden="false" customHeight="false" outlineLevel="0" collapsed="false">
      <c r="A1063" s="127"/>
      <c r="B1063" s="127"/>
      <c r="C1063" s="127"/>
      <c r="D1063" s="127"/>
      <c r="E1063" s="127"/>
      <c r="F1063" s="127"/>
      <c r="G1063" s="127"/>
      <c r="H1063" s="127"/>
      <c r="I1063" s="127"/>
      <c r="AR1063" s="196" t="s">
        <v>216</v>
      </c>
      <c r="AS1063" s="197" t="s">
        <v>71</v>
      </c>
      <c r="AT1063" s="197" t="n">
        <v>5</v>
      </c>
      <c r="AU1063" s="198" t="n">
        <f aca="false">W88</f>
        <v>261181</v>
      </c>
      <c r="AV1063" s="198" t="n">
        <f aca="false">D667</f>
        <v>24462</v>
      </c>
      <c r="AW1063" s="199" t="n">
        <f aca="false">AV1063/AU1063</f>
        <v>0.0936591865411343</v>
      </c>
      <c r="AX1063" s="200" t="n">
        <f aca="false">2*AT1063*AW1063/(2+AT1063*AW1063)</f>
        <v>0.379448773950164</v>
      </c>
      <c r="AY1063" s="201" t="n">
        <f aca="false">AY1062*(1-AX1062)</f>
        <v>49408.7715118505</v>
      </c>
      <c r="AZ1063" s="201" t="n">
        <f aca="false">((AY1063+AY1064)/2)*AT1063</f>
        <v>200173.613127864</v>
      </c>
      <c r="BA1063" s="201" t="n">
        <f aca="false">BA1064+AZ1063</f>
        <v>375211.682019901</v>
      </c>
      <c r="BB1063" s="202" t="n">
        <f aca="false">BA1063/AY1063</f>
        <v>7.59402977525778</v>
      </c>
      <c r="BD1063" s="196" t="s">
        <v>216</v>
      </c>
      <c r="BE1063" s="197" t="s">
        <v>71</v>
      </c>
      <c r="BF1063" s="197" t="n">
        <v>5</v>
      </c>
      <c r="BG1063" s="198" t="n">
        <f aca="false">AJ88</f>
        <v>402956</v>
      </c>
      <c r="BH1063" s="198" t="n">
        <f aca="false">D1356</f>
        <v>30995</v>
      </c>
      <c r="BI1063" s="199" t="n">
        <f aca="false">BH1063/BG1063</f>
        <v>0.0769190680868383</v>
      </c>
      <c r="BJ1063" s="200" t="n">
        <f aca="false">2*BF1063*BI1063/(2+BF1063*BI1063)</f>
        <v>0.322566545285762</v>
      </c>
      <c r="BK1063" s="201" t="n">
        <f aca="false">BK1062*(1-BJ1062)</f>
        <v>55458.8287786368</v>
      </c>
      <c r="BL1063" s="201" t="n">
        <f aca="false">((BK1063+BK1064)/2)*BF1063</f>
        <v>232571.236881385</v>
      </c>
      <c r="BM1063" s="201" t="n">
        <f aca="false">BM1064+BL1063</f>
        <v>479209.106283804</v>
      </c>
      <c r="BN1063" s="202" t="n">
        <f aca="false">BM1063/BK1063</f>
        <v>8.64080826871697</v>
      </c>
    </row>
    <row r="1064" customFormat="false" ht="15" hidden="false" customHeight="false" outlineLevel="0" collapsed="false">
      <c r="A1064" s="127"/>
      <c r="B1064" s="127"/>
      <c r="C1064" s="127"/>
      <c r="D1064" s="127"/>
      <c r="E1064" s="127"/>
      <c r="F1064" s="127"/>
      <c r="G1064" s="127"/>
      <c r="H1064" s="127"/>
      <c r="I1064" s="127"/>
      <c r="AR1064" s="203" t="n">
        <v>90</v>
      </c>
      <c r="AS1064" s="204" t="s">
        <v>72</v>
      </c>
      <c r="AT1064" s="204" t="n">
        <v>5</v>
      </c>
      <c r="AU1064" s="205" t="n">
        <f aca="false">W89</f>
        <v>131324</v>
      </c>
      <c r="AV1064" s="205" t="n">
        <f aca="false">D668</f>
        <v>18735</v>
      </c>
      <c r="AW1064" s="206" t="n">
        <f aca="false">AV1064/AU1064</f>
        <v>0.142662422710243</v>
      </c>
      <c r="AX1064" s="207" t="n">
        <f aca="false">2*AT1064*AW1064/(2+AT1064*AW1064)</f>
        <v>0.525786996629463</v>
      </c>
      <c r="AY1064" s="208" t="n">
        <f aca="false">AY1063*(1-AX1063)</f>
        <v>30660.6737392951</v>
      </c>
      <c r="AZ1064" s="208" t="n">
        <f aca="false">((AY1064+AY1065)/2)*AT1064</f>
        <v>113000.909796426</v>
      </c>
      <c r="BA1064" s="208" t="n">
        <f aca="false">BA1065+AZ1064</f>
        <v>175038.068892037</v>
      </c>
      <c r="BB1064" s="209" t="n">
        <f aca="false">BA1064/AY1064</f>
        <v>5.70887875394944</v>
      </c>
      <c r="BD1064" s="203" t="n">
        <v>90</v>
      </c>
      <c r="BE1064" s="204" t="s">
        <v>72</v>
      </c>
      <c r="BF1064" s="204" t="n">
        <v>5</v>
      </c>
      <c r="BG1064" s="205" t="n">
        <f aca="false">AJ89</f>
        <v>202788</v>
      </c>
      <c r="BH1064" s="205" t="n">
        <f aca="false">D1357</f>
        <v>23740</v>
      </c>
      <c r="BI1064" s="206" t="n">
        <f aca="false">BH1064/BG1064</f>
        <v>0.117068071089019</v>
      </c>
      <c r="BJ1064" s="207" t="n">
        <f aca="false">2*BF1064*BI1064/(2+BF1064*BI1064)</f>
        <v>0.452814929540929</v>
      </c>
      <c r="BK1064" s="208" t="n">
        <f aca="false">BK1063*(1-BJ1063)</f>
        <v>37569.6659739173</v>
      </c>
      <c r="BL1064" s="208" t="n">
        <f aca="false">((BK1064+BK1065)/2)*BF1064</f>
        <v>145318.065742448</v>
      </c>
      <c r="BM1064" s="208" t="n">
        <f aca="false">BM1065+BL1064</f>
        <v>246637.869402418</v>
      </c>
      <c r="BN1064" s="209" t="n">
        <f aca="false">BM1064/BK1064</f>
        <v>6.56481400642865</v>
      </c>
    </row>
    <row r="1065" customFormat="false" ht="15" hidden="false" customHeight="false" outlineLevel="0" collapsed="false">
      <c r="A1065" s="127" t="s">
        <v>342</v>
      </c>
      <c r="B1065" s="127"/>
      <c r="C1065" s="127"/>
      <c r="D1065" s="127"/>
      <c r="E1065" s="127"/>
      <c r="F1065" s="127"/>
      <c r="G1065" s="127"/>
      <c r="H1065" s="127"/>
      <c r="I1065" s="127"/>
      <c r="AR1065" s="196" t="n">
        <v>95</v>
      </c>
      <c r="AS1065" s="197" t="s">
        <v>74</v>
      </c>
      <c r="AT1065" s="197" t="n">
        <v>5</v>
      </c>
      <c r="AU1065" s="198" t="n">
        <f aca="false">W90</f>
        <v>44842</v>
      </c>
      <c r="AV1065" s="198" t="n">
        <f aca="false">D669</f>
        <v>9739</v>
      </c>
      <c r="AW1065" s="199" t="n">
        <f aca="false">AV1065/AU1065</f>
        <v>0.217184782123902</v>
      </c>
      <c r="AX1065" s="200" t="n">
        <f aca="false">2*AT1065*AW1065/(2+AT1065*AW1065)</f>
        <v>0.703791760310452</v>
      </c>
      <c r="AY1065" s="201" t="n">
        <f aca="false">AY1064*(1-AX1064)</f>
        <v>14539.6901792753</v>
      </c>
      <c r="AZ1065" s="201" t="n">
        <f aca="false">((AY1065+AY1066)/2)*AT1065</f>
        <v>47116.1655322745</v>
      </c>
      <c r="BA1065" s="201" t="n">
        <f aca="false">BA1066+AZ1065</f>
        <v>62037.1590956112</v>
      </c>
      <c r="BB1065" s="202" t="n">
        <f aca="false">BA1065/AY1065</f>
        <v>4.26674559985043</v>
      </c>
      <c r="BD1065" s="196" t="n">
        <v>95</v>
      </c>
      <c r="BE1065" s="197" t="s">
        <v>74</v>
      </c>
      <c r="BF1065" s="197" t="n">
        <v>5</v>
      </c>
      <c r="BG1065" s="198" t="n">
        <f aca="false">AJ90</f>
        <v>77211</v>
      </c>
      <c r="BH1065" s="198" t="n">
        <f aca="false">D1358</f>
        <v>14096</v>
      </c>
      <c r="BI1065" s="199" t="n">
        <f aca="false">BH1065/BG1065</f>
        <v>0.182564660475839</v>
      </c>
      <c r="BJ1065" s="200" t="n">
        <f aca="false">2*BF1065*BI1065/(2+BF1065*BI1065)</f>
        <v>0.626761878507083</v>
      </c>
      <c r="BK1065" s="201" t="n">
        <f aca="false">BK1064*(1-BJ1064)</f>
        <v>20557.5603230617</v>
      </c>
      <c r="BL1065" s="201" t="n">
        <f aca="false">((BK1065+BK1066)/2)*BF1065</f>
        <v>70576.0638012965</v>
      </c>
      <c r="BM1065" s="201" t="n">
        <f aca="false">BM1066+BL1065</f>
        <v>101319.803659971</v>
      </c>
      <c r="BN1065" s="202" t="n">
        <f aca="false">BM1065/BK1065</f>
        <v>4.92859084773346</v>
      </c>
    </row>
    <row r="1066" customFormat="false" ht="15" hidden="false" customHeight="false" outlineLevel="0" collapsed="false">
      <c r="A1066" s="127"/>
      <c r="B1066" s="127"/>
      <c r="C1066" s="127"/>
      <c r="D1066" s="127"/>
      <c r="E1066" s="127"/>
      <c r="F1066" s="127"/>
      <c r="G1066" s="127"/>
      <c r="H1066" s="127"/>
      <c r="I1066" s="127"/>
      <c r="AR1066" s="220" t="s">
        <v>217</v>
      </c>
      <c r="AS1066" s="221" t="s">
        <v>218</v>
      </c>
      <c r="AT1066" s="221" t="n">
        <f aca="false">2/AW1066</f>
        <v>6.9290780141844</v>
      </c>
      <c r="AU1066" s="222" t="n">
        <f aca="false">W91</f>
        <v>9770</v>
      </c>
      <c r="AV1066" s="222" t="n">
        <f aca="false">D670</f>
        <v>2820</v>
      </c>
      <c r="AW1066" s="223" t="n">
        <f aca="false">AV1066/AU1066</f>
        <v>0.28863868986694</v>
      </c>
      <c r="AX1066" s="224" t="n">
        <f aca="false">2*AT1066*AW1066/(2+AT1066*AW1066)</f>
        <v>1</v>
      </c>
      <c r="AY1066" s="225" t="n">
        <f aca="false">AY1065*(1-AX1065)</f>
        <v>4306.77603363454</v>
      </c>
      <c r="AZ1066" s="225" t="n">
        <f aca="false">AY1066/AW1066</f>
        <v>14920.9935633367</v>
      </c>
      <c r="BA1066" s="225" t="n">
        <f aca="false">BA1067+AZ1066</f>
        <v>14920.9935633367</v>
      </c>
      <c r="BB1066" s="226" t="n">
        <f aca="false">BA1066/AY1066</f>
        <v>3.4645390070922</v>
      </c>
      <c r="BD1066" s="220" t="s">
        <v>217</v>
      </c>
      <c r="BE1066" s="221" t="s">
        <v>218</v>
      </c>
      <c r="BF1066" s="221" t="n">
        <f aca="false">2/BI1066</f>
        <v>8.01362700047536</v>
      </c>
      <c r="BG1066" s="222" t="n">
        <f aca="false">AJ91</f>
        <v>25287</v>
      </c>
      <c r="BH1066" s="222" t="n">
        <f aca="false">D1359</f>
        <v>6311</v>
      </c>
      <c r="BI1066" s="223" t="n">
        <f aca="false">BH1066/BG1066</f>
        <v>0.249574880373314</v>
      </c>
      <c r="BJ1066" s="224" t="n">
        <f aca="false">2*BF1066*BI1066/(2+BF1066*BI1066)</f>
        <v>1</v>
      </c>
      <c r="BK1066" s="225" t="n">
        <f aca="false">BK1065*(1-BJ1065)</f>
        <v>7672.86519745688</v>
      </c>
      <c r="BL1066" s="225" t="n">
        <f aca="false">BK1066/BI1066</f>
        <v>30743.7398586741</v>
      </c>
      <c r="BM1066" s="225" t="n">
        <f aca="false">BM1067+BL1066</f>
        <v>30743.7398586741</v>
      </c>
      <c r="BN1066" s="226" t="n">
        <f aca="false">BM1066/BK1066</f>
        <v>4.00681350023768</v>
      </c>
    </row>
    <row r="1067" customFormat="false" ht="15" hidden="false" customHeight="false" outlineLevel="0" collapsed="false">
      <c r="A1067" s="127" t="s">
        <v>174</v>
      </c>
      <c r="B1067" s="127"/>
      <c r="C1067" s="127"/>
      <c r="D1067" s="127"/>
      <c r="E1067" s="127"/>
      <c r="F1067" s="127"/>
      <c r="G1067" s="127"/>
      <c r="H1067" s="127"/>
      <c r="I1067" s="127"/>
    </row>
    <row r="1068" customFormat="false" ht="15" hidden="false" customHeight="false" outlineLevel="0" collapsed="false">
      <c r="A1068" s="127"/>
      <c r="B1068" s="127"/>
      <c r="C1068" s="127"/>
      <c r="D1068" s="127"/>
      <c r="E1068" s="127"/>
      <c r="F1068" s="127"/>
      <c r="G1068" s="127"/>
      <c r="H1068" s="127"/>
      <c r="I1068" s="127"/>
    </row>
    <row r="1069" customFormat="false" ht="15" hidden="false" customHeight="false" outlineLevel="0" collapsed="false">
      <c r="A1069" s="127" t="s">
        <v>187</v>
      </c>
      <c r="B1069" s="127"/>
      <c r="C1069" s="127"/>
      <c r="D1069" s="127"/>
      <c r="E1069" s="127"/>
      <c r="F1069" s="127"/>
      <c r="G1069" s="127"/>
      <c r="H1069" s="127"/>
      <c r="I1069" s="127"/>
    </row>
    <row r="1070" customFormat="false" ht="15" hidden="false" customHeight="false" outlineLevel="0" collapsed="false">
      <c r="A1070" s="210" t="s">
        <v>190</v>
      </c>
      <c r="B1070" s="211" t="s">
        <v>191</v>
      </c>
      <c r="C1070" s="211"/>
      <c r="D1070" s="211"/>
      <c r="E1070" s="211" t="s">
        <v>192</v>
      </c>
      <c r="F1070" s="211"/>
      <c r="G1070" s="211"/>
      <c r="H1070" s="212" t="s">
        <v>193</v>
      </c>
      <c r="I1070" s="127"/>
    </row>
    <row r="1071" customFormat="false" ht="15" hidden="false" customHeight="false" outlineLevel="0" collapsed="false">
      <c r="A1071" s="210"/>
      <c r="B1071" s="213" t="s">
        <v>195</v>
      </c>
      <c r="C1071" s="213" t="s">
        <v>196</v>
      </c>
      <c r="D1071" s="213" t="s">
        <v>197</v>
      </c>
      <c r="E1071" s="213" t="s">
        <v>195</v>
      </c>
      <c r="F1071" s="213" t="s">
        <v>196</v>
      </c>
      <c r="G1071" s="214" t="s">
        <v>197</v>
      </c>
      <c r="H1071" s="215" t="s">
        <v>198</v>
      </c>
      <c r="I1071" s="127"/>
    </row>
    <row r="1072" customFormat="false" ht="15" hidden="false" customHeight="false" outlineLevel="0" collapsed="false">
      <c r="A1072" s="0" t="s">
        <v>201</v>
      </c>
      <c r="B1072" s="132" t="n">
        <v>349281</v>
      </c>
      <c r="C1072" s="132" t="n">
        <v>182322</v>
      </c>
      <c r="D1072" s="132" t="n">
        <v>166959</v>
      </c>
      <c r="E1072" s="217" t="n">
        <v>100</v>
      </c>
      <c r="F1072" s="217" t="n">
        <v>100</v>
      </c>
      <c r="G1072" s="217" t="n">
        <v>100</v>
      </c>
      <c r="H1072" s="217" t="n">
        <v>109.2</v>
      </c>
      <c r="I1072" s="127"/>
    </row>
    <row r="1073" customFormat="false" ht="15" hidden="false" customHeight="false" outlineLevel="0" collapsed="false">
      <c r="A1073" s="219" t="s">
        <v>186</v>
      </c>
      <c r="B1073" s="132" t="n">
        <v>4510</v>
      </c>
      <c r="C1073" s="132" t="n">
        <v>2553</v>
      </c>
      <c r="D1073" s="132" t="n">
        <v>1957</v>
      </c>
      <c r="E1073" s="217" t="n">
        <v>1.3</v>
      </c>
      <c r="F1073" s="217" t="n">
        <v>1.4</v>
      </c>
      <c r="G1073" s="217" t="n">
        <v>1.2</v>
      </c>
      <c r="H1073" s="217" t="n">
        <v>130.5</v>
      </c>
      <c r="I1073" s="127"/>
    </row>
    <row r="1074" customFormat="false" ht="15" hidden="false" customHeight="false" outlineLevel="0" collapsed="false">
      <c r="A1074" s="219" t="s">
        <v>189</v>
      </c>
      <c r="B1074" s="132" t="n">
        <v>656</v>
      </c>
      <c r="C1074" s="132" t="n">
        <v>371</v>
      </c>
      <c r="D1074" s="132" t="n">
        <v>285</v>
      </c>
      <c r="E1074" s="217" t="n">
        <v>0.2</v>
      </c>
      <c r="F1074" s="217" t="n">
        <v>0.2</v>
      </c>
      <c r="G1074" s="217" t="n">
        <v>0.2</v>
      </c>
      <c r="H1074" s="217" t="n">
        <v>130.2</v>
      </c>
      <c r="I1074" s="127"/>
    </row>
    <row r="1075" customFormat="false" ht="15" hidden="false" customHeight="false" outlineLevel="0" collapsed="false">
      <c r="A1075" s="219" t="s">
        <v>46</v>
      </c>
      <c r="B1075" s="132" t="n">
        <v>367</v>
      </c>
      <c r="C1075" s="132" t="n">
        <v>242</v>
      </c>
      <c r="D1075" s="132" t="n">
        <v>125</v>
      </c>
      <c r="E1075" s="217" t="n">
        <v>0.1</v>
      </c>
      <c r="F1075" s="217" t="n">
        <v>0.1</v>
      </c>
      <c r="G1075" s="217" t="n">
        <v>0.1</v>
      </c>
      <c r="H1075" s="217" t="n">
        <v>193.6</v>
      </c>
      <c r="I1075" s="127"/>
    </row>
    <row r="1076" customFormat="false" ht="15" hidden="false" customHeight="false" outlineLevel="0" collapsed="false">
      <c r="A1076" s="219" t="s">
        <v>33</v>
      </c>
      <c r="B1076" s="132" t="n">
        <v>441</v>
      </c>
      <c r="C1076" s="132" t="n">
        <v>299</v>
      </c>
      <c r="D1076" s="132" t="n">
        <v>142</v>
      </c>
      <c r="E1076" s="217" t="n">
        <v>0.1</v>
      </c>
      <c r="F1076" s="217" t="n">
        <v>0.2</v>
      </c>
      <c r="G1076" s="217" t="n">
        <v>0.1</v>
      </c>
      <c r="H1076" s="217" t="n">
        <v>210.6</v>
      </c>
      <c r="I1076" s="127"/>
    </row>
    <row r="1077" customFormat="false" ht="15" hidden="false" customHeight="false" outlineLevel="0" collapsed="false">
      <c r="A1077" s="219" t="s">
        <v>34</v>
      </c>
      <c r="B1077" s="132" t="n">
        <v>1581</v>
      </c>
      <c r="C1077" s="132" t="n">
        <v>1191</v>
      </c>
      <c r="D1077" s="132" t="n">
        <v>390</v>
      </c>
      <c r="E1077" s="217" t="n">
        <v>0.5</v>
      </c>
      <c r="F1077" s="217" t="n">
        <v>0.7</v>
      </c>
      <c r="G1077" s="217" t="n">
        <v>0.2</v>
      </c>
      <c r="H1077" s="217" t="n">
        <v>305.4</v>
      </c>
      <c r="I1077" s="127"/>
    </row>
    <row r="1078" customFormat="false" ht="15" hidden="false" customHeight="false" outlineLevel="0" collapsed="false">
      <c r="A1078" s="219" t="s">
        <v>35</v>
      </c>
      <c r="B1078" s="132" t="n">
        <v>2186</v>
      </c>
      <c r="C1078" s="132" t="n">
        <v>1732</v>
      </c>
      <c r="D1078" s="132" t="n">
        <v>454</v>
      </c>
      <c r="E1078" s="217" t="n">
        <v>0.6</v>
      </c>
      <c r="F1078" s="217" t="n">
        <v>0.9</v>
      </c>
      <c r="G1078" s="217" t="n">
        <v>0.3</v>
      </c>
      <c r="H1078" s="217" t="n">
        <v>381.5</v>
      </c>
      <c r="I1078" s="127"/>
    </row>
    <row r="1079" customFormat="false" ht="15" hidden="false" customHeight="false" outlineLevel="0" collapsed="false">
      <c r="A1079" s="219" t="s">
        <v>36</v>
      </c>
      <c r="B1079" s="132" t="n">
        <v>2124</v>
      </c>
      <c r="C1079" s="132" t="n">
        <v>1622</v>
      </c>
      <c r="D1079" s="132" t="n">
        <v>502</v>
      </c>
      <c r="E1079" s="217" t="n">
        <v>0.6</v>
      </c>
      <c r="F1079" s="217" t="n">
        <v>0.9</v>
      </c>
      <c r="G1079" s="217" t="n">
        <v>0.3</v>
      </c>
      <c r="H1079" s="217" t="n">
        <v>323.1</v>
      </c>
      <c r="I1079" s="127"/>
    </row>
    <row r="1080" customFormat="false" ht="15" hidden="false" customHeight="false" outlineLevel="0" collapsed="false">
      <c r="A1080" s="219" t="s">
        <v>37</v>
      </c>
      <c r="B1080" s="132" t="n">
        <v>2395</v>
      </c>
      <c r="C1080" s="132" t="n">
        <v>1709</v>
      </c>
      <c r="D1080" s="132" t="n">
        <v>686</v>
      </c>
      <c r="E1080" s="217" t="n">
        <v>0.7</v>
      </c>
      <c r="F1080" s="217" t="n">
        <v>0.9</v>
      </c>
      <c r="G1080" s="217" t="n">
        <v>0.4</v>
      </c>
      <c r="H1080" s="217" t="n">
        <v>249.1</v>
      </c>
      <c r="I1080" s="127"/>
    </row>
    <row r="1081" customFormat="false" ht="15" hidden="false" customHeight="false" outlineLevel="0" collapsed="false">
      <c r="A1081" s="219" t="s">
        <v>38</v>
      </c>
      <c r="B1081" s="132" t="n">
        <v>3301</v>
      </c>
      <c r="C1081" s="132" t="n">
        <v>2192</v>
      </c>
      <c r="D1081" s="132" t="n">
        <v>1109</v>
      </c>
      <c r="E1081" s="217" t="n">
        <v>0.9</v>
      </c>
      <c r="F1081" s="217" t="n">
        <v>1.2</v>
      </c>
      <c r="G1081" s="217" t="n">
        <v>0.7</v>
      </c>
      <c r="H1081" s="217" t="n">
        <v>197.7</v>
      </c>
      <c r="I1081" s="127"/>
    </row>
    <row r="1082" customFormat="false" ht="15" hidden="false" customHeight="false" outlineLevel="0" collapsed="false">
      <c r="A1082" s="219" t="s">
        <v>39</v>
      </c>
      <c r="B1082" s="132" t="n">
        <v>4841</v>
      </c>
      <c r="C1082" s="132" t="n">
        <v>3083</v>
      </c>
      <c r="D1082" s="132" t="n">
        <v>1758</v>
      </c>
      <c r="E1082" s="217" t="n">
        <v>1.4</v>
      </c>
      <c r="F1082" s="217" t="n">
        <v>1.7</v>
      </c>
      <c r="G1082" s="217" t="n">
        <v>1.1</v>
      </c>
      <c r="H1082" s="217" t="n">
        <v>175.4</v>
      </c>
      <c r="I1082" s="127"/>
    </row>
    <row r="1083" customFormat="false" ht="15" hidden="false" customHeight="false" outlineLevel="0" collapsed="false">
      <c r="A1083" s="219" t="s">
        <v>40</v>
      </c>
      <c r="B1083" s="132" t="n">
        <v>7469</v>
      </c>
      <c r="C1083" s="132" t="n">
        <v>4693</v>
      </c>
      <c r="D1083" s="132" t="n">
        <v>2776</v>
      </c>
      <c r="E1083" s="217" t="n">
        <v>2.1</v>
      </c>
      <c r="F1083" s="217" t="n">
        <v>2.6</v>
      </c>
      <c r="G1083" s="217" t="n">
        <v>1.7</v>
      </c>
      <c r="H1083" s="217" t="n">
        <v>169.1</v>
      </c>
      <c r="I1083" s="127"/>
    </row>
    <row r="1084" customFormat="false" ht="15" hidden="false" customHeight="false" outlineLevel="0" collapsed="false">
      <c r="A1084" s="219" t="s">
        <v>52</v>
      </c>
      <c r="B1084" s="132" t="n">
        <v>11735</v>
      </c>
      <c r="C1084" s="132" t="n">
        <v>7444</v>
      </c>
      <c r="D1084" s="132" t="n">
        <v>4291</v>
      </c>
      <c r="E1084" s="217" t="n">
        <v>3.4</v>
      </c>
      <c r="F1084" s="217" t="n">
        <v>4.1</v>
      </c>
      <c r="G1084" s="217" t="n">
        <v>2.6</v>
      </c>
      <c r="H1084" s="217" t="n">
        <v>173.5</v>
      </c>
      <c r="I1084" s="127"/>
    </row>
    <row r="1085" customFormat="false" ht="15" hidden="false" customHeight="false" outlineLevel="0" collapsed="false">
      <c r="A1085" s="219" t="s">
        <v>53</v>
      </c>
      <c r="B1085" s="132" t="n">
        <v>15890</v>
      </c>
      <c r="C1085" s="132" t="n">
        <v>10257</v>
      </c>
      <c r="D1085" s="132" t="n">
        <v>5633</v>
      </c>
      <c r="E1085" s="217" t="n">
        <v>4.5</v>
      </c>
      <c r="F1085" s="217" t="n">
        <v>5.6</v>
      </c>
      <c r="G1085" s="217" t="n">
        <v>3.4</v>
      </c>
      <c r="H1085" s="217" t="n">
        <v>182.1</v>
      </c>
      <c r="I1085" s="127"/>
    </row>
    <row r="1086" customFormat="false" ht="15" hidden="false" customHeight="false" outlineLevel="0" collapsed="false">
      <c r="A1086" s="219" t="s">
        <v>57</v>
      </c>
      <c r="B1086" s="132" t="n">
        <v>20748</v>
      </c>
      <c r="C1086" s="132" t="n">
        <v>13399</v>
      </c>
      <c r="D1086" s="132" t="n">
        <v>7349</v>
      </c>
      <c r="E1086" s="217" t="n">
        <v>5.9</v>
      </c>
      <c r="F1086" s="217" t="n">
        <v>7.3</v>
      </c>
      <c r="G1086" s="217" t="n">
        <v>4.4</v>
      </c>
      <c r="H1086" s="217" t="n">
        <v>182.3</v>
      </c>
      <c r="I1086" s="127"/>
    </row>
    <row r="1087" customFormat="false" ht="15" hidden="false" customHeight="false" outlineLevel="0" collapsed="false">
      <c r="A1087" s="219" t="s">
        <v>62</v>
      </c>
      <c r="B1087" s="132" t="n">
        <v>28214</v>
      </c>
      <c r="C1087" s="132" t="n">
        <v>17694</v>
      </c>
      <c r="D1087" s="132" t="n">
        <v>10520</v>
      </c>
      <c r="E1087" s="217" t="n">
        <v>8.1</v>
      </c>
      <c r="F1087" s="217" t="n">
        <v>9.7</v>
      </c>
      <c r="G1087" s="217" t="n">
        <v>6.3</v>
      </c>
      <c r="H1087" s="217" t="n">
        <v>168.2</v>
      </c>
      <c r="I1087" s="127"/>
    </row>
    <row r="1088" customFormat="false" ht="15" hidden="false" customHeight="false" outlineLevel="0" collapsed="false">
      <c r="A1088" s="219" t="s">
        <v>64</v>
      </c>
      <c r="B1088" s="132" t="n">
        <v>37796</v>
      </c>
      <c r="C1088" s="132" t="n">
        <v>22760</v>
      </c>
      <c r="D1088" s="132" t="n">
        <v>15036</v>
      </c>
      <c r="E1088" s="217" t="n">
        <v>10.8</v>
      </c>
      <c r="F1088" s="217" t="n">
        <v>12.5</v>
      </c>
      <c r="G1088" s="217" t="n">
        <v>9</v>
      </c>
      <c r="H1088" s="217" t="n">
        <v>151.4</v>
      </c>
      <c r="I1088" s="127"/>
    </row>
    <row r="1089" customFormat="false" ht="15" hidden="false" customHeight="false" outlineLevel="0" collapsed="false">
      <c r="A1089" s="219" t="s">
        <v>69</v>
      </c>
      <c r="B1089" s="132" t="n">
        <v>47821</v>
      </c>
      <c r="C1089" s="132" t="n">
        <v>26961</v>
      </c>
      <c r="D1089" s="132" t="n">
        <v>20860</v>
      </c>
      <c r="E1089" s="217" t="n">
        <v>13.7</v>
      </c>
      <c r="F1089" s="217" t="n">
        <v>14.8</v>
      </c>
      <c r="G1089" s="217" t="n">
        <v>12.5</v>
      </c>
      <c r="H1089" s="217" t="n">
        <v>129.2</v>
      </c>
      <c r="I1089" s="127"/>
    </row>
    <row r="1090" customFormat="false" ht="15" hidden="false" customHeight="false" outlineLevel="0" collapsed="false">
      <c r="A1090" s="219" t="s">
        <v>70</v>
      </c>
      <c r="B1090" s="132" t="n">
        <v>55151</v>
      </c>
      <c r="C1090" s="132" t="n">
        <v>27179</v>
      </c>
      <c r="D1090" s="132" t="n">
        <v>27972</v>
      </c>
      <c r="E1090" s="217" t="n">
        <v>15.8</v>
      </c>
      <c r="F1090" s="217" t="n">
        <v>14.9</v>
      </c>
      <c r="G1090" s="217" t="n">
        <v>16.8</v>
      </c>
      <c r="H1090" s="217" t="n">
        <v>97.2</v>
      </c>
      <c r="I1090" s="127"/>
    </row>
    <row r="1091" customFormat="false" ht="15" hidden="false" customHeight="false" outlineLevel="0" collapsed="false">
      <c r="A1091" s="219" t="s">
        <v>71</v>
      </c>
      <c r="B1091" s="132" t="n">
        <v>47220</v>
      </c>
      <c r="C1091" s="132" t="n">
        <v>19911</v>
      </c>
      <c r="D1091" s="132" t="n">
        <v>27309</v>
      </c>
      <c r="E1091" s="217" t="n">
        <v>13.5</v>
      </c>
      <c r="F1091" s="217" t="n">
        <v>10.9</v>
      </c>
      <c r="G1091" s="217" t="n">
        <v>16.4</v>
      </c>
      <c r="H1091" s="217" t="n">
        <v>72.9</v>
      </c>
      <c r="I1091" s="127"/>
    </row>
    <row r="1092" customFormat="false" ht="15" hidden="false" customHeight="false" outlineLevel="0" collapsed="false">
      <c r="A1092" s="219" t="s">
        <v>72</v>
      </c>
      <c r="B1092" s="132" t="n">
        <v>31690</v>
      </c>
      <c r="C1092" s="132" t="n">
        <v>11000</v>
      </c>
      <c r="D1092" s="132" t="n">
        <v>20690</v>
      </c>
      <c r="E1092" s="217" t="n">
        <v>9.1</v>
      </c>
      <c r="F1092" s="217" t="n">
        <v>6</v>
      </c>
      <c r="G1092" s="217" t="n">
        <v>12.4</v>
      </c>
      <c r="H1092" s="217" t="n">
        <v>53.2</v>
      </c>
      <c r="I1092" s="127"/>
    </row>
    <row r="1093" customFormat="false" ht="15" hidden="false" customHeight="false" outlineLevel="0" collapsed="false">
      <c r="A1093" s="219" t="s">
        <v>74</v>
      </c>
      <c r="B1093" s="132" t="n">
        <v>16826</v>
      </c>
      <c r="C1093" s="132" t="n">
        <v>4659</v>
      </c>
      <c r="D1093" s="132" t="n">
        <v>12167</v>
      </c>
      <c r="E1093" s="217" t="n">
        <v>4.8</v>
      </c>
      <c r="F1093" s="217" t="n">
        <v>2.6</v>
      </c>
      <c r="G1093" s="217" t="n">
        <v>7.3</v>
      </c>
      <c r="H1093" s="217" t="n">
        <v>38.3</v>
      </c>
      <c r="I1093" s="127"/>
    </row>
    <row r="1094" customFormat="false" ht="15" hidden="false" customHeight="false" outlineLevel="0" collapsed="false">
      <c r="A1094" s="219" t="s">
        <v>218</v>
      </c>
      <c r="B1094" s="132" t="n">
        <v>6319</v>
      </c>
      <c r="C1094" s="132" t="n">
        <v>1371</v>
      </c>
      <c r="D1094" s="132" t="n">
        <v>4948</v>
      </c>
      <c r="E1094" s="217" t="n">
        <v>1.8</v>
      </c>
      <c r="F1094" s="217" t="n">
        <v>0.8</v>
      </c>
      <c r="G1094" s="217" t="n">
        <v>3</v>
      </c>
      <c r="H1094" s="217" t="n">
        <v>27.7</v>
      </c>
      <c r="I1094" s="127"/>
    </row>
    <row r="1095" customFormat="false" ht="15" hidden="false" customHeight="false" outlineLevel="0" collapsed="false">
      <c r="B1095" s="132"/>
      <c r="C1095" s="132"/>
      <c r="D1095" s="132"/>
      <c r="E1095" s="217"/>
      <c r="F1095" s="217"/>
      <c r="G1095" s="217"/>
      <c r="H1095" s="217"/>
      <c r="I1095" s="127"/>
    </row>
    <row r="1096" customFormat="false" ht="15" hidden="false" customHeight="false" outlineLevel="0" collapsed="false">
      <c r="A1096" s="219" t="s">
        <v>186</v>
      </c>
      <c r="B1096" s="132" t="n">
        <v>4510</v>
      </c>
      <c r="C1096" s="132" t="n">
        <v>2553</v>
      </c>
      <c r="D1096" s="132" t="n">
        <v>1957</v>
      </c>
      <c r="E1096" s="217" t="n">
        <v>1.3</v>
      </c>
      <c r="F1096" s="217" t="n">
        <v>1.4</v>
      </c>
      <c r="G1096" s="217" t="n">
        <v>1.2</v>
      </c>
      <c r="H1096" s="217" t="n">
        <v>130.5</v>
      </c>
      <c r="I1096" s="127"/>
    </row>
    <row r="1097" customFormat="false" ht="15" hidden="false" customHeight="false" outlineLevel="0" collapsed="false">
      <c r="A1097" s="219" t="s">
        <v>189</v>
      </c>
      <c r="B1097" s="132" t="n">
        <v>656</v>
      </c>
      <c r="C1097" s="132" t="n">
        <v>371</v>
      </c>
      <c r="D1097" s="132" t="n">
        <v>285</v>
      </c>
      <c r="E1097" s="217" t="n">
        <v>0.2</v>
      </c>
      <c r="F1097" s="217" t="n">
        <v>0.2</v>
      </c>
      <c r="G1097" s="217" t="n">
        <v>0.2</v>
      </c>
      <c r="H1097" s="217" t="n">
        <v>130.2</v>
      </c>
      <c r="I1097" s="127"/>
    </row>
    <row r="1098" customFormat="false" ht="15" hidden="false" customHeight="false" outlineLevel="0" collapsed="false">
      <c r="A1098" s="219" t="s">
        <v>24</v>
      </c>
      <c r="B1098" s="132" t="n">
        <v>5974</v>
      </c>
      <c r="C1098" s="132" t="n">
        <v>3465</v>
      </c>
      <c r="D1098" s="132" t="n">
        <v>2509</v>
      </c>
      <c r="E1098" s="217" t="n">
        <v>1.7</v>
      </c>
      <c r="F1098" s="217" t="n">
        <v>1.9</v>
      </c>
      <c r="G1098" s="217" t="n">
        <v>1.5</v>
      </c>
      <c r="H1098" s="217" t="n">
        <v>138.1</v>
      </c>
      <c r="I1098" s="127"/>
    </row>
    <row r="1099" customFormat="false" ht="15" hidden="false" customHeight="false" outlineLevel="0" collapsed="false">
      <c r="A1099" s="219" t="s">
        <v>25</v>
      </c>
      <c r="B1099" s="132" t="n">
        <v>3767</v>
      </c>
      <c r="C1099" s="132" t="n">
        <v>2923</v>
      </c>
      <c r="D1099" s="132" t="n">
        <v>844</v>
      </c>
      <c r="E1099" s="217" t="n">
        <v>1.1</v>
      </c>
      <c r="F1099" s="217" t="n">
        <v>1.6</v>
      </c>
      <c r="G1099" s="217" t="n">
        <v>0.5</v>
      </c>
      <c r="H1099" s="217" t="n">
        <v>346.3</v>
      </c>
      <c r="I1099" s="127"/>
    </row>
    <row r="1100" customFormat="false" ht="15" hidden="false" customHeight="false" outlineLevel="0" collapsed="false">
      <c r="A1100" s="219" t="s">
        <v>222</v>
      </c>
      <c r="B1100" s="132" t="n">
        <v>16428</v>
      </c>
      <c r="C1100" s="132" t="n">
        <v>11529</v>
      </c>
      <c r="D1100" s="132" t="n">
        <v>4899</v>
      </c>
      <c r="E1100" s="217" t="n">
        <v>4.7</v>
      </c>
      <c r="F1100" s="217" t="n">
        <v>6.3</v>
      </c>
      <c r="G1100" s="217" t="n">
        <v>2.9</v>
      </c>
      <c r="H1100" s="217" t="n">
        <v>235.3</v>
      </c>
      <c r="I1100" s="127"/>
    </row>
    <row r="1101" customFormat="false" ht="15" hidden="false" customHeight="false" outlineLevel="0" collapsed="false">
      <c r="A1101" s="219" t="s">
        <v>223</v>
      </c>
      <c r="B1101" s="132" t="n">
        <v>23897</v>
      </c>
      <c r="C1101" s="132" t="n">
        <v>16222</v>
      </c>
      <c r="D1101" s="132" t="n">
        <v>7675</v>
      </c>
      <c r="E1101" s="217" t="n">
        <v>6.8</v>
      </c>
      <c r="F1101" s="217" t="n">
        <v>8.9</v>
      </c>
      <c r="G1101" s="217" t="n">
        <v>4.6</v>
      </c>
      <c r="H1101" s="217" t="n">
        <v>211.4</v>
      </c>
      <c r="I1101" s="127"/>
    </row>
    <row r="1102" customFormat="false" ht="15" hidden="false" customHeight="false" outlineLevel="0" collapsed="false">
      <c r="A1102" s="219" t="s">
        <v>224</v>
      </c>
      <c r="B1102" s="132" t="n">
        <v>72270</v>
      </c>
      <c r="C1102" s="132" t="n">
        <v>47322</v>
      </c>
      <c r="D1102" s="132" t="n">
        <v>24948</v>
      </c>
      <c r="E1102" s="217" t="n">
        <v>20.7</v>
      </c>
      <c r="F1102" s="217" t="n">
        <v>26</v>
      </c>
      <c r="G1102" s="217" t="n">
        <v>14.9</v>
      </c>
      <c r="H1102" s="217" t="n">
        <v>189.7</v>
      </c>
      <c r="I1102" s="127"/>
    </row>
    <row r="1103" customFormat="false" ht="15" hidden="false" customHeight="false" outlineLevel="0" collapsed="false">
      <c r="A1103" s="219" t="s">
        <v>226</v>
      </c>
      <c r="B1103" s="132" t="n">
        <v>48373</v>
      </c>
      <c r="C1103" s="132" t="n">
        <v>31100</v>
      </c>
      <c r="D1103" s="132" t="n">
        <v>17273</v>
      </c>
      <c r="E1103" s="217" t="n">
        <v>13.8</v>
      </c>
      <c r="F1103" s="217" t="n">
        <v>17.1</v>
      </c>
      <c r="G1103" s="217" t="n">
        <v>10.3</v>
      </c>
      <c r="H1103" s="217" t="n">
        <v>180</v>
      </c>
      <c r="I1103" s="127"/>
    </row>
    <row r="1104" customFormat="false" ht="15" hidden="false" customHeight="false" outlineLevel="0" collapsed="false">
      <c r="A1104" s="219" t="s">
        <v>227</v>
      </c>
      <c r="B1104" s="132" t="n">
        <v>307675</v>
      </c>
      <c r="C1104" s="132" t="n">
        <v>155191</v>
      </c>
      <c r="D1104" s="132" t="n">
        <v>152484</v>
      </c>
      <c r="E1104" s="217" t="n">
        <v>88.1</v>
      </c>
      <c r="F1104" s="217" t="n">
        <v>85.1</v>
      </c>
      <c r="G1104" s="217" t="n">
        <v>91.3</v>
      </c>
      <c r="H1104" s="217" t="n">
        <v>101.8</v>
      </c>
      <c r="I1104" s="127"/>
    </row>
    <row r="1105" customFormat="false" ht="15" hidden="false" customHeight="false" outlineLevel="0" collapsed="false">
      <c r="A1105" s="219" t="s">
        <v>228</v>
      </c>
      <c r="B1105" s="132" t="n">
        <v>271037</v>
      </c>
      <c r="C1105" s="132" t="n">
        <v>131535</v>
      </c>
      <c r="D1105" s="132" t="n">
        <v>139502</v>
      </c>
      <c r="E1105" s="217" t="n">
        <v>77.6</v>
      </c>
      <c r="F1105" s="217" t="n">
        <v>72.1</v>
      </c>
      <c r="G1105" s="217" t="n">
        <v>83.6</v>
      </c>
      <c r="H1105" s="217" t="n">
        <v>94.3</v>
      </c>
      <c r="I1105" s="127"/>
    </row>
    <row r="1106" customFormat="false" ht="15" hidden="false" customHeight="false" outlineLevel="0" collapsed="false">
      <c r="A1106" s="219" t="s">
        <v>229</v>
      </c>
      <c r="B1106" s="132" t="n">
        <v>205027</v>
      </c>
      <c r="C1106" s="132" t="n">
        <v>91081</v>
      </c>
      <c r="D1106" s="132" t="n">
        <v>113946</v>
      </c>
      <c r="E1106" s="217" t="n">
        <v>58.7</v>
      </c>
      <c r="F1106" s="217" t="n">
        <v>50</v>
      </c>
      <c r="G1106" s="217" t="n">
        <v>68.2</v>
      </c>
      <c r="H1106" s="217" t="n">
        <v>79.9</v>
      </c>
      <c r="I1106" s="127"/>
    </row>
    <row r="1107" customFormat="false" ht="15" hidden="false" customHeight="false" outlineLevel="0" collapsed="false">
      <c r="B1107" s="132"/>
      <c r="C1107" s="132"/>
      <c r="D1107" s="132"/>
      <c r="E1107" s="217"/>
      <c r="F1107" s="217"/>
      <c r="G1107" s="217"/>
      <c r="H1107" s="217"/>
      <c r="I1107" s="127"/>
    </row>
    <row r="1108" customFormat="false" ht="15" hidden="false" customHeight="false" outlineLevel="0" collapsed="false">
      <c r="A1108" s="219" t="s">
        <v>230</v>
      </c>
      <c r="B1108" s="132" t="n">
        <v>343307</v>
      </c>
      <c r="C1108" s="132" t="n">
        <v>178857</v>
      </c>
      <c r="D1108" s="132" t="n">
        <v>164450</v>
      </c>
      <c r="E1108" s="217" t="n">
        <v>98.3</v>
      </c>
      <c r="F1108" s="217" t="n">
        <v>98.1</v>
      </c>
      <c r="G1108" s="217" t="n">
        <v>98.5</v>
      </c>
      <c r="H1108" s="217" t="n">
        <v>108.8</v>
      </c>
      <c r="I1108" s="127"/>
    </row>
    <row r="1109" customFormat="false" ht="15" hidden="false" customHeight="false" outlineLevel="0" collapsed="false">
      <c r="A1109" s="219" t="s">
        <v>231</v>
      </c>
      <c r="B1109" s="132" t="n">
        <v>77</v>
      </c>
      <c r="C1109" s="132" t="n">
        <v>52</v>
      </c>
      <c r="D1109" s="132" t="n">
        <v>25</v>
      </c>
      <c r="E1109" s="217" t="n">
        <v>0</v>
      </c>
      <c r="F1109" s="217" t="n">
        <v>0</v>
      </c>
      <c r="G1109" s="217" t="n">
        <v>0</v>
      </c>
      <c r="H1109" s="217" t="n">
        <v>208</v>
      </c>
      <c r="I1109" s="127"/>
    </row>
    <row r="1110" customFormat="false" ht="15" hidden="false" customHeight="false" outlineLevel="0" collapsed="false">
      <c r="A1110" s="219" t="s">
        <v>232</v>
      </c>
      <c r="B1110" s="132" t="n">
        <v>81</v>
      </c>
      <c r="C1110" s="132" t="n">
        <v>52</v>
      </c>
      <c r="D1110" s="132" t="n">
        <v>29</v>
      </c>
      <c r="E1110" s="217" t="n">
        <v>0</v>
      </c>
      <c r="F1110" s="217" t="n">
        <v>0</v>
      </c>
      <c r="G1110" s="217" t="n">
        <v>0</v>
      </c>
      <c r="H1110" s="217" t="n">
        <v>179.3</v>
      </c>
      <c r="I1110" s="127"/>
    </row>
    <row r="1111" customFormat="false" ht="15" hidden="false" customHeight="false" outlineLevel="0" collapsed="false">
      <c r="A1111" s="219" t="s">
        <v>233</v>
      </c>
      <c r="B1111" s="132" t="n">
        <v>1457</v>
      </c>
      <c r="C1111" s="132" t="n">
        <v>1076</v>
      </c>
      <c r="D1111" s="132" t="n">
        <v>381</v>
      </c>
      <c r="E1111" s="217" t="n">
        <v>0.4</v>
      </c>
      <c r="F1111" s="217" t="n">
        <v>0.6</v>
      </c>
      <c r="G1111" s="217" t="n">
        <v>0.2</v>
      </c>
      <c r="H1111" s="217" t="n">
        <v>282.4</v>
      </c>
      <c r="I1111" s="127"/>
    </row>
    <row r="1112" customFormat="false" ht="15" hidden="false" customHeight="false" outlineLevel="0" collapsed="false">
      <c r="A1112" s="219" t="s">
        <v>234</v>
      </c>
      <c r="B1112" s="132" t="n">
        <v>7158</v>
      </c>
      <c r="C1112" s="132" t="n">
        <v>4348</v>
      </c>
      <c r="D1112" s="132" t="n">
        <v>2810</v>
      </c>
      <c r="E1112" s="217" t="n">
        <v>2</v>
      </c>
      <c r="F1112" s="217" t="n">
        <v>2.4</v>
      </c>
      <c r="G1112" s="217" t="n">
        <v>1.7</v>
      </c>
      <c r="H1112" s="217" t="n">
        <v>154.7</v>
      </c>
      <c r="I1112" s="127"/>
    </row>
    <row r="1113" customFormat="false" ht="15" hidden="false" customHeight="false" outlineLevel="0" collapsed="false">
      <c r="A1113" s="219" t="s">
        <v>218</v>
      </c>
      <c r="B1113" s="132" t="n">
        <v>6319</v>
      </c>
      <c r="C1113" s="132" t="n">
        <v>1371</v>
      </c>
      <c r="D1113" s="132" t="n">
        <v>4948</v>
      </c>
      <c r="E1113" s="217" t="n">
        <v>1.8</v>
      </c>
      <c r="F1113" s="217" t="n">
        <v>0.8</v>
      </c>
      <c r="G1113" s="217" t="n">
        <v>3</v>
      </c>
      <c r="H1113" s="217" t="n">
        <v>27.7</v>
      </c>
      <c r="I1113" s="127"/>
    </row>
    <row r="1114" customFormat="false" ht="15" hidden="false" customHeight="false" outlineLevel="0" collapsed="false">
      <c r="B1114" s="132"/>
      <c r="C1114" s="132"/>
      <c r="D1114" s="132"/>
      <c r="E1114" s="217"/>
      <c r="F1114" s="217"/>
      <c r="G1114" s="217"/>
      <c r="H1114" s="217"/>
      <c r="I1114" s="127"/>
    </row>
    <row r="1115" customFormat="false" ht="15" hidden="false" customHeight="false" outlineLevel="0" collapsed="false">
      <c r="A1115" s="124" t="s">
        <v>235</v>
      </c>
      <c r="B1115" s="227" t="n">
        <v>78.3001101321586</v>
      </c>
      <c r="C1115" s="227" t="n">
        <v>74.9838742189075</v>
      </c>
      <c r="D1115" s="227" t="n">
        <v>81.8021307594245</v>
      </c>
      <c r="E1115" s="124"/>
      <c r="F1115" s="124"/>
      <c r="G1115" s="124"/>
      <c r="H1115" s="124"/>
      <c r="I1115" s="127"/>
    </row>
    <row r="1116" customFormat="false" ht="15" hidden="false" customHeight="false" outlineLevel="0" collapsed="false">
      <c r="A1116" s="127"/>
      <c r="B1116" s="127"/>
      <c r="C1116" s="127"/>
      <c r="D1116" s="127"/>
      <c r="E1116" s="127"/>
      <c r="F1116" s="127"/>
      <c r="G1116" s="127"/>
      <c r="H1116" s="127"/>
      <c r="I1116" s="127"/>
    </row>
    <row r="1117" customFormat="false" ht="15" hidden="false" customHeight="false" outlineLevel="0" collapsed="false">
      <c r="A1117" s="127"/>
      <c r="B1117" s="127"/>
      <c r="C1117" s="127"/>
      <c r="D1117" s="127"/>
      <c r="E1117" s="127"/>
      <c r="F1117" s="127"/>
      <c r="G1117" s="127"/>
      <c r="H1117" s="127"/>
      <c r="I1117" s="127"/>
    </row>
    <row r="1118" customFormat="false" ht="15" hidden="false" customHeight="false" outlineLevel="0" collapsed="false">
      <c r="A1118" s="127" t="s">
        <v>343</v>
      </c>
      <c r="B1118" s="127"/>
      <c r="C1118" s="127"/>
      <c r="D1118" s="127"/>
      <c r="E1118" s="127"/>
      <c r="F1118" s="127"/>
      <c r="G1118" s="127"/>
      <c r="H1118" s="127"/>
      <c r="I1118" s="127"/>
    </row>
    <row r="1119" customFormat="false" ht="15" hidden="false" customHeight="false" outlineLevel="0" collapsed="false">
      <c r="A1119" s="127"/>
      <c r="B1119" s="127"/>
      <c r="C1119" s="127"/>
      <c r="D1119" s="127"/>
      <c r="E1119" s="127"/>
      <c r="F1119" s="127"/>
      <c r="G1119" s="127"/>
      <c r="H1119" s="127"/>
      <c r="I1119" s="127"/>
    </row>
    <row r="1120" customFormat="false" ht="15" hidden="false" customHeight="false" outlineLevel="0" collapsed="false">
      <c r="A1120" s="127" t="s">
        <v>174</v>
      </c>
      <c r="B1120" s="127"/>
      <c r="C1120" s="127"/>
      <c r="D1120" s="127"/>
      <c r="E1120" s="127"/>
      <c r="F1120" s="127"/>
      <c r="G1120" s="127"/>
      <c r="H1120" s="127"/>
      <c r="I1120" s="127"/>
    </row>
    <row r="1121" customFormat="false" ht="15" hidden="false" customHeight="false" outlineLevel="0" collapsed="false">
      <c r="A1121" s="127"/>
      <c r="B1121" s="127"/>
      <c r="C1121" s="127"/>
      <c r="D1121" s="127"/>
      <c r="E1121" s="127"/>
      <c r="F1121" s="127"/>
      <c r="G1121" s="127"/>
      <c r="H1121" s="127"/>
      <c r="I1121" s="127"/>
    </row>
    <row r="1122" customFormat="false" ht="15" hidden="false" customHeight="false" outlineLevel="0" collapsed="false">
      <c r="A1122" s="127" t="s">
        <v>187</v>
      </c>
      <c r="B1122" s="127"/>
      <c r="C1122" s="127"/>
      <c r="D1122" s="127"/>
      <c r="E1122" s="127"/>
      <c r="F1122" s="127"/>
      <c r="G1122" s="127"/>
      <c r="H1122" s="127"/>
      <c r="I1122" s="127"/>
    </row>
    <row r="1123" customFormat="false" ht="15" hidden="false" customHeight="false" outlineLevel="0" collapsed="false">
      <c r="A1123" s="210" t="s">
        <v>190</v>
      </c>
      <c r="B1123" s="211" t="s">
        <v>191</v>
      </c>
      <c r="C1123" s="211"/>
      <c r="D1123" s="211"/>
      <c r="E1123" s="211" t="s">
        <v>192</v>
      </c>
      <c r="F1123" s="211"/>
      <c r="G1123" s="211"/>
      <c r="H1123" s="212" t="s">
        <v>193</v>
      </c>
      <c r="I1123" s="127"/>
    </row>
    <row r="1124" customFormat="false" ht="15" hidden="false" customHeight="false" outlineLevel="0" collapsed="false">
      <c r="A1124" s="210"/>
      <c r="B1124" s="213" t="s">
        <v>195</v>
      </c>
      <c r="C1124" s="213" t="s">
        <v>196</v>
      </c>
      <c r="D1124" s="213" t="s">
        <v>197</v>
      </c>
      <c r="E1124" s="213" t="s">
        <v>195</v>
      </c>
      <c r="F1124" s="213" t="s">
        <v>196</v>
      </c>
      <c r="G1124" s="214" t="s">
        <v>197</v>
      </c>
      <c r="H1124" s="215" t="s">
        <v>198</v>
      </c>
      <c r="I1124" s="127"/>
    </row>
    <row r="1125" customFormat="false" ht="15" hidden="false" customHeight="false" outlineLevel="0" collapsed="false">
      <c r="A1125" s="0" t="s">
        <v>201</v>
      </c>
      <c r="B1125" s="132" t="n">
        <v>353980</v>
      </c>
      <c r="C1125" s="132" t="n">
        <v>184669</v>
      </c>
      <c r="D1125" s="132" t="n">
        <v>169311</v>
      </c>
      <c r="E1125" s="217" t="n">
        <v>100</v>
      </c>
      <c r="F1125" s="217" t="n">
        <v>100</v>
      </c>
      <c r="G1125" s="217" t="n">
        <v>100</v>
      </c>
      <c r="H1125" s="217" t="n">
        <v>109.1</v>
      </c>
      <c r="I1125" s="127"/>
    </row>
    <row r="1126" customFormat="false" ht="15" hidden="false" customHeight="false" outlineLevel="0" collapsed="false">
      <c r="A1126" s="219" t="s">
        <v>186</v>
      </c>
      <c r="B1126" s="132" t="n">
        <v>4396</v>
      </c>
      <c r="C1126" s="132" t="n">
        <v>2490</v>
      </c>
      <c r="D1126" s="132" t="n">
        <v>1906</v>
      </c>
      <c r="E1126" s="217" t="n">
        <v>1.2</v>
      </c>
      <c r="F1126" s="217" t="n">
        <v>1.3</v>
      </c>
      <c r="G1126" s="217" t="n">
        <v>1.1</v>
      </c>
      <c r="H1126" s="217" t="n">
        <v>130.6</v>
      </c>
      <c r="I1126" s="127"/>
    </row>
    <row r="1127" customFormat="false" ht="15" hidden="false" customHeight="false" outlineLevel="0" collapsed="false">
      <c r="A1127" s="219" t="s">
        <v>189</v>
      </c>
      <c r="B1127" s="132" t="n">
        <v>639</v>
      </c>
      <c r="C1127" s="132" t="n">
        <v>361</v>
      </c>
      <c r="D1127" s="132" t="n">
        <v>278</v>
      </c>
      <c r="E1127" s="217" t="n">
        <v>0.2</v>
      </c>
      <c r="F1127" s="217" t="n">
        <v>0.2</v>
      </c>
      <c r="G1127" s="217" t="n">
        <v>0.2</v>
      </c>
      <c r="H1127" s="217" t="n">
        <v>129.9</v>
      </c>
      <c r="I1127" s="127"/>
    </row>
    <row r="1128" customFormat="false" ht="15" hidden="false" customHeight="false" outlineLevel="0" collapsed="false">
      <c r="A1128" s="219" t="s">
        <v>46</v>
      </c>
      <c r="B1128" s="132" t="n">
        <v>353</v>
      </c>
      <c r="C1128" s="132" t="n">
        <v>233</v>
      </c>
      <c r="D1128" s="132" t="n">
        <v>120</v>
      </c>
      <c r="E1128" s="217" t="n">
        <v>0.1</v>
      </c>
      <c r="F1128" s="217" t="n">
        <v>0.1</v>
      </c>
      <c r="G1128" s="217" t="n">
        <v>0.1</v>
      </c>
      <c r="H1128" s="217" t="n">
        <v>194.2</v>
      </c>
      <c r="I1128" s="127"/>
    </row>
    <row r="1129" customFormat="false" ht="15" hidden="false" customHeight="false" outlineLevel="0" collapsed="false">
      <c r="A1129" s="219" t="s">
        <v>33</v>
      </c>
      <c r="B1129" s="132" t="n">
        <v>411</v>
      </c>
      <c r="C1129" s="132" t="n">
        <v>284</v>
      </c>
      <c r="D1129" s="132" t="n">
        <v>127</v>
      </c>
      <c r="E1129" s="217" t="n">
        <v>0.1</v>
      </c>
      <c r="F1129" s="217" t="n">
        <v>0.2</v>
      </c>
      <c r="G1129" s="217" t="n">
        <v>0.1</v>
      </c>
      <c r="H1129" s="217" t="n">
        <v>223.6</v>
      </c>
      <c r="I1129" s="127"/>
    </row>
    <row r="1130" customFormat="false" ht="15" hidden="false" customHeight="false" outlineLevel="0" collapsed="false">
      <c r="A1130" s="219" t="s">
        <v>34</v>
      </c>
      <c r="B1130" s="132" t="n">
        <v>1554</v>
      </c>
      <c r="C1130" s="132" t="n">
        <v>1167</v>
      </c>
      <c r="D1130" s="132" t="n">
        <v>387</v>
      </c>
      <c r="E1130" s="217" t="n">
        <v>0.4</v>
      </c>
      <c r="F1130" s="217" t="n">
        <v>0.6</v>
      </c>
      <c r="G1130" s="217" t="n">
        <v>0.2</v>
      </c>
      <c r="H1130" s="217" t="n">
        <v>301.6</v>
      </c>
      <c r="I1130" s="127"/>
    </row>
    <row r="1131" customFormat="false" ht="15" hidden="false" customHeight="false" outlineLevel="0" collapsed="false">
      <c r="A1131" s="219" t="s">
        <v>35</v>
      </c>
      <c r="B1131" s="132" t="n">
        <v>2177</v>
      </c>
      <c r="C1131" s="132" t="n">
        <v>1729</v>
      </c>
      <c r="D1131" s="132" t="n">
        <v>448</v>
      </c>
      <c r="E1131" s="217" t="n">
        <v>0.6</v>
      </c>
      <c r="F1131" s="217" t="n">
        <v>0.9</v>
      </c>
      <c r="G1131" s="217" t="n">
        <v>0.3</v>
      </c>
      <c r="H1131" s="217" t="n">
        <v>385.9</v>
      </c>
      <c r="I1131" s="127"/>
    </row>
    <row r="1132" customFormat="false" ht="15" hidden="false" customHeight="false" outlineLevel="0" collapsed="false">
      <c r="A1132" s="219" t="s">
        <v>36</v>
      </c>
      <c r="B1132" s="132" t="n">
        <v>2073</v>
      </c>
      <c r="C1132" s="132" t="n">
        <v>1594</v>
      </c>
      <c r="D1132" s="132" t="n">
        <v>479</v>
      </c>
      <c r="E1132" s="217" t="n">
        <v>0.6</v>
      </c>
      <c r="F1132" s="217" t="n">
        <v>0.9</v>
      </c>
      <c r="G1132" s="217" t="n">
        <v>0.3</v>
      </c>
      <c r="H1132" s="217" t="n">
        <v>332.8</v>
      </c>
      <c r="I1132" s="127"/>
    </row>
    <row r="1133" customFormat="false" ht="15" hidden="false" customHeight="false" outlineLevel="0" collapsed="false">
      <c r="A1133" s="219" t="s">
        <v>37</v>
      </c>
      <c r="B1133" s="132" t="n">
        <v>2339</v>
      </c>
      <c r="C1133" s="132" t="n">
        <v>1670</v>
      </c>
      <c r="D1133" s="132" t="n">
        <v>669</v>
      </c>
      <c r="E1133" s="217" t="n">
        <v>0.7</v>
      </c>
      <c r="F1133" s="217" t="n">
        <v>0.9</v>
      </c>
      <c r="G1133" s="217" t="n">
        <v>0.4</v>
      </c>
      <c r="H1133" s="217" t="n">
        <v>249.6</v>
      </c>
      <c r="I1133" s="127"/>
    </row>
    <row r="1134" customFormat="false" ht="15" hidden="false" customHeight="false" outlineLevel="0" collapsed="false">
      <c r="A1134" s="219" t="s">
        <v>38</v>
      </c>
      <c r="B1134" s="132" t="n">
        <v>3246</v>
      </c>
      <c r="C1134" s="132" t="n">
        <v>2162</v>
      </c>
      <c r="D1134" s="132" t="n">
        <v>1084</v>
      </c>
      <c r="E1134" s="217" t="n">
        <v>0.9</v>
      </c>
      <c r="F1134" s="217" t="n">
        <v>1.2</v>
      </c>
      <c r="G1134" s="217" t="n">
        <v>0.6</v>
      </c>
      <c r="H1134" s="217" t="n">
        <v>199.4</v>
      </c>
      <c r="I1134" s="127"/>
    </row>
    <row r="1135" customFormat="false" ht="15" hidden="false" customHeight="false" outlineLevel="0" collapsed="false">
      <c r="A1135" s="219" t="s">
        <v>39</v>
      </c>
      <c r="B1135" s="132" t="n">
        <v>4839</v>
      </c>
      <c r="C1135" s="132" t="n">
        <v>3083</v>
      </c>
      <c r="D1135" s="132" t="n">
        <v>1756</v>
      </c>
      <c r="E1135" s="217" t="n">
        <v>1.4</v>
      </c>
      <c r="F1135" s="217" t="n">
        <v>1.7</v>
      </c>
      <c r="G1135" s="217" t="n">
        <v>1</v>
      </c>
      <c r="H1135" s="217" t="n">
        <v>175.6</v>
      </c>
      <c r="I1135" s="127"/>
    </row>
    <row r="1136" customFormat="false" ht="15" hidden="false" customHeight="false" outlineLevel="0" collapsed="false">
      <c r="A1136" s="219" t="s">
        <v>40</v>
      </c>
      <c r="B1136" s="132" t="n">
        <v>7406</v>
      </c>
      <c r="C1136" s="132" t="n">
        <v>4658</v>
      </c>
      <c r="D1136" s="132" t="n">
        <v>2748</v>
      </c>
      <c r="E1136" s="217" t="n">
        <v>2.1</v>
      </c>
      <c r="F1136" s="217" t="n">
        <v>2.5</v>
      </c>
      <c r="G1136" s="217" t="n">
        <v>1.6</v>
      </c>
      <c r="H1136" s="217" t="n">
        <v>169.5</v>
      </c>
      <c r="I1136" s="127"/>
    </row>
    <row r="1137" customFormat="false" ht="15" hidden="false" customHeight="false" outlineLevel="0" collapsed="false">
      <c r="A1137" s="219" t="s">
        <v>52</v>
      </c>
      <c r="B1137" s="132" t="n">
        <v>11713</v>
      </c>
      <c r="C1137" s="132" t="n">
        <v>7436</v>
      </c>
      <c r="D1137" s="132" t="n">
        <v>4277</v>
      </c>
      <c r="E1137" s="217" t="n">
        <v>3.3</v>
      </c>
      <c r="F1137" s="217" t="n">
        <v>4</v>
      </c>
      <c r="G1137" s="217" t="n">
        <v>2.5</v>
      </c>
      <c r="H1137" s="217" t="n">
        <v>173.9</v>
      </c>
      <c r="I1137" s="127"/>
    </row>
    <row r="1138" customFormat="false" ht="15" hidden="false" customHeight="false" outlineLevel="0" collapsed="false">
      <c r="A1138" s="219" t="s">
        <v>53</v>
      </c>
      <c r="B1138" s="132" t="n">
        <v>16197</v>
      </c>
      <c r="C1138" s="132" t="n">
        <v>10461</v>
      </c>
      <c r="D1138" s="132" t="n">
        <v>5736</v>
      </c>
      <c r="E1138" s="217" t="n">
        <v>4.6</v>
      </c>
      <c r="F1138" s="217" t="n">
        <v>5.7</v>
      </c>
      <c r="G1138" s="217" t="n">
        <v>3.4</v>
      </c>
      <c r="H1138" s="217" t="n">
        <v>182.4</v>
      </c>
      <c r="I1138" s="127"/>
    </row>
    <row r="1139" customFormat="false" ht="15" hidden="false" customHeight="false" outlineLevel="0" collapsed="false">
      <c r="A1139" s="219" t="s">
        <v>57</v>
      </c>
      <c r="B1139" s="132" t="n">
        <v>20935</v>
      </c>
      <c r="C1139" s="132" t="n">
        <v>13529</v>
      </c>
      <c r="D1139" s="132" t="n">
        <v>7406</v>
      </c>
      <c r="E1139" s="217" t="n">
        <v>5.9</v>
      </c>
      <c r="F1139" s="217" t="n">
        <v>7.3</v>
      </c>
      <c r="G1139" s="217" t="n">
        <v>4.4</v>
      </c>
      <c r="H1139" s="217" t="n">
        <v>182.7</v>
      </c>
      <c r="I1139" s="127"/>
    </row>
    <row r="1140" customFormat="false" ht="15" hidden="false" customHeight="false" outlineLevel="0" collapsed="false">
      <c r="A1140" s="219" t="s">
        <v>62</v>
      </c>
      <c r="B1140" s="132" t="n">
        <v>28148</v>
      </c>
      <c r="C1140" s="132" t="n">
        <v>17662</v>
      </c>
      <c r="D1140" s="132" t="n">
        <v>10486</v>
      </c>
      <c r="E1140" s="217" t="n">
        <v>8</v>
      </c>
      <c r="F1140" s="217" t="n">
        <v>9.6</v>
      </c>
      <c r="G1140" s="217" t="n">
        <v>6.2</v>
      </c>
      <c r="H1140" s="217" t="n">
        <v>168.4</v>
      </c>
      <c r="I1140" s="127"/>
    </row>
    <row r="1141" customFormat="false" ht="15" hidden="false" customHeight="false" outlineLevel="0" collapsed="false">
      <c r="A1141" s="219" t="s">
        <v>64</v>
      </c>
      <c r="B1141" s="132" t="n">
        <v>37958</v>
      </c>
      <c r="C1141" s="132" t="n">
        <v>22874</v>
      </c>
      <c r="D1141" s="132" t="n">
        <v>15084</v>
      </c>
      <c r="E1141" s="217" t="n">
        <v>10.7</v>
      </c>
      <c r="F1141" s="217" t="n">
        <v>12.4</v>
      </c>
      <c r="G1141" s="217" t="n">
        <v>8.9</v>
      </c>
      <c r="H1141" s="217" t="n">
        <v>151.6</v>
      </c>
      <c r="I1141" s="127"/>
    </row>
    <row r="1142" customFormat="false" ht="15" hidden="false" customHeight="false" outlineLevel="0" collapsed="false">
      <c r="A1142" s="219" t="s">
        <v>69</v>
      </c>
      <c r="B1142" s="132" t="n">
        <v>48211</v>
      </c>
      <c r="C1142" s="132" t="n">
        <v>27223</v>
      </c>
      <c r="D1142" s="132" t="n">
        <v>20988</v>
      </c>
      <c r="E1142" s="217" t="n">
        <v>13.6</v>
      </c>
      <c r="F1142" s="217" t="n">
        <v>14.7</v>
      </c>
      <c r="G1142" s="217" t="n">
        <v>12.4</v>
      </c>
      <c r="H1142" s="217" t="n">
        <v>129.7</v>
      </c>
      <c r="I1142" s="127"/>
    </row>
    <row r="1143" customFormat="false" ht="15" hidden="false" customHeight="false" outlineLevel="0" collapsed="false">
      <c r="A1143" s="219" t="s">
        <v>70</v>
      </c>
      <c r="B1143" s="132" t="n">
        <v>56166</v>
      </c>
      <c r="C1143" s="132" t="n">
        <v>27753</v>
      </c>
      <c r="D1143" s="132" t="n">
        <v>28413</v>
      </c>
      <c r="E1143" s="217" t="n">
        <v>15.9</v>
      </c>
      <c r="F1143" s="217" t="n">
        <v>15</v>
      </c>
      <c r="G1143" s="217" t="n">
        <v>16.8</v>
      </c>
      <c r="H1143" s="217" t="n">
        <v>97.7</v>
      </c>
      <c r="I1143" s="127"/>
    </row>
    <row r="1144" customFormat="false" ht="15" hidden="false" customHeight="false" outlineLevel="0" collapsed="false">
      <c r="A1144" s="219" t="s">
        <v>71</v>
      </c>
      <c r="B1144" s="132" t="n">
        <v>48650</v>
      </c>
      <c r="C1144" s="132" t="n">
        <v>20623</v>
      </c>
      <c r="D1144" s="132" t="n">
        <v>28027</v>
      </c>
      <c r="E1144" s="217" t="n">
        <v>13.7</v>
      </c>
      <c r="F1144" s="217" t="n">
        <v>11.2</v>
      </c>
      <c r="G1144" s="217" t="n">
        <v>16.6</v>
      </c>
      <c r="H1144" s="217" t="n">
        <v>73.6</v>
      </c>
      <c r="I1144" s="127"/>
    </row>
    <row r="1145" customFormat="false" ht="15" hidden="false" customHeight="false" outlineLevel="0" collapsed="false">
      <c r="A1145" s="219" t="s">
        <v>72</v>
      </c>
      <c r="B1145" s="132" t="n">
        <v>32571</v>
      </c>
      <c r="C1145" s="132" t="n">
        <v>11387</v>
      </c>
      <c r="D1145" s="132" t="n">
        <v>21184</v>
      </c>
      <c r="E1145" s="217" t="n">
        <v>9.2</v>
      </c>
      <c r="F1145" s="217" t="n">
        <v>6.2</v>
      </c>
      <c r="G1145" s="217" t="n">
        <v>12.5</v>
      </c>
      <c r="H1145" s="217" t="n">
        <v>53.8</v>
      </c>
      <c r="I1145" s="127"/>
    </row>
    <row r="1146" customFormat="false" ht="15" hidden="false" customHeight="false" outlineLevel="0" collapsed="false">
      <c r="A1146" s="219" t="s">
        <v>74</v>
      </c>
      <c r="B1146" s="132" t="n">
        <v>17336</v>
      </c>
      <c r="C1146" s="132" t="n">
        <v>4835</v>
      </c>
      <c r="D1146" s="132" t="n">
        <v>12501</v>
      </c>
      <c r="E1146" s="217" t="n">
        <v>4.9</v>
      </c>
      <c r="F1146" s="217" t="n">
        <v>2.6</v>
      </c>
      <c r="G1146" s="217" t="n">
        <v>7.4</v>
      </c>
      <c r="H1146" s="217" t="n">
        <v>38.7</v>
      </c>
      <c r="I1146" s="127"/>
    </row>
    <row r="1147" customFormat="false" ht="15" hidden="false" customHeight="false" outlineLevel="0" collapsed="false">
      <c r="A1147" s="219" t="s">
        <v>218</v>
      </c>
      <c r="B1147" s="132" t="n">
        <v>6662</v>
      </c>
      <c r="C1147" s="132" t="n">
        <v>1455</v>
      </c>
      <c r="D1147" s="132" t="n">
        <v>5207</v>
      </c>
      <c r="E1147" s="217" t="n">
        <v>1.9</v>
      </c>
      <c r="F1147" s="217" t="n">
        <v>0.8</v>
      </c>
      <c r="G1147" s="217" t="n">
        <v>3.1</v>
      </c>
      <c r="H1147" s="217" t="n">
        <v>27.9</v>
      </c>
      <c r="I1147" s="127"/>
    </row>
    <row r="1148" customFormat="false" ht="15" hidden="false" customHeight="false" outlineLevel="0" collapsed="false">
      <c r="B1148" s="132"/>
      <c r="C1148" s="132"/>
      <c r="D1148" s="132"/>
      <c r="E1148" s="217"/>
      <c r="F1148" s="217"/>
      <c r="G1148" s="217"/>
      <c r="H1148" s="217"/>
      <c r="I1148" s="127"/>
    </row>
    <row r="1149" customFormat="false" ht="15" hidden="false" customHeight="false" outlineLevel="0" collapsed="false">
      <c r="A1149" s="219" t="s">
        <v>186</v>
      </c>
      <c r="B1149" s="132" t="n">
        <v>4396</v>
      </c>
      <c r="C1149" s="132" t="n">
        <v>2490</v>
      </c>
      <c r="D1149" s="132" t="n">
        <v>1906</v>
      </c>
      <c r="E1149" s="217" t="n">
        <v>1.2</v>
      </c>
      <c r="F1149" s="217" t="n">
        <v>1.3</v>
      </c>
      <c r="G1149" s="217" t="n">
        <v>1.1</v>
      </c>
      <c r="H1149" s="217" t="n">
        <v>130.6</v>
      </c>
      <c r="I1149" s="127"/>
    </row>
    <row r="1150" customFormat="false" ht="15" hidden="false" customHeight="false" outlineLevel="0" collapsed="false">
      <c r="A1150" s="219" t="s">
        <v>189</v>
      </c>
      <c r="B1150" s="132" t="n">
        <v>639</v>
      </c>
      <c r="C1150" s="132" t="n">
        <v>361</v>
      </c>
      <c r="D1150" s="132" t="n">
        <v>278</v>
      </c>
      <c r="E1150" s="217" t="n">
        <v>0.2</v>
      </c>
      <c r="F1150" s="217" t="n">
        <v>0.2</v>
      </c>
      <c r="G1150" s="217" t="n">
        <v>0.2</v>
      </c>
      <c r="H1150" s="217" t="n">
        <v>129.9</v>
      </c>
      <c r="I1150" s="127"/>
    </row>
    <row r="1151" customFormat="false" ht="15" hidden="false" customHeight="false" outlineLevel="0" collapsed="false">
      <c r="A1151" s="219" t="s">
        <v>24</v>
      </c>
      <c r="B1151" s="132" t="n">
        <v>5799</v>
      </c>
      <c r="C1151" s="132" t="n">
        <v>3368</v>
      </c>
      <c r="D1151" s="132" t="n">
        <v>2431</v>
      </c>
      <c r="E1151" s="217" t="n">
        <v>1.6</v>
      </c>
      <c r="F1151" s="217" t="n">
        <v>1.8</v>
      </c>
      <c r="G1151" s="217" t="n">
        <v>1.4</v>
      </c>
      <c r="H1151" s="217" t="n">
        <v>138.5</v>
      </c>
      <c r="I1151" s="127"/>
    </row>
    <row r="1152" customFormat="false" ht="15" hidden="false" customHeight="false" outlineLevel="0" collapsed="false">
      <c r="A1152" s="219" t="s">
        <v>25</v>
      </c>
      <c r="B1152" s="132" t="n">
        <v>3731</v>
      </c>
      <c r="C1152" s="132" t="n">
        <v>2896</v>
      </c>
      <c r="D1152" s="132" t="n">
        <v>835</v>
      </c>
      <c r="E1152" s="217" t="n">
        <v>1.1</v>
      </c>
      <c r="F1152" s="217" t="n">
        <v>1.6</v>
      </c>
      <c r="G1152" s="217" t="n">
        <v>0.5</v>
      </c>
      <c r="H1152" s="217" t="n">
        <v>346.8</v>
      </c>
      <c r="I1152" s="127"/>
    </row>
    <row r="1153" customFormat="false" ht="15" hidden="false" customHeight="false" outlineLevel="0" collapsed="false">
      <c r="A1153" s="219" t="s">
        <v>222</v>
      </c>
      <c r="B1153" s="132" t="n">
        <v>16228</v>
      </c>
      <c r="C1153" s="132" t="n">
        <v>11405</v>
      </c>
      <c r="D1153" s="132" t="n">
        <v>4823</v>
      </c>
      <c r="E1153" s="217" t="n">
        <v>4.6</v>
      </c>
      <c r="F1153" s="217" t="n">
        <v>6.2</v>
      </c>
      <c r="G1153" s="217" t="n">
        <v>2.8</v>
      </c>
      <c r="H1153" s="217" t="n">
        <v>236.5</v>
      </c>
      <c r="I1153" s="127"/>
    </row>
    <row r="1154" customFormat="false" ht="15" hidden="false" customHeight="false" outlineLevel="0" collapsed="false">
      <c r="A1154" s="219" t="s">
        <v>223</v>
      </c>
      <c r="B1154" s="132" t="n">
        <v>23634</v>
      </c>
      <c r="C1154" s="132" t="n">
        <v>16063</v>
      </c>
      <c r="D1154" s="132" t="n">
        <v>7571</v>
      </c>
      <c r="E1154" s="217" t="n">
        <v>6.7</v>
      </c>
      <c r="F1154" s="217" t="n">
        <v>8.7</v>
      </c>
      <c r="G1154" s="217" t="n">
        <v>4.5</v>
      </c>
      <c r="H1154" s="217" t="n">
        <v>212.2</v>
      </c>
      <c r="I1154" s="127"/>
    </row>
    <row r="1155" customFormat="false" ht="15" hidden="false" customHeight="false" outlineLevel="0" collapsed="false">
      <c r="A1155" s="219" t="s">
        <v>224</v>
      </c>
      <c r="B1155" s="132" t="n">
        <v>72479</v>
      </c>
      <c r="C1155" s="132" t="n">
        <v>47489</v>
      </c>
      <c r="D1155" s="132" t="n">
        <v>24990</v>
      </c>
      <c r="E1155" s="217" t="n">
        <v>20.5</v>
      </c>
      <c r="F1155" s="217" t="n">
        <v>25.7</v>
      </c>
      <c r="G1155" s="217" t="n">
        <v>14.8</v>
      </c>
      <c r="H1155" s="217" t="n">
        <v>190</v>
      </c>
      <c r="I1155" s="127"/>
    </row>
    <row r="1156" customFormat="false" ht="15" hidden="false" customHeight="false" outlineLevel="0" collapsed="false">
      <c r="A1156" s="219" t="s">
        <v>226</v>
      </c>
      <c r="B1156" s="132" t="n">
        <v>48845</v>
      </c>
      <c r="C1156" s="132" t="n">
        <v>31426</v>
      </c>
      <c r="D1156" s="132" t="n">
        <v>17419</v>
      </c>
      <c r="E1156" s="217" t="n">
        <v>13.8</v>
      </c>
      <c r="F1156" s="217" t="n">
        <v>17</v>
      </c>
      <c r="G1156" s="217" t="n">
        <v>10.3</v>
      </c>
      <c r="H1156" s="217" t="n">
        <v>180.4</v>
      </c>
      <c r="I1156" s="127"/>
    </row>
    <row r="1157" customFormat="false" ht="15" hidden="false" customHeight="false" outlineLevel="0" collapsed="false">
      <c r="A1157" s="219" t="s">
        <v>227</v>
      </c>
      <c r="B1157" s="132" t="n">
        <v>312834</v>
      </c>
      <c r="C1157" s="132" t="n">
        <v>157802</v>
      </c>
      <c r="D1157" s="132" t="n">
        <v>155032</v>
      </c>
      <c r="E1157" s="217" t="n">
        <v>88.4</v>
      </c>
      <c r="F1157" s="217" t="n">
        <v>85.5</v>
      </c>
      <c r="G1157" s="217" t="n">
        <v>91.6</v>
      </c>
      <c r="H1157" s="217" t="n">
        <v>101.8</v>
      </c>
      <c r="I1157" s="127"/>
    </row>
    <row r="1158" customFormat="false" ht="15" hidden="false" customHeight="false" outlineLevel="0" collapsed="false">
      <c r="A1158" s="219" t="s">
        <v>228</v>
      </c>
      <c r="B1158" s="132" t="n">
        <v>275702</v>
      </c>
      <c r="C1158" s="132" t="n">
        <v>133812</v>
      </c>
      <c r="D1158" s="132" t="n">
        <v>141890</v>
      </c>
      <c r="E1158" s="217" t="n">
        <v>77.9</v>
      </c>
      <c r="F1158" s="217" t="n">
        <v>72.5</v>
      </c>
      <c r="G1158" s="217" t="n">
        <v>83.8</v>
      </c>
      <c r="H1158" s="217" t="n">
        <v>94.3</v>
      </c>
      <c r="I1158" s="127"/>
    </row>
    <row r="1159" customFormat="false" ht="15" hidden="false" customHeight="false" outlineLevel="0" collapsed="false">
      <c r="A1159" s="219" t="s">
        <v>229</v>
      </c>
      <c r="B1159" s="132" t="n">
        <v>209596</v>
      </c>
      <c r="C1159" s="132" t="n">
        <v>93276</v>
      </c>
      <c r="D1159" s="132" t="n">
        <v>116320</v>
      </c>
      <c r="E1159" s="217" t="n">
        <v>59.2</v>
      </c>
      <c r="F1159" s="217" t="n">
        <v>50.5</v>
      </c>
      <c r="G1159" s="217" t="n">
        <v>68.7</v>
      </c>
      <c r="H1159" s="217" t="n">
        <v>80.2</v>
      </c>
      <c r="I1159" s="127"/>
    </row>
    <row r="1160" customFormat="false" ht="15" hidden="false" customHeight="false" outlineLevel="0" collapsed="false">
      <c r="B1160" s="132"/>
      <c r="C1160" s="132"/>
      <c r="D1160" s="132"/>
      <c r="E1160" s="217"/>
      <c r="F1160" s="217"/>
      <c r="G1160" s="217"/>
      <c r="H1160" s="217"/>
      <c r="I1160" s="127"/>
    </row>
    <row r="1161" customFormat="false" ht="15" hidden="false" customHeight="false" outlineLevel="0" collapsed="false">
      <c r="A1161" s="219" t="s">
        <v>230</v>
      </c>
      <c r="B1161" s="132" t="n">
        <v>348181</v>
      </c>
      <c r="C1161" s="132" t="n">
        <v>181301</v>
      </c>
      <c r="D1161" s="132" t="n">
        <v>166880</v>
      </c>
      <c r="E1161" s="217" t="n">
        <v>98.4</v>
      </c>
      <c r="F1161" s="217" t="n">
        <v>98.2</v>
      </c>
      <c r="G1161" s="217" t="n">
        <v>98.6</v>
      </c>
      <c r="H1161" s="217" t="n">
        <v>108.6</v>
      </c>
      <c r="I1161" s="127"/>
    </row>
    <row r="1162" customFormat="false" ht="15" hidden="false" customHeight="false" outlineLevel="0" collapsed="false">
      <c r="A1162" s="219" t="s">
        <v>231</v>
      </c>
      <c r="B1162" s="132" t="n">
        <v>78</v>
      </c>
      <c r="C1162" s="132" t="n">
        <v>54</v>
      </c>
      <c r="D1162" s="132" t="n">
        <v>24</v>
      </c>
      <c r="E1162" s="217" t="n">
        <v>0</v>
      </c>
      <c r="F1162" s="217" t="n">
        <v>0</v>
      </c>
      <c r="G1162" s="217" t="n">
        <v>0</v>
      </c>
      <c r="H1162" s="217" t="n">
        <v>225</v>
      </c>
      <c r="I1162" s="127"/>
    </row>
    <row r="1163" customFormat="false" ht="15" hidden="false" customHeight="false" outlineLevel="0" collapsed="false">
      <c r="A1163" s="219" t="s">
        <v>232</v>
      </c>
      <c r="B1163" s="132" t="n">
        <v>72</v>
      </c>
      <c r="C1163" s="132" t="n">
        <v>45</v>
      </c>
      <c r="D1163" s="132" t="n">
        <v>27</v>
      </c>
      <c r="E1163" s="217" t="n">
        <v>0</v>
      </c>
      <c r="F1163" s="217" t="n">
        <v>0</v>
      </c>
      <c r="G1163" s="217" t="n">
        <v>0</v>
      </c>
      <c r="H1163" s="217" t="n">
        <v>166.7</v>
      </c>
      <c r="I1163" s="127"/>
    </row>
    <row r="1164" customFormat="false" ht="15" hidden="false" customHeight="false" outlineLevel="0" collapsed="false">
      <c r="A1164" s="219" t="s">
        <v>233</v>
      </c>
      <c r="B1164" s="132" t="n">
        <v>1429</v>
      </c>
      <c r="C1164" s="132" t="n">
        <v>1053</v>
      </c>
      <c r="D1164" s="132" t="n">
        <v>376</v>
      </c>
      <c r="E1164" s="217" t="n">
        <v>0.4</v>
      </c>
      <c r="F1164" s="217" t="n">
        <v>0.6</v>
      </c>
      <c r="G1164" s="217" t="n">
        <v>0.2</v>
      </c>
      <c r="H1164" s="217" t="n">
        <v>280.1</v>
      </c>
      <c r="I1164" s="127"/>
    </row>
    <row r="1165" customFormat="false" ht="15" hidden="false" customHeight="false" outlineLevel="0" collapsed="false">
      <c r="A1165" s="219" t="s">
        <v>234</v>
      </c>
      <c r="B1165" s="132" t="n">
        <v>6965</v>
      </c>
      <c r="C1165" s="132" t="n">
        <v>4236</v>
      </c>
      <c r="D1165" s="132" t="n">
        <v>2729</v>
      </c>
      <c r="E1165" s="217" t="n">
        <v>2</v>
      </c>
      <c r="F1165" s="217" t="n">
        <v>2.3</v>
      </c>
      <c r="G1165" s="217" t="n">
        <v>1.6</v>
      </c>
      <c r="H1165" s="217" t="n">
        <v>155.2</v>
      </c>
      <c r="I1165" s="127"/>
    </row>
    <row r="1166" customFormat="false" ht="15" hidden="false" customHeight="false" outlineLevel="0" collapsed="false">
      <c r="A1166" s="219" t="s">
        <v>218</v>
      </c>
      <c r="B1166" s="132" t="n">
        <v>6662</v>
      </c>
      <c r="C1166" s="132" t="n">
        <v>1455</v>
      </c>
      <c r="D1166" s="132" t="n">
        <v>5207</v>
      </c>
      <c r="E1166" s="217" t="n">
        <v>1.9</v>
      </c>
      <c r="F1166" s="217" t="n">
        <v>0.8</v>
      </c>
      <c r="G1166" s="217" t="n">
        <v>3.1</v>
      </c>
      <c r="H1166" s="217" t="n">
        <v>27.9</v>
      </c>
      <c r="I1166" s="127"/>
    </row>
    <row r="1167" customFormat="false" ht="15" hidden="false" customHeight="false" outlineLevel="0" collapsed="false">
      <c r="B1167" s="132"/>
      <c r="C1167" s="132"/>
      <c r="D1167" s="132"/>
      <c r="E1167" s="217"/>
      <c r="F1167" s="217"/>
      <c r="G1167" s="217"/>
      <c r="H1167" s="217"/>
      <c r="I1167" s="127"/>
    </row>
    <row r="1168" customFormat="false" ht="15" hidden="false" customHeight="false" outlineLevel="0" collapsed="false">
      <c r="A1168" s="124" t="s">
        <v>235</v>
      </c>
      <c r="B1168" s="227" t="n">
        <v>78.4986592511669</v>
      </c>
      <c r="C1168" s="227" t="n">
        <v>75.182284607938</v>
      </c>
      <c r="D1168" s="227" t="n">
        <v>81.9788288288288</v>
      </c>
      <c r="E1168" s="124"/>
      <c r="F1168" s="124"/>
      <c r="G1168" s="124"/>
      <c r="H1168" s="124"/>
      <c r="I1168" s="127"/>
    </row>
    <row r="1169" customFormat="false" ht="15" hidden="false" customHeight="false" outlineLevel="0" collapsed="false">
      <c r="A1169" s="127"/>
      <c r="B1169" s="127"/>
      <c r="C1169" s="127"/>
      <c r="D1169" s="127"/>
      <c r="E1169" s="127"/>
      <c r="F1169" s="127"/>
      <c r="G1169" s="127"/>
      <c r="H1169" s="127"/>
      <c r="I1169" s="127"/>
    </row>
    <row r="1170" customFormat="false" ht="15" hidden="false" customHeight="false" outlineLevel="0" collapsed="false">
      <c r="A1170" s="127"/>
      <c r="B1170" s="127"/>
      <c r="C1170" s="127"/>
      <c r="D1170" s="127"/>
      <c r="E1170" s="127"/>
      <c r="F1170" s="127"/>
      <c r="G1170" s="127"/>
      <c r="H1170" s="127"/>
      <c r="I1170" s="127"/>
    </row>
    <row r="1171" customFormat="false" ht="15" hidden="false" customHeight="false" outlineLevel="0" collapsed="false">
      <c r="A1171" s="127" t="s">
        <v>344</v>
      </c>
      <c r="B1171" s="127"/>
      <c r="C1171" s="127"/>
      <c r="D1171" s="127"/>
      <c r="E1171" s="127"/>
      <c r="F1171" s="127"/>
      <c r="G1171" s="127"/>
      <c r="H1171" s="127"/>
      <c r="I1171" s="127"/>
    </row>
    <row r="1172" customFormat="false" ht="15" hidden="false" customHeight="false" outlineLevel="0" collapsed="false">
      <c r="A1172" s="127"/>
      <c r="B1172" s="127"/>
      <c r="C1172" s="127"/>
      <c r="D1172" s="127"/>
      <c r="E1172" s="127"/>
      <c r="F1172" s="127"/>
      <c r="G1172" s="127"/>
      <c r="H1172" s="127"/>
      <c r="I1172" s="127"/>
    </row>
    <row r="1173" customFormat="false" ht="15" hidden="false" customHeight="false" outlineLevel="0" collapsed="false">
      <c r="A1173" s="127" t="s">
        <v>174</v>
      </c>
      <c r="B1173" s="127"/>
      <c r="C1173" s="127"/>
      <c r="D1173" s="127"/>
      <c r="E1173" s="127"/>
      <c r="F1173" s="127"/>
      <c r="G1173" s="127"/>
      <c r="H1173" s="127"/>
      <c r="I1173" s="127"/>
    </row>
    <row r="1174" customFormat="false" ht="15" hidden="false" customHeight="false" outlineLevel="0" collapsed="false">
      <c r="A1174" s="127"/>
      <c r="B1174" s="127"/>
      <c r="C1174" s="127"/>
      <c r="D1174" s="127"/>
      <c r="E1174" s="127"/>
      <c r="F1174" s="127"/>
      <c r="G1174" s="127"/>
      <c r="H1174" s="127"/>
      <c r="I1174" s="127"/>
    </row>
    <row r="1175" customFormat="false" ht="15" hidden="false" customHeight="false" outlineLevel="0" collapsed="false">
      <c r="A1175" s="127" t="s">
        <v>187</v>
      </c>
      <c r="B1175" s="127"/>
      <c r="C1175" s="127"/>
      <c r="D1175" s="127"/>
      <c r="E1175" s="127"/>
      <c r="F1175" s="127"/>
      <c r="G1175" s="127"/>
      <c r="H1175" s="127"/>
      <c r="I1175" s="127"/>
    </row>
    <row r="1176" customFormat="false" ht="15" hidden="false" customHeight="false" outlineLevel="0" collapsed="false">
      <c r="A1176" s="210" t="s">
        <v>190</v>
      </c>
      <c r="B1176" s="211" t="s">
        <v>191</v>
      </c>
      <c r="C1176" s="211"/>
      <c r="D1176" s="211"/>
      <c r="E1176" s="211" t="s">
        <v>192</v>
      </c>
      <c r="F1176" s="211"/>
      <c r="G1176" s="211"/>
      <c r="H1176" s="212" t="s">
        <v>193</v>
      </c>
      <c r="I1176" s="127"/>
    </row>
    <row r="1177" customFormat="false" ht="15" hidden="false" customHeight="false" outlineLevel="0" collapsed="false">
      <c r="A1177" s="210"/>
      <c r="B1177" s="213" t="s">
        <v>195</v>
      </c>
      <c r="C1177" s="213" t="s">
        <v>196</v>
      </c>
      <c r="D1177" s="213" t="s">
        <v>197</v>
      </c>
      <c r="E1177" s="213" t="s">
        <v>195</v>
      </c>
      <c r="F1177" s="213" t="s">
        <v>196</v>
      </c>
      <c r="G1177" s="214" t="s">
        <v>197</v>
      </c>
      <c r="H1177" s="215" t="s">
        <v>198</v>
      </c>
      <c r="I1177" s="127"/>
    </row>
    <row r="1178" customFormat="false" ht="15" hidden="false" customHeight="false" outlineLevel="0" collapsed="false">
      <c r="A1178" s="0" t="s">
        <v>201</v>
      </c>
      <c r="B1178" s="132" t="n">
        <v>358727</v>
      </c>
      <c r="C1178" s="132" t="n">
        <v>187030</v>
      </c>
      <c r="D1178" s="132" t="n">
        <v>171697</v>
      </c>
      <c r="E1178" s="217" t="n">
        <v>100</v>
      </c>
      <c r="F1178" s="217" t="n">
        <v>100</v>
      </c>
      <c r="G1178" s="217" t="n">
        <v>100</v>
      </c>
      <c r="H1178" s="217" t="n">
        <v>108.9</v>
      </c>
      <c r="I1178" s="127"/>
    </row>
    <row r="1179" customFormat="false" ht="15" hidden="false" customHeight="false" outlineLevel="0" collapsed="false">
      <c r="A1179" s="219" t="s">
        <v>186</v>
      </c>
      <c r="B1179" s="132" t="n">
        <v>4270</v>
      </c>
      <c r="C1179" s="132" t="n">
        <v>2418</v>
      </c>
      <c r="D1179" s="132" t="n">
        <v>1852</v>
      </c>
      <c r="E1179" s="217" t="n">
        <v>1.2</v>
      </c>
      <c r="F1179" s="217" t="n">
        <v>1.3</v>
      </c>
      <c r="G1179" s="217" t="n">
        <v>1.1</v>
      </c>
      <c r="H1179" s="217" t="n">
        <v>130.6</v>
      </c>
      <c r="I1179" s="127"/>
    </row>
    <row r="1180" customFormat="false" ht="15" hidden="false" customHeight="false" outlineLevel="0" collapsed="false">
      <c r="A1180" s="219" t="s">
        <v>189</v>
      </c>
      <c r="B1180" s="132" t="n">
        <v>623</v>
      </c>
      <c r="C1180" s="132" t="n">
        <v>355</v>
      </c>
      <c r="D1180" s="132" t="n">
        <v>268</v>
      </c>
      <c r="E1180" s="217" t="n">
        <v>0.2</v>
      </c>
      <c r="F1180" s="217" t="n">
        <v>0.2</v>
      </c>
      <c r="G1180" s="217" t="n">
        <v>0.2</v>
      </c>
      <c r="H1180" s="217" t="n">
        <v>132.5</v>
      </c>
      <c r="I1180" s="127"/>
    </row>
    <row r="1181" customFormat="false" ht="15" hidden="false" customHeight="false" outlineLevel="0" collapsed="false">
      <c r="A1181" s="219" t="s">
        <v>46</v>
      </c>
      <c r="B1181" s="132" t="n">
        <v>332</v>
      </c>
      <c r="C1181" s="132" t="n">
        <v>221</v>
      </c>
      <c r="D1181" s="132" t="n">
        <v>111</v>
      </c>
      <c r="E1181" s="217" t="n">
        <v>0.1</v>
      </c>
      <c r="F1181" s="217" t="n">
        <v>0.1</v>
      </c>
      <c r="G1181" s="217" t="n">
        <v>0.1</v>
      </c>
      <c r="H1181" s="217" t="n">
        <v>199.1</v>
      </c>
      <c r="I1181" s="127"/>
    </row>
    <row r="1182" customFormat="false" ht="15" hidden="false" customHeight="false" outlineLevel="0" collapsed="false">
      <c r="A1182" s="219" t="s">
        <v>33</v>
      </c>
      <c r="B1182" s="132" t="n">
        <v>409</v>
      </c>
      <c r="C1182" s="132" t="n">
        <v>280</v>
      </c>
      <c r="D1182" s="132" t="n">
        <v>129</v>
      </c>
      <c r="E1182" s="217" t="n">
        <v>0.1</v>
      </c>
      <c r="F1182" s="217" t="n">
        <v>0.1</v>
      </c>
      <c r="G1182" s="217" t="n">
        <v>0.1</v>
      </c>
      <c r="H1182" s="217" t="n">
        <v>217.1</v>
      </c>
      <c r="I1182" s="127"/>
    </row>
    <row r="1183" customFormat="false" ht="15" hidden="false" customHeight="false" outlineLevel="0" collapsed="false">
      <c r="A1183" s="219" t="s">
        <v>34</v>
      </c>
      <c r="B1183" s="132" t="n">
        <v>1518</v>
      </c>
      <c r="C1183" s="132" t="n">
        <v>1143</v>
      </c>
      <c r="D1183" s="132" t="n">
        <v>375</v>
      </c>
      <c r="E1183" s="217" t="n">
        <v>0.4</v>
      </c>
      <c r="F1183" s="217" t="n">
        <v>0.6</v>
      </c>
      <c r="G1183" s="217" t="n">
        <v>0.2</v>
      </c>
      <c r="H1183" s="217" t="n">
        <v>304.8</v>
      </c>
      <c r="I1183" s="127"/>
    </row>
    <row r="1184" customFormat="false" ht="15" hidden="false" customHeight="false" outlineLevel="0" collapsed="false">
      <c r="A1184" s="219" t="s">
        <v>35</v>
      </c>
      <c r="B1184" s="132" t="n">
        <v>2163</v>
      </c>
      <c r="C1184" s="132" t="n">
        <v>1724</v>
      </c>
      <c r="D1184" s="132" t="n">
        <v>439</v>
      </c>
      <c r="E1184" s="217" t="n">
        <v>0.6</v>
      </c>
      <c r="F1184" s="217" t="n">
        <v>0.9</v>
      </c>
      <c r="G1184" s="217" t="n">
        <v>0.3</v>
      </c>
      <c r="H1184" s="217" t="n">
        <v>392.7</v>
      </c>
      <c r="I1184" s="127"/>
    </row>
    <row r="1185" customFormat="false" ht="15" hidden="false" customHeight="false" outlineLevel="0" collapsed="false">
      <c r="A1185" s="219" t="s">
        <v>36</v>
      </c>
      <c r="B1185" s="132" t="n">
        <v>2030</v>
      </c>
      <c r="C1185" s="132" t="n">
        <v>1562</v>
      </c>
      <c r="D1185" s="132" t="n">
        <v>468</v>
      </c>
      <c r="E1185" s="217" t="n">
        <v>0.6</v>
      </c>
      <c r="F1185" s="217" t="n">
        <v>0.8</v>
      </c>
      <c r="G1185" s="217" t="n">
        <v>0.3</v>
      </c>
      <c r="H1185" s="217" t="n">
        <v>333.8</v>
      </c>
      <c r="I1185" s="127"/>
    </row>
    <row r="1186" customFormat="false" ht="15" hidden="false" customHeight="false" outlineLevel="0" collapsed="false">
      <c r="A1186" s="219" t="s">
        <v>37</v>
      </c>
      <c r="B1186" s="132" t="n">
        <v>2278</v>
      </c>
      <c r="C1186" s="132" t="n">
        <v>1637</v>
      </c>
      <c r="D1186" s="132" t="n">
        <v>641</v>
      </c>
      <c r="E1186" s="217" t="n">
        <v>0.6</v>
      </c>
      <c r="F1186" s="217" t="n">
        <v>0.9</v>
      </c>
      <c r="G1186" s="217" t="n">
        <v>0.4</v>
      </c>
      <c r="H1186" s="217" t="n">
        <v>255.4</v>
      </c>
      <c r="I1186" s="127"/>
    </row>
    <row r="1187" customFormat="false" ht="15" hidden="false" customHeight="false" outlineLevel="0" collapsed="false">
      <c r="A1187" s="219" t="s">
        <v>38</v>
      </c>
      <c r="B1187" s="132" t="n">
        <v>3190</v>
      </c>
      <c r="C1187" s="132" t="n">
        <v>2125</v>
      </c>
      <c r="D1187" s="132" t="n">
        <v>1065</v>
      </c>
      <c r="E1187" s="217" t="n">
        <v>0.9</v>
      </c>
      <c r="F1187" s="217" t="n">
        <v>1.1</v>
      </c>
      <c r="G1187" s="217" t="n">
        <v>0.6</v>
      </c>
      <c r="H1187" s="217" t="n">
        <v>199.5</v>
      </c>
      <c r="I1187" s="127"/>
    </row>
    <row r="1188" customFormat="false" ht="15" hidden="false" customHeight="false" outlineLevel="0" collapsed="false">
      <c r="A1188" s="219" t="s">
        <v>39</v>
      </c>
      <c r="B1188" s="132" t="n">
        <v>4836</v>
      </c>
      <c r="C1188" s="132" t="n">
        <v>3085</v>
      </c>
      <c r="D1188" s="132" t="n">
        <v>1751</v>
      </c>
      <c r="E1188" s="217" t="n">
        <v>1.3</v>
      </c>
      <c r="F1188" s="217" t="n">
        <v>1.6</v>
      </c>
      <c r="G1188" s="217" t="n">
        <v>1</v>
      </c>
      <c r="H1188" s="217" t="n">
        <v>176.2</v>
      </c>
      <c r="I1188" s="127"/>
    </row>
    <row r="1189" customFormat="false" ht="15" hidden="false" customHeight="false" outlineLevel="0" collapsed="false">
      <c r="A1189" s="219" t="s">
        <v>40</v>
      </c>
      <c r="B1189" s="132" t="n">
        <v>7366</v>
      </c>
      <c r="C1189" s="132" t="n">
        <v>4634</v>
      </c>
      <c r="D1189" s="132" t="n">
        <v>2732</v>
      </c>
      <c r="E1189" s="217" t="n">
        <v>2.1</v>
      </c>
      <c r="F1189" s="217" t="n">
        <v>2.5</v>
      </c>
      <c r="G1189" s="217" t="n">
        <v>1.6</v>
      </c>
      <c r="H1189" s="217" t="n">
        <v>169.6</v>
      </c>
      <c r="I1189" s="127"/>
    </row>
    <row r="1190" customFormat="false" ht="15" hidden="false" customHeight="false" outlineLevel="0" collapsed="false">
      <c r="A1190" s="219" t="s">
        <v>52</v>
      </c>
      <c r="B1190" s="132" t="n">
        <v>11611</v>
      </c>
      <c r="C1190" s="132" t="n">
        <v>7374</v>
      </c>
      <c r="D1190" s="132" t="n">
        <v>4237</v>
      </c>
      <c r="E1190" s="217" t="n">
        <v>3.2</v>
      </c>
      <c r="F1190" s="217" t="n">
        <v>3.9</v>
      </c>
      <c r="G1190" s="217" t="n">
        <v>2.5</v>
      </c>
      <c r="H1190" s="217" t="n">
        <v>174</v>
      </c>
      <c r="I1190" s="127"/>
    </row>
    <row r="1191" customFormat="false" ht="15" hidden="false" customHeight="false" outlineLevel="0" collapsed="false">
      <c r="A1191" s="219" t="s">
        <v>53</v>
      </c>
      <c r="B1191" s="132" t="n">
        <v>16514</v>
      </c>
      <c r="C1191" s="132" t="n">
        <v>10673</v>
      </c>
      <c r="D1191" s="132" t="n">
        <v>5841</v>
      </c>
      <c r="E1191" s="217" t="n">
        <v>4.6</v>
      </c>
      <c r="F1191" s="217" t="n">
        <v>5.7</v>
      </c>
      <c r="G1191" s="217" t="n">
        <v>3.4</v>
      </c>
      <c r="H1191" s="217" t="n">
        <v>182.7</v>
      </c>
      <c r="I1191" s="127"/>
    </row>
    <row r="1192" customFormat="false" ht="15" hidden="false" customHeight="false" outlineLevel="0" collapsed="false">
      <c r="A1192" s="219" t="s">
        <v>57</v>
      </c>
      <c r="B1192" s="132" t="n">
        <v>21222</v>
      </c>
      <c r="C1192" s="132" t="n">
        <v>13729</v>
      </c>
      <c r="D1192" s="132" t="n">
        <v>7493</v>
      </c>
      <c r="E1192" s="217" t="n">
        <v>5.9</v>
      </c>
      <c r="F1192" s="217" t="n">
        <v>7.3</v>
      </c>
      <c r="G1192" s="217" t="n">
        <v>4.4</v>
      </c>
      <c r="H1192" s="217" t="n">
        <v>183.2</v>
      </c>
      <c r="I1192" s="127"/>
    </row>
    <row r="1193" customFormat="false" ht="15" hidden="false" customHeight="false" outlineLevel="0" collapsed="false">
      <c r="A1193" s="219" t="s">
        <v>62</v>
      </c>
      <c r="B1193" s="132" t="n">
        <v>28060</v>
      </c>
      <c r="C1193" s="132" t="n">
        <v>17614</v>
      </c>
      <c r="D1193" s="132" t="n">
        <v>10446</v>
      </c>
      <c r="E1193" s="217" t="n">
        <v>7.8</v>
      </c>
      <c r="F1193" s="217" t="n">
        <v>9.4</v>
      </c>
      <c r="G1193" s="217" t="n">
        <v>6.1</v>
      </c>
      <c r="H1193" s="217" t="n">
        <v>168.6</v>
      </c>
      <c r="I1193" s="127"/>
    </row>
    <row r="1194" customFormat="false" ht="15" hidden="false" customHeight="false" outlineLevel="0" collapsed="false">
      <c r="A1194" s="219" t="s">
        <v>64</v>
      </c>
      <c r="B1194" s="132" t="n">
        <v>38110</v>
      </c>
      <c r="C1194" s="132" t="n">
        <v>22985</v>
      </c>
      <c r="D1194" s="132" t="n">
        <v>15125</v>
      </c>
      <c r="E1194" s="217" t="n">
        <v>10.6</v>
      </c>
      <c r="F1194" s="217" t="n">
        <v>12.3</v>
      </c>
      <c r="G1194" s="217" t="n">
        <v>8.8</v>
      </c>
      <c r="H1194" s="217" t="n">
        <v>152</v>
      </c>
      <c r="I1194" s="127"/>
    </row>
    <row r="1195" customFormat="false" ht="15" hidden="false" customHeight="false" outlineLevel="0" collapsed="false">
      <c r="A1195" s="219" t="s">
        <v>69</v>
      </c>
      <c r="B1195" s="132" t="n">
        <v>48556</v>
      </c>
      <c r="C1195" s="132" t="n">
        <v>27462</v>
      </c>
      <c r="D1195" s="132" t="n">
        <v>21094</v>
      </c>
      <c r="E1195" s="217" t="n">
        <v>13.5</v>
      </c>
      <c r="F1195" s="217" t="n">
        <v>14.7</v>
      </c>
      <c r="G1195" s="217" t="n">
        <v>12.3</v>
      </c>
      <c r="H1195" s="217" t="n">
        <v>130.2</v>
      </c>
      <c r="I1195" s="127"/>
    </row>
    <row r="1196" customFormat="false" ht="15" hidden="false" customHeight="false" outlineLevel="0" collapsed="false">
      <c r="A1196" s="219" t="s">
        <v>70</v>
      </c>
      <c r="B1196" s="132" t="n">
        <v>57052</v>
      </c>
      <c r="C1196" s="132" t="n">
        <v>28271</v>
      </c>
      <c r="D1196" s="132" t="n">
        <v>28781</v>
      </c>
      <c r="E1196" s="217" t="n">
        <v>15.9</v>
      </c>
      <c r="F1196" s="217" t="n">
        <v>15.1</v>
      </c>
      <c r="G1196" s="217" t="n">
        <v>16.8</v>
      </c>
      <c r="H1196" s="217" t="n">
        <v>98.2</v>
      </c>
      <c r="I1196" s="127"/>
    </row>
    <row r="1197" customFormat="false" ht="15" hidden="false" customHeight="false" outlineLevel="0" collapsed="false">
      <c r="A1197" s="219" t="s">
        <v>71</v>
      </c>
      <c r="B1197" s="132" t="n">
        <v>50156</v>
      </c>
      <c r="C1197" s="132" t="n">
        <v>21357</v>
      </c>
      <c r="D1197" s="132" t="n">
        <v>28799</v>
      </c>
      <c r="E1197" s="217" t="n">
        <v>14</v>
      </c>
      <c r="F1197" s="217" t="n">
        <v>11.4</v>
      </c>
      <c r="G1197" s="217" t="n">
        <v>16.8</v>
      </c>
      <c r="H1197" s="217" t="n">
        <v>74.2</v>
      </c>
      <c r="I1197" s="127"/>
    </row>
    <row r="1198" customFormat="false" ht="15" hidden="false" customHeight="false" outlineLevel="0" collapsed="false">
      <c r="A1198" s="219" t="s">
        <v>72</v>
      </c>
      <c r="B1198" s="132" t="n">
        <v>33549</v>
      </c>
      <c r="C1198" s="132" t="n">
        <v>11821</v>
      </c>
      <c r="D1198" s="132" t="n">
        <v>21728</v>
      </c>
      <c r="E1198" s="217" t="n">
        <v>9.4</v>
      </c>
      <c r="F1198" s="217" t="n">
        <v>6.3</v>
      </c>
      <c r="G1198" s="217" t="n">
        <v>12.7</v>
      </c>
      <c r="H1198" s="217" t="n">
        <v>54.4</v>
      </c>
      <c r="I1198" s="127"/>
    </row>
    <row r="1199" customFormat="false" ht="15" hidden="false" customHeight="false" outlineLevel="0" collapsed="false">
      <c r="A1199" s="219" t="s">
        <v>74</v>
      </c>
      <c r="B1199" s="132" t="n">
        <v>17865</v>
      </c>
      <c r="C1199" s="132" t="n">
        <v>5016</v>
      </c>
      <c r="D1199" s="132" t="n">
        <v>12849</v>
      </c>
      <c r="E1199" s="217" t="n">
        <v>5</v>
      </c>
      <c r="F1199" s="217" t="n">
        <v>2.7</v>
      </c>
      <c r="G1199" s="217" t="n">
        <v>7.5</v>
      </c>
      <c r="H1199" s="217" t="n">
        <v>39</v>
      </c>
      <c r="I1199" s="127"/>
    </row>
    <row r="1200" customFormat="false" ht="15" hidden="false" customHeight="false" outlineLevel="0" collapsed="false">
      <c r="A1200" s="219" t="s">
        <v>218</v>
      </c>
      <c r="B1200" s="132" t="n">
        <v>7017</v>
      </c>
      <c r="C1200" s="132" t="n">
        <v>1544</v>
      </c>
      <c r="D1200" s="132" t="n">
        <v>5473</v>
      </c>
      <c r="E1200" s="217" t="n">
        <v>2</v>
      </c>
      <c r="F1200" s="217" t="n">
        <v>0.8</v>
      </c>
      <c r="G1200" s="217" t="n">
        <v>3.2</v>
      </c>
      <c r="H1200" s="217" t="n">
        <v>28.2</v>
      </c>
      <c r="I1200" s="127"/>
    </row>
    <row r="1201" customFormat="false" ht="15" hidden="false" customHeight="false" outlineLevel="0" collapsed="false">
      <c r="B1201" s="132"/>
      <c r="C1201" s="132"/>
      <c r="D1201" s="132"/>
      <c r="E1201" s="217"/>
      <c r="F1201" s="217"/>
      <c r="G1201" s="217"/>
      <c r="H1201" s="217"/>
      <c r="I1201" s="127"/>
    </row>
    <row r="1202" customFormat="false" ht="15" hidden="false" customHeight="false" outlineLevel="0" collapsed="false">
      <c r="A1202" s="219" t="s">
        <v>186</v>
      </c>
      <c r="B1202" s="132" t="n">
        <v>4270</v>
      </c>
      <c r="C1202" s="132" t="n">
        <v>2418</v>
      </c>
      <c r="D1202" s="132" t="n">
        <v>1852</v>
      </c>
      <c r="E1202" s="217" t="n">
        <v>1.2</v>
      </c>
      <c r="F1202" s="217" t="n">
        <v>1.3</v>
      </c>
      <c r="G1202" s="217" t="n">
        <v>1.1</v>
      </c>
      <c r="H1202" s="217" t="n">
        <v>130.6</v>
      </c>
      <c r="I1202" s="127"/>
    </row>
    <row r="1203" customFormat="false" ht="15" hidden="false" customHeight="false" outlineLevel="0" collapsed="false">
      <c r="A1203" s="219" t="s">
        <v>189</v>
      </c>
      <c r="B1203" s="132" t="n">
        <v>623</v>
      </c>
      <c r="C1203" s="132" t="n">
        <v>355</v>
      </c>
      <c r="D1203" s="132" t="n">
        <v>268</v>
      </c>
      <c r="E1203" s="217" t="n">
        <v>0.2</v>
      </c>
      <c r="F1203" s="217" t="n">
        <v>0.2</v>
      </c>
      <c r="G1203" s="217" t="n">
        <v>0.2</v>
      </c>
      <c r="H1203" s="217" t="n">
        <v>132.5</v>
      </c>
      <c r="I1203" s="127"/>
    </row>
    <row r="1204" customFormat="false" ht="15" hidden="false" customHeight="false" outlineLevel="0" collapsed="false">
      <c r="A1204" s="219" t="s">
        <v>24</v>
      </c>
      <c r="B1204" s="132" t="n">
        <v>5634</v>
      </c>
      <c r="C1204" s="132" t="n">
        <v>3274</v>
      </c>
      <c r="D1204" s="132" t="n">
        <v>2360</v>
      </c>
      <c r="E1204" s="217" t="n">
        <v>1.6</v>
      </c>
      <c r="F1204" s="217" t="n">
        <v>1.8</v>
      </c>
      <c r="G1204" s="217" t="n">
        <v>1.4</v>
      </c>
      <c r="H1204" s="217" t="n">
        <v>138.7</v>
      </c>
      <c r="I1204" s="127"/>
    </row>
    <row r="1205" customFormat="false" ht="15" hidden="false" customHeight="false" outlineLevel="0" collapsed="false">
      <c r="A1205" s="219" t="s">
        <v>25</v>
      </c>
      <c r="B1205" s="132" t="n">
        <v>3681</v>
      </c>
      <c r="C1205" s="132" t="n">
        <v>2867</v>
      </c>
      <c r="D1205" s="132" t="n">
        <v>814</v>
      </c>
      <c r="E1205" s="217" t="n">
        <v>1</v>
      </c>
      <c r="F1205" s="217" t="n">
        <v>1.5</v>
      </c>
      <c r="G1205" s="217" t="n">
        <v>0.5</v>
      </c>
      <c r="H1205" s="217" t="n">
        <v>352.2</v>
      </c>
      <c r="I1205" s="127"/>
    </row>
    <row r="1206" customFormat="false" ht="15" hidden="false" customHeight="false" outlineLevel="0" collapsed="false">
      <c r="A1206" s="219" t="s">
        <v>222</v>
      </c>
      <c r="B1206" s="132" t="n">
        <v>16015</v>
      </c>
      <c r="C1206" s="132" t="n">
        <v>11276</v>
      </c>
      <c r="D1206" s="132" t="n">
        <v>4739</v>
      </c>
      <c r="E1206" s="217" t="n">
        <v>4.5</v>
      </c>
      <c r="F1206" s="217" t="n">
        <v>6</v>
      </c>
      <c r="G1206" s="217" t="n">
        <v>2.8</v>
      </c>
      <c r="H1206" s="217" t="n">
        <v>237.9</v>
      </c>
      <c r="I1206" s="127"/>
    </row>
    <row r="1207" customFormat="false" ht="15" hidden="false" customHeight="false" outlineLevel="0" collapsed="false">
      <c r="A1207" s="219" t="s">
        <v>223</v>
      </c>
      <c r="B1207" s="132" t="n">
        <v>23381</v>
      </c>
      <c r="C1207" s="132" t="n">
        <v>15910</v>
      </c>
      <c r="D1207" s="132" t="n">
        <v>7471</v>
      </c>
      <c r="E1207" s="217" t="n">
        <v>6.5</v>
      </c>
      <c r="F1207" s="217" t="n">
        <v>8.5</v>
      </c>
      <c r="G1207" s="217" t="n">
        <v>4.4</v>
      </c>
      <c r="H1207" s="217" t="n">
        <v>213</v>
      </c>
      <c r="I1207" s="127"/>
    </row>
    <row r="1208" customFormat="false" ht="15" hidden="false" customHeight="false" outlineLevel="0" collapsed="false">
      <c r="A1208" s="219" t="s">
        <v>224</v>
      </c>
      <c r="B1208" s="132" t="n">
        <v>72728</v>
      </c>
      <c r="C1208" s="132" t="n">
        <v>47686</v>
      </c>
      <c r="D1208" s="132" t="n">
        <v>25042</v>
      </c>
      <c r="E1208" s="217" t="n">
        <v>20.3</v>
      </c>
      <c r="F1208" s="217" t="n">
        <v>25.5</v>
      </c>
      <c r="G1208" s="217" t="n">
        <v>14.6</v>
      </c>
      <c r="H1208" s="217" t="n">
        <v>190.4</v>
      </c>
      <c r="I1208" s="127"/>
    </row>
    <row r="1209" customFormat="false" ht="15" hidden="false" customHeight="false" outlineLevel="0" collapsed="false">
      <c r="A1209" s="219" t="s">
        <v>226</v>
      </c>
      <c r="B1209" s="132" t="n">
        <v>49347</v>
      </c>
      <c r="C1209" s="132" t="n">
        <v>31776</v>
      </c>
      <c r="D1209" s="132" t="n">
        <v>17571</v>
      </c>
      <c r="E1209" s="217" t="n">
        <v>13.8</v>
      </c>
      <c r="F1209" s="217" t="n">
        <v>17</v>
      </c>
      <c r="G1209" s="217" t="n">
        <v>10.2</v>
      </c>
      <c r="H1209" s="217" t="n">
        <v>180.8</v>
      </c>
      <c r="I1209" s="127"/>
    </row>
    <row r="1210" customFormat="false" ht="15" hidden="false" customHeight="false" outlineLevel="0" collapsed="false">
      <c r="A1210" s="219" t="s">
        <v>227</v>
      </c>
      <c r="B1210" s="132" t="n">
        <v>318101</v>
      </c>
      <c r="C1210" s="132" t="n">
        <v>160472</v>
      </c>
      <c r="D1210" s="132" t="n">
        <v>157629</v>
      </c>
      <c r="E1210" s="217" t="n">
        <v>88.7</v>
      </c>
      <c r="F1210" s="217" t="n">
        <v>85.8</v>
      </c>
      <c r="G1210" s="217" t="n">
        <v>91.8</v>
      </c>
      <c r="H1210" s="217" t="n">
        <v>101.8</v>
      </c>
      <c r="I1210" s="127"/>
    </row>
    <row r="1211" customFormat="false" ht="15" hidden="false" customHeight="false" outlineLevel="0" collapsed="false">
      <c r="A1211" s="219" t="s">
        <v>228</v>
      </c>
      <c r="B1211" s="132" t="n">
        <v>280365</v>
      </c>
      <c r="C1211" s="132" t="n">
        <v>136070</v>
      </c>
      <c r="D1211" s="132" t="n">
        <v>144295</v>
      </c>
      <c r="E1211" s="217" t="n">
        <v>78.2</v>
      </c>
      <c r="F1211" s="217" t="n">
        <v>72.8</v>
      </c>
      <c r="G1211" s="217" t="n">
        <v>84</v>
      </c>
      <c r="H1211" s="217" t="n">
        <v>94.3</v>
      </c>
      <c r="I1211" s="127"/>
    </row>
    <row r="1212" customFormat="false" ht="15" hidden="false" customHeight="false" outlineLevel="0" collapsed="false">
      <c r="A1212" s="219" t="s">
        <v>229</v>
      </c>
      <c r="B1212" s="132" t="n">
        <v>214195</v>
      </c>
      <c r="C1212" s="132" t="n">
        <v>95471</v>
      </c>
      <c r="D1212" s="132" t="n">
        <v>118724</v>
      </c>
      <c r="E1212" s="217" t="n">
        <v>59.7</v>
      </c>
      <c r="F1212" s="217" t="n">
        <v>51</v>
      </c>
      <c r="G1212" s="217" t="n">
        <v>69.1</v>
      </c>
      <c r="H1212" s="217" t="n">
        <v>80.4</v>
      </c>
      <c r="I1212" s="127"/>
    </row>
    <row r="1213" customFormat="false" ht="15" hidden="false" customHeight="false" outlineLevel="0" collapsed="false">
      <c r="B1213" s="132"/>
      <c r="C1213" s="132"/>
      <c r="D1213" s="132"/>
      <c r="E1213" s="217"/>
      <c r="F1213" s="217"/>
      <c r="G1213" s="217"/>
      <c r="H1213" s="217"/>
      <c r="I1213" s="127"/>
    </row>
    <row r="1214" customFormat="false" ht="15" hidden="false" customHeight="false" outlineLevel="0" collapsed="false">
      <c r="A1214" s="219" t="s">
        <v>230</v>
      </c>
      <c r="B1214" s="132" t="n">
        <v>353093</v>
      </c>
      <c r="C1214" s="132" t="n">
        <v>183756</v>
      </c>
      <c r="D1214" s="132" t="n">
        <v>169337</v>
      </c>
      <c r="E1214" s="217" t="n">
        <v>98.4</v>
      </c>
      <c r="F1214" s="217" t="n">
        <v>98.2</v>
      </c>
      <c r="G1214" s="217" t="n">
        <v>98.6</v>
      </c>
      <c r="H1214" s="217" t="n">
        <v>108.5</v>
      </c>
      <c r="I1214" s="127"/>
    </row>
    <row r="1215" customFormat="false" ht="15" hidden="false" customHeight="false" outlineLevel="0" collapsed="false">
      <c r="A1215" s="219" t="s">
        <v>231</v>
      </c>
      <c r="B1215" s="132" t="n">
        <v>76</v>
      </c>
      <c r="C1215" s="132" t="n">
        <v>51</v>
      </c>
      <c r="D1215" s="132" t="n">
        <v>25</v>
      </c>
      <c r="E1215" s="217" t="n">
        <v>0</v>
      </c>
      <c r="F1215" s="217" t="n">
        <v>0</v>
      </c>
      <c r="G1215" s="217" t="n">
        <v>0</v>
      </c>
      <c r="H1215" s="217" t="n">
        <v>204</v>
      </c>
      <c r="I1215" s="127"/>
    </row>
    <row r="1216" customFormat="false" ht="15" hidden="false" customHeight="false" outlineLevel="0" collapsed="false">
      <c r="A1216" s="219" t="s">
        <v>232</v>
      </c>
      <c r="B1216" s="132" t="n">
        <v>66</v>
      </c>
      <c r="C1216" s="132" t="n">
        <v>42</v>
      </c>
      <c r="D1216" s="132" t="n">
        <v>24</v>
      </c>
      <c r="E1216" s="217" t="n">
        <v>0</v>
      </c>
      <c r="F1216" s="217" t="n">
        <v>0</v>
      </c>
      <c r="G1216" s="217" t="n">
        <v>0</v>
      </c>
      <c r="H1216" s="217" t="n">
        <v>175</v>
      </c>
      <c r="I1216" s="127"/>
    </row>
    <row r="1217" customFormat="false" ht="15" hidden="false" customHeight="false" outlineLevel="0" collapsed="false">
      <c r="A1217" s="219" t="s">
        <v>233</v>
      </c>
      <c r="B1217" s="132" t="n">
        <v>1388</v>
      </c>
      <c r="C1217" s="132" t="n">
        <v>1028</v>
      </c>
      <c r="D1217" s="132" t="n">
        <v>360</v>
      </c>
      <c r="E1217" s="217" t="n">
        <v>0.4</v>
      </c>
      <c r="F1217" s="217" t="n">
        <v>0.5</v>
      </c>
      <c r="G1217" s="217" t="n">
        <v>0.2</v>
      </c>
      <c r="H1217" s="217" t="n">
        <v>285.6</v>
      </c>
      <c r="I1217" s="127"/>
    </row>
    <row r="1218" customFormat="false" ht="15" hidden="false" customHeight="false" outlineLevel="0" collapsed="false">
      <c r="A1218" s="219" t="s">
        <v>234</v>
      </c>
      <c r="B1218" s="132" t="n">
        <v>6767</v>
      </c>
      <c r="C1218" s="132" t="n">
        <v>4122</v>
      </c>
      <c r="D1218" s="132" t="n">
        <v>2645</v>
      </c>
      <c r="E1218" s="217" t="n">
        <v>1.9</v>
      </c>
      <c r="F1218" s="217" t="n">
        <v>2.2</v>
      </c>
      <c r="G1218" s="217" t="n">
        <v>1.5</v>
      </c>
      <c r="H1218" s="217" t="n">
        <v>155.8</v>
      </c>
      <c r="I1218" s="127"/>
    </row>
    <row r="1219" customFormat="false" ht="15" hidden="false" customHeight="false" outlineLevel="0" collapsed="false">
      <c r="A1219" s="219" t="s">
        <v>218</v>
      </c>
      <c r="B1219" s="132" t="n">
        <v>7017</v>
      </c>
      <c r="C1219" s="132" t="n">
        <v>1544</v>
      </c>
      <c r="D1219" s="132" t="n">
        <v>5473</v>
      </c>
      <c r="E1219" s="217" t="n">
        <v>2</v>
      </c>
      <c r="F1219" s="217" t="n">
        <v>0.8</v>
      </c>
      <c r="G1219" s="217" t="n">
        <v>3.2</v>
      </c>
      <c r="H1219" s="217" t="n">
        <v>28.2</v>
      </c>
      <c r="I1219" s="127"/>
    </row>
    <row r="1220" customFormat="false" ht="15" hidden="false" customHeight="false" outlineLevel="0" collapsed="false">
      <c r="B1220" s="132"/>
      <c r="C1220" s="132"/>
      <c r="D1220" s="132"/>
      <c r="E1220" s="217"/>
      <c r="F1220" s="217"/>
      <c r="G1220" s="217"/>
      <c r="H1220" s="217"/>
      <c r="I1220" s="127"/>
    </row>
    <row r="1221" customFormat="false" ht="15" hidden="false" customHeight="false" outlineLevel="0" collapsed="false">
      <c r="A1221" s="124" t="s">
        <v>235</v>
      </c>
      <c r="B1221" s="227" t="n">
        <v>78.6973114043727</v>
      </c>
      <c r="C1221" s="227" t="n">
        <v>75.3758647194466</v>
      </c>
      <c r="D1221" s="227" t="n">
        <v>82.1529965753425</v>
      </c>
      <c r="E1221" s="124"/>
      <c r="F1221" s="124"/>
      <c r="G1221" s="124"/>
      <c r="H1221" s="124"/>
      <c r="I1221" s="127"/>
    </row>
    <row r="1222" customFormat="false" ht="15" hidden="false" customHeight="false" outlineLevel="0" collapsed="false">
      <c r="A1222" s="127"/>
      <c r="B1222" s="127"/>
      <c r="C1222" s="127"/>
      <c r="D1222" s="127"/>
      <c r="E1222" s="127"/>
      <c r="F1222" s="127"/>
      <c r="G1222" s="127"/>
      <c r="H1222" s="127"/>
      <c r="I1222" s="127"/>
    </row>
    <row r="1223" customFormat="false" ht="15" hidden="false" customHeight="false" outlineLevel="0" collapsed="false">
      <c r="A1223" s="127"/>
      <c r="B1223" s="127"/>
      <c r="C1223" s="127"/>
      <c r="D1223" s="127"/>
      <c r="E1223" s="127"/>
      <c r="F1223" s="127"/>
      <c r="G1223" s="127"/>
      <c r="H1223" s="127"/>
      <c r="I1223" s="127"/>
    </row>
    <row r="1224" customFormat="false" ht="15" hidden="false" customHeight="false" outlineLevel="0" collapsed="false">
      <c r="A1224" s="127" t="s">
        <v>345</v>
      </c>
      <c r="B1224" s="127"/>
      <c r="C1224" s="127"/>
      <c r="D1224" s="127"/>
      <c r="E1224" s="127"/>
      <c r="F1224" s="127"/>
      <c r="G1224" s="127"/>
      <c r="H1224" s="127"/>
      <c r="I1224" s="127"/>
    </row>
    <row r="1225" customFormat="false" ht="15" hidden="false" customHeight="false" outlineLevel="0" collapsed="false">
      <c r="A1225" s="127"/>
      <c r="B1225" s="127"/>
      <c r="C1225" s="127"/>
      <c r="D1225" s="127"/>
      <c r="E1225" s="127"/>
      <c r="F1225" s="127"/>
      <c r="G1225" s="127"/>
      <c r="H1225" s="127"/>
      <c r="I1225" s="127"/>
    </row>
    <row r="1226" customFormat="false" ht="15" hidden="false" customHeight="false" outlineLevel="0" collapsed="false">
      <c r="A1226" s="127" t="s">
        <v>174</v>
      </c>
      <c r="B1226" s="127"/>
      <c r="C1226" s="127"/>
      <c r="D1226" s="127"/>
      <c r="E1226" s="127"/>
      <c r="F1226" s="127"/>
      <c r="G1226" s="127"/>
      <c r="H1226" s="127"/>
      <c r="I1226" s="127"/>
    </row>
    <row r="1227" customFormat="false" ht="15" hidden="false" customHeight="false" outlineLevel="0" collapsed="false">
      <c r="A1227" s="127"/>
      <c r="B1227" s="127"/>
      <c r="C1227" s="127"/>
      <c r="D1227" s="127"/>
      <c r="E1227" s="127"/>
      <c r="F1227" s="127"/>
      <c r="G1227" s="127"/>
      <c r="H1227" s="127"/>
      <c r="I1227" s="127"/>
    </row>
    <row r="1228" customFormat="false" ht="15" hidden="false" customHeight="false" outlineLevel="0" collapsed="false">
      <c r="A1228" s="127" t="s">
        <v>187</v>
      </c>
      <c r="B1228" s="127"/>
      <c r="C1228" s="127"/>
      <c r="D1228" s="127"/>
      <c r="E1228" s="127"/>
      <c r="F1228" s="127"/>
      <c r="G1228" s="127"/>
      <c r="H1228" s="127"/>
      <c r="I1228" s="127"/>
    </row>
    <row r="1229" customFormat="false" ht="15" hidden="false" customHeight="false" outlineLevel="0" collapsed="false">
      <c r="A1229" s="210" t="s">
        <v>190</v>
      </c>
      <c r="B1229" s="211" t="s">
        <v>191</v>
      </c>
      <c r="C1229" s="211"/>
      <c r="D1229" s="211"/>
      <c r="E1229" s="211" t="s">
        <v>192</v>
      </c>
      <c r="F1229" s="211"/>
      <c r="G1229" s="211"/>
      <c r="H1229" s="212" t="s">
        <v>193</v>
      </c>
      <c r="I1229" s="127"/>
    </row>
    <row r="1230" customFormat="false" ht="15" hidden="false" customHeight="false" outlineLevel="0" collapsed="false">
      <c r="A1230" s="210"/>
      <c r="B1230" s="213" t="s">
        <v>195</v>
      </c>
      <c r="C1230" s="213" t="s">
        <v>196</v>
      </c>
      <c r="D1230" s="213" t="s">
        <v>197</v>
      </c>
      <c r="E1230" s="213" t="s">
        <v>195</v>
      </c>
      <c r="F1230" s="213" t="s">
        <v>196</v>
      </c>
      <c r="G1230" s="214" t="s">
        <v>197</v>
      </c>
      <c r="H1230" s="215" t="s">
        <v>198</v>
      </c>
      <c r="I1230" s="127"/>
    </row>
    <row r="1231" customFormat="false" ht="15" hidden="false" customHeight="false" outlineLevel="0" collapsed="false">
      <c r="A1231" s="0" t="s">
        <v>201</v>
      </c>
      <c r="B1231" s="132" t="n">
        <v>363528</v>
      </c>
      <c r="C1231" s="132" t="n">
        <v>189409</v>
      </c>
      <c r="D1231" s="132" t="n">
        <v>174119</v>
      </c>
      <c r="E1231" s="217" t="n">
        <v>100</v>
      </c>
      <c r="F1231" s="217" t="n">
        <v>100</v>
      </c>
      <c r="G1231" s="217" t="n">
        <v>100</v>
      </c>
      <c r="H1231" s="217" t="n">
        <v>108.8</v>
      </c>
      <c r="I1231" s="127"/>
    </row>
    <row r="1232" customFormat="false" ht="15" hidden="false" customHeight="false" outlineLevel="0" collapsed="false">
      <c r="A1232" s="219" t="s">
        <v>186</v>
      </c>
      <c r="B1232" s="132" t="n">
        <v>4161</v>
      </c>
      <c r="C1232" s="132" t="n">
        <v>2357</v>
      </c>
      <c r="D1232" s="132" t="n">
        <v>1804</v>
      </c>
      <c r="E1232" s="217" t="n">
        <v>1.1</v>
      </c>
      <c r="F1232" s="217" t="n">
        <v>1.2</v>
      </c>
      <c r="G1232" s="217" t="n">
        <v>1</v>
      </c>
      <c r="H1232" s="217" t="n">
        <v>130.7</v>
      </c>
      <c r="I1232" s="127"/>
    </row>
    <row r="1233" customFormat="false" ht="15" hidden="false" customHeight="false" outlineLevel="0" collapsed="false">
      <c r="A1233" s="219" t="s">
        <v>189</v>
      </c>
      <c r="B1233" s="132" t="n">
        <v>602</v>
      </c>
      <c r="C1233" s="132" t="n">
        <v>341</v>
      </c>
      <c r="D1233" s="132" t="n">
        <v>261</v>
      </c>
      <c r="E1233" s="217" t="n">
        <v>0.2</v>
      </c>
      <c r="F1233" s="217" t="n">
        <v>0.2</v>
      </c>
      <c r="G1233" s="217" t="n">
        <v>0.1</v>
      </c>
      <c r="H1233" s="217" t="n">
        <v>130.7</v>
      </c>
      <c r="I1233" s="127"/>
    </row>
    <row r="1234" customFormat="false" ht="15" hidden="false" customHeight="false" outlineLevel="0" collapsed="false">
      <c r="A1234" s="219" t="s">
        <v>46</v>
      </c>
      <c r="B1234" s="132" t="n">
        <v>325</v>
      </c>
      <c r="C1234" s="132" t="n">
        <v>217</v>
      </c>
      <c r="D1234" s="132" t="n">
        <v>108</v>
      </c>
      <c r="E1234" s="217" t="n">
        <v>0.1</v>
      </c>
      <c r="F1234" s="217" t="n">
        <v>0.1</v>
      </c>
      <c r="G1234" s="217" t="n">
        <v>0.1</v>
      </c>
      <c r="H1234" s="217" t="n">
        <v>200.9</v>
      </c>
      <c r="I1234" s="127"/>
    </row>
    <row r="1235" customFormat="false" ht="15" hidden="false" customHeight="false" outlineLevel="0" collapsed="false">
      <c r="A1235" s="219" t="s">
        <v>33</v>
      </c>
      <c r="B1235" s="132" t="n">
        <v>399</v>
      </c>
      <c r="C1235" s="132" t="n">
        <v>274</v>
      </c>
      <c r="D1235" s="132" t="n">
        <v>125</v>
      </c>
      <c r="E1235" s="217" t="n">
        <v>0.1</v>
      </c>
      <c r="F1235" s="217" t="n">
        <v>0.1</v>
      </c>
      <c r="G1235" s="217" t="n">
        <v>0.1</v>
      </c>
      <c r="H1235" s="217" t="n">
        <v>219.2</v>
      </c>
      <c r="I1235" s="127"/>
    </row>
    <row r="1236" customFormat="false" ht="15" hidden="false" customHeight="false" outlineLevel="0" collapsed="false">
      <c r="A1236" s="219" t="s">
        <v>34</v>
      </c>
      <c r="B1236" s="132" t="n">
        <v>1470</v>
      </c>
      <c r="C1236" s="132" t="n">
        <v>1113</v>
      </c>
      <c r="D1236" s="132" t="n">
        <v>357</v>
      </c>
      <c r="E1236" s="217" t="n">
        <v>0.4</v>
      </c>
      <c r="F1236" s="217" t="n">
        <v>0.6</v>
      </c>
      <c r="G1236" s="217" t="n">
        <v>0.2</v>
      </c>
      <c r="H1236" s="217" t="n">
        <v>311.8</v>
      </c>
      <c r="I1236" s="127"/>
    </row>
    <row r="1237" customFormat="false" ht="15" hidden="false" customHeight="false" outlineLevel="0" collapsed="false">
      <c r="A1237" s="219" t="s">
        <v>35</v>
      </c>
      <c r="B1237" s="132" t="n">
        <v>2148</v>
      </c>
      <c r="C1237" s="132" t="n">
        <v>1712</v>
      </c>
      <c r="D1237" s="132" t="n">
        <v>436</v>
      </c>
      <c r="E1237" s="217" t="n">
        <v>0.6</v>
      </c>
      <c r="F1237" s="217" t="n">
        <v>0.9</v>
      </c>
      <c r="G1237" s="217" t="n">
        <v>0.3</v>
      </c>
      <c r="H1237" s="217" t="n">
        <v>392.7</v>
      </c>
      <c r="I1237" s="127"/>
    </row>
    <row r="1238" customFormat="false" ht="15" hidden="false" customHeight="false" outlineLevel="0" collapsed="false">
      <c r="A1238" s="219" t="s">
        <v>36</v>
      </c>
      <c r="B1238" s="132" t="n">
        <v>1997</v>
      </c>
      <c r="C1238" s="132" t="n">
        <v>1536</v>
      </c>
      <c r="D1238" s="132" t="n">
        <v>461</v>
      </c>
      <c r="E1238" s="217" t="n">
        <v>0.5</v>
      </c>
      <c r="F1238" s="217" t="n">
        <v>0.8</v>
      </c>
      <c r="G1238" s="217" t="n">
        <v>0.3</v>
      </c>
      <c r="H1238" s="217" t="n">
        <v>333.2</v>
      </c>
      <c r="I1238" s="127"/>
    </row>
    <row r="1239" customFormat="false" ht="15" hidden="false" customHeight="false" outlineLevel="0" collapsed="false">
      <c r="A1239" s="219" t="s">
        <v>37</v>
      </c>
      <c r="B1239" s="132" t="n">
        <v>2232</v>
      </c>
      <c r="C1239" s="132" t="n">
        <v>1604</v>
      </c>
      <c r="D1239" s="132" t="n">
        <v>628</v>
      </c>
      <c r="E1239" s="217" t="n">
        <v>0.6</v>
      </c>
      <c r="F1239" s="217" t="n">
        <v>0.8</v>
      </c>
      <c r="G1239" s="217" t="n">
        <v>0.4</v>
      </c>
      <c r="H1239" s="217" t="n">
        <v>255.4</v>
      </c>
      <c r="I1239" s="127"/>
    </row>
    <row r="1240" customFormat="false" ht="15" hidden="false" customHeight="false" outlineLevel="0" collapsed="false">
      <c r="A1240" s="219" t="s">
        <v>38</v>
      </c>
      <c r="B1240" s="132" t="n">
        <v>3124</v>
      </c>
      <c r="C1240" s="132" t="n">
        <v>2091</v>
      </c>
      <c r="D1240" s="132" t="n">
        <v>1033</v>
      </c>
      <c r="E1240" s="217" t="n">
        <v>0.9</v>
      </c>
      <c r="F1240" s="217" t="n">
        <v>1.1</v>
      </c>
      <c r="G1240" s="217" t="n">
        <v>0.6</v>
      </c>
      <c r="H1240" s="217" t="n">
        <v>202.4</v>
      </c>
      <c r="I1240" s="127"/>
    </row>
    <row r="1241" customFormat="false" ht="15" hidden="false" customHeight="false" outlineLevel="0" collapsed="false">
      <c r="A1241" s="219" t="s">
        <v>39</v>
      </c>
      <c r="B1241" s="132" t="n">
        <v>4824</v>
      </c>
      <c r="C1241" s="132" t="n">
        <v>3082</v>
      </c>
      <c r="D1241" s="132" t="n">
        <v>1742</v>
      </c>
      <c r="E1241" s="217" t="n">
        <v>1.3</v>
      </c>
      <c r="F1241" s="217" t="n">
        <v>1.6</v>
      </c>
      <c r="G1241" s="217" t="n">
        <v>1</v>
      </c>
      <c r="H1241" s="217" t="n">
        <v>176.9</v>
      </c>
      <c r="I1241" s="127"/>
    </row>
    <row r="1242" customFormat="false" ht="15" hidden="false" customHeight="false" outlineLevel="0" collapsed="false">
      <c r="A1242" s="219" t="s">
        <v>40</v>
      </c>
      <c r="B1242" s="132" t="n">
        <v>7357</v>
      </c>
      <c r="C1242" s="132" t="n">
        <v>4638</v>
      </c>
      <c r="D1242" s="132" t="n">
        <v>2719</v>
      </c>
      <c r="E1242" s="217" t="n">
        <v>2</v>
      </c>
      <c r="F1242" s="217" t="n">
        <v>2.4</v>
      </c>
      <c r="G1242" s="217" t="n">
        <v>1.6</v>
      </c>
      <c r="H1242" s="217" t="n">
        <v>170.6</v>
      </c>
      <c r="I1242" s="127"/>
    </row>
    <row r="1243" customFormat="false" ht="15" hidden="false" customHeight="false" outlineLevel="0" collapsed="false">
      <c r="A1243" s="219" t="s">
        <v>52</v>
      </c>
      <c r="B1243" s="132" t="n">
        <v>11447</v>
      </c>
      <c r="C1243" s="132" t="n">
        <v>7268</v>
      </c>
      <c r="D1243" s="132" t="n">
        <v>4179</v>
      </c>
      <c r="E1243" s="217" t="n">
        <v>3.1</v>
      </c>
      <c r="F1243" s="217" t="n">
        <v>3.8</v>
      </c>
      <c r="G1243" s="217" t="n">
        <v>2.4</v>
      </c>
      <c r="H1243" s="217" t="n">
        <v>173.9</v>
      </c>
      <c r="I1243" s="127"/>
    </row>
    <row r="1244" customFormat="false" ht="15" hidden="false" customHeight="false" outlineLevel="0" collapsed="false">
      <c r="A1244" s="219" t="s">
        <v>53</v>
      </c>
      <c r="B1244" s="132" t="n">
        <v>16799</v>
      </c>
      <c r="C1244" s="132" t="n">
        <v>10868</v>
      </c>
      <c r="D1244" s="132" t="n">
        <v>5931</v>
      </c>
      <c r="E1244" s="217" t="n">
        <v>4.6</v>
      </c>
      <c r="F1244" s="217" t="n">
        <v>5.7</v>
      </c>
      <c r="G1244" s="217" t="n">
        <v>3.4</v>
      </c>
      <c r="H1244" s="217" t="n">
        <v>183.2</v>
      </c>
      <c r="I1244" s="127"/>
    </row>
    <row r="1245" customFormat="false" ht="15" hidden="false" customHeight="false" outlineLevel="0" collapsed="false">
      <c r="A1245" s="219" t="s">
        <v>57</v>
      </c>
      <c r="B1245" s="132" t="n">
        <v>21596</v>
      </c>
      <c r="C1245" s="132" t="n">
        <v>13978</v>
      </c>
      <c r="D1245" s="132" t="n">
        <v>7618</v>
      </c>
      <c r="E1245" s="217" t="n">
        <v>5.9</v>
      </c>
      <c r="F1245" s="217" t="n">
        <v>7.4</v>
      </c>
      <c r="G1245" s="217" t="n">
        <v>4.4</v>
      </c>
      <c r="H1245" s="217" t="n">
        <v>183.5</v>
      </c>
      <c r="I1245" s="127"/>
    </row>
    <row r="1246" customFormat="false" ht="15" hidden="false" customHeight="false" outlineLevel="0" collapsed="false">
      <c r="A1246" s="219" t="s">
        <v>62</v>
      </c>
      <c r="B1246" s="132" t="n">
        <v>27995</v>
      </c>
      <c r="C1246" s="132" t="n">
        <v>17587</v>
      </c>
      <c r="D1246" s="132" t="n">
        <v>10408</v>
      </c>
      <c r="E1246" s="217" t="n">
        <v>7.7</v>
      </c>
      <c r="F1246" s="217" t="n">
        <v>9.3</v>
      </c>
      <c r="G1246" s="217" t="n">
        <v>6</v>
      </c>
      <c r="H1246" s="217" t="n">
        <v>169</v>
      </c>
      <c r="I1246" s="127"/>
    </row>
    <row r="1247" customFormat="false" ht="15" hidden="false" customHeight="false" outlineLevel="0" collapsed="false">
      <c r="A1247" s="219" t="s">
        <v>64</v>
      </c>
      <c r="B1247" s="132" t="n">
        <v>38245</v>
      </c>
      <c r="C1247" s="132" t="n">
        <v>23082</v>
      </c>
      <c r="D1247" s="132" t="n">
        <v>15163</v>
      </c>
      <c r="E1247" s="217" t="n">
        <v>10.5</v>
      </c>
      <c r="F1247" s="217" t="n">
        <v>12.2</v>
      </c>
      <c r="G1247" s="217" t="n">
        <v>8.7</v>
      </c>
      <c r="H1247" s="217" t="n">
        <v>152.2</v>
      </c>
      <c r="I1247" s="127"/>
    </row>
    <row r="1248" customFormat="false" ht="15" hidden="false" customHeight="false" outlineLevel="0" collapsed="false">
      <c r="A1248" s="219" t="s">
        <v>69</v>
      </c>
      <c r="B1248" s="132" t="n">
        <v>48879</v>
      </c>
      <c r="C1248" s="132" t="n">
        <v>27693</v>
      </c>
      <c r="D1248" s="132" t="n">
        <v>21186</v>
      </c>
      <c r="E1248" s="217" t="n">
        <v>13.4</v>
      </c>
      <c r="F1248" s="217" t="n">
        <v>14.6</v>
      </c>
      <c r="G1248" s="217" t="n">
        <v>12.2</v>
      </c>
      <c r="H1248" s="217" t="n">
        <v>130.7</v>
      </c>
      <c r="I1248" s="127"/>
    </row>
    <row r="1249" customFormat="false" ht="15" hidden="false" customHeight="false" outlineLevel="0" collapsed="false">
      <c r="A1249" s="219" t="s">
        <v>70</v>
      </c>
      <c r="B1249" s="132" t="n">
        <v>57797</v>
      </c>
      <c r="C1249" s="132" t="n">
        <v>28719</v>
      </c>
      <c r="D1249" s="132" t="n">
        <v>29078</v>
      </c>
      <c r="E1249" s="217" t="n">
        <v>15.9</v>
      </c>
      <c r="F1249" s="217" t="n">
        <v>15.2</v>
      </c>
      <c r="G1249" s="217" t="n">
        <v>16.7</v>
      </c>
      <c r="H1249" s="217" t="n">
        <v>98.8</v>
      </c>
      <c r="I1249" s="127"/>
    </row>
    <row r="1250" customFormat="false" ht="15" hidden="false" customHeight="false" outlineLevel="0" collapsed="false">
      <c r="A1250" s="219" t="s">
        <v>71</v>
      </c>
      <c r="B1250" s="132" t="n">
        <v>51681</v>
      </c>
      <c r="C1250" s="132" t="n">
        <v>22106</v>
      </c>
      <c r="D1250" s="132" t="n">
        <v>29575</v>
      </c>
      <c r="E1250" s="217" t="n">
        <v>14.2</v>
      </c>
      <c r="F1250" s="217" t="n">
        <v>11.7</v>
      </c>
      <c r="G1250" s="217" t="n">
        <v>17</v>
      </c>
      <c r="H1250" s="217" t="n">
        <v>74.7</v>
      </c>
      <c r="I1250" s="127"/>
    </row>
    <row r="1251" customFormat="false" ht="15" hidden="false" customHeight="false" outlineLevel="0" collapsed="false">
      <c r="A1251" s="219" t="s">
        <v>72</v>
      </c>
      <c r="B1251" s="132" t="n">
        <v>34629</v>
      </c>
      <c r="C1251" s="132" t="n">
        <v>12297</v>
      </c>
      <c r="D1251" s="132" t="n">
        <v>22332</v>
      </c>
      <c r="E1251" s="217" t="n">
        <v>9.5</v>
      </c>
      <c r="F1251" s="217" t="n">
        <v>6.5</v>
      </c>
      <c r="G1251" s="217" t="n">
        <v>12.8</v>
      </c>
      <c r="H1251" s="217" t="n">
        <v>55.1</v>
      </c>
      <c r="I1251" s="127"/>
    </row>
    <row r="1252" customFormat="false" ht="15" hidden="false" customHeight="false" outlineLevel="0" collapsed="false">
      <c r="A1252" s="219" t="s">
        <v>74</v>
      </c>
      <c r="B1252" s="132" t="n">
        <v>18443</v>
      </c>
      <c r="C1252" s="132" t="n">
        <v>5212</v>
      </c>
      <c r="D1252" s="132" t="n">
        <v>13231</v>
      </c>
      <c r="E1252" s="217" t="n">
        <v>5.1</v>
      </c>
      <c r="F1252" s="217" t="n">
        <v>2.8</v>
      </c>
      <c r="G1252" s="217" t="n">
        <v>7.6</v>
      </c>
      <c r="H1252" s="217" t="n">
        <v>39.4</v>
      </c>
      <c r="I1252" s="127"/>
    </row>
    <row r="1253" customFormat="false" ht="15" hidden="false" customHeight="false" outlineLevel="0" collapsed="false">
      <c r="A1253" s="219" t="s">
        <v>218</v>
      </c>
      <c r="B1253" s="132" t="n">
        <v>7378</v>
      </c>
      <c r="C1253" s="132" t="n">
        <v>1634</v>
      </c>
      <c r="D1253" s="132" t="n">
        <v>5744</v>
      </c>
      <c r="E1253" s="217" t="n">
        <v>2</v>
      </c>
      <c r="F1253" s="217" t="n">
        <v>0.9</v>
      </c>
      <c r="G1253" s="217" t="n">
        <v>3.3</v>
      </c>
      <c r="H1253" s="217" t="n">
        <v>28.4</v>
      </c>
      <c r="I1253" s="127"/>
    </row>
    <row r="1254" customFormat="false" ht="15" hidden="false" customHeight="false" outlineLevel="0" collapsed="false">
      <c r="B1254" s="132"/>
      <c r="C1254" s="132"/>
      <c r="D1254" s="132"/>
      <c r="E1254" s="217"/>
      <c r="F1254" s="217"/>
      <c r="G1254" s="217"/>
      <c r="H1254" s="217"/>
      <c r="I1254" s="127"/>
    </row>
    <row r="1255" customFormat="false" ht="15" hidden="false" customHeight="false" outlineLevel="0" collapsed="false">
      <c r="A1255" s="219" t="s">
        <v>186</v>
      </c>
      <c r="B1255" s="132" t="n">
        <v>4161</v>
      </c>
      <c r="C1255" s="132" t="n">
        <v>2357</v>
      </c>
      <c r="D1255" s="132" t="n">
        <v>1804</v>
      </c>
      <c r="E1255" s="217" t="n">
        <v>1.1</v>
      </c>
      <c r="F1255" s="217" t="n">
        <v>1.2</v>
      </c>
      <c r="G1255" s="217" t="n">
        <v>1</v>
      </c>
      <c r="H1255" s="217" t="n">
        <v>130.7</v>
      </c>
      <c r="I1255" s="127"/>
    </row>
    <row r="1256" customFormat="false" ht="15" hidden="false" customHeight="false" outlineLevel="0" collapsed="false">
      <c r="A1256" s="219" t="s">
        <v>189</v>
      </c>
      <c r="B1256" s="132" t="n">
        <v>602</v>
      </c>
      <c r="C1256" s="132" t="n">
        <v>341</v>
      </c>
      <c r="D1256" s="132" t="n">
        <v>261</v>
      </c>
      <c r="E1256" s="217" t="n">
        <v>0.2</v>
      </c>
      <c r="F1256" s="217" t="n">
        <v>0.2</v>
      </c>
      <c r="G1256" s="217" t="n">
        <v>0.1</v>
      </c>
      <c r="H1256" s="217" t="n">
        <v>130.7</v>
      </c>
      <c r="I1256" s="127"/>
    </row>
    <row r="1257" customFormat="false" ht="15" hidden="false" customHeight="false" outlineLevel="0" collapsed="false">
      <c r="A1257" s="219" t="s">
        <v>24</v>
      </c>
      <c r="B1257" s="132" t="n">
        <v>5487</v>
      </c>
      <c r="C1257" s="132" t="n">
        <v>3189</v>
      </c>
      <c r="D1257" s="132" t="n">
        <v>2298</v>
      </c>
      <c r="E1257" s="217" t="n">
        <v>1.5</v>
      </c>
      <c r="F1257" s="217" t="n">
        <v>1.7</v>
      </c>
      <c r="G1257" s="217" t="n">
        <v>1.3</v>
      </c>
      <c r="H1257" s="217" t="n">
        <v>138.8</v>
      </c>
      <c r="I1257" s="127"/>
    </row>
    <row r="1258" customFormat="false" ht="15" hidden="false" customHeight="false" outlineLevel="0" collapsed="false">
      <c r="A1258" s="219" t="s">
        <v>25</v>
      </c>
      <c r="B1258" s="132" t="n">
        <v>3618</v>
      </c>
      <c r="C1258" s="132" t="n">
        <v>2825</v>
      </c>
      <c r="D1258" s="132" t="n">
        <v>793</v>
      </c>
      <c r="E1258" s="217" t="n">
        <v>1</v>
      </c>
      <c r="F1258" s="217" t="n">
        <v>1.5</v>
      </c>
      <c r="G1258" s="217" t="n">
        <v>0.5</v>
      </c>
      <c r="H1258" s="217" t="n">
        <v>356.2</v>
      </c>
      <c r="I1258" s="127"/>
    </row>
    <row r="1259" customFormat="false" ht="15" hidden="false" customHeight="false" outlineLevel="0" collapsed="false">
      <c r="A1259" s="219" t="s">
        <v>222</v>
      </c>
      <c r="B1259" s="132" t="n">
        <v>15795</v>
      </c>
      <c r="C1259" s="132" t="n">
        <v>11138</v>
      </c>
      <c r="D1259" s="132" t="n">
        <v>4657</v>
      </c>
      <c r="E1259" s="217" t="n">
        <v>4.3</v>
      </c>
      <c r="F1259" s="217" t="n">
        <v>5.9</v>
      </c>
      <c r="G1259" s="217" t="n">
        <v>2.7</v>
      </c>
      <c r="H1259" s="217" t="n">
        <v>239.2</v>
      </c>
      <c r="I1259" s="127"/>
    </row>
    <row r="1260" customFormat="false" ht="15" hidden="false" customHeight="false" outlineLevel="0" collapsed="false">
      <c r="A1260" s="219" t="s">
        <v>223</v>
      </c>
      <c r="B1260" s="132" t="n">
        <v>23152</v>
      </c>
      <c r="C1260" s="132" t="n">
        <v>15776</v>
      </c>
      <c r="D1260" s="132" t="n">
        <v>7376</v>
      </c>
      <c r="E1260" s="217" t="n">
        <v>6.4</v>
      </c>
      <c r="F1260" s="217" t="n">
        <v>8.3</v>
      </c>
      <c r="G1260" s="217" t="n">
        <v>4.2</v>
      </c>
      <c r="H1260" s="217" t="n">
        <v>213.9</v>
      </c>
      <c r="I1260" s="127"/>
    </row>
    <row r="1261" customFormat="false" ht="15" hidden="false" customHeight="false" outlineLevel="0" collapsed="false">
      <c r="A1261" s="219" t="s">
        <v>224</v>
      </c>
      <c r="B1261" s="132" t="n">
        <v>72994</v>
      </c>
      <c r="C1261" s="132" t="n">
        <v>47890</v>
      </c>
      <c r="D1261" s="132" t="n">
        <v>25104</v>
      </c>
      <c r="E1261" s="217" t="n">
        <v>20.1</v>
      </c>
      <c r="F1261" s="217" t="n">
        <v>25.3</v>
      </c>
      <c r="G1261" s="217" t="n">
        <v>14.4</v>
      </c>
      <c r="H1261" s="217" t="n">
        <v>190.8</v>
      </c>
      <c r="I1261" s="127"/>
    </row>
    <row r="1262" customFormat="false" ht="15" hidden="false" customHeight="false" outlineLevel="0" collapsed="false">
      <c r="A1262" s="219" t="s">
        <v>226</v>
      </c>
      <c r="B1262" s="132" t="n">
        <v>49842</v>
      </c>
      <c r="C1262" s="132" t="n">
        <v>32114</v>
      </c>
      <c r="D1262" s="132" t="n">
        <v>17728</v>
      </c>
      <c r="E1262" s="217" t="n">
        <v>13.7</v>
      </c>
      <c r="F1262" s="217" t="n">
        <v>17</v>
      </c>
      <c r="G1262" s="217" t="n">
        <v>10.2</v>
      </c>
      <c r="H1262" s="217" t="n">
        <v>181.1</v>
      </c>
      <c r="I1262" s="127"/>
    </row>
    <row r="1263" customFormat="false" ht="15" hidden="false" customHeight="false" outlineLevel="0" collapsed="false">
      <c r="A1263" s="219" t="s">
        <v>227</v>
      </c>
      <c r="B1263" s="132" t="n">
        <v>323442</v>
      </c>
      <c r="C1263" s="132" t="n">
        <v>163176</v>
      </c>
      <c r="D1263" s="132" t="n">
        <v>160266</v>
      </c>
      <c r="E1263" s="217" t="n">
        <v>89</v>
      </c>
      <c r="F1263" s="217" t="n">
        <v>86.2</v>
      </c>
      <c r="G1263" s="217" t="n">
        <v>92</v>
      </c>
      <c r="H1263" s="217" t="n">
        <v>101.8</v>
      </c>
      <c r="I1263" s="127"/>
    </row>
    <row r="1264" customFormat="false" ht="15" hidden="false" customHeight="false" outlineLevel="0" collapsed="false">
      <c r="A1264" s="219" t="s">
        <v>228</v>
      </c>
      <c r="B1264" s="132" t="n">
        <v>285047</v>
      </c>
      <c r="C1264" s="132" t="n">
        <v>138330</v>
      </c>
      <c r="D1264" s="132" t="n">
        <v>146717</v>
      </c>
      <c r="E1264" s="217" t="n">
        <v>78.4</v>
      </c>
      <c r="F1264" s="217" t="n">
        <v>73</v>
      </c>
      <c r="G1264" s="217" t="n">
        <v>84.3</v>
      </c>
      <c r="H1264" s="217" t="n">
        <v>94.3</v>
      </c>
      <c r="I1264" s="127"/>
    </row>
    <row r="1265" customFormat="false" ht="15" hidden="false" customHeight="false" outlineLevel="0" collapsed="false">
      <c r="A1265" s="219" t="s">
        <v>229</v>
      </c>
      <c r="B1265" s="132" t="n">
        <v>218807</v>
      </c>
      <c r="C1265" s="132" t="n">
        <v>97661</v>
      </c>
      <c r="D1265" s="132" t="n">
        <v>121146</v>
      </c>
      <c r="E1265" s="217" t="n">
        <v>60.2</v>
      </c>
      <c r="F1265" s="217" t="n">
        <v>51.6</v>
      </c>
      <c r="G1265" s="217" t="n">
        <v>69.6</v>
      </c>
      <c r="H1265" s="217" t="n">
        <v>80.6</v>
      </c>
      <c r="I1265" s="127"/>
    </row>
    <row r="1266" customFormat="false" ht="15" hidden="false" customHeight="false" outlineLevel="0" collapsed="false">
      <c r="B1266" s="132"/>
      <c r="C1266" s="132"/>
      <c r="D1266" s="132"/>
      <c r="E1266" s="217"/>
      <c r="F1266" s="217"/>
      <c r="G1266" s="217"/>
      <c r="H1266" s="217"/>
      <c r="I1266" s="127"/>
    </row>
    <row r="1267" customFormat="false" ht="15" hidden="false" customHeight="false" outlineLevel="0" collapsed="false">
      <c r="A1267" s="219" t="s">
        <v>230</v>
      </c>
      <c r="B1267" s="132" t="n">
        <v>358041</v>
      </c>
      <c r="C1267" s="132" t="n">
        <v>186220</v>
      </c>
      <c r="D1267" s="132" t="n">
        <v>171821</v>
      </c>
      <c r="E1267" s="217" t="n">
        <v>98.5</v>
      </c>
      <c r="F1267" s="217" t="n">
        <v>98.3</v>
      </c>
      <c r="G1267" s="217" t="n">
        <v>98.7</v>
      </c>
      <c r="H1267" s="217" t="n">
        <v>108.4</v>
      </c>
      <c r="I1267" s="127"/>
    </row>
    <row r="1268" customFormat="false" ht="15" hidden="false" customHeight="false" outlineLevel="0" collapsed="false">
      <c r="A1268" s="219" t="s">
        <v>231</v>
      </c>
      <c r="B1268" s="132" t="n">
        <v>75</v>
      </c>
      <c r="C1268" s="132" t="n">
        <v>50</v>
      </c>
      <c r="D1268" s="132" t="n">
        <v>25</v>
      </c>
      <c r="E1268" s="217" t="n">
        <v>0</v>
      </c>
      <c r="F1268" s="217" t="n">
        <v>0</v>
      </c>
      <c r="G1268" s="217" t="n">
        <v>0</v>
      </c>
      <c r="H1268" s="217" t="n">
        <v>200</v>
      </c>
      <c r="I1268" s="127"/>
    </row>
    <row r="1269" customFormat="false" ht="15" hidden="false" customHeight="false" outlineLevel="0" collapsed="false">
      <c r="A1269" s="219" t="s">
        <v>232</v>
      </c>
      <c r="B1269" s="132" t="n">
        <v>65</v>
      </c>
      <c r="C1269" s="132" t="n">
        <v>44</v>
      </c>
      <c r="D1269" s="132" t="n">
        <v>21</v>
      </c>
      <c r="E1269" s="217" t="n">
        <v>0</v>
      </c>
      <c r="F1269" s="217" t="n">
        <v>0</v>
      </c>
      <c r="G1269" s="217" t="n">
        <v>0</v>
      </c>
      <c r="H1269" s="217" t="n">
        <v>209.5</v>
      </c>
      <c r="I1269" s="127"/>
    </row>
    <row r="1270" customFormat="false" ht="15" hidden="false" customHeight="false" outlineLevel="0" collapsed="false">
      <c r="A1270" s="219" t="s">
        <v>233</v>
      </c>
      <c r="B1270" s="132" t="n">
        <v>1350</v>
      </c>
      <c r="C1270" s="132" t="n">
        <v>1004</v>
      </c>
      <c r="D1270" s="132" t="n">
        <v>346</v>
      </c>
      <c r="E1270" s="217" t="n">
        <v>0.4</v>
      </c>
      <c r="F1270" s="217" t="n">
        <v>0.5</v>
      </c>
      <c r="G1270" s="217" t="n">
        <v>0.2</v>
      </c>
      <c r="H1270" s="217" t="n">
        <v>290.2</v>
      </c>
      <c r="I1270" s="127"/>
    </row>
    <row r="1271" customFormat="false" ht="15" hidden="false" customHeight="false" outlineLevel="0" collapsed="false">
      <c r="A1271" s="219" t="s">
        <v>234</v>
      </c>
      <c r="B1271" s="132" t="n">
        <v>6584</v>
      </c>
      <c r="C1271" s="132" t="n">
        <v>4015</v>
      </c>
      <c r="D1271" s="132" t="n">
        <v>2569</v>
      </c>
      <c r="E1271" s="217" t="n">
        <v>1.8</v>
      </c>
      <c r="F1271" s="217" t="n">
        <v>2.1</v>
      </c>
      <c r="G1271" s="217" t="n">
        <v>1.5</v>
      </c>
      <c r="H1271" s="217" t="n">
        <v>156.3</v>
      </c>
      <c r="I1271" s="127"/>
    </row>
    <row r="1272" customFormat="false" ht="15" hidden="false" customHeight="false" outlineLevel="0" collapsed="false">
      <c r="A1272" s="219" t="s">
        <v>218</v>
      </c>
      <c r="B1272" s="132" t="n">
        <v>7378</v>
      </c>
      <c r="C1272" s="132" t="n">
        <v>1634</v>
      </c>
      <c r="D1272" s="132" t="n">
        <v>5744</v>
      </c>
      <c r="E1272" s="217" t="n">
        <v>2</v>
      </c>
      <c r="F1272" s="217" t="n">
        <v>0.9</v>
      </c>
      <c r="G1272" s="217" t="n">
        <v>3.3</v>
      </c>
      <c r="H1272" s="217" t="n">
        <v>28.4</v>
      </c>
      <c r="I1272" s="127"/>
    </row>
    <row r="1273" customFormat="false" ht="15" hidden="false" customHeight="false" outlineLevel="0" collapsed="false">
      <c r="B1273" s="132"/>
      <c r="C1273" s="132"/>
      <c r="D1273" s="132"/>
      <c r="E1273" s="217"/>
      <c r="F1273" s="217"/>
      <c r="G1273" s="217"/>
      <c r="H1273" s="217"/>
      <c r="I1273" s="127"/>
    </row>
    <row r="1274" customFormat="false" ht="15" hidden="false" customHeight="false" outlineLevel="0" collapsed="false">
      <c r="A1274" s="124" t="s">
        <v>235</v>
      </c>
      <c r="B1274" s="227" t="n">
        <v>78.8932238193019</v>
      </c>
      <c r="C1274" s="227" t="n">
        <v>75.5640022892026</v>
      </c>
      <c r="D1274" s="227" t="n">
        <v>82.327989821883</v>
      </c>
      <c r="E1274" s="124"/>
      <c r="F1274" s="124"/>
      <c r="G1274" s="124"/>
      <c r="H1274" s="124"/>
      <c r="I1274" s="127"/>
    </row>
    <row r="1275" customFormat="false" ht="15" hidden="false" customHeight="false" outlineLevel="0" collapsed="false">
      <c r="A1275" s="127"/>
      <c r="B1275" s="127"/>
      <c r="C1275" s="127"/>
      <c r="D1275" s="127"/>
      <c r="E1275" s="127"/>
      <c r="F1275" s="127"/>
      <c r="G1275" s="127"/>
      <c r="H1275" s="127"/>
      <c r="I1275" s="127"/>
    </row>
    <row r="1276" customFormat="false" ht="15" hidden="false" customHeight="false" outlineLevel="0" collapsed="false">
      <c r="A1276" s="127"/>
      <c r="B1276" s="127"/>
      <c r="C1276" s="127"/>
      <c r="D1276" s="127"/>
      <c r="E1276" s="127"/>
      <c r="F1276" s="127"/>
      <c r="G1276" s="127"/>
      <c r="H1276" s="127"/>
      <c r="I1276" s="127"/>
    </row>
    <row r="1277" customFormat="false" ht="15" hidden="false" customHeight="false" outlineLevel="0" collapsed="false">
      <c r="A1277" s="127" t="s">
        <v>346</v>
      </c>
      <c r="B1277" s="127"/>
      <c r="C1277" s="127"/>
      <c r="D1277" s="127"/>
      <c r="E1277" s="127"/>
      <c r="F1277" s="127"/>
      <c r="G1277" s="127"/>
      <c r="H1277" s="127"/>
      <c r="I1277" s="127"/>
    </row>
    <row r="1278" customFormat="false" ht="15" hidden="false" customHeight="false" outlineLevel="0" collapsed="false">
      <c r="A1278" s="127"/>
      <c r="B1278" s="127"/>
      <c r="C1278" s="127"/>
      <c r="D1278" s="127"/>
      <c r="E1278" s="127"/>
      <c r="F1278" s="127"/>
      <c r="G1278" s="127"/>
      <c r="H1278" s="127"/>
      <c r="I1278" s="127"/>
    </row>
    <row r="1279" customFormat="false" ht="15" hidden="false" customHeight="false" outlineLevel="0" collapsed="false">
      <c r="A1279" s="127" t="s">
        <v>174</v>
      </c>
      <c r="B1279" s="127"/>
      <c r="C1279" s="127"/>
      <c r="D1279" s="127"/>
      <c r="E1279" s="127"/>
      <c r="F1279" s="127"/>
      <c r="G1279" s="127"/>
      <c r="H1279" s="127"/>
      <c r="I1279" s="127"/>
    </row>
    <row r="1280" customFormat="false" ht="15" hidden="false" customHeight="false" outlineLevel="0" collapsed="false">
      <c r="A1280" s="127"/>
      <c r="B1280" s="127"/>
      <c r="C1280" s="127"/>
      <c r="D1280" s="127"/>
      <c r="E1280" s="127"/>
      <c r="F1280" s="127"/>
      <c r="G1280" s="127"/>
      <c r="H1280" s="127"/>
      <c r="I1280" s="127"/>
    </row>
    <row r="1281" customFormat="false" ht="15" hidden="false" customHeight="false" outlineLevel="0" collapsed="false">
      <c r="A1281" s="127" t="s">
        <v>187</v>
      </c>
      <c r="B1281" s="127"/>
      <c r="C1281" s="127"/>
      <c r="D1281" s="127"/>
      <c r="E1281" s="127"/>
      <c r="F1281" s="127"/>
      <c r="G1281" s="127"/>
      <c r="H1281" s="127"/>
      <c r="I1281" s="127"/>
    </row>
    <row r="1282" customFormat="false" ht="15" hidden="false" customHeight="false" outlineLevel="0" collapsed="false">
      <c r="A1282" s="210" t="s">
        <v>190</v>
      </c>
      <c r="B1282" s="211" t="s">
        <v>191</v>
      </c>
      <c r="C1282" s="211"/>
      <c r="D1282" s="211"/>
      <c r="E1282" s="211" t="s">
        <v>192</v>
      </c>
      <c r="F1282" s="211"/>
      <c r="G1282" s="211"/>
      <c r="H1282" s="212" t="s">
        <v>193</v>
      </c>
      <c r="I1282" s="127"/>
    </row>
    <row r="1283" customFormat="false" ht="15" hidden="false" customHeight="false" outlineLevel="0" collapsed="false">
      <c r="A1283" s="210"/>
      <c r="B1283" s="213" t="s">
        <v>195</v>
      </c>
      <c r="C1283" s="213" t="s">
        <v>196</v>
      </c>
      <c r="D1283" s="213" t="s">
        <v>197</v>
      </c>
      <c r="E1283" s="213" t="s">
        <v>195</v>
      </c>
      <c r="F1283" s="213" t="s">
        <v>196</v>
      </c>
      <c r="G1283" s="214" t="s">
        <v>197</v>
      </c>
      <c r="H1283" s="215" t="s">
        <v>198</v>
      </c>
      <c r="I1283" s="127"/>
    </row>
    <row r="1284" customFormat="false" ht="15" hidden="false" customHeight="false" outlineLevel="0" collapsed="false">
      <c r="A1284" s="0" t="s">
        <v>201</v>
      </c>
      <c r="B1284" s="132" t="n">
        <v>368355</v>
      </c>
      <c r="C1284" s="132" t="n">
        <v>191793</v>
      </c>
      <c r="D1284" s="132" t="n">
        <v>176562</v>
      </c>
      <c r="E1284" s="217" t="n">
        <v>100</v>
      </c>
      <c r="F1284" s="217" t="n">
        <v>100</v>
      </c>
      <c r="G1284" s="217" t="n">
        <v>100</v>
      </c>
      <c r="H1284" s="217" t="n">
        <v>108.6</v>
      </c>
      <c r="I1284" s="127"/>
    </row>
    <row r="1285" customFormat="false" ht="15" hidden="false" customHeight="false" outlineLevel="0" collapsed="false">
      <c r="A1285" s="219" t="s">
        <v>186</v>
      </c>
      <c r="B1285" s="132" t="n">
        <v>4048</v>
      </c>
      <c r="C1285" s="132" t="n">
        <v>2291</v>
      </c>
      <c r="D1285" s="132" t="n">
        <v>1757</v>
      </c>
      <c r="E1285" s="217" t="n">
        <v>1.1</v>
      </c>
      <c r="F1285" s="217" t="n">
        <v>1.2</v>
      </c>
      <c r="G1285" s="217" t="n">
        <v>1</v>
      </c>
      <c r="H1285" s="217" t="n">
        <v>130.4</v>
      </c>
      <c r="I1285" s="127"/>
    </row>
    <row r="1286" customFormat="false" ht="15" hidden="false" customHeight="false" outlineLevel="0" collapsed="false">
      <c r="A1286" s="219" t="s">
        <v>189</v>
      </c>
      <c r="B1286" s="132" t="n">
        <v>581</v>
      </c>
      <c r="C1286" s="132" t="n">
        <v>333</v>
      </c>
      <c r="D1286" s="132" t="n">
        <v>248</v>
      </c>
      <c r="E1286" s="217" t="n">
        <v>0.2</v>
      </c>
      <c r="F1286" s="217" t="n">
        <v>0.2</v>
      </c>
      <c r="G1286" s="217" t="n">
        <v>0.1</v>
      </c>
      <c r="H1286" s="217" t="n">
        <v>134.3</v>
      </c>
      <c r="I1286" s="127"/>
    </row>
    <row r="1287" customFormat="false" ht="15" hidden="false" customHeight="false" outlineLevel="0" collapsed="false">
      <c r="A1287" s="219" t="s">
        <v>46</v>
      </c>
      <c r="B1287" s="132" t="n">
        <v>318</v>
      </c>
      <c r="C1287" s="132" t="n">
        <v>207</v>
      </c>
      <c r="D1287" s="132" t="n">
        <v>111</v>
      </c>
      <c r="E1287" s="217" t="n">
        <v>0.1</v>
      </c>
      <c r="F1287" s="217" t="n">
        <v>0.1</v>
      </c>
      <c r="G1287" s="217" t="n">
        <v>0.1</v>
      </c>
      <c r="H1287" s="217" t="n">
        <v>186.5</v>
      </c>
      <c r="I1287" s="127"/>
    </row>
    <row r="1288" customFormat="false" ht="15" hidden="false" customHeight="false" outlineLevel="0" collapsed="false">
      <c r="A1288" s="219" t="s">
        <v>33</v>
      </c>
      <c r="B1288" s="132" t="n">
        <v>383</v>
      </c>
      <c r="C1288" s="132" t="n">
        <v>267</v>
      </c>
      <c r="D1288" s="132" t="n">
        <v>116</v>
      </c>
      <c r="E1288" s="217" t="n">
        <v>0.1</v>
      </c>
      <c r="F1288" s="217" t="n">
        <v>0.1</v>
      </c>
      <c r="G1288" s="217" t="n">
        <v>0.1</v>
      </c>
      <c r="H1288" s="217" t="n">
        <v>230.2</v>
      </c>
      <c r="I1288" s="127"/>
    </row>
    <row r="1289" customFormat="false" ht="15" hidden="false" customHeight="false" outlineLevel="0" collapsed="false">
      <c r="A1289" s="219" t="s">
        <v>34</v>
      </c>
      <c r="B1289" s="132" t="n">
        <v>1439</v>
      </c>
      <c r="C1289" s="132" t="n">
        <v>1092</v>
      </c>
      <c r="D1289" s="132" t="n">
        <v>347</v>
      </c>
      <c r="E1289" s="217" t="n">
        <v>0.4</v>
      </c>
      <c r="F1289" s="217" t="n">
        <v>0.6</v>
      </c>
      <c r="G1289" s="217" t="n">
        <v>0.2</v>
      </c>
      <c r="H1289" s="217" t="n">
        <v>314.7</v>
      </c>
      <c r="I1289" s="127"/>
    </row>
    <row r="1290" customFormat="false" ht="15" hidden="false" customHeight="false" outlineLevel="0" collapsed="false">
      <c r="A1290" s="219" t="s">
        <v>35</v>
      </c>
      <c r="B1290" s="132" t="n">
        <v>2129</v>
      </c>
      <c r="C1290" s="132" t="n">
        <v>1699</v>
      </c>
      <c r="D1290" s="132" t="n">
        <v>430</v>
      </c>
      <c r="E1290" s="217" t="n">
        <v>0.6</v>
      </c>
      <c r="F1290" s="217" t="n">
        <v>0.9</v>
      </c>
      <c r="G1290" s="217" t="n">
        <v>0.2</v>
      </c>
      <c r="H1290" s="217" t="n">
        <v>395.1</v>
      </c>
      <c r="I1290" s="127"/>
    </row>
    <row r="1291" customFormat="false" ht="15" hidden="false" customHeight="false" outlineLevel="0" collapsed="false">
      <c r="A1291" s="219" t="s">
        <v>36</v>
      </c>
      <c r="B1291" s="132" t="n">
        <v>1955</v>
      </c>
      <c r="C1291" s="132" t="n">
        <v>1512</v>
      </c>
      <c r="D1291" s="132" t="n">
        <v>443</v>
      </c>
      <c r="E1291" s="217" t="n">
        <v>0.5</v>
      </c>
      <c r="F1291" s="217" t="n">
        <v>0.8</v>
      </c>
      <c r="G1291" s="217" t="n">
        <v>0.3</v>
      </c>
      <c r="H1291" s="217" t="n">
        <v>341.3</v>
      </c>
      <c r="I1291" s="127"/>
    </row>
    <row r="1292" customFormat="false" ht="15" hidden="false" customHeight="false" outlineLevel="0" collapsed="false">
      <c r="A1292" s="219" t="s">
        <v>37</v>
      </c>
      <c r="B1292" s="132" t="n">
        <v>2190</v>
      </c>
      <c r="C1292" s="132" t="n">
        <v>1575</v>
      </c>
      <c r="D1292" s="132" t="n">
        <v>615</v>
      </c>
      <c r="E1292" s="217" t="n">
        <v>0.6</v>
      </c>
      <c r="F1292" s="217" t="n">
        <v>0.8</v>
      </c>
      <c r="G1292" s="217" t="n">
        <v>0.3</v>
      </c>
      <c r="H1292" s="217" t="n">
        <v>256.1</v>
      </c>
      <c r="I1292" s="127"/>
    </row>
    <row r="1293" customFormat="false" ht="15" hidden="false" customHeight="false" outlineLevel="0" collapsed="false">
      <c r="A1293" s="219" t="s">
        <v>38</v>
      </c>
      <c r="B1293" s="132" t="n">
        <v>3051</v>
      </c>
      <c r="C1293" s="132" t="n">
        <v>2049</v>
      </c>
      <c r="D1293" s="132" t="n">
        <v>1002</v>
      </c>
      <c r="E1293" s="217" t="n">
        <v>0.8</v>
      </c>
      <c r="F1293" s="217" t="n">
        <v>1.1</v>
      </c>
      <c r="G1293" s="217" t="n">
        <v>0.6</v>
      </c>
      <c r="H1293" s="217" t="n">
        <v>204.5</v>
      </c>
      <c r="I1293" s="127"/>
    </row>
    <row r="1294" customFormat="false" ht="15" hidden="false" customHeight="false" outlineLevel="0" collapsed="false">
      <c r="A1294" s="219" t="s">
        <v>39</v>
      </c>
      <c r="B1294" s="132" t="n">
        <v>4808</v>
      </c>
      <c r="C1294" s="132" t="n">
        <v>3074</v>
      </c>
      <c r="D1294" s="132" t="n">
        <v>1734</v>
      </c>
      <c r="E1294" s="217" t="n">
        <v>1.3</v>
      </c>
      <c r="F1294" s="217" t="n">
        <v>1.6</v>
      </c>
      <c r="G1294" s="217" t="n">
        <v>1</v>
      </c>
      <c r="H1294" s="217" t="n">
        <v>177.3</v>
      </c>
      <c r="I1294" s="127"/>
    </row>
    <row r="1295" customFormat="false" ht="15" hidden="false" customHeight="false" outlineLevel="0" collapsed="false">
      <c r="A1295" s="219" t="s">
        <v>40</v>
      </c>
      <c r="B1295" s="132" t="n">
        <v>7347</v>
      </c>
      <c r="C1295" s="132" t="n">
        <v>4630</v>
      </c>
      <c r="D1295" s="132" t="n">
        <v>2717</v>
      </c>
      <c r="E1295" s="217" t="n">
        <v>2</v>
      </c>
      <c r="F1295" s="217" t="n">
        <v>2.4</v>
      </c>
      <c r="G1295" s="217" t="n">
        <v>1.5</v>
      </c>
      <c r="H1295" s="217" t="n">
        <v>170.4</v>
      </c>
      <c r="I1295" s="127"/>
    </row>
    <row r="1296" customFormat="false" ht="15" hidden="false" customHeight="false" outlineLevel="0" collapsed="false">
      <c r="A1296" s="219" t="s">
        <v>52</v>
      </c>
      <c r="B1296" s="132" t="n">
        <v>11294</v>
      </c>
      <c r="C1296" s="132" t="n">
        <v>7182</v>
      </c>
      <c r="D1296" s="132" t="n">
        <v>4112</v>
      </c>
      <c r="E1296" s="217" t="n">
        <v>3.1</v>
      </c>
      <c r="F1296" s="217" t="n">
        <v>3.7</v>
      </c>
      <c r="G1296" s="217" t="n">
        <v>2.3</v>
      </c>
      <c r="H1296" s="217" t="n">
        <v>174.7</v>
      </c>
      <c r="I1296" s="127"/>
    </row>
    <row r="1297" customFormat="false" ht="15" hidden="false" customHeight="false" outlineLevel="0" collapsed="false">
      <c r="A1297" s="219" t="s">
        <v>53</v>
      </c>
      <c r="B1297" s="132" t="n">
        <v>17002</v>
      </c>
      <c r="C1297" s="132" t="n">
        <v>11001</v>
      </c>
      <c r="D1297" s="132" t="n">
        <v>6001</v>
      </c>
      <c r="E1297" s="217" t="n">
        <v>4.6</v>
      </c>
      <c r="F1297" s="217" t="n">
        <v>5.7</v>
      </c>
      <c r="G1297" s="217" t="n">
        <v>3.4</v>
      </c>
      <c r="H1297" s="217" t="n">
        <v>183.3</v>
      </c>
      <c r="I1297" s="127"/>
    </row>
    <row r="1298" customFormat="false" ht="15" hidden="false" customHeight="false" outlineLevel="0" collapsed="false">
      <c r="A1298" s="219" t="s">
        <v>57</v>
      </c>
      <c r="B1298" s="132" t="n">
        <v>22019</v>
      </c>
      <c r="C1298" s="132" t="n">
        <v>14267</v>
      </c>
      <c r="D1298" s="132" t="n">
        <v>7752</v>
      </c>
      <c r="E1298" s="217" t="n">
        <v>6</v>
      </c>
      <c r="F1298" s="217" t="n">
        <v>7.4</v>
      </c>
      <c r="G1298" s="217" t="n">
        <v>4.4</v>
      </c>
      <c r="H1298" s="217" t="n">
        <v>184</v>
      </c>
      <c r="I1298" s="127"/>
    </row>
    <row r="1299" customFormat="false" ht="15" hidden="false" customHeight="false" outlineLevel="0" collapsed="false">
      <c r="A1299" s="219" t="s">
        <v>62</v>
      </c>
      <c r="B1299" s="132" t="n">
        <v>28019</v>
      </c>
      <c r="C1299" s="132" t="n">
        <v>17610</v>
      </c>
      <c r="D1299" s="132" t="n">
        <v>10409</v>
      </c>
      <c r="E1299" s="217" t="n">
        <v>7.6</v>
      </c>
      <c r="F1299" s="217" t="n">
        <v>9.2</v>
      </c>
      <c r="G1299" s="217" t="n">
        <v>5.9</v>
      </c>
      <c r="H1299" s="217" t="n">
        <v>169.2</v>
      </c>
      <c r="I1299" s="127"/>
    </row>
    <row r="1300" customFormat="false" ht="15" hidden="false" customHeight="false" outlineLevel="0" collapsed="false">
      <c r="A1300" s="219" t="s">
        <v>64</v>
      </c>
      <c r="B1300" s="132" t="n">
        <v>38350</v>
      </c>
      <c r="C1300" s="132" t="n">
        <v>23171</v>
      </c>
      <c r="D1300" s="132" t="n">
        <v>15179</v>
      </c>
      <c r="E1300" s="217" t="n">
        <v>10.4</v>
      </c>
      <c r="F1300" s="217" t="n">
        <v>12.1</v>
      </c>
      <c r="G1300" s="217" t="n">
        <v>8.6</v>
      </c>
      <c r="H1300" s="217" t="n">
        <v>152.7</v>
      </c>
      <c r="I1300" s="127"/>
    </row>
    <row r="1301" customFormat="false" ht="15" hidden="false" customHeight="false" outlineLevel="0" collapsed="false">
      <c r="A1301" s="219" t="s">
        <v>69</v>
      </c>
      <c r="B1301" s="132" t="n">
        <v>49162</v>
      </c>
      <c r="C1301" s="132" t="n">
        <v>27898</v>
      </c>
      <c r="D1301" s="132" t="n">
        <v>21264</v>
      </c>
      <c r="E1301" s="217" t="n">
        <v>13.3</v>
      </c>
      <c r="F1301" s="217" t="n">
        <v>14.5</v>
      </c>
      <c r="G1301" s="217" t="n">
        <v>12</v>
      </c>
      <c r="H1301" s="217" t="n">
        <v>131.2</v>
      </c>
      <c r="I1301" s="127"/>
    </row>
    <row r="1302" customFormat="false" ht="15" hidden="false" customHeight="false" outlineLevel="0" collapsed="false">
      <c r="A1302" s="219" t="s">
        <v>70</v>
      </c>
      <c r="B1302" s="132" t="n">
        <v>58477</v>
      </c>
      <c r="C1302" s="132" t="n">
        <v>29134</v>
      </c>
      <c r="D1302" s="132" t="n">
        <v>29343</v>
      </c>
      <c r="E1302" s="217" t="n">
        <v>15.9</v>
      </c>
      <c r="F1302" s="217" t="n">
        <v>15.2</v>
      </c>
      <c r="G1302" s="217" t="n">
        <v>16.6</v>
      </c>
      <c r="H1302" s="217" t="n">
        <v>99.3</v>
      </c>
      <c r="I1302" s="127"/>
    </row>
    <row r="1303" customFormat="false" ht="15" hidden="false" customHeight="false" outlineLevel="0" collapsed="false">
      <c r="A1303" s="219" t="s">
        <v>71</v>
      </c>
      <c r="B1303" s="132" t="n">
        <v>53138</v>
      </c>
      <c r="C1303" s="132" t="n">
        <v>22828</v>
      </c>
      <c r="D1303" s="132" t="n">
        <v>30310</v>
      </c>
      <c r="E1303" s="217" t="n">
        <v>14.4</v>
      </c>
      <c r="F1303" s="217" t="n">
        <v>11.9</v>
      </c>
      <c r="G1303" s="217" t="n">
        <v>17.2</v>
      </c>
      <c r="H1303" s="217" t="n">
        <v>75.3</v>
      </c>
      <c r="I1303" s="127"/>
    </row>
    <row r="1304" customFormat="false" ht="15" hidden="false" customHeight="false" outlineLevel="0" collapsed="false">
      <c r="A1304" s="219" t="s">
        <v>72</v>
      </c>
      <c r="B1304" s="132" t="n">
        <v>35814</v>
      </c>
      <c r="C1304" s="132" t="n">
        <v>12808</v>
      </c>
      <c r="D1304" s="132" t="n">
        <v>23006</v>
      </c>
      <c r="E1304" s="217" t="n">
        <v>9.7</v>
      </c>
      <c r="F1304" s="217" t="n">
        <v>6.7</v>
      </c>
      <c r="G1304" s="217" t="n">
        <v>13</v>
      </c>
      <c r="H1304" s="217" t="n">
        <v>55.7</v>
      </c>
      <c r="I1304" s="127"/>
    </row>
    <row r="1305" customFormat="false" ht="15" hidden="false" customHeight="false" outlineLevel="0" collapsed="false">
      <c r="A1305" s="219" t="s">
        <v>74</v>
      </c>
      <c r="B1305" s="132" t="n">
        <v>19076</v>
      </c>
      <c r="C1305" s="132" t="n">
        <v>5432</v>
      </c>
      <c r="D1305" s="132" t="n">
        <v>13644</v>
      </c>
      <c r="E1305" s="217" t="n">
        <v>5.2</v>
      </c>
      <c r="F1305" s="217" t="n">
        <v>2.8</v>
      </c>
      <c r="G1305" s="217" t="n">
        <v>7.7</v>
      </c>
      <c r="H1305" s="217" t="n">
        <v>39.8</v>
      </c>
      <c r="I1305" s="127"/>
    </row>
    <row r="1306" customFormat="false" ht="15" hidden="false" customHeight="false" outlineLevel="0" collapsed="false">
      <c r="A1306" s="219" t="s">
        <v>218</v>
      </c>
      <c r="B1306" s="132" t="n">
        <v>7755</v>
      </c>
      <c r="C1306" s="132" t="n">
        <v>1733</v>
      </c>
      <c r="D1306" s="132" t="n">
        <v>6022</v>
      </c>
      <c r="E1306" s="217" t="n">
        <v>2.1</v>
      </c>
      <c r="F1306" s="217" t="n">
        <v>0.9</v>
      </c>
      <c r="G1306" s="217" t="n">
        <v>3.4</v>
      </c>
      <c r="H1306" s="217" t="n">
        <v>28.8</v>
      </c>
      <c r="I1306" s="127"/>
    </row>
    <row r="1307" customFormat="false" ht="15" hidden="false" customHeight="false" outlineLevel="0" collapsed="false">
      <c r="B1307" s="132"/>
      <c r="C1307" s="132"/>
      <c r="D1307" s="132"/>
      <c r="E1307" s="217"/>
      <c r="F1307" s="217"/>
      <c r="G1307" s="217"/>
      <c r="H1307" s="217"/>
      <c r="I1307" s="127"/>
    </row>
    <row r="1308" customFormat="false" ht="15" hidden="false" customHeight="false" outlineLevel="0" collapsed="false">
      <c r="A1308" s="219" t="s">
        <v>186</v>
      </c>
      <c r="B1308" s="132" t="n">
        <v>4048</v>
      </c>
      <c r="C1308" s="132" t="n">
        <v>2291</v>
      </c>
      <c r="D1308" s="132" t="n">
        <v>1757</v>
      </c>
      <c r="E1308" s="217" t="n">
        <v>1.1</v>
      </c>
      <c r="F1308" s="217" t="n">
        <v>1.2</v>
      </c>
      <c r="G1308" s="217" t="n">
        <v>1</v>
      </c>
      <c r="H1308" s="217" t="n">
        <v>130.4</v>
      </c>
      <c r="I1308" s="127"/>
    </row>
    <row r="1309" customFormat="false" ht="15" hidden="false" customHeight="false" outlineLevel="0" collapsed="false">
      <c r="A1309" s="219" t="s">
        <v>189</v>
      </c>
      <c r="B1309" s="132" t="n">
        <v>581</v>
      </c>
      <c r="C1309" s="132" t="n">
        <v>333</v>
      </c>
      <c r="D1309" s="132" t="n">
        <v>248</v>
      </c>
      <c r="E1309" s="217" t="n">
        <v>0.2</v>
      </c>
      <c r="F1309" s="217" t="n">
        <v>0.2</v>
      </c>
      <c r="G1309" s="217" t="n">
        <v>0.1</v>
      </c>
      <c r="H1309" s="217" t="n">
        <v>134.3</v>
      </c>
      <c r="I1309" s="127"/>
    </row>
    <row r="1310" customFormat="false" ht="15" hidden="false" customHeight="false" outlineLevel="0" collapsed="false">
      <c r="A1310" s="219" t="s">
        <v>24</v>
      </c>
      <c r="B1310" s="132" t="n">
        <v>5330</v>
      </c>
      <c r="C1310" s="132" t="n">
        <v>3098</v>
      </c>
      <c r="D1310" s="132" t="n">
        <v>2232</v>
      </c>
      <c r="E1310" s="217" t="n">
        <v>1.4</v>
      </c>
      <c r="F1310" s="217" t="n">
        <v>1.6</v>
      </c>
      <c r="G1310" s="217" t="n">
        <v>1.3</v>
      </c>
      <c r="H1310" s="217" t="n">
        <v>138.8</v>
      </c>
      <c r="I1310" s="127"/>
    </row>
    <row r="1311" customFormat="false" ht="15" hidden="false" customHeight="false" outlineLevel="0" collapsed="false">
      <c r="A1311" s="219" t="s">
        <v>25</v>
      </c>
      <c r="B1311" s="132" t="n">
        <v>3568</v>
      </c>
      <c r="C1311" s="132" t="n">
        <v>2791</v>
      </c>
      <c r="D1311" s="132" t="n">
        <v>777</v>
      </c>
      <c r="E1311" s="217" t="n">
        <v>1</v>
      </c>
      <c r="F1311" s="217" t="n">
        <v>1.5</v>
      </c>
      <c r="G1311" s="217" t="n">
        <v>0.4</v>
      </c>
      <c r="H1311" s="217" t="n">
        <v>359.2</v>
      </c>
      <c r="I1311" s="127"/>
    </row>
    <row r="1312" customFormat="false" ht="15" hidden="false" customHeight="false" outlineLevel="0" collapsed="false">
      <c r="A1312" s="219" t="s">
        <v>222</v>
      </c>
      <c r="B1312" s="132" t="n">
        <v>15572</v>
      </c>
      <c r="C1312" s="132" t="n">
        <v>11001</v>
      </c>
      <c r="D1312" s="132" t="n">
        <v>4571</v>
      </c>
      <c r="E1312" s="217" t="n">
        <v>4.2</v>
      </c>
      <c r="F1312" s="217" t="n">
        <v>5.7</v>
      </c>
      <c r="G1312" s="217" t="n">
        <v>2.6</v>
      </c>
      <c r="H1312" s="217" t="n">
        <v>240.7</v>
      </c>
      <c r="I1312" s="127"/>
    </row>
    <row r="1313" customFormat="false" ht="15" hidden="false" customHeight="false" outlineLevel="0" collapsed="false">
      <c r="A1313" s="219" t="s">
        <v>223</v>
      </c>
      <c r="B1313" s="132" t="n">
        <v>22919</v>
      </c>
      <c r="C1313" s="132" t="n">
        <v>15631</v>
      </c>
      <c r="D1313" s="132" t="n">
        <v>7288</v>
      </c>
      <c r="E1313" s="217" t="n">
        <v>6.2</v>
      </c>
      <c r="F1313" s="217" t="n">
        <v>8.1</v>
      </c>
      <c r="G1313" s="217" t="n">
        <v>4.1</v>
      </c>
      <c r="H1313" s="217" t="n">
        <v>214.5</v>
      </c>
      <c r="I1313" s="127"/>
    </row>
    <row r="1314" customFormat="false" ht="15" hidden="false" customHeight="false" outlineLevel="0" collapsed="false">
      <c r="A1314" s="219" t="s">
        <v>224</v>
      </c>
      <c r="B1314" s="132" t="n">
        <v>73234</v>
      </c>
      <c r="C1314" s="132" t="n">
        <v>48081</v>
      </c>
      <c r="D1314" s="132" t="n">
        <v>25153</v>
      </c>
      <c r="E1314" s="217" t="n">
        <v>19.9</v>
      </c>
      <c r="F1314" s="217" t="n">
        <v>25.1</v>
      </c>
      <c r="G1314" s="217" t="n">
        <v>14.2</v>
      </c>
      <c r="H1314" s="217" t="n">
        <v>191.2</v>
      </c>
      <c r="I1314" s="127"/>
    </row>
    <row r="1315" customFormat="false" ht="15" hidden="false" customHeight="false" outlineLevel="0" collapsed="false">
      <c r="A1315" s="219" t="s">
        <v>226</v>
      </c>
      <c r="B1315" s="132" t="n">
        <v>50315</v>
      </c>
      <c r="C1315" s="132" t="n">
        <v>32450</v>
      </c>
      <c r="D1315" s="132" t="n">
        <v>17865</v>
      </c>
      <c r="E1315" s="217" t="n">
        <v>13.7</v>
      </c>
      <c r="F1315" s="217" t="n">
        <v>16.9</v>
      </c>
      <c r="G1315" s="217" t="n">
        <v>10.1</v>
      </c>
      <c r="H1315" s="217" t="n">
        <v>181.6</v>
      </c>
      <c r="I1315" s="127"/>
    </row>
    <row r="1316" customFormat="false" ht="15" hidden="false" customHeight="false" outlineLevel="0" collapsed="false">
      <c r="A1316" s="219" t="s">
        <v>227</v>
      </c>
      <c r="B1316" s="132" t="n">
        <v>328812</v>
      </c>
      <c r="C1316" s="132" t="n">
        <v>165882</v>
      </c>
      <c r="D1316" s="132" t="n">
        <v>162930</v>
      </c>
      <c r="E1316" s="217" t="n">
        <v>89.3</v>
      </c>
      <c r="F1316" s="217" t="n">
        <v>86.5</v>
      </c>
      <c r="G1316" s="217" t="n">
        <v>92.3</v>
      </c>
      <c r="H1316" s="217" t="n">
        <v>101.8</v>
      </c>
      <c r="I1316" s="127"/>
    </row>
    <row r="1317" customFormat="false" ht="15" hidden="false" customHeight="false" outlineLevel="0" collapsed="false">
      <c r="A1317" s="219" t="s">
        <v>228</v>
      </c>
      <c r="B1317" s="132" t="n">
        <v>289791</v>
      </c>
      <c r="C1317" s="132" t="n">
        <v>140614</v>
      </c>
      <c r="D1317" s="132" t="n">
        <v>149177</v>
      </c>
      <c r="E1317" s="217" t="n">
        <v>78.7</v>
      </c>
      <c r="F1317" s="217" t="n">
        <v>73.3</v>
      </c>
      <c r="G1317" s="217" t="n">
        <v>84.5</v>
      </c>
      <c r="H1317" s="217" t="n">
        <v>94.3</v>
      </c>
      <c r="I1317" s="127"/>
    </row>
    <row r="1318" customFormat="false" ht="15" hidden="false" customHeight="false" outlineLevel="0" collapsed="false">
      <c r="A1318" s="219" t="s">
        <v>229</v>
      </c>
      <c r="B1318" s="132" t="n">
        <v>223422</v>
      </c>
      <c r="C1318" s="132" t="n">
        <v>99833</v>
      </c>
      <c r="D1318" s="132" t="n">
        <v>123589</v>
      </c>
      <c r="E1318" s="217" t="n">
        <v>60.7</v>
      </c>
      <c r="F1318" s="217" t="n">
        <v>52.1</v>
      </c>
      <c r="G1318" s="217" t="n">
        <v>70</v>
      </c>
      <c r="H1318" s="217" t="n">
        <v>80.8</v>
      </c>
      <c r="I1318" s="127"/>
    </row>
    <row r="1319" customFormat="false" ht="15" hidden="false" customHeight="false" outlineLevel="0" collapsed="false">
      <c r="B1319" s="132"/>
      <c r="C1319" s="132"/>
      <c r="D1319" s="132"/>
      <c r="E1319" s="217"/>
      <c r="F1319" s="217"/>
      <c r="G1319" s="217"/>
      <c r="H1319" s="217"/>
      <c r="I1319" s="127"/>
    </row>
    <row r="1320" customFormat="false" ht="15" hidden="false" customHeight="false" outlineLevel="0" collapsed="false">
      <c r="A1320" s="219" t="s">
        <v>230</v>
      </c>
      <c r="B1320" s="132" t="n">
        <v>363025</v>
      </c>
      <c r="C1320" s="132" t="n">
        <v>188695</v>
      </c>
      <c r="D1320" s="132" t="n">
        <v>174330</v>
      </c>
      <c r="E1320" s="217" t="n">
        <v>98.6</v>
      </c>
      <c r="F1320" s="217" t="n">
        <v>98.4</v>
      </c>
      <c r="G1320" s="217" t="n">
        <v>98.7</v>
      </c>
      <c r="H1320" s="217" t="n">
        <v>108.2</v>
      </c>
      <c r="I1320" s="127"/>
    </row>
    <row r="1321" customFormat="false" ht="15" hidden="false" customHeight="false" outlineLevel="0" collapsed="false">
      <c r="A1321" s="219" t="s">
        <v>231</v>
      </c>
      <c r="B1321" s="132" t="n">
        <v>70</v>
      </c>
      <c r="C1321" s="132" t="n">
        <v>46</v>
      </c>
      <c r="D1321" s="132" t="n">
        <v>24</v>
      </c>
      <c r="E1321" s="217" t="n">
        <v>0</v>
      </c>
      <c r="F1321" s="217" t="n">
        <v>0</v>
      </c>
      <c r="G1321" s="217" t="n">
        <v>0</v>
      </c>
      <c r="H1321" s="217" t="n">
        <v>191.7</v>
      </c>
      <c r="I1321" s="127"/>
    </row>
    <row r="1322" customFormat="false" ht="15" hidden="false" customHeight="false" outlineLevel="0" collapsed="false">
      <c r="A1322" s="219" t="s">
        <v>232</v>
      </c>
      <c r="B1322" s="132" t="n">
        <v>58</v>
      </c>
      <c r="C1322" s="132" t="n">
        <v>41</v>
      </c>
      <c r="D1322" s="132" t="n">
        <v>17</v>
      </c>
      <c r="E1322" s="217" t="n">
        <v>0</v>
      </c>
      <c r="F1322" s="217" t="n">
        <v>0</v>
      </c>
      <c r="G1322" s="217" t="n">
        <v>0</v>
      </c>
      <c r="H1322" s="217" t="n">
        <v>241.2</v>
      </c>
      <c r="I1322" s="127"/>
    </row>
    <row r="1323" customFormat="false" ht="15" hidden="false" customHeight="false" outlineLevel="0" collapsed="false">
      <c r="A1323" s="219" t="s">
        <v>233</v>
      </c>
      <c r="B1323" s="132" t="n">
        <v>1321</v>
      </c>
      <c r="C1323" s="132" t="n">
        <v>982</v>
      </c>
      <c r="D1323" s="132" t="n">
        <v>339</v>
      </c>
      <c r="E1323" s="217" t="n">
        <v>0.4</v>
      </c>
      <c r="F1323" s="217" t="n">
        <v>0.5</v>
      </c>
      <c r="G1323" s="217" t="n">
        <v>0.2</v>
      </c>
      <c r="H1323" s="217" t="n">
        <v>289.7</v>
      </c>
      <c r="I1323" s="127"/>
    </row>
    <row r="1324" customFormat="false" ht="15" hidden="false" customHeight="false" outlineLevel="0" collapsed="false">
      <c r="A1324" s="219" t="s">
        <v>234</v>
      </c>
      <c r="B1324" s="132" t="n">
        <v>6408</v>
      </c>
      <c r="C1324" s="132" t="n">
        <v>3909</v>
      </c>
      <c r="D1324" s="132" t="n">
        <v>2499</v>
      </c>
      <c r="E1324" s="217" t="n">
        <v>1.7</v>
      </c>
      <c r="F1324" s="217" t="n">
        <v>2</v>
      </c>
      <c r="G1324" s="217" t="n">
        <v>1.4</v>
      </c>
      <c r="H1324" s="217" t="n">
        <v>156.4</v>
      </c>
      <c r="I1324" s="127"/>
    </row>
    <row r="1325" customFormat="false" ht="15" hidden="false" customHeight="false" outlineLevel="0" collapsed="false">
      <c r="A1325" s="219" t="s">
        <v>218</v>
      </c>
      <c r="B1325" s="132" t="n">
        <v>7755</v>
      </c>
      <c r="C1325" s="132" t="n">
        <v>1733</v>
      </c>
      <c r="D1325" s="132" t="n">
        <v>6022</v>
      </c>
      <c r="E1325" s="217" t="n">
        <v>2.1</v>
      </c>
      <c r="F1325" s="217" t="n">
        <v>0.9</v>
      </c>
      <c r="G1325" s="217" t="n">
        <v>3.4</v>
      </c>
      <c r="H1325" s="217" t="n">
        <v>28.8</v>
      </c>
      <c r="I1325" s="127"/>
    </row>
    <row r="1326" customFormat="false" ht="15" hidden="false" customHeight="false" outlineLevel="0" collapsed="false">
      <c r="B1326" s="132"/>
      <c r="C1326" s="132"/>
      <c r="D1326" s="132"/>
      <c r="E1326" s="217"/>
      <c r="F1326" s="217"/>
      <c r="G1326" s="217"/>
      <c r="H1326" s="217"/>
      <c r="I1326" s="127"/>
    </row>
    <row r="1327" customFormat="false" ht="15" hidden="false" customHeight="false" outlineLevel="0" collapsed="false">
      <c r="A1327" s="124" t="s">
        <v>235</v>
      </c>
      <c r="B1327" s="227" t="n">
        <v>79.0829865926953</v>
      </c>
      <c r="C1327" s="227" t="n">
        <v>75.7475313330801</v>
      </c>
      <c r="D1327" s="227" t="n">
        <v>82.5057162071284</v>
      </c>
      <c r="E1327" s="124"/>
      <c r="F1327" s="124"/>
      <c r="G1327" s="124"/>
      <c r="H1327" s="124"/>
      <c r="I1327" s="127"/>
    </row>
    <row r="1328" customFormat="false" ht="15" hidden="false" customHeight="false" outlineLevel="0" collapsed="false">
      <c r="A1328" s="127"/>
      <c r="B1328" s="127"/>
      <c r="C1328" s="127"/>
      <c r="D1328" s="127"/>
      <c r="E1328" s="127"/>
      <c r="F1328" s="127"/>
      <c r="G1328" s="127"/>
      <c r="H1328" s="127"/>
      <c r="I1328" s="127"/>
    </row>
    <row r="1329" customFormat="false" ht="15" hidden="false" customHeight="false" outlineLevel="0" collapsed="false">
      <c r="A1329" s="127"/>
      <c r="B1329" s="127"/>
      <c r="C1329" s="127"/>
      <c r="D1329" s="127"/>
      <c r="E1329" s="127"/>
      <c r="F1329" s="127"/>
      <c r="G1329" s="127"/>
      <c r="H1329" s="127"/>
      <c r="I1329" s="127"/>
    </row>
    <row r="1330" customFormat="false" ht="15" hidden="false" customHeight="false" outlineLevel="0" collapsed="false">
      <c r="A1330" s="127" t="s">
        <v>347</v>
      </c>
      <c r="B1330" s="127"/>
      <c r="C1330" s="127"/>
      <c r="D1330" s="127"/>
      <c r="E1330" s="127"/>
      <c r="F1330" s="127"/>
      <c r="G1330" s="127"/>
      <c r="H1330" s="127"/>
      <c r="I1330" s="127"/>
    </row>
    <row r="1331" customFormat="false" ht="15" hidden="false" customHeight="false" outlineLevel="0" collapsed="false">
      <c r="A1331" s="127"/>
      <c r="B1331" s="127"/>
      <c r="C1331" s="127"/>
      <c r="D1331" s="127"/>
      <c r="E1331" s="127"/>
      <c r="F1331" s="127"/>
      <c r="G1331" s="127"/>
      <c r="H1331" s="127"/>
      <c r="I1331" s="127"/>
    </row>
    <row r="1332" customFormat="false" ht="15" hidden="false" customHeight="false" outlineLevel="0" collapsed="false">
      <c r="A1332" s="127" t="s">
        <v>174</v>
      </c>
      <c r="B1332" s="127"/>
      <c r="C1332" s="127"/>
      <c r="D1332" s="127"/>
      <c r="E1332" s="127"/>
      <c r="F1332" s="127"/>
      <c r="G1332" s="127"/>
      <c r="H1332" s="127"/>
      <c r="I1332" s="127"/>
    </row>
    <row r="1333" customFormat="false" ht="15" hidden="false" customHeight="false" outlineLevel="0" collapsed="false">
      <c r="A1333" s="127"/>
      <c r="B1333" s="127"/>
      <c r="C1333" s="127"/>
      <c r="D1333" s="127"/>
      <c r="E1333" s="127"/>
      <c r="F1333" s="127"/>
      <c r="G1333" s="127"/>
      <c r="H1333" s="127"/>
      <c r="I1333" s="127"/>
    </row>
    <row r="1334" customFormat="false" ht="15" hidden="false" customHeight="false" outlineLevel="0" collapsed="false">
      <c r="A1334" s="127" t="s">
        <v>187</v>
      </c>
      <c r="B1334" s="127"/>
      <c r="C1334" s="127"/>
      <c r="D1334" s="127"/>
      <c r="E1334" s="127"/>
      <c r="F1334" s="127"/>
      <c r="G1334" s="127"/>
      <c r="H1334" s="127"/>
      <c r="I1334" s="127"/>
    </row>
    <row r="1335" customFormat="false" ht="15" hidden="false" customHeight="false" outlineLevel="0" collapsed="false">
      <c r="A1335" s="210" t="s">
        <v>190</v>
      </c>
      <c r="B1335" s="211" t="s">
        <v>191</v>
      </c>
      <c r="C1335" s="211"/>
      <c r="D1335" s="211"/>
      <c r="E1335" s="211" t="s">
        <v>192</v>
      </c>
      <c r="F1335" s="211"/>
      <c r="G1335" s="211"/>
      <c r="H1335" s="212" t="s">
        <v>193</v>
      </c>
      <c r="I1335" s="127"/>
    </row>
    <row r="1336" customFormat="false" ht="15" hidden="false" customHeight="false" outlineLevel="0" collapsed="false">
      <c r="A1336" s="210"/>
      <c r="B1336" s="213" t="s">
        <v>195</v>
      </c>
      <c r="C1336" s="213" t="s">
        <v>196</v>
      </c>
      <c r="D1336" s="213" t="s">
        <v>197</v>
      </c>
      <c r="E1336" s="213" t="s">
        <v>195</v>
      </c>
      <c r="F1336" s="213" t="s">
        <v>196</v>
      </c>
      <c r="G1336" s="214" t="s">
        <v>197</v>
      </c>
      <c r="H1336" s="215" t="s">
        <v>198</v>
      </c>
      <c r="I1336" s="127"/>
    </row>
    <row r="1337" customFormat="false" ht="15" hidden="false" customHeight="false" outlineLevel="0" collapsed="false">
      <c r="A1337" s="0" t="s">
        <v>201</v>
      </c>
      <c r="B1337" s="132" t="n">
        <v>373210</v>
      </c>
      <c r="C1337" s="132" t="n">
        <v>194189</v>
      </c>
      <c r="D1337" s="132" t="n">
        <v>179021</v>
      </c>
      <c r="E1337" s="217" t="n">
        <v>100</v>
      </c>
      <c r="F1337" s="217" t="n">
        <v>100</v>
      </c>
      <c r="G1337" s="217" t="n">
        <v>100</v>
      </c>
      <c r="H1337" s="217" t="n">
        <v>108.5</v>
      </c>
      <c r="I1337" s="127"/>
    </row>
    <row r="1338" customFormat="false" ht="15" hidden="false" customHeight="false" outlineLevel="0" collapsed="false">
      <c r="A1338" s="219" t="s">
        <v>186</v>
      </c>
      <c r="B1338" s="132" t="n">
        <v>3949</v>
      </c>
      <c r="C1338" s="132" t="n">
        <v>2235</v>
      </c>
      <c r="D1338" s="132" t="n">
        <v>1714</v>
      </c>
      <c r="E1338" s="217" t="n">
        <v>1.1</v>
      </c>
      <c r="F1338" s="217" t="n">
        <v>1.2</v>
      </c>
      <c r="G1338" s="217" t="n">
        <v>1</v>
      </c>
      <c r="H1338" s="217" t="n">
        <v>130.4</v>
      </c>
      <c r="I1338" s="127"/>
    </row>
    <row r="1339" customFormat="false" ht="15" hidden="false" customHeight="false" outlineLevel="0" collapsed="false">
      <c r="A1339" s="219" t="s">
        <v>189</v>
      </c>
      <c r="B1339" s="132" t="n">
        <v>567</v>
      </c>
      <c r="C1339" s="132" t="n">
        <v>325</v>
      </c>
      <c r="D1339" s="132" t="n">
        <v>242</v>
      </c>
      <c r="E1339" s="217" t="n">
        <v>0.2</v>
      </c>
      <c r="F1339" s="217" t="n">
        <v>0.2</v>
      </c>
      <c r="G1339" s="217" t="n">
        <v>0.1</v>
      </c>
      <c r="H1339" s="217" t="n">
        <v>134.3</v>
      </c>
      <c r="I1339" s="127"/>
    </row>
    <row r="1340" customFormat="false" ht="15" hidden="false" customHeight="false" outlineLevel="0" collapsed="false">
      <c r="A1340" s="219" t="s">
        <v>46</v>
      </c>
      <c r="B1340" s="132" t="n">
        <v>296</v>
      </c>
      <c r="C1340" s="132" t="n">
        <v>198</v>
      </c>
      <c r="D1340" s="132" t="n">
        <v>98</v>
      </c>
      <c r="E1340" s="217" t="n">
        <v>0.1</v>
      </c>
      <c r="F1340" s="217" t="n">
        <v>0.1</v>
      </c>
      <c r="G1340" s="217" t="n">
        <v>0.1</v>
      </c>
      <c r="H1340" s="217" t="n">
        <v>202</v>
      </c>
      <c r="I1340" s="127"/>
    </row>
    <row r="1341" customFormat="false" ht="15" hidden="false" customHeight="false" outlineLevel="0" collapsed="false">
      <c r="A1341" s="219" t="s">
        <v>33</v>
      </c>
      <c r="B1341" s="132" t="n">
        <v>366</v>
      </c>
      <c r="C1341" s="132" t="n">
        <v>256</v>
      </c>
      <c r="D1341" s="132" t="n">
        <v>110</v>
      </c>
      <c r="E1341" s="217" t="n">
        <v>0.1</v>
      </c>
      <c r="F1341" s="217" t="n">
        <v>0.1</v>
      </c>
      <c r="G1341" s="217" t="n">
        <v>0.1</v>
      </c>
      <c r="H1341" s="217" t="n">
        <v>232.7</v>
      </c>
      <c r="I1341" s="127"/>
    </row>
    <row r="1342" customFormat="false" ht="15" hidden="false" customHeight="false" outlineLevel="0" collapsed="false">
      <c r="A1342" s="219" t="s">
        <v>34</v>
      </c>
      <c r="B1342" s="132" t="n">
        <v>1411</v>
      </c>
      <c r="C1342" s="132" t="n">
        <v>1071</v>
      </c>
      <c r="D1342" s="132" t="n">
        <v>340</v>
      </c>
      <c r="E1342" s="217" t="n">
        <v>0.4</v>
      </c>
      <c r="F1342" s="217" t="n">
        <v>0.6</v>
      </c>
      <c r="G1342" s="217" t="n">
        <v>0.2</v>
      </c>
      <c r="H1342" s="217" t="n">
        <v>315</v>
      </c>
      <c r="I1342" s="127"/>
    </row>
    <row r="1343" customFormat="false" ht="15" hidden="false" customHeight="false" outlineLevel="0" collapsed="false">
      <c r="A1343" s="219" t="s">
        <v>35</v>
      </c>
      <c r="B1343" s="132" t="n">
        <v>2103</v>
      </c>
      <c r="C1343" s="132" t="n">
        <v>1679</v>
      </c>
      <c r="D1343" s="132" t="n">
        <v>424</v>
      </c>
      <c r="E1343" s="217" t="n">
        <v>0.6</v>
      </c>
      <c r="F1343" s="217" t="n">
        <v>0.9</v>
      </c>
      <c r="G1343" s="217" t="n">
        <v>0.2</v>
      </c>
      <c r="H1343" s="217" t="n">
        <v>396</v>
      </c>
      <c r="I1343" s="127"/>
    </row>
    <row r="1344" customFormat="false" ht="15" hidden="false" customHeight="false" outlineLevel="0" collapsed="false">
      <c r="A1344" s="219" t="s">
        <v>36</v>
      </c>
      <c r="B1344" s="132" t="n">
        <v>1934</v>
      </c>
      <c r="C1344" s="132" t="n">
        <v>1497</v>
      </c>
      <c r="D1344" s="132" t="n">
        <v>437</v>
      </c>
      <c r="E1344" s="217" t="n">
        <v>0.5</v>
      </c>
      <c r="F1344" s="217" t="n">
        <v>0.8</v>
      </c>
      <c r="G1344" s="217" t="n">
        <v>0.2</v>
      </c>
      <c r="H1344" s="217" t="n">
        <v>342.6</v>
      </c>
      <c r="I1344" s="127"/>
    </row>
    <row r="1345" customFormat="false" ht="15" hidden="false" customHeight="false" outlineLevel="0" collapsed="false">
      <c r="A1345" s="219" t="s">
        <v>37</v>
      </c>
      <c r="B1345" s="132" t="n">
        <v>2127</v>
      </c>
      <c r="C1345" s="132" t="n">
        <v>1540</v>
      </c>
      <c r="D1345" s="132" t="n">
        <v>587</v>
      </c>
      <c r="E1345" s="217" t="n">
        <v>0.6</v>
      </c>
      <c r="F1345" s="217" t="n">
        <v>0.8</v>
      </c>
      <c r="G1345" s="217" t="n">
        <v>0.3</v>
      </c>
      <c r="H1345" s="217" t="n">
        <v>262.4</v>
      </c>
      <c r="I1345" s="127"/>
    </row>
    <row r="1346" customFormat="false" ht="15" hidden="false" customHeight="false" outlineLevel="0" collapsed="false">
      <c r="A1346" s="219" t="s">
        <v>38</v>
      </c>
      <c r="B1346" s="132" t="n">
        <v>2992</v>
      </c>
      <c r="C1346" s="132" t="n">
        <v>2009</v>
      </c>
      <c r="D1346" s="132" t="n">
        <v>983</v>
      </c>
      <c r="E1346" s="217" t="n">
        <v>0.8</v>
      </c>
      <c r="F1346" s="217" t="n">
        <v>1</v>
      </c>
      <c r="G1346" s="217" t="n">
        <v>0.5</v>
      </c>
      <c r="H1346" s="217" t="n">
        <v>204.4</v>
      </c>
      <c r="I1346" s="127"/>
    </row>
    <row r="1347" customFormat="false" ht="15" hidden="false" customHeight="false" outlineLevel="0" collapsed="false">
      <c r="A1347" s="219" t="s">
        <v>39</v>
      </c>
      <c r="B1347" s="132" t="n">
        <v>4776</v>
      </c>
      <c r="C1347" s="132" t="n">
        <v>3058</v>
      </c>
      <c r="D1347" s="132" t="n">
        <v>1718</v>
      </c>
      <c r="E1347" s="217" t="n">
        <v>1.3</v>
      </c>
      <c r="F1347" s="217" t="n">
        <v>1.6</v>
      </c>
      <c r="G1347" s="217" t="n">
        <v>1</v>
      </c>
      <c r="H1347" s="217" t="n">
        <v>178</v>
      </c>
      <c r="I1347" s="127"/>
    </row>
    <row r="1348" customFormat="false" ht="15" hidden="false" customHeight="false" outlineLevel="0" collapsed="false">
      <c r="A1348" s="219" t="s">
        <v>40</v>
      </c>
      <c r="B1348" s="132" t="n">
        <v>7358</v>
      </c>
      <c r="C1348" s="132" t="n">
        <v>4647</v>
      </c>
      <c r="D1348" s="132" t="n">
        <v>2711</v>
      </c>
      <c r="E1348" s="217" t="n">
        <v>2</v>
      </c>
      <c r="F1348" s="217" t="n">
        <v>2.4</v>
      </c>
      <c r="G1348" s="217" t="n">
        <v>1.5</v>
      </c>
      <c r="H1348" s="217" t="n">
        <v>171.4</v>
      </c>
      <c r="I1348" s="127"/>
    </row>
    <row r="1349" customFormat="false" ht="15" hidden="false" customHeight="false" outlineLevel="0" collapsed="false">
      <c r="A1349" s="219" t="s">
        <v>52</v>
      </c>
      <c r="B1349" s="132" t="n">
        <v>11144</v>
      </c>
      <c r="C1349" s="132" t="n">
        <v>7084</v>
      </c>
      <c r="D1349" s="132" t="n">
        <v>4060</v>
      </c>
      <c r="E1349" s="217" t="n">
        <v>3</v>
      </c>
      <c r="F1349" s="217" t="n">
        <v>3.6</v>
      </c>
      <c r="G1349" s="217" t="n">
        <v>2.3</v>
      </c>
      <c r="H1349" s="217" t="n">
        <v>174.5</v>
      </c>
      <c r="I1349" s="127"/>
    </row>
    <row r="1350" customFormat="false" ht="15" hidden="false" customHeight="false" outlineLevel="0" collapsed="false">
      <c r="A1350" s="219" t="s">
        <v>53</v>
      </c>
      <c r="B1350" s="132" t="n">
        <v>17100</v>
      </c>
      <c r="C1350" s="132" t="n">
        <v>11079</v>
      </c>
      <c r="D1350" s="132" t="n">
        <v>6021</v>
      </c>
      <c r="E1350" s="217" t="n">
        <v>4.6</v>
      </c>
      <c r="F1350" s="217" t="n">
        <v>5.7</v>
      </c>
      <c r="G1350" s="217" t="n">
        <v>3.4</v>
      </c>
      <c r="H1350" s="217" t="n">
        <v>184</v>
      </c>
      <c r="I1350" s="127"/>
    </row>
    <row r="1351" customFormat="false" ht="15" hidden="false" customHeight="false" outlineLevel="0" collapsed="false">
      <c r="A1351" s="219" t="s">
        <v>57</v>
      </c>
      <c r="B1351" s="132" t="n">
        <v>22490</v>
      </c>
      <c r="C1351" s="132" t="n">
        <v>14581</v>
      </c>
      <c r="D1351" s="132" t="n">
        <v>7909</v>
      </c>
      <c r="E1351" s="217" t="n">
        <v>6</v>
      </c>
      <c r="F1351" s="217" t="n">
        <v>7.5</v>
      </c>
      <c r="G1351" s="217" t="n">
        <v>4.4</v>
      </c>
      <c r="H1351" s="217" t="n">
        <v>184.4</v>
      </c>
      <c r="I1351" s="127"/>
    </row>
    <row r="1352" customFormat="false" ht="15" hidden="false" customHeight="false" outlineLevel="0" collapsed="false">
      <c r="A1352" s="219" t="s">
        <v>62</v>
      </c>
      <c r="B1352" s="132" t="n">
        <v>28167</v>
      </c>
      <c r="C1352" s="132" t="n">
        <v>17714</v>
      </c>
      <c r="D1352" s="132" t="n">
        <v>10453</v>
      </c>
      <c r="E1352" s="217" t="n">
        <v>7.5</v>
      </c>
      <c r="F1352" s="217" t="n">
        <v>9.1</v>
      </c>
      <c r="G1352" s="217" t="n">
        <v>5.8</v>
      </c>
      <c r="H1352" s="217" t="n">
        <v>169.5</v>
      </c>
      <c r="I1352" s="127"/>
    </row>
    <row r="1353" customFormat="false" ht="15" hidden="false" customHeight="false" outlineLevel="0" collapsed="false">
      <c r="A1353" s="219" t="s">
        <v>64</v>
      </c>
      <c r="B1353" s="132" t="n">
        <v>38393</v>
      </c>
      <c r="C1353" s="132" t="n">
        <v>23218</v>
      </c>
      <c r="D1353" s="132" t="n">
        <v>15175</v>
      </c>
      <c r="E1353" s="217" t="n">
        <v>10.3</v>
      </c>
      <c r="F1353" s="217" t="n">
        <v>12</v>
      </c>
      <c r="G1353" s="217" t="n">
        <v>8.5</v>
      </c>
      <c r="H1353" s="217" t="n">
        <v>153</v>
      </c>
      <c r="I1353" s="127"/>
    </row>
    <row r="1354" customFormat="false" ht="15" hidden="false" customHeight="false" outlineLevel="0" collapsed="false">
      <c r="A1354" s="219" t="s">
        <v>69</v>
      </c>
      <c r="B1354" s="132" t="n">
        <v>49448</v>
      </c>
      <c r="C1354" s="132" t="n">
        <v>28107</v>
      </c>
      <c r="D1354" s="132" t="n">
        <v>21341</v>
      </c>
      <c r="E1354" s="217" t="n">
        <v>13.2</v>
      </c>
      <c r="F1354" s="217" t="n">
        <v>14.5</v>
      </c>
      <c r="G1354" s="217" t="n">
        <v>11.9</v>
      </c>
      <c r="H1354" s="217" t="n">
        <v>131.7</v>
      </c>
      <c r="I1354" s="127"/>
    </row>
    <row r="1355" customFormat="false" ht="15" hidden="false" customHeight="false" outlineLevel="0" collapsed="false">
      <c r="A1355" s="219" t="s">
        <v>70</v>
      </c>
      <c r="B1355" s="132" t="n">
        <v>59067</v>
      </c>
      <c r="C1355" s="132" t="n">
        <v>29511</v>
      </c>
      <c r="D1355" s="132" t="n">
        <v>29556</v>
      </c>
      <c r="E1355" s="217" t="n">
        <v>15.8</v>
      </c>
      <c r="F1355" s="217" t="n">
        <v>15.2</v>
      </c>
      <c r="G1355" s="217" t="n">
        <v>16.5</v>
      </c>
      <c r="H1355" s="217" t="n">
        <v>99.8</v>
      </c>
      <c r="I1355" s="127"/>
    </row>
    <row r="1356" customFormat="false" ht="15" hidden="false" customHeight="false" outlineLevel="0" collapsed="false">
      <c r="A1356" s="219" t="s">
        <v>71</v>
      </c>
      <c r="B1356" s="132" t="n">
        <v>54511</v>
      </c>
      <c r="C1356" s="132" t="n">
        <v>23516</v>
      </c>
      <c r="D1356" s="132" t="n">
        <v>30995</v>
      </c>
      <c r="E1356" s="217" t="n">
        <v>14.6</v>
      </c>
      <c r="F1356" s="217" t="n">
        <v>12.1</v>
      </c>
      <c r="G1356" s="217" t="n">
        <v>17.3</v>
      </c>
      <c r="H1356" s="217" t="n">
        <v>75.9</v>
      </c>
      <c r="I1356" s="127"/>
    </row>
    <row r="1357" customFormat="false" ht="15" hidden="false" customHeight="false" outlineLevel="0" collapsed="false">
      <c r="A1357" s="219" t="s">
        <v>72</v>
      </c>
      <c r="B1357" s="132" t="n">
        <v>37096</v>
      </c>
      <c r="C1357" s="132" t="n">
        <v>13356</v>
      </c>
      <c r="D1357" s="132" t="n">
        <v>23740</v>
      </c>
      <c r="E1357" s="217" t="n">
        <v>9.9</v>
      </c>
      <c r="F1357" s="217" t="n">
        <v>6.9</v>
      </c>
      <c r="G1357" s="217" t="n">
        <v>13.3</v>
      </c>
      <c r="H1357" s="217" t="n">
        <v>56.3</v>
      </c>
      <c r="I1357" s="127"/>
    </row>
    <row r="1358" customFormat="false" ht="15" hidden="false" customHeight="false" outlineLevel="0" collapsed="false">
      <c r="A1358" s="219" t="s">
        <v>74</v>
      </c>
      <c r="B1358" s="132" t="n">
        <v>19776</v>
      </c>
      <c r="C1358" s="132" t="n">
        <v>5680</v>
      </c>
      <c r="D1358" s="132" t="n">
        <v>14096</v>
      </c>
      <c r="E1358" s="217" t="n">
        <v>5.3</v>
      </c>
      <c r="F1358" s="217" t="n">
        <v>2.9</v>
      </c>
      <c r="G1358" s="217" t="n">
        <v>7.9</v>
      </c>
      <c r="H1358" s="217" t="n">
        <v>40.3</v>
      </c>
      <c r="I1358" s="127"/>
    </row>
    <row r="1359" customFormat="false" ht="15" hidden="false" customHeight="false" outlineLevel="0" collapsed="false">
      <c r="A1359" s="219" t="s">
        <v>218</v>
      </c>
      <c r="B1359" s="132" t="n">
        <v>8139</v>
      </c>
      <c r="C1359" s="132" t="n">
        <v>1828</v>
      </c>
      <c r="D1359" s="132" t="n">
        <v>6311</v>
      </c>
      <c r="E1359" s="217" t="n">
        <v>2.2</v>
      </c>
      <c r="F1359" s="217" t="n">
        <v>0.9</v>
      </c>
      <c r="G1359" s="217" t="n">
        <v>3.5</v>
      </c>
      <c r="H1359" s="217" t="n">
        <v>29</v>
      </c>
      <c r="I1359" s="127"/>
    </row>
    <row r="1360" customFormat="false" ht="15" hidden="false" customHeight="false" outlineLevel="0" collapsed="false">
      <c r="B1360" s="132"/>
      <c r="C1360" s="132"/>
      <c r="D1360" s="132"/>
      <c r="E1360" s="217"/>
      <c r="F1360" s="217"/>
      <c r="G1360" s="217"/>
      <c r="H1360" s="217"/>
      <c r="I1360" s="127"/>
    </row>
    <row r="1361" customFormat="false" ht="15" hidden="false" customHeight="false" outlineLevel="0" collapsed="false">
      <c r="A1361" s="219" t="s">
        <v>186</v>
      </c>
      <c r="B1361" s="132" t="n">
        <v>3949</v>
      </c>
      <c r="C1361" s="132" t="n">
        <v>2235</v>
      </c>
      <c r="D1361" s="132" t="n">
        <v>1714</v>
      </c>
      <c r="E1361" s="217" t="n">
        <v>1.1</v>
      </c>
      <c r="F1361" s="217" t="n">
        <v>1.2</v>
      </c>
      <c r="G1361" s="217" t="n">
        <v>1</v>
      </c>
      <c r="H1361" s="217" t="n">
        <v>130.4</v>
      </c>
      <c r="I1361" s="127"/>
    </row>
    <row r="1362" customFormat="false" ht="15" hidden="false" customHeight="false" outlineLevel="0" collapsed="false">
      <c r="A1362" s="219" t="s">
        <v>189</v>
      </c>
      <c r="B1362" s="132" t="n">
        <v>567</v>
      </c>
      <c r="C1362" s="132" t="n">
        <v>325</v>
      </c>
      <c r="D1362" s="132" t="n">
        <v>242</v>
      </c>
      <c r="E1362" s="217" t="n">
        <v>0.2</v>
      </c>
      <c r="F1362" s="217" t="n">
        <v>0.2</v>
      </c>
      <c r="G1362" s="217" t="n">
        <v>0.1</v>
      </c>
      <c r="H1362" s="217" t="n">
        <v>134.3</v>
      </c>
      <c r="I1362" s="127"/>
    </row>
    <row r="1363" customFormat="false" ht="15" hidden="false" customHeight="false" outlineLevel="0" collapsed="false">
      <c r="A1363" s="219" t="s">
        <v>24</v>
      </c>
      <c r="B1363" s="132" t="n">
        <v>5178</v>
      </c>
      <c r="C1363" s="132" t="n">
        <v>3014</v>
      </c>
      <c r="D1363" s="132" t="n">
        <v>2164</v>
      </c>
      <c r="E1363" s="217" t="n">
        <v>1.4</v>
      </c>
      <c r="F1363" s="217" t="n">
        <v>1.6</v>
      </c>
      <c r="G1363" s="217" t="n">
        <v>1.2</v>
      </c>
      <c r="H1363" s="217" t="n">
        <v>139.3</v>
      </c>
      <c r="I1363" s="127"/>
    </row>
    <row r="1364" customFormat="false" ht="15" hidden="false" customHeight="false" outlineLevel="0" collapsed="false">
      <c r="A1364" s="219" t="s">
        <v>25</v>
      </c>
      <c r="B1364" s="132" t="n">
        <v>3514</v>
      </c>
      <c r="C1364" s="132" t="n">
        <v>2750</v>
      </c>
      <c r="D1364" s="132" t="n">
        <v>764</v>
      </c>
      <c r="E1364" s="217" t="n">
        <v>0.9</v>
      </c>
      <c r="F1364" s="217" t="n">
        <v>1.4</v>
      </c>
      <c r="G1364" s="217" t="n">
        <v>0.4</v>
      </c>
      <c r="H1364" s="217" t="n">
        <v>359.9</v>
      </c>
      <c r="I1364" s="127"/>
    </row>
    <row r="1365" customFormat="false" ht="15" hidden="false" customHeight="false" outlineLevel="0" collapsed="false">
      <c r="A1365" s="219" t="s">
        <v>222</v>
      </c>
      <c r="B1365" s="132" t="n">
        <v>15343</v>
      </c>
      <c r="C1365" s="132" t="n">
        <v>10854</v>
      </c>
      <c r="D1365" s="132" t="n">
        <v>4489</v>
      </c>
      <c r="E1365" s="217" t="n">
        <v>4.1</v>
      </c>
      <c r="F1365" s="217" t="n">
        <v>5.6</v>
      </c>
      <c r="G1365" s="217" t="n">
        <v>2.5</v>
      </c>
      <c r="H1365" s="217" t="n">
        <v>241.8</v>
      </c>
      <c r="I1365" s="127"/>
    </row>
    <row r="1366" customFormat="false" ht="15" hidden="false" customHeight="false" outlineLevel="0" collapsed="false">
      <c r="A1366" s="219" t="s">
        <v>223</v>
      </c>
      <c r="B1366" s="132" t="n">
        <v>22701</v>
      </c>
      <c r="C1366" s="132" t="n">
        <v>15501</v>
      </c>
      <c r="D1366" s="132" t="n">
        <v>7200</v>
      </c>
      <c r="E1366" s="217" t="n">
        <v>6.1</v>
      </c>
      <c r="F1366" s="217" t="n">
        <v>8</v>
      </c>
      <c r="G1366" s="217" t="n">
        <v>4</v>
      </c>
      <c r="H1366" s="217" t="n">
        <v>215.3</v>
      </c>
      <c r="I1366" s="127"/>
    </row>
    <row r="1367" customFormat="false" ht="15" hidden="false" customHeight="false" outlineLevel="0" collapsed="false">
      <c r="A1367" s="219" t="s">
        <v>224</v>
      </c>
      <c r="B1367" s="132" t="n">
        <v>73435</v>
      </c>
      <c r="C1367" s="132" t="n">
        <v>48245</v>
      </c>
      <c r="D1367" s="132" t="n">
        <v>25190</v>
      </c>
      <c r="E1367" s="217" t="n">
        <v>19.7</v>
      </c>
      <c r="F1367" s="217" t="n">
        <v>24.8</v>
      </c>
      <c r="G1367" s="217" t="n">
        <v>14.1</v>
      </c>
      <c r="H1367" s="217" t="n">
        <v>191.5</v>
      </c>
      <c r="I1367" s="127"/>
    </row>
    <row r="1368" customFormat="false" ht="15" hidden="false" customHeight="false" outlineLevel="0" collapsed="false">
      <c r="A1368" s="219" t="s">
        <v>226</v>
      </c>
      <c r="B1368" s="132" t="n">
        <v>50734</v>
      </c>
      <c r="C1368" s="132" t="n">
        <v>32744</v>
      </c>
      <c r="D1368" s="132" t="n">
        <v>17990</v>
      </c>
      <c r="E1368" s="217" t="n">
        <v>13.6</v>
      </c>
      <c r="F1368" s="217" t="n">
        <v>16.9</v>
      </c>
      <c r="G1368" s="217" t="n">
        <v>10</v>
      </c>
      <c r="H1368" s="217" t="n">
        <v>182</v>
      </c>
      <c r="I1368" s="127"/>
    </row>
    <row r="1369" customFormat="false" ht="15" hidden="false" customHeight="false" outlineLevel="0" collapsed="false">
      <c r="A1369" s="219" t="s">
        <v>227</v>
      </c>
      <c r="B1369" s="132" t="n">
        <v>334187</v>
      </c>
      <c r="C1369" s="132" t="n">
        <v>168590</v>
      </c>
      <c r="D1369" s="132" t="n">
        <v>165597</v>
      </c>
      <c r="E1369" s="217" t="n">
        <v>89.5</v>
      </c>
      <c r="F1369" s="217" t="n">
        <v>86.8</v>
      </c>
      <c r="G1369" s="217" t="n">
        <v>92.5</v>
      </c>
      <c r="H1369" s="217" t="n">
        <v>101.8</v>
      </c>
      <c r="I1369" s="127"/>
    </row>
    <row r="1370" customFormat="false" ht="15" hidden="false" customHeight="false" outlineLevel="0" collapsed="false">
      <c r="A1370" s="219" t="s">
        <v>228</v>
      </c>
      <c r="B1370" s="132" t="n">
        <v>294597</v>
      </c>
      <c r="C1370" s="132" t="n">
        <v>142930</v>
      </c>
      <c r="D1370" s="132" t="n">
        <v>151667</v>
      </c>
      <c r="E1370" s="217" t="n">
        <v>78.9</v>
      </c>
      <c r="F1370" s="217" t="n">
        <v>73.6</v>
      </c>
      <c r="G1370" s="217" t="n">
        <v>84.7</v>
      </c>
      <c r="H1370" s="217" t="n">
        <v>94.2</v>
      </c>
      <c r="I1370" s="127"/>
    </row>
    <row r="1371" customFormat="false" ht="15" hidden="false" customHeight="false" outlineLevel="0" collapsed="false">
      <c r="A1371" s="219" t="s">
        <v>229</v>
      </c>
      <c r="B1371" s="132" t="n">
        <v>228037</v>
      </c>
      <c r="C1371" s="132" t="n">
        <v>101998</v>
      </c>
      <c r="D1371" s="132" t="n">
        <v>126039</v>
      </c>
      <c r="E1371" s="217" t="n">
        <v>61.1</v>
      </c>
      <c r="F1371" s="217" t="n">
        <v>52.5</v>
      </c>
      <c r="G1371" s="217" t="n">
        <v>70.4</v>
      </c>
      <c r="H1371" s="217" t="n">
        <v>80.9</v>
      </c>
      <c r="I1371" s="127"/>
    </row>
    <row r="1372" customFormat="false" ht="15" hidden="false" customHeight="false" outlineLevel="0" collapsed="false">
      <c r="B1372" s="132"/>
      <c r="C1372" s="132"/>
      <c r="D1372" s="132"/>
      <c r="E1372" s="217"/>
      <c r="F1372" s="217"/>
      <c r="G1372" s="217"/>
      <c r="H1372" s="217"/>
      <c r="I1372" s="127"/>
    </row>
    <row r="1373" customFormat="false" ht="15" hidden="false" customHeight="false" outlineLevel="0" collapsed="false">
      <c r="A1373" s="219" t="s">
        <v>230</v>
      </c>
      <c r="B1373" s="132" t="n">
        <v>368032</v>
      </c>
      <c r="C1373" s="132" t="n">
        <v>191175</v>
      </c>
      <c r="D1373" s="132" t="n">
        <v>176857</v>
      </c>
      <c r="E1373" s="217" t="n">
        <v>98.6</v>
      </c>
      <c r="F1373" s="217" t="n">
        <v>98.4</v>
      </c>
      <c r="G1373" s="217" t="n">
        <v>98.8</v>
      </c>
      <c r="H1373" s="217" t="n">
        <v>108.1</v>
      </c>
      <c r="I1373" s="127"/>
    </row>
    <row r="1374" customFormat="false" ht="15" hidden="false" customHeight="false" outlineLevel="0" collapsed="false">
      <c r="A1374" s="219" t="s">
        <v>231</v>
      </c>
      <c r="B1374" s="132" t="n">
        <v>72</v>
      </c>
      <c r="C1374" s="132" t="n">
        <v>50</v>
      </c>
      <c r="D1374" s="132" t="n">
        <v>22</v>
      </c>
      <c r="E1374" s="217" t="n">
        <v>0</v>
      </c>
      <c r="F1374" s="217" t="n">
        <v>0</v>
      </c>
      <c r="G1374" s="217" t="n">
        <v>0</v>
      </c>
      <c r="H1374" s="217" t="n">
        <v>227.3</v>
      </c>
      <c r="I1374" s="127"/>
    </row>
    <row r="1375" customFormat="false" ht="15" hidden="false" customHeight="false" outlineLevel="0" collapsed="false">
      <c r="A1375" s="219" t="s">
        <v>232</v>
      </c>
      <c r="B1375" s="132" t="n">
        <v>59</v>
      </c>
      <c r="C1375" s="132" t="n">
        <v>41</v>
      </c>
      <c r="D1375" s="132" t="n">
        <v>18</v>
      </c>
      <c r="E1375" s="217" t="n">
        <v>0</v>
      </c>
      <c r="F1375" s="217" t="n">
        <v>0</v>
      </c>
      <c r="G1375" s="217" t="n">
        <v>0</v>
      </c>
      <c r="H1375" s="217" t="n">
        <v>227.8</v>
      </c>
      <c r="I1375" s="127"/>
    </row>
    <row r="1376" customFormat="false" ht="15" hidden="false" customHeight="false" outlineLevel="0" collapsed="false">
      <c r="A1376" s="219" t="s">
        <v>233</v>
      </c>
      <c r="B1376" s="132" t="n">
        <v>1284</v>
      </c>
      <c r="C1376" s="132" t="n">
        <v>955</v>
      </c>
      <c r="D1376" s="132" t="n">
        <v>329</v>
      </c>
      <c r="E1376" s="217" t="n">
        <v>0.3</v>
      </c>
      <c r="F1376" s="217" t="n">
        <v>0.5</v>
      </c>
      <c r="G1376" s="217" t="n">
        <v>0.2</v>
      </c>
      <c r="H1376" s="217" t="n">
        <v>290.3</v>
      </c>
      <c r="I1376" s="127"/>
    </row>
    <row r="1377" customFormat="false" ht="15" hidden="false" customHeight="false" outlineLevel="0" collapsed="false">
      <c r="A1377" s="219" t="s">
        <v>234</v>
      </c>
      <c r="B1377" s="132" t="n">
        <v>6235</v>
      </c>
      <c r="C1377" s="132" t="n">
        <v>3809</v>
      </c>
      <c r="D1377" s="132" t="n">
        <v>2426</v>
      </c>
      <c r="E1377" s="217" t="n">
        <v>1.7</v>
      </c>
      <c r="F1377" s="217" t="n">
        <v>2</v>
      </c>
      <c r="G1377" s="217" t="n">
        <v>1.4</v>
      </c>
      <c r="H1377" s="217" t="n">
        <v>157</v>
      </c>
      <c r="I1377" s="127"/>
    </row>
    <row r="1378" customFormat="false" ht="15" hidden="false" customHeight="false" outlineLevel="0" collapsed="false">
      <c r="A1378" s="219" t="s">
        <v>218</v>
      </c>
      <c r="B1378" s="132" t="n">
        <v>8139</v>
      </c>
      <c r="C1378" s="132" t="n">
        <v>1828</v>
      </c>
      <c r="D1378" s="132" t="n">
        <v>6311</v>
      </c>
      <c r="E1378" s="217" t="n">
        <v>2.2</v>
      </c>
      <c r="F1378" s="217" t="n">
        <v>0.9</v>
      </c>
      <c r="G1378" s="217" t="n">
        <v>3.5</v>
      </c>
      <c r="H1378" s="217" t="n">
        <v>29</v>
      </c>
      <c r="I1378" s="127"/>
    </row>
    <row r="1379" customFormat="false" ht="15" hidden="false" customHeight="false" outlineLevel="0" collapsed="false">
      <c r="B1379" s="132"/>
      <c r="C1379" s="132"/>
      <c r="D1379" s="132"/>
      <c r="E1379" s="217"/>
      <c r="F1379" s="217"/>
      <c r="G1379" s="217"/>
      <c r="H1379" s="217"/>
      <c r="I1379" s="127"/>
    </row>
    <row r="1380" customFormat="false" ht="15" hidden="false" customHeight="false" outlineLevel="0" collapsed="false">
      <c r="A1380" s="124" t="s">
        <v>235</v>
      </c>
      <c r="B1380" s="227" t="n">
        <v>79.2637090107468</v>
      </c>
      <c r="C1380" s="227" t="n">
        <v>75.9244909502262</v>
      </c>
      <c r="D1380" s="227" t="n">
        <v>82.683344470431</v>
      </c>
      <c r="E1380" s="124"/>
      <c r="F1380" s="124"/>
      <c r="G1380" s="124"/>
      <c r="H1380" s="124"/>
      <c r="I1380" s="127"/>
    </row>
    <row r="1381" customFormat="false" ht="15" hidden="false" customHeight="false" outlineLevel="0" collapsed="false">
      <c r="A1381" s="127"/>
      <c r="B1381" s="127"/>
      <c r="C1381" s="127"/>
      <c r="D1381" s="127"/>
      <c r="E1381" s="127"/>
      <c r="F1381" s="127"/>
      <c r="G1381" s="127"/>
      <c r="H1381" s="127"/>
      <c r="I1381" s="127"/>
    </row>
    <row r="1382" customFormat="false" ht="15" hidden="false" customHeight="false" outlineLevel="0" collapsed="false">
      <c r="A1382" s="127"/>
      <c r="B1382" s="127"/>
      <c r="C1382" s="127"/>
      <c r="D1382" s="127"/>
      <c r="E1382" s="127"/>
      <c r="F1382" s="127"/>
      <c r="G1382" s="127"/>
      <c r="H1382" s="127"/>
      <c r="I1382" s="127"/>
    </row>
    <row r="1383" customFormat="false" ht="15" hidden="false" customHeight="false" outlineLevel="0" collapsed="false">
      <c r="A1383" s="127" t="s">
        <v>348</v>
      </c>
      <c r="B1383" s="127"/>
      <c r="C1383" s="127"/>
      <c r="D1383" s="127"/>
      <c r="E1383" s="127"/>
      <c r="F1383" s="127"/>
      <c r="G1383" s="127"/>
      <c r="H1383" s="127"/>
      <c r="I1383" s="127"/>
    </row>
    <row r="1384" customFormat="false" ht="15" hidden="false" customHeight="false" outlineLevel="0" collapsed="false">
      <c r="A1384" s="127"/>
      <c r="B1384" s="127"/>
      <c r="C1384" s="127"/>
      <c r="D1384" s="127"/>
      <c r="E1384" s="127"/>
      <c r="F1384" s="127"/>
      <c r="G1384" s="127"/>
      <c r="H1384" s="127"/>
      <c r="I1384" s="127"/>
    </row>
    <row r="1385" customFormat="false" ht="15" hidden="false" customHeight="false" outlineLevel="0" collapsed="false">
      <c r="A1385" s="127" t="s">
        <v>174</v>
      </c>
      <c r="B1385" s="127"/>
      <c r="C1385" s="127"/>
      <c r="D1385" s="127"/>
      <c r="E1385" s="127"/>
      <c r="F1385" s="127"/>
      <c r="G1385" s="127"/>
      <c r="H1385" s="127"/>
      <c r="I1385" s="127"/>
    </row>
    <row r="1386" customFormat="false" ht="15" hidden="false" customHeight="false" outlineLevel="0" collapsed="false">
      <c r="A1386" s="127"/>
      <c r="B1386" s="127"/>
      <c r="C1386" s="127"/>
      <c r="D1386" s="127"/>
      <c r="E1386" s="127"/>
      <c r="F1386" s="127"/>
      <c r="G1386" s="127"/>
      <c r="H1386" s="127"/>
      <c r="I1386" s="127"/>
    </row>
    <row r="1387" customFormat="false" ht="15" hidden="false" customHeight="false" outlineLevel="0" collapsed="false">
      <c r="A1387" s="127" t="s">
        <v>187</v>
      </c>
      <c r="B1387" s="127"/>
      <c r="C1387" s="127"/>
      <c r="D1387" s="127"/>
      <c r="E1387" s="127"/>
      <c r="F1387" s="127"/>
      <c r="G1387" s="127"/>
      <c r="H1387" s="127"/>
      <c r="I1387" s="127"/>
    </row>
    <row r="1388" customFormat="false" ht="15" hidden="false" customHeight="false" outlineLevel="0" collapsed="false">
      <c r="A1388" s="210" t="s">
        <v>190</v>
      </c>
      <c r="B1388" s="211" t="s">
        <v>191</v>
      </c>
      <c r="C1388" s="211"/>
      <c r="D1388" s="211"/>
      <c r="E1388" s="211" t="s">
        <v>192</v>
      </c>
      <c r="F1388" s="211"/>
      <c r="G1388" s="211"/>
      <c r="H1388" s="212" t="s">
        <v>193</v>
      </c>
      <c r="I1388" s="127"/>
    </row>
    <row r="1389" customFormat="false" ht="15" hidden="false" customHeight="false" outlineLevel="0" collapsed="false">
      <c r="A1389" s="210"/>
      <c r="B1389" s="213" t="s">
        <v>195</v>
      </c>
      <c r="C1389" s="213" t="s">
        <v>196</v>
      </c>
      <c r="D1389" s="213" t="s">
        <v>197</v>
      </c>
      <c r="E1389" s="213" t="s">
        <v>195</v>
      </c>
      <c r="F1389" s="213" t="s">
        <v>196</v>
      </c>
      <c r="G1389" s="214" t="s">
        <v>197</v>
      </c>
      <c r="H1389" s="215" t="s">
        <v>198</v>
      </c>
      <c r="I1389" s="127"/>
    </row>
    <row r="1390" customFormat="false" ht="15" hidden="false" customHeight="false" outlineLevel="0" collapsed="false">
      <c r="A1390" s="0" t="s">
        <v>201</v>
      </c>
      <c r="B1390" s="132" t="n">
        <v>378608</v>
      </c>
      <c r="C1390" s="132" t="n">
        <v>196850</v>
      </c>
      <c r="D1390" s="132" t="n">
        <v>181758</v>
      </c>
      <c r="E1390" s="217" t="n">
        <v>100</v>
      </c>
      <c r="F1390" s="217" t="n">
        <v>100</v>
      </c>
      <c r="G1390" s="217" t="n">
        <v>100</v>
      </c>
      <c r="H1390" s="217" t="n">
        <v>108.3</v>
      </c>
      <c r="I1390" s="127"/>
    </row>
    <row r="1391" customFormat="false" ht="15" hidden="false" customHeight="false" outlineLevel="0" collapsed="false">
      <c r="A1391" s="219" t="s">
        <v>186</v>
      </c>
      <c r="B1391" s="132" t="n">
        <v>3853</v>
      </c>
      <c r="C1391" s="132" t="n">
        <v>2184</v>
      </c>
      <c r="D1391" s="132" t="n">
        <v>1669</v>
      </c>
      <c r="E1391" s="217" t="n">
        <v>1</v>
      </c>
      <c r="F1391" s="217" t="n">
        <v>1.1</v>
      </c>
      <c r="G1391" s="217" t="n">
        <v>0.9</v>
      </c>
      <c r="H1391" s="217" t="n">
        <v>130.9</v>
      </c>
      <c r="I1391" s="127"/>
    </row>
    <row r="1392" customFormat="false" ht="15" hidden="false" customHeight="false" outlineLevel="0" collapsed="false">
      <c r="A1392" s="219" t="s">
        <v>189</v>
      </c>
      <c r="B1392" s="132" t="n">
        <v>548</v>
      </c>
      <c r="C1392" s="132" t="n">
        <v>312</v>
      </c>
      <c r="D1392" s="132" t="n">
        <v>236</v>
      </c>
      <c r="E1392" s="217" t="n">
        <v>0.1</v>
      </c>
      <c r="F1392" s="217" t="n">
        <v>0.2</v>
      </c>
      <c r="G1392" s="217" t="n">
        <v>0.1</v>
      </c>
      <c r="H1392" s="217" t="n">
        <v>132.2</v>
      </c>
      <c r="I1392" s="127"/>
    </row>
    <row r="1393" customFormat="false" ht="15" hidden="false" customHeight="false" outlineLevel="0" collapsed="false">
      <c r="A1393" s="219" t="s">
        <v>46</v>
      </c>
      <c r="B1393" s="132" t="n">
        <v>291</v>
      </c>
      <c r="C1393" s="132" t="n">
        <v>197</v>
      </c>
      <c r="D1393" s="132" t="n">
        <v>94</v>
      </c>
      <c r="E1393" s="217" t="n">
        <v>0.1</v>
      </c>
      <c r="F1393" s="217" t="n">
        <v>0.1</v>
      </c>
      <c r="G1393" s="217" t="n">
        <v>0.1</v>
      </c>
      <c r="H1393" s="217" t="n">
        <v>209.6</v>
      </c>
      <c r="I1393" s="127"/>
    </row>
    <row r="1394" customFormat="false" ht="15" hidden="false" customHeight="false" outlineLevel="0" collapsed="false">
      <c r="A1394" s="219" t="s">
        <v>33</v>
      </c>
      <c r="B1394" s="132" t="n">
        <v>357</v>
      </c>
      <c r="C1394" s="132" t="n">
        <v>248</v>
      </c>
      <c r="D1394" s="132" t="n">
        <v>109</v>
      </c>
      <c r="E1394" s="217" t="n">
        <v>0.1</v>
      </c>
      <c r="F1394" s="217" t="n">
        <v>0.1</v>
      </c>
      <c r="G1394" s="217" t="n">
        <v>0.1</v>
      </c>
      <c r="H1394" s="217" t="n">
        <v>227.5</v>
      </c>
      <c r="I1394" s="127"/>
    </row>
    <row r="1395" customFormat="false" ht="15" hidden="false" customHeight="false" outlineLevel="0" collapsed="false">
      <c r="A1395" s="219" t="s">
        <v>34</v>
      </c>
      <c r="B1395" s="132" t="n">
        <v>1382</v>
      </c>
      <c r="C1395" s="132" t="n">
        <v>1047</v>
      </c>
      <c r="D1395" s="132" t="n">
        <v>335</v>
      </c>
      <c r="E1395" s="217" t="n">
        <v>0.4</v>
      </c>
      <c r="F1395" s="217" t="n">
        <v>0.5</v>
      </c>
      <c r="G1395" s="217" t="n">
        <v>0.2</v>
      </c>
      <c r="H1395" s="217" t="n">
        <v>312.5</v>
      </c>
      <c r="I1395" s="127"/>
    </row>
    <row r="1396" customFormat="false" ht="15" hidden="false" customHeight="false" outlineLevel="0" collapsed="false">
      <c r="A1396" s="219" t="s">
        <v>35</v>
      </c>
      <c r="B1396" s="132" t="n">
        <v>2065</v>
      </c>
      <c r="C1396" s="132" t="n">
        <v>1653</v>
      </c>
      <c r="D1396" s="132" t="n">
        <v>412</v>
      </c>
      <c r="E1396" s="217" t="n">
        <v>0.5</v>
      </c>
      <c r="F1396" s="217" t="n">
        <v>0.8</v>
      </c>
      <c r="G1396" s="217" t="n">
        <v>0.2</v>
      </c>
      <c r="H1396" s="217" t="n">
        <v>401.2</v>
      </c>
      <c r="I1396" s="127"/>
    </row>
    <row r="1397" customFormat="false" ht="15" hidden="false" customHeight="false" outlineLevel="0" collapsed="false">
      <c r="A1397" s="219" t="s">
        <v>36</v>
      </c>
      <c r="B1397" s="132" t="n">
        <v>1919</v>
      </c>
      <c r="C1397" s="132" t="n">
        <v>1489</v>
      </c>
      <c r="D1397" s="132" t="n">
        <v>430</v>
      </c>
      <c r="E1397" s="217" t="n">
        <v>0.5</v>
      </c>
      <c r="F1397" s="217" t="n">
        <v>0.8</v>
      </c>
      <c r="G1397" s="217" t="n">
        <v>0.2</v>
      </c>
      <c r="H1397" s="217" t="n">
        <v>346.3</v>
      </c>
      <c r="I1397" s="127"/>
    </row>
    <row r="1398" customFormat="false" ht="15" hidden="false" customHeight="false" outlineLevel="0" collapsed="false">
      <c r="A1398" s="219" t="s">
        <v>37</v>
      </c>
      <c r="B1398" s="132" t="n">
        <v>2095</v>
      </c>
      <c r="C1398" s="132" t="n">
        <v>1518</v>
      </c>
      <c r="D1398" s="132" t="n">
        <v>577</v>
      </c>
      <c r="E1398" s="217" t="n">
        <v>0.6</v>
      </c>
      <c r="F1398" s="217" t="n">
        <v>0.8</v>
      </c>
      <c r="G1398" s="217" t="n">
        <v>0.3</v>
      </c>
      <c r="H1398" s="217" t="n">
        <v>263.1</v>
      </c>
      <c r="I1398" s="127"/>
    </row>
    <row r="1399" customFormat="false" ht="15" hidden="false" customHeight="false" outlineLevel="0" collapsed="false">
      <c r="A1399" s="219" t="s">
        <v>38</v>
      </c>
      <c r="B1399" s="132" t="n">
        <v>2928</v>
      </c>
      <c r="C1399" s="132" t="n">
        <v>1973</v>
      </c>
      <c r="D1399" s="132" t="n">
        <v>955</v>
      </c>
      <c r="E1399" s="217" t="n">
        <v>0.8</v>
      </c>
      <c r="F1399" s="217" t="n">
        <v>1</v>
      </c>
      <c r="G1399" s="217" t="n">
        <v>0.5</v>
      </c>
      <c r="H1399" s="217" t="n">
        <v>206.6</v>
      </c>
      <c r="I1399" s="127"/>
    </row>
    <row r="1400" customFormat="false" ht="15" hidden="false" customHeight="false" outlineLevel="0" collapsed="false">
      <c r="A1400" s="219" t="s">
        <v>39</v>
      </c>
      <c r="B1400" s="132" t="n">
        <v>4729</v>
      </c>
      <c r="C1400" s="132" t="n">
        <v>3032</v>
      </c>
      <c r="D1400" s="132" t="n">
        <v>1697</v>
      </c>
      <c r="E1400" s="217" t="n">
        <v>1.2</v>
      </c>
      <c r="F1400" s="217" t="n">
        <v>1.5</v>
      </c>
      <c r="G1400" s="217" t="n">
        <v>0.9</v>
      </c>
      <c r="H1400" s="217" t="n">
        <v>178.7</v>
      </c>
      <c r="I1400" s="127"/>
    </row>
    <row r="1401" customFormat="false" ht="15" hidden="false" customHeight="false" outlineLevel="0" collapsed="false">
      <c r="A1401" s="219" t="s">
        <v>40</v>
      </c>
      <c r="B1401" s="132" t="n">
        <v>7377</v>
      </c>
      <c r="C1401" s="132" t="n">
        <v>4663</v>
      </c>
      <c r="D1401" s="132" t="n">
        <v>2714</v>
      </c>
      <c r="E1401" s="217" t="n">
        <v>1.9</v>
      </c>
      <c r="F1401" s="217" t="n">
        <v>2.4</v>
      </c>
      <c r="G1401" s="217" t="n">
        <v>1.5</v>
      </c>
      <c r="H1401" s="217" t="n">
        <v>171.8</v>
      </c>
      <c r="I1401" s="127"/>
    </row>
    <row r="1402" customFormat="false" ht="15" hidden="false" customHeight="false" outlineLevel="0" collapsed="false">
      <c r="A1402" s="219" t="s">
        <v>52</v>
      </c>
      <c r="B1402" s="132" t="n">
        <v>11062</v>
      </c>
      <c r="C1402" s="132" t="n">
        <v>7033</v>
      </c>
      <c r="D1402" s="132" t="n">
        <v>4029</v>
      </c>
      <c r="E1402" s="217" t="n">
        <v>2.9</v>
      </c>
      <c r="F1402" s="217" t="n">
        <v>3.6</v>
      </c>
      <c r="G1402" s="217" t="n">
        <v>2.2</v>
      </c>
      <c r="H1402" s="217" t="n">
        <v>174.6</v>
      </c>
      <c r="I1402" s="127"/>
    </row>
    <row r="1403" customFormat="false" ht="15" hidden="false" customHeight="false" outlineLevel="0" collapsed="false">
      <c r="A1403" s="219" t="s">
        <v>53</v>
      </c>
      <c r="B1403" s="132" t="n">
        <v>17106</v>
      </c>
      <c r="C1403" s="132" t="n">
        <v>11090</v>
      </c>
      <c r="D1403" s="132" t="n">
        <v>6016</v>
      </c>
      <c r="E1403" s="217" t="n">
        <v>4.5</v>
      </c>
      <c r="F1403" s="217" t="n">
        <v>5.6</v>
      </c>
      <c r="G1403" s="217" t="n">
        <v>3.3</v>
      </c>
      <c r="H1403" s="217" t="n">
        <v>184.3</v>
      </c>
      <c r="I1403" s="127"/>
    </row>
    <row r="1404" customFormat="false" ht="15" hidden="false" customHeight="false" outlineLevel="0" collapsed="false">
      <c r="A1404" s="219" t="s">
        <v>57</v>
      </c>
      <c r="B1404" s="132" t="n">
        <v>23009</v>
      </c>
      <c r="C1404" s="132" t="n">
        <v>14934</v>
      </c>
      <c r="D1404" s="132" t="n">
        <v>8075</v>
      </c>
      <c r="E1404" s="217" t="n">
        <v>6.1</v>
      </c>
      <c r="F1404" s="217" t="n">
        <v>7.6</v>
      </c>
      <c r="G1404" s="217" t="n">
        <v>4.4</v>
      </c>
      <c r="H1404" s="217" t="n">
        <v>184.9</v>
      </c>
      <c r="I1404" s="127"/>
    </row>
    <row r="1405" customFormat="false" ht="15" hidden="false" customHeight="false" outlineLevel="0" collapsed="false">
      <c r="A1405" s="219" t="s">
        <v>62</v>
      </c>
      <c r="B1405" s="132" t="n">
        <v>28487</v>
      </c>
      <c r="C1405" s="132" t="n">
        <v>17926</v>
      </c>
      <c r="D1405" s="132" t="n">
        <v>10561</v>
      </c>
      <c r="E1405" s="217" t="n">
        <v>7.5</v>
      </c>
      <c r="F1405" s="217" t="n">
        <v>9.1</v>
      </c>
      <c r="G1405" s="217" t="n">
        <v>5.8</v>
      </c>
      <c r="H1405" s="217" t="n">
        <v>169.7</v>
      </c>
      <c r="I1405" s="127"/>
    </row>
    <row r="1406" customFormat="false" ht="15" hidden="false" customHeight="false" outlineLevel="0" collapsed="false">
      <c r="A1406" s="219" t="s">
        <v>64</v>
      </c>
      <c r="B1406" s="132" t="n">
        <v>38455</v>
      </c>
      <c r="C1406" s="132" t="n">
        <v>23282</v>
      </c>
      <c r="D1406" s="132" t="n">
        <v>15173</v>
      </c>
      <c r="E1406" s="217" t="n">
        <v>10.2</v>
      </c>
      <c r="F1406" s="217" t="n">
        <v>11.8</v>
      </c>
      <c r="G1406" s="217" t="n">
        <v>8.3</v>
      </c>
      <c r="H1406" s="217" t="n">
        <v>153.4</v>
      </c>
      <c r="I1406" s="127"/>
    </row>
    <row r="1407" customFormat="false" ht="15" hidden="false" customHeight="false" outlineLevel="0" collapsed="false">
      <c r="A1407" s="219" t="s">
        <v>69</v>
      </c>
      <c r="B1407" s="132" t="n">
        <v>49778</v>
      </c>
      <c r="C1407" s="132" t="n">
        <v>28336</v>
      </c>
      <c r="D1407" s="132" t="n">
        <v>21442</v>
      </c>
      <c r="E1407" s="217" t="n">
        <v>13.1</v>
      </c>
      <c r="F1407" s="217" t="n">
        <v>14.4</v>
      </c>
      <c r="G1407" s="217" t="n">
        <v>11.8</v>
      </c>
      <c r="H1407" s="217" t="n">
        <v>132.2</v>
      </c>
      <c r="I1407" s="127"/>
    </row>
    <row r="1408" customFormat="false" ht="15" hidden="false" customHeight="false" outlineLevel="0" collapsed="false">
      <c r="A1408" s="219" t="s">
        <v>70</v>
      </c>
      <c r="B1408" s="132" t="n">
        <v>59698</v>
      </c>
      <c r="C1408" s="132" t="n">
        <v>29901</v>
      </c>
      <c r="D1408" s="132" t="n">
        <v>29797</v>
      </c>
      <c r="E1408" s="217" t="n">
        <v>15.8</v>
      </c>
      <c r="F1408" s="217" t="n">
        <v>15.2</v>
      </c>
      <c r="G1408" s="217" t="n">
        <v>16.4</v>
      </c>
      <c r="H1408" s="217" t="n">
        <v>100.3</v>
      </c>
      <c r="I1408" s="127"/>
    </row>
    <row r="1409" customFormat="false" ht="15" hidden="false" customHeight="false" outlineLevel="0" collapsed="false">
      <c r="A1409" s="219" t="s">
        <v>71</v>
      </c>
      <c r="B1409" s="132" t="n">
        <v>55806</v>
      </c>
      <c r="C1409" s="132" t="n">
        <v>24176</v>
      </c>
      <c r="D1409" s="132" t="n">
        <v>31630</v>
      </c>
      <c r="E1409" s="217" t="n">
        <v>14.7</v>
      </c>
      <c r="F1409" s="217" t="n">
        <v>12.3</v>
      </c>
      <c r="G1409" s="217" t="n">
        <v>17.4</v>
      </c>
      <c r="H1409" s="217" t="n">
        <v>76.4</v>
      </c>
      <c r="I1409" s="127"/>
    </row>
    <row r="1410" customFormat="false" ht="15" hidden="false" customHeight="false" outlineLevel="0" collapsed="false">
      <c r="A1410" s="219" t="s">
        <v>72</v>
      </c>
      <c r="B1410" s="132" t="n">
        <v>38526</v>
      </c>
      <c r="C1410" s="132" t="n">
        <v>13961</v>
      </c>
      <c r="D1410" s="132" t="n">
        <v>24565</v>
      </c>
      <c r="E1410" s="217" t="n">
        <v>10.2</v>
      </c>
      <c r="F1410" s="217" t="n">
        <v>7.1</v>
      </c>
      <c r="G1410" s="217" t="n">
        <v>13.5</v>
      </c>
      <c r="H1410" s="217" t="n">
        <v>56.8</v>
      </c>
      <c r="I1410" s="127"/>
    </row>
    <row r="1411" customFormat="false" ht="15" hidden="false" customHeight="false" outlineLevel="0" collapsed="false">
      <c r="A1411" s="219" t="s">
        <v>74</v>
      </c>
      <c r="B1411" s="132" t="n">
        <v>20592</v>
      </c>
      <c r="C1411" s="132" t="n">
        <v>5968</v>
      </c>
      <c r="D1411" s="132" t="n">
        <v>14624</v>
      </c>
      <c r="E1411" s="217" t="n">
        <v>5.4</v>
      </c>
      <c r="F1411" s="217" t="n">
        <v>3</v>
      </c>
      <c r="G1411" s="217" t="n">
        <v>8</v>
      </c>
      <c r="H1411" s="217" t="n">
        <v>40.8</v>
      </c>
      <c r="I1411" s="127"/>
    </row>
    <row r="1412" customFormat="false" ht="15" hidden="false" customHeight="false" outlineLevel="0" collapsed="false">
      <c r="A1412" s="219" t="s">
        <v>218</v>
      </c>
      <c r="B1412" s="132" t="n">
        <v>8545</v>
      </c>
      <c r="C1412" s="132" t="n">
        <v>1927</v>
      </c>
      <c r="D1412" s="132" t="n">
        <v>6618</v>
      </c>
      <c r="E1412" s="217" t="n">
        <v>2.3</v>
      </c>
      <c r="F1412" s="217" t="n">
        <v>1</v>
      </c>
      <c r="G1412" s="217" t="n">
        <v>3.6</v>
      </c>
      <c r="H1412" s="217" t="n">
        <v>29.1</v>
      </c>
      <c r="I1412" s="127"/>
    </row>
    <row r="1413" customFormat="false" ht="15" hidden="false" customHeight="false" outlineLevel="0" collapsed="false">
      <c r="B1413" s="132"/>
      <c r="C1413" s="132"/>
      <c r="D1413" s="132"/>
      <c r="E1413" s="217"/>
      <c r="F1413" s="217"/>
      <c r="G1413" s="217"/>
      <c r="H1413" s="217"/>
      <c r="I1413" s="127"/>
    </row>
    <row r="1414" customFormat="false" ht="15" hidden="false" customHeight="false" outlineLevel="0" collapsed="false">
      <c r="A1414" s="219" t="s">
        <v>186</v>
      </c>
      <c r="B1414" s="132" t="n">
        <v>3853</v>
      </c>
      <c r="C1414" s="132" t="n">
        <v>2184</v>
      </c>
      <c r="D1414" s="132" t="n">
        <v>1669</v>
      </c>
      <c r="E1414" s="217" t="n">
        <v>1</v>
      </c>
      <c r="F1414" s="217" t="n">
        <v>1.1</v>
      </c>
      <c r="G1414" s="217" t="n">
        <v>0.9</v>
      </c>
      <c r="H1414" s="217" t="n">
        <v>130.9</v>
      </c>
      <c r="I1414" s="127"/>
    </row>
    <row r="1415" customFormat="false" ht="15" hidden="false" customHeight="false" outlineLevel="0" collapsed="false">
      <c r="A1415" s="219" t="s">
        <v>189</v>
      </c>
      <c r="B1415" s="132" t="n">
        <v>548</v>
      </c>
      <c r="C1415" s="132" t="n">
        <v>312</v>
      </c>
      <c r="D1415" s="132" t="n">
        <v>236</v>
      </c>
      <c r="E1415" s="217" t="n">
        <v>0.1</v>
      </c>
      <c r="F1415" s="217" t="n">
        <v>0.2</v>
      </c>
      <c r="G1415" s="217" t="n">
        <v>0.1</v>
      </c>
      <c r="H1415" s="217" t="n">
        <v>132.2</v>
      </c>
      <c r="I1415" s="127"/>
    </row>
    <row r="1416" customFormat="false" ht="15" hidden="false" customHeight="false" outlineLevel="0" collapsed="false">
      <c r="A1416" s="219" t="s">
        <v>24</v>
      </c>
      <c r="B1416" s="132" t="n">
        <v>5049</v>
      </c>
      <c r="C1416" s="132" t="n">
        <v>2941</v>
      </c>
      <c r="D1416" s="132" t="n">
        <v>2108</v>
      </c>
      <c r="E1416" s="217" t="n">
        <v>1.3</v>
      </c>
      <c r="F1416" s="217" t="n">
        <v>1.5</v>
      </c>
      <c r="G1416" s="217" t="n">
        <v>1.2</v>
      </c>
      <c r="H1416" s="217" t="n">
        <v>139.5</v>
      </c>
      <c r="I1416" s="127"/>
    </row>
    <row r="1417" customFormat="false" ht="15" hidden="false" customHeight="false" outlineLevel="0" collapsed="false">
      <c r="A1417" s="219" t="s">
        <v>25</v>
      </c>
      <c r="B1417" s="132" t="n">
        <v>3447</v>
      </c>
      <c r="C1417" s="132" t="n">
        <v>2700</v>
      </c>
      <c r="D1417" s="132" t="n">
        <v>747</v>
      </c>
      <c r="E1417" s="217" t="n">
        <v>0.9</v>
      </c>
      <c r="F1417" s="217" t="n">
        <v>1.4</v>
      </c>
      <c r="G1417" s="217" t="n">
        <v>0.4</v>
      </c>
      <c r="H1417" s="217" t="n">
        <v>361.4</v>
      </c>
      <c r="I1417" s="127"/>
    </row>
    <row r="1418" customFormat="false" ht="15" hidden="false" customHeight="false" outlineLevel="0" collapsed="false">
      <c r="A1418" s="219" t="s">
        <v>222</v>
      </c>
      <c r="B1418" s="132" t="n">
        <v>15118</v>
      </c>
      <c r="C1418" s="132" t="n">
        <v>10712</v>
      </c>
      <c r="D1418" s="132" t="n">
        <v>4406</v>
      </c>
      <c r="E1418" s="217" t="n">
        <v>4</v>
      </c>
      <c r="F1418" s="217" t="n">
        <v>5.4</v>
      </c>
      <c r="G1418" s="217" t="n">
        <v>2.4</v>
      </c>
      <c r="H1418" s="217" t="n">
        <v>243.1</v>
      </c>
      <c r="I1418" s="127"/>
    </row>
    <row r="1419" customFormat="false" ht="15" hidden="false" customHeight="false" outlineLevel="0" collapsed="false">
      <c r="A1419" s="219" t="s">
        <v>223</v>
      </c>
      <c r="B1419" s="132" t="n">
        <v>22495</v>
      </c>
      <c r="C1419" s="132" t="n">
        <v>15375</v>
      </c>
      <c r="D1419" s="132" t="n">
        <v>7120</v>
      </c>
      <c r="E1419" s="217" t="n">
        <v>5.9</v>
      </c>
      <c r="F1419" s="217" t="n">
        <v>7.8</v>
      </c>
      <c r="G1419" s="217" t="n">
        <v>3.9</v>
      </c>
      <c r="H1419" s="217" t="n">
        <v>215.9</v>
      </c>
      <c r="I1419" s="127"/>
    </row>
    <row r="1420" customFormat="false" ht="15" hidden="false" customHeight="false" outlineLevel="0" collapsed="false">
      <c r="A1420" s="219" t="s">
        <v>224</v>
      </c>
      <c r="B1420" s="132" t="n">
        <v>73672</v>
      </c>
      <c r="C1420" s="132" t="n">
        <v>48432</v>
      </c>
      <c r="D1420" s="132" t="n">
        <v>25240</v>
      </c>
      <c r="E1420" s="217" t="n">
        <v>19.5</v>
      </c>
      <c r="F1420" s="217" t="n">
        <v>24.6</v>
      </c>
      <c r="G1420" s="217" t="n">
        <v>13.9</v>
      </c>
      <c r="H1420" s="217" t="n">
        <v>191.9</v>
      </c>
      <c r="I1420" s="127"/>
    </row>
    <row r="1421" customFormat="false" ht="15" hidden="false" customHeight="false" outlineLevel="0" collapsed="false">
      <c r="A1421" s="219" t="s">
        <v>226</v>
      </c>
      <c r="B1421" s="132" t="n">
        <v>51177</v>
      </c>
      <c r="C1421" s="132" t="n">
        <v>33057</v>
      </c>
      <c r="D1421" s="132" t="n">
        <v>18120</v>
      </c>
      <c r="E1421" s="217" t="n">
        <v>13.5</v>
      </c>
      <c r="F1421" s="217" t="n">
        <v>16.8</v>
      </c>
      <c r="G1421" s="217" t="n">
        <v>10</v>
      </c>
      <c r="H1421" s="217" t="n">
        <v>182.4</v>
      </c>
      <c r="I1421" s="127"/>
    </row>
    <row r="1422" customFormat="false" ht="15" hidden="false" customHeight="false" outlineLevel="0" collapsed="false">
      <c r="A1422" s="219" t="s">
        <v>227</v>
      </c>
      <c r="B1422" s="132" t="n">
        <v>340002</v>
      </c>
      <c r="C1422" s="132" t="n">
        <v>171501</v>
      </c>
      <c r="D1422" s="132" t="n">
        <v>168501</v>
      </c>
      <c r="E1422" s="217" t="n">
        <v>89.8</v>
      </c>
      <c r="F1422" s="217" t="n">
        <v>87.1</v>
      </c>
      <c r="G1422" s="217" t="n">
        <v>92.7</v>
      </c>
      <c r="H1422" s="217" t="n">
        <v>101.8</v>
      </c>
      <c r="I1422" s="127"/>
    </row>
    <row r="1423" customFormat="false" ht="15" hidden="false" customHeight="false" outlineLevel="0" collapsed="false">
      <c r="A1423" s="219" t="s">
        <v>228</v>
      </c>
      <c r="B1423" s="132" t="n">
        <v>299887</v>
      </c>
      <c r="C1423" s="132" t="n">
        <v>145477</v>
      </c>
      <c r="D1423" s="132" t="n">
        <v>154410</v>
      </c>
      <c r="E1423" s="217" t="n">
        <v>79.2</v>
      </c>
      <c r="F1423" s="217" t="n">
        <v>73.9</v>
      </c>
      <c r="G1423" s="217" t="n">
        <v>85</v>
      </c>
      <c r="H1423" s="217" t="n">
        <v>94.2</v>
      </c>
      <c r="I1423" s="127"/>
    </row>
    <row r="1424" customFormat="false" ht="15" hidden="false" customHeight="false" outlineLevel="0" collapsed="false">
      <c r="A1424" s="219" t="s">
        <v>229</v>
      </c>
      <c r="B1424" s="132" t="n">
        <v>232945</v>
      </c>
      <c r="C1424" s="132" t="n">
        <v>104269</v>
      </c>
      <c r="D1424" s="132" t="n">
        <v>128676</v>
      </c>
      <c r="E1424" s="217" t="n">
        <v>61.5</v>
      </c>
      <c r="F1424" s="217" t="n">
        <v>53</v>
      </c>
      <c r="G1424" s="217" t="n">
        <v>70.8</v>
      </c>
      <c r="H1424" s="217" t="n">
        <v>81</v>
      </c>
      <c r="I1424" s="127"/>
    </row>
    <row r="1425" customFormat="false" ht="15" hidden="false" customHeight="false" outlineLevel="0" collapsed="false">
      <c r="B1425" s="132"/>
      <c r="C1425" s="132"/>
      <c r="D1425" s="132"/>
      <c r="E1425" s="217"/>
      <c r="F1425" s="217"/>
      <c r="G1425" s="217"/>
      <c r="H1425" s="217"/>
      <c r="I1425" s="127"/>
    </row>
    <row r="1426" customFormat="false" ht="15" hidden="false" customHeight="false" outlineLevel="0" collapsed="false">
      <c r="A1426" s="219" t="s">
        <v>230</v>
      </c>
      <c r="B1426" s="132" t="n">
        <v>373559</v>
      </c>
      <c r="C1426" s="132" t="n">
        <v>193909</v>
      </c>
      <c r="D1426" s="132" t="n">
        <v>179650</v>
      </c>
      <c r="E1426" s="217" t="n">
        <v>98.7</v>
      </c>
      <c r="F1426" s="217" t="n">
        <v>98.5</v>
      </c>
      <c r="G1426" s="217" t="n">
        <v>98.8</v>
      </c>
      <c r="H1426" s="217" t="n">
        <v>107.9</v>
      </c>
      <c r="I1426" s="127"/>
    </row>
    <row r="1427" customFormat="false" ht="15" hidden="false" customHeight="false" outlineLevel="0" collapsed="false">
      <c r="A1427" s="219" t="s">
        <v>231</v>
      </c>
      <c r="B1427" s="132" t="n">
        <v>69</v>
      </c>
      <c r="C1427" s="132" t="n">
        <v>48</v>
      </c>
      <c r="D1427" s="132" t="n">
        <v>21</v>
      </c>
      <c r="E1427" s="217" t="n">
        <v>0</v>
      </c>
      <c r="F1427" s="217" t="n">
        <v>0</v>
      </c>
      <c r="G1427" s="217" t="n">
        <v>0</v>
      </c>
      <c r="H1427" s="217" t="n">
        <v>228.6</v>
      </c>
      <c r="I1427" s="127"/>
    </row>
    <row r="1428" customFormat="false" ht="15" hidden="false" customHeight="false" outlineLevel="0" collapsed="false">
      <c r="A1428" s="219" t="s">
        <v>232</v>
      </c>
      <c r="B1428" s="132" t="n">
        <v>58</v>
      </c>
      <c r="C1428" s="132" t="n">
        <v>39</v>
      </c>
      <c r="D1428" s="132" t="n">
        <v>19</v>
      </c>
      <c r="E1428" s="217" t="n">
        <v>0</v>
      </c>
      <c r="F1428" s="217" t="n">
        <v>0</v>
      </c>
      <c r="G1428" s="217" t="n">
        <v>0</v>
      </c>
      <c r="H1428" s="217" t="n">
        <v>205.3</v>
      </c>
      <c r="I1428" s="127"/>
    </row>
    <row r="1429" customFormat="false" ht="15" hidden="false" customHeight="false" outlineLevel="0" collapsed="false">
      <c r="A1429" s="219" t="s">
        <v>233</v>
      </c>
      <c r="B1429" s="132" t="n">
        <v>1255</v>
      </c>
      <c r="C1429" s="132" t="n">
        <v>935</v>
      </c>
      <c r="D1429" s="132" t="n">
        <v>320</v>
      </c>
      <c r="E1429" s="217" t="n">
        <v>0.3</v>
      </c>
      <c r="F1429" s="217" t="n">
        <v>0.5</v>
      </c>
      <c r="G1429" s="217" t="n">
        <v>0.2</v>
      </c>
      <c r="H1429" s="217" t="n">
        <v>292.2</v>
      </c>
      <c r="I1429" s="127"/>
    </row>
    <row r="1430" customFormat="false" ht="15" hidden="false" customHeight="false" outlineLevel="0" collapsed="false">
      <c r="A1430" s="219" t="s">
        <v>234</v>
      </c>
      <c r="B1430" s="132" t="n">
        <v>6080</v>
      </c>
      <c r="C1430" s="132" t="n">
        <v>3716</v>
      </c>
      <c r="D1430" s="132" t="n">
        <v>2364</v>
      </c>
      <c r="E1430" s="217" t="n">
        <v>1.6</v>
      </c>
      <c r="F1430" s="217" t="n">
        <v>1.9</v>
      </c>
      <c r="G1430" s="217" t="n">
        <v>1.3</v>
      </c>
      <c r="H1430" s="217" t="n">
        <v>157.2</v>
      </c>
      <c r="I1430" s="127"/>
    </row>
    <row r="1431" customFormat="false" ht="15" hidden="false" customHeight="false" outlineLevel="0" collapsed="false">
      <c r="A1431" s="219" t="s">
        <v>218</v>
      </c>
      <c r="B1431" s="132" t="n">
        <v>8545</v>
      </c>
      <c r="C1431" s="132" t="n">
        <v>1927</v>
      </c>
      <c r="D1431" s="132" t="n">
        <v>6618</v>
      </c>
      <c r="E1431" s="217" t="n">
        <v>2.3</v>
      </c>
      <c r="F1431" s="217" t="n">
        <v>1</v>
      </c>
      <c r="G1431" s="217" t="n">
        <v>3.6</v>
      </c>
      <c r="H1431" s="217" t="n">
        <v>29.1</v>
      </c>
      <c r="I1431" s="127"/>
    </row>
    <row r="1432" customFormat="false" ht="15" hidden="false" customHeight="false" outlineLevel="0" collapsed="false">
      <c r="B1432" s="132"/>
      <c r="C1432" s="132"/>
      <c r="D1432" s="132"/>
      <c r="E1432" s="217"/>
      <c r="F1432" s="217"/>
      <c r="G1432" s="217"/>
      <c r="H1432" s="217"/>
      <c r="I1432" s="127"/>
    </row>
    <row r="1433" customFormat="false" ht="15" hidden="false" customHeight="false" outlineLevel="0" collapsed="false">
      <c r="A1433" s="124" t="s">
        <v>235</v>
      </c>
      <c r="B1433" s="227" t="n">
        <v>79.4405141763151</v>
      </c>
      <c r="C1433" s="227" t="n">
        <v>76.0903155603917</v>
      </c>
      <c r="D1433" s="227" t="n">
        <v>82.8615486652297</v>
      </c>
      <c r="E1433" s="124"/>
      <c r="F1433" s="124"/>
      <c r="G1433" s="124"/>
      <c r="H1433" s="124"/>
      <c r="I1433" s="127"/>
    </row>
    <row r="1434" customFormat="false" ht="15" hidden="false" customHeight="false" outlineLevel="0" collapsed="false">
      <c r="A1434" s="127"/>
      <c r="B1434" s="127"/>
      <c r="C1434" s="127"/>
      <c r="D1434" s="127"/>
      <c r="E1434" s="127"/>
      <c r="F1434" s="127"/>
      <c r="G1434" s="127"/>
      <c r="H1434" s="127"/>
      <c r="I1434" s="127"/>
    </row>
    <row r="1435" customFormat="false" ht="15" hidden="false" customHeight="false" outlineLevel="0" collapsed="false">
      <c r="A1435" s="127"/>
      <c r="B1435" s="127"/>
      <c r="C1435" s="127"/>
      <c r="D1435" s="127"/>
      <c r="E1435" s="127"/>
      <c r="F1435" s="127"/>
      <c r="G1435" s="127"/>
      <c r="H1435" s="127"/>
      <c r="I1435" s="127"/>
    </row>
    <row r="1436" customFormat="false" ht="15" hidden="false" customHeight="false" outlineLevel="0" collapsed="false">
      <c r="A1436" s="127" t="s">
        <v>349</v>
      </c>
      <c r="B1436" s="127"/>
      <c r="C1436" s="127"/>
      <c r="D1436" s="127"/>
      <c r="E1436" s="127"/>
      <c r="F1436" s="127"/>
      <c r="G1436" s="127"/>
      <c r="H1436" s="127"/>
      <c r="I1436" s="127"/>
    </row>
    <row r="1437" customFormat="false" ht="15" hidden="false" customHeight="false" outlineLevel="0" collapsed="false">
      <c r="A1437" s="127"/>
      <c r="B1437" s="127"/>
      <c r="C1437" s="127"/>
      <c r="D1437" s="127"/>
      <c r="E1437" s="127"/>
      <c r="F1437" s="127"/>
      <c r="G1437" s="127"/>
      <c r="H1437" s="127"/>
      <c r="I1437" s="127"/>
    </row>
    <row r="1438" customFormat="false" ht="15" hidden="false" customHeight="false" outlineLevel="0" collapsed="false">
      <c r="A1438" s="127" t="s">
        <v>174</v>
      </c>
      <c r="B1438" s="127"/>
      <c r="C1438" s="127"/>
      <c r="D1438" s="127"/>
      <c r="E1438" s="127"/>
      <c r="F1438" s="127"/>
      <c r="G1438" s="127"/>
      <c r="H1438" s="127"/>
      <c r="I1438" s="127"/>
    </row>
    <row r="1439" customFormat="false" ht="15" hidden="false" customHeight="false" outlineLevel="0" collapsed="false">
      <c r="A1439" s="127"/>
      <c r="B1439" s="127"/>
      <c r="C1439" s="127"/>
      <c r="D1439" s="127"/>
      <c r="E1439" s="127"/>
      <c r="F1439" s="127"/>
      <c r="G1439" s="127"/>
      <c r="H1439" s="127"/>
      <c r="I1439" s="127"/>
    </row>
    <row r="1440" customFormat="false" ht="15" hidden="false" customHeight="false" outlineLevel="0" collapsed="false">
      <c r="A1440" s="127" t="s">
        <v>187</v>
      </c>
      <c r="B1440" s="127"/>
      <c r="C1440" s="127"/>
      <c r="D1440" s="127"/>
      <c r="E1440" s="127"/>
      <c r="F1440" s="127"/>
      <c r="G1440" s="127"/>
      <c r="H1440" s="127"/>
      <c r="I1440" s="127"/>
    </row>
    <row r="1441" customFormat="false" ht="15" hidden="false" customHeight="false" outlineLevel="0" collapsed="false">
      <c r="A1441" s="210" t="s">
        <v>190</v>
      </c>
      <c r="B1441" s="211" t="s">
        <v>191</v>
      </c>
      <c r="C1441" s="211"/>
      <c r="D1441" s="211"/>
      <c r="E1441" s="211" t="s">
        <v>192</v>
      </c>
      <c r="F1441" s="211"/>
      <c r="G1441" s="211"/>
      <c r="H1441" s="212" t="s">
        <v>193</v>
      </c>
      <c r="I1441" s="127"/>
    </row>
    <row r="1442" customFormat="false" ht="15" hidden="false" customHeight="false" outlineLevel="0" collapsed="false">
      <c r="A1442" s="210"/>
      <c r="B1442" s="213" t="s">
        <v>195</v>
      </c>
      <c r="C1442" s="213" t="s">
        <v>196</v>
      </c>
      <c r="D1442" s="213" t="s">
        <v>197</v>
      </c>
      <c r="E1442" s="213" t="s">
        <v>195</v>
      </c>
      <c r="F1442" s="213" t="s">
        <v>196</v>
      </c>
      <c r="G1442" s="214" t="s">
        <v>197</v>
      </c>
      <c r="H1442" s="215" t="s">
        <v>198</v>
      </c>
      <c r="I1442" s="127"/>
    </row>
    <row r="1443" customFormat="false" ht="15" hidden="false" customHeight="false" outlineLevel="0" collapsed="false">
      <c r="A1443" s="0" t="s">
        <v>201</v>
      </c>
      <c r="B1443" s="132" t="n">
        <v>383998</v>
      </c>
      <c r="C1443" s="132" t="n">
        <v>199509</v>
      </c>
      <c r="D1443" s="132" t="n">
        <v>184489</v>
      </c>
      <c r="E1443" s="217" t="n">
        <v>100</v>
      </c>
      <c r="F1443" s="217" t="n">
        <v>100</v>
      </c>
      <c r="G1443" s="217" t="n">
        <v>100</v>
      </c>
      <c r="H1443" s="217" t="n">
        <v>108.1</v>
      </c>
      <c r="I1443" s="127"/>
    </row>
    <row r="1444" customFormat="false" ht="15" hidden="false" customHeight="false" outlineLevel="0" collapsed="false">
      <c r="A1444" s="219" t="s">
        <v>186</v>
      </c>
      <c r="B1444" s="132" t="n">
        <v>3764</v>
      </c>
      <c r="C1444" s="132" t="n">
        <v>2135</v>
      </c>
      <c r="D1444" s="132" t="n">
        <v>1629</v>
      </c>
      <c r="E1444" s="217" t="n">
        <v>1</v>
      </c>
      <c r="F1444" s="217" t="n">
        <v>1.1</v>
      </c>
      <c r="G1444" s="217" t="n">
        <v>0.9</v>
      </c>
      <c r="H1444" s="217" t="n">
        <v>131.1</v>
      </c>
      <c r="I1444" s="127"/>
    </row>
    <row r="1445" customFormat="false" ht="15" hidden="false" customHeight="false" outlineLevel="0" collapsed="false">
      <c r="A1445" s="219" t="s">
        <v>189</v>
      </c>
      <c r="B1445" s="132" t="n">
        <v>532</v>
      </c>
      <c r="C1445" s="132" t="n">
        <v>301</v>
      </c>
      <c r="D1445" s="132" t="n">
        <v>231</v>
      </c>
      <c r="E1445" s="217" t="n">
        <v>0.1</v>
      </c>
      <c r="F1445" s="217" t="n">
        <v>0.2</v>
      </c>
      <c r="G1445" s="217" t="n">
        <v>0.1</v>
      </c>
      <c r="H1445" s="217" t="n">
        <v>130.3</v>
      </c>
      <c r="I1445" s="127"/>
    </row>
    <row r="1446" customFormat="false" ht="15" hidden="false" customHeight="false" outlineLevel="0" collapsed="false">
      <c r="A1446" s="219" t="s">
        <v>46</v>
      </c>
      <c r="B1446" s="132" t="n">
        <v>285</v>
      </c>
      <c r="C1446" s="132" t="n">
        <v>197</v>
      </c>
      <c r="D1446" s="132" t="n">
        <v>88</v>
      </c>
      <c r="E1446" s="217" t="n">
        <v>0.1</v>
      </c>
      <c r="F1446" s="217" t="n">
        <v>0.1</v>
      </c>
      <c r="G1446" s="217" t="n">
        <v>0</v>
      </c>
      <c r="H1446" s="217" t="n">
        <v>223.9</v>
      </c>
      <c r="I1446" s="127"/>
    </row>
    <row r="1447" customFormat="false" ht="15" hidden="false" customHeight="false" outlineLevel="0" collapsed="false">
      <c r="A1447" s="219" t="s">
        <v>33</v>
      </c>
      <c r="B1447" s="132" t="n">
        <v>342</v>
      </c>
      <c r="C1447" s="132" t="n">
        <v>241</v>
      </c>
      <c r="D1447" s="132" t="n">
        <v>101</v>
      </c>
      <c r="E1447" s="217" t="n">
        <v>0.1</v>
      </c>
      <c r="F1447" s="217" t="n">
        <v>0.1</v>
      </c>
      <c r="G1447" s="217" t="n">
        <v>0.1</v>
      </c>
      <c r="H1447" s="217" t="n">
        <v>238.6</v>
      </c>
      <c r="I1447" s="127"/>
    </row>
    <row r="1448" customFormat="false" ht="15" hidden="false" customHeight="false" outlineLevel="0" collapsed="false">
      <c r="A1448" s="219" t="s">
        <v>34</v>
      </c>
      <c r="B1448" s="132" t="n">
        <v>1349</v>
      </c>
      <c r="C1448" s="132" t="n">
        <v>1019</v>
      </c>
      <c r="D1448" s="132" t="n">
        <v>330</v>
      </c>
      <c r="E1448" s="217" t="n">
        <v>0.4</v>
      </c>
      <c r="F1448" s="217" t="n">
        <v>0.5</v>
      </c>
      <c r="G1448" s="217" t="n">
        <v>0.2</v>
      </c>
      <c r="H1448" s="217" t="n">
        <v>308.8</v>
      </c>
      <c r="I1448" s="127"/>
    </row>
    <row r="1449" customFormat="false" ht="15" hidden="false" customHeight="false" outlineLevel="0" collapsed="false">
      <c r="A1449" s="219" t="s">
        <v>35</v>
      </c>
      <c r="B1449" s="132" t="n">
        <v>2022</v>
      </c>
      <c r="C1449" s="132" t="n">
        <v>1625</v>
      </c>
      <c r="D1449" s="132" t="n">
        <v>397</v>
      </c>
      <c r="E1449" s="217" t="n">
        <v>0.5</v>
      </c>
      <c r="F1449" s="217" t="n">
        <v>0.8</v>
      </c>
      <c r="G1449" s="217" t="n">
        <v>0.2</v>
      </c>
      <c r="H1449" s="217" t="n">
        <v>409.3</v>
      </c>
      <c r="I1449" s="127"/>
    </row>
    <row r="1450" customFormat="false" ht="15" hidden="false" customHeight="false" outlineLevel="0" collapsed="false">
      <c r="A1450" s="219" t="s">
        <v>36</v>
      </c>
      <c r="B1450" s="132" t="n">
        <v>1916</v>
      </c>
      <c r="C1450" s="132" t="n">
        <v>1489</v>
      </c>
      <c r="D1450" s="132" t="n">
        <v>427</v>
      </c>
      <c r="E1450" s="217" t="n">
        <v>0.5</v>
      </c>
      <c r="F1450" s="217" t="n">
        <v>0.7</v>
      </c>
      <c r="G1450" s="217" t="n">
        <v>0.2</v>
      </c>
      <c r="H1450" s="217" t="n">
        <v>348.7</v>
      </c>
      <c r="I1450" s="127"/>
    </row>
    <row r="1451" customFormat="false" ht="15" hidden="false" customHeight="false" outlineLevel="0" collapsed="false">
      <c r="A1451" s="219" t="s">
        <v>37</v>
      </c>
      <c r="B1451" s="132" t="n">
        <v>2058</v>
      </c>
      <c r="C1451" s="132" t="n">
        <v>1488</v>
      </c>
      <c r="D1451" s="132" t="n">
        <v>570</v>
      </c>
      <c r="E1451" s="217" t="n">
        <v>0.5</v>
      </c>
      <c r="F1451" s="217" t="n">
        <v>0.7</v>
      </c>
      <c r="G1451" s="217" t="n">
        <v>0.3</v>
      </c>
      <c r="H1451" s="217" t="n">
        <v>261.1</v>
      </c>
      <c r="I1451" s="127"/>
    </row>
    <row r="1452" customFormat="false" ht="15" hidden="false" customHeight="false" outlineLevel="0" collapsed="false">
      <c r="A1452" s="219" t="s">
        <v>38</v>
      </c>
      <c r="B1452" s="132" t="n">
        <v>2866</v>
      </c>
      <c r="C1452" s="132" t="n">
        <v>1935</v>
      </c>
      <c r="D1452" s="132" t="n">
        <v>931</v>
      </c>
      <c r="E1452" s="217" t="n">
        <v>0.7</v>
      </c>
      <c r="F1452" s="217" t="n">
        <v>1</v>
      </c>
      <c r="G1452" s="217" t="n">
        <v>0.5</v>
      </c>
      <c r="H1452" s="217" t="n">
        <v>207.8</v>
      </c>
      <c r="I1452" s="127"/>
    </row>
    <row r="1453" customFormat="false" ht="15" hidden="false" customHeight="false" outlineLevel="0" collapsed="false">
      <c r="A1453" s="219" t="s">
        <v>39</v>
      </c>
      <c r="B1453" s="132" t="n">
        <v>4670</v>
      </c>
      <c r="C1453" s="132" t="n">
        <v>3003</v>
      </c>
      <c r="D1453" s="132" t="n">
        <v>1667</v>
      </c>
      <c r="E1453" s="217" t="n">
        <v>1.2</v>
      </c>
      <c r="F1453" s="217" t="n">
        <v>1.5</v>
      </c>
      <c r="G1453" s="217" t="n">
        <v>0.9</v>
      </c>
      <c r="H1453" s="217" t="n">
        <v>180.1</v>
      </c>
      <c r="I1453" s="127"/>
    </row>
    <row r="1454" customFormat="false" ht="15" hidden="false" customHeight="false" outlineLevel="0" collapsed="false">
      <c r="A1454" s="219" t="s">
        <v>40</v>
      </c>
      <c r="B1454" s="132" t="n">
        <v>7397</v>
      </c>
      <c r="C1454" s="132" t="n">
        <v>4681</v>
      </c>
      <c r="D1454" s="132" t="n">
        <v>2716</v>
      </c>
      <c r="E1454" s="217" t="n">
        <v>1.9</v>
      </c>
      <c r="F1454" s="217" t="n">
        <v>2.3</v>
      </c>
      <c r="G1454" s="217" t="n">
        <v>1.5</v>
      </c>
      <c r="H1454" s="217" t="n">
        <v>172.3</v>
      </c>
      <c r="I1454" s="127"/>
    </row>
    <row r="1455" customFormat="false" ht="15" hidden="false" customHeight="false" outlineLevel="0" collapsed="false">
      <c r="A1455" s="219" t="s">
        <v>52</v>
      </c>
      <c r="B1455" s="132" t="n">
        <v>11029</v>
      </c>
      <c r="C1455" s="132" t="n">
        <v>7016</v>
      </c>
      <c r="D1455" s="132" t="n">
        <v>4013</v>
      </c>
      <c r="E1455" s="217" t="n">
        <v>2.9</v>
      </c>
      <c r="F1455" s="217" t="n">
        <v>3.5</v>
      </c>
      <c r="G1455" s="217" t="n">
        <v>2.2</v>
      </c>
      <c r="H1455" s="217" t="n">
        <v>174.8</v>
      </c>
      <c r="I1455" s="127"/>
    </row>
    <row r="1456" customFormat="false" ht="15" hidden="false" customHeight="false" outlineLevel="0" collapsed="false">
      <c r="A1456" s="219" t="s">
        <v>53</v>
      </c>
      <c r="B1456" s="132" t="n">
        <v>16996</v>
      </c>
      <c r="C1456" s="132" t="n">
        <v>11023</v>
      </c>
      <c r="D1456" s="132" t="n">
        <v>5973</v>
      </c>
      <c r="E1456" s="217" t="n">
        <v>4.4</v>
      </c>
      <c r="F1456" s="217" t="n">
        <v>5.5</v>
      </c>
      <c r="G1456" s="217" t="n">
        <v>3.2</v>
      </c>
      <c r="H1456" s="217" t="n">
        <v>184.5</v>
      </c>
      <c r="I1456" s="127"/>
    </row>
    <row r="1457" customFormat="false" ht="15" hidden="false" customHeight="false" outlineLevel="0" collapsed="false">
      <c r="A1457" s="219" t="s">
        <v>57</v>
      </c>
      <c r="B1457" s="132" t="n">
        <v>23529</v>
      </c>
      <c r="C1457" s="132" t="n">
        <v>15286</v>
      </c>
      <c r="D1457" s="132" t="n">
        <v>8243</v>
      </c>
      <c r="E1457" s="217" t="n">
        <v>6.1</v>
      </c>
      <c r="F1457" s="217" t="n">
        <v>7.7</v>
      </c>
      <c r="G1457" s="217" t="n">
        <v>4.5</v>
      </c>
      <c r="H1457" s="217" t="n">
        <v>185.4</v>
      </c>
      <c r="I1457" s="127"/>
    </row>
    <row r="1458" customFormat="false" ht="15" hidden="false" customHeight="false" outlineLevel="0" collapsed="false">
      <c r="A1458" s="219" t="s">
        <v>62</v>
      </c>
      <c r="B1458" s="132" t="n">
        <v>28945</v>
      </c>
      <c r="C1458" s="132" t="n">
        <v>18226</v>
      </c>
      <c r="D1458" s="132" t="n">
        <v>10719</v>
      </c>
      <c r="E1458" s="217" t="n">
        <v>7.5</v>
      </c>
      <c r="F1458" s="217" t="n">
        <v>9.1</v>
      </c>
      <c r="G1458" s="217" t="n">
        <v>5.8</v>
      </c>
      <c r="H1458" s="217" t="n">
        <v>170</v>
      </c>
      <c r="I1458" s="127"/>
    </row>
    <row r="1459" customFormat="false" ht="15" hidden="false" customHeight="false" outlineLevel="0" collapsed="false">
      <c r="A1459" s="219" t="s">
        <v>64</v>
      </c>
      <c r="B1459" s="132" t="n">
        <v>38483</v>
      </c>
      <c r="C1459" s="132" t="n">
        <v>23325</v>
      </c>
      <c r="D1459" s="132" t="n">
        <v>15158</v>
      </c>
      <c r="E1459" s="217" t="n">
        <v>10</v>
      </c>
      <c r="F1459" s="217" t="n">
        <v>11.7</v>
      </c>
      <c r="G1459" s="217" t="n">
        <v>8.2</v>
      </c>
      <c r="H1459" s="217" t="n">
        <v>153.9</v>
      </c>
      <c r="I1459" s="127"/>
    </row>
    <row r="1460" customFormat="false" ht="15" hidden="false" customHeight="false" outlineLevel="0" collapsed="false">
      <c r="A1460" s="219" t="s">
        <v>69</v>
      </c>
      <c r="B1460" s="132" t="n">
        <v>50099</v>
      </c>
      <c r="C1460" s="132" t="n">
        <v>28566</v>
      </c>
      <c r="D1460" s="132" t="n">
        <v>21533</v>
      </c>
      <c r="E1460" s="217" t="n">
        <v>13</v>
      </c>
      <c r="F1460" s="217" t="n">
        <v>14.3</v>
      </c>
      <c r="G1460" s="217" t="n">
        <v>11.7</v>
      </c>
      <c r="H1460" s="217" t="n">
        <v>132.7</v>
      </c>
      <c r="I1460" s="127"/>
    </row>
    <row r="1461" customFormat="false" ht="15" hidden="false" customHeight="false" outlineLevel="0" collapsed="false">
      <c r="A1461" s="219" t="s">
        <v>70</v>
      </c>
      <c r="B1461" s="132" t="n">
        <v>60274</v>
      </c>
      <c r="C1461" s="132" t="n">
        <v>30270</v>
      </c>
      <c r="D1461" s="132" t="n">
        <v>30004</v>
      </c>
      <c r="E1461" s="217" t="n">
        <v>15.7</v>
      </c>
      <c r="F1461" s="217" t="n">
        <v>15.2</v>
      </c>
      <c r="G1461" s="217" t="n">
        <v>16.3</v>
      </c>
      <c r="H1461" s="217" t="n">
        <v>100.9</v>
      </c>
      <c r="I1461" s="127"/>
    </row>
    <row r="1462" customFormat="false" ht="15" hidden="false" customHeight="false" outlineLevel="0" collapsed="false">
      <c r="A1462" s="219" t="s">
        <v>71</v>
      </c>
      <c r="B1462" s="132" t="n">
        <v>56967</v>
      </c>
      <c r="C1462" s="132" t="n">
        <v>24778</v>
      </c>
      <c r="D1462" s="132" t="n">
        <v>32189</v>
      </c>
      <c r="E1462" s="217" t="n">
        <v>14.8</v>
      </c>
      <c r="F1462" s="217" t="n">
        <v>12.4</v>
      </c>
      <c r="G1462" s="217" t="n">
        <v>17.4</v>
      </c>
      <c r="H1462" s="217" t="n">
        <v>77</v>
      </c>
      <c r="I1462" s="127"/>
    </row>
    <row r="1463" customFormat="false" ht="15" hidden="false" customHeight="false" outlineLevel="0" collapsed="false">
      <c r="A1463" s="219" t="s">
        <v>72</v>
      </c>
      <c r="B1463" s="132" t="n">
        <v>40034</v>
      </c>
      <c r="C1463" s="132" t="n">
        <v>14596</v>
      </c>
      <c r="D1463" s="132" t="n">
        <v>25438</v>
      </c>
      <c r="E1463" s="217" t="n">
        <v>10.4</v>
      </c>
      <c r="F1463" s="217" t="n">
        <v>7.3</v>
      </c>
      <c r="G1463" s="217" t="n">
        <v>13.8</v>
      </c>
      <c r="H1463" s="217" t="n">
        <v>57.4</v>
      </c>
      <c r="I1463" s="127"/>
    </row>
    <row r="1464" customFormat="false" ht="15" hidden="false" customHeight="false" outlineLevel="0" collapsed="false">
      <c r="A1464" s="219" t="s">
        <v>74</v>
      </c>
      <c r="B1464" s="132" t="n">
        <v>21460</v>
      </c>
      <c r="C1464" s="132" t="n">
        <v>6269</v>
      </c>
      <c r="D1464" s="132" t="n">
        <v>15191</v>
      </c>
      <c r="E1464" s="217" t="n">
        <v>5.6</v>
      </c>
      <c r="F1464" s="217" t="n">
        <v>3.1</v>
      </c>
      <c r="G1464" s="217" t="n">
        <v>8.2</v>
      </c>
      <c r="H1464" s="217" t="n">
        <v>41.3</v>
      </c>
      <c r="I1464" s="127"/>
    </row>
    <row r="1465" customFormat="false" ht="15" hidden="false" customHeight="false" outlineLevel="0" collapsed="false">
      <c r="A1465" s="219" t="s">
        <v>218</v>
      </c>
      <c r="B1465" s="132" t="n">
        <v>8981</v>
      </c>
      <c r="C1465" s="132" t="n">
        <v>2040</v>
      </c>
      <c r="D1465" s="132" t="n">
        <v>6941</v>
      </c>
      <c r="E1465" s="217" t="n">
        <v>2.3</v>
      </c>
      <c r="F1465" s="217" t="n">
        <v>1</v>
      </c>
      <c r="G1465" s="217" t="n">
        <v>3.8</v>
      </c>
      <c r="H1465" s="217" t="n">
        <v>29.4</v>
      </c>
      <c r="I1465" s="127"/>
    </row>
    <row r="1466" customFormat="false" ht="15" hidden="false" customHeight="false" outlineLevel="0" collapsed="false">
      <c r="B1466" s="132"/>
      <c r="C1466" s="132"/>
      <c r="D1466" s="132"/>
      <c r="E1466" s="217"/>
      <c r="F1466" s="217"/>
      <c r="G1466" s="217"/>
      <c r="H1466" s="217"/>
      <c r="I1466" s="127"/>
    </row>
    <row r="1467" customFormat="false" ht="15" hidden="false" customHeight="false" outlineLevel="0" collapsed="false">
      <c r="A1467" s="219" t="s">
        <v>186</v>
      </c>
      <c r="B1467" s="132" t="n">
        <v>3764</v>
      </c>
      <c r="C1467" s="132" t="n">
        <v>2135</v>
      </c>
      <c r="D1467" s="132" t="n">
        <v>1629</v>
      </c>
      <c r="E1467" s="217" t="n">
        <v>1</v>
      </c>
      <c r="F1467" s="217" t="n">
        <v>1.1</v>
      </c>
      <c r="G1467" s="217" t="n">
        <v>0.9</v>
      </c>
      <c r="H1467" s="217" t="n">
        <v>131.1</v>
      </c>
      <c r="I1467" s="127"/>
    </row>
    <row r="1468" customFormat="false" ht="15" hidden="false" customHeight="false" outlineLevel="0" collapsed="false">
      <c r="A1468" s="219" t="s">
        <v>189</v>
      </c>
      <c r="B1468" s="132" t="n">
        <v>532</v>
      </c>
      <c r="C1468" s="132" t="n">
        <v>301</v>
      </c>
      <c r="D1468" s="132" t="n">
        <v>231</v>
      </c>
      <c r="E1468" s="217" t="n">
        <v>0.1</v>
      </c>
      <c r="F1468" s="217" t="n">
        <v>0.2</v>
      </c>
      <c r="G1468" s="217" t="n">
        <v>0.1</v>
      </c>
      <c r="H1468" s="217" t="n">
        <v>130.3</v>
      </c>
      <c r="I1468" s="127"/>
    </row>
    <row r="1469" customFormat="false" ht="15" hidden="false" customHeight="false" outlineLevel="0" collapsed="false">
      <c r="A1469" s="219" t="s">
        <v>24</v>
      </c>
      <c r="B1469" s="132" t="n">
        <v>4923</v>
      </c>
      <c r="C1469" s="132" t="n">
        <v>2874</v>
      </c>
      <c r="D1469" s="132" t="n">
        <v>2049</v>
      </c>
      <c r="E1469" s="217" t="n">
        <v>1.3</v>
      </c>
      <c r="F1469" s="217" t="n">
        <v>1.4</v>
      </c>
      <c r="G1469" s="217" t="n">
        <v>1.1</v>
      </c>
      <c r="H1469" s="217" t="n">
        <v>140.3</v>
      </c>
      <c r="I1469" s="127"/>
    </row>
    <row r="1470" customFormat="false" ht="15" hidden="false" customHeight="false" outlineLevel="0" collapsed="false">
      <c r="A1470" s="219" t="s">
        <v>25</v>
      </c>
      <c r="B1470" s="132" t="n">
        <v>3371</v>
      </c>
      <c r="C1470" s="132" t="n">
        <v>2644</v>
      </c>
      <c r="D1470" s="132" t="n">
        <v>727</v>
      </c>
      <c r="E1470" s="217" t="n">
        <v>0.9</v>
      </c>
      <c r="F1470" s="217" t="n">
        <v>1.3</v>
      </c>
      <c r="G1470" s="217" t="n">
        <v>0.4</v>
      </c>
      <c r="H1470" s="217" t="n">
        <v>363.7</v>
      </c>
      <c r="I1470" s="127"/>
    </row>
    <row r="1471" customFormat="false" ht="15" hidden="false" customHeight="false" outlineLevel="0" collapsed="false">
      <c r="A1471" s="219" t="s">
        <v>222</v>
      </c>
      <c r="B1471" s="132" t="n">
        <v>14881</v>
      </c>
      <c r="C1471" s="132" t="n">
        <v>10559</v>
      </c>
      <c r="D1471" s="132" t="n">
        <v>4322</v>
      </c>
      <c r="E1471" s="217" t="n">
        <v>3.9</v>
      </c>
      <c r="F1471" s="217" t="n">
        <v>5.3</v>
      </c>
      <c r="G1471" s="217" t="n">
        <v>2.3</v>
      </c>
      <c r="H1471" s="217" t="n">
        <v>244.3</v>
      </c>
      <c r="I1471" s="127"/>
    </row>
    <row r="1472" customFormat="false" ht="15" hidden="false" customHeight="false" outlineLevel="0" collapsed="false">
      <c r="A1472" s="219" t="s">
        <v>223</v>
      </c>
      <c r="B1472" s="132" t="n">
        <v>22278</v>
      </c>
      <c r="C1472" s="132" t="n">
        <v>15240</v>
      </c>
      <c r="D1472" s="132" t="n">
        <v>7038</v>
      </c>
      <c r="E1472" s="217" t="n">
        <v>5.8</v>
      </c>
      <c r="F1472" s="217" t="n">
        <v>7.6</v>
      </c>
      <c r="G1472" s="217" t="n">
        <v>3.8</v>
      </c>
      <c r="H1472" s="217" t="n">
        <v>216.5</v>
      </c>
      <c r="I1472" s="127"/>
    </row>
    <row r="1473" customFormat="false" ht="15" hidden="false" customHeight="false" outlineLevel="0" collapsed="false">
      <c r="A1473" s="219" t="s">
        <v>224</v>
      </c>
      <c r="B1473" s="132" t="n">
        <v>73832</v>
      </c>
      <c r="C1473" s="132" t="n">
        <v>48565</v>
      </c>
      <c r="D1473" s="132" t="n">
        <v>25267</v>
      </c>
      <c r="E1473" s="217" t="n">
        <v>19.2</v>
      </c>
      <c r="F1473" s="217" t="n">
        <v>24.3</v>
      </c>
      <c r="G1473" s="217" t="n">
        <v>13.7</v>
      </c>
      <c r="H1473" s="217" t="n">
        <v>192.2</v>
      </c>
      <c r="I1473" s="127"/>
    </row>
    <row r="1474" customFormat="false" ht="15" hidden="false" customHeight="false" outlineLevel="0" collapsed="false">
      <c r="A1474" s="219" t="s">
        <v>226</v>
      </c>
      <c r="B1474" s="132" t="n">
        <v>51554</v>
      </c>
      <c r="C1474" s="132" t="n">
        <v>33325</v>
      </c>
      <c r="D1474" s="132" t="n">
        <v>18229</v>
      </c>
      <c r="E1474" s="217" t="n">
        <v>13.4</v>
      </c>
      <c r="F1474" s="217" t="n">
        <v>16.7</v>
      </c>
      <c r="G1474" s="217" t="n">
        <v>9.9</v>
      </c>
      <c r="H1474" s="217" t="n">
        <v>182.8</v>
      </c>
      <c r="I1474" s="127"/>
    </row>
    <row r="1475" customFormat="false" ht="15" hidden="false" customHeight="false" outlineLevel="0" collapsed="false">
      <c r="A1475" s="219" t="s">
        <v>227</v>
      </c>
      <c r="B1475" s="132" t="n">
        <v>345768</v>
      </c>
      <c r="C1475" s="132" t="n">
        <v>174379</v>
      </c>
      <c r="D1475" s="132" t="n">
        <v>171389</v>
      </c>
      <c r="E1475" s="217" t="n">
        <v>90</v>
      </c>
      <c r="F1475" s="217" t="n">
        <v>87.4</v>
      </c>
      <c r="G1475" s="217" t="n">
        <v>92.9</v>
      </c>
      <c r="H1475" s="217" t="n">
        <v>101.7</v>
      </c>
      <c r="I1475" s="127"/>
    </row>
    <row r="1476" customFormat="false" ht="15" hidden="false" customHeight="false" outlineLevel="0" collapsed="false">
      <c r="A1476" s="219" t="s">
        <v>228</v>
      </c>
      <c r="B1476" s="132" t="n">
        <v>305243</v>
      </c>
      <c r="C1476" s="132" t="n">
        <v>148070</v>
      </c>
      <c r="D1476" s="132" t="n">
        <v>157173</v>
      </c>
      <c r="E1476" s="217" t="n">
        <v>79.5</v>
      </c>
      <c r="F1476" s="217" t="n">
        <v>74.2</v>
      </c>
      <c r="G1476" s="217" t="n">
        <v>85.2</v>
      </c>
      <c r="H1476" s="217" t="n">
        <v>94.2</v>
      </c>
      <c r="I1476" s="127"/>
    </row>
    <row r="1477" customFormat="false" ht="15" hidden="false" customHeight="false" outlineLevel="0" collapsed="false">
      <c r="A1477" s="219" t="s">
        <v>229</v>
      </c>
      <c r="B1477" s="132" t="n">
        <v>237815</v>
      </c>
      <c r="C1477" s="132" t="n">
        <v>106519</v>
      </c>
      <c r="D1477" s="132" t="n">
        <v>131296</v>
      </c>
      <c r="E1477" s="217" t="n">
        <v>61.9</v>
      </c>
      <c r="F1477" s="217" t="n">
        <v>53.4</v>
      </c>
      <c r="G1477" s="217" t="n">
        <v>71.2</v>
      </c>
      <c r="H1477" s="217" t="n">
        <v>81.1</v>
      </c>
      <c r="I1477" s="127"/>
    </row>
    <row r="1478" customFormat="false" ht="15" hidden="false" customHeight="false" outlineLevel="0" collapsed="false">
      <c r="B1478" s="132"/>
      <c r="C1478" s="132"/>
      <c r="D1478" s="132"/>
      <c r="E1478" s="217"/>
      <c r="F1478" s="217"/>
      <c r="G1478" s="217"/>
      <c r="H1478" s="217"/>
      <c r="I1478" s="127"/>
    </row>
    <row r="1479" customFormat="false" ht="15" hidden="false" customHeight="false" outlineLevel="0" collapsed="false">
      <c r="A1479" s="219" t="s">
        <v>230</v>
      </c>
      <c r="B1479" s="132" t="n">
        <v>379075</v>
      </c>
      <c r="C1479" s="132" t="n">
        <v>196635</v>
      </c>
      <c r="D1479" s="132" t="n">
        <v>182440</v>
      </c>
      <c r="E1479" s="217" t="n">
        <v>98.7</v>
      </c>
      <c r="F1479" s="217" t="n">
        <v>98.6</v>
      </c>
      <c r="G1479" s="217" t="n">
        <v>98.9</v>
      </c>
      <c r="H1479" s="217" t="n">
        <v>107.8</v>
      </c>
      <c r="I1479" s="127"/>
    </row>
    <row r="1480" customFormat="false" ht="15" hidden="false" customHeight="false" outlineLevel="0" collapsed="false">
      <c r="A1480" s="219" t="s">
        <v>231</v>
      </c>
      <c r="B1480" s="132" t="n">
        <v>63</v>
      </c>
      <c r="C1480" s="132" t="n">
        <v>45</v>
      </c>
      <c r="D1480" s="132" t="n">
        <v>18</v>
      </c>
      <c r="E1480" s="217" t="n">
        <v>0</v>
      </c>
      <c r="F1480" s="217" t="n">
        <v>0</v>
      </c>
      <c r="G1480" s="217" t="n">
        <v>0</v>
      </c>
      <c r="H1480" s="217" t="n">
        <v>250</v>
      </c>
      <c r="I1480" s="127"/>
    </row>
    <row r="1481" customFormat="false" ht="15" hidden="false" customHeight="false" outlineLevel="0" collapsed="false">
      <c r="A1481" s="219" t="s">
        <v>232</v>
      </c>
      <c r="B1481" s="132" t="n">
        <v>62</v>
      </c>
      <c r="C1481" s="132" t="n">
        <v>41</v>
      </c>
      <c r="D1481" s="132" t="n">
        <v>21</v>
      </c>
      <c r="E1481" s="217" t="n">
        <v>0</v>
      </c>
      <c r="F1481" s="217" t="n">
        <v>0</v>
      </c>
      <c r="G1481" s="217" t="n">
        <v>0</v>
      </c>
      <c r="H1481" s="217" t="n">
        <v>195.2</v>
      </c>
      <c r="I1481" s="127"/>
    </row>
    <row r="1482" customFormat="false" ht="15" hidden="false" customHeight="false" outlineLevel="0" collapsed="false">
      <c r="A1482" s="219" t="s">
        <v>233</v>
      </c>
      <c r="B1482" s="132" t="n">
        <v>1232</v>
      </c>
      <c r="C1482" s="132" t="n">
        <v>915</v>
      </c>
      <c r="D1482" s="132" t="n">
        <v>317</v>
      </c>
      <c r="E1482" s="217" t="n">
        <v>0.3</v>
      </c>
      <c r="F1482" s="217" t="n">
        <v>0.5</v>
      </c>
      <c r="G1482" s="217" t="n">
        <v>0.2</v>
      </c>
      <c r="H1482" s="217" t="n">
        <v>288.6</v>
      </c>
      <c r="I1482" s="127"/>
    </row>
    <row r="1483" customFormat="false" ht="15" hidden="false" customHeight="false" outlineLevel="0" collapsed="false">
      <c r="A1483" s="219" t="s">
        <v>234</v>
      </c>
      <c r="B1483" s="132" t="n">
        <v>5933</v>
      </c>
      <c r="C1483" s="132" t="n">
        <v>3630</v>
      </c>
      <c r="D1483" s="132" t="n">
        <v>2303</v>
      </c>
      <c r="E1483" s="217" t="n">
        <v>1.5</v>
      </c>
      <c r="F1483" s="217" t="n">
        <v>1.8</v>
      </c>
      <c r="G1483" s="217" t="n">
        <v>1.2</v>
      </c>
      <c r="H1483" s="217" t="n">
        <v>157.6</v>
      </c>
      <c r="I1483" s="127"/>
    </row>
    <row r="1484" customFormat="false" ht="15" hidden="false" customHeight="false" outlineLevel="0" collapsed="false">
      <c r="A1484" s="219" t="s">
        <v>218</v>
      </c>
      <c r="B1484" s="132" t="n">
        <v>8981</v>
      </c>
      <c r="C1484" s="132" t="n">
        <v>2040</v>
      </c>
      <c r="D1484" s="132" t="n">
        <v>6941</v>
      </c>
      <c r="E1484" s="217" t="n">
        <v>2.3</v>
      </c>
      <c r="F1484" s="217" t="n">
        <v>1</v>
      </c>
      <c r="G1484" s="217" t="n">
        <v>3.8</v>
      </c>
      <c r="H1484" s="217" t="n">
        <v>29.4</v>
      </c>
      <c r="I1484" s="127"/>
    </row>
    <row r="1485" customFormat="false" ht="15" hidden="false" customHeight="false" outlineLevel="0" collapsed="false">
      <c r="B1485" s="132"/>
      <c r="C1485" s="132"/>
      <c r="D1485" s="132"/>
      <c r="E1485" s="217"/>
      <c r="F1485" s="217"/>
      <c r="G1485" s="217"/>
      <c r="H1485" s="217"/>
      <c r="I1485" s="127"/>
    </row>
    <row r="1486" customFormat="false" ht="15" hidden="false" customHeight="false" outlineLevel="0" collapsed="false">
      <c r="A1486" s="124" t="s">
        <v>235</v>
      </c>
      <c r="B1486" s="227" t="n">
        <v>79.6119416508109</v>
      </c>
      <c r="C1486" s="227" t="n">
        <v>76.2485169872371</v>
      </c>
      <c r="D1486" s="227" t="n">
        <v>83.0371047195296</v>
      </c>
      <c r="E1486" s="124"/>
      <c r="F1486" s="124"/>
      <c r="G1486" s="124"/>
      <c r="H1486" s="124"/>
      <c r="I1486" s="127"/>
    </row>
    <row r="1487" customFormat="false" ht="15" hidden="false" customHeight="false" outlineLevel="0" collapsed="false">
      <c r="A1487" s="127"/>
      <c r="B1487" s="127"/>
      <c r="C1487" s="127"/>
      <c r="D1487" s="127"/>
      <c r="E1487" s="127"/>
      <c r="F1487" s="127"/>
      <c r="G1487" s="127"/>
      <c r="H1487" s="127"/>
      <c r="I1487" s="127"/>
    </row>
    <row r="1488" customFormat="false" ht="15" hidden="false" customHeight="false" outlineLevel="0" collapsed="false">
      <c r="A1488" s="127"/>
      <c r="B1488" s="127"/>
      <c r="C1488" s="127"/>
      <c r="D1488" s="127"/>
      <c r="E1488" s="127"/>
      <c r="F1488" s="127"/>
      <c r="G1488" s="127"/>
      <c r="H1488" s="127"/>
      <c r="I1488" s="127"/>
    </row>
    <row r="1489" customFormat="false" ht="15" hidden="false" customHeight="false" outlineLevel="0" collapsed="false">
      <c r="A1489" s="127" t="s">
        <v>350</v>
      </c>
      <c r="B1489" s="127"/>
      <c r="C1489" s="127"/>
      <c r="D1489" s="127"/>
      <c r="E1489" s="127"/>
      <c r="F1489" s="127"/>
      <c r="G1489" s="127"/>
      <c r="H1489" s="127"/>
      <c r="I1489" s="127"/>
    </row>
    <row r="1490" customFormat="false" ht="15" hidden="false" customHeight="false" outlineLevel="0" collapsed="false">
      <c r="A1490" s="127"/>
      <c r="B1490" s="127"/>
      <c r="C1490" s="127"/>
      <c r="D1490" s="127"/>
      <c r="E1490" s="127"/>
      <c r="F1490" s="127"/>
      <c r="G1490" s="127"/>
      <c r="H1490" s="127"/>
      <c r="I1490" s="127"/>
    </row>
    <row r="1491" customFormat="false" ht="15" hidden="false" customHeight="false" outlineLevel="0" collapsed="false">
      <c r="A1491" s="127" t="s">
        <v>174</v>
      </c>
      <c r="B1491" s="127"/>
      <c r="C1491" s="127"/>
      <c r="D1491" s="127"/>
      <c r="E1491" s="127"/>
      <c r="F1491" s="127"/>
      <c r="G1491" s="127"/>
      <c r="H1491" s="127"/>
      <c r="I1491" s="127"/>
    </row>
    <row r="1492" customFormat="false" ht="15" hidden="false" customHeight="false" outlineLevel="0" collapsed="false">
      <c r="A1492" s="127"/>
      <c r="B1492" s="127"/>
      <c r="C1492" s="127"/>
      <c r="D1492" s="127"/>
      <c r="E1492" s="127"/>
      <c r="F1492" s="127"/>
      <c r="G1492" s="127"/>
      <c r="H1492" s="127"/>
      <c r="I1492" s="127"/>
    </row>
    <row r="1493" customFormat="false" ht="15" hidden="false" customHeight="false" outlineLevel="0" collapsed="false">
      <c r="A1493" s="127" t="s">
        <v>187</v>
      </c>
      <c r="B1493" s="127"/>
      <c r="C1493" s="127"/>
      <c r="D1493" s="127"/>
      <c r="E1493" s="127"/>
      <c r="F1493" s="127"/>
      <c r="G1493" s="127"/>
      <c r="H1493" s="127"/>
      <c r="I1493" s="127"/>
    </row>
    <row r="1494" customFormat="false" ht="15" hidden="false" customHeight="false" outlineLevel="0" collapsed="false">
      <c r="A1494" s="210" t="s">
        <v>190</v>
      </c>
      <c r="B1494" s="211" t="s">
        <v>191</v>
      </c>
      <c r="C1494" s="211"/>
      <c r="D1494" s="211"/>
      <c r="E1494" s="211" t="s">
        <v>192</v>
      </c>
      <c r="F1494" s="211"/>
      <c r="G1494" s="211"/>
      <c r="H1494" s="212" t="s">
        <v>193</v>
      </c>
      <c r="I1494" s="127"/>
    </row>
    <row r="1495" customFormat="false" ht="15" hidden="false" customHeight="false" outlineLevel="0" collapsed="false">
      <c r="A1495" s="210"/>
      <c r="B1495" s="213" t="s">
        <v>195</v>
      </c>
      <c r="C1495" s="213" t="s">
        <v>196</v>
      </c>
      <c r="D1495" s="213" t="s">
        <v>197</v>
      </c>
      <c r="E1495" s="213" t="s">
        <v>195</v>
      </c>
      <c r="F1495" s="213" t="s">
        <v>196</v>
      </c>
      <c r="G1495" s="214" t="s">
        <v>197</v>
      </c>
      <c r="H1495" s="215" t="s">
        <v>198</v>
      </c>
      <c r="I1495" s="127"/>
    </row>
    <row r="1496" customFormat="false" ht="15" hidden="false" customHeight="false" outlineLevel="0" collapsed="false">
      <c r="A1496" s="0" t="s">
        <v>201</v>
      </c>
      <c r="B1496" s="132" t="n">
        <v>389383</v>
      </c>
      <c r="C1496" s="132" t="n">
        <v>202163</v>
      </c>
      <c r="D1496" s="132" t="n">
        <v>187220</v>
      </c>
      <c r="E1496" s="217" t="n">
        <v>100</v>
      </c>
      <c r="F1496" s="217" t="n">
        <v>100</v>
      </c>
      <c r="G1496" s="217" t="n">
        <v>100</v>
      </c>
      <c r="H1496" s="217" t="n">
        <v>108</v>
      </c>
      <c r="I1496" s="127"/>
    </row>
    <row r="1497" customFormat="false" ht="15" hidden="false" customHeight="false" outlineLevel="0" collapsed="false">
      <c r="A1497" s="219" t="s">
        <v>186</v>
      </c>
      <c r="B1497" s="132" t="n">
        <v>3683</v>
      </c>
      <c r="C1497" s="132" t="n">
        <v>2084</v>
      </c>
      <c r="D1497" s="132" t="n">
        <v>1599</v>
      </c>
      <c r="E1497" s="217" t="n">
        <v>0.9</v>
      </c>
      <c r="F1497" s="217" t="n">
        <v>1</v>
      </c>
      <c r="G1497" s="217" t="n">
        <v>0.9</v>
      </c>
      <c r="H1497" s="217" t="n">
        <v>130.3</v>
      </c>
      <c r="I1497" s="127"/>
    </row>
    <row r="1498" customFormat="false" ht="15" hidden="false" customHeight="false" outlineLevel="0" collapsed="false">
      <c r="A1498" s="219" t="s">
        <v>189</v>
      </c>
      <c r="B1498" s="132" t="n">
        <v>510</v>
      </c>
      <c r="C1498" s="132" t="n">
        <v>294</v>
      </c>
      <c r="D1498" s="132" t="n">
        <v>216</v>
      </c>
      <c r="E1498" s="217" t="n">
        <v>0.1</v>
      </c>
      <c r="F1498" s="217" t="n">
        <v>0.1</v>
      </c>
      <c r="G1498" s="217" t="n">
        <v>0.1</v>
      </c>
      <c r="H1498" s="217" t="n">
        <v>136.1</v>
      </c>
      <c r="I1498" s="127"/>
    </row>
    <row r="1499" customFormat="false" ht="15" hidden="false" customHeight="false" outlineLevel="0" collapsed="false">
      <c r="A1499" s="219" t="s">
        <v>46</v>
      </c>
      <c r="B1499" s="132" t="n">
        <v>274</v>
      </c>
      <c r="C1499" s="132" t="n">
        <v>187</v>
      </c>
      <c r="D1499" s="132" t="n">
        <v>87</v>
      </c>
      <c r="E1499" s="217" t="n">
        <v>0.1</v>
      </c>
      <c r="F1499" s="217" t="n">
        <v>0.1</v>
      </c>
      <c r="G1499" s="217" t="n">
        <v>0</v>
      </c>
      <c r="H1499" s="217" t="n">
        <v>214.9</v>
      </c>
      <c r="I1499" s="127"/>
    </row>
    <row r="1500" customFormat="false" ht="15" hidden="false" customHeight="false" outlineLevel="0" collapsed="false">
      <c r="A1500" s="219" t="s">
        <v>33</v>
      </c>
      <c r="B1500" s="132" t="n">
        <v>336</v>
      </c>
      <c r="C1500" s="132" t="n">
        <v>234</v>
      </c>
      <c r="D1500" s="132" t="n">
        <v>102</v>
      </c>
      <c r="E1500" s="217" t="n">
        <v>0.1</v>
      </c>
      <c r="F1500" s="217" t="n">
        <v>0.1</v>
      </c>
      <c r="G1500" s="217" t="n">
        <v>0.1</v>
      </c>
      <c r="H1500" s="217" t="n">
        <v>229.4</v>
      </c>
      <c r="I1500" s="127"/>
    </row>
    <row r="1501" customFormat="false" ht="15" hidden="false" customHeight="false" outlineLevel="0" collapsed="false">
      <c r="A1501" s="219" t="s">
        <v>34</v>
      </c>
      <c r="B1501" s="132" t="n">
        <v>1318</v>
      </c>
      <c r="C1501" s="132" t="n">
        <v>1005</v>
      </c>
      <c r="D1501" s="132" t="n">
        <v>313</v>
      </c>
      <c r="E1501" s="217" t="n">
        <v>0.3</v>
      </c>
      <c r="F1501" s="217" t="n">
        <v>0.5</v>
      </c>
      <c r="G1501" s="217" t="n">
        <v>0.2</v>
      </c>
      <c r="H1501" s="217" t="n">
        <v>321.1</v>
      </c>
      <c r="I1501" s="127"/>
    </row>
    <row r="1502" customFormat="false" ht="15" hidden="false" customHeight="false" outlineLevel="0" collapsed="false">
      <c r="A1502" s="219" t="s">
        <v>35</v>
      </c>
      <c r="B1502" s="132" t="n">
        <v>1987</v>
      </c>
      <c r="C1502" s="132" t="n">
        <v>1592</v>
      </c>
      <c r="D1502" s="132" t="n">
        <v>395</v>
      </c>
      <c r="E1502" s="217" t="n">
        <v>0.5</v>
      </c>
      <c r="F1502" s="217" t="n">
        <v>0.8</v>
      </c>
      <c r="G1502" s="217" t="n">
        <v>0.2</v>
      </c>
      <c r="H1502" s="217" t="n">
        <v>403</v>
      </c>
      <c r="I1502" s="127"/>
    </row>
    <row r="1503" customFormat="false" ht="15" hidden="false" customHeight="false" outlineLevel="0" collapsed="false">
      <c r="A1503" s="219" t="s">
        <v>36</v>
      </c>
      <c r="B1503" s="132" t="n">
        <v>1904</v>
      </c>
      <c r="C1503" s="132" t="n">
        <v>1482</v>
      </c>
      <c r="D1503" s="132" t="n">
        <v>422</v>
      </c>
      <c r="E1503" s="217" t="n">
        <v>0.5</v>
      </c>
      <c r="F1503" s="217" t="n">
        <v>0.7</v>
      </c>
      <c r="G1503" s="217" t="n">
        <v>0.2</v>
      </c>
      <c r="H1503" s="217" t="n">
        <v>351.2</v>
      </c>
      <c r="I1503" s="127"/>
    </row>
    <row r="1504" customFormat="false" ht="15" hidden="false" customHeight="false" outlineLevel="0" collapsed="false">
      <c r="A1504" s="219" t="s">
        <v>37</v>
      </c>
      <c r="B1504" s="132" t="n">
        <v>2018</v>
      </c>
      <c r="C1504" s="132" t="n">
        <v>1468</v>
      </c>
      <c r="D1504" s="132" t="n">
        <v>550</v>
      </c>
      <c r="E1504" s="217" t="n">
        <v>0.5</v>
      </c>
      <c r="F1504" s="217" t="n">
        <v>0.7</v>
      </c>
      <c r="G1504" s="217" t="n">
        <v>0.3</v>
      </c>
      <c r="H1504" s="217" t="n">
        <v>266.9</v>
      </c>
      <c r="I1504" s="127"/>
    </row>
    <row r="1505" customFormat="false" ht="15" hidden="false" customHeight="false" outlineLevel="0" collapsed="false">
      <c r="A1505" s="219" t="s">
        <v>38</v>
      </c>
      <c r="B1505" s="132" t="n">
        <v>2815</v>
      </c>
      <c r="C1505" s="132" t="n">
        <v>1905</v>
      </c>
      <c r="D1505" s="132" t="n">
        <v>910</v>
      </c>
      <c r="E1505" s="217" t="n">
        <v>0.7</v>
      </c>
      <c r="F1505" s="217" t="n">
        <v>0.9</v>
      </c>
      <c r="G1505" s="217" t="n">
        <v>0.5</v>
      </c>
      <c r="H1505" s="217" t="n">
        <v>209.3</v>
      </c>
      <c r="I1505" s="127"/>
    </row>
    <row r="1506" customFormat="false" ht="15" hidden="false" customHeight="false" outlineLevel="0" collapsed="false">
      <c r="A1506" s="219" t="s">
        <v>39</v>
      </c>
      <c r="B1506" s="132" t="n">
        <v>4596</v>
      </c>
      <c r="C1506" s="132" t="n">
        <v>2957</v>
      </c>
      <c r="D1506" s="132" t="n">
        <v>1639</v>
      </c>
      <c r="E1506" s="217" t="n">
        <v>1.2</v>
      </c>
      <c r="F1506" s="217" t="n">
        <v>1.5</v>
      </c>
      <c r="G1506" s="217" t="n">
        <v>0.9</v>
      </c>
      <c r="H1506" s="217" t="n">
        <v>180.4</v>
      </c>
      <c r="I1506" s="127"/>
    </row>
    <row r="1507" customFormat="false" ht="15" hidden="false" customHeight="false" outlineLevel="0" collapsed="false">
      <c r="A1507" s="219" t="s">
        <v>40</v>
      </c>
      <c r="B1507" s="132" t="n">
        <v>7414</v>
      </c>
      <c r="C1507" s="132" t="n">
        <v>4701</v>
      </c>
      <c r="D1507" s="132" t="n">
        <v>2713</v>
      </c>
      <c r="E1507" s="217" t="n">
        <v>1.9</v>
      </c>
      <c r="F1507" s="217" t="n">
        <v>2.3</v>
      </c>
      <c r="G1507" s="217" t="n">
        <v>1.4</v>
      </c>
      <c r="H1507" s="217" t="n">
        <v>173.3</v>
      </c>
      <c r="I1507" s="127"/>
    </row>
    <row r="1508" customFormat="false" ht="15" hidden="false" customHeight="false" outlineLevel="0" collapsed="false">
      <c r="A1508" s="219" t="s">
        <v>52</v>
      </c>
      <c r="B1508" s="132" t="n">
        <v>11017</v>
      </c>
      <c r="C1508" s="132" t="n">
        <v>7006</v>
      </c>
      <c r="D1508" s="132" t="n">
        <v>4011</v>
      </c>
      <c r="E1508" s="217" t="n">
        <v>2.8</v>
      </c>
      <c r="F1508" s="217" t="n">
        <v>3.5</v>
      </c>
      <c r="G1508" s="217" t="n">
        <v>2.1</v>
      </c>
      <c r="H1508" s="217" t="n">
        <v>174.7</v>
      </c>
      <c r="I1508" s="127"/>
    </row>
    <row r="1509" customFormat="false" ht="15" hidden="false" customHeight="false" outlineLevel="0" collapsed="false">
      <c r="A1509" s="219" t="s">
        <v>53</v>
      </c>
      <c r="B1509" s="132" t="n">
        <v>16806</v>
      </c>
      <c r="C1509" s="132" t="n">
        <v>10915</v>
      </c>
      <c r="D1509" s="132" t="n">
        <v>5891</v>
      </c>
      <c r="E1509" s="217" t="n">
        <v>4.3</v>
      </c>
      <c r="F1509" s="217" t="n">
        <v>5.4</v>
      </c>
      <c r="G1509" s="217" t="n">
        <v>3.1</v>
      </c>
      <c r="H1509" s="217" t="n">
        <v>185.3</v>
      </c>
      <c r="I1509" s="127"/>
    </row>
    <row r="1510" customFormat="false" ht="15" hidden="false" customHeight="false" outlineLevel="0" collapsed="false">
      <c r="A1510" s="219" t="s">
        <v>57</v>
      </c>
      <c r="B1510" s="132" t="n">
        <v>24011</v>
      </c>
      <c r="C1510" s="132" t="n">
        <v>15607</v>
      </c>
      <c r="D1510" s="132" t="n">
        <v>8404</v>
      </c>
      <c r="E1510" s="217" t="n">
        <v>6.2</v>
      </c>
      <c r="F1510" s="217" t="n">
        <v>7.7</v>
      </c>
      <c r="G1510" s="217" t="n">
        <v>4.5</v>
      </c>
      <c r="H1510" s="217" t="n">
        <v>185.7</v>
      </c>
      <c r="I1510" s="127"/>
    </row>
    <row r="1511" customFormat="false" ht="15" hidden="false" customHeight="false" outlineLevel="0" collapsed="false">
      <c r="A1511" s="219" t="s">
        <v>62</v>
      </c>
      <c r="B1511" s="132" t="n">
        <v>29528</v>
      </c>
      <c r="C1511" s="132" t="n">
        <v>18605</v>
      </c>
      <c r="D1511" s="132" t="n">
        <v>10923</v>
      </c>
      <c r="E1511" s="217" t="n">
        <v>7.6</v>
      </c>
      <c r="F1511" s="217" t="n">
        <v>9.2</v>
      </c>
      <c r="G1511" s="217" t="n">
        <v>5.8</v>
      </c>
      <c r="H1511" s="217" t="n">
        <v>170.3</v>
      </c>
      <c r="I1511" s="127"/>
    </row>
    <row r="1512" customFormat="false" ht="15" hidden="false" customHeight="false" outlineLevel="0" collapsed="false">
      <c r="A1512" s="219" t="s">
        <v>64</v>
      </c>
      <c r="B1512" s="132" t="n">
        <v>38547</v>
      </c>
      <c r="C1512" s="132" t="n">
        <v>23387</v>
      </c>
      <c r="D1512" s="132" t="n">
        <v>15160</v>
      </c>
      <c r="E1512" s="217" t="n">
        <v>9.9</v>
      </c>
      <c r="F1512" s="217" t="n">
        <v>11.6</v>
      </c>
      <c r="G1512" s="217" t="n">
        <v>8.1</v>
      </c>
      <c r="H1512" s="217" t="n">
        <v>154.3</v>
      </c>
      <c r="I1512" s="127"/>
    </row>
    <row r="1513" customFormat="false" ht="15" hidden="false" customHeight="false" outlineLevel="0" collapsed="false">
      <c r="A1513" s="219" t="s">
        <v>69</v>
      </c>
      <c r="B1513" s="132" t="n">
        <v>50402</v>
      </c>
      <c r="C1513" s="132" t="n">
        <v>28792</v>
      </c>
      <c r="D1513" s="132" t="n">
        <v>21610</v>
      </c>
      <c r="E1513" s="217" t="n">
        <v>12.9</v>
      </c>
      <c r="F1513" s="217" t="n">
        <v>14.2</v>
      </c>
      <c r="G1513" s="217" t="n">
        <v>11.5</v>
      </c>
      <c r="H1513" s="217" t="n">
        <v>133.2</v>
      </c>
      <c r="I1513" s="127"/>
    </row>
    <row r="1514" customFormat="false" ht="15" hidden="false" customHeight="false" outlineLevel="0" collapsed="false">
      <c r="A1514" s="219" t="s">
        <v>70</v>
      </c>
      <c r="B1514" s="132" t="n">
        <v>60800</v>
      </c>
      <c r="C1514" s="132" t="n">
        <v>30611</v>
      </c>
      <c r="D1514" s="132" t="n">
        <v>30189</v>
      </c>
      <c r="E1514" s="217" t="n">
        <v>15.6</v>
      </c>
      <c r="F1514" s="217" t="n">
        <v>15.1</v>
      </c>
      <c r="G1514" s="217" t="n">
        <v>16.1</v>
      </c>
      <c r="H1514" s="217" t="n">
        <v>101.4</v>
      </c>
      <c r="I1514" s="127"/>
    </row>
    <row r="1515" customFormat="false" ht="15" hidden="false" customHeight="false" outlineLevel="0" collapsed="false">
      <c r="A1515" s="219" t="s">
        <v>71</v>
      </c>
      <c r="B1515" s="132" t="n">
        <v>58012</v>
      </c>
      <c r="C1515" s="132" t="n">
        <v>25330</v>
      </c>
      <c r="D1515" s="132" t="n">
        <v>32682</v>
      </c>
      <c r="E1515" s="217" t="n">
        <v>14.9</v>
      </c>
      <c r="F1515" s="217" t="n">
        <v>12.5</v>
      </c>
      <c r="G1515" s="217" t="n">
        <v>17.5</v>
      </c>
      <c r="H1515" s="217" t="n">
        <v>77.5</v>
      </c>
      <c r="I1515" s="127"/>
    </row>
    <row r="1516" customFormat="false" ht="15" hidden="false" customHeight="false" outlineLevel="0" collapsed="false">
      <c r="A1516" s="219" t="s">
        <v>72</v>
      </c>
      <c r="B1516" s="132" t="n">
        <v>41566</v>
      </c>
      <c r="C1516" s="132" t="n">
        <v>15242</v>
      </c>
      <c r="D1516" s="132" t="n">
        <v>26324</v>
      </c>
      <c r="E1516" s="217" t="n">
        <v>10.7</v>
      </c>
      <c r="F1516" s="217" t="n">
        <v>7.5</v>
      </c>
      <c r="G1516" s="217" t="n">
        <v>14.1</v>
      </c>
      <c r="H1516" s="217" t="n">
        <v>57.9</v>
      </c>
      <c r="I1516" s="127"/>
    </row>
    <row r="1517" customFormat="false" ht="15" hidden="false" customHeight="false" outlineLevel="0" collapsed="false">
      <c r="A1517" s="219" t="s">
        <v>74</v>
      </c>
      <c r="B1517" s="132" t="n">
        <v>22400</v>
      </c>
      <c r="C1517" s="132" t="n">
        <v>6595</v>
      </c>
      <c r="D1517" s="132" t="n">
        <v>15805</v>
      </c>
      <c r="E1517" s="217" t="n">
        <v>5.8</v>
      </c>
      <c r="F1517" s="217" t="n">
        <v>3.3</v>
      </c>
      <c r="G1517" s="217" t="n">
        <v>8.4</v>
      </c>
      <c r="H1517" s="217" t="n">
        <v>41.7</v>
      </c>
      <c r="I1517" s="127"/>
    </row>
    <row r="1518" customFormat="false" ht="15" hidden="false" customHeight="false" outlineLevel="0" collapsed="false">
      <c r="A1518" s="219" t="s">
        <v>218</v>
      </c>
      <c r="B1518" s="132" t="n">
        <v>9439</v>
      </c>
      <c r="C1518" s="132" t="n">
        <v>2164</v>
      </c>
      <c r="D1518" s="132" t="n">
        <v>7275</v>
      </c>
      <c r="E1518" s="217" t="n">
        <v>2.4</v>
      </c>
      <c r="F1518" s="217" t="n">
        <v>1.1</v>
      </c>
      <c r="G1518" s="217" t="n">
        <v>3.9</v>
      </c>
      <c r="H1518" s="217" t="n">
        <v>29.7</v>
      </c>
      <c r="I1518" s="127"/>
    </row>
    <row r="1519" customFormat="false" ht="15" hidden="false" customHeight="false" outlineLevel="0" collapsed="false">
      <c r="B1519" s="132"/>
      <c r="C1519" s="132"/>
      <c r="D1519" s="132"/>
      <c r="E1519" s="217"/>
      <c r="F1519" s="217"/>
      <c r="G1519" s="217"/>
      <c r="H1519" s="217"/>
      <c r="I1519" s="127"/>
    </row>
    <row r="1520" customFormat="false" ht="15" hidden="false" customHeight="false" outlineLevel="0" collapsed="false">
      <c r="A1520" s="219" t="s">
        <v>186</v>
      </c>
      <c r="B1520" s="132" t="n">
        <v>3683</v>
      </c>
      <c r="C1520" s="132" t="n">
        <v>2084</v>
      </c>
      <c r="D1520" s="132" t="n">
        <v>1599</v>
      </c>
      <c r="E1520" s="217" t="n">
        <v>0.9</v>
      </c>
      <c r="F1520" s="217" t="n">
        <v>1</v>
      </c>
      <c r="G1520" s="217" t="n">
        <v>0.9</v>
      </c>
      <c r="H1520" s="217" t="n">
        <v>130.3</v>
      </c>
      <c r="I1520" s="127"/>
    </row>
    <row r="1521" customFormat="false" ht="15" hidden="false" customHeight="false" outlineLevel="0" collapsed="false">
      <c r="A1521" s="219" t="s">
        <v>189</v>
      </c>
      <c r="B1521" s="132" t="n">
        <v>510</v>
      </c>
      <c r="C1521" s="132" t="n">
        <v>294</v>
      </c>
      <c r="D1521" s="132" t="n">
        <v>216</v>
      </c>
      <c r="E1521" s="217" t="n">
        <v>0.1</v>
      </c>
      <c r="F1521" s="217" t="n">
        <v>0.1</v>
      </c>
      <c r="G1521" s="217" t="n">
        <v>0.1</v>
      </c>
      <c r="H1521" s="217" t="n">
        <v>136.1</v>
      </c>
      <c r="I1521" s="127"/>
    </row>
    <row r="1522" customFormat="false" ht="15" hidden="false" customHeight="false" outlineLevel="0" collapsed="false">
      <c r="A1522" s="219" t="s">
        <v>24</v>
      </c>
      <c r="B1522" s="132" t="n">
        <v>4803</v>
      </c>
      <c r="C1522" s="132" t="n">
        <v>2799</v>
      </c>
      <c r="D1522" s="132" t="n">
        <v>2004</v>
      </c>
      <c r="E1522" s="217" t="n">
        <v>1.2</v>
      </c>
      <c r="F1522" s="217" t="n">
        <v>1.4</v>
      </c>
      <c r="G1522" s="217" t="n">
        <v>1.1</v>
      </c>
      <c r="H1522" s="217" t="n">
        <v>139.7</v>
      </c>
      <c r="I1522" s="127"/>
    </row>
    <row r="1523" customFormat="false" ht="15" hidden="false" customHeight="false" outlineLevel="0" collapsed="false">
      <c r="A1523" s="219" t="s">
        <v>25</v>
      </c>
      <c r="B1523" s="132" t="n">
        <v>3305</v>
      </c>
      <c r="C1523" s="132" t="n">
        <v>2597</v>
      </c>
      <c r="D1523" s="132" t="n">
        <v>708</v>
      </c>
      <c r="E1523" s="217" t="n">
        <v>0.8</v>
      </c>
      <c r="F1523" s="217" t="n">
        <v>1.3</v>
      </c>
      <c r="G1523" s="217" t="n">
        <v>0.4</v>
      </c>
      <c r="H1523" s="217" t="n">
        <v>366.8</v>
      </c>
      <c r="I1523" s="127"/>
    </row>
    <row r="1524" customFormat="false" ht="15" hidden="false" customHeight="false" outlineLevel="0" collapsed="false">
      <c r="A1524" s="219" t="s">
        <v>222</v>
      </c>
      <c r="B1524" s="132" t="n">
        <v>14638</v>
      </c>
      <c r="C1524" s="132" t="n">
        <v>10409</v>
      </c>
      <c r="D1524" s="132" t="n">
        <v>4229</v>
      </c>
      <c r="E1524" s="217" t="n">
        <v>3.8</v>
      </c>
      <c r="F1524" s="217" t="n">
        <v>5.1</v>
      </c>
      <c r="G1524" s="217" t="n">
        <v>2.3</v>
      </c>
      <c r="H1524" s="217" t="n">
        <v>246.1</v>
      </c>
      <c r="I1524" s="127"/>
    </row>
    <row r="1525" customFormat="false" ht="15" hidden="false" customHeight="false" outlineLevel="0" collapsed="false">
      <c r="A1525" s="219" t="s">
        <v>223</v>
      </c>
      <c r="B1525" s="132" t="n">
        <v>22052</v>
      </c>
      <c r="C1525" s="132" t="n">
        <v>15110</v>
      </c>
      <c r="D1525" s="132" t="n">
        <v>6942</v>
      </c>
      <c r="E1525" s="217" t="n">
        <v>5.7</v>
      </c>
      <c r="F1525" s="217" t="n">
        <v>7.5</v>
      </c>
      <c r="G1525" s="217" t="n">
        <v>3.7</v>
      </c>
      <c r="H1525" s="217" t="n">
        <v>217.7</v>
      </c>
      <c r="I1525" s="127"/>
    </row>
    <row r="1526" customFormat="false" ht="15" hidden="false" customHeight="false" outlineLevel="0" collapsed="false">
      <c r="A1526" s="219" t="s">
        <v>224</v>
      </c>
      <c r="B1526" s="132" t="n">
        <v>73886</v>
      </c>
      <c r="C1526" s="132" t="n">
        <v>48638</v>
      </c>
      <c r="D1526" s="132" t="n">
        <v>25248</v>
      </c>
      <c r="E1526" s="217" t="n">
        <v>19</v>
      </c>
      <c r="F1526" s="217" t="n">
        <v>24.1</v>
      </c>
      <c r="G1526" s="217" t="n">
        <v>13.5</v>
      </c>
      <c r="H1526" s="217" t="n">
        <v>192.6</v>
      </c>
      <c r="I1526" s="127"/>
    </row>
    <row r="1527" customFormat="false" ht="15" hidden="false" customHeight="false" outlineLevel="0" collapsed="false">
      <c r="A1527" s="219" t="s">
        <v>226</v>
      </c>
      <c r="B1527" s="132" t="n">
        <v>51834</v>
      </c>
      <c r="C1527" s="132" t="n">
        <v>33528</v>
      </c>
      <c r="D1527" s="132" t="n">
        <v>18306</v>
      </c>
      <c r="E1527" s="217" t="n">
        <v>13.3</v>
      </c>
      <c r="F1527" s="217" t="n">
        <v>16.6</v>
      </c>
      <c r="G1527" s="217" t="n">
        <v>9.8</v>
      </c>
      <c r="H1527" s="217" t="n">
        <v>183.2</v>
      </c>
      <c r="I1527" s="127"/>
    </row>
    <row r="1528" customFormat="false" ht="15" hidden="false" customHeight="false" outlineLevel="0" collapsed="false">
      <c r="A1528" s="219" t="s">
        <v>227</v>
      </c>
      <c r="B1528" s="132" t="n">
        <v>351511</v>
      </c>
      <c r="C1528" s="132" t="n">
        <v>177248</v>
      </c>
      <c r="D1528" s="132" t="n">
        <v>174263</v>
      </c>
      <c r="E1528" s="217" t="n">
        <v>90.3</v>
      </c>
      <c r="F1528" s="217" t="n">
        <v>87.7</v>
      </c>
      <c r="G1528" s="217" t="n">
        <v>93.1</v>
      </c>
      <c r="H1528" s="217" t="n">
        <v>101.7</v>
      </c>
      <c r="I1528" s="127"/>
    </row>
    <row r="1529" customFormat="false" ht="15" hidden="false" customHeight="false" outlineLevel="0" collapsed="false">
      <c r="A1529" s="219" t="s">
        <v>228</v>
      </c>
      <c r="B1529" s="132" t="n">
        <v>310694</v>
      </c>
      <c r="C1529" s="132" t="n">
        <v>150726</v>
      </c>
      <c r="D1529" s="132" t="n">
        <v>159968</v>
      </c>
      <c r="E1529" s="217" t="n">
        <v>79.8</v>
      </c>
      <c r="F1529" s="217" t="n">
        <v>74.6</v>
      </c>
      <c r="G1529" s="217" t="n">
        <v>85.4</v>
      </c>
      <c r="H1529" s="217" t="n">
        <v>94.2</v>
      </c>
      <c r="I1529" s="127"/>
    </row>
    <row r="1530" customFormat="false" ht="15" hidden="false" customHeight="false" outlineLevel="0" collapsed="false">
      <c r="A1530" s="219" t="s">
        <v>229</v>
      </c>
      <c r="B1530" s="132" t="n">
        <v>242619</v>
      </c>
      <c r="C1530" s="132" t="n">
        <v>108734</v>
      </c>
      <c r="D1530" s="132" t="n">
        <v>133885</v>
      </c>
      <c r="E1530" s="217" t="n">
        <v>62.3</v>
      </c>
      <c r="F1530" s="217" t="n">
        <v>53.8</v>
      </c>
      <c r="G1530" s="217" t="n">
        <v>71.5</v>
      </c>
      <c r="H1530" s="217" t="n">
        <v>81.2</v>
      </c>
      <c r="I1530" s="127"/>
    </row>
    <row r="1531" customFormat="false" ht="15" hidden="false" customHeight="false" outlineLevel="0" collapsed="false">
      <c r="B1531" s="132"/>
      <c r="C1531" s="132"/>
      <c r="D1531" s="132"/>
      <c r="E1531" s="217"/>
      <c r="F1531" s="217"/>
      <c r="G1531" s="217"/>
      <c r="H1531" s="217"/>
      <c r="I1531" s="127"/>
    </row>
    <row r="1532" customFormat="false" ht="15" hidden="false" customHeight="false" outlineLevel="0" collapsed="false">
      <c r="A1532" s="219" t="s">
        <v>230</v>
      </c>
      <c r="B1532" s="132" t="n">
        <v>384580</v>
      </c>
      <c r="C1532" s="132" t="n">
        <v>199364</v>
      </c>
      <c r="D1532" s="132" t="n">
        <v>185216</v>
      </c>
      <c r="E1532" s="217" t="n">
        <v>98.8</v>
      </c>
      <c r="F1532" s="217" t="n">
        <v>98.6</v>
      </c>
      <c r="G1532" s="217" t="n">
        <v>98.9</v>
      </c>
      <c r="H1532" s="217" t="n">
        <v>107.6</v>
      </c>
      <c r="I1532" s="127"/>
    </row>
    <row r="1533" customFormat="false" ht="15" hidden="false" customHeight="false" outlineLevel="0" collapsed="false">
      <c r="A1533" s="219" t="s">
        <v>231</v>
      </c>
      <c r="B1533" s="132" t="n">
        <v>58</v>
      </c>
      <c r="C1533" s="132" t="n">
        <v>42</v>
      </c>
      <c r="D1533" s="132" t="n">
        <v>16</v>
      </c>
      <c r="E1533" s="217" t="n">
        <v>0</v>
      </c>
      <c r="F1533" s="217" t="n">
        <v>0</v>
      </c>
      <c r="G1533" s="217" t="n">
        <v>0</v>
      </c>
      <c r="H1533" s="217" t="n">
        <v>262.5</v>
      </c>
      <c r="I1533" s="127"/>
    </row>
    <row r="1534" customFormat="false" ht="15" hidden="false" customHeight="false" outlineLevel="0" collapsed="false">
      <c r="A1534" s="219" t="s">
        <v>232</v>
      </c>
      <c r="B1534" s="132" t="n">
        <v>53</v>
      </c>
      <c r="C1534" s="132" t="n">
        <v>35</v>
      </c>
      <c r="D1534" s="132" t="n">
        <v>18</v>
      </c>
      <c r="E1534" s="217" t="n">
        <v>0</v>
      </c>
      <c r="F1534" s="217" t="n">
        <v>0</v>
      </c>
      <c r="G1534" s="217" t="n">
        <v>0</v>
      </c>
      <c r="H1534" s="217" t="n">
        <v>194.4</v>
      </c>
      <c r="I1534" s="127"/>
    </row>
    <row r="1535" customFormat="false" ht="15" hidden="false" customHeight="false" outlineLevel="0" collapsed="false">
      <c r="A1535" s="219" t="s">
        <v>233</v>
      </c>
      <c r="B1535" s="132" t="n">
        <v>1194</v>
      </c>
      <c r="C1535" s="132" t="n">
        <v>891</v>
      </c>
      <c r="D1535" s="132" t="n">
        <v>303</v>
      </c>
      <c r="E1535" s="217" t="n">
        <v>0.3</v>
      </c>
      <c r="F1535" s="217" t="n">
        <v>0.4</v>
      </c>
      <c r="G1535" s="217" t="n">
        <v>0.2</v>
      </c>
      <c r="H1535" s="217" t="n">
        <v>294.1</v>
      </c>
      <c r="I1535" s="127"/>
    </row>
    <row r="1536" customFormat="false" ht="15" hidden="false" customHeight="false" outlineLevel="0" collapsed="false">
      <c r="A1536" s="219" t="s">
        <v>234</v>
      </c>
      <c r="B1536" s="132" t="n">
        <v>5786</v>
      </c>
      <c r="C1536" s="132" t="n">
        <v>3542</v>
      </c>
      <c r="D1536" s="132" t="n">
        <v>2244</v>
      </c>
      <c r="E1536" s="217" t="n">
        <v>1.5</v>
      </c>
      <c r="F1536" s="217" t="n">
        <v>1.8</v>
      </c>
      <c r="G1536" s="217" t="n">
        <v>1.2</v>
      </c>
      <c r="H1536" s="217" t="n">
        <v>157.8</v>
      </c>
      <c r="I1536" s="127"/>
    </row>
    <row r="1537" customFormat="false" ht="15" hidden="false" customHeight="false" outlineLevel="0" collapsed="false">
      <c r="A1537" s="219" t="s">
        <v>218</v>
      </c>
      <c r="B1537" s="132" t="n">
        <v>9439</v>
      </c>
      <c r="C1537" s="132" t="n">
        <v>2164</v>
      </c>
      <c r="D1537" s="132" t="n">
        <v>7275</v>
      </c>
      <c r="E1537" s="217" t="n">
        <v>2.4</v>
      </c>
      <c r="F1537" s="217" t="n">
        <v>1.1</v>
      </c>
      <c r="G1537" s="217" t="n">
        <v>3.9</v>
      </c>
      <c r="H1537" s="217" t="n">
        <v>29.7</v>
      </c>
      <c r="I1537" s="127"/>
    </row>
    <row r="1538" customFormat="false" ht="15" hidden="false" customHeight="false" outlineLevel="0" collapsed="false">
      <c r="B1538" s="132"/>
      <c r="C1538" s="132"/>
      <c r="D1538" s="132"/>
      <c r="E1538" s="217"/>
      <c r="F1538" s="217"/>
      <c r="G1538" s="217"/>
      <c r="H1538" s="217"/>
      <c r="I1538" s="127"/>
    </row>
    <row r="1539" customFormat="false" ht="15" hidden="false" customHeight="false" outlineLevel="0" collapsed="false">
      <c r="A1539" s="124" t="s">
        <v>235</v>
      </c>
      <c r="B1539" s="227" t="n">
        <v>79.7774329915452</v>
      </c>
      <c r="C1539" s="227" t="n">
        <v>76.4002673796792</v>
      </c>
      <c r="D1539" s="227" t="n">
        <v>83.2044198895028</v>
      </c>
      <c r="E1539" s="124"/>
      <c r="F1539" s="124"/>
      <c r="G1539" s="124"/>
      <c r="H1539" s="124"/>
      <c r="I1539" s="127"/>
    </row>
    <row r="1540" customFormat="false" ht="15" hidden="false" customHeight="false" outlineLevel="0" collapsed="false">
      <c r="A1540" s="127"/>
      <c r="B1540" s="127"/>
      <c r="C1540" s="127"/>
      <c r="D1540" s="127"/>
      <c r="E1540" s="127"/>
      <c r="F1540" s="127"/>
      <c r="G1540" s="127"/>
      <c r="H1540" s="127"/>
      <c r="I1540" s="127"/>
    </row>
    <row r="1541" customFormat="false" ht="15" hidden="false" customHeight="false" outlineLevel="0" collapsed="false">
      <c r="A1541" s="127"/>
      <c r="B1541" s="127"/>
      <c r="C1541" s="127"/>
      <c r="D1541" s="127"/>
      <c r="E1541" s="127"/>
      <c r="F1541" s="127"/>
      <c r="G1541" s="127"/>
      <c r="H1541" s="127"/>
      <c r="I1541" s="127"/>
    </row>
    <row r="1542" customFormat="false" ht="15" hidden="false" customHeight="false" outlineLevel="0" collapsed="false">
      <c r="A1542" s="127" t="s">
        <v>351</v>
      </c>
      <c r="B1542" s="127"/>
      <c r="C1542" s="127"/>
      <c r="D1542" s="127"/>
      <c r="E1542" s="127"/>
      <c r="F1542" s="127"/>
      <c r="G1542" s="127"/>
      <c r="H1542" s="127"/>
      <c r="I1542" s="127"/>
    </row>
    <row r="1543" customFormat="false" ht="15" hidden="false" customHeight="false" outlineLevel="0" collapsed="false">
      <c r="A1543" s="127"/>
      <c r="B1543" s="127"/>
      <c r="C1543" s="127"/>
      <c r="D1543" s="127"/>
      <c r="E1543" s="127"/>
      <c r="F1543" s="127"/>
      <c r="G1543" s="127"/>
      <c r="H1543" s="127"/>
      <c r="I1543" s="127"/>
    </row>
    <row r="1544" customFormat="false" ht="15" hidden="false" customHeight="false" outlineLevel="0" collapsed="false">
      <c r="A1544" s="127" t="s">
        <v>174</v>
      </c>
      <c r="B1544" s="127"/>
      <c r="C1544" s="127"/>
      <c r="D1544" s="127"/>
      <c r="E1544" s="127"/>
      <c r="F1544" s="127"/>
      <c r="G1544" s="127"/>
      <c r="H1544" s="127"/>
      <c r="I1544" s="127"/>
    </row>
    <row r="1545" customFormat="false" ht="15" hidden="false" customHeight="false" outlineLevel="0" collapsed="false">
      <c r="A1545" s="127"/>
      <c r="B1545" s="127"/>
      <c r="C1545" s="127"/>
      <c r="D1545" s="127"/>
      <c r="E1545" s="127"/>
      <c r="F1545" s="127"/>
      <c r="G1545" s="127"/>
      <c r="H1545" s="127"/>
      <c r="I1545" s="127"/>
    </row>
    <row r="1546" customFormat="false" ht="15" hidden="false" customHeight="false" outlineLevel="0" collapsed="false">
      <c r="A1546" s="127" t="s">
        <v>187</v>
      </c>
      <c r="B1546" s="127"/>
      <c r="C1546" s="127"/>
      <c r="D1546" s="127"/>
      <c r="E1546" s="127"/>
      <c r="F1546" s="127"/>
      <c r="G1546" s="127"/>
      <c r="H1546" s="127"/>
      <c r="I1546" s="127"/>
    </row>
    <row r="1547" customFormat="false" ht="15" hidden="false" customHeight="false" outlineLevel="0" collapsed="false">
      <c r="A1547" s="210" t="s">
        <v>190</v>
      </c>
      <c r="B1547" s="211" t="s">
        <v>191</v>
      </c>
      <c r="C1547" s="211"/>
      <c r="D1547" s="211"/>
      <c r="E1547" s="211" t="s">
        <v>192</v>
      </c>
      <c r="F1547" s="211"/>
      <c r="G1547" s="211"/>
      <c r="H1547" s="212" t="s">
        <v>193</v>
      </c>
      <c r="I1547" s="127"/>
    </row>
    <row r="1548" customFormat="false" ht="15" hidden="false" customHeight="false" outlineLevel="0" collapsed="false">
      <c r="A1548" s="210"/>
      <c r="B1548" s="213" t="s">
        <v>195</v>
      </c>
      <c r="C1548" s="213" t="s">
        <v>196</v>
      </c>
      <c r="D1548" s="213" t="s">
        <v>197</v>
      </c>
      <c r="E1548" s="213" t="s">
        <v>195</v>
      </c>
      <c r="F1548" s="213" t="s">
        <v>196</v>
      </c>
      <c r="G1548" s="214" t="s">
        <v>197</v>
      </c>
      <c r="H1548" s="215" t="s">
        <v>198</v>
      </c>
      <c r="I1548" s="127"/>
    </row>
    <row r="1549" customFormat="false" ht="15" hidden="false" customHeight="false" outlineLevel="0" collapsed="false">
      <c r="A1549" s="0" t="s">
        <v>201</v>
      </c>
      <c r="B1549" s="132" t="n">
        <v>394756</v>
      </c>
      <c r="C1549" s="132" t="n">
        <v>204817</v>
      </c>
      <c r="D1549" s="132" t="n">
        <v>189939</v>
      </c>
      <c r="E1549" s="217" t="n">
        <v>100</v>
      </c>
      <c r="F1549" s="217" t="n">
        <v>100</v>
      </c>
      <c r="G1549" s="217" t="n">
        <v>100</v>
      </c>
      <c r="H1549" s="217" t="n">
        <v>107.8</v>
      </c>
      <c r="I1549" s="127"/>
    </row>
    <row r="1550" customFormat="false" ht="15" hidden="false" customHeight="false" outlineLevel="0" collapsed="false">
      <c r="A1550" s="219" t="s">
        <v>186</v>
      </c>
      <c r="B1550" s="132" t="n">
        <v>3601</v>
      </c>
      <c r="C1550" s="132" t="n">
        <v>2041</v>
      </c>
      <c r="D1550" s="132" t="n">
        <v>1560</v>
      </c>
      <c r="E1550" s="217" t="n">
        <v>0.9</v>
      </c>
      <c r="F1550" s="217" t="n">
        <v>1</v>
      </c>
      <c r="G1550" s="217" t="n">
        <v>0.8</v>
      </c>
      <c r="H1550" s="217" t="n">
        <v>130.8</v>
      </c>
      <c r="I1550" s="127"/>
    </row>
    <row r="1551" customFormat="false" ht="15" hidden="false" customHeight="false" outlineLevel="0" collapsed="false">
      <c r="A1551" s="219" t="s">
        <v>189</v>
      </c>
      <c r="B1551" s="132" t="n">
        <v>497</v>
      </c>
      <c r="C1551" s="132" t="n">
        <v>285</v>
      </c>
      <c r="D1551" s="132" t="n">
        <v>212</v>
      </c>
      <c r="E1551" s="217" t="n">
        <v>0.1</v>
      </c>
      <c r="F1551" s="217" t="n">
        <v>0.1</v>
      </c>
      <c r="G1551" s="217" t="n">
        <v>0.1</v>
      </c>
      <c r="H1551" s="217" t="n">
        <v>134.4</v>
      </c>
      <c r="I1551" s="127"/>
    </row>
    <row r="1552" customFormat="false" ht="15" hidden="false" customHeight="false" outlineLevel="0" collapsed="false">
      <c r="A1552" s="219" t="s">
        <v>46</v>
      </c>
      <c r="B1552" s="132" t="n">
        <v>268</v>
      </c>
      <c r="C1552" s="132" t="n">
        <v>184</v>
      </c>
      <c r="D1552" s="132" t="n">
        <v>84</v>
      </c>
      <c r="E1552" s="217" t="n">
        <v>0.1</v>
      </c>
      <c r="F1552" s="217" t="n">
        <v>0.1</v>
      </c>
      <c r="G1552" s="217" t="n">
        <v>0</v>
      </c>
      <c r="H1552" s="217" t="n">
        <v>219</v>
      </c>
      <c r="I1552" s="127"/>
    </row>
    <row r="1553" customFormat="false" ht="15" hidden="false" customHeight="false" outlineLevel="0" collapsed="false">
      <c r="A1553" s="219" t="s">
        <v>33</v>
      </c>
      <c r="B1553" s="132" t="n">
        <v>325</v>
      </c>
      <c r="C1553" s="132" t="n">
        <v>229</v>
      </c>
      <c r="D1553" s="132" t="n">
        <v>96</v>
      </c>
      <c r="E1553" s="217" t="n">
        <v>0.1</v>
      </c>
      <c r="F1553" s="217" t="n">
        <v>0.1</v>
      </c>
      <c r="G1553" s="217" t="n">
        <v>0.1</v>
      </c>
      <c r="H1553" s="217" t="n">
        <v>238.5</v>
      </c>
      <c r="I1553" s="127"/>
    </row>
    <row r="1554" customFormat="false" ht="15" hidden="false" customHeight="false" outlineLevel="0" collapsed="false">
      <c r="A1554" s="219" t="s">
        <v>34</v>
      </c>
      <c r="B1554" s="132" t="n">
        <v>1289</v>
      </c>
      <c r="C1554" s="132" t="n">
        <v>981</v>
      </c>
      <c r="D1554" s="132" t="n">
        <v>308</v>
      </c>
      <c r="E1554" s="217" t="n">
        <v>0.3</v>
      </c>
      <c r="F1554" s="217" t="n">
        <v>0.5</v>
      </c>
      <c r="G1554" s="217" t="n">
        <v>0.2</v>
      </c>
      <c r="H1554" s="217" t="n">
        <v>318.5</v>
      </c>
      <c r="I1554" s="127"/>
    </row>
    <row r="1555" customFormat="false" ht="15" hidden="false" customHeight="false" outlineLevel="0" collapsed="false">
      <c r="A1555" s="219" t="s">
        <v>35</v>
      </c>
      <c r="B1555" s="132" t="n">
        <v>1937</v>
      </c>
      <c r="C1555" s="132" t="n">
        <v>1559</v>
      </c>
      <c r="D1555" s="132" t="n">
        <v>378</v>
      </c>
      <c r="E1555" s="217" t="n">
        <v>0.5</v>
      </c>
      <c r="F1555" s="217" t="n">
        <v>0.8</v>
      </c>
      <c r="G1555" s="217" t="n">
        <v>0.2</v>
      </c>
      <c r="H1555" s="217" t="n">
        <v>412.4</v>
      </c>
      <c r="I1555" s="127"/>
    </row>
    <row r="1556" customFormat="false" ht="15" hidden="false" customHeight="false" outlineLevel="0" collapsed="false">
      <c r="A1556" s="219" t="s">
        <v>36</v>
      </c>
      <c r="B1556" s="132" t="n">
        <v>1881</v>
      </c>
      <c r="C1556" s="132" t="n">
        <v>1463</v>
      </c>
      <c r="D1556" s="132" t="n">
        <v>418</v>
      </c>
      <c r="E1556" s="217" t="n">
        <v>0.5</v>
      </c>
      <c r="F1556" s="217" t="n">
        <v>0.7</v>
      </c>
      <c r="G1556" s="217" t="n">
        <v>0.2</v>
      </c>
      <c r="H1556" s="217" t="n">
        <v>350</v>
      </c>
      <c r="I1556" s="127"/>
    </row>
    <row r="1557" customFormat="false" ht="15" hidden="false" customHeight="false" outlineLevel="0" collapsed="false">
      <c r="A1557" s="219" t="s">
        <v>37</v>
      </c>
      <c r="B1557" s="132" t="n">
        <v>1994</v>
      </c>
      <c r="C1557" s="132" t="n">
        <v>1457</v>
      </c>
      <c r="D1557" s="132" t="n">
        <v>537</v>
      </c>
      <c r="E1557" s="217" t="n">
        <v>0.5</v>
      </c>
      <c r="F1557" s="217" t="n">
        <v>0.7</v>
      </c>
      <c r="G1557" s="217" t="n">
        <v>0.3</v>
      </c>
      <c r="H1557" s="217" t="n">
        <v>271.3</v>
      </c>
      <c r="I1557" s="127"/>
    </row>
    <row r="1558" customFormat="false" ht="15" hidden="false" customHeight="false" outlineLevel="0" collapsed="false">
      <c r="A1558" s="219" t="s">
        <v>38</v>
      </c>
      <c r="B1558" s="132" t="n">
        <v>2763</v>
      </c>
      <c r="C1558" s="132" t="n">
        <v>1873</v>
      </c>
      <c r="D1558" s="132" t="n">
        <v>890</v>
      </c>
      <c r="E1558" s="217" t="n">
        <v>0.7</v>
      </c>
      <c r="F1558" s="217" t="n">
        <v>0.9</v>
      </c>
      <c r="G1558" s="217" t="n">
        <v>0.5</v>
      </c>
      <c r="H1558" s="217" t="n">
        <v>210.4</v>
      </c>
      <c r="I1558" s="127"/>
    </row>
    <row r="1559" customFormat="false" ht="15" hidden="false" customHeight="false" outlineLevel="0" collapsed="false">
      <c r="A1559" s="219" t="s">
        <v>39</v>
      </c>
      <c r="B1559" s="132" t="n">
        <v>4523</v>
      </c>
      <c r="C1559" s="132" t="n">
        <v>2912</v>
      </c>
      <c r="D1559" s="132" t="n">
        <v>1611</v>
      </c>
      <c r="E1559" s="217" t="n">
        <v>1.1</v>
      </c>
      <c r="F1559" s="217" t="n">
        <v>1.4</v>
      </c>
      <c r="G1559" s="217" t="n">
        <v>0.8</v>
      </c>
      <c r="H1559" s="217" t="n">
        <v>180.8</v>
      </c>
      <c r="I1559" s="127"/>
    </row>
    <row r="1560" customFormat="false" ht="15" hidden="false" customHeight="false" outlineLevel="0" collapsed="false">
      <c r="A1560" s="219" t="s">
        <v>40</v>
      </c>
      <c r="B1560" s="132" t="n">
        <v>7415</v>
      </c>
      <c r="C1560" s="132" t="n">
        <v>4707</v>
      </c>
      <c r="D1560" s="132" t="n">
        <v>2708</v>
      </c>
      <c r="E1560" s="217" t="n">
        <v>1.9</v>
      </c>
      <c r="F1560" s="217" t="n">
        <v>2.3</v>
      </c>
      <c r="G1560" s="217" t="n">
        <v>1.4</v>
      </c>
      <c r="H1560" s="217" t="n">
        <v>173.8</v>
      </c>
      <c r="I1560" s="127"/>
    </row>
    <row r="1561" customFormat="false" ht="15" hidden="false" customHeight="false" outlineLevel="0" collapsed="false">
      <c r="A1561" s="219" t="s">
        <v>52</v>
      </c>
      <c r="B1561" s="132" t="n">
        <v>11029</v>
      </c>
      <c r="C1561" s="132" t="n">
        <v>7021</v>
      </c>
      <c r="D1561" s="132" t="n">
        <v>4008</v>
      </c>
      <c r="E1561" s="217" t="n">
        <v>2.8</v>
      </c>
      <c r="F1561" s="217" t="n">
        <v>3.4</v>
      </c>
      <c r="G1561" s="217" t="n">
        <v>2.1</v>
      </c>
      <c r="H1561" s="217" t="n">
        <v>175.2</v>
      </c>
      <c r="I1561" s="127"/>
    </row>
    <row r="1562" customFormat="false" ht="15" hidden="false" customHeight="false" outlineLevel="0" collapsed="false">
      <c r="A1562" s="219" t="s">
        <v>53</v>
      </c>
      <c r="B1562" s="132" t="n">
        <v>16613</v>
      </c>
      <c r="C1562" s="132" t="n">
        <v>10790</v>
      </c>
      <c r="D1562" s="132" t="n">
        <v>5823</v>
      </c>
      <c r="E1562" s="217" t="n">
        <v>4.2</v>
      </c>
      <c r="F1562" s="217" t="n">
        <v>5.3</v>
      </c>
      <c r="G1562" s="217" t="n">
        <v>3.1</v>
      </c>
      <c r="H1562" s="217" t="n">
        <v>185.3</v>
      </c>
      <c r="I1562" s="127"/>
    </row>
    <row r="1563" customFormat="false" ht="15" hidden="false" customHeight="false" outlineLevel="0" collapsed="false">
      <c r="A1563" s="219" t="s">
        <v>57</v>
      </c>
      <c r="B1563" s="132" t="n">
        <v>24379</v>
      </c>
      <c r="C1563" s="132" t="n">
        <v>15866</v>
      </c>
      <c r="D1563" s="132" t="n">
        <v>8513</v>
      </c>
      <c r="E1563" s="217" t="n">
        <v>6.2</v>
      </c>
      <c r="F1563" s="217" t="n">
        <v>7.7</v>
      </c>
      <c r="G1563" s="217" t="n">
        <v>4.5</v>
      </c>
      <c r="H1563" s="217" t="n">
        <v>186.4</v>
      </c>
      <c r="I1563" s="127"/>
    </row>
    <row r="1564" customFormat="false" ht="15" hidden="false" customHeight="false" outlineLevel="0" collapsed="false">
      <c r="A1564" s="219" t="s">
        <v>62</v>
      </c>
      <c r="B1564" s="132" t="n">
        <v>30186</v>
      </c>
      <c r="C1564" s="132" t="n">
        <v>19030</v>
      </c>
      <c r="D1564" s="132" t="n">
        <v>11156</v>
      </c>
      <c r="E1564" s="217" t="n">
        <v>7.6</v>
      </c>
      <c r="F1564" s="217" t="n">
        <v>9.3</v>
      </c>
      <c r="G1564" s="217" t="n">
        <v>5.9</v>
      </c>
      <c r="H1564" s="217" t="n">
        <v>170.6</v>
      </c>
      <c r="I1564" s="127"/>
    </row>
    <row r="1565" customFormat="false" ht="15" hidden="false" customHeight="false" outlineLevel="0" collapsed="false">
      <c r="A1565" s="219" t="s">
        <v>64</v>
      </c>
      <c r="B1565" s="132" t="n">
        <v>38715</v>
      </c>
      <c r="C1565" s="132" t="n">
        <v>23520</v>
      </c>
      <c r="D1565" s="132" t="n">
        <v>15195</v>
      </c>
      <c r="E1565" s="217" t="n">
        <v>9.8</v>
      </c>
      <c r="F1565" s="217" t="n">
        <v>11.5</v>
      </c>
      <c r="G1565" s="217" t="n">
        <v>8</v>
      </c>
      <c r="H1565" s="217" t="n">
        <v>154.8</v>
      </c>
      <c r="I1565" s="127"/>
    </row>
    <row r="1566" customFormat="false" ht="15" hidden="false" customHeight="false" outlineLevel="0" collapsed="false">
      <c r="A1566" s="219" t="s">
        <v>69</v>
      </c>
      <c r="B1566" s="132" t="n">
        <v>50661</v>
      </c>
      <c r="C1566" s="132" t="n">
        <v>28989</v>
      </c>
      <c r="D1566" s="132" t="n">
        <v>21672</v>
      </c>
      <c r="E1566" s="217" t="n">
        <v>12.8</v>
      </c>
      <c r="F1566" s="217" t="n">
        <v>14.2</v>
      </c>
      <c r="G1566" s="217" t="n">
        <v>11.4</v>
      </c>
      <c r="H1566" s="217" t="n">
        <v>133.8</v>
      </c>
      <c r="I1566" s="127"/>
    </row>
    <row r="1567" customFormat="false" ht="15" hidden="false" customHeight="false" outlineLevel="0" collapsed="false">
      <c r="A1567" s="219" t="s">
        <v>70</v>
      </c>
      <c r="B1567" s="132" t="n">
        <v>61300</v>
      </c>
      <c r="C1567" s="132" t="n">
        <v>30938</v>
      </c>
      <c r="D1567" s="132" t="n">
        <v>30362</v>
      </c>
      <c r="E1567" s="217" t="n">
        <v>15.5</v>
      </c>
      <c r="F1567" s="217" t="n">
        <v>15.1</v>
      </c>
      <c r="G1567" s="217" t="n">
        <v>16</v>
      </c>
      <c r="H1567" s="217" t="n">
        <v>101.9</v>
      </c>
      <c r="I1567" s="127"/>
    </row>
    <row r="1568" customFormat="false" ht="15" hidden="false" customHeight="false" outlineLevel="0" collapsed="false">
      <c r="A1568" s="219" t="s">
        <v>71</v>
      </c>
      <c r="B1568" s="132" t="n">
        <v>58967</v>
      </c>
      <c r="C1568" s="132" t="n">
        <v>25848</v>
      </c>
      <c r="D1568" s="132" t="n">
        <v>33119</v>
      </c>
      <c r="E1568" s="217" t="n">
        <v>14.9</v>
      </c>
      <c r="F1568" s="217" t="n">
        <v>12.6</v>
      </c>
      <c r="G1568" s="217" t="n">
        <v>17.4</v>
      </c>
      <c r="H1568" s="217" t="n">
        <v>78</v>
      </c>
      <c r="I1568" s="127"/>
    </row>
    <row r="1569" customFormat="false" ht="15" hidden="false" customHeight="false" outlineLevel="0" collapsed="false">
      <c r="A1569" s="219" t="s">
        <v>72</v>
      </c>
      <c r="B1569" s="132" t="n">
        <v>43059</v>
      </c>
      <c r="C1569" s="132" t="n">
        <v>15877</v>
      </c>
      <c r="D1569" s="132" t="n">
        <v>27182</v>
      </c>
      <c r="E1569" s="217" t="n">
        <v>10.9</v>
      </c>
      <c r="F1569" s="217" t="n">
        <v>7.8</v>
      </c>
      <c r="G1569" s="217" t="n">
        <v>14.3</v>
      </c>
      <c r="H1569" s="217" t="n">
        <v>58.4</v>
      </c>
      <c r="I1569" s="127"/>
    </row>
    <row r="1570" customFormat="false" ht="15" hidden="false" customHeight="false" outlineLevel="0" collapsed="false">
      <c r="A1570" s="219" t="s">
        <v>74</v>
      </c>
      <c r="B1570" s="132" t="n">
        <v>23428</v>
      </c>
      <c r="C1570" s="132" t="n">
        <v>6961</v>
      </c>
      <c r="D1570" s="132" t="n">
        <v>16467</v>
      </c>
      <c r="E1570" s="217" t="n">
        <v>5.9</v>
      </c>
      <c r="F1570" s="217" t="n">
        <v>3.4</v>
      </c>
      <c r="G1570" s="217" t="n">
        <v>8.7</v>
      </c>
      <c r="H1570" s="217" t="n">
        <v>42.3</v>
      </c>
      <c r="I1570" s="127"/>
    </row>
    <row r="1571" customFormat="false" ht="15" hidden="false" customHeight="false" outlineLevel="0" collapsed="false">
      <c r="A1571" s="219" t="s">
        <v>218</v>
      </c>
      <c r="B1571" s="132" t="n">
        <v>9926</v>
      </c>
      <c r="C1571" s="132" t="n">
        <v>2286</v>
      </c>
      <c r="D1571" s="132" t="n">
        <v>7640</v>
      </c>
      <c r="E1571" s="217" t="n">
        <v>2.5</v>
      </c>
      <c r="F1571" s="217" t="n">
        <v>1.1</v>
      </c>
      <c r="G1571" s="217" t="n">
        <v>4</v>
      </c>
      <c r="H1571" s="217" t="n">
        <v>29.9</v>
      </c>
      <c r="I1571" s="127"/>
    </row>
    <row r="1572" customFormat="false" ht="15" hidden="false" customHeight="false" outlineLevel="0" collapsed="false">
      <c r="B1572" s="132"/>
      <c r="C1572" s="132"/>
      <c r="D1572" s="132"/>
      <c r="E1572" s="217"/>
      <c r="F1572" s="217"/>
      <c r="G1572" s="217"/>
      <c r="H1572" s="217"/>
      <c r="I1572" s="127"/>
    </row>
    <row r="1573" customFormat="false" ht="15" hidden="false" customHeight="false" outlineLevel="0" collapsed="false">
      <c r="A1573" s="219" t="s">
        <v>186</v>
      </c>
      <c r="B1573" s="132" t="n">
        <v>3601</v>
      </c>
      <c r="C1573" s="132" t="n">
        <v>2041</v>
      </c>
      <c r="D1573" s="132" t="n">
        <v>1560</v>
      </c>
      <c r="E1573" s="217" t="n">
        <v>0.9</v>
      </c>
      <c r="F1573" s="217" t="n">
        <v>1</v>
      </c>
      <c r="G1573" s="217" t="n">
        <v>0.8</v>
      </c>
      <c r="H1573" s="217" t="n">
        <v>130.8</v>
      </c>
      <c r="I1573" s="127"/>
    </row>
    <row r="1574" customFormat="false" ht="15" hidden="false" customHeight="false" outlineLevel="0" collapsed="false">
      <c r="A1574" s="219" t="s">
        <v>189</v>
      </c>
      <c r="B1574" s="132" t="n">
        <v>497</v>
      </c>
      <c r="C1574" s="132" t="n">
        <v>285</v>
      </c>
      <c r="D1574" s="132" t="n">
        <v>212</v>
      </c>
      <c r="E1574" s="217" t="n">
        <v>0.1</v>
      </c>
      <c r="F1574" s="217" t="n">
        <v>0.1</v>
      </c>
      <c r="G1574" s="217" t="n">
        <v>0.1</v>
      </c>
      <c r="H1574" s="217" t="n">
        <v>134.4</v>
      </c>
      <c r="I1574" s="127"/>
    </row>
    <row r="1575" customFormat="false" ht="15" hidden="false" customHeight="false" outlineLevel="0" collapsed="false">
      <c r="A1575" s="219" t="s">
        <v>24</v>
      </c>
      <c r="B1575" s="132" t="n">
        <v>4691</v>
      </c>
      <c r="C1575" s="132" t="n">
        <v>2739</v>
      </c>
      <c r="D1575" s="132" t="n">
        <v>1952</v>
      </c>
      <c r="E1575" s="217" t="n">
        <v>1.2</v>
      </c>
      <c r="F1575" s="217" t="n">
        <v>1.3</v>
      </c>
      <c r="G1575" s="217" t="n">
        <v>1</v>
      </c>
      <c r="H1575" s="217" t="n">
        <v>140.3</v>
      </c>
      <c r="I1575" s="127"/>
    </row>
    <row r="1576" customFormat="false" ht="15" hidden="false" customHeight="false" outlineLevel="0" collapsed="false">
      <c r="A1576" s="219" t="s">
        <v>25</v>
      </c>
      <c r="B1576" s="132" t="n">
        <v>3226</v>
      </c>
      <c r="C1576" s="132" t="n">
        <v>2540</v>
      </c>
      <c r="D1576" s="132" t="n">
        <v>686</v>
      </c>
      <c r="E1576" s="217" t="n">
        <v>0.8</v>
      </c>
      <c r="F1576" s="217" t="n">
        <v>1.2</v>
      </c>
      <c r="G1576" s="217" t="n">
        <v>0.4</v>
      </c>
      <c r="H1576" s="217" t="n">
        <v>370.3</v>
      </c>
      <c r="I1576" s="127"/>
    </row>
    <row r="1577" customFormat="false" ht="15" hidden="false" customHeight="false" outlineLevel="0" collapsed="false">
      <c r="A1577" s="219" t="s">
        <v>222</v>
      </c>
      <c r="B1577" s="132" t="n">
        <v>14387</v>
      </c>
      <c r="C1577" s="132" t="n">
        <v>10245</v>
      </c>
      <c r="D1577" s="132" t="n">
        <v>4142</v>
      </c>
      <c r="E1577" s="217" t="n">
        <v>3.6</v>
      </c>
      <c r="F1577" s="217" t="n">
        <v>5</v>
      </c>
      <c r="G1577" s="217" t="n">
        <v>2.2</v>
      </c>
      <c r="H1577" s="217" t="n">
        <v>247.3</v>
      </c>
      <c r="I1577" s="127"/>
    </row>
    <row r="1578" customFormat="false" ht="15" hidden="false" customHeight="false" outlineLevel="0" collapsed="false">
      <c r="A1578" s="219" t="s">
        <v>223</v>
      </c>
      <c r="B1578" s="132" t="n">
        <v>21802</v>
      </c>
      <c r="C1578" s="132" t="n">
        <v>14952</v>
      </c>
      <c r="D1578" s="132" t="n">
        <v>6850</v>
      </c>
      <c r="E1578" s="217" t="n">
        <v>5.5</v>
      </c>
      <c r="F1578" s="217" t="n">
        <v>7.3</v>
      </c>
      <c r="G1578" s="217" t="n">
        <v>3.6</v>
      </c>
      <c r="H1578" s="217" t="n">
        <v>218.3</v>
      </c>
      <c r="I1578" s="127"/>
    </row>
    <row r="1579" customFormat="false" ht="15" hidden="false" customHeight="false" outlineLevel="0" collapsed="false">
      <c r="A1579" s="219" t="s">
        <v>224</v>
      </c>
      <c r="B1579" s="132" t="n">
        <v>73823</v>
      </c>
      <c r="C1579" s="132" t="n">
        <v>48629</v>
      </c>
      <c r="D1579" s="132" t="n">
        <v>25194</v>
      </c>
      <c r="E1579" s="217" t="n">
        <v>18.7</v>
      </c>
      <c r="F1579" s="217" t="n">
        <v>23.7</v>
      </c>
      <c r="G1579" s="217" t="n">
        <v>13.3</v>
      </c>
      <c r="H1579" s="217" t="n">
        <v>193</v>
      </c>
      <c r="I1579" s="127"/>
    </row>
    <row r="1580" customFormat="false" ht="15" hidden="false" customHeight="false" outlineLevel="0" collapsed="false">
      <c r="A1580" s="219" t="s">
        <v>226</v>
      </c>
      <c r="B1580" s="132" t="n">
        <v>52021</v>
      </c>
      <c r="C1580" s="132" t="n">
        <v>33677</v>
      </c>
      <c r="D1580" s="132" t="n">
        <v>18344</v>
      </c>
      <c r="E1580" s="217" t="n">
        <v>13.2</v>
      </c>
      <c r="F1580" s="217" t="n">
        <v>16.4</v>
      </c>
      <c r="G1580" s="217" t="n">
        <v>9.7</v>
      </c>
      <c r="H1580" s="217" t="n">
        <v>183.6</v>
      </c>
      <c r="I1580" s="127"/>
    </row>
    <row r="1581" customFormat="false" ht="15" hidden="false" customHeight="false" outlineLevel="0" collapsed="false">
      <c r="A1581" s="219" t="s">
        <v>227</v>
      </c>
      <c r="B1581" s="132" t="n">
        <v>357234</v>
      </c>
      <c r="C1581" s="132" t="n">
        <v>180105</v>
      </c>
      <c r="D1581" s="132" t="n">
        <v>177129</v>
      </c>
      <c r="E1581" s="217" t="n">
        <v>90.5</v>
      </c>
      <c r="F1581" s="217" t="n">
        <v>87.9</v>
      </c>
      <c r="G1581" s="217" t="n">
        <v>93.3</v>
      </c>
      <c r="H1581" s="217" t="n">
        <v>101.7</v>
      </c>
      <c r="I1581" s="127"/>
    </row>
    <row r="1582" customFormat="false" ht="15" hidden="false" customHeight="false" outlineLevel="0" collapsed="false">
      <c r="A1582" s="219" t="s">
        <v>228</v>
      </c>
      <c r="B1582" s="132" t="n">
        <v>316242</v>
      </c>
      <c r="C1582" s="132" t="n">
        <v>153449</v>
      </c>
      <c r="D1582" s="132" t="n">
        <v>162793</v>
      </c>
      <c r="E1582" s="217" t="n">
        <v>80.1</v>
      </c>
      <c r="F1582" s="217" t="n">
        <v>74.9</v>
      </c>
      <c r="G1582" s="217" t="n">
        <v>85.7</v>
      </c>
      <c r="H1582" s="217" t="n">
        <v>94.3</v>
      </c>
      <c r="I1582" s="127"/>
    </row>
    <row r="1583" customFormat="false" ht="15" hidden="false" customHeight="false" outlineLevel="0" collapsed="false">
      <c r="A1583" s="219" t="s">
        <v>229</v>
      </c>
      <c r="B1583" s="132" t="n">
        <v>247341</v>
      </c>
      <c r="C1583" s="132" t="n">
        <v>110899</v>
      </c>
      <c r="D1583" s="132" t="n">
        <v>136442</v>
      </c>
      <c r="E1583" s="217" t="n">
        <v>62.7</v>
      </c>
      <c r="F1583" s="217" t="n">
        <v>54.1</v>
      </c>
      <c r="G1583" s="217" t="n">
        <v>71.8</v>
      </c>
      <c r="H1583" s="217" t="n">
        <v>81.3</v>
      </c>
      <c r="I1583" s="127"/>
    </row>
    <row r="1584" customFormat="false" ht="15" hidden="false" customHeight="false" outlineLevel="0" collapsed="false">
      <c r="B1584" s="132"/>
      <c r="C1584" s="132"/>
      <c r="D1584" s="132"/>
      <c r="E1584" s="217"/>
      <c r="F1584" s="217"/>
      <c r="G1584" s="217"/>
      <c r="H1584" s="217"/>
      <c r="I1584" s="127"/>
    </row>
    <row r="1585" customFormat="false" ht="15" hidden="false" customHeight="false" outlineLevel="0" collapsed="false">
      <c r="A1585" s="219" t="s">
        <v>230</v>
      </c>
      <c r="B1585" s="132" t="n">
        <v>390065</v>
      </c>
      <c r="C1585" s="132" t="n">
        <v>202078</v>
      </c>
      <c r="D1585" s="132" t="n">
        <v>187987</v>
      </c>
      <c r="E1585" s="217" t="n">
        <v>98.8</v>
      </c>
      <c r="F1585" s="217" t="n">
        <v>98.7</v>
      </c>
      <c r="G1585" s="217" t="n">
        <v>99</v>
      </c>
      <c r="H1585" s="217" t="n">
        <v>107.5</v>
      </c>
      <c r="I1585" s="127"/>
    </row>
    <row r="1586" customFormat="false" ht="15" hidden="false" customHeight="false" outlineLevel="0" collapsed="false">
      <c r="A1586" s="219" t="s">
        <v>231</v>
      </c>
      <c r="B1586" s="132" t="n">
        <v>62</v>
      </c>
      <c r="C1586" s="132" t="n">
        <v>40</v>
      </c>
      <c r="D1586" s="132" t="n">
        <v>22</v>
      </c>
      <c r="E1586" s="217" t="n">
        <v>0</v>
      </c>
      <c r="F1586" s="217" t="n">
        <v>0</v>
      </c>
      <c r="G1586" s="217" t="n">
        <v>0</v>
      </c>
      <c r="H1586" s="217" t="n">
        <v>181.8</v>
      </c>
      <c r="I1586" s="127"/>
    </row>
    <row r="1587" customFormat="false" ht="15" hidden="false" customHeight="false" outlineLevel="0" collapsed="false">
      <c r="A1587" s="219" t="s">
        <v>232</v>
      </c>
      <c r="B1587" s="132" t="n">
        <v>56</v>
      </c>
      <c r="C1587" s="132" t="n">
        <v>37</v>
      </c>
      <c r="D1587" s="132" t="n">
        <v>19</v>
      </c>
      <c r="E1587" s="217" t="n">
        <v>0</v>
      </c>
      <c r="F1587" s="217" t="n">
        <v>0</v>
      </c>
      <c r="G1587" s="217" t="n">
        <v>0</v>
      </c>
      <c r="H1587" s="217" t="n">
        <v>194.7</v>
      </c>
      <c r="I1587" s="127"/>
    </row>
    <row r="1588" customFormat="false" ht="15" hidden="false" customHeight="false" outlineLevel="0" collapsed="false">
      <c r="A1588" s="219" t="s">
        <v>233</v>
      </c>
      <c r="B1588" s="132" t="n">
        <v>1166</v>
      </c>
      <c r="C1588" s="132" t="n">
        <v>871</v>
      </c>
      <c r="D1588" s="132" t="n">
        <v>295</v>
      </c>
      <c r="E1588" s="217" t="n">
        <v>0.3</v>
      </c>
      <c r="F1588" s="217" t="n">
        <v>0.4</v>
      </c>
      <c r="G1588" s="217" t="n">
        <v>0.2</v>
      </c>
      <c r="H1588" s="217" t="n">
        <v>295.3</v>
      </c>
      <c r="I1588" s="127"/>
    </row>
    <row r="1589" customFormat="false" ht="15" hidden="false" customHeight="false" outlineLevel="0" collapsed="false">
      <c r="A1589" s="219" t="s">
        <v>234</v>
      </c>
      <c r="B1589" s="132" t="n">
        <v>5647</v>
      </c>
      <c r="C1589" s="132" t="n">
        <v>3462</v>
      </c>
      <c r="D1589" s="132" t="n">
        <v>2185</v>
      </c>
      <c r="E1589" s="217" t="n">
        <v>1.4</v>
      </c>
      <c r="F1589" s="217" t="n">
        <v>1.7</v>
      </c>
      <c r="G1589" s="217" t="n">
        <v>1.2</v>
      </c>
      <c r="H1589" s="217" t="n">
        <v>158.4</v>
      </c>
      <c r="I1589" s="127"/>
    </row>
    <row r="1590" customFormat="false" ht="15" hidden="false" customHeight="false" outlineLevel="0" collapsed="false">
      <c r="A1590" s="219" t="s">
        <v>218</v>
      </c>
      <c r="B1590" s="132" t="n">
        <v>9926</v>
      </c>
      <c r="C1590" s="132" t="n">
        <v>2286</v>
      </c>
      <c r="D1590" s="132" t="n">
        <v>7640</v>
      </c>
      <c r="E1590" s="217" t="n">
        <v>2.5</v>
      </c>
      <c r="F1590" s="217" t="n">
        <v>1.1</v>
      </c>
      <c r="G1590" s="217" t="n">
        <v>4</v>
      </c>
      <c r="H1590" s="217" t="n">
        <v>29.9</v>
      </c>
      <c r="I1590" s="127"/>
    </row>
    <row r="1591" customFormat="false" ht="15" hidden="false" customHeight="false" outlineLevel="0" collapsed="false">
      <c r="B1591" s="132"/>
      <c r="C1591" s="132"/>
      <c r="D1591" s="132"/>
      <c r="E1591" s="217"/>
      <c r="F1591" s="217"/>
      <c r="G1591" s="217"/>
      <c r="H1591" s="217"/>
      <c r="I1591" s="127"/>
    </row>
    <row r="1592" customFormat="false" ht="15" hidden="false" customHeight="false" outlineLevel="0" collapsed="false">
      <c r="A1592" s="124" t="s">
        <v>235</v>
      </c>
      <c r="B1592" s="227" t="n">
        <v>79.9376451670538</v>
      </c>
      <c r="C1592" s="227" t="n">
        <v>76.5440915542938</v>
      </c>
      <c r="D1592" s="227" t="n">
        <v>83.3683095275467</v>
      </c>
      <c r="E1592" s="124"/>
      <c r="F1592" s="124"/>
      <c r="G1592" s="124"/>
      <c r="H1592" s="124"/>
      <c r="I1592" s="127"/>
    </row>
    <row r="1593" customFormat="false" ht="15" hidden="false" customHeight="false" outlineLevel="0" collapsed="false">
      <c r="A1593" s="127"/>
      <c r="B1593" s="127"/>
      <c r="C1593" s="127"/>
      <c r="D1593" s="127"/>
      <c r="E1593" s="127"/>
      <c r="F1593" s="127"/>
      <c r="G1593" s="127"/>
      <c r="H1593" s="127"/>
      <c r="I1593" s="127"/>
    </row>
    <row r="1594" customFormat="false" ht="15" hidden="false" customHeight="false" outlineLevel="0" collapsed="false">
      <c r="A1594" s="127"/>
      <c r="B1594" s="127"/>
      <c r="C1594" s="127"/>
      <c r="D1594" s="127"/>
      <c r="E1594" s="127"/>
      <c r="F1594" s="127"/>
      <c r="G1594" s="127"/>
      <c r="H1594" s="127"/>
      <c r="I1594" s="127"/>
    </row>
    <row r="1595" customFormat="false" ht="15" hidden="false" customHeight="false" outlineLevel="0" collapsed="false">
      <c r="A1595" s="127" t="s">
        <v>174</v>
      </c>
      <c r="B1595" s="127"/>
      <c r="C1595" s="127"/>
      <c r="D1595" s="127"/>
      <c r="E1595" s="127"/>
      <c r="F1595" s="127"/>
      <c r="G1595" s="127"/>
      <c r="H1595" s="127"/>
      <c r="I1595" s="127"/>
    </row>
    <row r="1596" customFormat="false" ht="15" hidden="false" customHeight="false" outlineLevel="0" collapsed="false">
      <c r="A1596" s="127"/>
      <c r="B1596" s="127"/>
      <c r="C1596" s="127"/>
      <c r="D1596" s="127"/>
      <c r="E1596" s="127"/>
      <c r="F1596" s="127"/>
      <c r="G1596" s="127"/>
      <c r="H1596" s="127"/>
      <c r="I1596" s="127"/>
    </row>
    <row r="1597" customFormat="false" ht="15" hidden="false" customHeight="false" outlineLevel="0" collapsed="false">
      <c r="A1597" s="127" t="s">
        <v>352</v>
      </c>
      <c r="B1597" s="127"/>
      <c r="C1597" s="127"/>
      <c r="D1597" s="127"/>
      <c r="E1597" s="127"/>
      <c r="F1597" s="127"/>
      <c r="G1597" s="127"/>
      <c r="H1597" s="127"/>
      <c r="I1597" s="127"/>
    </row>
    <row r="1598" customFormat="false" ht="15" hidden="false" customHeight="false" outlineLevel="0" collapsed="false">
      <c r="A1598" s="127"/>
      <c r="B1598" s="127"/>
      <c r="C1598" s="127"/>
      <c r="D1598" s="127"/>
      <c r="E1598" s="127"/>
      <c r="F1598" s="127"/>
      <c r="G1598" s="127"/>
      <c r="H1598" s="127"/>
      <c r="I1598" s="127"/>
    </row>
    <row r="1599" customFormat="false" ht="15" hidden="false" customHeight="false" outlineLevel="0" collapsed="false">
      <c r="A1599" s="127" t="s">
        <v>187</v>
      </c>
      <c r="B1599" s="127"/>
      <c r="C1599" s="127"/>
      <c r="D1599" s="127"/>
      <c r="E1599" s="127"/>
      <c r="F1599" s="127"/>
      <c r="G1599" s="127"/>
      <c r="H1599" s="127"/>
      <c r="I1599" s="127"/>
    </row>
    <row r="1600" customFormat="false" ht="15" hidden="false" customHeight="false" outlineLevel="0" collapsed="false">
      <c r="A1600" s="210" t="s">
        <v>190</v>
      </c>
      <c r="B1600" s="211" t="s">
        <v>191</v>
      </c>
      <c r="C1600" s="211"/>
      <c r="D1600" s="211"/>
      <c r="E1600" s="211" t="s">
        <v>192</v>
      </c>
      <c r="F1600" s="211"/>
      <c r="G1600" s="211"/>
      <c r="H1600" s="212" t="s">
        <v>193</v>
      </c>
      <c r="I1600" s="127"/>
    </row>
    <row r="1601" customFormat="false" ht="15" hidden="false" customHeight="false" outlineLevel="0" collapsed="false">
      <c r="A1601" s="210"/>
      <c r="B1601" s="213" t="s">
        <v>195</v>
      </c>
      <c r="C1601" s="213" t="s">
        <v>196</v>
      </c>
      <c r="D1601" s="213" t="s">
        <v>197</v>
      </c>
      <c r="E1601" s="213" t="s">
        <v>195</v>
      </c>
      <c r="F1601" s="213" t="s">
        <v>196</v>
      </c>
      <c r="G1601" s="214" t="s">
        <v>197</v>
      </c>
      <c r="H1601" s="215" t="s">
        <v>198</v>
      </c>
      <c r="I1601" s="127"/>
    </row>
    <row r="1602" customFormat="false" ht="15" hidden="false" customHeight="false" outlineLevel="0" collapsed="false">
      <c r="A1602" s="0" t="s">
        <v>201</v>
      </c>
      <c r="B1602" s="132" t="n">
        <v>400118</v>
      </c>
      <c r="C1602" s="132" t="n">
        <v>207464</v>
      </c>
      <c r="D1602" s="132" t="n">
        <v>192654</v>
      </c>
      <c r="E1602" s="217" t="n">
        <v>100</v>
      </c>
      <c r="F1602" s="217" t="n">
        <v>100</v>
      </c>
      <c r="G1602" s="217" t="n">
        <v>100</v>
      </c>
      <c r="H1602" s="217" t="n">
        <v>107.7</v>
      </c>
      <c r="I1602" s="127"/>
    </row>
    <row r="1603" customFormat="false" ht="15" hidden="false" customHeight="false" outlineLevel="0" collapsed="false">
      <c r="A1603" s="219" t="s">
        <v>186</v>
      </c>
      <c r="B1603" s="132" t="n">
        <v>3520</v>
      </c>
      <c r="C1603" s="132" t="n">
        <v>1991</v>
      </c>
      <c r="D1603" s="132" t="n">
        <v>1529</v>
      </c>
      <c r="E1603" s="217" t="n">
        <v>0.9</v>
      </c>
      <c r="F1603" s="217" t="n">
        <v>1</v>
      </c>
      <c r="G1603" s="217" t="n">
        <v>0.8</v>
      </c>
      <c r="H1603" s="217" t="n">
        <v>130.2</v>
      </c>
      <c r="I1603" s="127"/>
    </row>
    <row r="1604" customFormat="false" ht="15" hidden="false" customHeight="false" outlineLevel="0" collapsed="false">
      <c r="A1604" s="219" t="s">
        <v>189</v>
      </c>
      <c r="B1604" s="132" t="n">
        <v>482</v>
      </c>
      <c r="C1604" s="132" t="n">
        <v>276</v>
      </c>
      <c r="D1604" s="132" t="n">
        <v>206</v>
      </c>
      <c r="E1604" s="217" t="n">
        <v>0.1</v>
      </c>
      <c r="F1604" s="217" t="n">
        <v>0.1</v>
      </c>
      <c r="G1604" s="217" t="n">
        <v>0.1</v>
      </c>
      <c r="H1604" s="217" t="n">
        <v>134</v>
      </c>
      <c r="I1604" s="127"/>
    </row>
    <row r="1605" customFormat="false" ht="15" hidden="false" customHeight="false" outlineLevel="0" collapsed="false">
      <c r="A1605" s="219" t="s">
        <v>46</v>
      </c>
      <c r="B1605" s="132" t="n">
        <v>260</v>
      </c>
      <c r="C1605" s="132" t="n">
        <v>180</v>
      </c>
      <c r="D1605" s="132" t="n">
        <v>80</v>
      </c>
      <c r="E1605" s="217" t="n">
        <v>0.1</v>
      </c>
      <c r="F1605" s="217" t="n">
        <v>0.1</v>
      </c>
      <c r="G1605" s="217" t="n">
        <v>0</v>
      </c>
      <c r="H1605" s="217" t="n">
        <v>225</v>
      </c>
      <c r="I1605" s="127"/>
    </row>
    <row r="1606" customFormat="false" ht="15" hidden="false" customHeight="false" outlineLevel="0" collapsed="false">
      <c r="A1606" s="219" t="s">
        <v>33</v>
      </c>
      <c r="B1606" s="132" t="n">
        <v>311</v>
      </c>
      <c r="C1606" s="132" t="n">
        <v>219</v>
      </c>
      <c r="D1606" s="132" t="n">
        <v>92</v>
      </c>
      <c r="E1606" s="217" t="n">
        <v>0.1</v>
      </c>
      <c r="F1606" s="217" t="n">
        <v>0.1</v>
      </c>
      <c r="G1606" s="217" t="n">
        <v>0</v>
      </c>
      <c r="H1606" s="217" t="n">
        <v>238</v>
      </c>
      <c r="I1606" s="127"/>
    </row>
    <row r="1607" customFormat="false" ht="15" hidden="false" customHeight="false" outlineLevel="0" collapsed="false">
      <c r="A1607" s="219" t="s">
        <v>34</v>
      </c>
      <c r="B1607" s="132" t="n">
        <v>1263</v>
      </c>
      <c r="C1607" s="132" t="n">
        <v>961</v>
      </c>
      <c r="D1607" s="132" t="n">
        <v>302</v>
      </c>
      <c r="E1607" s="217" t="n">
        <v>0.3</v>
      </c>
      <c r="F1607" s="217" t="n">
        <v>0.5</v>
      </c>
      <c r="G1607" s="217" t="n">
        <v>0.2</v>
      </c>
      <c r="H1607" s="217" t="n">
        <v>318.2</v>
      </c>
      <c r="I1607" s="127"/>
    </row>
    <row r="1608" customFormat="false" ht="15" hidden="false" customHeight="false" outlineLevel="0" collapsed="false">
      <c r="A1608" s="219" t="s">
        <v>35</v>
      </c>
      <c r="B1608" s="132" t="n">
        <v>1905</v>
      </c>
      <c r="C1608" s="132" t="n">
        <v>1535</v>
      </c>
      <c r="D1608" s="132" t="n">
        <v>370</v>
      </c>
      <c r="E1608" s="217" t="n">
        <v>0.5</v>
      </c>
      <c r="F1608" s="217" t="n">
        <v>0.7</v>
      </c>
      <c r="G1608" s="217" t="n">
        <v>0.2</v>
      </c>
      <c r="H1608" s="217" t="n">
        <v>414.9</v>
      </c>
      <c r="I1608" s="127"/>
    </row>
    <row r="1609" customFormat="false" ht="15" hidden="false" customHeight="false" outlineLevel="0" collapsed="false">
      <c r="A1609" s="219" t="s">
        <v>36</v>
      </c>
      <c r="B1609" s="132" t="n">
        <v>1849</v>
      </c>
      <c r="C1609" s="132" t="n">
        <v>1440</v>
      </c>
      <c r="D1609" s="132" t="n">
        <v>409</v>
      </c>
      <c r="E1609" s="217" t="n">
        <v>0.5</v>
      </c>
      <c r="F1609" s="217" t="n">
        <v>0.7</v>
      </c>
      <c r="G1609" s="217" t="n">
        <v>0.2</v>
      </c>
      <c r="H1609" s="217" t="n">
        <v>352.1</v>
      </c>
      <c r="I1609" s="127"/>
    </row>
    <row r="1610" customFormat="false" ht="15" hidden="false" customHeight="false" outlineLevel="0" collapsed="false">
      <c r="A1610" s="219" t="s">
        <v>37</v>
      </c>
      <c r="B1610" s="132" t="n">
        <v>1973</v>
      </c>
      <c r="C1610" s="132" t="n">
        <v>1446</v>
      </c>
      <c r="D1610" s="132" t="n">
        <v>527</v>
      </c>
      <c r="E1610" s="217" t="n">
        <v>0.5</v>
      </c>
      <c r="F1610" s="217" t="n">
        <v>0.7</v>
      </c>
      <c r="G1610" s="217" t="n">
        <v>0.3</v>
      </c>
      <c r="H1610" s="217" t="n">
        <v>274.4</v>
      </c>
      <c r="I1610" s="127"/>
    </row>
    <row r="1611" customFormat="false" ht="15" hidden="false" customHeight="false" outlineLevel="0" collapsed="false">
      <c r="A1611" s="219" t="s">
        <v>38</v>
      </c>
      <c r="B1611" s="132" t="n">
        <v>2723</v>
      </c>
      <c r="C1611" s="132" t="n">
        <v>1847</v>
      </c>
      <c r="D1611" s="132" t="n">
        <v>876</v>
      </c>
      <c r="E1611" s="217" t="n">
        <v>0.7</v>
      </c>
      <c r="F1611" s="217" t="n">
        <v>0.9</v>
      </c>
      <c r="G1611" s="217" t="n">
        <v>0.5</v>
      </c>
      <c r="H1611" s="217" t="n">
        <v>210.8</v>
      </c>
      <c r="I1611" s="127"/>
    </row>
    <row r="1612" customFormat="false" ht="15" hidden="false" customHeight="false" outlineLevel="0" collapsed="false">
      <c r="A1612" s="219" t="s">
        <v>39</v>
      </c>
      <c r="B1612" s="132" t="n">
        <v>4436</v>
      </c>
      <c r="C1612" s="132" t="n">
        <v>2864</v>
      </c>
      <c r="D1612" s="132" t="n">
        <v>1572</v>
      </c>
      <c r="E1612" s="217" t="n">
        <v>1.1</v>
      </c>
      <c r="F1612" s="217" t="n">
        <v>1.4</v>
      </c>
      <c r="G1612" s="217" t="n">
        <v>0.8</v>
      </c>
      <c r="H1612" s="217" t="n">
        <v>182.2</v>
      </c>
      <c r="I1612" s="127"/>
    </row>
    <row r="1613" customFormat="false" ht="15" hidden="false" customHeight="false" outlineLevel="0" collapsed="false">
      <c r="A1613" s="219" t="s">
        <v>40</v>
      </c>
      <c r="B1613" s="132" t="n">
        <v>7397</v>
      </c>
      <c r="C1613" s="132" t="n">
        <v>4699</v>
      </c>
      <c r="D1613" s="132" t="n">
        <v>2698</v>
      </c>
      <c r="E1613" s="217" t="n">
        <v>1.8</v>
      </c>
      <c r="F1613" s="217" t="n">
        <v>2.3</v>
      </c>
      <c r="G1613" s="217" t="n">
        <v>1.4</v>
      </c>
      <c r="H1613" s="217" t="n">
        <v>174.2</v>
      </c>
      <c r="I1613" s="127"/>
    </row>
    <row r="1614" customFormat="false" ht="15" hidden="false" customHeight="false" outlineLevel="0" collapsed="false">
      <c r="A1614" s="219" t="s">
        <v>52</v>
      </c>
      <c r="B1614" s="132" t="n">
        <v>11050</v>
      </c>
      <c r="C1614" s="132" t="n">
        <v>7040</v>
      </c>
      <c r="D1614" s="132" t="n">
        <v>4010</v>
      </c>
      <c r="E1614" s="217" t="n">
        <v>2.8</v>
      </c>
      <c r="F1614" s="217" t="n">
        <v>3.4</v>
      </c>
      <c r="G1614" s="217" t="n">
        <v>2.1</v>
      </c>
      <c r="H1614" s="217" t="n">
        <v>175.6</v>
      </c>
      <c r="I1614" s="127"/>
    </row>
    <row r="1615" customFormat="false" ht="15" hidden="false" customHeight="false" outlineLevel="0" collapsed="false">
      <c r="A1615" s="219" t="s">
        <v>53</v>
      </c>
      <c r="B1615" s="132" t="n">
        <v>16440</v>
      </c>
      <c r="C1615" s="132" t="n">
        <v>10685</v>
      </c>
      <c r="D1615" s="132" t="n">
        <v>5755</v>
      </c>
      <c r="E1615" s="217" t="n">
        <v>4.1</v>
      </c>
      <c r="F1615" s="217" t="n">
        <v>5.2</v>
      </c>
      <c r="G1615" s="217" t="n">
        <v>3</v>
      </c>
      <c r="H1615" s="217" t="n">
        <v>185.7</v>
      </c>
      <c r="I1615" s="127"/>
    </row>
    <row r="1616" customFormat="false" ht="15" hidden="false" customHeight="false" outlineLevel="0" collapsed="false">
      <c r="A1616" s="219" t="s">
        <v>57</v>
      </c>
      <c r="B1616" s="132" t="n">
        <v>24601</v>
      </c>
      <c r="C1616" s="132" t="n">
        <v>16023</v>
      </c>
      <c r="D1616" s="132" t="n">
        <v>8578</v>
      </c>
      <c r="E1616" s="217" t="n">
        <v>6.1</v>
      </c>
      <c r="F1616" s="217" t="n">
        <v>7.7</v>
      </c>
      <c r="G1616" s="217" t="n">
        <v>4.5</v>
      </c>
      <c r="H1616" s="217" t="n">
        <v>186.8</v>
      </c>
      <c r="I1616" s="127"/>
    </row>
    <row r="1617" customFormat="false" ht="15" hidden="false" customHeight="false" outlineLevel="0" collapsed="false">
      <c r="A1617" s="219" t="s">
        <v>62</v>
      </c>
      <c r="B1617" s="132" t="n">
        <v>30895</v>
      </c>
      <c r="C1617" s="132" t="n">
        <v>19487</v>
      </c>
      <c r="D1617" s="132" t="n">
        <v>11408</v>
      </c>
      <c r="E1617" s="217" t="n">
        <v>7.7</v>
      </c>
      <c r="F1617" s="217" t="n">
        <v>9.4</v>
      </c>
      <c r="G1617" s="217" t="n">
        <v>5.9</v>
      </c>
      <c r="H1617" s="217" t="n">
        <v>170.8</v>
      </c>
      <c r="I1617" s="127"/>
    </row>
    <row r="1618" customFormat="false" ht="15" hidden="false" customHeight="false" outlineLevel="0" collapsed="false">
      <c r="A1618" s="219" t="s">
        <v>64</v>
      </c>
      <c r="B1618" s="132" t="n">
        <v>39061</v>
      </c>
      <c r="C1618" s="132" t="n">
        <v>23758</v>
      </c>
      <c r="D1618" s="132" t="n">
        <v>15303</v>
      </c>
      <c r="E1618" s="217" t="n">
        <v>9.8</v>
      </c>
      <c r="F1618" s="217" t="n">
        <v>11.5</v>
      </c>
      <c r="G1618" s="217" t="n">
        <v>7.9</v>
      </c>
      <c r="H1618" s="217" t="n">
        <v>155.3</v>
      </c>
      <c r="I1618" s="127"/>
    </row>
    <row r="1619" customFormat="false" ht="15" hidden="false" customHeight="false" outlineLevel="0" collapsed="false">
      <c r="A1619" s="219" t="s">
        <v>69</v>
      </c>
      <c r="B1619" s="132" t="n">
        <v>50854</v>
      </c>
      <c r="C1619" s="132" t="n">
        <v>29151</v>
      </c>
      <c r="D1619" s="132" t="n">
        <v>21703</v>
      </c>
      <c r="E1619" s="217" t="n">
        <v>12.7</v>
      </c>
      <c r="F1619" s="217" t="n">
        <v>14.1</v>
      </c>
      <c r="G1619" s="217" t="n">
        <v>11.3</v>
      </c>
      <c r="H1619" s="217" t="n">
        <v>134.3</v>
      </c>
      <c r="I1619" s="127"/>
    </row>
    <row r="1620" customFormat="false" ht="15" hidden="false" customHeight="false" outlineLevel="0" collapsed="false">
      <c r="A1620" s="219" t="s">
        <v>70</v>
      </c>
      <c r="B1620" s="132" t="n">
        <v>61783</v>
      </c>
      <c r="C1620" s="132" t="n">
        <v>31267</v>
      </c>
      <c r="D1620" s="132" t="n">
        <v>30516</v>
      </c>
      <c r="E1620" s="217" t="n">
        <v>15.4</v>
      </c>
      <c r="F1620" s="217" t="n">
        <v>15.1</v>
      </c>
      <c r="G1620" s="217" t="n">
        <v>15.8</v>
      </c>
      <c r="H1620" s="217" t="n">
        <v>102.5</v>
      </c>
      <c r="I1620" s="127"/>
    </row>
    <row r="1621" customFormat="false" ht="15" hidden="false" customHeight="false" outlineLevel="0" collapsed="false">
      <c r="A1621" s="219" t="s">
        <v>71</v>
      </c>
      <c r="B1621" s="132" t="n">
        <v>59862</v>
      </c>
      <c r="C1621" s="132" t="n">
        <v>26342</v>
      </c>
      <c r="D1621" s="132" t="n">
        <v>33520</v>
      </c>
      <c r="E1621" s="217" t="n">
        <v>15</v>
      </c>
      <c r="F1621" s="217" t="n">
        <v>12.7</v>
      </c>
      <c r="G1621" s="217" t="n">
        <v>17.4</v>
      </c>
      <c r="H1621" s="217" t="n">
        <v>78.6</v>
      </c>
      <c r="I1621" s="127"/>
    </row>
    <row r="1622" customFormat="false" ht="15" hidden="false" customHeight="false" outlineLevel="0" collapsed="false">
      <c r="A1622" s="219" t="s">
        <v>72</v>
      </c>
      <c r="B1622" s="132" t="n">
        <v>44461</v>
      </c>
      <c r="C1622" s="132" t="n">
        <v>16479</v>
      </c>
      <c r="D1622" s="132" t="n">
        <v>27982</v>
      </c>
      <c r="E1622" s="217" t="n">
        <v>11.1</v>
      </c>
      <c r="F1622" s="217" t="n">
        <v>7.9</v>
      </c>
      <c r="G1622" s="217" t="n">
        <v>14.5</v>
      </c>
      <c r="H1622" s="217" t="n">
        <v>58.9</v>
      </c>
      <c r="I1622" s="127"/>
    </row>
    <row r="1623" customFormat="false" ht="15" hidden="false" customHeight="false" outlineLevel="0" collapsed="false">
      <c r="A1623" s="219" t="s">
        <v>74</v>
      </c>
      <c r="B1623" s="132" t="n">
        <v>24534</v>
      </c>
      <c r="C1623" s="132" t="n">
        <v>7347</v>
      </c>
      <c r="D1623" s="132" t="n">
        <v>17187</v>
      </c>
      <c r="E1623" s="217" t="n">
        <v>6.1</v>
      </c>
      <c r="F1623" s="217" t="n">
        <v>3.5</v>
      </c>
      <c r="G1623" s="217" t="n">
        <v>8.9</v>
      </c>
      <c r="H1623" s="217" t="n">
        <v>42.7</v>
      </c>
      <c r="I1623" s="127"/>
    </row>
    <row r="1624" customFormat="false" ht="15" hidden="false" customHeight="false" outlineLevel="0" collapsed="false">
      <c r="A1624" s="219" t="s">
        <v>218</v>
      </c>
      <c r="B1624" s="132" t="n">
        <v>10458</v>
      </c>
      <c r="C1624" s="132" t="n">
        <v>2427</v>
      </c>
      <c r="D1624" s="132" t="n">
        <v>8031</v>
      </c>
      <c r="E1624" s="217" t="n">
        <v>2.6</v>
      </c>
      <c r="F1624" s="217" t="n">
        <v>1.2</v>
      </c>
      <c r="G1624" s="217" t="n">
        <v>4.2</v>
      </c>
      <c r="H1624" s="217" t="n">
        <v>30.2</v>
      </c>
      <c r="I1624" s="127"/>
    </row>
    <row r="1625" customFormat="false" ht="15" hidden="false" customHeight="false" outlineLevel="0" collapsed="false">
      <c r="B1625" s="132"/>
      <c r="C1625" s="132"/>
      <c r="D1625" s="132"/>
      <c r="E1625" s="217"/>
      <c r="F1625" s="217"/>
      <c r="G1625" s="217"/>
      <c r="H1625" s="217"/>
      <c r="I1625" s="127"/>
    </row>
    <row r="1626" customFormat="false" ht="15" hidden="false" customHeight="false" outlineLevel="0" collapsed="false">
      <c r="A1626" s="219" t="s">
        <v>186</v>
      </c>
      <c r="B1626" s="132" t="n">
        <v>3520</v>
      </c>
      <c r="C1626" s="132" t="n">
        <v>1991</v>
      </c>
      <c r="D1626" s="132" t="n">
        <v>1529</v>
      </c>
      <c r="E1626" s="217" t="n">
        <v>0.9</v>
      </c>
      <c r="F1626" s="217" t="n">
        <v>1</v>
      </c>
      <c r="G1626" s="217" t="n">
        <v>0.8</v>
      </c>
      <c r="H1626" s="217" t="n">
        <v>130.2</v>
      </c>
      <c r="I1626" s="127"/>
    </row>
    <row r="1627" customFormat="false" ht="15" hidden="false" customHeight="false" outlineLevel="0" collapsed="false">
      <c r="A1627" s="219" t="s">
        <v>189</v>
      </c>
      <c r="B1627" s="132" t="n">
        <v>482</v>
      </c>
      <c r="C1627" s="132" t="n">
        <v>276</v>
      </c>
      <c r="D1627" s="132" t="n">
        <v>206</v>
      </c>
      <c r="E1627" s="217" t="n">
        <v>0.1</v>
      </c>
      <c r="F1627" s="217" t="n">
        <v>0.1</v>
      </c>
      <c r="G1627" s="217" t="n">
        <v>0.1</v>
      </c>
      <c r="H1627" s="217" t="n">
        <v>134</v>
      </c>
      <c r="I1627" s="127"/>
    </row>
    <row r="1628" customFormat="false" ht="15" hidden="false" customHeight="false" outlineLevel="0" collapsed="false">
      <c r="A1628" s="219" t="s">
        <v>24</v>
      </c>
      <c r="B1628" s="132" t="n">
        <v>4573</v>
      </c>
      <c r="C1628" s="132" t="n">
        <v>2666</v>
      </c>
      <c r="D1628" s="132" t="n">
        <v>1907</v>
      </c>
      <c r="E1628" s="217" t="n">
        <v>1.1</v>
      </c>
      <c r="F1628" s="217" t="n">
        <v>1.3</v>
      </c>
      <c r="G1628" s="217" t="n">
        <v>1</v>
      </c>
      <c r="H1628" s="217" t="n">
        <v>139.8</v>
      </c>
      <c r="I1628" s="127"/>
    </row>
    <row r="1629" customFormat="false" ht="15" hidden="false" customHeight="false" outlineLevel="0" collapsed="false">
      <c r="A1629" s="219" t="s">
        <v>25</v>
      </c>
      <c r="B1629" s="132" t="n">
        <v>3168</v>
      </c>
      <c r="C1629" s="132" t="n">
        <v>2496</v>
      </c>
      <c r="D1629" s="132" t="n">
        <v>672</v>
      </c>
      <c r="E1629" s="217" t="n">
        <v>0.8</v>
      </c>
      <c r="F1629" s="217" t="n">
        <v>1.2</v>
      </c>
      <c r="G1629" s="217" t="n">
        <v>0.3</v>
      </c>
      <c r="H1629" s="217" t="n">
        <v>371.4</v>
      </c>
      <c r="I1629" s="127"/>
    </row>
    <row r="1630" customFormat="false" ht="15" hidden="false" customHeight="false" outlineLevel="0" collapsed="false">
      <c r="A1630" s="219" t="s">
        <v>222</v>
      </c>
      <c r="B1630" s="132" t="n">
        <v>14149</v>
      </c>
      <c r="C1630" s="132" t="n">
        <v>10093</v>
      </c>
      <c r="D1630" s="132" t="n">
        <v>4056</v>
      </c>
      <c r="E1630" s="217" t="n">
        <v>3.5</v>
      </c>
      <c r="F1630" s="217" t="n">
        <v>4.9</v>
      </c>
      <c r="G1630" s="217" t="n">
        <v>2.1</v>
      </c>
      <c r="H1630" s="217" t="n">
        <v>248.8</v>
      </c>
      <c r="I1630" s="127"/>
    </row>
    <row r="1631" customFormat="false" ht="15" hidden="false" customHeight="false" outlineLevel="0" collapsed="false">
      <c r="A1631" s="219" t="s">
        <v>223</v>
      </c>
      <c r="B1631" s="132" t="n">
        <v>21546</v>
      </c>
      <c r="C1631" s="132" t="n">
        <v>14792</v>
      </c>
      <c r="D1631" s="132" t="n">
        <v>6754</v>
      </c>
      <c r="E1631" s="217" t="n">
        <v>5.4</v>
      </c>
      <c r="F1631" s="217" t="n">
        <v>7.1</v>
      </c>
      <c r="G1631" s="217" t="n">
        <v>3.5</v>
      </c>
      <c r="H1631" s="217" t="n">
        <v>219</v>
      </c>
      <c r="I1631" s="127"/>
    </row>
    <row r="1632" customFormat="false" ht="15" hidden="false" customHeight="false" outlineLevel="0" collapsed="false">
      <c r="A1632" s="219" t="s">
        <v>224</v>
      </c>
      <c r="B1632" s="132" t="n">
        <v>73637</v>
      </c>
      <c r="C1632" s="132" t="n">
        <v>48540</v>
      </c>
      <c r="D1632" s="132" t="n">
        <v>25097</v>
      </c>
      <c r="E1632" s="217" t="n">
        <v>18.4</v>
      </c>
      <c r="F1632" s="217" t="n">
        <v>23.4</v>
      </c>
      <c r="G1632" s="217" t="n">
        <v>13</v>
      </c>
      <c r="H1632" s="217" t="n">
        <v>193.4</v>
      </c>
      <c r="I1632" s="127"/>
    </row>
    <row r="1633" customFormat="false" ht="15" hidden="false" customHeight="false" outlineLevel="0" collapsed="false">
      <c r="A1633" s="219" t="s">
        <v>226</v>
      </c>
      <c r="B1633" s="132" t="n">
        <v>52091</v>
      </c>
      <c r="C1633" s="132" t="n">
        <v>33748</v>
      </c>
      <c r="D1633" s="132" t="n">
        <v>18343</v>
      </c>
      <c r="E1633" s="217" t="n">
        <v>13</v>
      </c>
      <c r="F1633" s="217" t="n">
        <v>16.3</v>
      </c>
      <c r="G1633" s="217" t="n">
        <v>9.5</v>
      </c>
      <c r="H1633" s="217" t="n">
        <v>184</v>
      </c>
      <c r="I1633" s="127"/>
    </row>
    <row r="1634" customFormat="false" ht="15" hidden="false" customHeight="false" outlineLevel="0" collapsed="false">
      <c r="A1634" s="219" t="s">
        <v>227</v>
      </c>
      <c r="B1634" s="132" t="n">
        <v>362949</v>
      </c>
      <c r="C1634" s="132" t="n">
        <v>182966</v>
      </c>
      <c r="D1634" s="132" t="n">
        <v>179983</v>
      </c>
      <c r="E1634" s="217" t="n">
        <v>90.7</v>
      </c>
      <c r="F1634" s="217" t="n">
        <v>88.2</v>
      </c>
      <c r="G1634" s="217" t="n">
        <v>93.4</v>
      </c>
      <c r="H1634" s="217" t="n">
        <v>101.7</v>
      </c>
      <c r="I1634" s="127"/>
    </row>
    <row r="1635" customFormat="false" ht="15" hidden="false" customHeight="false" outlineLevel="0" collapsed="false">
      <c r="A1635" s="219" t="s">
        <v>228</v>
      </c>
      <c r="B1635" s="132" t="n">
        <v>321908</v>
      </c>
      <c r="C1635" s="132" t="n">
        <v>156258</v>
      </c>
      <c r="D1635" s="132" t="n">
        <v>165650</v>
      </c>
      <c r="E1635" s="217" t="n">
        <v>80.5</v>
      </c>
      <c r="F1635" s="217" t="n">
        <v>75.3</v>
      </c>
      <c r="G1635" s="217" t="n">
        <v>86</v>
      </c>
      <c r="H1635" s="217" t="n">
        <v>94.3</v>
      </c>
      <c r="I1635" s="127"/>
    </row>
    <row r="1636" customFormat="false" ht="15" hidden="false" customHeight="false" outlineLevel="0" collapsed="false">
      <c r="A1636" s="219" t="s">
        <v>229</v>
      </c>
      <c r="B1636" s="132" t="n">
        <v>251952</v>
      </c>
      <c r="C1636" s="132" t="n">
        <v>113013</v>
      </c>
      <c r="D1636" s="132" t="n">
        <v>138939</v>
      </c>
      <c r="E1636" s="217" t="n">
        <v>63</v>
      </c>
      <c r="F1636" s="217" t="n">
        <v>54.5</v>
      </c>
      <c r="G1636" s="217" t="n">
        <v>72.1</v>
      </c>
      <c r="H1636" s="217" t="n">
        <v>81.3</v>
      </c>
      <c r="I1636" s="127"/>
    </row>
    <row r="1637" customFormat="false" ht="15" hidden="false" customHeight="false" outlineLevel="0" collapsed="false">
      <c r="B1637" s="132"/>
      <c r="C1637" s="132"/>
      <c r="D1637" s="132"/>
      <c r="E1637" s="217"/>
      <c r="F1637" s="217"/>
      <c r="G1637" s="217"/>
      <c r="H1637" s="217"/>
      <c r="I1637" s="127"/>
    </row>
    <row r="1638" customFormat="false" ht="15" hidden="false" customHeight="false" outlineLevel="0" collapsed="false">
      <c r="A1638" s="219" t="s">
        <v>230</v>
      </c>
      <c r="B1638" s="132" t="n">
        <v>395545</v>
      </c>
      <c r="C1638" s="132" t="n">
        <v>204798</v>
      </c>
      <c r="D1638" s="132" t="n">
        <v>190747</v>
      </c>
      <c r="E1638" s="217" t="n">
        <v>98.9</v>
      </c>
      <c r="F1638" s="217" t="n">
        <v>98.7</v>
      </c>
      <c r="G1638" s="217" t="n">
        <v>99</v>
      </c>
      <c r="H1638" s="217" t="n">
        <v>107.4</v>
      </c>
      <c r="I1638" s="127"/>
    </row>
    <row r="1639" customFormat="false" ht="15" hidden="false" customHeight="false" outlineLevel="0" collapsed="false">
      <c r="A1639" s="219" t="s">
        <v>231</v>
      </c>
      <c r="B1639" s="132" t="n">
        <v>55</v>
      </c>
      <c r="C1639" s="132" t="n">
        <v>41</v>
      </c>
      <c r="D1639" s="132" t="n">
        <v>14</v>
      </c>
      <c r="E1639" s="217" t="n">
        <v>0</v>
      </c>
      <c r="F1639" s="217" t="n">
        <v>0</v>
      </c>
      <c r="G1639" s="217" t="n">
        <v>0</v>
      </c>
      <c r="H1639" s="217" t="n">
        <v>292.9</v>
      </c>
      <c r="I1639" s="127"/>
    </row>
    <row r="1640" customFormat="false" ht="15" hidden="false" customHeight="false" outlineLevel="0" collapsed="false">
      <c r="A1640" s="219" t="s">
        <v>232</v>
      </c>
      <c r="B1640" s="132" t="n">
        <v>54</v>
      </c>
      <c r="C1640" s="132" t="n">
        <v>37</v>
      </c>
      <c r="D1640" s="132" t="n">
        <v>17</v>
      </c>
      <c r="E1640" s="217" t="n">
        <v>0</v>
      </c>
      <c r="F1640" s="217" t="n">
        <v>0</v>
      </c>
      <c r="G1640" s="217" t="n">
        <v>0</v>
      </c>
      <c r="H1640" s="217" t="n">
        <v>217.6</v>
      </c>
      <c r="I1640" s="127"/>
    </row>
    <row r="1641" customFormat="false" ht="15" hidden="false" customHeight="false" outlineLevel="0" collapsed="false">
      <c r="A1641" s="219" t="s">
        <v>233</v>
      </c>
      <c r="B1641" s="132" t="n">
        <v>1142</v>
      </c>
      <c r="C1641" s="132" t="n">
        <v>851</v>
      </c>
      <c r="D1641" s="132" t="n">
        <v>291</v>
      </c>
      <c r="E1641" s="217" t="n">
        <v>0.3</v>
      </c>
      <c r="F1641" s="217" t="n">
        <v>0.4</v>
      </c>
      <c r="G1641" s="217" t="n">
        <v>0.2</v>
      </c>
      <c r="H1641" s="217" t="n">
        <v>292.4</v>
      </c>
      <c r="I1641" s="127"/>
    </row>
    <row r="1642" customFormat="false" ht="15" hidden="false" customHeight="false" outlineLevel="0" collapsed="false">
      <c r="A1642" s="219" t="s">
        <v>234</v>
      </c>
      <c r="B1642" s="132" t="n">
        <v>5514</v>
      </c>
      <c r="C1642" s="132" t="n">
        <v>3374</v>
      </c>
      <c r="D1642" s="132" t="n">
        <v>2140</v>
      </c>
      <c r="E1642" s="217" t="n">
        <v>1.4</v>
      </c>
      <c r="F1642" s="217" t="n">
        <v>1.6</v>
      </c>
      <c r="G1642" s="217" t="n">
        <v>1.1</v>
      </c>
      <c r="H1642" s="217" t="n">
        <v>157.7</v>
      </c>
      <c r="I1642" s="127"/>
    </row>
    <row r="1643" customFormat="false" ht="15" hidden="false" customHeight="false" outlineLevel="0" collapsed="false">
      <c r="A1643" s="219" t="s">
        <v>218</v>
      </c>
      <c r="B1643" s="132" t="n">
        <v>10458</v>
      </c>
      <c r="C1643" s="132" t="n">
        <v>2427</v>
      </c>
      <c r="D1643" s="132" t="n">
        <v>8031</v>
      </c>
      <c r="E1643" s="217" t="n">
        <v>2.6</v>
      </c>
      <c r="F1643" s="217" t="n">
        <v>1.2</v>
      </c>
      <c r="G1643" s="217" t="n">
        <v>4.2</v>
      </c>
      <c r="H1643" s="217" t="n">
        <v>30.2</v>
      </c>
      <c r="I1643" s="127"/>
    </row>
    <row r="1644" customFormat="false" ht="15" hidden="false" customHeight="false" outlineLevel="0" collapsed="false">
      <c r="B1644" s="132"/>
      <c r="C1644" s="132"/>
      <c r="D1644" s="132"/>
      <c r="E1644" s="217"/>
      <c r="F1644" s="217"/>
      <c r="G1644" s="217"/>
      <c r="H1644" s="217"/>
      <c r="I1644" s="127"/>
    </row>
    <row r="1645" customFormat="false" ht="15" hidden="false" customHeight="false" outlineLevel="0" collapsed="false">
      <c r="A1645" s="124" t="s">
        <v>235</v>
      </c>
      <c r="B1645" s="227" t="n">
        <v>80.0881105834464</v>
      </c>
      <c r="C1645" s="227" t="n">
        <v>76.6797454931071</v>
      </c>
      <c r="D1645" s="227" t="n">
        <v>83.527795128045</v>
      </c>
      <c r="E1645" s="124"/>
      <c r="F1645" s="124"/>
      <c r="G1645" s="124"/>
      <c r="H1645" s="124"/>
      <c r="I1645" s="127"/>
    </row>
    <row r="1646" customFormat="false" ht="15" hidden="false" customHeight="false" outlineLevel="0" collapsed="false">
      <c r="A1646" s="127"/>
      <c r="B1646" s="127"/>
      <c r="C1646" s="127"/>
      <c r="D1646" s="127"/>
      <c r="E1646" s="127"/>
      <c r="F1646" s="127"/>
      <c r="G1646" s="127"/>
      <c r="H1646" s="127"/>
      <c r="I1646" s="127"/>
    </row>
    <row r="1647" customFormat="false" ht="15" hidden="false" customHeight="false" outlineLevel="0" collapsed="false">
      <c r="A1647" s="127"/>
      <c r="B1647" s="127"/>
      <c r="C1647" s="127"/>
      <c r="D1647" s="127"/>
      <c r="E1647" s="127"/>
      <c r="F1647" s="127"/>
      <c r="G1647" s="127"/>
      <c r="H1647" s="127"/>
      <c r="I1647" s="127"/>
    </row>
    <row r="1648" customFormat="false" ht="15" hidden="false" customHeight="true" outlineLevel="0" collapsed="false">
      <c r="A1648" s="233" t="s">
        <v>353</v>
      </c>
      <c r="B1648" s="233"/>
      <c r="C1648" s="233"/>
      <c r="D1648" s="233"/>
      <c r="E1648" s="233"/>
      <c r="F1648" s="233"/>
      <c r="G1648" s="233"/>
      <c r="H1648" s="233"/>
      <c r="I1648" s="127"/>
    </row>
    <row r="1649" customFormat="false" ht="15" hidden="false" customHeight="false" outlineLevel="0" collapsed="false">
      <c r="A1649" s="233"/>
      <c r="B1649" s="233"/>
      <c r="C1649" s="233"/>
      <c r="D1649" s="233"/>
      <c r="E1649" s="233"/>
      <c r="F1649" s="233"/>
      <c r="G1649" s="233"/>
      <c r="H1649" s="233"/>
      <c r="I1649" s="127"/>
    </row>
    <row r="1650" customFormat="false" ht="15" hidden="false" customHeight="false" outlineLevel="0" collapsed="false">
      <c r="A1650" s="233"/>
      <c r="B1650" s="233"/>
      <c r="C1650" s="233"/>
      <c r="D1650" s="233"/>
      <c r="E1650" s="233"/>
      <c r="F1650" s="233"/>
      <c r="G1650" s="233"/>
      <c r="H1650" s="233"/>
      <c r="I1650" s="127"/>
    </row>
    <row r="1651" customFormat="false" ht="15" hidden="false" customHeight="false" outlineLevel="0" collapsed="false">
      <c r="A1651" s="127"/>
      <c r="B1651" s="127"/>
      <c r="C1651" s="127"/>
      <c r="D1651" s="127"/>
      <c r="E1651" s="127"/>
      <c r="F1651" s="127"/>
      <c r="G1651" s="127"/>
      <c r="H1651" s="127"/>
      <c r="I1651" s="127"/>
    </row>
    <row r="1652" customFormat="false" ht="15" hidden="false" customHeight="false" outlineLevel="0" collapsed="false">
      <c r="A1652" s="127"/>
      <c r="B1652" s="127"/>
      <c r="C1652" s="127"/>
      <c r="D1652" s="127"/>
      <c r="E1652" s="127"/>
      <c r="F1652" s="127"/>
      <c r="G1652" s="127"/>
      <c r="H1652" s="127"/>
      <c r="I1652" s="127"/>
    </row>
  </sheetData>
  <mergeCells count="228">
    <mergeCell ref="A1:I2"/>
    <mergeCell ref="J1:R1"/>
    <mergeCell ref="J4:J7"/>
    <mergeCell ref="K4:AO5"/>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 ref="A9:A10"/>
    <mergeCell ref="B9:D9"/>
    <mergeCell ref="E9:G9"/>
    <mergeCell ref="J34:J37"/>
    <mergeCell ref="K34:AO35"/>
    <mergeCell ref="K36:K37"/>
    <mergeCell ref="L36:L37"/>
    <mergeCell ref="M36:M37"/>
    <mergeCell ref="N36:N37"/>
    <mergeCell ref="O36:O37"/>
    <mergeCell ref="P36:P37"/>
    <mergeCell ref="Q36:Q37"/>
    <mergeCell ref="R36:R37"/>
    <mergeCell ref="S36:S37"/>
    <mergeCell ref="T36:T37"/>
    <mergeCell ref="U36:U37"/>
    <mergeCell ref="V36:V37"/>
    <mergeCell ref="W36:W37"/>
    <mergeCell ref="X36:X37"/>
    <mergeCell ref="Y36:Y37"/>
    <mergeCell ref="Z36:Z37"/>
    <mergeCell ref="AA36:AA37"/>
    <mergeCell ref="AB36:AB37"/>
    <mergeCell ref="AC36:AC37"/>
    <mergeCell ref="AD36:AD37"/>
    <mergeCell ref="AE36:AE37"/>
    <mergeCell ref="AF36:AF37"/>
    <mergeCell ref="AG36:AG37"/>
    <mergeCell ref="AH36:AH37"/>
    <mergeCell ref="AI36:AI37"/>
    <mergeCell ref="AJ36:AJ37"/>
    <mergeCell ref="AK36:AK37"/>
    <mergeCell ref="AL36:AL37"/>
    <mergeCell ref="AM36:AM37"/>
    <mergeCell ref="AN36:AN37"/>
    <mergeCell ref="AO36:AO37"/>
    <mergeCell ref="A62:A63"/>
    <mergeCell ref="B62:D62"/>
    <mergeCell ref="E62:G62"/>
    <mergeCell ref="J64:J67"/>
    <mergeCell ref="K64:AO65"/>
    <mergeCell ref="K66:K67"/>
    <mergeCell ref="L66:L67"/>
    <mergeCell ref="M66:M67"/>
    <mergeCell ref="N66:N67"/>
    <mergeCell ref="O66:O67"/>
    <mergeCell ref="P66:P67"/>
    <mergeCell ref="Q66:Q67"/>
    <mergeCell ref="R66:R67"/>
    <mergeCell ref="S66:S67"/>
    <mergeCell ref="T66:T67"/>
    <mergeCell ref="U66:U67"/>
    <mergeCell ref="V66:V67"/>
    <mergeCell ref="W66:W67"/>
    <mergeCell ref="X66:X67"/>
    <mergeCell ref="Y66:Y67"/>
    <mergeCell ref="Z66:Z67"/>
    <mergeCell ref="AA66:AA67"/>
    <mergeCell ref="AB66:AB67"/>
    <mergeCell ref="AC66:AC67"/>
    <mergeCell ref="AD66:AD67"/>
    <mergeCell ref="AE66:AE67"/>
    <mergeCell ref="AF66:AF67"/>
    <mergeCell ref="AG66:AG67"/>
    <mergeCell ref="AH66:AH67"/>
    <mergeCell ref="AI66:AI67"/>
    <mergeCell ref="AJ66:AJ67"/>
    <mergeCell ref="AK66:AK67"/>
    <mergeCell ref="AL66:AL67"/>
    <mergeCell ref="AM66:AM67"/>
    <mergeCell ref="AN66:AN67"/>
    <mergeCell ref="AO66:AO67"/>
    <mergeCell ref="J93:J96"/>
    <mergeCell ref="K93:AO94"/>
    <mergeCell ref="K95:K96"/>
    <mergeCell ref="L95:L96"/>
    <mergeCell ref="M95:M96"/>
    <mergeCell ref="N95:N96"/>
    <mergeCell ref="O95:O96"/>
    <mergeCell ref="P95:P96"/>
    <mergeCell ref="Q95:Q96"/>
    <mergeCell ref="R95:R96"/>
    <mergeCell ref="S95:S96"/>
    <mergeCell ref="T95:T96"/>
    <mergeCell ref="U95:U96"/>
    <mergeCell ref="V95:V96"/>
    <mergeCell ref="W95:W96"/>
    <mergeCell ref="X95:X96"/>
    <mergeCell ref="Y95:Y96"/>
    <mergeCell ref="Z95:Z96"/>
    <mergeCell ref="AA95:AA96"/>
    <mergeCell ref="AB95:AB96"/>
    <mergeCell ref="AC95:AC96"/>
    <mergeCell ref="AD95:AD96"/>
    <mergeCell ref="AE95:AE96"/>
    <mergeCell ref="AF95:AF96"/>
    <mergeCell ref="AG95:AG96"/>
    <mergeCell ref="AH95:AH96"/>
    <mergeCell ref="AI95:AI96"/>
    <mergeCell ref="AJ95:AJ96"/>
    <mergeCell ref="AK95:AK96"/>
    <mergeCell ref="AL95:AL96"/>
    <mergeCell ref="AM95:AM96"/>
    <mergeCell ref="AN95:AN96"/>
    <mergeCell ref="AO95:AO96"/>
    <mergeCell ref="A115:A116"/>
    <mergeCell ref="B115:D115"/>
    <mergeCell ref="E115:G115"/>
    <mergeCell ref="A168:A169"/>
    <mergeCell ref="B168:D168"/>
    <mergeCell ref="E168:G168"/>
    <mergeCell ref="A221:A222"/>
    <mergeCell ref="B221:D221"/>
    <mergeCell ref="E221:G221"/>
    <mergeCell ref="A275:A276"/>
    <mergeCell ref="B275:D275"/>
    <mergeCell ref="E275:G275"/>
    <mergeCell ref="A328:A329"/>
    <mergeCell ref="B328:D328"/>
    <mergeCell ref="E328:G328"/>
    <mergeCell ref="A381:A382"/>
    <mergeCell ref="B381:D381"/>
    <mergeCell ref="E381:G381"/>
    <mergeCell ref="A434:A435"/>
    <mergeCell ref="B434:D434"/>
    <mergeCell ref="E434:G434"/>
    <mergeCell ref="A487:A488"/>
    <mergeCell ref="B487:D487"/>
    <mergeCell ref="E487:G487"/>
    <mergeCell ref="A540:A541"/>
    <mergeCell ref="B540:D540"/>
    <mergeCell ref="E540:G540"/>
    <mergeCell ref="A593:A594"/>
    <mergeCell ref="B593:D593"/>
    <mergeCell ref="E593:G593"/>
    <mergeCell ref="A646:A647"/>
    <mergeCell ref="B646:D646"/>
    <mergeCell ref="E646:G646"/>
    <mergeCell ref="A699:A700"/>
    <mergeCell ref="B699:D699"/>
    <mergeCell ref="E699:G699"/>
    <mergeCell ref="A752:A753"/>
    <mergeCell ref="B752:D752"/>
    <mergeCell ref="E752:G752"/>
    <mergeCell ref="A805:A806"/>
    <mergeCell ref="B805:D805"/>
    <mergeCell ref="E805:G805"/>
    <mergeCell ref="A858:A859"/>
    <mergeCell ref="B858:D858"/>
    <mergeCell ref="E858:G858"/>
    <mergeCell ref="A911:A912"/>
    <mergeCell ref="B911:D911"/>
    <mergeCell ref="E911:G911"/>
    <mergeCell ref="A964:A965"/>
    <mergeCell ref="B964:D964"/>
    <mergeCell ref="E964:G964"/>
    <mergeCell ref="A1017:A1018"/>
    <mergeCell ref="B1017:D1017"/>
    <mergeCell ref="E1017:G1017"/>
    <mergeCell ref="A1070:A1071"/>
    <mergeCell ref="B1070:D1070"/>
    <mergeCell ref="E1070:G1070"/>
    <mergeCell ref="A1123:A1124"/>
    <mergeCell ref="B1123:D1123"/>
    <mergeCell ref="E1123:G1123"/>
    <mergeCell ref="A1176:A1177"/>
    <mergeCell ref="B1176:D1176"/>
    <mergeCell ref="E1176:G1176"/>
    <mergeCell ref="A1229:A1230"/>
    <mergeCell ref="B1229:D1229"/>
    <mergeCell ref="E1229:G1229"/>
    <mergeCell ref="A1282:A1283"/>
    <mergeCell ref="B1282:D1282"/>
    <mergeCell ref="E1282:G1282"/>
    <mergeCell ref="A1335:A1336"/>
    <mergeCell ref="B1335:D1335"/>
    <mergeCell ref="E1335:G1335"/>
    <mergeCell ref="A1388:A1389"/>
    <mergeCell ref="B1388:D1388"/>
    <mergeCell ref="E1388:G1388"/>
    <mergeCell ref="A1441:A1442"/>
    <mergeCell ref="B1441:D1441"/>
    <mergeCell ref="E1441:G1441"/>
    <mergeCell ref="A1494:A1495"/>
    <mergeCell ref="B1494:D1494"/>
    <mergeCell ref="E1494:G1494"/>
    <mergeCell ref="A1547:A1548"/>
    <mergeCell ref="B1547:D1547"/>
    <mergeCell ref="E1547:G1547"/>
    <mergeCell ref="A1600:A1601"/>
    <mergeCell ref="B1600:D1600"/>
    <mergeCell ref="E1600:G1600"/>
    <mergeCell ref="A1648:H1650"/>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3:BF1069"/>
  <sheetViews>
    <sheetView windowProtection="false" showFormulas="false" showGridLines="true" showRowColHeaders="true" showZeros="true" rightToLeft="false" tabSelected="false" showOutlineSymbols="true" defaultGridColor="true" view="normal" topLeftCell="A1057" colorId="64" zoomScale="85" zoomScaleNormal="85" zoomScalePageLayoutView="100" workbookViewId="0">
      <selection pane="topLeft" activeCell="I6" activeCellId="0" sqref="I6"/>
    </sheetView>
  </sheetViews>
  <sheetFormatPr defaultRowHeight="15"/>
  <cols>
    <col collapsed="false" hidden="false" max="1025" min="1" style="0" width="9.05116279069767"/>
  </cols>
  <sheetData>
    <row r="3" customFormat="false" ht="15" hidden="false" customHeight="false" outlineLevel="0" collapsed="false">
      <c r="BF3" s="184"/>
    </row>
    <row r="4" customFormat="false" ht="15" hidden="false" customHeight="false" outlineLevel="0" collapsed="false">
      <c r="H4" s="179" t="s">
        <v>354</v>
      </c>
      <c r="BF4" s="191"/>
    </row>
    <row r="5" customFormat="false" ht="15" hidden="false" customHeight="false" outlineLevel="0" collapsed="false">
      <c r="F5" s="179" t="n">
        <v>2010</v>
      </c>
      <c r="N5" s="179" t="n">
        <v>2023</v>
      </c>
      <c r="V5" s="179" t="n">
        <v>2036</v>
      </c>
    </row>
    <row r="6" customFormat="false" ht="15" hidden="false" customHeight="false" outlineLevel="0" collapsed="false">
      <c r="A6" s="180"/>
      <c r="B6" s="181"/>
      <c r="C6" s="181"/>
      <c r="D6" s="181"/>
      <c r="E6" s="182"/>
      <c r="F6" s="182" t="s">
        <v>159</v>
      </c>
      <c r="G6" s="181"/>
      <c r="I6" s="180"/>
      <c r="J6" s="181"/>
      <c r="K6" s="181"/>
      <c r="L6" s="181"/>
      <c r="M6" s="182"/>
      <c r="N6" s="182" t="s">
        <v>160</v>
      </c>
      <c r="O6" s="181"/>
      <c r="Q6" s="180"/>
      <c r="R6" s="181"/>
      <c r="S6" s="181"/>
      <c r="T6" s="181"/>
      <c r="U6" s="182"/>
      <c r="V6" s="182" t="s">
        <v>161</v>
      </c>
      <c r="W6" s="181"/>
    </row>
    <row r="7" customFormat="false" ht="15" hidden="false" customHeight="false" outlineLevel="0" collapsed="false">
      <c r="A7" s="184"/>
      <c r="B7" s="185"/>
      <c r="C7" s="186"/>
      <c r="D7" s="187"/>
      <c r="E7" s="187"/>
      <c r="F7" s="187"/>
      <c r="G7" s="187"/>
      <c r="I7" s="184"/>
      <c r="J7" s="185"/>
      <c r="K7" s="186"/>
      <c r="L7" s="187"/>
      <c r="M7" s="187"/>
      <c r="N7" s="187"/>
      <c r="O7" s="187"/>
      <c r="Q7" s="184"/>
      <c r="R7" s="185"/>
      <c r="S7" s="186"/>
      <c r="T7" s="187"/>
      <c r="U7" s="187"/>
      <c r="V7" s="187"/>
      <c r="W7" s="187"/>
    </row>
    <row r="8" customFormat="false" ht="61" hidden="false" customHeight="false" outlineLevel="0" collapsed="false">
      <c r="A8" s="184" t="s">
        <v>163</v>
      </c>
      <c r="B8" s="187" t="s">
        <v>164</v>
      </c>
      <c r="C8" s="186" t="s">
        <v>165</v>
      </c>
      <c r="D8" s="187" t="s">
        <v>166</v>
      </c>
      <c r="E8" s="187" t="s">
        <v>167</v>
      </c>
      <c r="F8" s="187" t="s">
        <v>168</v>
      </c>
      <c r="G8" s="187" t="s">
        <v>169</v>
      </c>
      <c r="I8" s="184" t="s">
        <v>163</v>
      </c>
      <c r="J8" s="187" t="s">
        <v>164</v>
      </c>
      <c r="K8" s="186" t="s">
        <v>165</v>
      </c>
      <c r="L8" s="187" t="s">
        <v>166</v>
      </c>
      <c r="M8" s="187" t="s">
        <v>167</v>
      </c>
      <c r="N8" s="187" t="s">
        <v>168</v>
      </c>
      <c r="O8" s="187" t="s">
        <v>169</v>
      </c>
      <c r="Q8" s="184" t="s">
        <v>163</v>
      </c>
      <c r="R8" s="187" t="s">
        <v>164</v>
      </c>
      <c r="S8" s="186" t="s">
        <v>165</v>
      </c>
      <c r="T8" s="187" t="s">
        <v>166</v>
      </c>
      <c r="U8" s="187" t="s">
        <v>167</v>
      </c>
      <c r="V8" s="187" t="s">
        <v>168</v>
      </c>
      <c r="W8" s="187" t="s">
        <v>169</v>
      </c>
    </row>
    <row r="9" customFormat="false" ht="15" hidden="false" customHeight="false" outlineLevel="0" collapsed="false">
      <c r="A9" s="191" t="s">
        <v>175</v>
      </c>
      <c r="B9" s="192" t="s">
        <v>176</v>
      </c>
      <c r="C9" s="193" t="s">
        <v>177</v>
      </c>
      <c r="D9" s="192" t="s">
        <v>178</v>
      </c>
      <c r="E9" s="192" t="s">
        <v>179</v>
      </c>
      <c r="F9" s="192" t="s">
        <v>180</v>
      </c>
      <c r="G9" s="192" t="s">
        <v>181</v>
      </c>
      <c r="I9" s="191" t="s">
        <v>175</v>
      </c>
      <c r="J9" s="192" t="s">
        <v>176</v>
      </c>
      <c r="K9" s="193" t="s">
        <v>177</v>
      </c>
      <c r="L9" s="192" t="s">
        <v>178</v>
      </c>
      <c r="M9" s="192" t="s">
        <v>179</v>
      </c>
      <c r="N9" s="192" t="s">
        <v>180</v>
      </c>
      <c r="O9" s="192" t="s">
        <v>181</v>
      </c>
      <c r="Q9" s="191" t="s">
        <v>175</v>
      </c>
      <c r="R9" s="192" t="s">
        <v>176</v>
      </c>
      <c r="S9" s="193" t="s">
        <v>177</v>
      </c>
      <c r="T9" s="192" t="s">
        <v>178</v>
      </c>
      <c r="U9" s="192" t="s">
        <v>179</v>
      </c>
      <c r="V9" s="192" t="s">
        <v>180</v>
      </c>
      <c r="W9" s="192" t="s">
        <v>181</v>
      </c>
    </row>
    <row r="10" customFormat="false" ht="15" hidden="false" customHeight="false" outlineLevel="0" collapsed="false">
      <c r="A10" s="196" t="s">
        <v>186</v>
      </c>
      <c r="B10" s="197" t="s">
        <v>186</v>
      </c>
      <c r="C10" s="197" t="n">
        <v>1</v>
      </c>
      <c r="D10" s="198" t="n">
        <v>754448</v>
      </c>
      <c r="E10" s="198" t="n">
        <v>8704</v>
      </c>
      <c r="F10" s="199" t="n">
        <f aca="false">E10/D10</f>
        <v>0.0115369117553496</v>
      </c>
      <c r="G10" s="200" t="n">
        <f aca="false">2*C10*F10/(2+C10*F10)</f>
        <v>0.0114707432788614</v>
      </c>
      <c r="I10" s="196" t="s">
        <v>186</v>
      </c>
      <c r="J10" s="197" t="s">
        <v>186</v>
      </c>
      <c r="K10" s="197" t="n">
        <v>1</v>
      </c>
      <c r="L10" s="198" t="n">
        <v>726576.994214</v>
      </c>
      <c r="M10" s="198" t="n">
        <v>5620</v>
      </c>
      <c r="N10" s="199" t="n">
        <f aca="false">M10/L10</f>
        <v>0.00773489945973259</v>
      </c>
      <c r="O10" s="200" t="n">
        <f aca="false">2*K10*N10/(2+K10*N10)</f>
        <v>0.0077051003713827</v>
      </c>
      <c r="Q10" s="196" t="s">
        <v>186</v>
      </c>
      <c r="R10" s="197" t="s">
        <v>186</v>
      </c>
      <c r="S10" s="197" t="n">
        <v>1</v>
      </c>
      <c r="T10" s="198" t="n">
        <v>703290.584576</v>
      </c>
      <c r="U10" s="198" t="n">
        <v>3853</v>
      </c>
      <c r="V10" s="199" t="n">
        <f aca="false">U10/T10</f>
        <v>0.00547853203853553</v>
      </c>
      <c r="W10" s="200" t="n">
        <f aca="false">2*S10*V10/(2+S10*V10)</f>
        <v>0.0054635658781814</v>
      </c>
    </row>
    <row r="11" customFormat="false" ht="15" hidden="false" customHeight="false" outlineLevel="0" collapsed="false">
      <c r="A11" s="203" t="s">
        <v>188</v>
      </c>
      <c r="B11" s="204" t="s">
        <v>189</v>
      </c>
      <c r="C11" s="204" t="n">
        <v>1</v>
      </c>
      <c r="D11" s="205" t="n">
        <v>2817092</v>
      </c>
      <c r="E11" s="205" t="n">
        <v>1463</v>
      </c>
      <c r="F11" s="206" t="n">
        <f aca="false">E11/D11</f>
        <v>0.000519329862141527</v>
      </c>
      <c r="G11" s="207" t="n">
        <f aca="false">2*C11*F11/(2+C11*F11)</f>
        <v>0.000519195045395853</v>
      </c>
      <c r="I11" s="203" t="s">
        <v>188</v>
      </c>
      <c r="J11" s="204" t="s">
        <v>189</v>
      </c>
      <c r="K11" s="204" t="n">
        <v>1</v>
      </c>
      <c r="L11" s="205" t="n">
        <v>2941674.005786</v>
      </c>
      <c r="M11" s="205" t="n">
        <v>879</v>
      </c>
      <c r="N11" s="206" t="n">
        <f aca="false">M11/L11</f>
        <v>0.000298809452805134</v>
      </c>
      <c r="O11" s="207" t="n">
        <f aca="false">2*K11*N11/(2+K11*N11)</f>
        <v>0.000298764815929551</v>
      </c>
      <c r="Q11" s="203" t="s">
        <v>188</v>
      </c>
      <c r="R11" s="204" t="s">
        <v>189</v>
      </c>
      <c r="S11" s="204" t="n">
        <v>1</v>
      </c>
      <c r="T11" s="205" t="n">
        <v>2826195.415424</v>
      </c>
      <c r="U11" s="205" t="n">
        <v>548</v>
      </c>
      <c r="V11" s="206" t="n">
        <f aca="false">U11/T11</f>
        <v>0.000193900250849351</v>
      </c>
      <c r="W11" s="207" t="n">
        <f aca="false">2*S11*V11/(2+S11*V11)</f>
        <v>0.000193881454018067</v>
      </c>
    </row>
    <row r="12" customFormat="false" ht="15" hidden="false" customHeight="false" outlineLevel="0" collapsed="false">
      <c r="A12" s="196" t="s">
        <v>194</v>
      </c>
      <c r="B12" s="197" t="s">
        <v>46</v>
      </c>
      <c r="C12" s="197" t="n">
        <v>1</v>
      </c>
      <c r="D12" s="198" t="n">
        <v>3507135</v>
      </c>
      <c r="E12" s="198" t="n">
        <v>770</v>
      </c>
      <c r="F12" s="199" t="n">
        <f aca="false">E12/D12</f>
        <v>0.000219552426695864</v>
      </c>
      <c r="G12" s="200" t="n">
        <f aca="false">2*C12*F12/(2+C12*F12)</f>
        <v>0.000219528327707326</v>
      </c>
      <c r="I12" s="196" t="s">
        <v>194</v>
      </c>
      <c r="J12" s="197" t="s">
        <v>46</v>
      </c>
      <c r="K12" s="197" t="n">
        <v>1</v>
      </c>
      <c r="L12" s="198" t="n">
        <v>3737021</v>
      </c>
      <c r="M12" s="198" t="n">
        <v>473</v>
      </c>
      <c r="N12" s="199" t="n">
        <f aca="false">M12/L12</f>
        <v>0.000126571405405536</v>
      </c>
      <c r="O12" s="200" t="n">
        <f aca="false">2*K12*N12/(2+K12*N12)</f>
        <v>0.000126563395752099</v>
      </c>
      <c r="Q12" s="196" t="s">
        <v>194</v>
      </c>
      <c r="R12" s="197" t="s">
        <v>46</v>
      </c>
      <c r="S12" s="197" t="n">
        <v>1</v>
      </c>
      <c r="T12" s="198" t="n">
        <v>3563268</v>
      </c>
      <c r="U12" s="198" t="n">
        <v>291</v>
      </c>
      <c r="V12" s="199" t="n">
        <f aca="false">U12/T12</f>
        <v>8.16666049255908E-005</v>
      </c>
      <c r="W12" s="200" t="n">
        <f aca="false">2*S12*V12/(2+S12*V12)</f>
        <v>8.16632703445727E-005</v>
      </c>
    </row>
    <row r="13" customFormat="false" ht="15" hidden="false" customHeight="false" outlineLevel="0" collapsed="false">
      <c r="A13" s="203" t="s">
        <v>200</v>
      </c>
      <c r="B13" s="204" t="s">
        <v>33</v>
      </c>
      <c r="C13" s="204" t="n">
        <v>1</v>
      </c>
      <c r="D13" s="205" t="n">
        <v>3541954</v>
      </c>
      <c r="E13" s="205" t="n">
        <v>974</v>
      </c>
      <c r="F13" s="206" t="n">
        <f aca="false">E13/D13</f>
        <v>0.000274989454973159</v>
      </c>
      <c r="G13" s="207" t="n">
        <f aca="false">2*C13*F13/(2+C13*F13)</f>
        <v>0.000274951650570892</v>
      </c>
      <c r="I13" s="203" t="s">
        <v>200</v>
      </c>
      <c r="J13" s="204" t="s">
        <v>33</v>
      </c>
      <c r="K13" s="204" t="n">
        <v>1</v>
      </c>
      <c r="L13" s="205" t="n">
        <v>3712102</v>
      </c>
      <c r="M13" s="205" t="n">
        <v>558</v>
      </c>
      <c r="N13" s="206" t="n">
        <f aca="false">M13/L13</f>
        <v>0.000150319145325209</v>
      </c>
      <c r="O13" s="207" t="n">
        <f aca="false">2*K13*N13/(2+K13*N13)</f>
        <v>0.000150307848251567</v>
      </c>
      <c r="Q13" s="203" t="s">
        <v>200</v>
      </c>
      <c r="R13" s="204" t="s">
        <v>33</v>
      </c>
      <c r="S13" s="204" t="n">
        <v>1</v>
      </c>
      <c r="T13" s="205" t="n">
        <v>3621107</v>
      </c>
      <c r="U13" s="205" t="n">
        <v>357</v>
      </c>
      <c r="V13" s="206" t="n">
        <f aca="false">U13/T13</f>
        <v>9.85886360165552E-005</v>
      </c>
      <c r="W13" s="207" t="n">
        <f aca="false">2*S13*V13/(2+S13*V13)</f>
        <v>9.8583776396531E-005</v>
      </c>
    </row>
    <row r="14" customFormat="false" ht="15" hidden="false" customHeight="false" outlineLevel="0" collapsed="false">
      <c r="A14" s="196" t="s">
        <v>202</v>
      </c>
      <c r="B14" s="197" t="s">
        <v>34</v>
      </c>
      <c r="C14" s="197" t="n">
        <v>1</v>
      </c>
      <c r="D14" s="198" t="n">
        <v>3559813</v>
      </c>
      <c r="E14" s="198" t="n">
        <v>2569</v>
      </c>
      <c r="F14" s="199" t="n">
        <f aca="false">E14/D14</f>
        <v>0.000721667121278562</v>
      </c>
      <c r="G14" s="200" t="n">
        <f aca="false">2*C14*F14/(2+C14*F14)</f>
        <v>0.000721406813489381</v>
      </c>
      <c r="I14" s="196" t="s">
        <v>202</v>
      </c>
      <c r="J14" s="197" t="s">
        <v>34</v>
      </c>
      <c r="K14" s="197" t="n">
        <v>1</v>
      </c>
      <c r="L14" s="198" t="n">
        <v>3522037</v>
      </c>
      <c r="M14" s="198" t="n">
        <v>1751</v>
      </c>
      <c r="N14" s="199" t="n">
        <f aca="false">M14/L14</f>
        <v>0.000497155481330832</v>
      </c>
      <c r="O14" s="200" t="n">
        <f aca="false">2*K14*N14/(2+K14*N14)</f>
        <v>0.00049703193025657</v>
      </c>
      <c r="Q14" s="196" t="s">
        <v>202</v>
      </c>
      <c r="R14" s="197" t="s">
        <v>34</v>
      </c>
      <c r="S14" s="197" t="n">
        <v>1</v>
      </c>
      <c r="T14" s="198" t="n">
        <v>3694724</v>
      </c>
      <c r="U14" s="198" t="n">
        <v>1382</v>
      </c>
      <c r="V14" s="199" t="n">
        <f aca="false">U14/T14</f>
        <v>0.000374046884151563</v>
      </c>
      <c r="W14" s="200" t="n">
        <f aca="false">2*S14*V14/(2+S14*V14)</f>
        <v>0.00037397694169667</v>
      </c>
    </row>
    <row r="15" customFormat="false" ht="15" hidden="false" customHeight="false" outlineLevel="0" collapsed="false">
      <c r="A15" s="203" t="s">
        <v>203</v>
      </c>
      <c r="B15" s="204" t="s">
        <v>35</v>
      </c>
      <c r="C15" s="204" t="n">
        <v>1</v>
      </c>
      <c r="D15" s="205" t="n">
        <v>3346483</v>
      </c>
      <c r="E15" s="205" t="n">
        <v>3284</v>
      </c>
      <c r="F15" s="206" t="n">
        <f aca="false">E15/D15</f>
        <v>0.000981328756189707</v>
      </c>
      <c r="G15" s="207" t="n">
        <f aca="false">2*C15*F15/(2+C15*F15)</f>
        <v>0.00098084748926638</v>
      </c>
      <c r="I15" s="203" t="s">
        <v>203</v>
      </c>
      <c r="J15" s="204" t="s">
        <v>35</v>
      </c>
      <c r="K15" s="204" t="n">
        <v>1</v>
      </c>
      <c r="L15" s="205" t="n">
        <v>3508337</v>
      </c>
      <c r="M15" s="205" t="n">
        <v>2498</v>
      </c>
      <c r="N15" s="206" t="n">
        <f aca="false">M15/L15</f>
        <v>0.000712018258223198</v>
      </c>
      <c r="O15" s="207" t="n">
        <f aca="false">2*K15*N15/(2+K15*N15)</f>
        <v>0.000711764863434035</v>
      </c>
      <c r="Q15" s="203" t="s">
        <v>203</v>
      </c>
      <c r="R15" s="204" t="s">
        <v>35</v>
      </c>
      <c r="S15" s="204" t="n">
        <v>1</v>
      </c>
      <c r="T15" s="205" t="n">
        <v>3747150</v>
      </c>
      <c r="U15" s="205" t="n">
        <v>2065</v>
      </c>
      <c r="V15" s="206" t="n">
        <f aca="false">U15/T15</f>
        <v>0.000551085491640313</v>
      </c>
      <c r="W15" s="207" t="n">
        <f aca="false">2*S15*V15/(2+S15*V15)</f>
        <v>0.000550933685859747</v>
      </c>
    </row>
    <row r="16" customFormat="false" ht="15" hidden="false" customHeight="false" outlineLevel="0" collapsed="false">
      <c r="A16" s="196" t="s">
        <v>204</v>
      </c>
      <c r="B16" s="197" t="s">
        <v>36</v>
      </c>
      <c r="C16" s="197" t="n">
        <v>1</v>
      </c>
      <c r="D16" s="198" t="n">
        <v>3166874</v>
      </c>
      <c r="E16" s="198" t="n">
        <v>3370</v>
      </c>
      <c r="F16" s="199" t="n">
        <f aca="false">E16/D16</f>
        <v>0.00106414085309362</v>
      </c>
      <c r="G16" s="200" t="n">
        <f aca="false">2*C16*F16/(2+C16*F16)</f>
        <v>0.00106357495631295</v>
      </c>
      <c r="I16" s="196" t="s">
        <v>204</v>
      </c>
      <c r="J16" s="197" t="s">
        <v>36</v>
      </c>
      <c r="K16" s="197" t="n">
        <v>1</v>
      </c>
      <c r="L16" s="198" t="n">
        <v>3555490</v>
      </c>
      <c r="M16" s="198" t="n">
        <v>2588</v>
      </c>
      <c r="N16" s="199" t="n">
        <f aca="false">M16/L16</f>
        <v>0.000727888420442752</v>
      </c>
      <c r="O16" s="200" t="n">
        <f aca="false">2*K16*N16/(2+K16*N16)</f>
        <v>0.000727623606044112</v>
      </c>
      <c r="Q16" s="196" t="s">
        <v>204</v>
      </c>
      <c r="R16" s="197" t="s">
        <v>36</v>
      </c>
      <c r="S16" s="197" t="n">
        <v>1</v>
      </c>
      <c r="T16" s="198" t="n">
        <v>3606696</v>
      </c>
      <c r="U16" s="198" t="n">
        <v>1919</v>
      </c>
      <c r="V16" s="199" t="n">
        <f aca="false">U16/T16</f>
        <v>0.000532065912957455</v>
      </c>
      <c r="W16" s="200" t="n">
        <f aca="false">2*S16*V16/(2+S16*V16)</f>
        <v>0.000531924403535759</v>
      </c>
    </row>
    <row r="17" customFormat="false" ht="15" hidden="false" customHeight="false" outlineLevel="0" collapsed="false">
      <c r="A17" s="203" t="s">
        <v>205</v>
      </c>
      <c r="B17" s="204" t="s">
        <v>37</v>
      </c>
      <c r="C17" s="204" t="n">
        <v>1</v>
      </c>
      <c r="D17" s="205" t="n">
        <v>3112375</v>
      </c>
      <c r="E17" s="205" t="n">
        <v>3623</v>
      </c>
      <c r="F17" s="206" t="n">
        <f aca="false">E17/D17</f>
        <v>0.00116406281376762</v>
      </c>
      <c r="G17" s="207" t="n">
        <f aca="false">2*C17*F17/(2+C17*F17)</f>
        <v>0.00116338568675961</v>
      </c>
      <c r="I17" s="203" t="s">
        <v>205</v>
      </c>
      <c r="J17" s="204" t="s">
        <v>37</v>
      </c>
      <c r="K17" s="204" t="n">
        <v>1</v>
      </c>
      <c r="L17" s="205" t="n">
        <v>3476971</v>
      </c>
      <c r="M17" s="205" t="n">
        <v>2792</v>
      </c>
      <c r="N17" s="206" t="n">
        <f aca="false">M17/L17</f>
        <v>0.000802997781689867</v>
      </c>
      <c r="O17" s="207" t="n">
        <f aca="false">2*K17*N17/(2+K17*N17)</f>
        <v>0.000802675508363551</v>
      </c>
      <c r="Q17" s="203" t="s">
        <v>205</v>
      </c>
      <c r="R17" s="204" t="s">
        <v>37</v>
      </c>
      <c r="S17" s="204" t="n">
        <v>1</v>
      </c>
      <c r="T17" s="205" t="n">
        <v>3487229</v>
      </c>
      <c r="U17" s="205" t="n">
        <v>2095</v>
      </c>
      <c r="V17" s="206" t="n">
        <f aca="false">U17/T17</f>
        <v>0.000600763528864895</v>
      </c>
      <c r="W17" s="207" t="n">
        <f aca="false">2*S17*V17/(2+S17*V17)</f>
        <v>0.000600583124646226</v>
      </c>
    </row>
    <row r="18" customFormat="false" ht="15" hidden="false" customHeight="false" outlineLevel="0" collapsed="false">
      <c r="A18" s="196" t="s">
        <v>206</v>
      </c>
      <c r="B18" s="197" t="s">
        <v>38</v>
      </c>
      <c r="C18" s="197" t="n">
        <v>1</v>
      </c>
      <c r="D18" s="198" t="n">
        <v>2711144</v>
      </c>
      <c r="E18" s="198" t="n">
        <v>4119</v>
      </c>
      <c r="F18" s="199" t="n">
        <f aca="false">E18/D18</f>
        <v>0.00151928484801988</v>
      </c>
      <c r="G18" s="200" t="n">
        <f aca="false">2*C18*F18/(2+C18*F18)</f>
        <v>0.00151813161084305</v>
      </c>
      <c r="I18" s="196" t="s">
        <v>206</v>
      </c>
      <c r="J18" s="197" t="s">
        <v>38</v>
      </c>
      <c r="K18" s="197" t="n">
        <v>1</v>
      </c>
      <c r="L18" s="198" t="n">
        <v>3232557</v>
      </c>
      <c r="M18" s="198" t="n">
        <v>3491</v>
      </c>
      <c r="N18" s="199" t="n">
        <f aca="false">M18/L18</f>
        <v>0.00107995002098958</v>
      </c>
      <c r="O18" s="200" t="n">
        <f aca="false">2*K18*N18/(2+K18*N18)</f>
        <v>0.00107936718968</v>
      </c>
      <c r="Q18" s="196" t="s">
        <v>206</v>
      </c>
      <c r="R18" s="197" t="s">
        <v>38</v>
      </c>
      <c r="S18" s="197" t="n">
        <v>1</v>
      </c>
      <c r="T18" s="198" t="n">
        <v>3498116</v>
      </c>
      <c r="U18" s="198" t="n">
        <v>2928</v>
      </c>
      <c r="V18" s="199" t="n">
        <f aca="false">U18/T18</f>
        <v>0.000837021985548792</v>
      </c>
      <c r="W18" s="200" t="n">
        <f aca="false">2*S18*V18/(2+S18*V18)</f>
        <v>0.000836671829190932</v>
      </c>
    </row>
    <row r="19" customFormat="false" ht="15" hidden="false" customHeight="false" outlineLevel="0" collapsed="false">
      <c r="A19" s="203" t="s">
        <v>207</v>
      </c>
      <c r="B19" s="204" t="s">
        <v>39</v>
      </c>
      <c r="C19" s="204" t="n">
        <v>1</v>
      </c>
      <c r="D19" s="205" t="n">
        <v>2347809</v>
      </c>
      <c r="E19" s="205" t="n">
        <v>5222</v>
      </c>
      <c r="F19" s="206" t="n">
        <f aca="false">E19/D19</f>
        <v>0.00222420137242851</v>
      </c>
      <c r="G19" s="207" t="n">
        <f aca="false">2*C19*F19/(2+C19*F19)</f>
        <v>0.0022217305843211</v>
      </c>
      <c r="I19" s="203" t="s">
        <v>207</v>
      </c>
      <c r="J19" s="204" t="s">
        <v>39</v>
      </c>
      <c r="K19" s="204" t="n">
        <v>1</v>
      </c>
      <c r="L19" s="205" t="n">
        <v>3123415</v>
      </c>
      <c r="M19" s="205" t="n">
        <v>5227</v>
      </c>
      <c r="N19" s="206" t="n">
        <f aca="false">M19/L19</f>
        <v>0.00167348879351607</v>
      </c>
      <c r="O19" s="207" t="n">
        <f aca="false">2*K19*N19/(2+K19*N19)</f>
        <v>0.00167208968184391</v>
      </c>
      <c r="Q19" s="203" t="s">
        <v>207</v>
      </c>
      <c r="R19" s="204" t="s">
        <v>39</v>
      </c>
      <c r="S19" s="204" t="n">
        <v>1</v>
      </c>
      <c r="T19" s="205" t="n">
        <v>3524816</v>
      </c>
      <c r="U19" s="205" t="n">
        <v>4729</v>
      </c>
      <c r="V19" s="206" t="n">
        <f aca="false">U19/T19</f>
        <v>0.00134163031488736</v>
      </c>
      <c r="W19" s="207" t="n">
        <f aca="false">2*S19*V19/(2+S19*V19)</f>
        <v>0.00134073093225595</v>
      </c>
    </row>
    <row r="20" customFormat="false" ht="15" hidden="false" customHeight="false" outlineLevel="0" collapsed="false">
      <c r="A20" s="196" t="s">
        <v>208</v>
      </c>
      <c r="B20" s="197" t="s">
        <v>40</v>
      </c>
      <c r="C20" s="197" t="n">
        <v>1</v>
      </c>
      <c r="D20" s="198" t="n">
        <v>2212137</v>
      </c>
      <c r="E20" s="198" t="n">
        <v>7661</v>
      </c>
      <c r="F20" s="199" t="n">
        <f aca="false">E20/D20</f>
        <v>0.00346316706424602</v>
      </c>
      <c r="G20" s="200" t="n">
        <f aca="false">2*C20*F20/(2+C20*F20)</f>
        <v>0.00345718066713524</v>
      </c>
      <c r="I20" s="196" t="s">
        <v>208</v>
      </c>
      <c r="J20" s="197" t="s">
        <v>40</v>
      </c>
      <c r="K20" s="197" t="n">
        <v>1</v>
      </c>
      <c r="L20" s="198" t="n">
        <v>2925422</v>
      </c>
      <c r="M20" s="198" t="n">
        <v>7854</v>
      </c>
      <c r="N20" s="199" t="n">
        <f aca="false">M20/L20</f>
        <v>0.00268474086815509</v>
      </c>
      <c r="O20" s="200" t="n">
        <f aca="false">2*K20*N20/(2+K20*N20)</f>
        <v>0.00268114178269643</v>
      </c>
      <c r="Q20" s="196" t="s">
        <v>208</v>
      </c>
      <c r="R20" s="197" t="s">
        <v>40</v>
      </c>
      <c r="S20" s="197" t="n">
        <v>1</v>
      </c>
      <c r="T20" s="198" t="n">
        <v>3324271</v>
      </c>
      <c r="U20" s="198" t="n">
        <v>7377</v>
      </c>
      <c r="V20" s="199" t="n">
        <f aca="false">U20/T20</f>
        <v>0.00221913315731479</v>
      </c>
      <c r="W20" s="200" t="n">
        <f aca="false">2*S20*V20/(2+S20*V20)</f>
        <v>0.00221667361036094</v>
      </c>
    </row>
    <row r="21" customFormat="false" ht="15" hidden="false" customHeight="false" outlineLevel="0" collapsed="false">
      <c r="A21" s="203" t="s">
        <v>209</v>
      </c>
      <c r="B21" s="204" t="s">
        <v>52</v>
      </c>
      <c r="C21" s="204" t="n">
        <v>1</v>
      </c>
      <c r="D21" s="205" t="n">
        <v>2062422</v>
      </c>
      <c r="E21" s="205" t="n">
        <v>11684</v>
      </c>
      <c r="F21" s="206" t="n">
        <f aca="false">E21/D21</f>
        <v>0.00566518394392612</v>
      </c>
      <c r="G21" s="207" t="n">
        <f aca="false">2*C21*F21/(2+C21*F21)</f>
        <v>0.00564918211601614</v>
      </c>
      <c r="I21" s="203" t="s">
        <v>209</v>
      </c>
      <c r="J21" s="204" t="s">
        <v>52</v>
      </c>
      <c r="K21" s="204" t="n">
        <v>1</v>
      </c>
      <c r="L21" s="205" t="n">
        <v>2457800</v>
      </c>
      <c r="M21" s="205" t="n">
        <v>10733</v>
      </c>
      <c r="N21" s="206" t="n">
        <f aca="false">M21/L21</f>
        <v>0.00436691349987794</v>
      </c>
      <c r="O21" s="207" t="n">
        <f aca="false">2*K21*N21/(2+K21*N21)</f>
        <v>0.004357399306949</v>
      </c>
      <c r="Q21" s="203" t="s">
        <v>209</v>
      </c>
      <c r="R21" s="204" t="s">
        <v>52</v>
      </c>
      <c r="S21" s="204" t="n">
        <v>1</v>
      </c>
      <c r="T21" s="205" t="n">
        <v>3073214</v>
      </c>
      <c r="U21" s="205" t="n">
        <v>11062</v>
      </c>
      <c r="V21" s="206" t="n">
        <f aca="false">U21/T21</f>
        <v>0.0035994890040199</v>
      </c>
      <c r="W21" s="207" t="n">
        <f aca="false">2*S21*V21/(2+S21*V21)</f>
        <v>0.0035930224815631</v>
      </c>
    </row>
    <row r="22" customFormat="false" ht="15" hidden="false" customHeight="false" outlineLevel="0" collapsed="false">
      <c r="A22" s="196" t="s">
        <v>210</v>
      </c>
      <c r="B22" s="197" t="s">
        <v>53</v>
      </c>
      <c r="C22" s="197" t="n">
        <v>1</v>
      </c>
      <c r="D22" s="198" t="n">
        <v>1877071</v>
      </c>
      <c r="E22" s="198" t="n">
        <v>16749</v>
      </c>
      <c r="F22" s="199" t="n">
        <f aca="false">E22/D22</f>
        <v>0.00892294431057749</v>
      </c>
      <c r="G22" s="200" t="n">
        <f aca="false">2*C22*F22/(2+C22*F22)</f>
        <v>0.0088833116629465</v>
      </c>
      <c r="I22" s="196" t="s">
        <v>210</v>
      </c>
      <c r="J22" s="197" t="s">
        <v>53</v>
      </c>
      <c r="K22" s="197" t="n">
        <v>1</v>
      </c>
      <c r="L22" s="198" t="n">
        <v>2153942</v>
      </c>
      <c r="M22" s="198" t="n">
        <v>15053</v>
      </c>
      <c r="N22" s="199" t="n">
        <f aca="false">M22/L22</f>
        <v>0.00698858186524985</v>
      </c>
      <c r="O22" s="200" t="n">
        <f aca="false">2*K22*N22/(2+K22*N22)</f>
        <v>0.00696424676094054</v>
      </c>
      <c r="Q22" s="196" t="s">
        <v>210</v>
      </c>
      <c r="R22" s="197" t="s">
        <v>53</v>
      </c>
      <c r="S22" s="197" t="n">
        <v>1</v>
      </c>
      <c r="T22" s="198" t="n">
        <v>2961740</v>
      </c>
      <c r="U22" s="198" t="n">
        <v>17106</v>
      </c>
      <c r="V22" s="199" t="n">
        <f aca="false">U22/T22</f>
        <v>0.0057756589032123</v>
      </c>
      <c r="W22" s="200" t="n">
        <f aca="false">2*S22*V22/(2+S22*V22)</f>
        <v>0.00575902781308107</v>
      </c>
    </row>
    <row r="23" customFormat="false" ht="15" hidden="false" customHeight="false" outlineLevel="0" collapsed="false">
      <c r="A23" s="203" t="s">
        <v>211</v>
      </c>
      <c r="B23" s="204" t="s">
        <v>57</v>
      </c>
      <c r="C23" s="204" t="n">
        <v>1</v>
      </c>
      <c r="D23" s="205" t="n">
        <v>1628569</v>
      </c>
      <c r="E23" s="205" t="n">
        <v>21829</v>
      </c>
      <c r="F23" s="206" t="n">
        <f aca="false">E23/D23</f>
        <v>0.0134037919179353</v>
      </c>
      <c r="G23" s="207" t="n">
        <f aca="false">2*C23*F23/(2+C23*F23)</f>
        <v>0.0133145591279205</v>
      </c>
      <c r="I23" s="203" t="s">
        <v>211</v>
      </c>
      <c r="J23" s="204" t="s">
        <v>57</v>
      </c>
      <c r="K23" s="204" t="n">
        <v>1</v>
      </c>
      <c r="L23" s="205" t="n">
        <v>1972834</v>
      </c>
      <c r="M23" s="205" t="n">
        <v>21263</v>
      </c>
      <c r="N23" s="206" t="n">
        <f aca="false">M23/L23</f>
        <v>0.01077789616359</v>
      </c>
      <c r="O23" s="207" t="n">
        <f aca="false">2*K23*N23/(2+K23*N23)</f>
        <v>0.010720125961354</v>
      </c>
      <c r="Q23" s="203" t="s">
        <v>211</v>
      </c>
      <c r="R23" s="204" t="s">
        <v>57</v>
      </c>
      <c r="S23" s="204" t="n">
        <v>1</v>
      </c>
      <c r="T23" s="205" t="n">
        <v>2542456</v>
      </c>
      <c r="U23" s="205" t="n">
        <v>23009</v>
      </c>
      <c r="V23" s="206" t="n">
        <f aca="false">U23/T23</f>
        <v>0.00904991079491641</v>
      </c>
      <c r="W23" s="207" t="n">
        <f aca="false">2*S23*V23/(2+S23*V23)</f>
        <v>0.00900914481645272</v>
      </c>
    </row>
    <row r="24" customFormat="false" ht="15" hidden="false" customHeight="false" outlineLevel="0" collapsed="false">
      <c r="A24" s="196" t="s">
        <v>212</v>
      </c>
      <c r="B24" s="197" t="s">
        <v>62</v>
      </c>
      <c r="C24" s="197" t="n">
        <v>1</v>
      </c>
      <c r="D24" s="198" t="n">
        <v>1304566</v>
      </c>
      <c r="E24" s="198" t="n">
        <v>26391</v>
      </c>
      <c r="F24" s="199" t="n">
        <f aca="false">E24/D24</f>
        <v>0.0202297162427965</v>
      </c>
      <c r="G24" s="200" t="n">
        <f aca="false">2*C24*F24/(2+C24*F24)</f>
        <v>0.020027144517426</v>
      </c>
      <c r="I24" s="196" t="s">
        <v>212</v>
      </c>
      <c r="J24" s="197" t="s">
        <v>62</v>
      </c>
      <c r="K24" s="197" t="n">
        <v>1</v>
      </c>
      <c r="L24" s="198" t="n">
        <v>1732308</v>
      </c>
      <c r="M24" s="198" t="n">
        <v>28409</v>
      </c>
      <c r="N24" s="199" t="n">
        <f aca="false">M24/L24</f>
        <v>0.0163995086324141</v>
      </c>
      <c r="O24" s="200" t="n">
        <f aca="false">2*K24*N24/(2+K24*N24)</f>
        <v>0.0162661303597884</v>
      </c>
      <c r="Q24" s="196" t="s">
        <v>212</v>
      </c>
      <c r="R24" s="197" t="s">
        <v>62</v>
      </c>
      <c r="S24" s="197" t="n">
        <v>1</v>
      </c>
      <c r="T24" s="198" t="n">
        <v>2053596</v>
      </c>
      <c r="U24" s="198" t="n">
        <v>28487</v>
      </c>
      <c r="V24" s="199" t="n">
        <f aca="false">U24/T24</f>
        <v>0.0138717644561053</v>
      </c>
      <c r="W24" s="200" t="n">
        <f aca="false">2*S24*V24/(2+S24*V24)</f>
        <v>0.013776214256474</v>
      </c>
    </row>
    <row r="25" customFormat="false" ht="15" hidden="false" customHeight="false" outlineLevel="0" collapsed="false">
      <c r="A25" s="203" t="s">
        <v>213</v>
      </c>
      <c r="B25" s="204" t="s">
        <v>64</v>
      </c>
      <c r="C25" s="204" t="n">
        <v>1</v>
      </c>
      <c r="D25" s="205" t="n">
        <v>1029030</v>
      </c>
      <c r="E25" s="205" t="n">
        <v>31453</v>
      </c>
      <c r="F25" s="206" t="n">
        <f aca="false">E25/D25</f>
        <v>0.0305656783572879</v>
      </c>
      <c r="G25" s="207" t="n">
        <f aca="false">2*C25*F25/(2+C25*F25)</f>
        <v>0.0301055796254917</v>
      </c>
      <c r="I25" s="203" t="s">
        <v>213</v>
      </c>
      <c r="J25" s="204" t="s">
        <v>64</v>
      </c>
      <c r="K25" s="204" t="n">
        <v>1</v>
      </c>
      <c r="L25" s="205" t="n">
        <v>1442205</v>
      </c>
      <c r="M25" s="205" t="n">
        <v>36634</v>
      </c>
      <c r="N25" s="206" t="n">
        <f aca="false">M25/L25</f>
        <v>0.0254013819117254</v>
      </c>
      <c r="O25" s="207" t="n">
        <f aca="false">2*K25*N25/(2+K25*N25)</f>
        <v>0.0250828128573209</v>
      </c>
      <c r="Q25" s="203" t="s">
        <v>213</v>
      </c>
      <c r="R25" s="204" t="s">
        <v>64</v>
      </c>
      <c r="S25" s="204" t="n">
        <v>1</v>
      </c>
      <c r="T25" s="205" t="n">
        <v>1743961</v>
      </c>
      <c r="U25" s="205" t="n">
        <v>38455</v>
      </c>
      <c r="V25" s="206" t="n">
        <f aca="false">U25/T25</f>
        <v>0.0220503784201596</v>
      </c>
      <c r="W25" s="207" t="n">
        <f aca="false">2*S25*V25/(2+S25*V25)</f>
        <v>0.0218099199263153</v>
      </c>
    </row>
    <row r="26" customFormat="false" ht="15" hidden="false" customHeight="false" outlineLevel="0" collapsed="false">
      <c r="A26" s="196" t="s">
        <v>214</v>
      </c>
      <c r="B26" s="197" t="s">
        <v>69</v>
      </c>
      <c r="C26" s="197" t="n">
        <v>1</v>
      </c>
      <c r="D26" s="198" t="n">
        <v>808031</v>
      </c>
      <c r="E26" s="198" t="n">
        <v>39596</v>
      </c>
      <c r="F26" s="199" t="n">
        <f aca="false">E26/D26</f>
        <v>0.0490030704267534</v>
      </c>
      <c r="G26" s="200" t="n">
        <f aca="false">2*C26*F26/(2+C26*F26)</f>
        <v>0.0478311342076685</v>
      </c>
      <c r="I26" s="196" t="s">
        <v>214</v>
      </c>
      <c r="J26" s="197" t="s">
        <v>69</v>
      </c>
      <c r="K26" s="197" t="n">
        <v>1</v>
      </c>
      <c r="L26" s="198" t="n">
        <v>1078859</v>
      </c>
      <c r="M26" s="198" t="n">
        <v>43541</v>
      </c>
      <c r="N26" s="199" t="n">
        <f aca="false">M26/L26</f>
        <v>0.0403583786203758</v>
      </c>
      <c r="O26" s="200" t="n">
        <f aca="false">2*K26*N26/(2+K26*N26)</f>
        <v>0.0395600881132116</v>
      </c>
      <c r="Q26" s="196" t="s">
        <v>214</v>
      </c>
      <c r="R26" s="197" t="s">
        <v>69</v>
      </c>
      <c r="S26" s="197" t="n">
        <v>1</v>
      </c>
      <c r="T26" s="198" t="n">
        <v>1420590</v>
      </c>
      <c r="U26" s="198" t="n">
        <v>49778</v>
      </c>
      <c r="V26" s="199" t="n">
        <f aca="false">U26/T26</f>
        <v>0.0350403705502643</v>
      </c>
      <c r="W26" s="200" t="n">
        <f aca="false">2*S26*V26/(2+S26*V26)</f>
        <v>0.0344370274490325</v>
      </c>
    </row>
    <row r="27" customFormat="false" ht="15" hidden="false" customHeight="false" outlineLevel="0" collapsed="false">
      <c r="A27" s="203" t="s">
        <v>215</v>
      </c>
      <c r="B27" s="204" t="s">
        <v>70</v>
      </c>
      <c r="C27" s="204" t="n">
        <v>1</v>
      </c>
      <c r="D27" s="205" t="n">
        <v>567436</v>
      </c>
      <c r="E27" s="205" t="n">
        <v>47969</v>
      </c>
      <c r="F27" s="206" t="n">
        <f aca="false">E27/D27</f>
        <v>0.0845364058677983</v>
      </c>
      <c r="G27" s="207" t="n">
        <f aca="false">2*C27*F27/(2+C27*F27)</f>
        <v>0.0811081117411385</v>
      </c>
      <c r="I27" s="203" t="s">
        <v>215</v>
      </c>
      <c r="J27" s="204" t="s">
        <v>70</v>
      </c>
      <c r="K27" s="204" t="n">
        <v>1</v>
      </c>
      <c r="L27" s="205" t="n">
        <v>697982</v>
      </c>
      <c r="M27" s="205" t="n">
        <v>47391</v>
      </c>
      <c r="N27" s="206" t="n">
        <f aca="false">M27/L27</f>
        <v>0.067897166402572</v>
      </c>
      <c r="O27" s="207" t="n">
        <f aca="false">2*K27*N27/(2+K27*N27)</f>
        <v>0.0656678363950657</v>
      </c>
      <c r="Q27" s="203" t="s">
        <v>215</v>
      </c>
      <c r="R27" s="204" t="s">
        <v>70</v>
      </c>
      <c r="S27" s="204" t="n">
        <v>1</v>
      </c>
      <c r="T27" s="205" t="n">
        <v>1036187</v>
      </c>
      <c r="U27" s="205" t="n">
        <v>59698</v>
      </c>
      <c r="V27" s="206" t="n">
        <f aca="false">U27/T27</f>
        <v>0.0576131528382425</v>
      </c>
      <c r="W27" s="207" t="n">
        <f aca="false">2*S27*V27/(2+S27*V27)</f>
        <v>0.055999984991126</v>
      </c>
    </row>
    <row r="28" customFormat="false" ht="15" hidden="false" customHeight="false" outlineLevel="0" collapsed="false">
      <c r="A28" s="196" t="s">
        <v>216</v>
      </c>
      <c r="B28" s="197" t="s">
        <v>71</v>
      </c>
      <c r="C28" s="197" t="n">
        <v>1</v>
      </c>
      <c r="D28" s="198" t="n">
        <v>300955</v>
      </c>
      <c r="E28" s="198" t="n">
        <v>39338</v>
      </c>
      <c r="F28" s="199" t="n">
        <f aca="false">E28/D28</f>
        <v>0.130710571347876</v>
      </c>
      <c r="G28" s="200" t="n">
        <f aca="false">2*C28*F28/(2+C28*F28)</f>
        <v>0.122692000598832</v>
      </c>
      <c r="I28" s="196" t="s">
        <v>216</v>
      </c>
      <c r="J28" s="197" t="s">
        <v>71</v>
      </c>
      <c r="K28" s="197" t="n">
        <v>1</v>
      </c>
      <c r="L28" s="198" t="n">
        <v>396001</v>
      </c>
      <c r="M28" s="198" t="n">
        <v>41282</v>
      </c>
      <c r="N28" s="199" t="n">
        <f aca="false">M28/L28</f>
        <v>0.104247211496941</v>
      </c>
      <c r="O28" s="200" t="n">
        <f aca="false">2*K28*N28/(2+K28*N28)</f>
        <v>0.0990826656938091</v>
      </c>
      <c r="Q28" s="196" t="s">
        <v>216</v>
      </c>
      <c r="R28" s="197" t="s">
        <v>71</v>
      </c>
      <c r="S28" s="197" t="n">
        <v>1</v>
      </c>
      <c r="T28" s="198" t="n">
        <v>636808</v>
      </c>
      <c r="U28" s="198" t="n">
        <v>55806</v>
      </c>
      <c r="V28" s="199" t="n">
        <f aca="false">U28/T28</f>
        <v>0.0876339493222447</v>
      </c>
      <c r="W28" s="200" t="n">
        <f aca="false">2*S28*V28/(2+S28*V28)</f>
        <v>0.0839552828221588</v>
      </c>
    </row>
    <row r="29" customFormat="false" ht="15" hidden="false" customHeight="false" outlineLevel="0" collapsed="false">
      <c r="A29" s="203" t="n">
        <v>90</v>
      </c>
      <c r="B29" s="204" t="s">
        <v>72</v>
      </c>
      <c r="C29" s="204" t="n">
        <v>1</v>
      </c>
      <c r="D29" s="205" t="n">
        <v>104982</v>
      </c>
      <c r="E29" s="205" t="n">
        <v>19723</v>
      </c>
      <c r="F29" s="206" t="n">
        <f aca="false">E29/D29</f>
        <v>0.187870301575508</v>
      </c>
      <c r="G29" s="207" t="n">
        <f aca="false">2*C29*F29/(2+C29*F29)</f>
        <v>0.171738060926391</v>
      </c>
      <c r="I29" s="203" t="n">
        <v>90</v>
      </c>
      <c r="J29" s="204" t="s">
        <v>72</v>
      </c>
      <c r="K29" s="204" t="n">
        <v>1</v>
      </c>
      <c r="L29" s="205" t="n">
        <v>186079</v>
      </c>
      <c r="M29" s="205" t="n">
        <v>28173</v>
      </c>
      <c r="N29" s="206" t="n">
        <f aca="false">M29/L29</f>
        <v>0.151403436174958</v>
      </c>
      <c r="O29" s="207" t="n">
        <f aca="false">2*K29*N29/(2+K29*N29)</f>
        <v>0.140748530590936</v>
      </c>
      <c r="Q29" s="203" t="n">
        <v>90</v>
      </c>
      <c r="R29" s="204" t="s">
        <v>72</v>
      </c>
      <c r="S29" s="204" t="n">
        <v>1</v>
      </c>
      <c r="T29" s="205" t="n">
        <v>303663</v>
      </c>
      <c r="U29" s="205" t="n">
        <v>38526</v>
      </c>
      <c r="V29" s="206" t="n">
        <f aca="false">U29/T29</f>
        <v>0.126870906234872</v>
      </c>
      <c r="W29" s="207" t="n">
        <f aca="false">2*S29*V29/(2+S29*V29)</f>
        <v>0.119302874342729</v>
      </c>
    </row>
    <row r="30" customFormat="false" ht="15" hidden="false" customHeight="false" outlineLevel="0" collapsed="false">
      <c r="A30" s="196" t="n">
        <v>95</v>
      </c>
      <c r="B30" s="197" t="s">
        <v>74</v>
      </c>
      <c r="C30" s="197" t="n">
        <v>1</v>
      </c>
      <c r="D30" s="198" t="n">
        <v>24631</v>
      </c>
      <c r="E30" s="198" t="n">
        <v>6875</v>
      </c>
      <c r="F30" s="199" t="n">
        <f aca="false">E30/D30</f>
        <v>0.279119808371564</v>
      </c>
      <c r="G30" s="200" t="n">
        <f aca="false">2*C30*F30/(2+C30*F30)</f>
        <v>0.244936494647024</v>
      </c>
      <c r="I30" s="196" t="n">
        <v>95</v>
      </c>
      <c r="J30" s="197" t="s">
        <v>74</v>
      </c>
      <c r="K30" s="197" t="n">
        <v>1</v>
      </c>
      <c r="L30" s="198" t="n">
        <v>61554</v>
      </c>
      <c r="M30" s="198" t="n">
        <v>13723</v>
      </c>
      <c r="N30" s="199" t="n">
        <f aca="false">M30/L30</f>
        <v>0.2229424570296</v>
      </c>
      <c r="O30" s="200" t="n">
        <f aca="false">2*K30*N30/(2+K30*N30)</f>
        <v>0.200583201175172</v>
      </c>
      <c r="Q30" s="196" t="n">
        <v>95</v>
      </c>
      <c r="R30" s="197" t="s">
        <v>74</v>
      </c>
      <c r="S30" s="197" t="n">
        <v>1</v>
      </c>
      <c r="T30" s="198" t="n">
        <v>108249</v>
      </c>
      <c r="U30" s="198" t="n">
        <v>20592</v>
      </c>
      <c r="V30" s="199" t="n">
        <f aca="false">U30/T30</f>
        <v>0.190228085247901</v>
      </c>
      <c r="W30" s="200" t="n">
        <f aca="false">2*S30*V30/(2+S30*V30)</f>
        <v>0.173706187523725</v>
      </c>
    </row>
    <row r="31" customFormat="false" ht="15" hidden="false" customHeight="false" outlineLevel="0" collapsed="false">
      <c r="A31" s="220" t="s">
        <v>217</v>
      </c>
      <c r="B31" s="221" t="s">
        <v>218</v>
      </c>
      <c r="C31" s="221" t="n">
        <v>1</v>
      </c>
      <c r="D31" s="222" t="n">
        <v>3496</v>
      </c>
      <c r="E31" s="222" t="n">
        <v>1221</v>
      </c>
      <c r="F31" s="223" t="n">
        <f aca="false">E31/D31</f>
        <v>0.349256292906178</v>
      </c>
      <c r="G31" s="224" t="n">
        <f aca="false">2*C31*F31/(2+C31*F31)</f>
        <v>0.297333495677584</v>
      </c>
      <c r="I31" s="220" t="s">
        <v>217</v>
      </c>
      <c r="J31" s="221" t="s">
        <v>218</v>
      </c>
      <c r="K31" s="221" t="n">
        <v>1</v>
      </c>
      <c r="L31" s="222" t="n">
        <v>13414</v>
      </c>
      <c r="M31" s="222" t="n">
        <v>3894</v>
      </c>
      <c r="N31" s="223" t="n">
        <f aca="false">M31/L31</f>
        <v>0.290293722975995</v>
      </c>
      <c r="O31" s="224" t="n">
        <f aca="false">2*K31*N31/(2+K31*N31)</f>
        <v>0.253499121150967</v>
      </c>
      <c r="Q31" s="220" t="s">
        <v>217</v>
      </c>
      <c r="R31" s="221" t="s">
        <v>218</v>
      </c>
      <c r="S31" s="221" t="n">
        <v>1</v>
      </c>
      <c r="T31" s="222" t="n">
        <v>33715</v>
      </c>
      <c r="U31" s="222" t="n">
        <v>8545</v>
      </c>
      <c r="V31" s="223" t="n">
        <f aca="false">U31/T31</f>
        <v>0.253448020169064</v>
      </c>
      <c r="W31" s="224" t="n">
        <f aca="false">2*S31*V31/(2+S31*V31)</f>
        <v>0.22494241526818</v>
      </c>
    </row>
    <row r="33" customFormat="false" ht="15" hidden="false" customHeight="false" outlineLevel="0" collapsed="false">
      <c r="A33" s="180"/>
      <c r="B33" s="181"/>
      <c r="C33" s="181"/>
      <c r="D33" s="181"/>
      <c r="E33" s="182"/>
      <c r="F33" s="182" t="s">
        <v>219</v>
      </c>
      <c r="G33" s="181"/>
      <c r="I33" s="180"/>
      <c r="J33" s="181"/>
      <c r="K33" s="181"/>
      <c r="L33" s="181"/>
      <c r="M33" s="182"/>
      <c r="N33" s="182" t="s">
        <v>220</v>
      </c>
      <c r="O33" s="181"/>
      <c r="Q33" s="180"/>
      <c r="R33" s="181"/>
      <c r="S33" s="181"/>
      <c r="T33" s="181"/>
      <c r="U33" s="182"/>
      <c r="V33" s="182" t="s">
        <v>221</v>
      </c>
      <c r="W33" s="181"/>
    </row>
    <row r="34" customFormat="false" ht="15" hidden="false" customHeight="false" outlineLevel="0" collapsed="false">
      <c r="A34" s="184"/>
      <c r="B34" s="185"/>
      <c r="C34" s="186"/>
      <c r="D34" s="187"/>
      <c r="E34" s="187"/>
      <c r="F34" s="187"/>
      <c r="G34" s="187"/>
      <c r="I34" s="184"/>
      <c r="J34" s="185"/>
      <c r="K34" s="186"/>
      <c r="L34" s="187"/>
      <c r="M34" s="187"/>
      <c r="N34" s="187"/>
      <c r="O34" s="187"/>
      <c r="Q34" s="184"/>
      <c r="R34" s="185"/>
      <c r="S34" s="186"/>
      <c r="T34" s="187"/>
      <c r="U34" s="187"/>
      <c r="V34" s="187"/>
      <c r="W34" s="187"/>
    </row>
    <row r="35" customFormat="false" ht="61" hidden="false" customHeight="false" outlineLevel="0" collapsed="false">
      <c r="A35" s="184" t="s">
        <v>163</v>
      </c>
      <c r="B35" s="187" t="s">
        <v>164</v>
      </c>
      <c r="C35" s="186" t="s">
        <v>165</v>
      </c>
      <c r="D35" s="187" t="s">
        <v>166</v>
      </c>
      <c r="E35" s="187" t="s">
        <v>167</v>
      </c>
      <c r="F35" s="187" t="s">
        <v>168</v>
      </c>
      <c r="G35" s="187" t="s">
        <v>169</v>
      </c>
      <c r="I35" s="184" t="s">
        <v>163</v>
      </c>
      <c r="J35" s="187" t="s">
        <v>164</v>
      </c>
      <c r="K35" s="186" t="s">
        <v>165</v>
      </c>
      <c r="L35" s="187" t="s">
        <v>166</v>
      </c>
      <c r="M35" s="187" t="s">
        <v>167</v>
      </c>
      <c r="N35" s="187" t="s">
        <v>168</v>
      </c>
      <c r="O35" s="187" t="s">
        <v>169</v>
      </c>
      <c r="Q35" s="184" t="s">
        <v>163</v>
      </c>
      <c r="R35" s="187" t="s">
        <v>164</v>
      </c>
      <c r="S35" s="186" t="s">
        <v>165</v>
      </c>
      <c r="T35" s="187" t="s">
        <v>166</v>
      </c>
      <c r="U35" s="187" t="s">
        <v>167</v>
      </c>
      <c r="V35" s="187" t="s">
        <v>168</v>
      </c>
      <c r="W35" s="187" t="s">
        <v>169</v>
      </c>
    </row>
    <row r="36" customFormat="false" ht="15" hidden="false" customHeight="false" outlineLevel="0" collapsed="false">
      <c r="A36" s="191" t="s">
        <v>175</v>
      </c>
      <c r="B36" s="192" t="s">
        <v>176</v>
      </c>
      <c r="C36" s="193" t="s">
        <v>177</v>
      </c>
      <c r="D36" s="192" t="s">
        <v>178</v>
      </c>
      <c r="E36" s="192" t="s">
        <v>179</v>
      </c>
      <c r="F36" s="192" t="s">
        <v>180</v>
      </c>
      <c r="G36" s="192" t="s">
        <v>181</v>
      </c>
      <c r="I36" s="191" t="s">
        <v>175</v>
      </c>
      <c r="J36" s="192" t="s">
        <v>176</v>
      </c>
      <c r="K36" s="193" t="s">
        <v>177</v>
      </c>
      <c r="L36" s="192" t="s">
        <v>178</v>
      </c>
      <c r="M36" s="192" t="s">
        <v>179</v>
      </c>
      <c r="N36" s="192" t="s">
        <v>180</v>
      </c>
      <c r="O36" s="192" t="s">
        <v>181</v>
      </c>
      <c r="Q36" s="191" t="s">
        <v>175</v>
      </c>
      <c r="R36" s="192" t="s">
        <v>176</v>
      </c>
      <c r="S36" s="193" t="s">
        <v>177</v>
      </c>
      <c r="T36" s="192" t="s">
        <v>178</v>
      </c>
      <c r="U36" s="192" t="s">
        <v>179</v>
      </c>
      <c r="V36" s="192" t="s">
        <v>180</v>
      </c>
      <c r="W36" s="192" t="s">
        <v>181</v>
      </c>
    </row>
    <row r="37" customFormat="false" ht="15" hidden="false" customHeight="false" outlineLevel="0" collapsed="false">
      <c r="A37" s="196" t="s">
        <v>186</v>
      </c>
      <c r="B37" s="197" t="s">
        <v>186</v>
      </c>
      <c r="C37" s="197" t="n">
        <v>1</v>
      </c>
      <c r="D37" s="198" t="n">
        <v>385962.70898122</v>
      </c>
      <c r="E37" s="198" t="n">
        <v>4920</v>
      </c>
      <c r="F37" s="199" t="n">
        <f aca="false">E37/D37</f>
        <v>0.0127473454961147</v>
      </c>
      <c r="G37" s="200" t="n">
        <f aca="false">2*C37*F37/(2+C37*F37)</f>
        <v>0.0126666126522429</v>
      </c>
      <c r="I37" s="196" t="s">
        <v>186</v>
      </c>
      <c r="J37" s="197" t="s">
        <v>186</v>
      </c>
      <c r="K37" s="197" t="n">
        <v>1</v>
      </c>
      <c r="L37" s="198" t="n">
        <v>371850.728743756</v>
      </c>
      <c r="M37" s="198" t="n">
        <v>3177</v>
      </c>
      <c r="N37" s="199" t="n">
        <f aca="false">M37/L37</f>
        <v>0.00854375090438315</v>
      </c>
      <c r="O37" s="200" t="n">
        <f aca="false">2*K37*N37/(2+K37*N37)</f>
        <v>0.00850740831563781</v>
      </c>
      <c r="Q37" s="196" t="s">
        <v>186</v>
      </c>
      <c r="R37" s="197" t="s">
        <v>186</v>
      </c>
      <c r="S37" s="197" t="n">
        <v>1</v>
      </c>
      <c r="T37" s="198" t="n">
        <v>360011.494538927</v>
      </c>
      <c r="U37" s="198" t="n">
        <v>2184</v>
      </c>
      <c r="V37" s="199" t="n">
        <f aca="false">U37/T37</f>
        <v>0.0060664729685842</v>
      </c>
      <c r="W37" s="200" t="n">
        <f aca="false">2*S37*V37/(2+S37*V37)</f>
        <v>0.00604812756738516</v>
      </c>
    </row>
    <row r="38" customFormat="false" ht="15" hidden="false" customHeight="false" outlineLevel="0" collapsed="false">
      <c r="A38" s="203" t="s">
        <v>188</v>
      </c>
      <c r="B38" s="204" t="s">
        <v>189</v>
      </c>
      <c r="C38" s="204" t="n">
        <v>1</v>
      </c>
      <c r="D38" s="205" t="n">
        <v>1838771</v>
      </c>
      <c r="E38" s="205" t="n">
        <v>805</v>
      </c>
      <c r="F38" s="206" t="n">
        <f aca="false">E38/D38</f>
        <v>0.000437792416782732</v>
      </c>
      <c r="G38" s="207" t="n">
        <f aca="false">2*C38*F38/(2+C38*F38)</f>
        <v>0.000437696606655109</v>
      </c>
      <c r="I38" s="203" t="s">
        <v>188</v>
      </c>
      <c r="J38" s="204" t="s">
        <v>189</v>
      </c>
      <c r="K38" s="204" t="n">
        <v>1</v>
      </c>
      <c r="L38" s="205" t="n">
        <v>1887692</v>
      </c>
      <c r="M38" s="205" t="n">
        <v>495</v>
      </c>
      <c r="N38" s="206" t="n">
        <f aca="false">M38/L38</f>
        <v>0.000262224981617764</v>
      </c>
      <c r="O38" s="207" t="n">
        <f aca="false">2*K38*N38/(2+K38*N38)</f>
        <v>0.000262190605154455</v>
      </c>
      <c r="Q38" s="203" t="s">
        <v>188</v>
      </c>
      <c r="R38" s="204" t="s">
        <v>189</v>
      </c>
      <c r="S38" s="204" t="n">
        <v>1</v>
      </c>
      <c r="T38" s="205" t="n">
        <v>1816731</v>
      </c>
      <c r="U38" s="205" t="n">
        <v>312</v>
      </c>
      <c r="V38" s="206" t="n">
        <f aca="false">U38/T38</f>
        <v>0.000171737037569128</v>
      </c>
      <c r="W38" s="207" t="n">
        <f aca="false">2*S38*V38/(2+S38*V38)</f>
        <v>0.000171722292030269</v>
      </c>
    </row>
    <row r="39" customFormat="false" ht="15" hidden="false" customHeight="false" outlineLevel="0" collapsed="false">
      <c r="A39" s="196" t="s">
        <v>194</v>
      </c>
      <c r="B39" s="197" t="s">
        <v>46</v>
      </c>
      <c r="C39" s="197" t="n">
        <v>1</v>
      </c>
      <c r="D39" s="198" t="n">
        <v>1794531</v>
      </c>
      <c r="E39" s="198" t="n">
        <v>439</v>
      </c>
      <c r="F39" s="199" t="n">
        <f aca="false">E39/D39</f>
        <v>0.000244632162943967</v>
      </c>
      <c r="G39" s="200" t="n">
        <f aca="false">2*C39*F39/(2+C39*F39)</f>
        <v>0.000244602244155943</v>
      </c>
      <c r="I39" s="196" t="s">
        <v>194</v>
      </c>
      <c r="J39" s="197" t="s">
        <v>46</v>
      </c>
      <c r="K39" s="197" t="n">
        <v>1</v>
      </c>
      <c r="L39" s="198" t="n">
        <v>1922442</v>
      </c>
      <c r="M39" s="198" t="n">
        <v>297</v>
      </c>
      <c r="N39" s="199" t="n">
        <f aca="false">M39/L39</f>
        <v>0.000154491006750789</v>
      </c>
      <c r="O39" s="200" t="n">
        <f aca="false">2*K39*N39/(2+K39*N39)</f>
        <v>0.000154479073936962</v>
      </c>
      <c r="Q39" s="196" t="s">
        <v>194</v>
      </c>
      <c r="R39" s="197" t="s">
        <v>46</v>
      </c>
      <c r="S39" s="197" t="n">
        <v>1</v>
      </c>
      <c r="T39" s="198" t="n">
        <v>1833711</v>
      </c>
      <c r="U39" s="198" t="n">
        <v>197</v>
      </c>
      <c r="V39" s="199" t="n">
        <f aca="false">U39/T39</f>
        <v>0.000107432414377184</v>
      </c>
      <c r="W39" s="200" t="n">
        <f aca="false">2*S39*V39/(2+S39*V39)</f>
        <v>0.000107426643825326</v>
      </c>
    </row>
    <row r="40" customFormat="false" ht="15" hidden="false" customHeight="false" outlineLevel="0" collapsed="false">
      <c r="A40" s="203" t="s">
        <v>200</v>
      </c>
      <c r="B40" s="204" t="s">
        <v>33</v>
      </c>
      <c r="C40" s="204" t="n">
        <v>1</v>
      </c>
      <c r="D40" s="205" t="n">
        <v>1801750</v>
      </c>
      <c r="E40" s="205" t="n">
        <v>575</v>
      </c>
      <c r="F40" s="206" t="n">
        <f aca="false">E40/D40</f>
        <v>0.000319134175107534</v>
      </c>
      <c r="G40" s="207" t="n">
        <f aca="false">2*C40*F40/(2+C40*F40)</f>
        <v>0.000319083259921061</v>
      </c>
      <c r="I40" s="203" t="s">
        <v>200</v>
      </c>
      <c r="J40" s="204" t="s">
        <v>33</v>
      </c>
      <c r="K40" s="204" t="n">
        <v>1</v>
      </c>
      <c r="L40" s="205" t="n">
        <v>1910781</v>
      </c>
      <c r="M40" s="205" t="n">
        <v>367</v>
      </c>
      <c r="N40" s="206" t="n">
        <f aca="false">M40/L40</f>
        <v>0.000192068060128293</v>
      </c>
      <c r="O40" s="207" t="n">
        <f aca="false">2*K40*N40/(2+K40*N40)</f>
        <v>0.000192049616829617</v>
      </c>
      <c r="Q40" s="203" t="s">
        <v>200</v>
      </c>
      <c r="R40" s="204" t="s">
        <v>33</v>
      </c>
      <c r="S40" s="204" t="n">
        <v>1</v>
      </c>
      <c r="T40" s="205" t="n">
        <v>1862987</v>
      </c>
      <c r="U40" s="205" t="n">
        <v>248</v>
      </c>
      <c r="V40" s="206" t="n">
        <f aca="false">U40/T40</f>
        <v>0.000133119554779502</v>
      </c>
      <c r="W40" s="207" t="n">
        <f aca="false">2*S40*V40/(2+S40*V40)</f>
        <v>0.000133110694961277</v>
      </c>
    </row>
    <row r="41" customFormat="false" ht="15" hidden="false" customHeight="false" outlineLevel="0" collapsed="false">
      <c r="A41" s="196" t="s">
        <v>202</v>
      </c>
      <c r="B41" s="197" t="s">
        <v>34</v>
      </c>
      <c r="C41" s="197" t="n">
        <v>1</v>
      </c>
      <c r="D41" s="198" t="n">
        <v>1797164</v>
      </c>
      <c r="E41" s="198" t="n">
        <v>1833</v>
      </c>
      <c r="F41" s="199" t="n">
        <f aca="false">E41/D41</f>
        <v>0.00101994030594871</v>
      </c>
      <c r="G41" s="200" t="n">
        <f aca="false">2*C41*F41/(2+C41*F41)</f>
        <v>0.00101942043195508</v>
      </c>
      <c r="I41" s="196" t="s">
        <v>202</v>
      </c>
      <c r="J41" s="197" t="s">
        <v>34</v>
      </c>
      <c r="K41" s="197" t="n">
        <v>1</v>
      </c>
      <c r="L41" s="198" t="n">
        <v>1807060</v>
      </c>
      <c r="M41" s="198" t="n">
        <v>1299</v>
      </c>
      <c r="N41" s="199" t="n">
        <f aca="false">M41/L41</f>
        <v>0.000718847188250528</v>
      </c>
      <c r="O41" s="200" t="n">
        <f aca="false">2*K41*N41/(2+K41*N41)</f>
        <v>0.000718588910441639</v>
      </c>
      <c r="Q41" s="196" t="s">
        <v>202</v>
      </c>
      <c r="R41" s="197" t="s">
        <v>34</v>
      </c>
      <c r="S41" s="197" t="n">
        <v>1</v>
      </c>
      <c r="T41" s="198" t="n">
        <v>1899569</v>
      </c>
      <c r="U41" s="198" t="n">
        <v>1047</v>
      </c>
      <c r="V41" s="199" t="n">
        <f aca="false">U41/T41</f>
        <v>0.000551177661880142</v>
      </c>
      <c r="W41" s="200" t="n">
        <f aca="false">2*S41*V41/(2+S41*V41)</f>
        <v>0.000551025805322636</v>
      </c>
    </row>
    <row r="42" customFormat="false" ht="15" hidden="false" customHeight="false" outlineLevel="0" collapsed="false">
      <c r="A42" s="203" t="s">
        <v>203</v>
      </c>
      <c r="B42" s="204" t="s">
        <v>35</v>
      </c>
      <c r="C42" s="204" t="n">
        <v>1</v>
      </c>
      <c r="D42" s="205" t="n">
        <v>1674870</v>
      </c>
      <c r="E42" s="205" t="n">
        <v>2444</v>
      </c>
      <c r="F42" s="206" t="n">
        <f aca="false">E42/D42</f>
        <v>0.00145921773033131</v>
      </c>
      <c r="G42" s="207" t="n">
        <f aca="false">2*C42*F42/(2+C42*F42)</f>
        <v>0.00145815384835677</v>
      </c>
      <c r="I42" s="203" t="s">
        <v>203</v>
      </c>
      <c r="J42" s="204" t="s">
        <v>35</v>
      </c>
      <c r="K42" s="204" t="n">
        <v>1</v>
      </c>
      <c r="L42" s="205" t="n">
        <v>1786530</v>
      </c>
      <c r="M42" s="205" t="n">
        <v>1947</v>
      </c>
      <c r="N42" s="206" t="n">
        <f aca="false">M42/L42</f>
        <v>0.00108982216923309</v>
      </c>
      <c r="O42" s="207" t="n">
        <f aca="false">2*K42*N42/(2+K42*N42)</f>
        <v>0.0010892286364754</v>
      </c>
      <c r="Q42" s="203" t="s">
        <v>203</v>
      </c>
      <c r="R42" s="204" t="s">
        <v>35</v>
      </c>
      <c r="S42" s="204" t="n">
        <v>1</v>
      </c>
      <c r="T42" s="205" t="n">
        <v>1923564</v>
      </c>
      <c r="U42" s="205" t="n">
        <v>1653</v>
      </c>
      <c r="V42" s="206" t="n">
        <f aca="false">U42/T42</f>
        <v>0.000859342345770663</v>
      </c>
      <c r="W42" s="207" t="n">
        <f aca="false">2*S42*V42/(2+S42*V42)</f>
        <v>0.000858973269718386</v>
      </c>
    </row>
    <row r="43" customFormat="false" ht="15" hidden="false" customHeight="false" outlineLevel="0" collapsed="false">
      <c r="A43" s="196" t="s">
        <v>204</v>
      </c>
      <c r="B43" s="197" t="s">
        <v>36</v>
      </c>
      <c r="C43" s="197" t="n">
        <v>1</v>
      </c>
      <c r="D43" s="198" t="n">
        <v>1575889</v>
      </c>
      <c r="E43" s="198" t="n">
        <v>2417</v>
      </c>
      <c r="F43" s="199" t="n">
        <f aca="false">E43/D43</f>
        <v>0.00153373746501181</v>
      </c>
      <c r="G43" s="200" t="n">
        <f aca="false">2*C43*F43/(2+C43*F43)</f>
        <v>0.00153256219098692</v>
      </c>
      <c r="I43" s="196" t="s">
        <v>204</v>
      </c>
      <c r="J43" s="197" t="s">
        <v>36</v>
      </c>
      <c r="K43" s="197" t="n">
        <v>1</v>
      </c>
      <c r="L43" s="198" t="n">
        <v>1795440</v>
      </c>
      <c r="M43" s="198" t="n">
        <v>1937</v>
      </c>
      <c r="N43" s="199" t="n">
        <f aca="false">M43/L43</f>
        <v>0.00107884418304148</v>
      </c>
      <c r="O43" s="200" t="n">
        <f aca="false">2*K43*N43/(2+K43*N43)</f>
        <v>0.00107826254440457</v>
      </c>
      <c r="Q43" s="196" t="s">
        <v>204</v>
      </c>
      <c r="R43" s="197" t="s">
        <v>36</v>
      </c>
      <c r="S43" s="197" t="n">
        <v>1</v>
      </c>
      <c r="T43" s="198" t="n">
        <v>1849903</v>
      </c>
      <c r="U43" s="198" t="n">
        <v>1489</v>
      </c>
      <c r="V43" s="199" t="n">
        <f aca="false">U43/T43</f>
        <v>0.000804907068100327</v>
      </c>
      <c r="W43" s="200" t="n">
        <f aca="false">2*S43*V43/(2+S43*V43)</f>
        <v>0.000804583260723612</v>
      </c>
    </row>
    <row r="44" customFormat="false" ht="15" hidden="false" customHeight="false" outlineLevel="0" collapsed="false">
      <c r="A44" s="203" t="s">
        <v>205</v>
      </c>
      <c r="B44" s="204" t="s">
        <v>37</v>
      </c>
      <c r="C44" s="204" t="n">
        <v>1</v>
      </c>
      <c r="D44" s="205" t="n">
        <v>1540513</v>
      </c>
      <c r="E44" s="205" t="n">
        <v>2425</v>
      </c>
      <c r="F44" s="206" t="n">
        <f aca="false">E44/D44</f>
        <v>0.00157415094841783</v>
      </c>
      <c r="G44" s="207" t="n">
        <f aca="false">2*C44*F44/(2+C44*F44)</f>
        <v>0.00157291294721401</v>
      </c>
      <c r="I44" s="203" t="s">
        <v>205</v>
      </c>
      <c r="J44" s="204" t="s">
        <v>37</v>
      </c>
      <c r="K44" s="204" t="n">
        <v>1</v>
      </c>
      <c r="L44" s="205" t="n">
        <v>1739884</v>
      </c>
      <c r="M44" s="205" t="n">
        <v>1951</v>
      </c>
      <c r="N44" s="206" t="n">
        <f aca="false">M44/L44</f>
        <v>0.00112133912375768</v>
      </c>
      <c r="O44" s="207" t="n">
        <f aca="false">2*K44*N44/(2+K44*N44)</f>
        <v>0.00112071077533827</v>
      </c>
      <c r="Q44" s="203" t="s">
        <v>205</v>
      </c>
      <c r="R44" s="204" t="s">
        <v>37</v>
      </c>
      <c r="S44" s="204" t="n">
        <v>1</v>
      </c>
      <c r="T44" s="205" t="n">
        <v>1776532</v>
      </c>
      <c r="U44" s="205" t="n">
        <v>1518</v>
      </c>
      <c r="V44" s="206" t="n">
        <f aca="false">U44/T44</f>
        <v>0.000854473772496077</v>
      </c>
      <c r="W44" s="207" t="n">
        <f aca="false">2*S44*V44/(2+S44*V44)</f>
        <v>0.000854108865683785</v>
      </c>
    </row>
    <row r="45" customFormat="false" ht="15" hidden="false" customHeight="false" outlineLevel="0" collapsed="false">
      <c r="A45" s="196" t="s">
        <v>206</v>
      </c>
      <c r="B45" s="197" t="s">
        <v>38</v>
      </c>
      <c r="C45" s="197" t="n">
        <v>1</v>
      </c>
      <c r="D45" s="198" t="n">
        <v>1334655</v>
      </c>
      <c r="E45" s="198" t="n">
        <v>2604</v>
      </c>
      <c r="F45" s="199" t="n">
        <f aca="false">E45/D45</f>
        <v>0.00195106600582173</v>
      </c>
      <c r="G45" s="200" t="n">
        <f aca="false">2*C45*F45/(2+C45*F45)</f>
        <v>0.00194916453149315</v>
      </c>
      <c r="I45" s="196" t="s">
        <v>206</v>
      </c>
      <c r="J45" s="197" t="s">
        <v>38</v>
      </c>
      <c r="K45" s="197" t="n">
        <v>1</v>
      </c>
      <c r="L45" s="198" t="n">
        <v>1605466</v>
      </c>
      <c r="M45" s="198" t="n">
        <v>2282</v>
      </c>
      <c r="N45" s="199" t="n">
        <f aca="false">M45/L45</f>
        <v>0.00142139416219341</v>
      </c>
      <c r="O45" s="200" t="n">
        <f aca="false">2*K45*N45/(2+K45*N45)</f>
        <v>0.00142038469893384</v>
      </c>
      <c r="Q45" s="196" t="s">
        <v>206</v>
      </c>
      <c r="R45" s="197" t="s">
        <v>38</v>
      </c>
      <c r="S45" s="197" t="n">
        <v>1</v>
      </c>
      <c r="T45" s="198" t="n">
        <v>1768650</v>
      </c>
      <c r="U45" s="198" t="n">
        <v>1973</v>
      </c>
      <c r="V45" s="199" t="n">
        <f aca="false">U45/T45</f>
        <v>0.00111554010120714</v>
      </c>
      <c r="W45" s="200" t="n">
        <f aca="false">2*S45*V45/(2+S45*V45)</f>
        <v>0.00111491823320778</v>
      </c>
    </row>
    <row r="46" customFormat="false" ht="15" hidden="false" customHeight="false" outlineLevel="0" collapsed="false">
      <c r="A46" s="203" t="s">
        <v>207</v>
      </c>
      <c r="B46" s="204" t="s">
        <v>39</v>
      </c>
      <c r="C46" s="204" t="n">
        <v>1</v>
      </c>
      <c r="D46" s="205" t="n">
        <v>1149610</v>
      </c>
      <c r="E46" s="205" t="n">
        <v>3267</v>
      </c>
      <c r="F46" s="206" t="n">
        <f aca="false">E46/D46</f>
        <v>0.0028418333173859</v>
      </c>
      <c r="G46" s="207" t="n">
        <f aca="false">2*C46*F46/(2+C46*F46)</f>
        <v>0.00283780103861607</v>
      </c>
      <c r="I46" s="203" t="s">
        <v>207</v>
      </c>
      <c r="J46" s="204" t="s">
        <v>39</v>
      </c>
      <c r="K46" s="204" t="n">
        <v>1</v>
      </c>
      <c r="L46" s="205" t="n">
        <v>1542954</v>
      </c>
      <c r="M46" s="205" t="n">
        <v>3306</v>
      </c>
      <c r="N46" s="206" t="n">
        <f aca="false">M46/L46</f>
        <v>0.00214264326739488</v>
      </c>
      <c r="O46" s="207" t="n">
        <f aca="false">2*K46*N46/(2+K46*N46)</f>
        <v>0.00214035026385352</v>
      </c>
      <c r="Q46" s="203" t="s">
        <v>207</v>
      </c>
      <c r="R46" s="204" t="s">
        <v>39</v>
      </c>
      <c r="S46" s="204" t="n">
        <v>1</v>
      </c>
      <c r="T46" s="205" t="n">
        <v>1766288</v>
      </c>
      <c r="U46" s="205" t="n">
        <v>3032</v>
      </c>
      <c r="V46" s="206" t="n">
        <f aca="false">U46/T46</f>
        <v>0.00171659434927939</v>
      </c>
      <c r="W46" s="207" t="n">
        <f aca="false">2*S46*V46/(2+S46*V46)</f>
        <v>0.00171512226468545</v>
      </c>
    </row>
    <row r="47" customFormat="false" ht="15" hidden="false" customHeight="false" outlineLevel="0" collapsed="false">
      <c r="A47" s="196" t="s">
        <v>208</v>
      </c>
      <c r="B47" s="197" t="s">
        <v>40</v>
      </c>
      <c r="C47" s="197" t="n">
        <v>1</v>
      </c>
      <c r="D47" s="198" t="n">
        <v>1076990</v>
      </c>
      <c r="E47" s="198" t="n">
        <v>4707</v>
      </c>
      <c r="F47" s="199" t="n">
        <f aca="false">E47/D47</f>
        <v>0.00437051411805124</v>
      </c>
      <c r="G47" s="200" t="n">
        <f aca="false">2*C47*F47/(2+C47*F47)</f>
        <v>0.0043609842464424</v>
      </c>
      <c r="I47" s="196" t="s">
        <v>208</v>
      </c>
      <c r="J47" s="197" t="s">
        <v>40</v>
      </c>
      <c r="K47" s="197" t="n">
        <v>1</v>
      </c>
      <c r="L47" s="198" t="n">
        <v>1435581</v>
      </c>
      <c r="M47" s="198" t="n">
        <v>4895</v>
      </c>
      <c r="N47" s="199" t="n">
        <f aca="false">M47/L47</f>
        <v>0.00340976928504905</v>
      </c>
      <c r="O47" s="200" t="n">
        <f aca="false">2*K47*N47/(2+K47*N47)</f>
        <v>0.00340396591583547</v>
      </c>
      <c r="Q47" s="196" t="s">
        <v>208</v>
      </c>
      <c r="R47" s="197" t="s">
        <v>40</v>
      </c>
      <c r="S47" s="197" t="n">
        <v>1</v>
      </c>
      <c r="T47" s="198" t="n">
        <v>1649002</v>
      </c>
      <c r="U47" s="198" t="n">
        <v>4663</v>
      </c>
      <c r="V47" s="199" t="n">
        <f aca="false">U47/T47</f>
        <v>0.00282777097905278</v>
      </c>
      <c r="W47" s="200" t="n">
        <f aca="false">2*S47*V47/(2+S47*V47)</f>
        <v>0.00282377847963479</v>
      </c>
    </row>
    <row r="48" customFormat="false" ht="15" hidden="false" customHeight="false" outlineLevel="0" collapsed="false">
      <c r="A48" s="203" t="s">
        <v>209</v>
      </c>
      <c r="B48" s="204" t="s">
        <v>52</v>
      </c>
      <c r="C48" s="204" t="n">
        <v>1</v>
      </c>
      <c r="D48" s="205" t="n">
        <v>997584</v>
      </c>
      <c r="E48" s="205" t="n">
        <v>7397</v>
      </c>
      <c r="F48" s="206" t="n">
        <f aca="false">E48/D48</f>
        <v>0.00741491443327078</v>
      </c>
      <c r="G48" s="207" t="n">
        <f aca="false">2*C48*F48/(2+C48*F48)</f>
        <v>0.00738752549854811</v>
      </c>
      <c r="I48" s="203" t="s">
        <v>209</v>
      </c>
      <c r="J48" s="204" t="s">
        <v>52</v>
      </c>
      <c r="K48" s="204" t="n">
        <v>1</v>
      </c>
      <c r="L48" s="205" t="n">
        <v>1195310</v>
      </c>
      <c r="M48" s="205" t="n">
        <v>6794</v>
      </c>
      <c r="N48" s="206" t="n">
        <f aca="false">M48/L48</f>
        <v>0.00568388116890179</v>
      </c>
      <c r="O48" s="207" t="n">
        <f aca="false">2*K48*N48/(2+K48*N48)</f>
        <v>0.00566777369282068</v>
      </c>
      <c r="Q48" s="203" t="s">
        <v>209</v>
      </c>
      <c r="R48" s="204" t="s">
        <v>52</v>
      </c>
      <c r="S48" s="204" t="n">
        <v>1</v>
      </c>
      <c r="T48" s="205" t="n">
        <v>1511005</v>
      </c>
      <c r="U48" s="205" t="n">
        <v>7033</v>
      </c>
      <c r="V48" s="206" t="n">
        <f aca="false">U48/T48</f>
        <v>0.00465451801946387</v>
      </c>
      <c r="W48" s="207" t="n">
        <f aca="false">2*S48*V48/(2+S48*V48)</f>
        <v>0.00464371090142992</v>
      </c>
    </row>
    <row r="49" customFormat="false" ht="15" hidden="false" customHeight="false" outlineLevel="0" collapsed="false">
      <c r="A49" s="196" t="s">
        <v>210</v>
      </c>
      <c r="B49" s="197" t="s">
        <v>53</v>
      </c>
      <c r="C49" s="197" t="n">
        <v>1</v>
      </c>
      <c r="D49" s="198" t="n">
        <v>898643</v>
      </c>
      <c r="E49" s="198" t="n">
        <v>10737</v>
      </c>
      <c r="F49" s="199" t="n">
        <f aca="false">E49/D49</f>
        <v>0.0119480149514323</v>
      </c>
      <c r="G49" s="200" t="n">
        <f aca="false">2*C49*F49/(2+C49*F49)</f>
        <v>0.0118770612984459</v>
      </c>
      <c r="I49" s="196" t="s">
        <v>210</v>
      </c>
      <c r="J49" s="197" t="s">
        <v>53</v>
      </c>
      <c r="K49" s="197" t="n">
        <v>1</v>
      </c>
      <c r="L49" s="198" t="n">
        <v>1034140</v>
      </c>
      <c r="M49" s="198" t="n">
        <v>9678</v>
      </c>
      <c r="N49" s="199" t="n">
        <f aca="false">M49/L49</f>
        <v>0.00935850078325952</v>
      </c>
      <c r="O49" s="200" t="n">
        <f aca="false">2*K49*N49/(2+K49*N49)</f>
        <v>0.00931491396842477</v>
      </c>
      <c r="Q49" s="196" t="s">
        <v>210</v>
      </c>
      <c r="R49" s="197" t="s">
        <v>53</v>
      </c>
      <c r="S49" s="197" t="n">
        <v>1</v>
      </c>
      <c r="T49" s="198" t="n">
        <v>1439354</v>
      </c>
      <c r="U49" s="198" t="n">
        <v>11090</v>
      </c>
      <c r="V49" s="199" t="n">
        <f aca="false">U49/T49</f>
        <v>0.00770484536813043</v>
      </c>
      <c r="W49" s="200" t="n">
        <f aca="false">2*S49*V49/(2+S49*V49)</f>
        <v>0.00767527695707451</v>
      </c>
    </row>
    <row r="50" customFormat="false" ht="15" hidden="false" customHeight="false" outlineLevel="0" collapsed="false">
      <c r="A50" s="203" t="s">
        <v>211</v>
      </c>
      <c r="B50" s="204" t="s">
        <v>57</v>
      </c>
      <c r="C50" s="204" t="n">
        <v>1</v>
      </c>
      <c r="D50" s="205" t="n">
        <v>765679</v>
      </c>
      <c r="E50" s="205" t="n">
        <v>13986</v>
      </c>
      <c r="F50" s="206" t="n">
        <f aca="false">E50/D50</f>
        <v>0.0182661402493734</v>
      </c>
      <c r="G50" s="207" t="n">
        <f aca="false">2*C50*F50/(2+C50*F50)</f>
        <v>0.0181008241530688</v>
      </c>
      <c r="I50" s="203" t="s">
        <v>211</v>
      </c>
      <c r="J50" s="204" t="s">
        <v>57</v>
      </c>
      <c r="K50" s="204" t="n">
        <v>1</v>
      </c>
      <c r="L50" s="205" t="n">
        <v>929171</v>
      </c>
      <c r="M50" s="205" t="n">
        <v>13658</v>
      </c>
      <c r="N50" s="206" t="n">
        <f aca="false">M50/L50</f>
        <v>0.0146991242731424</v>
      </c>
      <c r="O50" s="207" t="n">
        <f aca="false">2*K50*N50/(2+K50*N50)</f>
        <v>0.0145918803418803</v>
      </c>
      <c r="Q50" s="203" t="s">
        <v>211</v>
      </c>
      <c r="R50" s="204" t="s">
        <v>57</v>
      </c>
      <c r="S50" s="204" t="n">
        <v>1</v>
      </c>
      <c r="T50" s="205" t="n">
        <v>1213472</v>
      </c>
      <c r="U50" s="205" t="n">
        <v>14934</v>
      </c>
      <c r="V50" s="206" t="n">
        <f aca="false">U50/T50</f>
        <v>0.0123068352627832</v>
      </c>
      <c r="W50" s="207" t="n">
        <f aca="false">2*S50*V50/(2+S50*V50)</f>
        <v>0.0122315693085404</v>
      </c>
    </row>
    <row r="51" customFormat="false" ht="15" hidden="false" customHeight="false" outlineLevel="0" collapsed="false">
      <c r="A51" s="196" t="s">
        <v>212</v>
      </c>
      <c r="B51" s="197" t="s">
        <v>62</v>
      </c>
      <c r="C51" s="197" t="n">
        <v>1</v>
      </c>
      <c r="D51" s="198" t="n">
        <v>594668</v>
      </c>
      <c r="E51" s="198" t="n">
        <v>16600</v>
      </c>
      <c r="F51" s="199" t="n">
        <f aca="false">E51/D51</f>
        <v>0.0279147356171847</v>
      </c>
      <c r="G51" s="200" t="n">
        <f aca="false">2*C51*F51/(2+C51*F51)</f>
        <v>0.0275304825463374</v>
      </c>
      <c r="I51" s="196" t="s">
        <v>212</v>
      </c>
      <c r="J51" s="197" t="s">
        <v>62</v>
      </c>
      <c r="K51" s="197" t="n">
        <v>1</v>
      </c>
      <c r="L51" s="198" t="n">
        <v>793873</v>
      </c>
      <c r="M51" s="198" t="n">
        <v>17804</v>
      </c>
      <c r="N51" s="199" t="n">
        <f aca="false">M51/L51</f>
        <v>0.0224267609554677</v>
      </c>
      <c r="O51" s="200" t="n">
        <f aca="false">2*K51*N51/(2+K51*N51)</f>
        <v>0.0221780698203108</v>
      </c>
      <c r="Q51" s="196" t="s">
        <v>212</v>
      </c>
      <c r="R51" s="197" t="s">
        <v>62</v>
      </c>
      <c r="S51" s="197" t="n">
        <v>1</v>
      </c>
      <c r="T51" s="198" t="n">
        <v>954541</v>
      </c>
      <c r="U51" s="198" t="n">
        <v>17926</v>
      </c>
      <c r="V51" s="199" t="n">
        <f aca="false">U51/T51</f>
        <v>0.0187797066862503</v>
      </c>
      <c r="W51" s="200" t="n">
        <f aca="false">2*S51*V51/(2+S51*V51)</f>
        <v>0.0186050083860576</v>
      </c>
    </row>
    <row r="52" customFormat="false" ht="15" hidden="false" customHeight="false" outlineLevel="0" collapsed="false">
      <c r="A52" s="203" t="s">
        <v>213</v>
      </c>
      <c r="B52" s="204" t="s">
        <v>64</v>
      </c>
      <c r="C52" s="204" t="n">
        <v>1</v>
      </c>
      <c r="D52" s="205" t="n">
        <v>444901</v>
      </c>
      <c r="E52" s="205" t="n">
        <v>18689</v>
      </c>
      <c r="F52" s="206" t="n">
        <f aca="false">E52/D52</f>
        <v>0.0420070982083655</v>
      </c>
      <c r="G52" s="207" t="n">
        <f aca="false">2*C52*F52/(2+C52*F52)</f>
        <v>0.0411429502328587</v>
      </c>
      <c r="I52" s="203" t="s">
        <v>213</v>
      </c>
      <c r="J52" s="204" t="s">
        <v>64</v>
      </c>
      <c r="K52" s="204" t="n">
        <v>1</v>
      </c>
      <c r="L52" s="205" t="n">
        <v>634027</v>
      </c>
      <c r="M52" s="205" t="n">
        <v>21963</v>
      </c>
      <c r="N52" s="206" t="n">
        <f aca="false">M52/L52</f>
        <v>0.0346404806104472</v>
      </c>
      <c r="O52" s="207" t="n">
        <f aca="false">2*K52*N52/(2+K52*N52)</f>
        <v>0.0340507140603573</v>
      </c>
      <c r="Q52" s="203" t="s">
        <v>213</v>
      </c>
      <c r="R52" s="204" t="s">
        <v>64</v>
      </c>
      <c r="S52" s="204" t="n">
        <v>1</v>
      </c>
      <c r="T52" s="205" t="n">
        <v>779544</v>
      </c>
      <c r="U52" s="205" t="n">
        <v>23282</v>
      </c>
      <c r="V52" s="206" t="n">
        <f aca="false">U52/T52</f>
        <v>0.0298661781759593</v>
      </c>
      <c r="W52" s="207" t="n">
        <f aca="false">2*S52*V52/(2+S52*V52)</f>
        <v>0.0294267459570138</v>
      </c>
      <c r="Z52" s="0" t="n">
        <v>42</v>
      </c>
    </row>
    <row r="53" customFormat="false" ht="15" hidden="false" customHeight="false" outlineLevel="0" collapsed="false">
      <c r="A53" s="196" t="s">
        <v>214</v>
      </c>
      <c r="B53" s="197" t="s">
        <v>69</v>
      </c>
      <c r="C53" s="197" t="n">
        <v>1</v>
      </c>
      <c r="D53" s="198" t="n">
        <v>324635</v>
      </c>
      <c r="E53" s="198" t="n">
        <v>21512</v>
      </c>
      <c r="F53" s="199" t="n">
        <f aca="false">E53/D53</f>
        <v>0.066265190136615</v>
      </c>
      <c r="G53" s="200" t="n">
        <f aca="false">2*C53*F53/(2+C53*F53)</f>
        <v>0.0641400633887016</v>
      </c>
      <c r="I53" s="196" t="s">
        <v>214</v>
      </c>
      <c r="J53" s="197" t="s">
        <v>69</v>
      </c>
      <c r="K53" s="197" t="n">
        <v>1</v>
      </c>
      <c r="L53" s="198" t="n">
        <v>444303</v>
      </c>
      <c r="M53" s="198" t="n">
        <v>24279</v>
      </c>
      <c r="N53" s="199" t="n">
        <f aca="false">M53/L53</f>
        <v>0.0546451408160647</v>
      </c>
      <c r="O53" s="200" t="n">
        <f aca="false">2*K53*N53/(2+K53*N53)</f>
        <v>0.053191804005981</v>
      </c>
      <c r="Q53" s="196" t="s">
        <v>214</v>
      </c>
      <c r="R53" s="197" t="s">
        <v>69</v>
      </c>
      <c r="S53" s="197" t="n">
        <v>1</v>
      </c>
      <c r="T53" s="198" t="n">
        <v>598812</v>
      </c>
      <c r="U53" s="198" t="n">
        <v>28336</v>
      </c>
      <c r="V53" s="199" t="n">
        <f aca="false">U53/T53</f>
        <v>0.0473203609814099</v>
      </c>
      <c r="W53" s="200" t="n">
        <f aca="false">2*S53*V53/(2+S53*V53)</f>
        <v>0.0462266305589089</v>
      </c>
      <c r="Z53" s="0" t="n">
        <v>43</v>
      </c>
    </row>
    <row r="54" customFormat="false" ht="15" hidden="false" customHeight="false" outlineLevel="0" collapsed="false">
      <c r="A54" s="203" t="s">
        <v>215</v>
      </c>
      <c r="B54" s="204" t="s">
        <v>70</v>
      </c>
      <c r="C54" s="204" t="n">
        <v>1</v>
      </c>
      <c r="D54" s="205" t="n">
        <v>202269</v>
      </c>
      <c r="E54" s="205" t="n">
        <v>21918</v>
      </c>
      <c r="F54" s="206" t="n">
        <f aca="false">E54/D54</f>
        <v>0.10836064844341</v>
      </c>
      <c r="G54" s="207" t="n">
        <f aca="false">2*C54*F54/(2+C54*F54)</f>
        <v>0.102791378243007</v>
      </c>
      <c r="I54" s="203" t="s">
        <v>215</v>
      </c>
      <c r="J54" s="204" t="s">
        <v>70</v>
      </c>
      <c r="K54" s="204" t="n">
        <v>1</v>
      </c>
      <c r="L54" s="205" t="n">
        <v>260490</v>
      </c>
      <c r="M54" s="205" t="n">
        <v>22801</v>
      </c>
      <c r="N54" s="206" t="n">
        <f aca="false">M54/L54</f>
        <v>0.0875311912165534</v>
      </c>
      <c r="O54" s="207" t="n">
        <f aca="false">2*K54*N54/(2+K54*N54)</f>
        <v>0.0838609660874507</v>
      </c>
      <c r="Q54" s="203" t="s">
        <v>215</v>
      </c>
      <c r="R54" s="204" t="s">
        <v>70</v>
      </c>
      <c r="S54" s="204" t="n">
        <v>1</v>
      </c>
      <c r="T54" s="205" t="n">
        <v>401908</v>
      </c>
      <c r="U54" s="205" t="n">
        <v>29901</v>
      </c>
      <c r="V54" s="206" t="n">
        <f aca="false">U54/T54</f>
        <v>0.074397623336684</v>
      </c>
      <c r="W54" s="207" t="n">
        <f aca="false">2*S54*V54/(2+S54*V54)</f>
        <v>0.0717293757953838</v>
      </c>
      <c r="Z54" s="0" t="n">
        <v>44</v>
      </c>
    </row>
    <row r="55" customFormat="false" ht="15" hidden="false" customHeight="false" outlineLevel="0" collapsed="false">
      <c r="A55" s="196" t="s">
        <v>216</v>
      </c>
      <c r="B55" s="197" t="s">
        <v>71</v>
      </c>
      <c r="C55" s="197" t="n">
        <v>1</v>
      </c>
      <c r="D55" s="198" t="n">
        <v>94299</v>
      </c>
      <c r="E55" s="198" t="n">
        <v>15070</v>
      </c>
      <c r="F55" s="199" t="n">
        <f aca="false">E55/D55</f>
        <v>0.15981081453674</v>
      </c>
      <c r="G55" s="200" t="n">
        <f aca="false">2*C55*F55/(2+C55*F55)</f>
        <v>0.147985937898934</v>
      </c>
      <c r="I55" s="196" t="s">
        <v>216</v>
      </c>
      <c r="J55" s="197" t="s">
        <v>71</v>
      </c>
      <c r="K55" s="197" t="n">
        <v>1</v>
      </c>
      <c r="L55" s="198" t="n">
        <v>129213</v>
      </c>
      <c r="M55" s="198" t="n">
        <v>16726</v>
      </c>
      <c r="N55" s="199" t="n">
        <f aca="false">M55/L55</f>
        <v>0.129445179664585</v>
      </c>
      <c r="O55" s="200" t="n">
        <f aca="false">2*K55*N55/(2+K55*N55)</f>
        <v>0.12157643775077</v>
      </c>
      <c r="Q55" s="196" t="s">
        <v>216</v>
      </c>
      <c r="R55" s="197" t="s">
        <v>71</v>
      </c>
      <c r="S55" s="197" t="n">
        <v>1</v>
      </c>
      <c r="T55" s="198" t="n">
        <v>220813</v>
      </c>
      <c r="U55" s="198" t="n">
        <v>24176</v>
      </c>
      <c r="V55" s="199" t="n">
        <f aca="false">U55/T55</f>
        <v>0.109486307418494</v>
      </c>
      <c r="W55" s="200" t="n">
        <f aca="false">2*S55*V55/(2+S55*V55)</f>
        <v>0.103803762113516</v>
      </c>
      <c r="Z55" s="0" t="n">
        <v>45</v>
      </c>
    </row>
    <row r="56" customFormat="false" ht="15" hidden="false" customHeight="false" outlineLevel="0" collapsed="false">
      <c r="A56" s="203" t="n">
        <v>90</v>
      </c>
      <c r="B56" s="204" t="s">
        <v>72</v>
      </c>
      <c r="C56" s="204" t="n">
        <v>1</v>
      </c>
      <c r="D56" s="205" t="n">
        <v>27476</v>
      </c>
      <c r="E56" s="205" t="n">
        <v>6017</v>
      </c>
      <c r="F56" s="206" t="n">
        <f aca="false">E56/D56</f>
        <v>0.218991119522492</v>
      </c>
      <c r="G56" s="207" t="n">
        <f aca="false">2*C56*F56/(2+C56*F56)</f>
        <v>0.197378995883154</v>
      </c>
      <c r="I56" s="203" t="n">
        <v>90</v>
      </c>
      <c r="J56" s="204" t="s">
        <v>72</v>
      </c>
      <c r="K56" s="204" t="n">
        <v>1</v>
      </c>
      <c r="L56" s="205" t="n">
        <v>51661</v>
      </c>
      <c r="M56" s="205" t="n">
        <v>9318</v>
      </c>
      <c r="N56" s="206" t="n">
        <f aca="false">M56/L56</f>
        <v>0.180368169412129</v>
      </c>
      <c r="O56" s="207" t="n">
        <f aca="false">2*K56*N56/(2+K56*N56)</f>
        <v>0.165447443181818</v>
      </c>
      <c r="Q56" s="203" t="n">
        <v>90</v>
      </c>
      <c r="R56" s="204" t="s">
        <v>72</v>
      </c>
      <c r="S56" s="204" t="n">
        <v>1</v>
      </c>
      <c r="T56" s="205" t="n">
        <v>91218</v>
      </c>
      <c r="U56" s="205" t="n">
        <v>13961</v>
      </c>
      <c r="V56" s="206" t="n">
        <f aca="false">U56/T56</f>
        <v>0.153050932929904</v>
      </c>
      <c r="W56" s="207" t="n">
        <f aca="false">2*S56*V56/(2+S56*V56)</f>
        <v>0.142171214427919</v>
      </c>
      <c r="Z56" s="0" t="n">
        <v>46</v>
      </c>
    </row>
    <row r="57" customFormat="false" ht="15" hidden="false" customHeight="false" outlineLevel="0" collapsed="false">
      <c r="A57" s="196" t="n">
        <v>95</v>
      </c>
      <c r="B57" s="197" t="s">
        <v>74</v>
      </c>
      <c r="C57" s="197" t="n">
        <v>1</v>
      </c>
      <c r="D57" s="198" t="n">
        <v>5020</v>
      </c>
      <c r="E57" s="198" t="n">
        <v>1556</v>
      </c>
      <c r="F57" s="199" t="n">
        <f aca="false">E57/D57</f>
        <v>0.30996015936255</v>
      </c>
      <c r="G57" s="200" t="n">
        <f aca="false">2*C57*F57/(2+C57*F57)</f>
        <v>0.268368402897551</v>
      </c>
      <c r="I57" s="196" t="n">
        <v>95</v>
      </c>
      <c r="J57" s="197" t="s">
        <v>74</v>
      </c>
      <c r="K57" s="197" t="n">
        <v>1</v>
      </c>
      <c r="L57" s="198" t="n">
        <v>14216</v>
      </c>
      <c r="M57" s="198" t="n">
        <v>3590</v>
      </c>
      <c r="N57" s="199" t="n">
        <f aca="false">M57/L57</f>
        <v>0.252532357906584</v>
      </c>
      <c r="O57" s="200" t="n">
        <f aca="false">2*K57*N57/(2+K57*N57)</f>
        <v>0.224220848166885</v>
      </c>
      <c r="Q57" s="196" t="n">
        <v>95</v>
      </c>
      <c r="R57" s="197" t="s">
        <v>74</v>
      </c>
      <c r="S57" s="197" t="n">
        <v>1</v>
      </c>
      <c r="T57" s="198" t="n">
        <v>27293</v>
      </c>
      <c r="U57" s="198" t="n">
        <v>5968</v>
      </c>
      <c r="V57" s="199" t="n">
        <f aca="false">U57/T57</f>
        <v>0.218664126332759</v>
      </c>
      <c r="W57" s="200" t="n">
        <f aca="false">2*S57*V57/(2+S57*V57)</f>
        <v>0.197113320342174</v>
      </c>
      <c r="Z57" s="0" t="n">
        <v>47</v>
      </c>
    </row>
    <row r="58" customFormat="false" ht="15" hidden="false" customHeight="false" outlineLevel="0" collapsed="false">
      <c r="A58" s="220" t="s">
        <v>217</v>
      </c>
      <c r="B58" s="221" t="s">
        <v>218</v>
      </c>
      <c r="C58" s="221" t="n">
        <v>1</v>
      </c>
      <c r="D58" s="222" t="n">
        <v>787</v>
      </c>
      <c r="E58" s="222" t="n">
        <v>294</v>
      </c>
      <c r="F58" s="223" t="n">
        <f aca="false">E58/D58</f>
        <v>0.373570520965692</v>
      </c>
      <c r="G58" s="224" t="n">
        <f aca="false">2*C58*F58/(2+C58*F58)</f>
        <v>0.314775160599572</v>
      </c>
      <c r="I58" s="220" t="s">
        <v>217</v>
      </c>
      <c r="J58" s="221" t="s">
        <v>218</v>
      </c>
      <c r="K58" s="221" t="n">
        <v>1</v>
      </c>
      <c r="L58" s="222" t="n">
        <v>2647</v>
      </c>
      <c r="M58" s="222" t="n">
        <v>828</v>
      </c>
      <c r="N58" s="223" t="n">
        <f aca="false">M58/L58</f>
        <v>0.312806951265584</v>
      </c>
      <c r="O58" s="224" t="n">
        <f aca="false">2*K58*N58/(2+K58*N58)</f>
        <v>0.270499836654688</v>
      </c>
      <c r="Q58" s="220" t="s">
        <v>217</v>
      </c>
      <c r="R58" s="221" t="s">
        <v>218</v>
      </c>
      <c r="S58" s="221" t="n">
        <v>1</v>
      </c>
      <c r="T58" s="222" t="n">
        <v>6957</v>
      </c>
      <c r="U58" s="222" t="n">
        <v>1927</v>
      </c>
      <c r="V58" s="223" t="n">
        <f aca="false">U58/T58</f>
        <v>0.27698720712951</v>
      </c>
      <c r="W58" s="224" t="n">
        <f aca="false">2*S58*V58/(2+S58*V58)</f>
        <v>0.243292721419102</v>
      </c>
      <c r="Z58" s="0" t="n">
        <v>48</v>
      </c>
    </row>
    <row r="59" customFormat="false" ht="15" hidden="false" customHeight="false" outlineLevel="0" collapsed="false">
      <c r="Z59" s="0" t="n">
        <v>49</v>
      </c>
    </row>
    <row r="60" customFormat="false" ht="15" hidden="false" customHeight="false" outlineLevel="0" collapsed="false">
      <c r="A60" s="180"/>
      <c r="B60" s="181"/>
      <c r="C60" s="181"/>
      <c r="D60" s="181"/>
      <c r="E60" s="182"/>
      <c r="F60" s="182" t="s">
        <v>237</v>
      </c>
      <c r="G60" s="181"/>
      <c r="I60" s="180"/>
      <c r="J60" s="181"/>
      <c r="K60" s="181"/>
      <c r="L60" s="181"/>
      <c r="M60" s="182"/>
      <c r="N60" s="182" t="s">
        <v>238</v>
      </c>
      <c r="O60" s="181"/>
      <c r="Q60" s="180"/>
      <c r="R60" s="181"/>
      <c r="S60" s="181"/>
      <c r="T60" s="181"/>
      <c r="U60" s="182"/>
      <c r="V60" s="182" t="s">
        <v>239</v>
      </c>
      <c r="W60" s="181"/>
      <c r="Z60" s="0" t="n">
        <v>50</v>
      </c>
    </row>
    <row r="61" customFormat="false" ht="15" hidden="false" customHeight="false" outlineLevel="0" collapsed="false">
      <c r="A61" s="184"/>
      <c r="B61" s="185"/>
      <c r="C61" s="186"/>
      <c r="D61" s="187"/>
      <c r="E61" s="187"/>
      <c r="F61" s="187"/>
      <c r="G61" s="187"/>
      <c r="I61" s="184"/>
      <c r="J61" s="185"/>
      <c r="K61" s="186"/>
      <c r="L61" s="187"/>
      <c r="M61" s="187"/>
      <c r="N61" s="187"/>
      <c r="O61" s="187"/>
      <c r="Q61" s="184"/>
      <c r="R61" s="185"/>
      <c r="S61" s="186"/>
      <c r="T61" s="187"/>
      <c r="U61" s="187"/>
      <c r="V61" s="187"/>
      <c r="W61" s="187"/>
      <c r="Z61" s="0" t="n">
        <v>51</v>
      </c>
    </row>
    <row r="62" customFormat="false" ht="61" hidden="false" customHeight="false" outlineLevel="0" collapsed="false">
      <c r="A62" s="184" t="s">
        <v>163</v>
      </c>
      <c r="B62" s="187" t="s">
        <v>164</v>
      </c>
      <c r="C62" s="186" t="s">
        <v>165</v>
      </c>
      <c r="D62" s="187" t="s">
        <v>166</v>
      </c>
      <c r="E62" s="187" t="s">
        <v>167</v>
      </c>
      <c r="F62" s="187" t="s">
        <v>168</v>
      </c>
      <c r="G62" s="187" t="s">
        <v>169</v>
      </c>
      <c r="I62" s="184" t="s">
        <v>163</v>
      </c>
      <c r="J62" s="187" t="s">
        <v>164</v>
      </c>
      <c r="K62" s="186" t="s">
        <v>165</v>
      </c>
      <c r="L62" s="187" t="s">
        <v>166</v>
      </c>
      <c r="M62" s="187" t="s">
        <v>167</v>
      </c>
      <c r="N62" s="187" t="s">
        <v>168</v>
      </c>
      <c r="O62" s="187" t="s">
        <v>169</v>
      </c>
      <c r="Q62" s="184" t="s">
        <v>163</v>
      </c>
      <c r="R62" s="187" t="s">
        <v>164</v>
      </c>
      <c r="S62" s="186" t="s">
        <v>165</v>
      </c>
      <c r="T62" s="187" t="s">
        <v>166</v>
      </c>
      <c r="U62" s="187" t="s">
        <v>167</v>
      </c>
      <c r="V62" s="187" t="s">
        <v>168</v>
      </c>
      <c r="W62" s="187" t="s">
        <v>169</v>
      </c>
      <c r="Z62" s="0" t="n">
        <v>52</v>
      </c>
    </row>
    <row r="63" customFormat="false" ht="15" hidden="false" customHeight="false" outlineLevel="0" collapsed="false">
      <c r="A63" s="191" t="s">
        <v>175</v>
      </c>
      <c r="B63" s="192" t="s">
        <v>176</v>
      </c>
      <c r="C63" s="193" t="s">
        <v>177</v>
      </c>
      <c r="D63" s="192" t="s">
        <v>178</v>
      </c>
      <c r="E63" s="192" t="s">
        <v>179</v>
      </c>
      <c r="F63" s="192" t="s">
        <v>180</v>
      </c>
      <c r="G63" s="192" t="s">
        <v>181</v>
      </c>
      <c r="I63" s="191" t="s">
        <v>175</v>
      </c>
      <c r="J63" s="192" t="s">
        <v>176</v>
      </c>
      <c r="K63" s="193" t="s">
        <v>177</v>
      </c>
      <c r="L63" s="192" t="s">
        <v>178</v>
      </c>
      <c r="M63" s="192" t="s">
        <v>179</v>
      </c>
      <c r="N63" s="192" t="s">
        <v>180</v>
      </c>
      <c r="O63" s="192" t="s">
        <v>181</v>
      </c>
      <c r="Q63" s="191" t="s">
        <v>175</v>
      </c>
      <c r="R63" s="192" t="s">
        <v>176</v>
      </c>
      <c r="S63" s="193" t="s">
        <v>177</v>
      </c>
      <c r="T63" s="192" t="s">
        <v>178</v>
      </c>
      <c r="U63" s="192" t="s">
        <v>179</v>
      </c>
      <c r="V63" s="192" t="s">
        <v>180</v>
      </c>
      <c r="W63" s="192" t="s">
        <v>181</v>
      </c>
      <c r="Z63" s="0" t="n">
        <v>53</v>
      </c>
    </row>
    <row r="64" customFormat="false" ht="15" hidden="false" customHeight="false" outlineLevel="0" collapsed="false">
      <c r="A64" s="196" t="s">
        <v>186</v>
      </c>
      <c r="B64" s="197" t="s">
        <v>186</v>
      </c>
      <c r="C64" s="197" t="n">
        <v>1</v>
      </c>
      <c r="D64" s="198" t="n">
        <v>368485.24664878</v>
      </c>
      <c r="E64" s="198" t="n">
        <v>3784</v>
      </c>
      <c r="F64" s="199" t="n">
        <f aca="false">E64/D64</f>
        <v>0.0102690678511932</v>
      </c>
      <c r="G64" s="200" t="n">
        <f aca="false">2*C64*F64/(2+C64*F64)</f>
        <v>0.0102166103189062</v>
      </c>
      <c r="I64" s="196" t="s">
        <v>186</v>
      </c>
      <c r="J64" s="197" t="s">
        <v>186</v>
      </c>
      <c r="K64" s="197" t="n">
        <v>1</v>
      </c>
      <c r="L64" s="198" t="n">
        <v>354726.265470244</v>
      </c>
      <c r="M64" s="198" t="n">
        <v>2443</v>
      </c>
      <c r="N64" s="199" t="n">
        <f aca="false">M64/L64</f>
        <v>0.00688700059117818</v>
      </c>
      <c r="O64" s="200" t="n">
        <f aca="false">2*K64*N64/(2+K64*N64)</f>
        <v>0.00686336658630949</v>
      </c>
      <c r="Q64" s="196" t="s">
        <v>186</v>
      </c>
      <c r="R64" s="197" t="s">
        <v>186</v>
      </c>
      <c r="S64" s="197" t="n">
        <v>1</v>
      </c>
      <c r="T64" s="198" t="n">
        <v>343279.090037073</v>
      </c>
      <c r="U64" s="198" t="n">
        <v>1669</v>
      </c>
      <c r="V64" s="199" t="n">
        <f aca="false">U64/T64</f>
        <v>0.00486193318625889</v>
      </c>
      <c r="W64" s="200" t="n">
        <f aca="false">2*S64*V64/(2+S64*V64)</f>
        <v>0.00485014265150118</v>
      </c>
      <c r="Z64" s="0" t="n">
        <v>54</v>
      </c>
    </row>
    <row r="65" customFormat="false" ht="15" hidden="false" customHeight="false" outlineLevel="0" collapsed="false">
      <c r="A65" s="203" t="s">
        <v>188</v>
      </c>
      <c r="B65" s="204" t="s">
        <v>189</v>
      </c>
      <c r="C65" s="204" t="n">
        <v>1</v>
      </c>
      <c r="D65" s="205" t="n">
        <v>1732769</v>
      </c>
      <c r="E65" s="205" t="n">
        <v>658</v>
      </c>
      <c r="F65" s="206" t="n">
        <f aca="false">E65/D65</f>
        <v>0.000379739018876723</v>
      </c>
      <c r="G65" s="207" t="n">
        <f aca="false">2*C65*F65/(2+C65*F65)</f>
        <v>0.00037966693170265</v>
      </c>
      <c r="I65" s="203" t="s">
        <v>188</v>
      </c>
      <c r="J65" s="204" t="s">
        <v>189</v>
      </c>
      <c r="K65" s="204" t="n">
        <v>1</v>
      </c>
      <c r="L65" s="205" t="n">
        <v>1780559</v>
      </c>
      <c r="M65" s="205" t="n">
        <v>384</v>
      </c>
      <c r="N65" s="206" t="n">
        <f aca="false">M65/L65</f>
        <v>0.000215662609326622</v>
      </c>
      <c r="O65" s="207" t="n">
        <f aca="false">2*K65*N65/(2+K65*N65)</f>
        <v>0.000215639356653457</v>
      </c>
      <c r="Q65" s="203" t="s">
        <v>188</v>
      </c>
      <c r="R65" s="204" t="s">
        <v>189</v>
      </c>
      <c r="S65" s="204" t="n">
        <v>1</v>
      </c>
      <c r="T65" s="205" t="n">
        <v>1712755</v>
      </c>
      <c r="U65" s="205" t="n">
        <v>236</v>
      </c>
      <c r="V65" s="206" t="n">
        <f aca="false">U65/T65</f>
        <v>0.000137789701387531</v>
      </c>
      <c r="W65" s="207" t="n">
        <f aca="false">2*S65*V65/(2+S65*V65)</f>
        <v>0.0001377802090406</v>
      </c>
      <c r="Z65" s="0" t="n">
        <v>55</v>
      </c>
    </row>
    <row r="66" customFormat="false" ht="15" hidden="false" customHeight="false" outlineLevel="0" collapsed="false">
      <c r="A66" s="196" t="s">
        <v>194</v>
      </c>
      <c r="B66" s="197" t="s">
        <v>46</v>
      </c>
      <c r="C66" s="197" t="n">
        <v>1</v>
      </c>
      <c r="D66" s="198" t="n">
        <v>1712604</v>
      </c>
      <c r="E66" s="198" t="n">
        <v>331</v>
      </c>
      <c r="F66" s="199" t="n">
        <f aca="false">E66/D66</f>
        <v>0.000193272934081667</v>
      </c>
      <c r="G66" s="200" t="n">
        <f aca="false">2*C66*F66/(2+C66*F66)</f>
        <v>0.000193254258672869</v>
      </c>
      <c r="I66" s="196" t="s">
        <v>194</v>
      </c>
      <c r="J66" s="197" t="s">
        <v>46</v>
      </c>
      <c r="K66" s="197" t="n">
        <v>1</v>
      </c>
      <c r="L66" s="198" t="n">
        <v>1814579</v>
      </c>
      <c r="M66" s="198" t="n">
        <v>176</v>
      </c>
      <c r="N66" s="199" t="n">
        <f aca="false">M66/L66</f>
        <v>9.69921948837719E-005</v>
      </c>
      <c r="O66" s="200" t="n">
        <f aca="false">2*K66*N66/(2+K66*N66)</f>
        <v>9.69874913689399E-005</v>
      </c>
      <c r="Q66" s="196" t="s">
        <v>194</v>
      </c>
      <c r="R66" s="197" t="s">
        <v>46</v>
      </c>
      <c r="S66" s="197" t="n">
        <v>1</v>
      </c>
      <c r="T66" s="198" t="n">
        <v>1729557</v>
      </c>
      <c r="U66" s="198" t="n">
        <v>94</v>
      </c>
      <c r="V66" s="199" t="n">
        <f aca="false">U66/T66</f>
        <v>5.43491772748744E-005</v>
      </c>
      <c r="W66" s="200" t="n">
        <f aca="false">2*S66*V66/(2+S66*V66)</f>
        <v>5.43477003984727E-005</v>
      </c>
      <c r="Z66" s="0" t="n">
        <v>56</v>
      </c>
    </row>
    <row r="67" customFormat="false" ht="15" hidden="false" customHeight="false" outlineLevel="0" collapsed="false">
      <c r="A67" s="203" t="s">
        <v>200</v>
      </c>
      <c r="B67" s="204" t="s">
        <v>33</v>
      </c>
      <c r="C67" s="204" t="n">
        <v>1</v>
      </c>
      <c r="D67" s="205" t="n">
        <v>1740204</v>
      </c>
      <c r="E67" s="205" t="n">
        <v>399</v>
      </c>
      <c r="F67" s="206" t="n">
        <f aca="false">E67/D67</f>
        <v>0.000229283463318094</v>
      </c>
      <c r="G67" s="207" t="n">
        <f aca="false">2*C67*F67/(2+C67*F67)</f>
        <v>0.000229257180877883</v>
      </c>
      <c r="I67" s="203" t="s">
        <v>200</v>
      </c>
      <c r="J67" s="204" t="s">
        <v>33</v>
      </c>
      <c r="K67" s="204" t="n">
        <v>1</v>
      </c>
      <c r="L67" s="205" t="n">
        <v>1801321</v>
      </c>
      <c r="M67" s="205" t="n">
        <v>191</v>
      </c>
      <c r="N67" s="206" t="n">
        <f aca="false">M67/L67</f>
        <v>0.000106033294454459</v>
      </c>
      <c r="O67" s="207" t="n">
        <f aca="false">2*K67*N67/(2+K67*N67)</f>
        <v>0.000106027673222711</v>
      </c>
      <c r="Q67" s="203" t="s">
        <v>200</v>
      </c>
      <c r="R67" s="204" t="s">
        <v>33</v>
      </c>
      <c r="S67" s="204" t="n">
        <v>1</v>
      </c>
      <c r="T67" s="205" t="n">
        <v>1758120</v>
      </c>
      <c r="U67" s="205" t="n">
        <v>109</v>
      </c>
      <c r="V67" s="206" t="n">
        <f aca="false">U67/T67</f>
        <v>6.1998043364503E-005</v>
      </c>
      <c r="W67" s="207" t="n">
        <f aca="false">2*S67*V67/(2+S67*V67)</f>
        <v>6.1996121545387E-005</v>
      </c>
      <c r="Z67" s="0" t="n">
        <v>57</v>
      </c>
    </row>
    <row r="68" customFormat="false" ht="15" hidden="false" customHeight="false" outlineLevel="0" collapsed="false">
      <c r="A68" s="196" t="s">
        <v>202</v>
      </c>
      <c r="B68" s="197" t="s">
        <v>34</v>
      </c>
      <c r="C68" s="197" t="n">
        <v>1</v>
      </c>
      <c r="D68" s="198" t="n">
        <v>1762649</v>
      </c>
      <c r="E68" s="198" t="n">
        <v>736</v>
      </c>
      <c r="F68" s="199" t="n">
        <f aca="false">E68/D68</f>
        <v>0.000417553352936404</v>
      </c>
      <c r="G68" s="200" t="n">
        <f aca="false">2*C68*F68/(2+C68*F68)</f>
        <v>0.000417466195731522</v>
      </c>
      <c r="I68" s="196" t="s">
        <v>202</v>
      </c>
      <c r="J68" s="197" t="s">
        <v>34</v>
      </c>
      <c r="K68" s="197" t="n">
        <v>1</v>
      </c>
      <c r="L68" s="198" t="n">
        <v>1714977</v>
      </c>
      <c r="M68" s="198" t="n">
        <v>452</v>
      </c>
      <c r="N68" s="199" t="n">
        <f aca="false">M68/L68</f>
        <v>0.000263560385941036</v>
      </c>
      <c r="O68" s="200" t="n">
        <f aca="false">2*K68*N68/(2+K68*N68)</f>
        <v>0.000263525658478909</v>
      </c>
      <c r="Q68" s="196" t="s">
        <v>202</v>
      </c>
      <c r="R68" s="197" t="s">
        <v>34</v>
      </c>
      <c r="S68" s="197" t="n">
        <v>1</v>
      </c>
      <c r="T68" s="198" t="n">
        <v>1795155</v>
      </c>
      <c r="U68" s="198" t="n">
        <v>335</v>
      </c>
      <c r="V68" s="199" t="n">
        <f aca="false">U68/T68</f>
        <v>0.000186613412212316</v>
      </c>
      <c r="W68" s="200" t="n">
        <f aca="false">2*S68*V68/(2+S68*V68)</f>
        <v>0.000186596001554038</v>
      </c>
      <c r="Z68" s="0" t="n">
        <v>58</v>
      </c>
    </row>
    <row r="69" customFormat="false" ht="15" hidden="false" customHeight="false" outlineLevel="0" collapsed="false">
      <c r="A69" s="203" t="s">
        <v>203</v>
      </c>
      <c r="B69" s="204" t="s">
        <v>35</v>
      </c>
      <c r="C69" s="204" t="n">
        <v>1</v>
      </c>
      <c r="D69" s="205" t="n">
        <v>1671613</v>
      </c>
      <c r="E69" s="205" t="n">
        <v>840</v>
      </c>
      <c r="F69" s="206" t="n">
        <f aca="false">E69/D69</f>
        <v>0.000502508654814242</v>
      </c>
      <c r="G69" s="207" t="n">
        <f aca="false">2*C69*F69/(2+C69*F69)</f>
        <v>0.000502382429054929</v>
      </c>
      <c r="I69" s="203" t="s">
        <v>203</v>
      </c>
      <c r="J69" s="204" t="s">
        <v>35</v>
      </c>
      <c r="K69" s="204" t="n">
        <v>1</v>
      </c>
      <c r="L69" s="205" t="n">
        <v>1721807</v>
      </c>
      <c r="M69" s="205" t="n">
        <v>551</v>
      </c>
      <c r="N69" s="206" t="n">
        <f aca="false">M69/L69</f>
        <v>0.000320012637885663</v>
      </c>
      <c r="O69" s="207" t="n">
        <f aca="false">2*K69*N69/(2+K69*N69)</f>
        <v>0.00031996144203312</v>
      </c>
      <c r="Q69" s="203" t="s">
        <v>203</v>
      </c>
      <c r="R69" s="204" t="s">
        <v>35</v>
      </c>
      <c r="S69" s="204" t="n">
        <v>1</v>
      </c>
      <c r="T69" s="205" t="n">
        <v>1823586</v>
      </c>
      <c r="U69" s="205" t="n">
        <v>412</v>
      </c>
      <c r="V69" s="206" t="n">
        <f aca="false">U69/T69</f>
        <v>0.000225928472800296</v>
      </c>
      <c r="W69" s="207" t="n">
        <f aca="false">2*S69*V69/(2+S69*V69)</f>
        <v>0.000225902953845614</v>
      </c>
      <c r="Z69" s="0" t="n">
        <v>59</v>
      </c>
    </row>
    <row r="70" customFormat="false" ht="15" hidden="false" customHeight="false" outlineLevel="0" collapsed="false">
      <c r="A70" s="196" t="s">
        <v>204</v>
      </c>
      <c r="B70" s="197" t="s">
        <v>36</v>
      </c>
      <c r="C70" s="197" t="n">
        <v>1</v>
      </c>
      <c r="D70" s="198" t="n">
        <v>1590985</v>
      </c>
      <c r="E70" s="198" t="n">
        <v>953</v>
      </c>
      <c r="F70" s="199" t="n">
        <f aca="false">E70/D70</f>
        <v>0.000598999990571878</v>
      </c>
      <c r="G70" s="200" t="n">
        <f aca="false">2*C70*F70/(2+C70*F70)</f>
        <v>0.000598820643791886</v>
      </c>
      <c r="I70" s="196" t="s">
        <v>204</v>
      </c>
      <c r="J70" s="197" t="s">
        <v>36</v>
      </c>
      <c r="K70" s="197" t="n">
        <v>1</v>
      </c>
      <c r="L70" s="198" t="n">
        <v>1760050</v>
      </c>
      <c r="M70" s="198" t="n">
        <v>651</v>
      </c>
      <c r="N70" s="199" t="n">
        <f aca="false">M70/L70</f>
        <v>0.000369875855799551</v>
      </c>
      <c r="O70" s="200" t="n">
        <f aca="false">2*K70*N70/(2+K70*N70)</f>
        <v>0.000369807464373368</v>
      </c>
      <c r="Q70" s="196" t="s">
        <v>204</v>
      </c>
      <c r="R70" s="197" t="s">
        <v>36</v>
      </c>
      <c r="S70" s="197" t="n">
        <v>1</v>
      </c>
      <c r="T70" s="198" t="n">
        <v>1756793</v>
      </c>
      <c r="U70" s="198" t="n">
        <v>430</v>
      </c>
      <c r="V70" s="199" t="n">
        <f aca="false">U70/T70</f>
        <v>0.000244764181095895</v>
      </c>
      <c r="W70" s="200" t="n">
        <f aca="false">2*S70*V70/(2+S70*V70)</f>
        <v>0.000244734230009197</v>
      </c>
      <c r="Z70" s="0" t="n">
        <v>60</v>
      </c>
    </row>
    <row r="71" customFormat="false" ht="15" hidden="false" customHeight="false" outlineLevel="0" collapsed="false">
      <c r="A71" s="203" t="s">
        <v>205</v>
      </c>
      <c r="B71" s="204" t="s">
        <v>37</v>
      </c>
      <c r="C71" s="204" t="n">
        <v>1</v>
      </c>
      <c r="D71" s="205" t="n">
        <v>1571862</v>
      </c>
      <c r="E71" s="205" t="n">
        <v>1198</v>
      </c>
      <c r="F71" s="206" t="n">
        <f aca="false">E71/D71</f>
        <v>0.000762153420592902</v>
      </c>
      <c r="G71" s="207" t="n">
        <f aca="false">2*C71*F71/(2+C71*F71)</f>
        <v>0.000761863092311987</v>
      </c>
      <c r="I71" s="203" t="s">
        <v>205</v>
      </c>
      <c r="J71" s="204" t="s">
        <v>37</v>
      </c>
      <c r="K71" s="204" t="n">
        <v>1</v>
      </c>
      <c r="L71" s="205" t="n">
        <v>1737087</v>
      </c>
      <c r="M71" s="205" t="n">
        <v>841</v>
      </c>
      <c r="N71" s="206" t="n">
        <f aca="false">M71/L71</f>
        <v>0.000484143856928294</v>
      </c>
      <c r="O71" s="207" t="n">
        <f aca="false">2*K71*N71/(2+K71*N71)</f>
        <v>0.000484026687654586</v>
      </c>
      <c r="Q71" s="203" t="s">
        <v>205</v>
      </c>
      <c r="R71" s="204" t="s">
        <v>37</v>
      </c>
      <c r="S71" s="204" t="n">
        <v>1</v>
      </c>
      <c r="T71" s="205" t="n">
        <v>1710697</v>
      </c>
      <c r="U71" s="205" t="n">
        <v>577</v>
      </c>
      <c r="V71" s="206" t="n">
        <f aca="false">U71/T71</f>
        <v>0.000337289420627966</v>
      </c>
      <c r="W71" s="207" t="n">
        <f aca="false">2*S71*V71/(2+S71*V71)</f>
        <v>0.000337232548142576</v>
      </c>
      <c r="Z71" s="0" t="n">
        <v>61</v>
      </c>
    </row>
    <row r="72" customFormat="false" ht="15" hidden="false" customHeight="false" outlineLevel="0" collapsed="false">
      <c r="A72" s="196" t="s">
        <v>206</v>
      </c>
      <c r="B72" s="197" t="s">
        <v>38</v>
      </c>
      <c r="C72" s="197" t="n">
        <v>1</v>
      </c>
      <c r="D72" s="198" t="n">
        <v>1376489</v>
      </c>
      <c r="E72" s="198" t="n">
        <v>1515</v>
      </c>
      <c r="F72" s="199" t="n">
        <f aca="false">E72/D72</f>
        <v>0.00110062630358833</v>
      </c>
      <c r="G72" s="200" t="n">
        <f aca="false">2*C72*F72/(2+C72*F72)</f>
        <v>0.00110002094759362</v>
      </c>
      <c r="I72" s="196" t="s">
        <v>206</v>
      </c>
      <c r="J72" s="197" t="s">
        <v>38</v>
      </c>
      <c r="K72" s="197" t="n">
        <v>1</v>
      </c>
      <c r="L72" s="198" t="n">
        <v>1627091</v>
      </c>
      <c r="M72" s="198" t="n">
        <v>1209</v>
      </c>
      <c r="N72" s="199" t="n">
        <f aca="false">M72/L72</f>
        <v>0.000743043874005818</v>
      </c>
      <c r="O72" s="200" t="n">
        <f aca="false">2*K72*N72/(2+K72*N72)</f>
        <v>0.000742767919429648</v>
      </c>
      <c r="Q72" s="196" t="s">
        <v>206</v>
      </c>
      <c r="R72" s="197" t="s">
        <v>38</v>
      </c>
      <c r="S72" s="197" t="n">
        <v>1</v>
      </c>
      <c r="T72" s="198" t="n">
        <v>1729466</v>
      </c>
      <c r="U72" s="198" t="n">
        <v>955</v>
      </c>
      <c r="V72" s="199" t="n">
        <f aca="false">U72/T72</f>
        <v>0.000552193567262959</v>
      </c>
      <c r="W72" s="200" t="n">
        <f aca="false">2*S72*V72/(2+S72*V72)</f>
        <v>0.00055204115047688</v>
      </c>
      <c r="Z72" s="0" t="n">
        <v>62</v>
      </c>
    </row>
    <row r="73" customFormat="false" ht="15" hidden="false" customHeight="false" outlineLevel="0" collapsed="false">
      <c r="A73" s="203" t="s">
        <v>207</v>
      </c>
      <c r="B73" s="204" t="s">
        <v>39</v>
      </c>
      <c r="C73" s="204" t="n">
        <v>1</v>
      </c>
      <c r="D73" s="205" t="n">
        <v>1198199</v>
      </c>
      <c r="E73" s="205" t="n">
        <v>1955</v>
      </c>
      <c r="F73" s="206" t="n">
        <f aca="false">E73/D73</f>
        <v>0.00163161544952049</v>
      </c>
      <c r="G73" s="207" t="n">
        <f aca="false">2*C73*F73/(2+C73*F73)</f>
        <v>0.00163028545005677</v>
      </c>
      <c r="I73" s="203" t="s">
        <v>207</v>
      </c>
      <c r="J73" s="204" t="s">
        <v>39</v>
      </c>
      <c r="K73" s="204" t="n">
        <v>1</v>
      </c>
      <c r="L73" s="205" t="n">
        <v>1580461</v>
      </c>
      <c r="M73" s="205" t="n">
        <v>1921</v>
      </c>
      <c r="N73" s="206" t="n">
        <f aca="false">M73/L73</f>
        <v>0.00121546814505388</v>
      </c>
      <c r="O73" s="207" t="n">
        <f aca="false">2*K73*N73/(2+K73*N73)</f>
        <v>0.00121472991229726</v>
      </c>
      <c r="Q73" s="203" t="s">
        <v>207</v>
      </c>
      <c r="R73" s="204" t="s">
        <v>39</v>
      </c>
      <c r="S73" s="204" t="n">
        <v>1</v>
      </c>
      <c r="T73" s="205" t="n">
        <v>1758528</v>
      </c>
      <c r="U73" s="205" t="n">
        <v>1697</v>
      </c>
      <c r="V73" s="206" t="n">
        <f aca="false">U73/T73</f>
        <v>0.000965011646104014</v>
      </c>
      <c r="W73" s="207" t="n">
        <f aca="false">2*S73*V73/(2+S73*V73)</f>
        <v>0.000964546246923271</v>
      </c>
      <c r="Z73" s="0" t="n">
        <v>63</v>
      </c>
    </row>
    <row r="74" customFormat="false" ht="15" hidden="false" customHeight="false" outlineLevel="0" collapsed="false">
      <c r="A74" s="196" t="s">
        <v>208</v>
      </c>
      <c r="B74" s="197" t="s">
        <v>40</v>
      </c>
      <c r="C74" s="197" t="n">
        <v>1</v>
      </c>
      <c r="D74" s="198" t="n">
        <v>1135147</v>
      </c>
      <c r="E74" s="198" t="n">
        <v>2954</v>
      </c>
      <c r="F74" s="199" t="n">
        <f aca="false">E74/D74</f>
        <v>0.00260230613303828</v>
      </c>
      <c r="G74" s="200" t="n">
        <f aca="false">2*C74*F74/(2+C74*F74)</f>
        <v>0.00259892453441068</v>
      </c>
      <c r="I74" s="196" t="s">
        <v>208</v>
      </c>
      <c r="J74" s="197" t="s">
        <v>40</v>
      </c>
      <c r="K74" s="197" t="n">
        <v>1</v>
      </c>
      <c r="L74" s="198" t="n">
        <v>1489841</v>
      </c>
      <c r="M74" s="198" t="n">
        <v>2959</v>
      </c>
      <c r="N74" s="199" t="n">
        <f aca="false">M74/L74</f>
        <v>0.00198611798171751</v>
      </c>
      <c r="O74" s="200" t="n">
        <f aca="false">2*K74*N74/(2+K74*N74)</f>
        <v>0.00198414760609809</v>
      </c>
      <c r="Q74" s="196" t="s">
        <v>208</v>
      </c>
      <c r="R74" s="197" t="s">
        <v>40</v>
      </c>
      <c r="S74" s="197" t="n">
        <v>1</v>
      </c>
      <c r="T74" s="198" t="n">
        <v>1675269</v>
      </c>
      <c r="U74" s="198" t="n">
        <v>2714</v>
      </c>
      <c r="V74" s="199" t="n">
        <f aca="false">U74/T74</f>
        <v>0.00162003833414216</v>
      </c>
      <c r="W74" s="200" t="n">
        <f aca="false">2*S74*V74/(2+S74*V74)</f>
        <v>0.00161872713413725</v>
      </c>
      <c r="Z74" s="0" t="n">
        <v>64</v>
      </c>
    </row>
    <row r="75" customFormat="false" ht="15" hidden="false" customHeight="false" outlineLevel="0" collapsed="false">
      <c r="A75" s="203" t="s">
        <v>209</v>
      </c>
      <c r="B75" s="204" t="s">
        <v>52</v>
      </c>
      <c r="C75" s="204" t="n">
        <v>1</v>
      </c>
      <c r="D75" s="205" t="n">
        <v>1064838</v>
      </c>
      <c r="E75" s="205" t="n">
        <v>4287</v>
      </c>
      <c r="F75" s="206" t="n">
        <f aca="false">E75/D75</f>
        <v>0.00402596451291182</v>
      </c>
      <c r="G75" s="207" t="n">
        <f aca="false">2*C75*F75/(2+C75*F75)</f>
        <v>0.00401787659861019</v>
      </c>
      <c r="I75" s="203" t="s">
        <v>209</v>
      </c>
      <c r="J75" s="204" t="s">
        <v>52</v>
      </c>
      <c r="K75" s="204" t="n">
        <v>1</v>
      </c>
      <c r="L75" s="205" t="n">
        <v>1262490</v>
      </c>
      <c r="M75" s="205" t="n">
        <v>3939</v>
      </c>
      <c r="N75" s="206" t="n">
        <f aca="false">M75/L75</f>
        <v>0.00312002471306703</v>
      </c>
      <c r="O75" s="207" t="n">
        <f aca="false">2*K75*N75/(2+K75*N75)</f>
        <v>0.00311516501714764</v>
      </c>
      <c r="Q75" s="203" t="s">
        <v>209</v>
      </c>
      <c r="R75" s="204" t="s">
        <v>52</v>
      </c>
      <c r="S75" s="204" t="n">
        <v>1</v>
      </c>
      <c r="T75" s="205" t="n">
        <v>1562209</v>
      </c>
      <c r="U75" s="205" t="n">
        <v>4029</v>
      </c>
      <c r="V75" s="206" t="n">
        <f aca="false">U75/T75</f>
        <v>0.00257904032046928</v>
      </c>
      <c r="W75" s="207" t="n">
        <f aca="false">2*S75*V75/(2+S75*V75)</f>
        <v>0.00257571887904766</v>
      </c>
      <c r="Z75" s="0" t="n">
        <v>65</v>
      </c>
    </row>
    <row r="76" customFormat="false" ht="15" hidden="false" customHeight="false" outlineLevel="0" collapsed="false">
      <c r="A76" s="196" t="s">
        <v>210</v>
      </c>
      <c r="B76" s="197" t="s">
        <v>53</v>
      </c>
      <c r="C76" s="197" t="n">
        <v>1</v>
      </c>
      <c r="D76" s="198" t="n">
        <v>978428</v>
      </c>
      <c r="E76" s="198" t="n">
        <v>6012</v>
      </c>
      <c r="F76" s="199" t="n">
        <f aca="false">E76/D76</f>
        <v>0.00614455023772827</v>
      </c>
      <c r="G76" s="200" t="n">
        <f aca="false">2*C76*F76/(2+C76*F76)</f>
        <v>0.00612573030891532</v>
      </c>
      <c r="I76" s="196" t="s">
        <v>210</v>
      </c>
      <c r="J76" s="197" t="s">
        <v>53</v>
      </c>
      <c r="K76" s="197" t="n">
        <v>1</v>
      </c>
      <c r="L76" s="198" t="n">
        <v>1119802</v>
      </c>
      <c r="M76" s="198" t="n">
        <v>5375</v>
      </c>
      <c r="N76" s="199" t="n">
        <f aca="false">M76/L76</f>
        <v>0.00479995570645525</v>
      </c>
      <c r="O76" s="200" t="n">
        <f aca="false">2*K76*N76/(2+K76*N76)</f>
        <v>0.00478846350010401</v>
      </c>
      <c r="Q76" s="196" t="s">
        <v>210</v>
      </c>
      <c r="R76" s="197" t="s">
        <v>53</v>
      </c>
      <c r="S76" s="197" t="n">
        <v>1</v>
      </c>
      <c r="T76" s="198" t="n">
        <v>1522386</v>
      </c>
      <c r="U76" s="198" t="n">
        <v>6016</v>
      </c>
      <c r="V76" s="199" t="n">
        <f aca="false">U76/T76</f>
        <v>0.00395169162091611</v>
      </c>
      <c r="W76" s="200" t="n">
        <f aca="false">2*S76*V76/(2+S76*V76)</f>
        <v>0.00394389908443327</v>
      </c>
      <c r="Z76" s="0" t="n">
        <v>66</v>
      </c>
    </row>
    <row r="77" customFormat="false" ht="15" hidden="false" customHeight="false" outlineLevel="0" collapsed="false">
      <c r="A77" s="203" t="s">
        <v>211</v>
      </c>
      <c r="B77" s="204" t="s">
        <v>57</v>
      </c>
      <c r="C77" s="204" t="n">
        <v>1</v>
      </c>
      <c r="D77" s="205" t="n">
        <v>862890</v>
      </c>
      <c r="E77" s="205" t="n">
        <v>7843</v>
      </c>
      <c r="F77" s="206" t="n">
        <f aca="false">E77/D77</f>
        <v>0.00908922342361135</v>
      </c>
      <c r="G77" s="207" t="n">
        <f aca="false">2*C77*F77/(2+C77*F77)</f>
        <v>0.00904810330735114</v>
      </c>
      <c r="I77" s="203" t="s">
        <v>211</v>
      </c>
      <c r="J77" s="204" t="s">
        <v>57</v>
      </c>
      <c r="K77" s="204" t="n">
        <v>1</v>
      </c>
      <c r="L77" s="205" t="n">
        <v>1043663</v>
      </c>
      <c r="M77" s="205" t="n">
        <v>7605</v>
      </c>
      <c r="N77" s="206" t="n">
        <f aca="false">M77/L77</f>
        <v>0.00728683492659987</v>
      </c>
      <c r="O77" s="207" t="n">
        <f aca="false">2*K77*N77/(2+K77*N77)</f>
        <v>0.00726038232285455</v>
      </c>
      <c r="Q77" s="203" t="s">
        <v>211</v>
      </c>
      <c r="R77" s="204" t="s">
        <v>57</v>
      </c>
      <c r="S77" s="204" t="n">
        <v>1</v>
      </c>
      <c r="T77" s="205" t="n">
        <v>1328984</v>
      </c>
      <c r="U77" s="205" t="n">
        <v>8075</v>
      </c>
      <c r="V77" s="206" t="n">
        <f aca="false">U77/T77</f>
        <v>0.00607607014079929</v>
      </c>
      <c r="W77" s="207" t="n">
        <f aca="false">2*S77*V77/(2+S77*V77)</f>
        <v>0.00605766673680807</v>
      </c>
      <c r="Z77" s="0" t="n">
        <v>67</v>
      </c>
    </row>
    <row r="78" customFormat="false" ht="15" hidden="false" customHeight="false" outlineLevel="0" collapsed="false">
      <c r="A78" s="196" t="s">
        <v>212</v>
      </c>
      <c r="B78" s="197" t="s">
        <v>62</v>
      </c>
      <c r="C78" s="197" t="n">
        <v>1</v>
      </c>
      <c r="D78" s="198" t="n">
        <v>709898</v>
      </c>
      <c r="E78" s="198" t="n">
        <v>9791</v>
      </c>
      <c r="F78" s="199" t="n">
        <f aca="false">E78/D78</f>
        <v>0.0137921222485484</v>
      </c>
      <c r="G78" s="200" t="n">
        <f aca="false">2*C78*F78/(2+C78*F78)</f>
        <v>0.0136976623318483</v>
      </c>
      <c r="I78" s="196" t="s">
        <v>212</v>
      </c>
      <c r="J78" s="197" t="s">
        <v>62</v>
      </c>
      <c r="K78" s="197" t="n">
        <v>1</v>
      </c>
      <c r="L78" s="198" t="n">
        <v>938435</v>
      </c>
      <c r="M78" s="198" t="n">
        <v>10605</v>
      </c>
      <c r="N78" s="199" t="n">
        <f aca="false">M78/L78</f>
        <v>0.0113007294058725</v>
      </c>
      <c r="O78" s="200" t="n">
        <f aca="false">2*K78*N78/(2+K78*N78)</f>
        <v>0.011237234930264</v>
      </c>
      <c r="Q78" s="196" t="s">
        <v>212</v>
      </c>
      <c r="R78" s="197" t="s">
        <v>62</v>
      </c>
      <c r="S78" s="197" t="n">
        <v>1</v>
      </c>
      <c r="T78" s="198" t="n">
        <v>1099055</v>
      </c>
      <c r="U78" s="198" t="n">
        <v>10561</v>
      </c>
      <c r="V78" s="199" t="n">
        <f aca="false">U78/T78</f>
        <v>0.00960916423654867</v>
      </c>
      <c r="W78" s="200" t="n">
        <f aca="false">2*S78*V78/(2+S78*V78)</f>
        <v>0.00956321697527608</v>
      </c>
      <c r="Z78" s="0" t="n">
        <v>68</v>
      </c>
    </row>
    <row r="79" customFormat="false" ht="15" hidden="false" customHeight="false" outlineLevel="0" collapsed="false">
      <c r="A79" s="203" t="s">
        <v>213</v>
      </c>
      <c r="B79" s="204" t="s">
        <v>64</v>
      </c>
      <c r="C79" s="204" t="n">
        <v>1</v>
      </c>
      <c r="D79" s="205" t="n">
        <v>584129</v>
      </c>
      <c r="E79" s="205" t="n">
        <v>12764</v>
      </c>
      <c r="F79" s="206" t="n">
        <f aca="false">E79/D79</f>
        <v>0.021851337632612</v>
      </c>
      <c r="G79" s="207" t="n">
        <f aca="false">2*C79*F79/(2+C79*F79)</f>
        <v>0.0216151773633345</v>
      </c>
      <c r="I79" s="203" t="s">
        <v>213</v>
      </c>
      <c r="J79" s="204" t="s">
        <v>64</v>
      </c>
      <c r="K79" s="204" t="n">
        <v>1</v>
      </c>
      <c r="L79" s="205" t="n">
        <v>808178</v>
      </c>
      <c r="M79" s="205" t="n">
        <v>14671</v>
      </c>
      <c r="N79" s="206" t="n">
        <f aca="false">M79/L79</f>
        <v>0.0181531791263806</v>
      </c>
      <c r="O79" s="207" t="n">
        <f aca="false">2*K79*N79/(2+K79*N79)</f>
        <v>0.0179898922580681</v>
      </c>
      <c r="Q79" s="203" t="s">
        <v>213</v>
      </c>
      <c r="R79" s="204" t="s">
        <v>64</v>
      </c>
      <c r="S79" s="204" t="n">
        <v>1</v>
      </c>
      <c r="T79" s="205" t="n">
        <v>964417</v>
      </c>
      <c r="U79" s="205" t="n">
        <v>15173</v>
      </c>
      <c r="V79" s="206" t="n">
        <f aca="false">U79/T79</f>
        <v>0.015732820968523</v>
      </c>
      <c r="W79" s="207" t="n">
        <f aca="false">2*S79*V79/(2+S79*V79)</f>
        <v>0.015610026095585</v>
      </c>
      <c r="Z79" s="0" t="n">
        <v>69</v>
      </c>
    </row>
    <row r="80" customFormat="false" ht="15" hidden="false" customHeight="false" outlineLevel="0" collapsed="false">
      <c r="A80" s="196" t="s">
        <v>214</v>
      </c>
      <c r="B80" s="197" t="s">
        <v>69</v>
      </c>
      <c r="C80" s="197" t="n">
        <v>1</v>
      </c>
      <c r="D80" s="198" t="n">
        <v>483396</v>
      </c>
      <c r="E80" s="198" t="n">
        <v>18084</v>
      </c>
      <c r="F80" s="199" t="n">
        <f aca="false">E80/D80</f>
        <v>0.0374103219720478</v>
      </c>
      <c r="G80" s="200" t="n">
        <f aca="false">2*C80*F80/(2+C80*F80)</f>
        <v>0.0367234047737989</v>
      </c>
      <c r="I80" s="196" t="s">
        <v>214</v>
      </c>
      <c r="J80" s="197" t="s">
        <v>69</v>
      </c>
      <c r="K80" s="197" t="n">
        <v>1</v>
      </c>
      <c r="L80" s="198" t="n">
        <v>634556</v>
      </c>
      <c r="M80" s="198" t="n">
        <v>19262</v>
      </c>
      <c r="N80" s="199" t="n">
        <f aca="false">M80/L80</f>
        <v>0.0303550829241233</v>
      </c>
      <c r="O80" s="200" t="n">
        <f aca="false">2*K80*N80/(2+K80*N80)</f>
        <v>0.0299012553808133</v>
      </c>
      <c r="Q80" s="196" t="s">
        <v>214</v>
      </c>
      <c r="R80" s="197" t="s">
        <v>69</v>
      </c>
      <c r="S80" s="197" t="n">
        <v>1</v>
      </c>
      <c r="T80" s="198" t="n">
        <v>821778</v>
      </c>
      <c r="U80" s="198" t="n">
        <v>21442</v>
      </c>
      <c r="V80" s="199" t="n">
        <f aca="false">U80/T80</f>
        <v>0.0260922049507288</v>
      </c>
      <c r="W80" s="200" t="n">
        <f aca="false">2*S80*V80/(2+S80*V80)</f>
        <v>0.025756187094519</v>
      </c>
      <c r="Z80" s="0" t="n">
        <v>70</v>
      </c>
    </row>
    <row r="81" customFormat="false" ht="15" hidden="false" customHeight="false" outlineLevel="0" collapsed="false">
      <c r="A81" s="203" t="s">
        <v>215</v>
      </c>
      <c r="B81" s="204" t="s">
        <v>70</v>
      </c>
      <c r="C81" s="204" t="n">
        <v>1</v>
      </c>
      <c r="D81" s="205" t="n">
        <v>365167</v>
      </c>
      <c r="E81" s="205" t="n">
        <v>26051</v>
      </c>
      <c r="F81" s="206" t="n">
        <f aca="false">E81/D81</f>
        <v>0.0713399622638409</v>
      </c>
      <c r="G81" s="207" t="n">
        <f aca="false">2*C81*F81/(2+C81*F81)</f>
        <v>0.0688829101581866</v>
      </c>
      <c r="I81" s="203" t="s">
        <v>215</v>
      </c>
      <c r="J81" s="204" t="s">
        <v>70</v>
      </c>
      <c r="K81" s="204" t="n">
        <v>1</v>
      </c>
      <c r="L81" s="205" t="n">
        <v>437492</v>
      </c>
      <c r="M81" s="205" t="n">
        <v>24590</v>
      </c>
      <c r="N81" s="206" t="n">
        <f aca="false">M81/L81</f>
        <v>0.0562067420661406</v>
      </c>
      <c r="O81" s="207" t="n">
        <f aca="false">2*K81*N81/(2+K81*N81)</f>
        <v>0.0546703217300633</v>
      </c>
      <c r="Q81" s="203" t="s">
        <v>215</v>
      </c>
      <c r="R81" s="204" t="s">
        <v>70</v>
      </c>
      <c r="S81" s="204" t="n">
        <v>1</v>
      </c>
      <c r="T81" s="205" t="n">
        <v>634279</v>
      </c>
      <c r="U81" s="205" t="n">
        <v>29797</v>
      </c>
      <c r="V81" s="206" t="n">
        <f aca="false">U81/T81</f>
        <v>0.0469777495392406</v>
      </c>
      <c r="W81" s="207" t="n">
        <f aca="false">2*S81*V81/(2+S81*V81)</f>
        <v>0.0458996191334419</v>
      </c>
      <c r="Z81" s="0" t="n">
        <v>71</v>
      </c>
    </row>
    <row r="82" customFormat="false" ht="15" hidden="false" customHeight="false" outlineLevel="0" collapsed="false">
      <c r="A82" s="196" t="s">
        <v>216</v>
      </c>
      <c r="B82" s="197" t="s">
        <v>71</v>
      </c>
      <c r="C82" s="197" t="n">
        <v>1</v>
      </c>
      <c r="D82" s="198" t="n">
        <v>206656</v>
      </c>
      <c r="E82" s="198" t="n">
        <v>24268</v>
      </c>
      <c r="F82" s="199" t="n">
        <f aca="false">E82/D82</f>
        <v>0.117431867451223</v>
      </c>
      <c r="G82" s="200" t="n">
        <f aca="false">2*C82*F82/(2+C82*F82)</f>
        <v>0.110919146213264</v>
      </c>
      <c r="I82" s="196" t="s">
        <v>216</v>
      </c>
      <c r="J82" s="197" t="s">
        <v>71</v>
      </c>
      <c r="K82" s="197" t="n">
        <v>1</v>
      </c>
      <c r="L82" s="198" t="n">
        <v>266788</v>
      </c>
      <c r="M82" s="198" t="n">
        <v>24556</v>
      </c>
      <c r="N82" s="199" t="n">
        <f aca="false">M82/L82</f>
        <v>0.092043120380227</v>
      </c>
      <c r="O82" s="200" t="n">
        <f aca="false">2*K82*N82/(2+K82*N82)</f>
        <v>0.0879935212458702</v>
      </c>
      <c r="Q82" s="196" t="s">
        <v>216</v>
      </c>
      <c r="R82" s="197" t="s">
        <v>71</v>
      </c>
      <c r="S82" s="197" t="n">
        <v>1</v>
      </c>
      <c r="T82" s="198" t="n">
        <v>415995</v>
      </c>
      <c r="U82" s="198" t="n">
        <v>31630</v>
      </c>
      <c r="V82" s="199" t="n">
        <f aca="false">U82/T82</f>
        <v>0.0760345677231697</v>
      </c>
      <c r="W82" s="200" t="n">
        <f aca="false">2*S82*V82/(2+S82*V82)</f>
        <v>0.0732498089437484</v>
      </c>
      <c r="Z82" s="0" t="n">
        <v>72</v>
      </c>
    </row>
    <row r="83" customFormat="false" ht="15" hidden="false" customHeight="false" outlineLevel="0" collapsed="false">
      <c r="A83" s="203" t="n">
        <v>90</v>
      </c>
      <c r="B83" s="204" t="s">
        <v>72</v>
      </c>
      <c r="C83" s="204" t="n">
        <v>1</v>
      </c>
      <c r="D83" s="205" t="n">
        <v>77506</v>
      </c>
      <c r="E83" s="205" t="n">
        <v>13706</v>
      </c>
      <c r="F83" s="206" t="n">
        <f aca="false">E83/D83</f>
        <v>0.176837922225376</v>
      </c>
      <c r="G83" s="207" t="n">
        <f aca="false">2*C83*F83/(2+C83*F83)</f>
        <v>0.162472291041857</v>
      </c>
      <c r="I83" s="203" t="n">
        <v>90</v>
      </c>
      <c r="J83" s="204" t="s">
        <v>72</v>
      </c>
      <c r="K83" s="204" t="n">
        <v>1</v>
      </c>
      <c r="L83" s="205" t="n">
        <v>134418</v>
      </c>
      <c r="M83" s="205" t="n">
        <v>18855</v>
      </c>
      <c r="N83" s="206" t="n">
        <f aca="false">M83/L83</f>
        <v>0.140271392224256</v>
      </c>
      <c r="O83" s="207" t="n">
        <f aca="false">2*K83*N83/(2+K83*N83)</f>
        <v>0.131078135916661</v>
      </c>
      <c r="Q83" s="203" t="n">
        <v>90</v>
      </c>
      <c r="R83" s="204" t="s">
        <v>72</v>
      </c>
      <c r="S83" s="204" t="n">
        <v>1</v>
      </c>
      <c r="T83" s="205" t="n">
        <v>212445</v>
      </c>
      <c r="U83" s="205" t="n">
        <v>24565</v>
      </c>
      <c r="V83" s="206" t="n">
        <f aca="false">U83/T83</f>
        <v>0.115629927746005</v>
      </c>
      <c r="W83" s="207" t="n">
        <f aca="false">2*S83*V83/(2+S83*V83)</f>
        <v>0.109310164532601</v>
      </c>
      <c r="Z83" s="0" t="n">
        <v>73</v>
      </c>
    </row>
    <row r="84" customFormat="false" ht="15" hidden="false" customHeight="false" outlineLevel="0" collapsed="false">
      <c r="A84" s="196" t="n">
        <v>95</v>
      </c>
      <c r="B84" s="197" t="s">
        <v>74</v>
      </c>
      <c r="C84" s="197" t="n">
        <v>1</v>
      </c>
      <c r="D84" s="198" t="n">
        <v>19611</v>
      </c>
      <c r="E84" s="198" t="n">
        <v>5319</v>
      </c>
      <c r="F84" s="199" t="n">
        <f aca="false">E84/D84</f>
        <v>0.271225332721432</v>
      </c>
      <c r="G84" s="200" t="n">
        <f aca="false">2*C84*F84/(2+C84*F84)</f>
        <v>0.23883612851081</v>
      </c>
      <c r="I84" s="196" t="n">
        <v>95</v>
      </c>
      <c r="J84" s="197" t="s">
        <v>74</v>
      </c>
      <c r="K84" s="197" t="n">
        <v>1</v>
      </c>
      <c r="L84" s="198" t="n">
        <v>47338</v>
      </c>
      <c r="M84" s="198" t="n">
        <v>10133</v>
      </c>
      <c r="N84" s="199" t="n">
        <f aca="false">M84/L84</f>
        <v>0.2140563606405</v>
      </c>
      <c r="O84" s="200" t="n">
        <f aca="false">2*K84*N84/(2+K84*N84)</f>
        <v>0.193361257143948</v>
      </c>
      <c r="Q84" s="196" t="n">
        <v>95</v>
      </c>
      <c r="R84" s="197" t="s">
        <v>74</v>
      </c>
      <c r="S84" s="197" t="n">
        <v>1</v>
      </c>
      <c r="T84" s="198" t="n">
        <v>80956</v>
      </c>
      <c r="U84" s="198" t="n">
        <v>14624</v>
      </c>
      <c r="V84" s="199" t="n">
        <f aca="false">U84/T84</f>
        <v>0.180641336034389</v>
      </c>
      <c r="W84" s="200" t="n">
        <f aca="false">2*S84*V84/(2+S84*V84)</f>
        <v>0.16567725563058</v>
      </c>
      <c r="Z84" s="0" t="n">
        <v>74</v>
      </c>
    </row>
    <row r="85" customFormat="false" ht="15" hidden="false" customHeight="false" outlineLevel="0" collapsed="false">
      <c r="A85" s="220" t="s">
        <v>217</v>
      </c>
      <c r="B85" s="221" t="s">
        <v>218</v>
      </c>
      <c r="C85" s="221" t="n">
        <v>1</v>
      </c>
      <c r="D85" s="222" t="n">
        <v>2709</v>
      </c>
      <c r="E85" s="222" t="n">
        <v>927</v>
      </c>
      <c r="F85" s="223" t="n">
        <f aca="false">E85/D85</f>
        <v>0.3421926910299</v>
      </c>
      <c r="G85" s="224" t="n">
        <f aca="false">2*C85*F85/(2+C85*F85)</f>
        <v>0.292198581560284</v>
      </c>
      <c r="I85" s="220" t="s">
        <v>217</v>
      </c>
      <c r="J85" s="221" t="s">
        <v>218</v>
      </c>
      <c r="K85" s="221" t="n">
        <v>1</v>
      </c>
      <c r="L85" s="222" t="n">
        <v>10767</v>
      </c>
      <c r="M85" s="222" t="n">
        <v>3066</v>
      </c>
      <c r="N85" s="223" t="n">
        <f aca="false">M85/L85</f>
        <v>0.284758985789914</v>
      </c>
      <c r="O85" s="224" t="n">
        <f aca="false">2*K85*N85/(2+K85*N85)</f>
        <v>0.249268292682927</v>
      </c>
      <c r="Q85" s="220" t="s">
        <v>217</v>
      </c>
      <c r="R85" s="221" t="s">
        <v>218</v>
      </c>
      <c r="S85" s="221" t="n">
        <v>1</v>
      </c>
      <c r="T85" s="222" t="n">
        <v>26758</v>
      </c>
      <c r="U85" s="222" t="n">
        <v>6618</v>
      </c>
      <c r="V85" s="223" t="n">
        <f aca="false">U85/T85</f>
        <v>0.24732790193587</v>
      </c>
      <c r="W85" s="224" t="n">
        <f aca="false">2*S85*V85/(2+S85*V85)</f>
        <v>0.220108424518575</v>
      </c>
      <c r="Z85" s="0" t="n">
        <v>75</v>
      </c>
    </row>
    <row r="86" customFormat="false" ht="15" hidden="false" customHeight="false" outlineLevel="0" collapsed="false">
      <c r="Z86" s="0" t="n">
        <v>76</v>
      </c>
    </row>
    <row r="87" customFormat="false" ht="15" hidden="false" customHeight="false" outlineLevel="0" collapsed="false">
      <c r="F87" s="179" t="n">
        <v>2011</v>
      </c>
      <c r="N87" s="179" t="n">
        <v>2024</v>
      </c>
      <c r="V87" s="179" t="n">
        <v>2037</v>
      </c>
      <c r="Z87" s="0" t="n">
        <v>77</v>
      </c>
    </row>
    <row r="88" customFormat="false" ht="15" hidden="false" customHeight="false" outlineLevel="0" collapsed="false">
      <c r="A88" s="180"/>
      <c r="B88" s="181"/>
      <c r="C88" s="181"/>
      <c r="D88" s="181"/>
      <c r="E88" s="182"/>
      <c r="F88" s="182" t="s">
        <v>240</v>
      </c>
      <c r="G88" s="181"/>
      <c r="I88" s="180"/>
      <c r="J88" s="181"/>
      <c r="K88" s="181"/>
      <c r="L88" s="181"/>
      <c r="M88" s="182"/>
      <c r="N88" s="182" t="s">
        <v>241</v>
      </c>
      <c r="O88" s="181"/>
      <c r="Q88" s="180"/>
      <c r="R88" s="181"/>
      <c r="S88" s="181"/>
      <c r="T88" s="181"/>
      <c r="U88" s="182"/>
      <c r="V88" s="182" t="s">
        <v>242</v>
      </c>
      <c r="W88" s="181"/>
      <c r="Z88" s="0" t="n">
        <v>78</v>
      </c>
    </row>
    <row r="89" customFormat="false" ht="15" hidden="false" customHeight="false" outlineLevel="0" collapsed="false">
      <c r="A89" s="184"/>
      <c r="B89" s="185"/>
      <c r="C89" s="186"/>
      <c r="D89" s="187"/>
      <c r="E89" s="187"/>
      <c r="F89" s="187"/>
      <c r="G89" s="187"/>
      <c r="I89" s="184"/>
      <c r="J89" s="185"/>
      <c r="K89" s="186"/>
      <c r="L89" s="187"/>
      <c r="M89" s="187"/>
      <c r="N89" s="187"/>
      <c r="O89" s="187"/>
      <c r="Q89" s="184"/>
      <c r="R89" s="185"/>
      <c r="S89" s="186"/>
      <c r="T89" s="187"/>
      <c r="U89" s="187"/>
      <c r="V89" s="187"/>
      <c r="W89" s="187"/>
      <c r="Z89" s="0" t="n">
        <v>79</v>
      </c>
    </row>
    <row r="90" customFormat="false" ht="61" hidden="false" customHeight="false" outlineLevel="0" collapsed="false">
      <c r="A90" s="184" t="s">
        <v>163</v>
      </c>
      <c r="B90" s="187" t="s">
        <v>164</v>
      </c>
      <c r="C90" s="186" t="s">
        <v>165</v>
      </c>
      <c r="D90" s="187" t="s">
        <v>166</v>
      </c>
      <c r="E90" s="187" t="s">
        <v>167</v>
      </c>
      <c r="F90" s="187" t="s">
        <v>168</v>
      </c>
      <c r="G90" s="187" t="s">
        <v>169</v>
      </c>
      <c r="I90" s="184" t="s">
        <v>163</v>
      </c>
      <c r="J90" s="187" t="s">
        <v>164</v>
      </c>
      <c r="K90" s="186" t="s">
        <v>165</v>
      </c>
      <c r="L90" s="187" t="s">
        <v>166</v>
      </c>
      <c r="M90" s="187" t="s">
        <v>167</v>
      </c>
      <c r="N90" s="187" t="s">
        <v>168</v>
      </c>
      <c r="O90" s="187" t="s">
        <v>169</v>
      </c>
      <c r="Q90" s="184" t="s">
        <v>163</v>
      </c>
      <c r="R90" s="187" t="s">
        <v>164</v>
      </c>
      <c r="S90" s="186" t="s">
        <v>165</v>
      </c>
      <c r="T90" s="187" t="s">
        <v>166</v>
      </c>
      <c r="U90" s="187" t="s">
        <v>167</v>
      </c>
      <c r="V90" s="187" t="s">
        <v>168</v>
      </c>
      <c r="W90" s="187" t="s">
        <v>169</v>
      </c>
      <c r="Z90" s="0" t="n">
        <v>80</v>
      </c>
    </row>
    <row r="91" customFormat="false" ht="15" hidden="false" customHeight="false" outlineLevel="0" collapsed="false">
      <c r="A91" s="191" t="s">
        <v>175</v>
      </c>
      <c r="B91" s="192" t="s">
        <v>176</v>
      </c>
      <c r="C91" s="193" t="s">
        <v>177</v>
      </c>
      <c r="D91" s="192" t="s">
        <v>178</v>
      </c>
      <c r="E91" s="192" t="s">
        <v>179</v>
      </c>
      <c r="F91" s="192" t="s">
        <v>180</v>
      </c>
      <c r="G91" s="192" t="s">
        <v>181</v>
      </c>
      <c r="I91" s="191" t="s">
        <v>175</v>
      </c>
      <c r="J91" s="192" t="s">
        <v>176</v>
      </c>
      <c r="K91" s="193" t="s">
        <v>177</v>
      </c>
      <c r="L91" s="192" t="s">
        <v>178</v>
      </c>
      <c r="M91" s="192" t="s">
        <v>179</v>
      </c>
      <c r="N91" s="192" t="s">
        <v>180</v>
      </c>
      <c r="O91" s="192" t="s">
        <v>181</v>
      </c>
      <c r="Q91" s="191" t="s">
        <v>175</v>
      </c>
      <c r="R91" s="192" t="s">
        <v>176</v>
      </c>
      <c r="S91" s="193" t="s">
        <v>177</v>
      </c>
      <c r="T91" s="192" t="s">
        <v>178</v>
      </c>
      <c r="U91" s="192" t="s">
        <v>179</v>
      </c>
      <c r="V91" s="192" t="s">
        <v>180</v>
      </c>
      <c r="W91" s="192" t="s">
        <v>181</v>
      </c>
      <c r="Z91" s="0" t="n">
        <v>81</v>
      </c>
    </row>
    <row r="92" customFormat="false" ht="15" hidden="false" customHeight="false" outlineLevel="0" collapsed="false">
      <c r="A92" s="196" t="s">
        <v>186</v>
      </c>
      <c r="B92" s="197" t="s">
        <v>186</v>
      </c>
      <c r="C92" s="197" t="n">
        <v>1</v>
      </c>
      <c r="D92" s="198" t="n">
        <v>753504.24328</v>
      </c>
      <c r="E92" s="198" t="n">
        <v>8678</v>
      </c>
      <c r="F92" s="199" t="n">
        <f aca="false">E92/D92</f>
        <v>0.0115168561788381</v>
      </c>
      <c r="G92" s="200" t="n">
        <f aca="false">2*C92*F92/(2+C92*F92)</f>
        <v>0.0114509168973269</v>
      </c>
      <c r="I92" s="196" t="s">
        <v>186</v>
      </c>
      <c r="J92" s="197" t="s">
        <v>186</v>
      </c>
      <c r="K92" s="197" t="n">
        <v>1</v>
      </c>
      <c r="L92" s="198" t="n">
        <v>723261.217962</v>
      </c>
      <c r="M92" s="198" t="n">
        <v>5440</v>
      </c>
      <c r="N92" s="199" t="n">
        <f aca="false">M92/L92</f>
        <v>0.00752148720946049</v>
      </c>
      <c r="O92" s="200" t="n">
        <f aca="false">2*K92*N92/(2+K92*N92)</f>
        <v>0.00749330680381974</v>
      </c>
      <c r="Q92" s="196" t="s">
        <v>186</v>
      </c>
      <c r="R92" s="197" t="s">
        <v>186</v>
      </c>
      <c r="S92" s="197" t="n">
        <v>1</v>
      </c>
      <c r="T92" s="198" t="n">
        <v>702583.92637</v>
      </c>
      <c r="U92" s="198" t="n">
        <v>3764</v>
      </c>
      <c r="V92" s="199" t="n">
        <f aca="false">U92/T92</f>
        <v>0.00535736708274447</v>
      </c>
      <c r="W92" s="200" t="n">
        <f aca="false">2*S92*V92/(2+S92*V92)</f>
        <v>0.00534305472997862</v>
      </c>
      <c r="Z92" s="0" t="n">
        <v>82</v>
      </c>
    </row>
    <row r="93" customFormat="false" ht="15" hidden="false" customHeight="false" outlineLevel="0" collapsed="false">
      <c r="A93" s="203" t="s">
        <v>188</v>
      </c>
      <c r="B93" s="204" t="s">
        <v>189</v>
      </c>
      <c r="C93" s="204" t="n">
        <v>1</v>
      </c>
      <c r="D93" s="205" t="n">
        <v>2869457.75672</v>
      </c>
      <c r="E93" s="205" t="n">
        <v>1411</v>
      </c>
      <c r="F93" s="206" t="n">
        <f aca="false">E93/D93</f>
        <v>0.000491730535741664</v>
      </c>
      <c r="G93" s="207" t="n">
        <f aca="false">2*C93*F93/(2+C93*F93)</f>
        <v>0.000491609665999446</v>
      </c>
      <c r="I93" s="203" t="s">
        <v>188</v>
      </c>
      <c r="J93" s="204" t="s">
        <v>189</v>
      </c>
      <c r="K93" s="204" t="n">
        <v>1</v>
      </c>
      <c r="L93" s="205" t="n">
        <v>2929411.782038</v>
      </c>
      <c r="M93" s="205" t="n">
        <v>833</v>
      </c>
      <c r="N93" s="206" t="n">
        <f aca="false">M93/L93</f>
        <v>0.00028435742803645</v>
      </c>
      <c r="O93" s="207" t="n">
        <f aca="false">2*K93*N93/(2+K93*N93)</f>
        <v>0.000284317004210418</v>
      </c>
      <c r="Q93" s="203" t="s">
        <v>188</v>
      </c>
      <c r="R93" s="204" t="s">
        <v>189</v>
      </c>
      <c r="S93" s="204" t="n">
        <v>1</v>
      </c>
      <c r="T93" s="205" t="n">
        <v>2821434.07363</v>
      </c>
      <c r="U93" s="205" t="n">
        <v>532</v>
      </c>
      <c r="V93" s="206" t="n">
        <f aca="false">U93/T93</f>
        <v>0.000188556594312175</v>
      </c>
      <c r="W93" s="207" t="n">
        <f aca="false">2*S93*V93/(2+S93*V93)</f>
        <v>0.000188538819193354</v>
      </c>
      <c r="Z93" s="0" t="n">
        <v>83</v>
      </c>
    </row>
    <row r="94" customFormat="false" ht="15" hidden="false" customHeight="false" outlineLevel="0" collapsed="false">
      <c r="A94" s="196" t="s">
        <v>194</v>
      </c>
      <c r="B94" s="197" t="s">
        <v>46</v>
      </c>
      <c r="C94" s="197" t="n">
        <v>1</v>
      </c>
      <c r="D94" s="198" t="n">
        <v>3507340</v>
      </c>
      <c r="E94" s="198" t="n">
        <v>738</v>
      </c>
      <c r="F94" s="199" t="n">
        <f aca="false">E94/D94</f>
        <v>0.00021041587071684</v>
      </c>
      <c r="G94" s="200" t="n">
        <f aca="false">2*C94*F94/(2+C94*F94)</f>
        <v>0.000210393735626302</v>
      </c>
      <c r="I94" s="196" t="s">
        <v>194</v>
      </c>
      <c r="J94" s="197" t="s">
        <v>46</v>
      </c>
      <c r="K94" s="197" t="n">
        <v>1</v>
      </c>
      <c r="L94" s="198" t="n">
        <v>3724968</v>
      </c>
      <c r="M94" s="198" t="n">
        <v>453</v>
      </c>
      <c r="N94" s="199" t="n">
        <f aca="false">M94/L94</f>
        <v>0.000121611782973706</v>
      </c>
      <c r="O94" s="200" t="n">
        <f aca="false">2*K94*N94/(2+K94*N94)</f>
        <v>0.000121604388710442</v>
      </c>
      <c r="Q94" s="196" t="s">
        <v>194</v>
      </c>
      <c r="R94" s="197" t="s">
        <v>46</v>
      </c>
      <c r="S94" s="197" t="n">
        <v>1</v>
      </c>
      <c r="T94" s="198" t="n">
        <v>3554668</v>
      </c>
      <c r="U94" s="198" t="n">
        <v>285</v>
      </c>
      <c r="V94" s="199" t="n">
        <f aca="false">U94/T94</f>
        <v>8.0176263999901E-005</v>
      </c>
      <c r="W94" s="200" t="n">
        <f aca="false">2*S94*V94/(2+S94*V94)</f>
        <v>8.01730500120892E-005</v>
      </c>
      <c r="Z94" s="0" t="n">
        <v>84</v>
      </c>
    </row>
    <row r="95" customFormat="false" ht="15" hidden="false" customHeight="false" outlineLevel="0" collapsed="false">
      <c r="A95" s="203" t="s">
        <v>200</v>
      </c>
      <c r="B95" s="204" t="s">
        <v>33</v>
      </c>
      <c r="C95" s="204" t="n">
        <v>1</v>
      </c>
      <c r="D95" s="205" t="n">
        <v>3530131</v>
      </c>
      <c r="E95" s="205" t="n">
        <v>920</v>
      </c>
      <c r="F95" s="206" t="n">
        <f aca="false">E95/D95</f>
        <v>0.000260613557967112</v>
      </c>
      <c r="G95" s="207" t="n">
        <f aca="false">2*C95*F95/(2+C95*F95)</f>
        <v>0.000260579602678418</v>
      </c>
      <c r="I95" s="203" t="s">
        <v>200</v>
      </c>
      <c r="J95" s="204" t="s">
        <v>33</v>
      </c>
      <c r="K95" s="204" t="n">
        <v>1</v>
      </c>
      <c r="L95" s="205" t="n">
        <v>3744730</v>
      </c>
      <c r="M95" s="205" t="n">
        <v>559</v>
      </c>
      <c r="N95" s="206" t="n">
        <f aca="false">M95/L95</f>
        <v>0.000149276449837505</v>
      </c>
      <c r="O95" s="207" t="n">
        <f aca="false">2*K95*N95/(2+K95*N95)</f>
        <v>0.000149265308939804</v>
      </c>
      <c r="Q95" s="203" t="s">
        <v>200</v>
      </c>
      <c r="R95" s="204" t="s">
        <v>33</v>
      </c>
      <c r="S95" s="204" t="n">
        <v>1</v>
      </c>
      <c r="T95" s="205" t="n">
        <v>3607056</v>
      </c>
      <c r="U95" s="205" t="n">
        <v>342</v>
      </c>
      <c r="V95" s="206" t="n">
        <f aca="false">U95/T95</f>
        <v>9.48141642380933E-005</v>
      </c>
      <c r="W95" s="207" t="n">
        <f aca="false">2*S95*V95/(2+S95*V95)</f>
        <v>9.48096695883015E-005</v>
      </c>
      <c r="Z95" s="0" t="n">
        <v>85</v>
      </c>
    </row>
    <row r="96" customFormat="false" ht="15" hidden="false" customHeight="false" outlineLevel="0" collapsed="false">
      <c r="A96" s="196" t="s">
        <v>202</v>
      </c>
      <c r="B96" s="197" t="s">
        <v>34</v>
      </c>
      <c r="C96" s="197" t="n">
        <v>1</v>
      </c>
      <c r="D96" s="198" t="n">
        <v>3573638</v>
      </c>
      <c r="E96" s="198" t="n">
        <v>2517</v>
      </c>
      <c r="F96" s="199" t="n">
        <f aca="false">E96/D96</f>
        <v>0.000704324276829382</v>
      </c>
      <c r="G96" s="200" t="n">
        <f aca="false">2*C96*F96/(2+C96*F96)</f>
        <v>0.000704076327804176</v>
      </c>
      <c r="I96" s="196" t="s">
        <v>202</v>
      </c>
      <c r="J96" s="197" t="s">
        <v>34</v>
      </c>
      <c r="K96" s="197" t="n">
        <v>1</v>
      </c>
      <c r="L96" s="198" t="n">
        <v>3540458</v>
      </c>
      <c r="M96" s="198" t="n">
        <v>1708</v>
      </c>
      <c r="N96" s="199" t="n">
        <f aca="false">M96/L96</f>
        <v>0.000482423460467544</v>
      </c>
      <c r="O96" s="200" t="n">
        <f aca="false">2*K96*N96/(2+K96*N96)</f>
        <v>0.000482307122332062</v>
      </c>
      <c r="Q96" s="196" t="s">
        <v>202</v>
      </c>
      <c r="R96" s="197" t="s">
        <v>34</v>
      </c>
      <c r="S96" s="197" t="n">
        <v>1</v>
      </c>
      <c r="T96" s="198" t="n">
        <v>3679482</v>
      </c>
      <c r="U96" s="198" t="n">
        <v>1349</v>
      </c>
      <c r="V96" s="199" t="n">
        <f aca="false">U96/T96</f>
        <v>0.000366627693789506</v>
      </c>
      <c r="W96" s="200" t="n">
        <f aca="false">2*S96*V96/(2+S96*V96)</f>
        <v>0.000366560498174466</v>
      </c>
      <c r="Z96" s="0" t="n">
        <v>86</v>
      </c>
    </row>
    <row r="97" customFormat="false" ht="15" hidden="false" customHeight="false" outlineLevel="0" collapsed="false">
      <c r="A97" s="203" t="s">
        <v>203</v>
      </c>
      <c r="B97" s="204" t="s">
        <v>35</v>
      </c>
      <c r="C97" s="204" t="n">
        <v>1</v>
      </c>
      <c r="D97" s="205" t="n">
        <v>3395590</v>
      </c>
      <c r="E97" s="205" t="n">
        <v>3242</v>
      </c>
      <c r="F97" s="206" t="n">
        <f aca="false">E97/D97</f>
        <v>0.000954767801766409</v>
      </c>
      <c r="G97" s="207" t="n">
        <f aca="false">2*C97*F97/(2+C97*F97)</f>
        <v>0.00095431222847212</v>
      </c>
      <c r="I97" s="203" t="s">
        <v>203</v>
      </c>
      <c r="J97" s="204" t="s">
        <v>35</v>
      </c>
      <c r="K97" s="204" t="n">
        <v>1</v>
      </c>
      <c r="L97" s="205" t="n">
        <v>3504022</v>
      </c>
      <c r="M97" s="205" t="n">
        <v>2437</v>
      </c>
      <c r="N97" s="206" t="n">
        <f aca="false">M97/L97</f>
        <v>0.000695486500940919</v>
      </c>
      <c r="O97" s="207" t="n">
        <f aca="false">2*K97*N97/(2+K97*N97)</f>
        <v>0.000695244734277149</v>
      </c>
      <c r="Q97" s="203" t="s">
        <v>203</v>
      </c>
      <c r="R97" s="204" t="s">
        <v>35</v>
      </c>
      <c r="S97" s="204" t="n">
        <v>1</v>
      </c>
      <c r="T97" s="205" t="n">
        <v>3738035</v>
      </c>
      <c r="U97" s="205" t="n">
        <v>2022</v>
      </c>
      <c r="V97" s="206" t="n">
        <f aca="false">U97/T97</f>
        <v>0.000540925914283842</v>
      </c>
      <c r="W97" s="207" t="n">
        <f aca="false">2*S97*V97/(2+S97*V97)</f>
        <v>0.000540779653419616</v>
      </c>
      <c r="Z97" s="0" t="n">
        <v>87</v>
      </c>
    </row>
    <row r="98" customFormat="false" ht="15" hidden="false" customHeight="false" outlineLevel="0" collapsed="false">
      <c r="A98" s="196" t="s">
        <v>204</v>
      </c>
      <c r="B98" s="197" t="s">
        <v>36</v>
      </c>
      <c r="C98" s="197" t="n">
        <v>1</v>
      </c>
      <c r="D98" s="198" t="n">
        <v>3184168</v>
      </c>
      <c r="E98" s="198" t="n">
        <v>3274</v>
      </c>
      <c r="F98" s="199" t="n">
        <f aca="false">E98/D98</f>
        <v>0.00102821207926215</v>
      </c>
      <c r="G98" s="200" t="n">
        <f aca="false">2*C98*F98/(2+C98*F98)</f>
        <v>0.00102768374084415</v>
      </c>
      <c r="I98" s="196" t="s">
        <v>204</v>
      </c>
      <c r="J98" s="197" t="s">
        <v>36</v>
      </c>
      <c r="K98" s="197" t="n">
        <v>1</v>
      </c>
      <c r="L98" s="198" t="n">
        <v>3542670</v>
      </c>
      <c r="M98" s="198" t="n">
        <v>2507</v>
      </c>
      <c r="N98" s="199" t="n">
        <f aca="false">M98/L98</f>
        <v>0.000707658348082096</v>
      </c>
      <c r="O98" s="200" t="n">
        <f aca="false">2*K98*N98/(2+K98*N98)</f>
        <v>0.000707408046477301</v>
      </c>
      <c r="Q98" s="196" t="s">
        <v>204</v>
      </c>
      <c r="R98" s="197" t="s">
        <v>36</v>
      </c>
      <c r="S98" s="197" t="n">
        <v>1</v>
      </c>
      <c r="T98" s="198" t="n">
        <v>3653915</v>
      </c>
      <c r="U98" s="198" t="n">
        <v>1916</v>
      </c>
      <c r="V98" s="199" t="n">
        <f aca="false">U98/T98</f>
        <v>0.000524369067151261</v>
      </c>
      <c r="W98" s="200" t="n">
        <f aca="false">2*S98*V98/(2+S98*V98)</f>
        <v>0.000524231621728033</v>
      </c>
      <c r="Z98" s="0" t="n">
        <v>88</v>
      </c>
    </row>
    <row r="99" customFormat="false" ht="15" hidden="false" customHeight="false" outlineLevel="0" collapsed="false">
      <c r="A99" s="203" t="s">
        <v>205</v>
      </c>
      <c r="B99" s="204" t="s">
        <v>37</v>
      </c>
      <c r="C99" s="204" t="n">
        <v>1</v>
      </c>
      <c r="D99" s="205" t="n">
        <v>3142982</v>
      </c>
      <c r="E99" s="205" t="n">
        <v>3555</v>
      </c>
      <c r="F99" s="206" t="n">
        <f aca="false">E99/D99</f>
        <v>0.00113109142845871</v>
      </c>
      <c r="G99" s="207" t="n">
        <f aca="false">2*C99*F99/(2+C99*F99)</f>
        <v>0.00113045210611495</v>
      </c>
      <c r="I99" s="203" t="s">
        <v>205</v>
      </c>
      <c r="J99" s="204" t="s">
        <v>37</v>
      </c>
      <c r="K99" s="204" t="n">
        <v>1</v>
      </c>
      <c r="L99" s="205" t="n">
        <v>3514526</v>
      </c>
      <c r="M99" s="205" t="n">
        <v>2753</v>
      </c>
      <c r="N99" s="206" t="n">
        <f aca="false">M99/L99</f>
        <v>0.000783320425001835</v>
      </c>
      <c r="O99" s="207" t="n">
        <f aca="false">2*K99*N99/(2+K99*N99)</f>
        <v>0.000783013749670248</v>
      </c>
      <c r="Q99" s="203" t="s">
        <v>205</v>
      </c>
      <c r="R99" s="204" t="s">
        <v>37</v>
      </c>
      <c r="S99" s="204" t="n">
        <v>1</v>
      </c>
      <c r="T99" s="205" t="n">
        <v>3491290</v>
      </c>
      <c r="U99" s="205" t="n">
        <v>2058</v>
      </c>
      <c r="V99" s="206" t="n">
        <f aca="false">U99/T99</f>
        <v>0.000589466930561483</v>
      </c>
      <c r="W99" s="207" t="n">
        <f aca="false">2*S99*V99/(2+S99*V99)</f>
        <v>0.000589293246120987</v>
      </c>
      <c r="Z99" s="0" t="n">
        <v>89</v>
      </c>
    </row>
    <row r="100" customFormat="false" ht="15" hidden="false" customHeight="false" outlineLevel="0" collapsed="false">
      <c r="A100" s="196" t="s">
        <v>206</v>
      </c>
      <c r="B100" s="197" t="s">
        <v>38</v>
      </c>
      <c r="C100" s="197" t="n">
        <v>1</v>
      </c>
      <c r="D100" s="198" t="n">
        <v>2800329</v>
      </c>
      <c r="E100" s="198" t="n">
        <v>4129</v>
      </c>
      <c r="F100" s="199" t="n">
        <f aca="false">E100/D100</f>
        <v>0.00147446960696404</v>
      </c>
      <c r="G100" s="200" t="n">
        <f aca="false">2*C100*F100/(2+C100*F100)</f>
        <v>0.0014733833774593</v>
      </c>
      <c r="I100" s="196" t="s">
        <v>206</v>
      </c>
      <c r="J100" s="197" t="s">
        <v>38</v>
      </c>
      <c r="K100" s="197" t="n">
        <v>1</v>
      </c>
      <c r="L100" s="198" t="n">
        <v>3276223</v>
      </c>
      <c r="M100" s="198" t="n">
        <v>3454</v>
      </c>
      <c r="N100" s="199" t="n">
        <f aca="false">M100/L100</f>
        <v>0.00105426278980399</v>
      </c>
      <c r="O100" s="200" t="n">
        <f aca="false">2*K100*N100/(2+K100*N100)</f>
        <v>0.00105370734758004</v>
      </c>
      <c r="Q100" s="196" t="s">
        <v>206</v>
      </c>
      <c r="R100" s="197" t="s">
        <v>38</v>
      </c>
      <c r="S100" s="197" t="n">
        <v>1</v>
      </c>
      <c r="T100" s="198" t="n">
        <v>3489379</v>
      </c>
      <c r="U100" s="198" t="n">
        <v>2866</v>
      </c>
      <c r="V100" s="199" t="n">
        <f aca="false">U100/T100</f>
        <v>0.000821349586846256</v>
      </c>
      <c r="W100" s="200" t="n">
        <f aca="false">2*S100*V100/(2+S100*V100)</f>
        <v>0.000821012417741202</v>
      </c>
      <c r="Z100" s="0" t="n">
        <v>90</v>
      </c>
    </row>
    <row r="101" customFormat="false" ht="15" hidden="false" customHeight="false" outlineLevel="0" collapsed="false">
      <c r="A101" s="203" t="s">
        <v>207</v>
      </c>
      <c r="B101" s="204" t="s">
        <v>39</v>
      </c>
      <c r="C101" s="204" t="n">
        <v>1</v>
      </c>
      <c r="D101" s="205" t="n">
        <v>2396702</v>
      </c>
      <c r="E101" s="205" t="n">
        <v>5205</v>
      </c>
      <c r="F101" s="206" t="n">
        <f aca="false">E101/D101</f>
        <v>0.00217173432491816</v>
      </c>
      <c r="G101" s="207" t="n">
        <f aca="false">2*C101*F101/(2+C101*F101)</f>
        <v>0.00216937866785979</v>
      </c>
      <c r="I101" s="203" t="s">
        <v>207</v>
      </c>
      <c r="J101" s="204" t="s">
        <v>39</v>
      </c>
      <c r="K101" s="204" t="n">
        <v>1</v>
      </c>
      <c r="L101" s="205" t="n">
        <v>3123151</v>
      </c>
      <c r="M101" s="205" t="n">
        <v>5123</v>
      </c>
      <c r="N101" s="206" t="n">
        <f aca="false">M101/L101</f>
        <v>0.00164033055078029</v>
      </c>
      <c r="O101" s="207" t="n">
        <f aca="false">2*K101*N101/(2+K101*N101)</f>
        <v>0.00163898631112106</v>
      </c>
      <c r="Q101" s="203" t="s">
        <v>207</v>
      </c>
      <c r="R101" s="204" t="s">
        <v>39</v>
      </c>
      <c r="S101" s="204" t="n">
        <v>1</v>
      </c>
      <c r="T101" s="205" t="n">
        <v>3525916</v>
      </c>
      <c r="U101" s="205" t="n">
        <v>4670</v>
      </c>
      <c r="V101" s="206" t="n">
        <f aca="false">U101/T101</f>
        <v>0.00132447851848995</v>
      </c>
      <c r="W101" s="207" t="n">
        <f aca="false">2*S101*V101/(2+S101*V101)</f>
        <v>0.00132360197729697</v>
      </c>
      <c r="Z101" s="0" t="n">
        <v>91</v>
      </c>
    </row>
    <row r="102" customFormat="false" ht="15" hidden="false" customHeight="false" outlineLevel="0" collapsed="false">
      <c r="A102" s="196" t="s">
        <v>208</v>
      </c>
      <c r="B102" s="197" t="s">
        <v>40</v>
      </c>
      <c r="C102" s="197" t="n">
        <v>1</v>
      </c>
      <c r="D102" s="198" t="n">
        <v>2227234</v>
      </c>
      <c r="E102" s="198" t="n">
        <v>7554</v>
      </c>
      <c r="F102" s="199" t="n">
        <f aca="false">E102/D102</f>
        <v>0.00339165080992837</v>
      </c>
      <c r="G102" s="200" t="n">
        <f aca="false">2*C102*F102/(2+C102*F102)</f>
        <v>0.00338590889959754</v>
      </c>
      <c r="I102" s="196" t="s">
        <v>208</v>
      </c>
      <c r="J102" s="197" t="s">
        <v>40</v>
      </c>
      <c r="K102" s="197" t="n">
        <v>1</v>
      </c>
      <c r="L102" s="198" t="n">
        <v>2996591</v>
      </c>
      <c r="M102" s="198" t="n">
        <v>7918</v>
      </c>
      <c r="N102" s="199" t="n">
        <f aca="false">M102/L102</f>
        <v>0.00264233590770312</v>
      </c>
      <c r="O102" s="200" t="n">
        <f aca="false">2*K102*N102/(2+K102*N102)</f>
        <v>0.00263884954425022</v>
      </c>
      <c r="Q102" s="196" t="s">
        <v>208</v>
      </c>
      <c r="R102" s="197" t="s">
        <v>40</v>
      </c>
      <c r="S102" s="197" t="n">
        <v>1</v>
      </c>
      <c r="T102" s="198" t="n">
        <v>3372565</v>
      </c>
      <c r="U102" s="198" t="n">
        <v>7397</v>
      </c>
      <c r="V102" s="199" t="n">
        <f aca="false">U102/T102</f>
        <v>0.00219328611902217</v>
      </c>
      <c r="W102" s="200" t="n">
        <f aca="false">2*S102*V102/(2+S102*V102)</f>
        <v>0.00219088350183568</v>
      </c>
      <c r="Z102" s="0" t="n">
        <v>92</v>
      </c>
    </row>
    <row r="103" customFormat="false" ht="15" hidden="false" customHeight="false" outlineLevel="0" collapsed="false">
      <c r="A103" s="203" t="s">
        <v>209</v>
      </c>
      <c r="B103" s="204" t="s">
        <v>52</v>
      </c>
      <c r="C103" s="204" t="n">
        <v>1</v>
      </c>
      <c r="D103" s="205" t="n">
        <v>2084856</v>
      </c>
      <c r="E103" s="205" t="n">
        <v>11561</v>
      </c>
      <c r="F103" s="206" t="n">
        <f aca="false">E103/D103</f>
        <v>0.00554522710441393</v>
      </c>
      <c r="G103" s="207" t="n">
        <f aca="false">2*C103*F103/(2+C103*F103)</f>
        <v>0.00552989484302986</v>
      </c>
      <c r="I103" s="203" t="s">
        <v>209</v>
      </c>
      <c r="J103" s="204" t="s">
        <v>52</v>
      </c>
      <c r="K103" s="204" t="n">
        <v>1</v>
      </c>
      <c r="L103" s="205" t="n">
        <v>2535731</v>
      </c>
      <c r="M103" s="205" t="n">
        <v>10886</v>
      </c>
      <c r="N103" s="206" t="n">
        <f aca="false">M103/L103</f>
        <v>0.00429304212473642</v>
      </c>
      <c r="O103" s="207" t="n">
        <f aca="false">2*K103*N103/(2+K103*N103)</f>
        <v>0.00428384675744361</v>
      </c>
      <c r="Q103" s="203" t="s">
        <v>209</v>
      </c>
      <c r="R103" s="204" t="s">
        <v>52</v>
      </c>
      <c r="S103" s="204" t="n">
        <v>1</v>
      </c>
      <c r="T103" s="205" t="n">
        <v>3102450</v>
      </c>
      <c r="U103" s="205" t="n">
        <v>11029</v>
      </c>
      <c r="V103" s="206" t="n">
        <f aca="false">U103/T103</f>
        <v>0.00355493239214169</v>
      </c>
      <c r="W103" s="207" t="n">
        <f aca="false">2*S103*V103/(2+S103*V103)</f>
        <v>0.00354862483146123</v>
      </c>
      <c r="Z103" s="0" t="n">
        <v>93</v>
      </c>
    </row>
    <row r="104" customFormat="false" ht="15" hidden="false" customHeight="false" outlineLevel="0" collapsed="false">
      <c r="A104" s="196" t="s">
        <v>210</v>
      </c>
      <c r="B104" s="197" t="s">
        <v>53</v>
      </c>
      <c r="C104" s="197" t="n">
        <v>1</v>
      </c>
      <c r="D104" s="198" t="n">
        <v>1902187</v>
      </c>
      <c r="E104" s="198" t="n">
        <v>16635</v>
      </c>
      <c r="F104" s="199" t="n">
        <f aca="false">E104/D104</f>
        <v>0.00874519697590195</v>
      </c>
      <c r="G104" s="200" t="n">
        <f aca="false">2*C104*F104/(2+C104*F104)</f>
        <v>0.00870712421771317</v>
      </c>
      <c r="I104" s="196" t="s">
        <v>210</v>
      </c>
      <c r="J104" s="197" t="s">
        <v>53</v>
      </c>
      <c r="K104" s="197" t="n">
        <v>1</v>
      </c>
      <c r="L104" s="198" t="n">
        <v>2179762</v>
      </c>
      <c r="M104" s="198" t="n">
        <v>14958</v>
      </c>
      <c r="N104" s="199" t="n">
        <f aca="false">M104/L104</f>
        <v>0.00686221706773492</v>
      </c>
      <c r="O104" s="200" t="n">
        <f aca="false">2*K104*N104/(2+K104*N104)</f>
        <v>0.00683875256544661</v>
      </c>
      <c r="Q104" s="196" t="s">
        <v>210</v>
      </c>
      <c r="R104" s="197" t="s">
        <v>53</v>
      </c>
      <c r="S104" s="197" t="n">
        <v>1</v>
      </c>
      <c r="T104" s="198" t="n">
        <v>2974807</v>
      </c>
      <c r="U104" s="198" t="n">
        <v>16996</v>
      </c>
      <c r="V104" s="199" t="n">
        <f aca="false">U104/T104</f>
        <v>0.00571331182157364</v>
      </c>
      <c r="W104" s="200" t="n">
        <f aca="false">2*S104*V104/(2+S104*V104)</f>
        <v>0.00569703734616474</v>
      </c>
      <c r="Z104" s="0" t="n">
        <v>94</v>
      </c>
    </row>
    <row r="105" customFormat="false" ht="15" hidden="false" customHeight="false" outlineLevel="0" collapsed="false">
      <c r="A105" s="203" t="s">
        <v>211</v>
      </c>
      <c r="B105" s="204" t="s">
        <v>57</v>
      </c>
      <c r="C105" s="204" t="n">
        <v>1</v>
      </c>
      <c r="D105" s="205" t="n">
        <v>1664823</v>
      </c>
      <c r="E105" s="205" t="n">
        <v>21922</v>
      </c>
      <c r="F105" s="206" t="n">
        <f aca="false">E105/D105</f>
        <v>0.0131677661829516</v>
      </c>
      <c r="G105" s="207" t="n">
        <f aca="false">2*C105*F105/(2+C105*F105)</f>
        <v>0.013081638206356</v>
      </c>
      <c r="I105" s="203" t="s">
        <v>211</v>
      </c>
      <c r="J105" s="204" t="s">
        <v>57</v>
      </c>
      <c r="K105" s="204" t="n">
        <v>1</v>
      </c>
      <c r="L105" s="205" t="n">
        <v>1994318</v>
      </c>
      <c r="M105" s="205" t="n">
        <v>21175</v>
      </c>
      <c r="N105" s="206" t="n">
        <f aca="false">M105/L105</f>
        <v>0.0106176647856561</v>
      </c>
      <c r="O105" s="207" t="n">
        <f aca="false">2*K105*N105/(2+K105*N105)</f>
        <v>0.0105615950477466</v>
      </c>
      <c r="Q105" s="203" t="s">
        <v>211</v>
      </c>
      <c r="R105" s="204" t="s">
        <v>57</v>
      </c>
      <c r="S105" s="204" t="n">
        <v>1</v>
      </c>
      <c r="T105" s="205" t="n">
        <v>2627640</v>
      </c>
      <c r="U105" s="205" t="n">
        <v>23529</v>
      </c>
      <c r="V105" s="206" t="n">
        <f aca="false">U105/T105</f>
        <v>0.00895442298031694</v>
      </c>
      <c r="W105" s="207" t="n">
        <f aca="false">2*S105*V105/(2+S105*V105)</f>
        <v>0.00891451082999972</v>
      </c>
      <c r="Z105" s="0" t="n">
        <v>95</v>
      </c>
    </row>
    <row r="106" customFormat="false" ht="15" hidden="false" customHeight="false" outlineLevel="0" collapsed="false">
      <c r="A106" s="196" t="s">
        <v>212</v>
      </c>
      <c r="B106" s="197" t="s">
        <v>62</v>
      </c>
      <c r="C106" s="197" t="n">
        <v>1</v>
      </c>
      <c r="D106" s="198" t="n">
        <v>1342617</v>
      </c>
      <c r="E106" s="198" t="n">
        <v>26673</v>
      </c>
      <c r="F106" s="199" t="n">
        <f aca="false">E106/D106</f>
        <v>0.0198664250489901</v>
      </c>
      <c r="G106" s="200" t="n">
        <f aca="false">2*C106*F106/(2+C106*F106)</f>
        <v>0.019671028541908</v>
      </c>
      <c r="I106" s="196" t="s">
        <v>212</v>
      </c>
      <c r="J106" s="197" t="s">
        <v>62</v>
      </c>
      <c r="K106" s="197" t="n">
        <v>1</v>
      </c>
      <c r="L106" s="198" t="n">
        <v>1755879</v>
      </c>
      <c r="M106" s="198" t="n">
        <v>28377</v>
      </c>
      <c r="N106" s="199" t="n">
        <f aca="false">M106/L106</f>
        <v>0.0161611363880996</v>
      </c>
      <c r="O106" s="200" t="n">
        <f aca="false">2*K106*N106/(2+K106*N106)</f>
        <v>0.0160315920155587</v>
      </c>
      <c r="Q106" s="196" t="s">
        <v>212</v>
      </c>
      <c r="R106" s="197" t="s">
        <v>62</v>
      </c>
      <c r="S106" s="197" t="n">
        <v>1</v>
      </c>
      <c r="T106" s="198" t="n">
        <v>2110540</v>
      </c>
      <c r="U106" s="198" t="n">
        <v>28945</v>
      </c>
      <c r="V106" s="199" t="n">
        <f aca="false">U106/T106</f>
        <v>0.0137144996067357</v>
      </c>
      <c r="W106" s="200" t="n">
        <f aca="false">2*S106*V106/(2+S106*V106)</f>
        <v>0.0136210963464921</v>
      </c>
      <c r="Z106" s="0" t="n">
        <v>96</v>
      </c>
    </row>
    <row r="107" customFormat="false" ht="15" hidden="false" customHeight="false" outlineLevel="0" collapsed="false">
      <c r="A107" s="203" t="s">
        <v>213</v>
      </c>
      <c r="B107" s="204" t="s">
        <v>64</v>
      </c>
      <c r="C107" s="204" t="n">
        <v>1</v>
      </c>
      <c r="D107" s="205" t="n">
        <v>1047618</v>
      </c>
      <c r="E107" s="205" t="n">
        <v>31510</v>
      </c>
      <c r="F107" s="206" t="n">
        <f aca="false">E107/D107</f>
        <v>0.0300777573504846</v>
      </c>
      <c r="G107" s="207" t="n">
        <f aca="false">2*C107*F107/(2+C107*F107)</f>
        <v>0.0296321234411632</v>
      </c>
      <c r="I107" s="203" t="s">
        <v>213</v>
      </c>
      <c r="J107" s="204" t="s">
        <v>64</v>
      </c>
      <c r="K107" s="204" t="n">
        <v>1</v>
      </c>
      <c r="L107" s="205" t="n">
        <v>1469448</v>
      </c>
      <c r="M107" s="205" t="n">
        <v>36861</v>
      </c>
      <c r="N107" s="206" t="n">
        <f aca="false">M107/L107</f>
        <v>0.0250849298512094</v>
      </c>
      <c r="O107" s="207" t="n">
        <f aca="false">2*K107*N107/(2+K107*N107)</f>
        <v>0.0247742003127271</v>
      </c>
      <c r="Q107" s="203" t="s">
        <v>213</v>
      </c>
      <c r="R107" s="204" t="s">
        <v>64</v>
      </c>
      <c r="S107" s="204" t="n">
        <v>1</v>
      </c>
      <c r="T107" s="205" t="n">
        <v>1760857</v>
      </c>
      <c r="U107" s="205" t="n">
        <v>38483</v>
      </c>
      <c r="V107" s="206" t="n">
        <f aca="false">U107/T107</f>
        <v>0.0218546991606928</v>
      </c>
      <c r="W107" s="207" t="n">
        <f aca="false">2*S107*V107/(2+S107*V107)</f>
        <v>0.0216184666185607</v>
      </c>
      <c r="Z107" s="0" t="n">
        <v>97</v>
      </c>
    </row>
    <row r="108" customFormat="false" ht="15" hidden="false" customHeight="false" outlineLevel="0" collapsed="false">
      <c r="A108" s="196" t="s">
        <v>214</v>
      </c>
      <c r="B108" s="197" t="s">
        <v>69</v>
      </c>
      <c r="C108" s="197" t="n">
        <v>1</v>
      </c>
      <c r="D108" s="198" t="n">
        <v>813519</v>
      </c>
      <c r="E108" s="198" t="n">
        <v>39241</v>
      </c>
      <c r="F108" s="199" t="n">
        <f aca="false">E108/D108</f>
        <v>0.0482361198693577</v>
      </c>
      <c r="G108" s="200" t="n">
        <f aca="false">2*C108*F108/(2+C108*F108)</f>
        <v>0.0471001554961684</v>
      </c>
      <c r="I108" s="196" t="s">
        <v>214</v>
      </c>
      <c r="J108" s="197" t="s">
        <v>69</v>
      </c>
      <c r="K108" s="197" t="n">
        <v>1</v>
      </c>
      <c r="L108" s="198" t="n">
        <v>1114120</v>
      </c>
      <c r="M108" s="198" t="n">
        <v>44412</v>
      </c>
      <c r="N108" s="199" t="n">
        <f aca="false">M108/L108</f>
        <v>0.0398628513984131</v>
      </c>
      <c r="O108" s="200" t="n">
        <f aca="false">2*K108*N108/(2+K108*N108)</f>
        <v>0.0390838544572596</v>
      </c>
      <c r="Q108" s="196" t="s">
        <v>214</v>
      </c>
      <c r="R108" s="197" t="s">
        <v>69</v>
      </c>
      <c r="S108" s="197" t="n">
        <v>1</v>
      </c>
      <c r="T108" s="198" t="n">
        <v>1442993</v>
      </c>
      <c r="U108" s="198" t="n">
        <v>50099</v>
      </c>
      <c r="V108" s="199" t="n">
        <f aca="false">U108/T108</f>
        <v>0.0347188101397581</v>
      </c>
      <c r="W108" s="200" t="n">
        <f aca="false">2*S108*V108/(2+S108*V108)</f>
        <v>0.0341263962044696</v>
      </c>
      <c r="Z108" s="0" t="n">
        <v>98</v>
      </c>
    </row>
    <row r="109" customFormat="false" ht="15" hidden="false" customHeight="false" outlineLevel="0" collapsed="false">
      <c r="A109" s="203" t="s">
        <v>215</v>
      </c>
      <c r="B109" s="204" t="s">
        <v>70</v>
      </c>
      <c r="C109" s="204" t="n">
        <v>1</v>
      </c>
      <c r="D109" s="205" t="n">
        <v>571682</v>
      </c>
      <c r="E109" s="205" t="n">
        <v>47500</v>
      </c>
      <c r="F109" s="206" t="n">
        <f aca="false">E109/D109</f>
        <v>0.0830881504052953</v>
      </c>
      <c r="G109" s="207" t="n">
        <f aca="false">2*C109*F109/(2+C109*F109)</f>
        <v>0.0797740128175845</v>
      </c>
      <c r="I109" s="203" t="s">
        <v>215</v>
      </c>
      <c r="J109" s="204" t="s">
        <v>70</v>
      </c>
      <c r="K109" s="204" t="n">
        <v>1</v>
      </c>
      <c r="L109" s="205" t="n">
        <v>721418</v>
      </c>
      <c r="M109" s="205" t="n">
        <v>48242</v>
      </c>
      <c r="N109" s="206" t="n">
        <f aca="false">M109/L109</f>
        <v>0.0668710789029384</v>
      </c>
      <c r="O109" s="207" t="n">
        <f aca="false">2*K109*N109/(2+K109*N109)</f>
        <v>0.0647075471571574</v>
      </c>
      <c r="Q109" s="203" t="s">
        <v>215</v>
      </c>
      <c r="R109" s="204" t="s">
        <v>70</v>
      </c>
      <c r="S109" s="204" t="n">
        <v>1</v>
      </c>
      <c r="T109" s="205" t="n">
        <v>1057024</v>
      </c>
      <c r="U109" s="205" t="n">
        <v>60274</v>
      </c>
      <c r="V109" s="206" t="n">
        <f aca="false">U109/T109</f>
        <v>0.0570223571082587</v>
      </c>
      <c r="W109" s="207" t="n">
        <f aca="false">2*S109*V109/(2+S109*V109)</f>
        <v>0.0554416503167424</v>
      </c>
      <c r="Z109" s="0" t="n">
        <v>99</v>
      </c>
    </row>
    <row r="110" customFormat="false" ht="15" hidden="false" customHeight="false" outlineLevel="0" collapsed="false">
      <c r="A110" s="196" t="s">
        <v>216</v>
      </c>
      <c r="B110" s="197" t="s">
        <v>71</v>
      </c>
      <c r="C110" s="197" t="n">
        <v>1</v>
      </c>
      <c r="D110" s="198" t="n">
        <v>310367</v>
      </c>
      <c r="E110" s="198" t="n">
        <v>39781</v>
      </c>
      <c r="F110" s="199" t="n">
        <f aca="false">E110/D110</f>
        <v>0.128174064897363</v>
      </c>
      <c r="G110" s="200" t="n">
        <f aca="false">2*C110*F110/(2+C110*F110)</f>
        <v>0.120454493841926</v>
      </c>
      <c r="I110" s="196" t="s">
        <v>216</v>
      </c>
      <c r="J110" s="197" t="s">
        <v>71</v>
      </c>
      <c r="K110" s="197" t="n">
        <v>1</v>
      </c>
      <c r="L110" s="198" t="n">
        <v>406337</v>
      </c>
      <c r="M110" s="198" t="n">
        <v>41695</v>
      </c>
      <c r="N110" s="199" t="n">
        <f aca="false">M110/L110</f>
        <v>0.102611871426919</v>
      </c>
      <c r="O110" s="200" t="n">
        <f aca="false">2*K110*N110/(2+K110*N110)</f>
        <v>0.0976041967814843</v>
      </c>
      <c r="Q110" s="196" t="s">
        <v>216</v>
      </c>
      <c r="R110" s="197" t="s">
        <v>71</v>
      </c>
      <c r="S110" s="197" t="n">
        <v>1</v>
      </c>
      <c r="T110" s="198" t="n">
        <v>656924</v>
      </c>
      <c r="U110" s="198" t="n">
        <v>56967</v>
      </c>
      <c r="V110" s="199" t="n">
        <f aca="false">U110/T110</f>
        <v>0.0867177938391656</v>
      </c>
      <c r="W110" s="200" t="n">
        <f aca="false">2*S110*V110/(2+S110*V110)</f>
        <v>0.0831140598840836</v>
      </c>
      <c r="Z110" s="0" t="n">
        <v>100</v>
      </c>
    </row>
    <row r="111" customFormat="false" ht="15" hidden="false" customHeight="false" outlineLevel="0" collapsed="false">
      <c r="A111" s="203" t="n">
        <v>90</v>
      </c>
      <c r="B111" s="204" t="s">
        <v>72</v>
      </c>
      <c r="C111" s="204" t="n">
        <v>1</v>
      </c>
      <c r="D111" s="205" t="n">
        <v>113834</v>
      </c>
      <c r="E111" s="205" t="n">
        <v>21071</v>
      </c>
      <c r="F111" s="206" t="n">
        <f aca="false">E111/D111</f>
        <v>0.185102869090079</v>
      </c>
      <c r="G111" s="207" t="n">
        <f aca="false">2*C111*F111/(2+C111*F111)</f>
        <v>0.169422567430117</v>
      </c>
      <c r="I111" s="203" t="n">
        <v>90</v>
      </c>
      <c r="J111" s="204" t="s">
        <v>72</v>
      </c>
      <c r="K111" s="204" t="n">
        <v>1</v>
      </c>
      <c r="L111" s="205" t="n">
        <v>191269</v>
      </c>
      <c r="M111" s="205" t="n">
        <v>28510</v>
      </c>
      <c r="N111" s="206" t="n">
        <f aca="false">M111/L111</f>
        <v>0.149057087139055</v>
      </c>
      <c r="O111" s="207" t="n">
        <f aca="false">2*K111*N111/(2+K111*N111)</f>
        <v>0.138718592475818</v>
      </c>
      <c r="Q111" s="203" t="n">
        <v>90</v>
      </c>
      <c r="R111" s="204" t="s">
        <v>72</v>
      </c>
      <c r="S111" s="204" t="n">
        <v>1</v>
      </c>
      <c r="T111" s="205" t="n">
        <v>318997</v>
      </c>
      <c r="U111" s="205" t="n">
        <v>40034</v>
      </c>
      <c r="V111" s="206" t="n">
        <f aca="false">U111/T111</f>
        <v>0.125499612849024</v>
      </c>
      <c r="W111" s="207" t="n">
        <f aca="false">2*S111*V111/(2+S111*V111)</f>
        <v>0.118089518426968</v>
      </c>
      <c r="Z111" s="0" t="n">
        <v>101</v>
      </c>
    </row>
    <row r="112" customFormat="false" ht="15" hidden="false" customHeight="false" outlineLevel="0" collapsed="false">
      <c r="A112" s="196" t="n">
        <v>95</v>
      </c>
      <c r="B112" s="197" t="s">
        <v>74</v>
      </c>
      <c r="C112" s="197" t="n">
        <v>1</v>
      </c>
      <c r="D112" s="198" t="n">
        <v>24266</v>
      </c>
      <c r="E112" s="198" t="n">
        <v>6605</v>
      </c>
      <c r="F112" s="199" t="n">
        <f aca="false">E112/D112</f>
        <v>0.272191543723729</v>
      </c>
      <c r="G112" s="200" t="n">
        <f aca="false">2*C112*F112/(2+C112*F112)</f>
        <v>0.23958503364347</v>
      </c>
      <c r="I112" s="196" t="n">
        <v>95</v>
      </c>
      <c r="J112" s="197" t="s">
        <v>74</v>
      </c>
      <c r="K112" s="197" t="n">
        <v>1</v>
      </c>
      <c r="L112" s="198" t="n">
        <v>64645</v>
      </c>
      <c r="M112" s="198" t="n">
        <v>14211</v>
      </c>
      <c r="N112" s="199" t="n">
        <f aca="false">M112/L112</f>
        <v>0.219831386804857</v>
      </c>
      <c r="O112" s="200" t="n">
        <f aca="false">2*K112*N112/(2+K112*N112)</f>
        <v>0.198061337551655</v>
      </c>
      <c r="Q112" s="196" t="n">
        <v>95</v>
      </c>
      <c r="R112" s="197" t="s">
        <v>74</v>
      </c>
      <c r="S112" s="197" t="n">
        <v>1</v>
      </c>
      <c r="T112" s="198" t="n">
        <v>113970</v>
      </c>
      <c r="U112" s="198" t="n">
        <v>21460</v>
      </c>
      <c r="V112" s="199" t="n">
        <f aca="false">U112/T112</f>
        <v>0.188295165394402</v>
      </c>
      <c r="W112" s="200" t="n">
        <f aca="false">2*S112*V112/(2+S112*V112)</f>
        <v>0.172093023255814</v>
      </c>
      <c r="Z112" s="0" t="n">
        <v>102</v>
      </c>
    </row>
    <row r="113" customFormat="false" ht="15" hidden="false" customHeight="false" outlineLevel="0" collapsed="false">
      <c r="A113" s="220" t="s">
        <v>217</v>
      </c>
      <c r="B113" s="221" t="s">
        <v>218</v>
      </c>
      <c r="C113" s="221" t="n">
        <v>1</v>
      </c>
      <c r="D113" s="222" t="n">
        <v>4645</v>
      </c>
      <c r="E113" s="222" t="n">
        <v>1595</v>
      </c>
      <c r="F113" s="223" t="n">
        <f aca="false">E113/D113</f>
        <v>0.343379978471475</v>
      </c>
      <c r="G113" s="224" t="n">
        <f aca="false">2*C113*F113/(2+C113*F113)</f>
        <v>0.293063849333946</v>
      </c>
      <c r="I113" s="220" t="s">
        <v>217</v>
      </c>
      <c r="J113" s="221" t="s">
        <v>218</v>
      </c>
      <c r="K113" s="221" t="n">
        <v>1</v>
      </c>
      <c r="L113" s="222" t="n">
        <v>14702</v>
      </c>
      <c r="M113" s="222" t="n">
        <v>4224</v>
      </c>
      <c r="N113" s="223" t="n">
        <f aca="false">M113/L113</f>
        <v>0.287307849272208</v>
      </c>
      <c r="O113" s="224" t="n">
        <f aca="false">2*K113*N113/(2+K113*N113)</f>
        <v>0.251219222076841</v>
      </c>
      <c r="Q113" s="220" t="s">
        <v>217</v>
      </c>
      <c r="R113" s="221" t="s">
        <v>218</v>
      </c>
      <c r="S113" s="221" t="n">
        <v>1</v>
      </c>
      <c r="T113" s="222" t="n">
        <v>35719</v>
      </c>
      <c r="U113" s="222" t="n">
        <v>8981</v>
      </c>
      <c r="V113" s="223" t="n">
        <f aca="false">U113/T113</f>
        <v>0.251434810605</v>
      </c>
      <c r="W113" s="224" t="n">
        <f aca="false">2*S113*V113/(2+S113*V113)</f>
        <v>0.223355177259105</v>
      </c>
      <c r="Z113" s="0" t="n">
        <v>103</v>
      </c>
    </row>
    <row r="114" customFormat="false" ht="15" hidden="false" customHeight="false" outlineLevel="0" collapsed="false">
      <c r="Z114" s="0" t="n">
        <v>104</v>
      </c>
    </row>
    <row r="115" customFormat="false" ht="15" hidden="false" customHeight="false" outlineLevel="0" collapsed="false">
      <c r="A115" s="180"/>
      <c r="B115" s="181"/>
      <c r="C115" s="181"/>
      <c r="D115" s="181"/>
      <c r="E115" s="182"/>
      <c r="F115" s="182" t="s">
        <v>244</v>
      </c>
      <c r="G115" s="181"/>
      <c r="I115" s="180"/>
      <c r="J115" s="181"/>
      <c r="K115" s="181"/>
      <c r="L115" s="181"/>
      <c r="M115" s="182"/>
      <c r="N115" s="182" t="s">
        <v>245</v>
      </c>
      <c r="O115" s="181"/>
      <c r="Q115" s="180"/>
      <c r="R115" s="181"/>
      <c r="S115" s="181"/>
      <c r="T115" s="181"/>
      <c r="U115" s="182"/>
      <c r="V115" s="182" t="s">
        <v>246</v>
      </c>
      <c r="W115" s="181"/>
      <c r="Z115" s="0" t="n">
        <v>105</v>
      </c>
    </row>
    <row r="116" customFormat="false" ht="15" hidden="false" customHeight="false" outlineLevel="0" collapsed="false">
      <c r="A116" s="184"/>
      <c r="B116" s="185"/>
      <c r="C116" s="186"/>
      <c r="D116" s="187"/>
      <c r="E116" s="187"/>
      <c r="F116" s="187"/>
      <c r="G116" s="187"/>
      <c r="I116" s="184"/>
      <c r="J116" s="185"/>
      <c r="K116" s="186"/>
      <c r="L116" s="187"/>
      <c r="M116" s="187"/>
      <c r="N116" s="187"/>
      <c r="O116" s="187"/>
      <c r="Q116" s="184"/>
      <c r="R116" s="185"/>
      <c r="S116" s="186"/>
      <c r="T116" s="187"/>
      <c r="U116" s="187"/>
      <c r="V116" s="187"/>
      <c r="W116" s="187"/>
    </row>
    <row r="117" customFormat="false" ht="61" hidden="false" customHeight="false" outlineLevel="0" collapsed="false">
      <c r="A117" s="184" t="s">
        <v>163</v>
      </c>
      <c r="B117" s="187" t="s">
        <v>164</v>
      </c>
      <c r="C117" s="186" t="s">
        <v>165</v>
      </c>
      <c r="D117" s="187" t="s">
        <v>166</v>
      </c>
      <c r="E117" s="187" t="s">
        <v>167</v>
      </c>
      <c r="F117" s="187" t="s">
        <v>168</v>
      </c>
      <c r="G117" s="187" t="s">
        <v>169</v>
      </c>
      <c r="I117" s="184" t="s">
        <v>163</v>
      </c>
      <c r="J117" s="187" t="s">
        <v>164</v>
      </c>
      <c r="K117" s="186" t="s">
        <v>165</v>
      </c>
      <c r="L117" s="187" t="s">
        <v>166</v>
      </c>
      <c r="M117" s="187" t="s">
        <v>167</v>
      </c>
      <c r="N117" s="187" t="s">
        <v>168</v>
      </c>
      <c r="O117" s="187" t="s">
        <v>169</v>
      </c>
      <c r="Q117" s="184" t="s">
        <v>163</v>
      </c>
      <c r="R117" s="187" t="s">
        <v>164</v>
      </c>
      <c r="S117" s="186" t="s">
        <v>165</v>
      </c>
      <c r="T117" s="187" t="s">
        <v>166</v>
      </c>
      <c r="U117" s="187" t="s">
        <v>167</v>
      </c>
      <c r="V117" s="187" t="s">
        <v>168</v>
      </c>
      <c r="W117" s="187" t="s">
        <v>169</v>
      </c>
    </row>
    <row r="118" customFormat="false" ht="15" hidden="false" customHeight="false" outlineLevel="0" collapsed="false">
      <c r="A118" s="191" t="s">
        <v>175</v>
      </c>
      <c r="B118" s="192" t="s">
        <v>176</v>
      </c>
      <c r="C118" s="193" t="s">
        <v>177</v>
      </c>
      <c r="D118" s="192" t="s">
        <v>178</v>
      </c>
      <c r="E118" s="192" t="s">
        <v>179</v>
      </c>
      <c r="F118" s="192" t="s">
        <v>180</v>
      </c>
      <c r="G118" s="192" t="s">
        <v>181</v>
      </c>
      <c r="I118" s="191" t="s">
        <v>175</v>
      </c>
      <c r="J118" s="192" t="s">
        <v>176</v>
      </c>
      <c r="K118" s="193" t="s">
        <v>177</v>
      </c>
      <c r="L118" s="192" t="s">
        <v>178</v>
      </c>
      <c r="M118" s="192" t="s">
        <v>179</v>
      </c>
      <c r="N118" s="192" t="s">
        <v>180</v>
      </c>
      <c r="O118" s="192" t="s">
        <v>181</v>
      </c>
      <c r="Q118" s="191" t="s">
        <v>175</v>
      </c>
      <c r="R118" s="192" t="s">
        <v>176</v>
      </c>
      <c r="S118" s="193" t="s">
        <v>177</v>
      </c>
      <c r="T118" s="192" t="s">
        <v>178</v>
      </c>
      <c r="U118" s="192" t="s">
        <v>179</v>
      </c>
      <c r="V118" s="192" t="s">
        <v>180</v>
      </c>
      <c r="W118" s="192" t="s">
        <v>181</v>
      </c>
    </row>
    <row r="119" customFormat="false" ht="15" hidden="false" customHeight="false" outlineLevel="0" collapsed="false">
      <c r="A119" s="196" t="s">
        <v>186</v>
      </c>
      <c r="B119" s="197" t="s">
        <v>186</v>
      </c>
      <c r="C119" s="197" t="n">
        <v>1</v>
      </c>
      <c r="D119" s="198" t="n">
        <v>385492.027045854</v>
      </c>
      <c r="E119" s="198" t="n">
        <v>4894</v>
      </c>
      <c r="F119" s="199" t="n">
        <f aca="false">E119/D119</f>
        <v>0.0126954636066127</v>
      </c>
      <c r="G119" s="200" t="n">
        <f aca="false">2*C119*F119/(2+C119*F119)</f>
        <v>0.0126153845290269</v>
      </c>
      <c r="I119" s="196" t="s">
        <v>186</v>
      </c>
      <c r="J119" s="197" t="s">
        <v>186</v>
      </c>
      <c r="K119" s="197" t="n">
        <v>1</v>
      </c>
      <c r="L119" s="198" t="n">
        <v>370159.209200049</v>
      </c>
      <c r="M119" s="198" t="n">
        <v>3078</v>
      </c>
      <c r="N119" s="199" t="n">
        <f aca="false">M119/L119</f>
        <v>0.00831534086819524</v>
      </c>
      <c r="O119" s="200" t="n">
        <f aca="false">2*K119*N119/(2+K119*N119)</f>
        <v>0.00828091156700573</v>
      </c>
      <c r="Q119" s="196" t="s">
        <v>186</v>
      </c>
      <c r="R119" s="197" t="s">
        <v>186</v>
      </c>
      <c r="S119" s="197" t="n">
        <v>1</v>
      </c>
      <c r="T119" s="198" t="n">
        <v>359652.962287073</v>
      </c>
      <c r="U119" s="198" t="n">
        <v>2135</v>
      </c>
      <c r="V119" s="199" t="n">
        <f aca="false">U119/T119</f>
        <v>0.00593627808992118</v>
      </c>
      <c r="W119" s="200" t="n">
        <f aca="false">2*S119*V119/(2+S119*V119)</f>
        <v>0.00591871053408913</v>
      </c>
    </row>
    <row r="120" customFormat="false" ht="15" hidden="false" customHeight="false" outlineLevel="0" collapsed="false">
      <c r="A120" s="203" t="s">
        <v>188</v>
      </c>
      <c r="B120" s="204" t="s">
        <v>189</v>
      </c>
      <c r="C120" s="204" t="n">
        <v>1</v>
      </c>
      <c r="D120" s="205" t="n">
        <v>1865789</v>
      </c>
      <c r="E120" s="205" t="n">
        <v>778</v>
      </c>
      <c r="F120" s="206" t="n">
        <f aca="false">E120/D120</f>
        <v>0.000416981770178729</v>
      </c>
      <c r="G120" s="207" t="n">
        <f aca="false">2*C120*F120/(2+C120*F120)</f>
        <v>0.000416894851402171</v>
      </c>
      <c r="I120" s="203" t="s">
        <v>188</v>
      </c>
      <c r="J120" s="204" t="s">
        <v>189</v>
      </c>
      <c r="K120" s="204" t="n">
        <v>1</v>
      </c>
      <c r="L120" s="205" t="n">
        <v>1879711</v>
      </c>
      <c r="M120" s="205" t="n">
        <v>468</v>
      </c>
      <c r="N120" s="206" t="n">
        <f aca="false">M120/L120</f>
        <v>0.00024897444341178</v>
      </c>
      <c r="O120" s="207" t="n">
        <f aca="false">2*K120*N120/(2+K120*N120)</f>
        <v>0.000248943453132937</v>
      </c>
      <c r="Q120" s="203" t="s">
        <v>188</v>
      </c>
      <c r="R120" s="204" t="s">
        <v>189</v>
      </c>
      <c r="S120" s="204" t="n">
        <v>1</v>
      </c>
      <c r="T120" s="205" t="n">
        <v>1813943</v>
      </c>
      <c r="U120" s="205" t="n">
        <v>301</v>
      </c>
      <c r="V120" s="206" t="n">
        <f aca="false">U120/T120</f>
        <v>0.000165936856891314</v>
      </c>
      <c r="W120" s="207" t="n">
        <f aca="false">2*S120*V120/(2+S120*V120)</f>
        <v>0.000165923090513251</v>
      </c>
    </row>
    <row r="121" customFormat="false" ht="15" hidden="false" customHeight="false" outlineLevel="0" collapsed="false">
      <c r="A121" s="196" t="s">
        <v>194</v>
      </c>
      <c r="B121" s="197" t="s">
        <v>46</v>
      </c>
      <c r="C121" s="197" t="n">
        <v>1</v>
      </c>
      <c r="D121" s="198" t="n">
        <v>1796735</v>
      </c>
      <c r="E121" s="198" t="n">
        <v>423</v>
      </c>
      <c r="F121" s="199" t="n">
        <f aca="false">E121/D121</f>
        <v>0.00023542703848926</v>
      </c>
      <c r="G121" s="200" t="n">
        <f aca="false">2*C121*F121/(2+C121*F121)</f>
        <v>0.000235399328805838</v>
      </c>
      <c r="I121" s="196" t="s">
        <v>194</v>
      </c>
      <c r="J121" s="197" t="s">
        <v>46</v>
      </c>
      <c r="K121" s="197" t="n">
        <v>1</v>
      </c>
      <c r="L121" s="198" t="n">
        <v>1916301</v>
      </c>
      <c r="M121" s="198" t="n">
        <v>290</v>
      </c>
      <c r="N121" s="199" t="n">
        <f aca="false">M121/L121</f>
        <v>0.000151333219572499</v>
      </c>
      <c r="O121" s="200" t="n">
        <f aca="false">2*K121*N121/(2+K121*N121)</f>
        <v>0.000151321769567209</v>
      </c>
      <c r="Q121" s="196" t="s">
        <v>194</v>
      </c>
      <c r="R121" s="197" t="s">
        <v>46</v>
      </c>
      <c r="S121" s="197" t="n">
        <v>1</v>
      </c>
      <c r="T121" s="198" t="n">
        <v>1829320</v>
      </c>
      <c r="U121" s="198" t="n">
        <v>197</v>
      </c>
      <c r="V121" s="199" t="n">
        <f aca="false">U121/T121</f>
        <v>0.000107690289287823</v>
      </c>
      <c r="W121" s="200" t="n">
        <f aca="false">2*S121*V121/(2+S121*V121)</f>
        <v>0.000107684491000829</v>
      </c>
    </row>
    <row r="122" customFormat="false" ht="15" hidden="false" customHeight="false" outlineLevel="0" collapsed="false">
      <c r="A122" s="203" t="s">
        <v>200</v>
      </c>
      <c r="B122" s="204" t="s">
        <v>33</v>
      </c>
      <c r="C122" s="204" t="n">
        <v>1</v>
      </c>
      <c r="D122" s="205" t="n">
        <v>1797932</v>
      </c>
      <c r="E122" s="205" t="n">
        <v>551</v>
      </c>
      <c r="F122" s="206" t="n">
        <f aca="false">E122/D122</f>
        <v>0.000306463203280213</v>
      </c>
      <c r="G122" s="207" t="n">
        <f aca="false">2*C122*F122/(2+C122*F122)</f>
        <v>0.000306416250627361</v>
      </c>
      <c r="I122" s="203" t="s">
        <v>200</v>
      </c>
      <c r="J122" s="204" t="s">
        <v>33</v>
      </c>
      <c r="K122" s="204" t="n">
        <v>1</v>
      </c>
      <c r="L122" s="205" t="n">
        <v>1926898</v>
      </c>
      <c r="M122" s="205" t="n">
        <v>367</v>
      </c>
      <c r="N122" s="206" t="n">
        <f aca="false">M122/L122</f>
        <v>0.000190461560497753</v>
      </c>
      <c r="O122" s="207" t="n">
        <f aca="false">2*K122*N122/(2+K122*N122)</f>
        <v>0.000190443424421852</v>
      </c>
      <c r="Q122" s="203" t="s">
        <v>200</v>
      </c>
      <c r="R122" s="204" t="s">
        <v>33</v>
      </c>
      <c r="S122" s="204" t="n">
        <v>1</v>
      </c>
      <c r="T122" s="205" t="n">
        <v>1855806</v>
      </c>
      <c r="U122" s="205" t="n">
        <v>241</v>
      </c>
      <c r="V122" s="206" t="n">
        <f aca="false">U122/T122</f>
        <v>0.000129862711942951</v>
      </c>
      <c r="W122" s="207" t="n">
        <f aca="false">2*S122*V122/(2+S122*V122)</f>
        <v>0.000129854280328451</v>
      </c>
    </row>
    <row r="123" customFormat="false" ht="15" hidden="false" customHeight="false" outlineLevel="0" collapsed="false">
      <c r="A123" s="196" t="s">
        <v>202</v>
      </c>
      <c r="B123" s="197" t="s">
        <v>34</v>
      </c>
      <c r="C123" s="197" t="n">
        <v>1</v>
      </c>
      <c r="D123" s="198" t="n">
        <v>1806648</v>
      </c>
      <c r="E123" s="198" t="n">
        <v>1799</v>
      </c>
      <c r="F123" s="199" t="n">
        <f aca="false">E123/D123</f>
        <v>0.000995766745929478</v>
      </c>
      <c r="G123" s="200" t="n">
        <f aca="false">2*C123*F123/(2+C123*F123)</f>
        <v>0.000995271216938974</v>
      </c>
      <c r="I123" s="196" t="s">
        <v>202</v>
      </c>
      <c r="J123" s="197" t="s">
        <v>34</v>
      </c>
      <c r="K123" s="197" t="n">
        <v>1</v>
      </c>
      <c r="L123" s="198" t="n">
        <v>1818746</v>
      </c>
      <c r="M123" s="198" t="n">
        <v>1272</v>
      </c>
      <c r="N123" s="199" t="n">
        <f aca="false">M123/L123</f>
        <v>0.000699382981460853</v>
      </c>
      <c r="O123" s="200" t="n">
        <f aca="false">2*K123*N123/(2+K123*N123)</f>
        <v>0.000699138498677023</v>
      </c>
      <c r="Q123" s="196" t="s">
        <v>202</v>
      </c>
      <c r="R123" s="197" t="s">
        <v>34</v>
      </c>
      <c r="S123" s="197" t="n">
        <v>1</v>
      </c>
      <c r="T123" s="198" t="n">
        <v>1891816</v>
      </c>
      <c r="U123" s="198" t="n">
        <v>1019</v>
      </c>
      <c r="V123" s="199" t="n">
        <f aca="false">U123/T123</f>
        <v>0.000538635892708382</v>
      </c>
      <c r="W123" s="200" t="n">
        <f aca="false">2*S123*V123/(2+S123*V123)</f>
        <v>0.000538490867453829</v>
      </c>
    </row>
    <row r="124" customFormat="false" ht="15" hidden="false" customHeight="false" outlineLevel="0" collapsed="false">
      <c r="A124" s="203" t="s">
        <v>203</v>
      </c>
      <c r="B124" s="204" t="s">
        <v>35</v>
      </c>
      <c r="C124" s="204" t="n">
        <v>1</v>
      </c>
      <c r="D124" s="205" t="n">
        <v>1701340</v>
      </c>
      <c r="E124" s="205" t="n">
        <v>2429</v>
      </c>
      <c r="F124" s="206" t="n">
        <f aca="false">E124/D124</f>
        <v>0.00142769816732693</v>
      </c>
      <c r="G124" s="207" t="n">
        <f aca="false">2*C124*F124/(2+C124*F124)</f>
        <v>0.00142667973330663</v>
      </c>
      <c r="I124" s="203" t="s">
        <v>203</v>
      </c>
      <c r="J124" s="204" t="s">
        <v>35</v>
      </c>
      <c r="K124" s="204" t="n">
        <v>1</v>
      </c>
      <c r="L124" s="205" t="n">
        <v>1786362</v>
      </c>
      <c r="M124" s="205" t="n">
        <v>1904</v>
      </c>
      <c r="N124" s="206" t="n">
        <f aca="false">M124/L124</f>
        <v>0.00106585339365705</v>
      </c>
      <c r="O124" s="207" t="n">
        <f aca="false">2*K124*N124/(2+K124*N124)</f>
        <v>0.00106528567448137</v>
      </c>
      <c r="Q124" s="203" t="s">
        <v>203</v>
      </c>
      <c r="R124" s="204" t="s">
        <v>35</v>
      </c>
      <c r="S124" s="204" t="n">
        <v>1</v>
      </c>
      <c r="T124" s="205" t="n">
        <v>1919008</v>
      </c>
      <c r="U124" s="205" t="n">
        <v>1625</v>
      </c>
      <c r="V124" s="206" t="n">
        <f aca="false">U124/T124</f>
        <v>0.000846791675699111</v>
      </c>
      <c r="W124" s="207" t="n">
        <f aca="false">2*S124*V124/(2+S124*V124)</f>
        <v>0.000846433299363144</v>
      </c>
    </row>
    <row r="125" customFormat="false" ht="15" hidden="false" customHeight="false" outlineLevel="0" collapsed="false">
      <c r="A125" s="196" t="s">
        <v>204</v>
      </c>
      <c r="B125" s="197" t="s">
        <v>36</v>
      </c>
      <c r="C125" s="197" t="n">
        <v>1</v>
      </c>
      <c r="D125" s="198" t="n">
        <v>1585381</v>
      </c>
      <c r="E125" s="198" t="n">
        <v>2355</v>
      </c>
      <c r="F125" s="199" t="n">
        <f aca="false">E125/D125</f>
        <v>0.00148544734672612</v>
      </c>
      <c r="G125" s="200" t="n">
        <f aca="false">2*C125*F125/(2+C125*F125)</f>
        <v>0.00148434488863789</v>
      </c>
      <c r="I125" s="196" t="s">
        <v>204</v>
      </c>
      <c r="J125" s="197" t="s">
        <v>36</v>
      </c>
      <c r="K125" s="197" t="n">
        <v>1</v>
      </c>
      <c r="L125" s="198" t="n">
        <v>1791510</v>
      </c>
      <c r="M125" s="198" t="n">
        <v>1882</v>
      </c>
      <c r="N125" s="199" t="n">
        <f aca="false">M125/L125</f>
        <v>0.00105051046324051</v>
      </c>
      <c r="O125" s="200" t="n">
        <f aca="false">2*K125*N125/(2+K125*N125)</f>
        <v>0.00104995896680021</v>
      </c>
      <c r="Q125" s="196" t="s">
        <v>204</v>
      </c>
      <c r="R125" s="197" t="s">
        <v>36</v>
      </c>
      <c r="S125" s="197" t="n">
        <v>1</v>
      </c>
      <c r="T125" s="198" t="n">
        <v>1874386</v>
      </c>
      <c r="U125" s="198" t="n">
        <v>1489</v>
      </c>
      <c r="V125" s="199" t="n">
        <f aca="false">U125/T125</f>
        <v>0.00079439347071521</v>
      </c>
      <c r="W125" s="200" t="n">
        <f aca="false">2*S125*V125/(2+S125*V125)</f>
        <v>0.000794078065499975</v>
      </c>
    </row>
    <row r="126" customFormat="false" ht="15" hidden="false" customHeight="false" outlineLevel="0" collapsed="false">
      <c r="A126" s="203" t="s">
        <v>205</v>
      </c>
      <c r="B126" s="204" t="s">
        <v>37</v>
      </c>
      <c r="C126" s="204" t="n">
        <v>1</v>
      </c>
      <c r="D126" s="205" t="n">
        <v>1556663</v>
      </c>
      <c r="E126" s="205" t="n">
        <v>2385</v>
      </c>
      <c r="F126" s="206" t="n">
        <f aca="false">E126/D126</f>
        <v>0.00153212352320316</v>
      </c>
      <c r="G126" s="207" t="n">
        <f aca="false">2*C126*F126/(2+C126*F126)</f>
        <v>0.00153095072039737</v>
      </c>
      <c r="I126" s="203" t="s">
        <v>205</v>
      </c>
      <c r="J126" s="204" t="s">
        <v>37</v>
      </c>
      <c r="K126" s="204" t="n">
        <v>1</v>
      </c>
      <c r="L126" s="205" t="n">
        <v>1761368</v>
      </c>
      <c r="M126" s="205" t="n">
        <v>1931</v>
      </c>
      <c r="N126" s="206" t="n">
        <f aca="false">M126/L126</f>
        <v>0.00109630696140727</v>
      </c>
      <c r="O126" s="207" t="n">
        <f aca="false">2*K126*N126/(2+K126*N126)</f>
        <v>0.00109570634615979</v>
      </c>
      <c r="Q126" s="203" t="s">
        <v>205</v>
      </c>
      <c r="R126" s="204" t="s">
        <v>37</v>
      </c>
      <c r="S126" s="204" t="n">
        <v>1</v>
      </c>
      <c r="T126" s="205" t="n">
        <v>1780925</v>
      </c>
      <c r="U126" s="205" t="n">
        <v>1488</v>
      </c>
      <c r="V126" s="206" t="n">
        <f aca="false">U126/T126</f>
        <v>0.000835520866965201</v>
      </c>
      <c r="W126" s="207" t="n">
        <f aca="false">2*S126*V126/(2+S126*V126)</f>
        <v>0.000835171965163002</v>
      </c>
    </row>
    <row r="127" customFormat="false" ht="15" hidden="false" customHeight="false" outlineLevel="0" collapsed="false">
      <c r="A127" s="196" t="s">
        <v>206</v>
      </c>
      <c r="B127" s="197" t="s">
        <v>38</v>
      </c>
      <c r="C127" s="197" t="n">
        <v>1</v>
      </c>
      <c r="D127" s="198" t="n">
        <v>1379507</v>
      </c>
      <c r="E127" s="198" t="n">
        <v>2621</v>
      </c>
      <c r="F127" s="199" t="n">
        <f aca="false">E127/D127</f>
        <v>0.00189995411404219</v>
      </c>
      <c r="G127" s="200" t="n">
        <f aca="false">2*C127*F127/(2+C127*F127)</f>
        <v>0.00189815091422291</v>
      </c>
      <c r="I127" s="196" t="s">
        <v>206</v>
      </c>
      <c r="J127" s="197" t="s">
        <v>38</v>
      </c>
      <c r="K127" s="197" t="n">
        <v>1</v>
      </c>
      <c r="L127" s="198" t="n">
        <v>1628483</v>
      </c>
      <c r="M127" s="198" t="n">
        <v>2262</v>
      </c>
      <c r="N127" s="199" t="n">
        <f aca="false">M127/L127</f>
        <v>0.00138902278992166</v>
      </c>
      <c r="O127" s="200" t="n">
        <f aca="false">2*K127*N127/(2+K127*N127)</f>
        <v>0.0013880587672909</v>
      </c>
      <c r="Q127" s="196" t="s">
        <v>206</v>
      </c>
      <c r="R127" s="197" t="s">
        <v>38</v>
      </c>
      <c r="S127" s="197" t="n">
        <v>1</v>
      </c>
      <c r="T127" s="198" t="n">
        <v>1766487</v>
      </c>
      <c r="U127" s="198" t="n">
        <v>1935</v>
      </c>
      <c r="V127" s="199" t="n">
        <f aca="false">U127/T127</f>
        <v>0.0010953944184135</v>
      </c>
      <c r="W127" s="200" t="n">
        <f aca="false">2*S127*V127/(2+S127*V127)</f>
        <v>0.00109479480235559</v>
      </c>
    </row>
    <row r="128" customFormat="false" ht="15" hidden="false" customHeight="false" outlineLevel="0" collapsed="false">
      <c r="A128" s="203" t="s">
        <v>207</v>
      </c>
      <c r="B128" s="204" t="s">
        <v>39</v>
      </c>
      <c r="C128" s="204" t="n">
        <v>1</v>
      </c>
      <c r="D128" s="205" t="n">
        <v>1174136</v>
      </c>
      <c r="E128" s="205" t="n">
        <v>3257</v>
      </c>
      <c r="F128" s="206" t="n">
        <f aca="false">E128/D128</f>
        <v>0.00277395463557884</v>
      </c>
      <c r="G128" s="207" t="n">
        <f aca="false">2*C128*F128/(2+C128*F128)</f>
        <v>0.00277011255230108</v>
      </c>
      <c r="I128" s="203" t="s">
        <v>207</v>
      </c>
      <c r="J128" s="204" t="s">
        <v>39</v>
      </c>
      <c r="K128" s="204" t="n">
        <v>1</v>
      </c>
      <c r="L128" s="205" t="n">
        <v>1543937</v>
      </c>
      <c r="M128" s="205" t="n">
        <v>3242</v>
      </c>
      <c r="N128" s="206" t="n">
        <f aca="false">M128/L128</f>
        <v>0.00209982661209622</v>
      </c>
      <c r="O128" s="207" t="n">
        <f aca="false">2*K128*N128/(2+K128*N128)</f>
        <v>0.00209762428844469</v>
      </c>
      <c r="Q128" s="203" t="s">
        <v>207</v>
      </c>
      <c r="R128" s="204" t="s">
        <v>39</v>
      </c>
      <c r="S128" s="204" t="n">
        <v>1</v>
      </c>
      <c r="T128" s="205" t="n">
        <v>1769568</v>
      </c>
      <c r="U128" s="205" t="n">
        <v>3003</v>
      </c>
      <c r="V128" s="206" t="n">
        <f aca="false">U128/T128</f>
        <v>0.0016970243584875</v>
      </c>
      <c r="W128" s="207" t="n">
        <f aca="false">2*S128*V128/(2+S128*V128)</f>
        <v>0.00169558563342658</v>
      </c>
    </row>
    <row r="129" customFormat="false" ht="15" hidden="false" customHeight="false" outlineLevel="0" collapsed="false">
      <c r="A129" s="196" t="s">
        <v>208</v>
      </c>
      <c r="B129" s="197" t="s">
        <v>40</v>
      </c>
      <c r="C129" s="197" t="n">
        <v>1</v>
      </c>
      <c r="D129" s="198" t="n">
        <v>1084695</v>
      </c>
      <c r="E129" s="198" t="n">
        <v>4645</v>
      </c>
      <c r="F129" s="199" t="n">
        <f aca="false">E129/D129</f>
        <v>0.00428230977371519</v>
      </c>
      <c r="G129" s="200" t="n">
        <f aca="false">2*C129*F129/(2+C129*F129)</f>
        <v>0.00427316027570853</v>
      </c>
      <c r="I129" s="196" t="s">
        <v>208</v>
      </c>
      <c r="J129" s="197" t="s">
        <v>40</v>
      </c>
      <c r="K129" s="197" t="n">
        <v>1</v>
      </c>
      <c r="L129" s="198" t="n">
        <v>1471659</v>
      </c>
      <c r="M129" s="198" t="n">
        <v>4939</v>
      </c>
      <c r="N129" s="199" t="n">
        <f aca="false">M129/L129</f>
        <v>0.0033560763736708</v>
      </c>
      <c r="O129" s="200" t="n">
        <f aca="false">2*K129*N129/(2+K129*N129)</f>
        <v>0.00335045418360747</v>
      </c>
      <c r="Q129" s="196" t="s">
        <v>208</v>
      </c>
      <c r="R129" s="197" t="s">
        <v>40</v>
      </c>
      <c r="S129" s="197" t="n">
        <v>1</v>
      </c>
      <c r="T129" s="198" t="n">
        <v>1675405</v>
      </c>
      <c r="U129" s="198" t="n">
        <v>4681</v>
      </c>
      <c r="V129" s="199" t="n">
        <f aca="false">U129/T129</f>
        <v>0.00279395131326455</v>
      </c>
      <c r="W129" s="200" t="n">
        <f aca="false">2*S129*V129/(2+S129*V129)</f>
        <v>0.00279005367619821</v>
      </c>
    </row>
    <row r="130" customFormat="false" ht="15" hidden="false" customHeight="false" outlineLevel="0" collapsed="false">
      <c r="A130" s="203" t="s">
        <v>209</v>
      </c>
      <c r="B130" s="204" t="s">
        <v>52</v>
      </c>
      <c r="C130" s="204" t="n">
        <v>1</v>
      </c>
      <c r="D130" s="205" t="n">
        <v>1008281</v>
      </c>
      <c r="E130" s="205" t="n">
        <v>7315</v>
      </c>
      <c r="F130" s="206" t="n">
        <f aca="false">E130/D130</f>
        <v>0.00725492199099259</v>
      </c>
      <c r="G130" s="207" t="n">
        <f aca="false">2*C130*F130/(2+C130*F130)</f>
        <v>0.0072287001631028</v>
      </c>
      <c r="I130" s="203" t="s">
        <v>209</v>
      </c>
      <c r="J130" s="204" t="s">
        <v>52</v>
      </c>
      <c r="K130" s="204" t="n">
        <v>1</v>
      </c>
      <c r="L130" s="205" t="n">
        <v>1234189</v>
      </c>
      <c r="M130" s="205" t="n">
        <v>6893</v>
      </c>
      <c r="N130" s="206" t="n">
        <f aca="false">M130/L130</f>
        <v>0.00558504410588654</v>
      </c>
      <c r="O130" s="207" t="n">
        <f aca="false">2*K130*N130/(2+K130*N130)</f>
        <v>0.00556949117894566</v>
      </c>
      <c r="Q130" s="203" t="s">
        <v>209</v>
      </c>
      <c r="R130" s="204" t="s">
        <v>52</v>
      </c>
      <c r="S130" s="204" t="n">
        <v>1</v>
      </c>
      <c r="T130" s="205" t="n">
        <v>1526561</v>
      </c>
      <c r="U130" s="205" t="n">
        <v>7016</v>
      </c>
      <c r="V130" s="206" t="n">
        <f aca="false">U130/T130</f>
        <v>0.00459595129182522</v>
      </c>
      <c r="W130" s="207" t="n">
        <f aca="false">2*S130*V130/(2+S130*V130)</f>
        <v>0.00458541412184679</v>
      </c>
    </row>
    <row r="131" customFormat="false" ht="15" hidden="false" customHeight="false" outlineLevel="0" collapsed="false">
      <c r="A131" s="196" t="s">
        <v>210</v>
      </c>
      <c r="B131" s="197" t="s">
        <v>53</v>
      </c>
      <c r="C131" s="197" t="n">
        <v>1</v>
      </c>
      <c r="D131" s="198" t="n">
        <v>910396</v>
      </c>
      <c r="E131" s="198" t="n">
        <v>10663</v>
      </c>
      <c r="F131" s="199" t="n">
        <f aca="false">E131/D131</f>
        <v>0.0117124855557362</v>
      </c>
      <c r="G131" s="200" t="n">
        <f aca="false">2*C131*F131/(2+C131*F131)</f>
        <v>0.011644293744591</v>
      </c>
      <c r="I131" s="196" t="s">
        <v>210</v>
      </c>
      <c r="J131" s="197" t="s">
        <v>53</v>
      </c>
      <c r="K131" s="197" t="n">
        <v>1</v>
      </c>
      <c r="L131" s="198" t="n">
        <v>1047404</v>
      </c>
      <c r="M131" s="198" t="n">
        <v>9621</v>
      </c>
      <c r="N131" s="199" t="n">
        <f aca="false">M131/L131</f>
        <v>0.00918556736464631</v>
      </c>
      <c r="O131" s="200" t="n">
        <f aca="false">2*K131*N131/(2+K131*N131)</f>
        <v>0.00914357291217713</v>
      </c>
      <c r="Q131" s="196" t="s">
        <v>210</v>
      </c>
      <c r="R131" s="197" t="s">
        <v>53</v>
      </c>
      <c r="S131" s="197" t="n">
        <v>1</v>
      </c>
      <c r="T131" s="198" t="n">
        <v>1447053</v>
      </c>
      <c r="U131" s="198" t="n">
        <v>11023</v>
      </c>
      <c r="V131" s="199" t="n">
        <f aca="false">U131/T131</f>
        <v>0.0076175509812011</v>
      </c>
      <c r="W131" s="200" t="n">
        <f aca="false">2*S131*V131/(2+S131*V131)</f>
        <v>0.00758864752649538</v>
      </c>
    </row>
    <row r="132" customFormat="false" ht="15" hidden="false" customHeight="false" outlineLevel="0" collapsed="false">
      <c r="A132" s="203" t="s">
        <v>211</v>
      </c>
      <c r="B132" s="204" t="s">
        <v>57</v>
      </c>
      <c r="C132" s="204" t="n">
        <v>1</v>
      </c>
      <c r="D132" s="205" t="n">
        <v>782593</v>
      </c>
      <c r="E132" s="205" t="n">
        <v>14049</v>
      </c>
      <c r="F132" s="206" t="n">
        <f aca="false">E132/D132</f>
        <v>0.0179518600345262</v>
      </c>
      <c r="G132" s="207" t="n">
        <f aca="false">2*C132*F132/(2+C132*F132)</f>
        <v>0.0177921588617274</v>
      </c>
      <c r="I132" s="203" t="s">
        <v>211</v>
      </c>
      <c r="J132" s="204" t="s">
        <v>57</v>
      </c>
      <c r="K132" s="204" t="n">
        <v>1</v>
      </c>
      <c r="L132" s="205" t="n">
        <v>939917</v>
      </c>
      <c r="M132" s="205" t="n">
        <v>13613</v>
      </c>
      <c r="N132" s="206" t="n">
        <f aca="false">M132/L132</f>
        <v>0.014483193728808</v>
      </c>
      <c r="O132" s="207" t="n">
        <f aca="false">2*K132*N132/(2+K132*N132)</f>
        <v>0.01437906632718</v>
      </c>
      <c r="Q132" s="203" t="s">
        <v>211</v>
      </c>
      <c r="R132" s="204" t="s">
        <v>57</v>
      </c>
      <c r="S132" s="204" t="n">
        <v>1</v>
      </c>
      <c r="T132" s="205" t="n">
        <v>1255653</v>
      </c>
      <c r="U132" s="205" t="n">
        <v>15286</v>
      </c>
      <c r="V132" s="206" t="n">
        <f aca="false">U132/T132</f>
        <v>0.0121737454535608</v>
      </c>
      <c r="W132" s="207" t="n">
        <f aca="false">2*S132*V132/(2+S132*V132)</f>
        <v>0.0121000937230863</v>
      </c>
    </row>
    <row r="133" customFormat="false" ht="15" hidden="false" customHeight="false" outlineLevel="0" collapsed="false">
      <c r="A133" s="196" t="s">
        <v>212</v>
      </c>
      <c r="B133" s="197" t="s">
        <v>62</v>
      </c>
      <c r="C133" s="197" t="n">
        <v>1</v>
      </c>
      <c r="D133" s="198" t="n">
        <v>612286</v>
      </c>
      <c r="E133" s="198" t="n">
        <v>16773</v>
      </c>
      <c r="F133" s="199" t="n">
        <f aca="false">E133/D133</f>
        <v>0.0273940609453752</v>
      </c>
      <c r="G133" s="200" t="n">
        <f aca="false">2*C133*F133/(2+C133*F133)</f>
        <v>0.0270239135776114</v>
      </c>
      <c r="I133" s="196" t="s">
        <v>212</v>
      </c>
      <c r="J133" s="197" t="s">
        <v>62</v>
      </c>
      <c r="K133" s="197" t="n">
        <v>1</v>
      </c>
      <c r="L133" s="198" t="n">
        <v>805169</v>
      </c>
      <c r="M133" s="198" t="n">
        <v>17784</v>
      </c>
      <c r="N133" s="199" t="n">
        <f aca="false">M133/L133</f>
        <v>0.0220872885071333</v>
      </c>
      <c r="O133" s="200" t="n">
        <f aca="false">2*K133*N133/(2+K133*N133)</f>
        <v>0.0218460287374042</v>
      </c>
      <c r="Q133" s="196" t="s">
        <v>212</v>
      </c>
      <c r="R133" s="197" t="s">
        <v>62</v>
      </c>
      <c r="S133" s="197" t="n">
        <v>1</v>
      </c>
      <c r="T133" s="198" t="n">
        <v>982355</v>
      </c>
      <c r="U133" s="198" t="n">
        <v>18226</v>
      </c>
      <c r="V133" s="199" t="n">
        <f aca="false">U133/T133</f>
        <v>0.0185533742893353</v>
      </c>
      <c r="W133" s="200" t="n">
        <f aca="false">2*S133*V133/(2+S133*V133)</f>
        <v>0.0183828424114545</v>
      </c>
    </row>
    <row r="134" customFormat="false" ht="15" hidden="false" customHeight="false" outlineLevel="0" collapsed="false">
      <c r="A134" s="203" t="s">
        <v>213</v>
      </c>
      <c r="B134" s="204" t="s">
        <v>64</v>
      </c>
      <c r="C134" s="204" t="n">
        <v>1</v>
      </c>
      <c r="D134" s="205" t="n">
        <v>453580</v>
      </c>
      <c r="E134" s="205" t="n">
        <v>18731</v>
      </c>
      <c r="F134" s="206" t="n">
        <f aca="false">E134/D134</f>
        <v>0.0412959125181886</v>
      </c>
      <c r="G134" s="207" t="n">
        <f aca="false">2*C134*F134/(2+C134*F134)</f>
        <v>0.0404604861695383</v>
      </c>
      <c r="I134" s="203" t="s">
        <v>213</v>
      </c>
      <c r="J134" s="204" t="s">
        <v>64</v>
      </c>
      <c r="K134" s="204" t="n">
        <v>1</v>
      </c>
      <c r="L134" s="205" t="n">
        <v>646725</v>
      </c>
      <c r="M134" s="205" t="n">
        <v>22112</v>
      </c>
      <c r="N134" s="206" t="n">
        <f aca="false">M134/L134</f>
        <v>0.034190730217635</v>
      </c>
      <c r="O134" s="207" t="n">
        <f aca="false">2*K134*N134/(2+K134*N134)</f>
        <v>0.0336160515429908</v>
      </c>
      <c r="Q134" s="203" t="s">
        <v>213</v>
      </c>
      <c r="R134" s="204" t="s">
        <v>64</v>
      </c>
      <c r="S134" s="204" t="n">
        <v>1</v>
      </c>
      <c r="T134" s="205" t="n">
        <v>788428</v>
      </c>
      <c r="U134" s="205" t="n">
        <v>23325</v>
      </c>
      <c r="V134" s="206" t="n">
        <f aca="false">U134/T134</f>
        <v>0.0295841852394892</v>
      </c>
      <c r="W134" s="207" t="n">
        <f aca="false">2*S134*V134/(2+S134*V134)</f>
        <v>0.0291529520722968</v>
      </c>
    </row>
    <row r="135" customFormat="false" ht="15" hidden="false" customHeight="false" outlineLevel="0" collapsed="false">
      <c r="A135" s="196" t="s">
        <v>214</v>
      </c>
      <c r="B135" s="197" t="s">
        <v>69</v>
      </c>
      <c r="C135" s="197" t="n">
        <v>1</v>
      </c>
      <c r="D135" s="198" t="n">
        <v>327143</v>
      </c>
      <c r="E135" s="198" t="n">
        <v>21356</v>
      </c>
      <c r="F135" s="199" t="n">
        <f aca="false">E135/D135</f>
        <v>0.0652803208382878</v>
      </c>
      <c r="G135" s="200" t="n">
        <f aca="false">2*C135*F135/(2+C135*F135)</f>
        <v>0.0632169107308308</v>
      </c>
      <c r="I135" s="196" t="s">
        <v>214</v>
      </c>
      <c r="J135" s="197" t="s">
        <v>69</v>
      </c>
      <c r="K135" s="197" t="n">
        <v>1</v>
      </c>
      <c r="L135" s="198" t="n">
        <v>459642</v>
      </c>
      <c r="M135" s="198" t="n">
        <v>24797</v>
      </c>
      <c r="N135" s="199" t="n">
        <f aca="false">M135/L135</f>
        <v>0.053948507751685</v>
      </c>
      <c r="O135" s="200" t="n">
        <f aca="false">2*K135*N135/(2+K135*N135)</f>
        <v>0.0525315094785299</v>
      </c>
      <c r="Q135" s="196" t="s">
        <v>214</v>
      </c>
      <c r="R135" s="197" t="s">
        <v>69</v>
      </c>
      <c r="S135" s="197" t="n">
        <v>1</v>
      </c>
      <c r="T135" s="198" t="n">
        <v>609442</v>
      </c>
      <c r="U135" s="198" t="n">
        <v>28566</v>
      </c>
      <c r="V135" s="199" t="n">
        <f aca="false">U135/T135</f>
        <v>0.0468723849029112</v>
      </c>
      <c r="W135" s="200" t="n">
        <f aca="false">2*S135*V135/(2+S135*V135)</f>
        <v>0.0457990300212433</v>
      </c>
    </row>
    <row r="136" customFormat="false" ht="15" hidden="false" customHeight="false" outlineLevel="0" collapsed="false">
      <c r="A136" s="203" t="s">
        <v>215</v>
      </c>
      <c r="B136" s="204" t="s">
        <v>70</v>
      </c>
      <c r="C136" s="204" t="n">
        <v>1</v>
      </c>
      <c r="D136" s="205" t="n">
        <v>204429</v>
      </c>
      <c r="E136" s="205" t="n">
        <v>21772</v>
      </c>
      <c r="F136" s="206" t="n">
        <f aca="false">E136/D136</f>
        <v>0.106501523756414</v>
      </c>
      <c r="G136" s="207" t="n">
        <f aca="false">2*C136*F136/(2+C136*F136)</f>
        <v>0.101116968162924</v>
      </c>
      <c r="I136" s="203" t="s">
        <v>215</v>
      </c>
      <c r="J136" s="204" t="s">
        <v>70</v>
      </c>
      <c r="K136" s="204" t="n">
        <v>1</v>
      </c>
      <c r="L136" s="205" t="n">
        <v>270309</v>
      </c>
      <c r="M136" s="205" t="n">
        <v>23315</v>
      </c>
      <c r="N136" s="206" t="n">
        <f aca="false">M136/L136</f>
        <v>0.0862531399250487</v>
      </c>
      <c r="O136" s="207" t="n">
        <f aca="false">2*K136*N136/(2+K136*N136)</f>
        <v>0.0826871277261661</v>
      </c>
      <c r="Q136" s="203" t="s">
        <v>215</v>
      </c>
      <c r="R136" s="204" t="s">
        <v>70</v>
      </c>
      <c r="S136" s="204" t="n">
        <v>1</v>
      </c>
      <c r="T136" s="205" t="n">
        <v>411026</v>
      </c>
      <c r="U136" s="205" t="n">
        <v>30270</v>
      </c>
      <c r="V136" s="206" t="n">
        <f aca="false">U136/T136</f>
        <v>0.0736449762302141</v>
      </c>
      <c r="W136" s="207" t="n">
        <f aca="false">2*S136*V136/(2+S136*V136)</f>
        <v>0.071029493548213</v>
      </c>
    </row>
    <row r="137" customFormat="false" ht="15" hidden="false" customHeight="false" outlineLevel="0" collapsed="false">
      <c r="A137" s="196" t="s">
        <v>216</v>
      </c>
      <c r="B137" s="197" t="s">
        <v>71</v>
      </c>
      <c r="C137" s="197" t="n">
        <v>1</v>
      </c>
      <c r="D137" s="198" t="n">
        <v>97160</v>
      </c>
      <c r="E137" s="198" t="n">
        <v>15251</v>
      </c>
      <c r="F137" s="199" t="n">
        <f aca="false">E137/D137</f>
        <v>0.156967888019761</v>
      </c>
      <c r="G137" s="200" t="n">
        <f aca="false">2*C137*F137/(2+C137*F137)</f>
        <v>0.14554494658135</v>
      </c>
      <c r="I137" s="196" t="s">
        <v>216</v>
      </c>
      <c r="J137" s="197" t="s">
        <v>71</v>
      </c>
      <c r="K137" s="197" t="n">
        <v>1</v>
      </c>
      <c r="L137" s="198" t="n">
        <v>133142</v>
      </c>
      <c r="M137" s="198" t="n">
        <v>16981</v>
      </c>
      <c r="N137" s="199" t="n">
        <f aca="false">M137/L137</f>
        <v>0.127540520647129</v>
      </c>
      <c r="O137" s="200" t="n">
        <f aca="false">2*K137*N137/(2+K137*N137)</f>
        <v>0.119894798157203</v>
      </c>
      <c r="Q137" s="196" t="s">
        <v>216</v>
      </c>
      <c r="R137" s="197" t="s">
        <v>71</v>
      </c>
      <c r="S137" s="197" t="n">
        <v>1</v>
      </c>
      <c r="T137" s="198" t="n">
        <v>228646</v>
      </c>
      <c r="U137" s="198" t="n">
        <v>24778</v>
      </c>
      <c r="V137" s="199" t="n">
        <f aca="false">U137/T137</f>
        <v>0.108368394811193</v>
      </c>
      <c r="W137" s="200" t="n">
        <f aca="false">2*S137*V137/(2+S137*V137)</f>
        <v>0.10279834878752</v>
      </c>
    </row>
    <row r="138" customFormat="false" ht="15" hidden="false" customHeight="false" outlineLevel="0" collapsed="false">
      <c r="A138" s="203" t="n">
        <v>90</v>
      </c>
      <c r="B138" s="204" t="s">
        <v>72</v>
      </c>
      <c r="C138" s="204" t="n">
        <v>1</v>
      </c>
      <c r="D138" s="205" t="n">
        <v>30245</v>
      </c>
      <c r="E138" s="205" t="n">
        <v>6537</v>
      </c>
      <c r="F138" s="206" t="n">
        <f aca="false">E138/D138</f>
        <v>0.216134898330302</v>
      </c>
      <c r="G138" s="207" t="n">
        <f aca="false">2*C138*F138/(2+C138*F138)</f>
        <v>0.195055723812792</v>
      </c>
      <c r="I138" s="203" t="n">
        <v>90</v>
      </c>
      <c r="J138" s="204" t="s">
        <v>72</v>
      </c>
      <c r="K138" s="204" t="n">
        <v>1</v>
      </c>
      <c r="L138" s="205" t="n">
        <v>53495</v>
      </c>
      <c r="M138" s="205" t="n">
        <v>9513</v>
      </c>
      <c r="N138" s="206" t="n">
        <f aca="false">M138/L138</f>
        <v>0.177829703710627</v>
      </c>
      <c r="O138" s="207" t="n">
        <f aca="false">2*K138*N138/(2+K138*N138)</f>
        <v>0.163309099336498</v>
      </c>
      <c r="Q138" s="203" t="n">
        <v>90</v>
      </c>
      <c r="R138" s="204" t="s">
        <v>72</v>
      </c>
      <c r="S138" s="204" t="n">
        <v>1</v>
      </c>
      <c r="T138" s="205" t="n">
        <v>96353</v>
      </c>
      <c r="U138" s="205" t="n">
        <v>14596</v>
      </c>
      <c r="V138" s="206" t="n">
        <f aca="false">U138/T138</f>
        <v>0.151484645003269</v>
      </c>
      <c r="W138" s="207" t="n">
        <f aca="false">2*S138*V138/(2+S138*V138)</f>
        <v>0.14081870893672</v>
      </c>
    </row>
    <row r="139" customFormat="false" ht="15" hidden="false" customHeight="false" outlineLevel="0" collapsed="false">
      <c r="A139" s="196" t="n">
        <v>95</v>
      </c>
      <c r="B139" s="197" t="s">
        <v>74</v>
      </c>
      <c r="C139" s="197" t="n">
        <v>1</v>
      </c>
      <c r="D139" s="198" t="n">
        <v>4851</v>
      </c>
      <c r="E139" s="198" t="n">
        <v>1476</v>
      </c>
      <c r="F139" s="199" t="n">
        <f aca="false">E139/D139</f>
        <v>0.304267161410019</v>
      </c>
      <c r="G139" s="200" t="n">
        <f aca="false">2*C139*F139/(2+C139*F139)</f>
        <v>0.264090177133655</v>
      </c>
      <c r="I139" s="196" t="n">
        <v>95</v>
      </c>
      <c r="J139" s="197" t="s">
        <v>74</v>
      </c>
      <c r="K139" s="197" t="n">
        <v>1</v>
      </c>
      <c r="L139" s="198" t="n">
        <v>14974</v>
      </c>
      <c r="M139" s="198" t="n">
        <v>3733</v>
      </c>
      <c r="N139" s="199" t="n">
        <f aca="false">M139/L139</f>
        <v>0.249298784559904</v>
      </c>
      <c r="O139" s="200" t="n">
        <f aca="false">2*K139*N139/(2+K139*N139)</f>
        <v>0.22166800273151</v>
      </c>
      <c r="Q139" s="196" t="n">
        <v>95</v>
      </c>
      <c r="R139" s="197" t="s">
        <v>74</v>
      </c>
      <c r="S139" s="197" t="n">
        <v>1</v>
      </c>
      <c r="T139" s="198" t="n">
        <v>28965</v>
      </c>
      <c r="U139" s="198" t="n">
        <v>6269</v>
      </c>
      <c r="V139" s="199" t="n">
        <f aca="false">U139/T139</f>
        <v>0.216433626790955</v>
      </c>
      <c r="W139" s="200" t="n">
        <f aca="false">2*S139*V139/(2+S139*V139)</f>
        <v>0.19529899219614</v>
      </c>
    </row>
    <row r="140" customFormat="false" ht="15" hidden="false" customHeight="false" outlineLevel="0" collapsed="false">
      <c r="A140" s="220" t="s">
        <v>217</v>
      </c>
      <c r="B140" s="221" t="s">
        <v>218</v>
      </c>
      <c r="C140" s="221" t="n">
        <v>1</v>
      </c>
      <c r="D140" s="222" t="n">
        <v>1001</v>
      </c>
      <c r="E140" s="222" t="n">
        <v>361</v>
      </c>
      <c r="F140" s="223" t="n">
        <f aca="false">E140/D140</f>
        <v>0.360639360639361</v>
      </c>
      <c r="G140" s="224" t="n">
        <f aca="false">2*C140*F140/(2+C140*F140)</f>
        <v>0.305543800253914</v>
      </c>
      <c r="I140" s="220" t="s">
        <v>217</v>
      </c>
      <c r="J140" s="221" t="s">
        <v>218</v>
      </c>
      <c r="K140" s="221" t="n">
        <v>1</v>
      </c>
      <c r="L140" s="222" t="n">
        <v>2905</v>
      </c>
      <c r="M140" s="222" t="n">
        <v>900</v>
      </c>
      <c r="N140" s="223" t="n">
        <f aca="false">M140/L140</f>
        <v>0.309810671256454</v>
      </c>
      <c r="O140" s="224" t="n">
        <f aca="false">2*K140*N140/(2+K140*N140)</f>
        <v>0.268256333830104</v>
      </c>
      <c r="Q140" s="220" t="s">
        <v>217</v>
      </c>
      <c r="R140" s="221" t="s">
        <v>218</v>
      </c>
      <c r="S140" s="221" t="n">
        <v>1</v>
      </c>
      <c r="T140" s="222" t="n">
        <v>7406</v>
      </c>
      <c r="U140" s="222" t="n">
        <v>2040</v>
      </c>
      <c r="V140" s="223" t="n">
        <f aca="false">U140/T140</f>
        <v>0.275452335943829</v>
      </c>
      <c r="W140" s="224" t="n">
        <f aca="false">2*S140*V140/(2+S140*V140)</f>
        <v>0.242107761690007</v>
      </c>
    </row>
    <row r="142" customFormat="false" ht="15" hidden="false" customHeight="false" outlineLevel="0" collapsed="false">
      <c r="A142" s="180"/>
      <c r="B142" s="181"/>
      <c r="C142" s="181"/>
      <c r="D142" s="181"/>
      <c r="E142" s="182"/>
      <c r="F142" s="182" t="s">
        <v>247</v>
      </c>
      <c r="G142" s="181"/>
      <c r="I142" s="180"/>
      <c r="J142" s="181"/>
      <c r="K142" s="181"/>
      <c r="L142" s="181"/>
      <c r="M142" s="182"/>
      <c r="N142" s="182" t="s">
        <v>248</v>
      </c>
      <c r="O142" s="181"/>
      <c r="Q142" s="180"/>
      <c r="R142" s="181"/>
      <c r="S142" s="181"/>
      <c r="T142" s="181"/>
      <c r="U142" s="182"/>
      <c r="V142" s="182" t="s">
        <v>249</v>
      </c>
      <c r="W142" s="181"/>
    </row>
    <row r="143" customFormat="false" ht="15" hidden="false" customHeight="false" outlineLevel="0" collapsed="false">
      <c r="A143" s="184"/>
      <c r="B143" s="185"/>
      <c r="C143" s="186"/>
      <c r="D143" s="187"/>
      <c r="E143" s="187"/>
      <c r="F143" s="187"/>
      <c r="G143" s="187"/>
      <c r="I143" s="184"/>
      <c r="J143" s="185"/>
      <c r="K143" s="186"/>
      <c r="L143" s="187"/>
      <c r="M143" s="187"/>
      <c r="N143" s="187"/>
      <c r="O143" s="187"/>
      <c r="Q143" s="184"/>
      <c r="R143" s="185"/>
      <c r="S143" s="186"/>
      <c r="T143" s="187"/>
      <c r="U143" s="187"/>
      <c r="V143" s="187"/>
      <c r="W143" s="187"/>
    </row>
    <row r="144" customFormat="false" ht="61" hidden="false" customHeight="false" outlineLevel="0" collapsed="false">
      <c r="A144" s="184" t="s">
        <v>163</v>
      </c>
      <c r="B144" s="187" t="s">
        <v>164</v>
      </c>
      <c r="C144" s="186" t="s">
        <v>165</v>
      </c>
      <c r="D144" s="187" t="s">
        <v>166</v>
      </c>
      <c r="E144" s="187" t="s">
        <v>167</v>
      </c>
      <c r="F144" s="187" t="s">
        <v>168</v>
      </c>
      <c r="G144" s="187" t="s">
        <v>169</v>
      </c>
      <c r="I144" s="184" t="s">
        <v>163</v>
      </c>
      <c r="J144" s="187" t="s">
        <v>164</v>
      </c>
      <c r="K144" s="186" t="s">
        <v>165</v>
      </c>
      <c r="L144" s="187" t="s">
        <v>166</v>
      </c>
      <c r="M144" s="187" t="s">
        <v>167</v>
      </c>
      <c r="N144" s="187" t="s">
        <v>168</v>
      </c>
      <c r="O144" s="187" t="s">
        <v>169</v>
      </c>
      <c r="Q144" s="184" t="s">
        <v>163</v>
      </c>
      <c r="R144" s="187" t="s">
        <v>164</v>
      </c>
      <c r="S144" s="186" t="s">
        <v>165</v>
      </c>
      <c r="T144" s="187" t="s">
        <v>166</v>
      </c>
      <c r="U144" s="187" t="s">
        <v>167</v>
      </c>
      <c r="V144" s="187" t="s">
        <v>168</v>
      </c>
      <c r="W144" s="187" t="s">
        <v>169</v>
      </c>
    </row>
    <row r="145" customFormat="false" ht="15" hidden="false" customHeight="false" outlineLevel="0" collapsed="false">
      <c r="A145" s="191" t="s">
        <v>175</v>
      </c>
      <c r="B145" s="192" t="s">
        <v>176</v>
      </c>
      <c r="C145" s="193" t="s">
        <v>177</v>
      </c>
      <c r="D145" s="192" t="s">
        <v>178</v>
      </c>
      <c r="E145" s="192" t="s">
        <v>179</v>
      </c>
      <c r="F145" s="192" t="s">
        <v>180</v>
      </c>
      <c r="G145" s="192" t="s">
        <v>181</v>
      </c>
      <c r="I145" s="191" t="s">
        <v>175</v>
      </c>
      <c r="J145" s="192" t="s">
        <v>176</v>
      </c>
      <c r="K145" s="193" t="s">
        <v>177</v>
      </c>
      <c r="L145" s="192" t="s">
        <v>178</v>
      </c>
      <c r="M145" s="192" t="s">
        <v>179</v>
      </c>
      <c r="N145" s="192" t="s">
        <v>180</v>
      </c>
      <c r="O145" s="192" t="s">
        <v>181</v>
      </c>
      <c r="Q145" s="191" t="s">
        <v>175</v>
      </c>
      <c r="R145" s="192" t="s">
        <v>176</v>
      </c>
      <c r="S145" s="193" t="s">
        <v>177</v>
      </c>
      <c r="T145" s="192" t="s">
        <v>178</v>
      </c>
      <c r="U145" s="192" t="s">
        <v>179</v>
      </c>
      <c r="V145" s="192" t="s">
        <v>180</v>
      </c>
      <c r="W145" s="192" t="s">
        <v>181</v>
      </c>
    </row>
    <row r="146" customFormat="false" ht="15" hidden="false" customHeight="false" outlineLevel="0" collapsed="false">
      <c r="A146" s="196" t="s">
        <v>186</v>
      </c>
      <c r="B146" s="197" t="s">
        <v>186</v>
      </c>
      <c r="C146" s="197" t="n">
        <v>1</v>
      </c>
      <c r="D146" s="198" t="n">
        <v>368012.216234146</v>
      </c>
      <c r="E146" s="198" t="n">
        <v>3784</v>
      </c>
      <c r="F146" s="199" t="n">
        <f aca="false">E146/D146</f>
        <v>0.010282267362539</v>
      </c>
      <c r="G146" s="200" t="n">
        <f aca="false">2*C146*F146/(2+C146*F146)</f>
        <v>0.0102296752346417</v>
      </c>
      <c r="I146" s="196" t="s">
        <v>186</v>
      </c>
      <c r="J146" s="197" t="s">
        <v>186</v>
      </c>
      <c r="K146" s="197" t="n">
        <v>1</v>
      </c>
      <c r="L146" s="198" t="n">
        <v>354726.265470244</v>
      </c>
      <c r="M146" s="198" t="n">
        <v>2362</v>
      </c>
      <c r="N146" s="199" t="n">
        <f aca="false">M146/L146</f>
        <v>0.0066586555040372</v>
      </c>
      <c r="O146" s="200" t="n">
        <f aca="false">2*K146*N146/(2+K146*N146)</f>
        <v>0.00663656021991908</v>
      </c>
      <c r="Q146" s="196" t="s">
        <v>186</v>
      </c>
      <c r="R146" s="197" t="s">
        <v>186</v>
      </c>
      <c r="S146" s="197" t="n">
        <v>1</v>
      </c>
      <c r="T146" s="198" t="n">
        <v>342930.964082927</v>
      </c>
      <c r="U146" s="198" t="n">
        <v>1629</v>
      </c>
      <c r="V146" s="199" t="n">
        <f aca="false">U146/T146</f>
        <v>0.00475022721951138</v>
      </c>
      <c r="W146" s="200" t="n">
        <f aca="false">2*S146*V146/(2+S146*V146)</f>
        <v>0.00473897162351213</v>
      </c>
    </row>
    <row r="147" customFormat="false" ht="15" hidden="false" customHeight="false" outlineLevel="0" collapsed="false">
      <c r="A147" s="203" t="s">
        <v>188</v>
      </c>
      <c r="B147" s="204" t="s">
        <v>189</v>
      </c>
      <c r="C147" s="204" t="n">
        <v>1</v>
      </c>
      <c r="D147" s="205" t="n">
        <v>1757173</v>
      </c>
      <c r="E147" s="205" t="n">
        <v>633</v>
      </c>
      <c r="F147" s="206" t="n">
        <f aca="false">E147/D147</f>
        <v>0.00036023772275126</v>
      </c>
      <c r="G147" s="207" t="n">
        <f aca="false">2*C147*F147/(2+C147*F147)</f>
        <v>0.000360172848827831</v>
      </c>
      <c r="I147" s="203" t="s">
        <v>188</v>
      </c>
      <c r="J147" s="204" t="s">
        <v>189</v>
      </c>
      <c r="K147" s="204" t="n">
        <v>1</v>
      </c>
      <c r="L147" s="205" t="n">
        <v>1780559</v>
      </c>
      <c r="M147" s="205" t="n">
        <v>365</v>
      </c>
      <c r="N147" s="206" t="n">
        <f aca="false">M147/L147</f>
        <v>0.000204991803135981</v>
      </c>
      <c r="O147" s="207" t="n">
        <f aca="false">2*K147*N147/(2+K147*N147)</f>
        <v>0.000204970794469607</v>
      </c>
      <c r="Q147" s="203" t="s">
        <v>188</v>
      </c>
      <c r="R147" s="204" t="s">
        <v>189</v>
      </c>
      <c r="S147" s="204" t="n">
        <v>1</v>
      </c>
      <c r="T147" s="205" t="n">
        <v>1710075</v>
      </c>
      <c r="U147" s="205" t="n">
        <v>231</v>
      </c>
      <c r="V147" s="206" t="n">
        <f aca="false">U147/T147</f>
        <v>0.000135081794658129</v>
      </c>
      <c r="W147" s="207" t="n">
        <f aca="false">2*S147*V147/(2+S147*V147)</f>
        <v>0.000135072671728676</v>
      </c>
    </row>
    <row r="148" customFormat="false" ht="15" hidden="false" customHeight="false" outlineLevel="0" collapsed="false">
      <c r="A148" s="196" t="s">
        <v>194</v>
      </c>
      <c r="B148" s="197" t="s">
        <v>46</v>
      </c>
      <c r="C148" s="197" t="n">
        <v>1</v>
      </c>
      <c r="D148" s="198" t="n">
        <v>1710605</v>
      </c>
      <c r="E148" s="198" t="n">
        <v>315</v>
      </c>
      <c r="F148" s="199" t="n">
        <f aca="false">E148/D148</f>
        <v>0.000184145375466575</v>
      </c>
      <c r="G148" s="200" t="n">
        <f aca="false">2*C148*F148/(2+C148*F148)</f>
        <v>0.000184128422267848</v>
      </c>
      <c r="I148" s="196" t="s">
        <v>194</v>
      </c>
      <c r="J148" s="197" t="s">
        <v>46</v>
      </c>
      <c r="K148" s="197" t="n">
        <v>1</v>
      </c>
      <c r="L148" s="198" t="n">
        <v>1814579</v>
      </c>
      <c r="M148" s="198" t="n">
        <v>163</v>
      </c>
      <c r="N148" s="199" t="n">
        <f aca="false">M148/L148</f>
        <v>8.9827998670766E-005</v>
      </c>
      <c r="O148" s="200" t="n">
        <f aca="false">2*K148*N148/(2+K148*N148)</f>
        <v>8.98239643172924E-005</v>
      </c>
      <c r="Q148" s="196" t="s">
        <v>194</v>
      </c>
      <c r="R148" s="197" t="s">
        <v>46</v>
      </c>
      <c r="S148" s="197" t="n">
        <v>1</v>
      </c>
      <c r="T148" s="198" t="n">
        <v>1725348</v>
      </c>
      <c r="U148" s="198" t="n">
        <v>88</v>
      </c>
      <c r="V148" s="199" t="n">
        <f aca="false">U148/T148</f>
        <v>5.10042032100191E-005</v>
      </c>
      <c r="W148" s="200" t="n">
        <f aca="false">2*S148*V148/(2+S148*V148)</f>
        <v>5.10029025288166E-005</v>
      </c>
    </row>
    <row r="149" customFormat="false" ht="15" hidden="false" customHeight="false" outlineLevel="0" collapsed="false">
      <c r="A149" s="203" t="s">
        <v>200</v>
      </c>
      <c r="B149" s="204" t="s">
        <v>33</v>
      </c>
      <c r="C149" s="204" t="n">
        <v>1</v>
      </c>
      <c r="D149" s="205" t="n">
        <v>1732199</v>
      </c>
      <c r="E149" s="205" t="n">
        <v>369</v>
      </c>
      <c r="F149" s="206" t="n">
        <f aca="false">E149/D149</f>
        <v>0.00021302402322135</v>
      </c>
      <c r="G149" s="207" t="n">
        <f aca="false">2*C149*F149/(2+C149*F149)</f>
        <v>0.000213001336020575</v>
      </c>
      <c r="I149" s="203" t="s">
        <v>200</v>
      </c>
      <c r="J149" s="204" t="s">
        <v>33</v>
      </c>
      <c r="K149" s="204" t="n">
        <v>1</v>
      </c>
      <c r="L149" s="205" t="n">
        <v>1801321</v>
      </c>
      <c r="M149" s="205" t="n">
        <v>192</v>
      </c>
      <c r="N149" s="206" t="n">
        <f aca="false">M149/L149</f>
        <v>0.000106588442592964</v>
      </c>
      <c r="O149" s="207" t="n">
        <f aca="false">2*K149*N149/(2+K149*N149)</f>
        <v>0.000106582762347641</v>
      </c>
      <c r="Q149" s="203" t="s">
        <v>200</v>
      </c>
      <c r="R149" s="204" t="s">
        <v>33</v>
      </c>
      <c r="S149" s="204" t="n">
        <v>1</v>
      </c>
      <c r="T149" s="205" t="n">
        <v>1751250</v>
      </c>
      <c r="U149" s="205" t="n">
        <v>101</v>
      </c>
      <c r="V149" s="206" t="n">
        <f aca="false">U149/T149</f>
        <v>5.7673090649536E-005</v>
      </c>
      <c r="W149" s="207" t="n">
        <f aca="false">2*S149*V149/(2+S149*V149)</f>
        <v>5.76714276048E-005</v>
      </c>
    </row>
    <row r="150" customFormat="false" ht="15" hidden="false" customHeight="false" outlineLevel="0" collapsed="false">
      <c r="A150" s="196" t="s">
        <v>202</v>
      </c>
      <c r="B150" s="197" t="s">
        <v>34</v>
      </c>
      <c r="C150" s="197" t="n">
        <v>1</v>
      </c>
      <c r="D150" s="198" t="n">
        <v>1766990</v>
      </c>
      <c r="E150" s="198" t="n">
        <v>718</v>
      </c>
      <c r="F150" s="199" t="n">
        <f aca="false">E150/D150</f>
        <v>0.0004063407263199</v>
      </c>
      <c r="G150" s="200" t="n">
        <f aca="false">2*C150*F150/(2+C150*F150)</f>
        <v>0.000406258186696572</v>
      </c>
      <c r="I150" s="196" t="s">
        <v>202</v>
      </c>
      <c r="J150" s="197" t="s">
        <v>34</v>
      </c>
      <c r="K150" s="197" t="n">
        <v>1</v>
      </c>
      <c r="L150" s="198" t="n">
        <v>1714977</v>
      </c>
      <c r="M150" s="198" t="n">
        <v>436</v>
      </c>
      <c r="N150" s="199" t="n">
        <f aca="false">M150/L150</f>
        <v>0.000254230814757282</v>
      </c>
      <c r="O150" s="200" t="n">
        <f aca="false">2*K150*N150/(2+K150*N150)</f>
        <v>0.000254198502211119</v>
      </c>
      <c r="Q150" s="196" t="s">
        <v>202</v>
      </c>
      <c r="R150" s="197" t="s">
        <v>34</v>
      </c>
      <c r="S150" s="197" t="n">
        <v>1</v>
      </c>
      <c r="T150" s="198" t="n">
        <v>1787666</v>
      </c>
      <c r="U150" s="198" t="n">
        <v>330</v>
      </c>
      <c r="V150" s="199" t="n">
        <f aca="false">U150/T150</f>
        <v>0.000184598241505964</v>
      </c>
      <c r="W150" s="200" t="n">
        <f aca="false">2*S150*V150/(2+S150*V150)</f>
        <v>0.000184581204823051</v>
      </c>
    </row>
    <row r="151" customFormat="false" ht="15" hidden="false" customHeight="false" outlineLevel="0" collapsed="false">
      <c r="A151" s="203" t="s">
        <v>203</v>
      </c>
      <c r="B151" s="204" t="s">
        <v>35</v>
      </c>
      <c r="C151" s="204" t="n">
        <v>1</v>
      </c>
      <c r="D151" s="205" t="n">
        <v>1694250</v>
      </c>
      <c r="E151" s="205" t="n">
        <v>813</v>
      </c>
      <c r="F151" s="206" t="n">
        <f aca="false">E151/D151</f>
        <v>0.000479858344400177</v>
      </c>
      <c r="G151" s="207" t="n">
        <f aca="false">2*C151*F151/(2+C151*F151)</f>
        <v>0.000479743240001735</v>
      </c>
      <c r="I151" s="203" t="s">
        <v>203</v>
      </c>
      <c r="J151" s="204" t="s">
        <v>35</v>
      </c>
      <c r="K151" s="204" t="n">
        <v>1</v>
      </c>
      <c r="L151" s="205" t="n">
        <v>1721807</v>
      </c>
      <c r="M151" s="205" t="n">
        <v>533</v>
      </c>
      <c r="N151" s="206" t="n">
        <f aca="false">M151/L151</f>
        <v>0.000309558504524607</v>
      </c>
      <c r="O151" s="207" t="n">
        <f aca="false">2*K151*N151/(2+K151*N151)</f>
        <v>0.000309510598705572</v>
      </c>
      <c r="Q151" s="203" t="s">
        <v>203</v>
      </c>
      <c r="R151" s="204" t="s">
        <v>35</v>
      </c>
      <c r="S151" s="204" t="n">
        <v>1</v>
      </c>
      <c r="T151" s="205" t="n">
        <v>1819027</v>
      </c>
      <c r="U151" s="205" t="n">
        <v>397</v>
      </c>
      <c r="V151" s="206" t="n">
        <f aca="false">U151/T151</f>
        <v>0.000218248547162851</v>
      </c>
      <c r="W151" s="207" t="n">
        <f aca="false">2*S151*V151/(2+S151*V151)</f>
        <v>0.000218224733547325</v>
      </c>
    </row>
    <row r="152" customFormat="false" ht="15" hidden="false" customHeight="false" outlineLevel="0" collapsed="false">
      <c r="A152" s="196" t="s">
        <v>204</v>
      </c>
      <c r="B152" s="197" t="s">
        <v>36</v>
      </c>
      <c r="C152" s="197" t="n">
        <v>1</v>
      </c>
      <c r="D152" s="198" t="n">
        <v>1598787</v>
      </c>
      <c r="E152" s="198" t="n">
        <v>919</v>
      </c>
      <c r="F152" s="199" t="n">
        <f aca="false">E152/D152</f>
        <v>0.000574810778421391</v>
      </c>
      <c r="G152" s="200" t="n">
        <f aca="false">2*C152*F152/(2+C152*F152)</f>
        <v>0.000574645622172692</v>
      </c>
      <c r="I152" s="196" t="s">
        <v>204</v>
      </c>
      <c r="J152" s="197" t="s">
        <v>36</v>
      </c>
      <c r="K152" s="197" t="n">
        <v>1</v>
      </c>
      <c r="L152" s="198" t="n">
        <v>1760050</v>
      </c>
      <c r="M152" s="198" t="n">
        <v>625</v>
      </c>
      <c r="N152" s="199" t="n">
        <f aca="false">M152/L152</f>
        <v>0.000355103548194654</v>
      </c>
      <c r="O152" s="200" t="n">
        <f aca="false">2*K152*N152/(2+K152*N152)</f>
        <v>0.000355040510122205</v>
      </c>
      <c r="Q152" s="196" t="s">
        <v>204</v>
      </c>
      <c r="R152" s="197" t="s">
        <v>36</v>
      </c>
      <c r="S152" s="197" t="n">
        <v>1</v>
      </c>
      <c r="T152" s="198" t="n">
        <v>1779529</v>
      </c>
      <c r="U152" s="198" t="n">
        <v>427</v>
      </c>
      <c r="V152" s="199" t="n">
        <f aca="false">U152/T152</f>
        <v>0.000239951133136914</v>
      </c>
      <c r="W152" s="200" t="n">
        <f aca="false">2*S152*V152/(2+S152*V152)</f>
        <v>0.000239922348317243</v>
      </c>
    </row>
    <row r="153" customFormat="false" ht="15" hidden="false" customHeight="false" outlineLevel="0" collapsed="false">
      <c r="A153" s="203" t="s">
        <v>205</v>
      </c>
      <c r="B153" s="204" t="s">
        <v>37</v>
      </c>
      <c r="C153" s="204" t="n">
        <v>1</v>
      </c>
      <c r="D153" s="205" t="n">
        <v>1586319</v>
      </c>
      <c r="E153" s="205" t="n">
        <v>1170</v>
      </c>
      <c r="F153" s="206" t="n">
        <f aca="false">E153/D153</f>
        <v>0.000737556569643306</v>
      </c>
      <c r="G153" s="207" t="n">
        <f aca="false">2*C153*F153/(2+C153*F153)</f>
        <v>0.00073728467506541</v>
      </c>
      <c r="I153" s="203" t="s">
        <v>205</v>
      </c>
      <c r="J153" s="204" t="s">
        <v>37</v>
      </c>
      <c r="K153" s="204" t="n">
        <v>1</v>
      </c>
      <c r="L153" s="205" t="n">
        <v>1737087</v>
      </c>
      <c r="M153" s="205" t="n">
        <v>822</v>
      </c>
      <c r="N153" s="206" t="n">
        <f aca="false">M153/L153</f>
        <v>0.00047320600522599</v>
      </c>
      <c r="O153" s="207" t="n">
        <f aca="false">2*K153*N153/(2+K153*N153)</f>
        <v>0.000473094069748569</v>
      </c>
      <c r="Q153" s="203" t="s">
        <v>205</v>
      </c>
      <c r="R153" s="204" t="s">
        <v>37</v>
      </c>
      <c r="S153" s="204" t="n">
        <v>1</v>
      </c>
      <c r="T153" s="205" t="n">
        <v>1710365</v>
      </c>
      <c r="U153" s="205" t="n">
        <v>570</v>
      </c>
      <c r="V153" s="206" t="n">
        <f aca="false">U153/T153</f>
        <v>0.000333262198419636</v>
      </c>
      <c r="W153" s="207" t="n">
        <f aca="false">2*S153*V153/(2+S153*V153)</f>
        <v>0.000333206675824979</v>
      </c>
    </row>
    <row r="154" customFormat="false" ht="15" hidden="false" customHeight="false" outlineLevel="0" collapsed="false">
      <c r="A154" s="196" t="s">
        <v>206</v>
      </c>
      <c r="B154" s="197" t="s">
        <v>38</v>
      </c>
      <c r="C154" s="197" t="n">
        <v>1</v>
      </c>
      <c r="D154" s="198" t="n">
        <v>1420822</v>
      </c>
      <c r="E154" s="198" t="n">
        <v>1508</v>
      </c>
      <c r="F154" s="199" t="n">
        <f aca="false">E154/D154</f>
        <v>0.00106135743956667</v>
      </c>
      <c r="G154" s="200" t="n">
        <f aca="false">2*C154*F154/(2+C154*F154)</f>
        <v>0.00106079449850026</v>
      </c>
      <c r="I154" s="196" t="s">
        <v>206</v>
      </c>
      <c r="J154" s="197" t="s">
        <v>38</v>
      </c>
      <c r="K154" s="197" t="n">
        <v>1</v>
      </c>
      <c r="L154" s="198" t="n">
        <v>1627091</v>
      </c>
      <c r="M154" s="198" t="n">
        <v>1192</v>
      </c>
      <c r="N154" s="199" t="n">
        <f aca="false">M154/L154</f>
        <v>0.000732595779830384</v>
      </c>
      <c r="O154" s="200" t="n">
        <f aca="false">2*K154*N154/(2+K154*N154)</f>
        <v>0.000732327529801491</v>
      </c>
      <c r="Q154" s="196" t="s">
        <v>206</v>
      </c>
      <c r="R154" s="197" t="s">
        <v>38</v>
      </c>
      <c r="S154" s="197" t="n">
        <v>1</v>
      </c>
      <c r="T154" s="198" t="n">
        <v>1722892</v>
      </c>
      <c r="U154" s="198" t="n">
        <v>931</v>
      </c>
      <c r="V154" s="199" t="n">
        <f aca="false">U154/T154</f>
        <v>0.000540370493333302</v>
      </c>
      <c r="W154" s="200" t="n">
        <f aca="false">2*S154*V154/(2+S154*V154)</f>
        <v>0.000540224532634697</v>
      </c>
    </row>
    <row r="155" customFormat="false" ht="15" hidden="false" customHeight="false" outlineLevel="0" collapsed="false">
      <c r="A155" s="203" t="s">
        <v>207</v>
      </c>
      <c r="B155" s="204" t="s">
        <v>39</v>
      </c>
      <c r="C155" s="204" t="n">
        <v>1</v>
      </c>
      <c r="D155" s="205" t="n">
        <v>1222566</v>
      </c>
      <c r="E155" s="205" t="n">
        <v>1948</v>
      </c>
      <c r="F155" s="206" t="n">
        <f aca="false">E155/D155</f>
        <v>0.00159337001028983</v>
      </c>
      <c r="G155" s="207" t="n">
        <f aca="false">2*C155*F155/(2+C155*F155)</f>
        <v>0.00159210160681302</v>
      </c>
      <c r="I155" s="203" t="s">
        <v>207</v>
      </c>
      <c r="J155" s="204" t="s">
        <v>39</v>
      </c>
      <c r="K155" s="204" t="n">
        <v>1</v>
      </c>
      <c r="L155" s="205" t="n">
        <v>1580461</v>
      </c>
      <c r="M155" s="205" t="n">
        <v>1881</v>
      </c>
      <c r="N155" s="206" t="n">
        <f aca="false">M155/L155</f>
        <v>0.00119015907383985</v>
      </c>
      <c r="O155" s="207" t="n">
        <f aca="false">2*K155*N155/(2+K155*N155)</f>
        <v>0.0011894512557374</v>
      </c>
      <c r="Q155" s="203" t="s">
        <v>207</v>
      </c>
      <c r="R155" s="204" t="s">
        <v>39</v>
      </c>
      <c r="S155" s="204" t="n">
        <v>1</v>
      </c>
      <c r="T155" s="205" t="n">
        <v>1756348</v>
      </c>
      <c r="U155" s="205" t="n">
        <v>1667</v>
      </c>
      <c r="V155" s="206" t="n">
        <f aca="false">U155/T155</f>
        <v>0.000949128532614266</v>
      </c>
      <c r="W155" s="207" t="n">
        <f aca="false">2*S155*V155/(2+S155*V155)</f>
        <v>0.000948678323781579</v>
      </c>
    </row>
    <row r="156" customFormat="false" ht="15" hidden="false" customHeight="false" outlineLevel="0" collapsed="false">
      <c r="A156" s="196" t="s">
        <v>208</v>
      </c>
      <c r="B156" s="197" t="s">
        <v>40</v>
      </c>
      <c r="C156" s="197" t="n">
        <v>1</v>
      </c>
      <c r="D156" s="198" t="n">
        <v>1142539</v>
      </c>
      <c r="E156" s="198" t="n">
        <v>2909</v>
      </c>
      <c r="F156" s="199" t="n">
        <f aca="false">E156/D156</f>
        <v>0.00254608376606838</v>
      </c>
      <c r="G156" s="200" t="n">
        <f aca="false">2*C156*F156/(2+C156*F156)</f>
        <v>0.0025428466158243</v>
      </c>
      <c r="I156" s="196" t="s">
        <v>208</v>
      </c>
      <c r="J156" s="197" t="s">
        <v>40</v>
      </c>
      <c r="K156" s="197" t="n">
        <v>1</v>
      </c>
      <c r="L156" s="198" t="n">
        <v>1489841</v>
      </c>
      <c r="M156" s="198" t="n">
        <v>2979</v>
      </c>
      <c r="N156" s="199" t="n">
        <f aca="false">M156/L156</f>
        <v>0.00199954223303024</v>
      </c>
      <c r="O156" s="200" t="n">
        <f aca="false">2*K156*N156/(2+K156*N156)</f>
        <v>0.00199754514509024</v>
      </c>
      <c r="Q156" s="196" t="s">
        <v>208</v>
      </c>
      <c r="R156" s="197" t="s">
        <v>40</v>
      </c>
      <c r="S156" s="197" t="n">
        <v>1</v>
      </c>
      <c r="T156" s="198" t="n">
        <v>1697160</v>
      </c>
      <c r="U156" s="198" t="n">
        <v>2716</v>
      </c>
      <c r="V156" s="199" t="n">
        <f aca="false">U156/T156</f>
        <v>0.00160032053548281</v>
      </c>
      <c r="W156" s="200" t="n">
        <f aca="false">2*S156*V156/(2+S156*V156)</f>
        <v>0.00159904104637101</v>
      </c>
    </row>
    <row r="157" customFormat="false" ht="15" hidden="false" customHeight="false" outlineLevel="0" collapsed="false">
      <c r="A157" s="203" t="s">
        <v>209</v>
      </c>
      <c r="B157" s="204" t="s">
        <v>52</v>
      </c>
      <c r="C157" s="204" t="n">
        <v>1</v>
      </c>
      <c r="D157" s="205" t="n">
        <v>1076575</v>
      </c>
      <c r="E157" s="205" t="n">
        <v>4246</v>
      </c>
      <c r="F157" s="206" t="n">
        <f aca="false">E157/D157</f>
        <v>0.00394398903931449</v>
      </c>
      <c r="G157" s="207" t="n">
        <f aca="false">2*C157*F157/(2+C157*F157)</f>
        <v>0.00393622682159418</v>
      </c>
      <c r="I157" s="203" t="s">
        <v>209</v>
      </c>
      <c r="J157" s="204" t="s">
        <v>52</v>
      </c>
      <c r="K157" s="204" t="n">
        <v>1</v>
      </c>
      <c r="L157" s="205" t="n">
        <v>1262490</v>
      </c>
      <c r="M157" s="205" t="n">
        <v>3993</v>
      </c>
      <c r="N157" s="206" t="n">
        <f aca="false">M157/L157</f>
        <v>0.00316279732908776</v>
      </c>
      <c r="O157" s="207" t="n">
        <f aca="false">2*K157*N157/(2+K157*N157)</f>
        <v>0.00315780358271915</v>
      </c>
      <c r="Q157" s="203" t="s">
        <v>209</v>
      </c>
      <c r="R157" s="204" t="s">
        <v>52</v>
      </c>
      <c r="S157" s="204" t="n">
        <v>1</v>
      </c>
      <c r="T157" s="205" t="n">
        <v>1575889</v>
      </c>
      <c r="U157" s="205" t="n">
        <v>4013</v>
      </c>
      <c r="V157" s="206" t="n">
        <f aca="false">U157/T157</f>
        <v>0.00254649915063815</v>
      </c>
      <c r="W157" s="207" t="n">
        <f aca="false">2*S157*V157/(2+S157*V157)</f>
        <v>0.00254326094472036</v>
      </c>
    </row>
    <row r="158" customFormat="false" ht="15" hidden="false" customHeight="false" outlineLevel="0" collapsed="false">
      <c r="A158" s="196" t="s">
        <v>210</v>
      </c>
      <c r="B158" s="197" t="s">
        <v>53</v>
      </c>
      <c r="C158" s="197" t="n">
        <v>1</v>
      </c>
      <c r="D158" s="198" t="n">
        <v>991791</v>
      </c>
      <c r="E158" s="198" t="n">
        <v>5972</v>
      </c>
      <c r="F158" s="199" t="n">
        <f aca="false">E158/D158</f>
        <v>0.00602142991819849</v>
      </c>
      <c r="G158" s="200" t="n">
        <f aca="false">2*C158*F158/(2+C158*F158)</f>
        <v>0.00600335552591184</v>
      </c>
      <c r="I158" s="196" t="s">
        <v>210</v>
      </c>
      <c r="J158" s="197" t="s">
        <v>53</v>
      </c>
      <c r="K158" s="197" t="n">
        <v>1</v>
      </c>
      <c r="L158" s="198" t="n">
        <v>1119802</v>
      </c>
      <c r="M158" s="198" t="n">
        <v>5337</v>
      </c>
      <c r="N158" s="199" t="n">
        <f aca="false">M158/L158</f>
        <v>0.00476602113587938</v>
      </c>
      <c r="O158" s="200" t="n">
        <f aca="false">2*K158*N158/(2+K158*N158)</f>
        <v>0.00475469065779457</v>
      </c>
      <c r="Q158" s="196" t="s">
        <v>210</v>
      </c>
      <c r="R158" s="197" t="s">
        <v>53</v>
      </c>
      <c r="S158" s="197" t="n">
        <v>1</v>
      </c>
      <c r="T158" s="198" t="n">
        <v>1527754</v>
      </c>
      <c r="U158" s="198" t="n">
        <v>5973</v>
      </c>
      <c r="V158" s="199" t="n">
        <f aca="false">U158/T158</f>
        <v>0.00390966084853975</v>
      </c>
      <c r="W158" s="200" t="n">
        <f aca="false">2*S158*V158/(2+S158*V158)</f>
        <v>0.00390203303564517</v>
      </c>
    </row>
    <row r="159" customFormat="false" ht="15" hidden="false" customHeight="false" outlineLevel="0" collapsed="false">
      <c r="A159" s="203" t="s">
        <v>211</v>
      </c>
      <c r="B159" s="204" t="s">
        <v>57</v>
      </c>
      <c r="C159" s="204" t="n">
        <v>1</v>
      </c>
      <c r="D159" s="205" t="n">
        <v>882230</v>
      </c>
      <c r="E159" s="205" t="n">
        <v>7873</v>
      </c>
      <c r="F159" s="206" t="n">
        <f aca="false">E159/D159</f>
        <v>0.00892397674075921</v>
      </c>
      <c r="G159" s="207" t="n">
        <f aca="false">2*C159*F159/(2+C159*F159)</f>
        <v>0.00888433494157136</v>
      </c>
      <c r="I159" s="203" t="s">
        <v>211</v>
      </c>
      <c r="J159" s="204" t="s">
        <v>57</v>
      </c>
      <c r="K159" s="204" t="n">
        <v>1</v>
      </c>
      <c r="L159" s="205" t="n">
        <v>1043663</v>
      </c>
      <c r="M159" s="205" t="n">
        <v>7562</v>
      </c>
      <c r="N159" s="206" t="n">
        <f aca="false">M159/L159</f>
        <v>0.00724563388756716</v>
      </c>
      <c r="O159" s="207" t="n">
        <f aca="false">2*K159*N159/(2+K159*N159)</f>
        <v>0.00721947903658811</v>
      </c>
      <c r="Q159" s="203" t="s">
        <v>211</v>
      </c>
      <c r="R159" s="204" t="s">
        <v>57</v>
      </c>
      <c r="S159" s="204" t="n">
        <v>1</v>
      </c>
      <c r="T159" s="205" t="n">
        <v>1371987</v>
      </c>
      <c r="U159" s="205" t="n">
        <v>8243</v>
      </c>
      <c r="V159" s="206" t="n">
        <f aca="false">U159/T159</f>
        <v>0.00600807442053022</v>
      </c>
      <c r="W159" s="207" t="n">
        <f aca="false">2*S159*V159/(2+S159*V159)</f>
        <v>0.00599007999732579</v>
      </c>
    </row>
    <row r="160" customFormat="false" ht="15" hidden="false" customHeight="false" outlineLevel="0" collapsed="false">
      <c r="A160" s="196" t="s">
        <v>212</v>
      </c>
      <c r="B160" s="197" t="s">
        <v>62</v>
      </c>
      <c r="C160" s="197" t="n">
        <v>1</v>
      </c>
      <c r="D160" s="198" t="n">
        <v>730331</v>
      </c>
      <c r="E160" s="198" t="n">
        <v>9900</v>
      </c>
      <c r="F160" s="199" t="n">
        <f aca="false">E160/D160</f>
        <v>0.0135554974388325</v>
      </c>
      <c r="G160" s="200" t="n">
        <f aca="false">2*C160*F160/(2+C160*F160)</f>
        <v>0.0134642402020452</v>
      </c>
      <c r="I160" s="196" t="s">
        <v>212</v>
      </c>
      <c r="J160" s="197" t="s">
        <v>62</v>
      </c>
      <c r="K160" s="197" t="n">
        <v>1</v>
      </c>
      <c r="L160" s="198" t="n">
        <v>938435</v>
      </c>
      <c r="M160" s="198" t="n">
        <v>10593</v>
      </c>
      <c r="N160" s="199" t="n">
        <f aca="false">M160/L160</f>
        <v>0.0112879421590201</v>
      </c>
      <c r="O160" s="200" t="n">
        <f aca="false">2*K160*N160/(2+K160*N160)</f>
        <v>0.0112245908926427</v>
      </c>
      <c r="Q160" s="196" t="s">
        <v>212</v>
      </c>
      <c r="R160" s="197" t="s">
        <v>62</v>
      </c>
      <c r="S160" s="197" t="n">
        <v>1</v>
      </c>
      <c r="T160" s="198" t="n">
        <v>1128185</v>
      </c>
      <c r="U160" s="198" t="n">
        <v>10719</v>
      </c>
      <c r="V160" s="199" t="n">
        <f aca="false">U160/T160</f>
        <v>0.00950110132646685</v>
      </c>
      <c r="W160" s="200" t="n">
        <f aca="false">2*S160*V160/(2+S160*V160)</f>
        <v>0.00945617926777467</v>
      </c>
    </row>
    <row r="161" customFormat="false" ht="15" hidden="false" customHeight="false" outlineLevel="0" collapsed="false">
      <c r="A161" s="203" t="s">
        <v>213</v>
      </c>
      <c r="B161" s="204" t="s">
        <v>64</v>
      </c>
      <c r="C161" s="204" t="n">
        <v>1</v>
      </c>
      <c r="D161" s="205" t="n">
        <v>594038</v>
      </c>
      <c r="E161" s="205" t="n">
        <v>12779</v>
      </c>
      <c r="F161" s="206" t="n">
        <f aca="false">E161/D161</f>
        <v>0.0215120918190419</v>
      </c>
      <c r="G161" s="207" t="n">
        <f aca="false">2*C161*F161/(2+C161*F161)</f>
        <v>0.0212831690753671</v>
      </c>
      <c r="I161" s="203" t="s">
        <v>213</v>
      </c>
      <c r="J161" s="204" t="s">
        <v>64</v>
      </c>
      <c r="K161" s="204" t="n">
        <v>1</v>
      </c>
      <c r="L161" s="205" t="n">
        <v>808178</v>
      </c>
      <c r="M161" s="205" t="n">
        <v>14749</v>
      </c>
      <c r="N161" s="206" t="n">
        <f aca="false">M161/L161</f>
        <v>0.0182496925182324</v>
      </c>
      <c r="O161" s="207" t="n">
        <f aca="false">2*K161*N161/(2+K161*N161)</f>
        <v>0.0180846726605583</v>
      </c>
      <c r="Q161" s="203" t="s">
        <v>213</v>
      </c>
      <c r="R161" s="204" t="s">
        <v>64</v>
      </c>
      <c r="S161" s="204" t="n">
        <v>1</v>
      </c>
      <c r="T161" s="205" t="n">
        <v>972429</v>
      </c>
      <c r="U161" s="205" t="n">
        <v>15158</v>
      </c>
      <c r="V161" s="206" t="n">
        <f aca="false">U161/T161</f>
        <v>0.0155877704182002</v>
      </c>
      <c r="W161" s="207" t="n">
        <f aca="false">2*S161*V161/(2+S161*V161)</f>
        <v>0.0154672206757496</v>
      </c>
    </row>
    <row r="162" customFormat="false" ht="15" hidden="false" customHeight="false" outlineLevel="0" collapsed="false">
      <c r="A162" s="196" t="s">
        <v>214</v>
      </c>
      <c r="B162" s="197" t="s">
        <v>69</v>
      </c>
      <c r="C162" s="197" t="n">
        <v>1</v>
      </c>
      <c r="D162" s="198" t="n">
        <v>486376</v>
      </c>
      <c r="E162" s="198" t="n">
        <v>17885</v>
      </c>
      <c r="F162" s="199" t="n">
        <f aca="false">E162/D162</f>
        <v>0.0367719624323569</v>
      </c>
      <c r="G162" s="200" t="n">
        <f aca="false">2*C162*F162/(2+C162*F162)</f>
        <v>0.0361080799525962</v>
      </c>
      <c r="I162" s="196" t="s">
        <v>214</v>
      </c>
      <c r="J162" s="197" t="s">
        <v>69</v>
      </c>
      <c r="K162" s="197" t="n">
        <v>1</v>
      </c>
      <c r="L162" s="198" t="n">
        <v>634556</v>
      </c>
      <c r="M162" s="198" t="n">
        <v>19615</v>
      </c>
      <c r="N162" s="199" t="n">
        <f aca="false">M162/L162</f>
        <v>0.0309113774040431</v>
      </c>
      <c r="O162" s="200" t="n">
        <f aca="false">2*K162*N162/(2+K162*N162)</f>
        <v>0.0304408924465771</v>
      </c>
      <c r="Q162" s="196" t="s">
        <v>214</v>
      </c>
      <c r="R162" s="197" t="s">
        <v>69</v>
      </c>
      <c r="S162" s="197" t="n">
        <v>1</v>
      </c>
      <c r="T162" s="198" t="n">
        <v>833551</v>
      </c>
      <c r="U162" s="198" t="n">
        <v>21533</v>
      </c>
      <c r="V162" s="199" t="n">
        <f aca="false">U162/T162</f>
        <v>0.0258328524589377</v>
      </c>
      <c r="W162" s="200" t="n">
        <f aca="false">2*S162*V162/(2+S162*V162)</f>
        <v>0.0255034391683223</v>
      </c>
    </row>
    <row r="163" customFormat="false" ht="15" hidden="false" customHeight="false" outlineLevel="0" collapsed="false">
      <c r="A163" s="203" t="s">
        <v>215</v>
      </c>
      <c r="B163" s="204" t="s">
        <v>70</v>
      </c>
      <c r="C163" s="204" t="n">
        <v>1</v>
      </c>
      <c r="D163" s="205" t="n">
        <v>367253</v>
      </c>
      <c r="E163" s="205" t="n">
        <v>25728</v>
      </c>
      <c r="F163" s="206" t="n">
        <f aca="false">E163/D163</f>
        <v>0.0700552480170346</v>
      </c>
      <c r="G163" s="207" t="n">
        <f aca="false">2*C163*F163/(2+C163*F163)</f>
        <v>0.067684423480139</v>
      </c>
      <c r="I163" s="203" t="s">
        <v>215</v>
      </c>
      <c r="J163" s="204" t="s">
        <v>70</v>
      </c>
      <c r="K163" s="204" t="n">
        <v>1</v>
      </c>
      <c r="L163" s="205" t="n">
        <v>437492</v>
      </c>
      <c r="M163" s="205" t="n">
        <v>24927</v>
      </c>
      <c r="N163" s="206" t="n">
        <f aca="false">M163/L163</f>
        <v>0.0569770418659084</v>
      </c>
      <c r="O163" s="207" t="n">
        <f aca="false">2*K163*N163/(2+K163*N163)</f>
        <v>0.0553988116602642</v>
      </c>
      <c r="Q163" s="203" t="s">
        <v>215</v>
      </c>
      <c r="R163" s="204" t="s">
        <v>70</v>
      </c>
      <c r="S163" s="204" t="n">
        <v>1</v>
      </c>
      <c r="T163" s="205" t="n">
        <v>645998</v>
      </c>
      <c r="U163" s="205" t="n">
        <v>30004</v>
      </c>
      <c r="V163" s="206" t="n">
        <f aca="false">U163/T163</f>
        <v>0.0464459642289914</v>
      </c>
      <c r="W163" s="207" t="n">
        <f aca="false">2*S163*V163/(2+S163*V163)</f>
        <v>0.0453918305597579</v>
      </c>
    </row>
    <row r="164" customFormat="false" ht="15" hidden="false" customHeight="false" outlineLevel="0" collapsed="false">
      <c r="A164" s="196" t="s">
        <v>216</v>
      </c>
      <c r="B164" s="197" t="s">
        <v>71</v>
      </c>
      <c r="C164" s="197" t="n">
        <v>1</v>
      </c>
      <c r="D164" s="198" t="n">
        <v>213207</v>
      </c>
      <c r="E164" s="198" t="n">
        <v>24530</v>
      </c>
      <c r="F164" s="199" t="n">
        <f aca="false">E164/D164</f>
        <v>0.115052507656878</v>
      </c>
      <c r="G164" s="200" t="n">
        <f aca="false">2*C164*F164/(2+C164*F164)</f>
        <v>0.108793996593812</v>
      </c>
      <c r="I164" s="196" t="s">
        <v>216</v>
      </c>
      <c r="J164" s="197" t="s">
        <v>71</v>
      </c>
      <c r="K164" s="197" t="n">
        <v>1</v>
      </c>
      <c r="L164" s="198" t="n">
        <v>266788</v>
      </c>
      <c r="M164" s="198" t="n">
        <v>24714</v>
      </c>
      <c r="N164" s="199" t="n">
        <f aca="false">M164/L164</f>
        <v>0.0926353509153335</v>
      </c>
      <c r="O164" s="200" t="n">
        <f aca="false">2*K164*N164/(2+K164*N164)</f>
        <v>0.0885346325386448</v>
      </c>
      <c r="Q164" s="196" t="s">
        <v>216</v>
      </c>
      <c r="R164" s="197" t="s">
        <v>71</v>
      </c>
      <c r="S164" s="197" t="n">
        <v>1</v>
      </c>
      <c r="T164" s="198" t="n">
        <v>428278</v>
      </c>
      <c r="U164" s="198" t="n">
        <v>32189</v>
      </c>
      <c r="V164" s="199" t="n">
        <f aca="false">U164/T164</f>
        <v>0.0751591256146708</v>
      </c>
      <c r="W164" s="200" t="n">
        <f aca="false">2*S164*V164/(2+S164*V164)</f>
        <v>0.0724369757354472</v>
      </c>
    </row>
    <row r="165" customFormat="false" ht="15" hidden="false" customHeight="false" outlineLevel="0" collapsed="false">
      <c r="A165" s="203" t="n">
        <v>90</v>
      </c>
      <c r="B165" s="204" t="s">
        <v>72</v>
      </c>
      <c r="C165" s="204" t="n">
        <v>1</v>
      </c>
      <c r="D165" s="205" t="n">
        <v>83589</v>
      </c>
      <c r="E165" s="205" t="n">
        <v>14534</v>
      </c>
      <c r="F165" s="206" t="n">
        <f aca="false">E165/D165</f>
        <v>0.173874552871789</v>
      </c>
      <c r="G165" s="207" t="n">
        <f aca="false">2*C165*F165/(2+C165*F165)</f>
        <v>0.159967420973849</v>
      </c>
      <c r="I165" s="203" t="n">
        <v>90</v>
      </c>
      <c r="J165" s="204" t="s">
        <v>72</v>
      </c>
      <c r="K165" s="204" t="n">
        <v>1</v>
      </c>
      <c r="L165" s="205" t="n">
        <v>134418</v>
      </c>
      <c r="M165" s="205" t="n">
        <v>18997</v>
      </c>
      <c r="N165" s="206" t="n">
        <f aca="false">M165/L165</f>
        <v>0.141327798360339</v>
      </c>
      <c r="O165" s="207" t="n">
        <f aca="false">2*K165*N165/(2+K165*N165)</f>
        <v>0.132000152866419</v>
      </c>
      <c r="Q165" s="203" t="n">
        <v>90</v>
      </c>
      <c r="R165" s="204" t="s">
        <v>72</v>
      </c>
      <c r="S165" s="204" t="n">
        <v>1</v>
      </c>
      <c r="T165" s="205" t="n">
        <v>222644</v>
      </c>
      <c r="U165" s="205" t="n">
        <v>25438</v>
      </c>
      <c r="V165" s="206" t="n">
        <f aca="false">U165/T165</f>
        <v>0.114254145631591</v>
      </c>
      <c r="W165" s="207" t="n">
        <f aca="false">2*S165*V165/(2+S165*V165)</f>
        <v>0.108079859621096</v>
      </c>
    </row>
    <row r="166" customFormat="false" ht="15" hidden="false" customHeight="false" outlineLevel="0" collapsed="false">
      <c r="A166" s="196" t="n">
        <v>95</v>
      </c>
      <c r="B166" s="197" t="s">
        <v>74</v>
      </c>
      <c r="C166" s="197" t="n">
        <v>1</v>
      </c>
      <c r="D166" s="198" t="n">
        <v>19415</v>
      </c>
      <c r="E166" s="198" t="n">
        <v>5129</v>
      </c>
      <c r="F166" s="199" t="n">
        <f aca="false">E166/D166</f>
        <v>0.26417718259078</v>
      </c>
      <c r="G166" s="200" t="n">
        <f aca="false">2*C166*F166/(2+C166*F166)</f>
        <v>0.233353806956482</v>
      </c>
      <c r="I166" s="196" t="n">
        <v>95</v>
      </c>
      <c r="J166" s="197" t="s">
        <v>74</v>
      </c>
      <c r="K166" s="197" t="n">
        <v>1</v>
      </c>
      <c r="L166" s="198" t="n">
        <v>47338</v>
      </c>
      <c r="M166" s="198" t="n">
        <v>10478</v>
      </c>
      <c r="N166" s="199" t="n">
        <f aca="false">M166/L166</f>
        <v>0.221344374498289</v>
      </c>
      <c r="O166" s="200" t="n">
        <f aca="false">2*K166*N166/(2+K166*N166)</f>
        <v>0.19928866234285</v>
      </c>
      <c r="Q166" s="196" t="n">
        <v>95</v>
      </c>
      <c r="R166" s="197" t="s">
        <v>74</v>
      </c>
      <c r="S166" s="197" t="n">
        <v>1</v>
      </c>
      <c r="T166" s="198" t="n">
        <v>85005</v>
      </c>
      <c r="U166" s="198" t="n">
        <v>15191</v>
      </c>
      <c r="V166" s="199" t="n">
        <f aca="false">U166/T166</f>
        <v>0.178707134874419</v>
      </c>
      <c r="W166" s="200" t="n">
        <f aca="false">2*S166*V166/(2+S166*V166)</f>
        <v>0.164048790233314</v>
      </c>
    </row>
    <row r="167" customFormat="false" ht="15" hidden="false" customHeight="false" outlineLevel="0" collapsed="false">
      <c r="A167" s="220" t="s">
        <v>217</v>
      </c>
      <c r="B167" s="221" t="s">
        <v>218</v>
      </c>
      <c r="C167" s="221" t="n">
        <v>1</v>
      </c>
      <c r="D167" s="222" t="n">
        <v>3644</v>
      </c>
      <c r="E167" s="222" t="n">
        <v>1234</v>
      </c>
      <c r="F167" s="223" t="n">
        <f aca="false">E167/D167</f>
        <v>0.338638858397365</v>
      </c>
      <c r="G167" s="224" t="n">
        <f aca="false">2*C167*F167/(2+C167*F167)</f>
        <v>0.289603379488383</v>
      </c>
      <c r="I167" s="220" t="s">
        <v>217</v>
      </c>
      <c r="J167" s="221" t="s">
        <v>218</v>
      </c>
      <c r="K167" s="221" t="n">
        <v>1</v>
      </c>
      <c r="L167" s="222" t="n">
        <v>10767</v>
      </c>
      <c r="M167" s="222" t="n">
        <v>3324</v>
      </c>
      <c r="N167" s="223" t="n">
        <f aca="false">M167/L167</f>
        <v>0.308721092226247</v>
      </c>
      <c r="O167" s="224" t="n">
        <f aca="false">2*K167*N167/(2+K167*N167)</f>
        <v>0.26743905382573</v>
      </c>
      <c r="Q167" s="220" t="s">
        <v>217</v>
      </c>
      <c r="R167" s="221" t="s">
        <v>218</v>
      </c>
      <c r="S167" s="221" t="n">
        <v>1</v>
      </c>
      <c r="T167" s="222" t="n">
        <v>28313</v>
      </c>
      <c r="U167" s="222" t="n">
        <v>6941</v>
      </c>
      <c r="V167" s="223" t="n">
        <f aca="false">U167/T167</f>
        <v>0.245152403489563</v>
      </c>
      <c r="W167" s="224" t="n">
        <f aca="false">2*S167*V167/(2+S167*V167)</f>
        <v>0.218383752576022</v>
      </c>
    </row>
    <row r="169" customFormat="false" ht="15" hidden="false" customHeight="false" outlineLevel="0" collapsed="false">
      <c r="F169" s="179" t="n">
        <v>2012</v>
      </c>
      <c r="N169" s="179" t="n">
        <v>2025</v>
      </c>
      <c r="V169" s="179" t="n">
        <v>2038</v>
      </c>
    </row>
    <row r="170" customFormat="false" ht="15" hidden="false" customHeight="false" outlineLevel="0" collapsed="false">
      <c r="A170" s="180"/>
      <c r="B170" s="181"/>
      <c r="C170" s="181"/>
      <c r="D170" s="181"/>
      <c r="E170" s="182"/>
      <c r="F170" s="182" t="s">
        <v>251</v>
      </c>
      <c r="G170" s="181"/>
      <c r="I170" s="180"/>
      <c r="J170" s="181"/>
      <c r="K170" s="181"/>
      <c r="L170" s="181"/>
      <c r="M170" s="182"/>
      <c r="N170" s="182" t="s">
        <v>252</v>
      </c>
      <c r="O170" s="181"/>
      <c r="Q170" s="180"/>
      <c r="R170" s="181"/>
      <c r="S170" s="181"/>
      <c r="T170" s="181"/>
      <c r="U170" s="182"/>
      <c r="V170" s="182" t="s">
        <v>253</v>
      </c>
      <c r="W170" s="181"/>
    </row>
    <row r="171" customFormat="false" ht="15" hidden="false" customHeight="false" outlineLevel="0" collapsed="false">
      <c r="A171" s="184"/>
      <c r="B171" s="185"/>
      <c r="C171" s="186"/>
      <c r="D171" s="187"/>
      <c r="E171" s="187"/>
      <c r="F171" s="187"/>
      <c r="G171" s="187"/>
      <c r="I171" s="184"/>
      <c r="J171" s="185"/>
      <c r="K171" s="186"/>
      <c r="L171" s="187"/>
      <c r="M171" s="187"/>
      <c r="N171" s="187"/>
      <c r="O171" s="187"/>
      <c r="Q171" s="184"/>
      <c r="R171" s="185"/>
      <c r="S171" s="186"/>
      <c r="T171" s="187"/>
      <c r="U171" s="187"/>
      <c r="V171" s="187"/>
      <c r="W171" s="187"/>
    </row>
    <row r="172" customFormat="false" ht="61" hidden="false" customHeight="false" outlineLevel="0" collapsed="false">
      <c r="A172" s="184" t="s">
        <v>163</v>
      </c>
      <c r="B172" s="187" t="s">
        <v>164</v>
      </c>
      <c r="C172" s="186" t="s">
        <v>165</v>
      </c>
      <c r="D172" s="187" t="s">
        <v>166</v>
      </c>
      <c r="E172" s="187" t="s">
        <v>167</v>
      </c>
      <c r="F172" s="187" t="s">
        <v>168</v>
      </c>
      <c r="G172" s="187" t="s">
        <v>169</v>
      </c>
      <c r="I172" s="184" t="s">
        <v>163</v>
      </c>
      <c r="J172" s="187" t="s">
        <v>164</v>
      </c>
      <c r="K172" s="186" t="s">
        <v>165</v>
      </c>
      <c r="L172" s="187" t="s">
        <v>166</v>
      </c>
      <c r="M172" s="187" t="s">
        <v>167</v>
      </c>
      <c r="N172" s="187" t="s">
        <v>168</v>
      </c>
      <c r="O172" s="187" t="s">
        <v>169</v>
      </c>
      <c r="Q172" s="184" t="s">
        <v>163</v>
      </c>
      <c r="R172" s="187" t="s">
        <v>164</v>
      </c>
      <c r="S172" s="186" t="s">
        <v>165</v>
      </c>
      <c r="T172" s="187" t="s">
        <v>166</v>
      </c>
      <c r="U172" s="187" t="s">
        <v>167</v>
      </c>
      <c r="V172" s="187" t="s">
        <v>168</v>
      </c>
      <c r="W172" s="187" t="s">
        <v>169</v>
      </c>
    </row>
    <row r="173" customFormat="false" ht="15" hidden="false" customHeight="false" outlineLevel="0" collapsed="false">
      <c r="A173" s="191" t="s">
        <v>175</v>
      </c>
      <c r="B173" s="192" t="s">
        <v>176</v>
      </c>
      <c r="C173" s="193" t="s">
        <v>177</v>
      </c>
      <c r="D173" s="192" t="s">
        <v>178</v>
      </c>
      <c r="E173" s="192" t="s">
        <v>179</v>
      </c>
      <c r="F173" s="192" t="s">
        <v>180</v>
      </c>
      <c r="G173" s="192" t="s">
        <v>181</v>
      </c>
      <c r="I173" s="191" t="s">
        <v>175</v>
      </c>
      <c r="J173" s="192" t="s">
        <v>176</v>
      </c>
      <c r="K173" s="193" t="s">
        <v>177</v>
      </c>
      <c r="L173" s="192" t="s">
        <v>178</v>
      </c>
      <c r="M173" s="192" t="s">
        <v>179</v>
      </c>
      <c r="N173" s="192" t="s">
        <v>180</v>
      </c>
      <c r="O173" s="192" t="s">
        <v>181</v>
      </c>
      <c r="Q173" s="191" t="s">
        <v>175</v>
      </c>
      <c r="R173" s="192" t="s">
        <v>176</v>
      </c>
      <c r="S173" s="193" t="s">
        <v>177</v>
      </c>
      <c r="T173" s="192" t="s">
        <v>178</v>
      </c>
      <c r="U173" s="192" t="s">
        <v>179</v>
      </c>
      <c r="V173" s="192" t="s">
        <v>180</v>
      </c>
      <c r="W173" s="192" t="s">
        <v>181</v>
      </c>
    </row>
    <row r="174" customFormat="false" ht="15" hidden="false" customHeight="false" outlineLevel="0" collapsed="false">
      <c r="A174" s="196" t="s">
        <v>186</v>
      </c>
      <c r="B174" s="197" t="s">
        <v>186</v>
      </c>
      <c r="C174" s="197" t="n">
        <v>1</v>
      </c>
      <c r="D174" s="198" t="n">
        <v>752576.463414</v>
      </c>
      <c r="E174" s="198" t="n">
        <v>8388</v>
      </c>
      <c r="F174" s="199" t="n">
        <f aca="false">E174/D174</f>
        <v>0.0111457113101153</v>
      </c>
      <c r="G174" s="200" t="n">
        <f aca="false">2*C174*F174/(2+C174*F174)</f>
        <v>0.0110839421006991</v>
      </c>
      <c r="I174" s="196" t="s">
        <v>186</v>
      </c>
      <c r="J174" s="197" t="s">
        <v>186</v>
      </c>
      <c r="K174" s="197" t="n">
        <v>1</v>
      </c>
      <c r="L174" s="198" t="n">
        <v>719676.3152</v>
      </c>
      <c r="M174" s="198" t="n">
        <v>5248</v>
      </c>
      <c r="N174" s="199" t="n">
        <f aca="false">M174/L174</f>
        <v>0.00729216717176745</v>
      </c>
      <c r="O174" s="200" t="n">
        <f aca="false">2*K174*N174/(2+K174*N174)</f>
        <v>0.00726567591009131</v>
      </c>
      <c r="Q174" s="196" t="s">
        <v>186</v>
      </c>
      <c r="R174" s="197" t="s">
        <v>186</v>
      </c>
      <c r="S174" s="197" t="n">
        <v>1</v>
      </c>
      <c r="T174" s="198" t="n">
        <v>701710.04164</v>
      </c>
      <c r="U174" s="198" t="n">
        <v>3683</v>
      </c>
      <c r="V174" s="199" t="n">
        <f aca="false">U174/T174</f>
        <v>0.00524860666293486</v>
      </c>
      <c r="W174" s="200" t="n">
        <f aca="false">2*S174*V174/(2+S174*V174)</f>
        <v>0.00523486877935739</v>
      </c>
    </row>
    <row r="175" customFormat="false" ht="15" hidden="false" customHeight="false" outlineLevel="0" collapsed="false">
      <c r="A175" s="203" t="s">
        <v>188</v>
      </c>
      <c r="B175" s="204" t="s">
        <v>189</v>
      </c>
      <c r="C175" s="204" t="n">
        <v>1</v>
      </c>
      <c r="D175" s="205" t="n">
        <v>2918434.536586</v>
      </c>
      <c r="E175" s="205" t="n">
        <v>1373</v>
      </c>
      <c r="F175" s="206" t="n">
        <f aca="false">E175/D175</f>
        <v>0.000470457700108683</v>
      </c>
      <c r="G175" s="207" t="n">
        <f aca="false">2*C175*F175/(2+C175*F175)</f>
        <v>0.000470347060910419</v>
      </c>
      <c r="I175" s="203" t="s">
        <v>188</v>
      </c>
      <c r="J175" s="204" t="s">
        <v>189</v>
      </c>
      <c r="K175" s="204" t="n">
        <v>1</v>
      </c>
      <c r="L175" s="205" t="n">
        <v>2917756.6848</v>
      </c>
      <c r="M175" s="205" t="n">
        <v>803</v>
      </c>
      <c r="N175" s="206" t="n">
        <f aca="false">M175/L175</f>
        <v>0.000275211433558944</v>
      </c>
      <c r="O175" s="207" t="n">
        <f aca="false">2*K175*N175/(2+K175*N175)</f>
        <v>0.000275173568102866</v>
      </c>
      <c r="Q175" s="203" t="s">
        <v>188</v>
      </c>
      <c r="R175" s="204" t="s">
        <v>189</v>
      </c>
      <c r="S175" s="204" t="n">
        <v>1</v>
      </c>
      <c r="T175" s="205" t="n">
        <v>2817102.95836</v>
      </c>
      <c r="U175" s="205" t="n">
        <v>510</v>
      </c>
      <c r="V175" s="206" t="n">
        <f aca="false">U175/T175</f>
        <v>0.000181037046759874</v>
      </c>
      <c r="W175" s="207" t="n">
        <f aca="false">2*S175*V175/(2+S175*V175)</f>
        <v>0.000181020661036936</v>
      </c>
    </row>
    <row r="176" customFormat="false" ht="15" hidden="false" customHeight="false" outlineLevel="0" collapsed="false">
      <c r="A176" s="196" t="s">
        <v>194</v>
      </c>
      <c r="B176" s="197" t="s">
        <v>46</v>
      </c>
      <c r="C176" s="197" t="n">
        <v>1</v>
      </c>
      <c r="D176" s="198" t="n">
        <v>3511823</v>
      </c>
      <c r="E176" s="198" t="n">
        <v>710</v>
      </c>
      <c r="F176" s="199" t="n">
        <f aca="false">E176/D176</f>
        <v>0.000202174198414897</v>
      </c>
      <c r="G176" s="200" t="n">
        <f aca="false">2*C176*F176/(2+C176*F176)</f>
        <v>0.000202153763277374</v>
      </c>
      <c r="I176" s="196" t="s">
        <v>194</v>
      </c>
      <c r="J176" s="197" t="s">
        <v>46</v>
      </c>
      <c r="K176" s="197" t="n">
        <v>1</v>
      </c>
      <c r="L176" s="198" t="n">
        <v>3711801</v>
      </c>
      <c r="M176" s="198" t="n">
        <v>434</v>
      </c>
      <c r="N176" s="199" t="n">
        <f aca="false">M176/L176</f>
        <v>0.000116924371753766</v>
      </c>
      <c r="O176" s="200" t="n">
        <f aca="false">2*K176*N176/(2+K176*N176)</f>
        <v>0.000116917536499015</v>
      </c>
      <c r="Q176" s="196" t="s">
        <v>194</v>
      </c>
      <c r="R176" s="197" t="s">
        <v>46</v>
      </c>
      <c r="S176" s="197" t="n">
        <v>1</v>
      </c>
      <c r="T176" s="198" t="n">
        <v>3546796</v>
      </c>
      <c r="U176" s="198" t="n">
        <v>274</v>
      </c>
      <c r="V176" s="199" t="n">
        <f aca="false">U176/T176</f>
        <v>7.72528219835592E-005</v>
      </c>
      <c r="W176" s="200" t="n">
        <f aca="false">2*S176*V176/(2+S176*V176)</f>
        <v>7.72498380995638E-005</v>
      </c>
    </row>
    <row r="177" customFormat="false" ht="15" hidden="false" customHeight="false" outlineLevel="0" collapsed="false">
      <c r="A177" s="203" t="s">
        <v>200</v>
      </c>
      <c r="B177" s="204" t="s">
        <v>33</v>
      </c>
      <c r="C177" s="204" t="n">
        <v>1</v>
      </c>
      <c r="D177" s="205" t="n">
        <v>3521389</v>
      </c>
      <c r="E177" s="205" t="n">
        <v>873</v>
      </c>
      <c r="F177" s="206" t="n">
        <f aca="false">E177/D177</f>
        <v>0.000247913536391464</v>
      </c>
      <c r="G177" s="207" t="n">
        <f aca="false">2*C177*F177/(2+C177*F177)</f>
        <v>0.000247882809639489</v>
      </c>
      <c r="I177" s="203" t="s">
        <v>200</v>
      </c>
      <c r="J177" s="204" t="s">
        <v>33</v>
      </c>
      <c r="K177" s="204" t="n">
        <v>1</v>
      </c>
      <c r="L177" s="205" t="n">
        <v>3764119</v>
      </c>
      <c r="M177" s="205" t="n">
        <v>537</v>
      </c>
      <c r="N177" s="206" t="n">
        <f aca="false">M177/L177</f>
        <v>0.000142662864803158</v>
      </c>
      <c r="O177" s="207" t="n">
        <f aca="false">2*K177*N177/(2+K177*N177)</f>
        <v>0.000142652689182503</v>
      </c>
      <c r="Q177" s="203" t="s">
        <v>200</v>
      </c>
      <c r="R177" s="204" t="s">
        <v>33</v>
      </c>
      <c r="S177" s="204" t="n">
        <v>1</v>
      </c>
      <c r="T177" s="205" t="n">
        <v>3594071</v>
      </c>
      <c r="U177" s="205" t="n">
        <v>336</v>
      </c>
      <c r="V177" s="206" t="n">
        <f aca="false">U177/T177</f>
        <v>9.34873017255363E-005</v>
      </c>
      <c r="W177" s="207" t="n">
        <f aca="false">2*S177*V177/(2+S177*V177)</f>
        <v>9.34829319920016E-005</v>
      </c>
    </row>
    <row r="178" customFormat="false" ht="15" hidden="false" customHeight="false" outlineLevel="0" collapsed="false">
      <c r="A178" s="196" t="s">
        <v>202</v>
      </c>
      <c r="B178" s="197" t="s">
        <v>34</v>
      </c>
      <c r="C178" s="197" t="n">
        <v>1</v>
      </c>
      <c r="D178" s="198" t="n">
        <v>3574520</v>
      </c>
      <c r="E178" s="198" t="n">
        <v>2432</v>
      </c>
      <c r="F178" s="199" t="n">
        <f aca="false">E178/D178</f>
        <v>0.000680371070801115</v>
      </c>
      <c r="G178" s="200" t="n">
        <f aca="false">2*C178*F178/(2+C178*F178)</f>
        <v>0.000680139697114105</v>
      </c>
      <c r="I178" s="196" t="s">
        <v>202</v>
      </c>
      <c r="J178" s="197" t="s">
        <v>34</v>
      </c>
      <c r="K178" s="197" t="n">
        <v>1</v>
      </c>
      <c r="L178" s="198" t="n">
        <v>3569145</v>
      </c>
      <c r="M178" s="198" t="n">
        <v>1677</v>
      </c>
      <c r="N178" s="199" t="n">
        <f aca="false">M178/L178</f>
        <v>0.000469860428758148</v>
      </c>
      <c r="O178" s="200" t="n">
        <f aca="false">2*K178*N178/(2+K178*N178)</f>
        <v>0.000469750070273434</v>
      </c>
      <c r="Q178" s="196" t="s">
        <v>202</v>
      </c>
      <c r="R178" s="197" t="s">
        <v>34</v>
      </c>
      <c r="S178" s="197" t="n">
        <v>1</v>
      </c>
      <c r="T178" s="198" t="n">
        <v>3663732</v>
      </c>
      <c r="U178" s="198" t="n">
        <v>1318</v>
      </c>
      <c r="V178" s="199" t="n">
        <f aca="false">U178/T178</f>
        <v>0.000359742470246186</v>
      </c>
      <c r="W178" s="200" t="n">
        <f aca="false">2*S178*V178/(2+S178*V178)</f>
        <v>0.00035967777456063</v>
      </c>
    </row>
    <row r="179" customFormat="false" ht="15" hidden="false" customHeight="false" outlineLevel="0" collapsed="false">
      <c r="A179" s="203" t="s">
        <v>203</v>
      </c>
      <c r="B179" s="204" t="s">
        <v>35</v>
      </c>
      <c r="C179" s="204" t="n">
        <v>1</v>
      </c>
      <c r="D179" s="205" t="n">
        <v>3444594</v>
      </c>
      <c r="E179" s="205" t="n">
        <v>3215</v>
      </c>
      <c r="F179" s="206" t="n">
        <f aca="false">E179/D179</f>
        <v>0.000933346571468219</v>
      </c>
      <c r="G179" s="207" t="n">
        <f aca="false">2*C179*F179/(2+C179*F179)</f>
        <v>0.000932911206730076</v>
      </c>
      <c r="I179" s="203" t="s">
        <v>203</v>
      </c>
      <c r="J179" s="204" t="s">
        <v>35</v>
      </c>
      <c r="K179" s="204" t="n">
        <v>1</v>
      </c>
      <c r="L179" s="205" t="n">
        <v>3501523</v>
      </c>
      <c r="M179" s="205" t="n">
        <v>2383</v>
      </c>
      <c r="N179" s="206" t="n">
        <f aca="false">M179/L179</f>
        <v>0.000680561001598447</v>
      </c>
      <c r="O179" s="207" t="n">
        <f aca="false">2*K179*N179/(2+K179*N179)</f>
        <v>0.000680329498735909</v>
      </c>
      <c r="Q179" s="203" t="s">
        <v>203</v>
      </c>
      <c r="R179" s="204" t="s">
        <v>35</v>
      </c>
      <c r="S179" s="204" t="n">
        <v>1</v>
      </c>
      <c r="T179" s="205" t="n">
        <v>3727145</v>
      </c>
      <c r="U179" s="205" t="n">
        <v>1987</v>
      </c>
      <c r="V179" s="206" t="n">
        <f aca="false">U179/T179</f>
        <v>0.000533115829944904</v>
      </c>
      <c r="W179" s="207" t="n">
        <f aca="false">2*S179*V179/(2+S179*V179)</f>
        <v>0.000532973761570285</v>
      </c>
    </row>
    <row r="180" customFormat="false" ht="15" hidden="false" customHeight="false" outlineLevel="0" collapsed="false">
      <c r="A180" s="196" t="s">
        <v>204</v>
      </c>
      <c r="B180" s="197" t="s">
        <v>36</v>
      </c>
      <c r="C180" s="197" t="n">
        <v>1</v>
      </c>
      <c r="D180" s="198" t="n">
        <v>3212958</v>
      </c>
      <c r="E180" s="198" t="n">
        <v>3198</v>
      </c>
      <c r="F180" s="199" t="n">
        <f aca="false">E180/D180</f>
        <v>0.000995344476958616</v>
      </c>
      <c r="G180" s="200" t="n">
        <f aca="false">2*C180*F180/(2+C180*F180)</f>
        <v>0.00099484936804667</v>
      </c>
      <c r="I180" s="196" t="s">
        <v>204</v>
      </c>
      <c r="J180" s="197" t="s">
        <v>36</v>
      </c>
      <c r="K180" s="197" t="n">
        <v>1</v>
      </c>
      <c r="L180" s="198" t="n">
        <v>3528996</v>
      </c>
      <c r="M180" s="198" t="n">
        <v>2431</v>
      </c>
      <c r="N180" s="199" t="n">
        <f aca="false">M180/L180</f>
        <v>0.000688864481569262</v>
      </c>
      <c r="O180" s="200" t="n">
        <f aca="false">2*K180*N180/(2+K180*N180)</f>
        <v>0.000688627296126592</v>
      </c>
      <c r="Q180" s="196" t="s">
        <v>204</v>
      </c>
      <c r="R180" s="197" t="s">
        <v>36</v>
      </c>
      <c r="S180" s="197" t="n">
        <v>1</v>
      </c>
      <c r="T180" s="198" t="n">
        <v>3694819</v>
      </c>
      <c r="U180" s="198" t="n">
        <v>1904</v>
      </c>
      <c r="V180" s="199" t="n">
        <f aca="false">U180/T180</f>
        <v>0.00051531617651636</v>
      </c>
      <c r="W180" s="200" t="n">
        <f aca="false">2*S180*V180/(2+S180*V180)</f>
        <v>0.000515183435337308</v>
      </c>
    </row>
    <row r="181" customFormat="false" ht="15" hidden="false" customHeight="false" outlineLevel="0" collapsed="false">
      <c r="A181" s="203" t="s">
        <v>205</v>
      </c>
      <c r="B181" s="204" t="s">
        <v>37</v>
      </c>
      <c r="C181" s="204" t="n">
        <v>1</v>
      </c>
      <c r="D181" s="205" t="n">
        <v>3154334</v>
      </c>
      <c r="E181" s="205" t="n">
        <v>3461</v>
      </c>
      <c r="F181" s="206" t="n">
        <f aca="false">E181/D181</f>
        <v>0.00109722052262062</v>
      </c>
      <c r="G181" s="207" t="n">
        <f aca="false">2*C181*F181/(2+C181*F181)</f>
        <v>0.00109661890623591</v>
      </c>
      <c r="I181" s="203" t="s">
        <v>205</v>
      </c>
      <c r="J181" s="204" t="s">
        <v>37</v>
      </c>
      <c r="K181" s="204" t="n">
        <v>1</v>
      </c>
      <c r="L181" s="205" t="n">
        <v>3541373</v>
      </c>
      <c r="M181" s="205" t="n">
        <v>2702</v>
      </c>
      <c r="N181" s="206" t="n">
        <f aca="false">M181/L181</f>
        <v>0.000762980911640768</v>
      </c>
      <c r="O181" s="207" t="n">
        <f aca="false">2*K181*N181/(2+K181*N181)</f>
        <v>0.000762689952703061</v>
      </c>
      <c r="Q181" s="203" t="s">
        <v>205</v>
      </c>
      <c r="R181" s="204" t="s">
        <v>37</v>
      </c>
      <c r="S181" s="204" t="n">
        <v>1</v>
      </c>
      <c r="T181" s="205" t="n">
        <v>3501553</v>
      </c>
      <c r="U181" s="205" t="n">
        <v>2018</v>
      </c>
      <c r="V181" s="206" t="n">
        <f aca="false">U181/T181</f>
        <v>0.000576315709058238</v>
      </c>
      <c r="W181" s="207" t="n">
        <f aca="false">2*S181*V181/(2+S181*V181)</f>
        <v>0.000576149687000544</v>
      </c>
    </row>
    <row r="182" customFormat="false" ht="15" hidden="false" customHeight="false" outlineLevel="0" collapsed="false">
      <c r="A182" s="196" t="s">
        <v>206</v>
      </c>
      <c r="B182" s="197" t="s">
        <v>38</v>
      </c>
      <c r="C182" s="197" t="n">
        <v>1</v>
      </c>
      <c r="D182" s="198" t="n">
        <v>2890574</v>
      </c>
      <c r="E182" s="198" t="n">
        <v>4134</v>
      </c>
      <c r="F182" s="199" t="n">
        <f aca="false">E182/D182</f>
        <v>0.00143016577330316</v>
      </c>
      <c r="G182" s="200" t="n">
        <f aca="false">2*C182*F182/(2+C182*F182)</f>
        <v>0.00142914381701704</v>
      </c>
      <c r="I182" s="196" t="s">
        <v>206</v>
      </c>
      <c r="J182" s="197" t="s">
        <v>38</v>
      </c>
      <c r="K182" s="197" t="n">
        <v>1</v>
      </c>
      <c r="L182" s="198" t="n">
        <v>3323145</v>
      </c>
      <c r="M182" s="198" t="n">
        <v>3432</v>
      </c>
      <c r="N182" s="199" t="n">
        <f aca="false">M182/L182</f>
        <v>0.0010327566206109</v>
      </c>
      <c r="O182" s="200" t="n">
        <f aca="false">2*K182*N182/(2+K182*N182)</f>
        <v>0.00103222360273106</v>
      </c>
      <c r="Q182" s="196" t="s">
        <v>206</v>
      </c>
      <c r="R182" s="197" t="s">
        <v>38</v>
      </c>
      <c r="S182" s="197" t="n">
        <v>1</v>
      </c>
      <c r="T182" s="198" t="n">
        <v>3483236</v>
      </c>
      <c r="U182" s="198" t="n">
        <v>2815</v>
      </c>
      <c r="V182" s="199" t="n">
        <f aca="false">U182/T182</f>
        <v>0.000808156553274024</v>
      </c>
      <c r="W182" s="200" t="n">
        <f aca="false">2*S182*V182/(2+S182*V182)</f>
        <v>0.000807830126668625</v>
      </c>
    </row>
    <row r="183" customFormat="false" ht="15" hidden="false" customHeight="false" outlineLevel="0" collapsed="false">
      <c r="A183" s="203" t="s">
        <v>207</v>
      </c>
      <c r="B183" s="204" t="s">
        <v>39</v>
      </c>
      <c r="C183" s="204" t="n">
        <v>1</v>
      </c>
      <c r="D183" s="205" t="n">
        <v>2457684</v>
      </c>
      <c r="E183" s="205" t="n">
        <v>5216</v>
      </c>
      <c r="F183" s="206" t="n">
        <f aca="false">E183/D183</f>
        <v>0.0021223232929864</v>
      </c>
      <c r="G183" s="207" t="n">
        <f aca="false">2*C183*F183/(2+C183*F183)</f>
        <v>0.00212007355224502</v>
      </c>
      <c r="I183" s="203" t="s">
        <v>207</v>
      </c>
      <c r="J183" s="204" t="s">
        <v>39</v>
      </c>
      <c r="K183" s="204" t="n">
        <v>1</v>
      </c>
      <c r="L183" s="205" t="n">
        <v>3129669</v>
      </c>
      <c r="M183" s="205" t="n">
        <v>5024</v>
      </c>
      <c r="N183" s="206" t="n">
        <f aca="false">M183/L183</f>
        <v>0.00160528158089562</v>
      </c>
      <c r="O183" s="207" t="n">
        <f aca="false">2*K183*N183/(2+K183*N183)</f>
        <v>0.00160399414976338</v>
      </c>
      <c r="Q183" s="203" t="s">
        <v>207</v>
      </c>
      <c r="R183" s="204" t="s">
        <v>39</v>
      </c>
      <c r="S183" s="204" t="n">
        <v>1</v>
      </c>
      <c r="T183" s="205" t="n">
        <v>3517865</v>
      </c>
      <c r="U183" s="205" t="n">
        <v>4596</v>
      </c>
      <c r="V183" s="206" t="n">
        <f aca="false">U183/T183</f>
        <v>0.00130647423934688</v>
      </c>
      <c r="W183" s="207" t="n">
        <f aca="false">2*S183*V183/(2+S183*V183)</f>
        <v>0.00130562135901093</v>
      </c>
    </row>
    <row r="184" customFormat="false" ht="15" hidden="false" customHeight="false" outlineLevel="0" collapsed="false">
      <c r="A184" s="196" t="s">
        <v>208</v>
      </c>
      <c r="B184" s="197" t="s">
        <v>40</v>
      </c>
      <c r="C184" s="197" t="n">
        <v>1</v>
      </c>
      <c r="D184" s="198" t="n">
        <v>2241583</v>
      </c>
      <c r="E184" s="198" t="n">
        <v>7444</v>
      </c>
      <c r="F184" s="199" t="n">
        <f aca="false">E184/D184</f>
        <v>0.00332086744055429</v>
      </c>
      <c r="G184" s="200" t="n">
        <f aca="false">2*C184*F184/(2+C184*F184)</f>
        <v>0.00331536250086291</v>
      </c>
      <c r="I184" s="196" t="s">
        <v>208</v>
      </c>
      <c r="J184" s="197" t="s">
        <v>40</v>
      </c>
      <c r="K184" s="197" t="n">
        <v>1</v>
      </c>
      <c r="L184" s="198" t="n">
        <v>3049176</v>
      </c>
      <c r="M184" s="198" t="n">
        <v>7935</v>
      </c>
      <c r="N184" s="199" t="n">
        <f aca="false">M184/L184</f>
        <v>0.0026023424033247</v>
      </c>
      <c r="O184" s="200" t="n">
        <f aca="false">2*K184*N184/(2+K184*N184)</f>
        <v>0.00259896071049395</v>
      </c>
      <c r="Q184" s="196" t="s">
        <v>208</v>
      </c>
      <c r="R184" s="197" t="s">
        <v>40</v>
      </c>
      <c r="S184" s="197" t="n">
        <v>1</v>
      </c>
      <c r="T184" s="198" t="n">
        <v>3417269</v>
      </c>
      <c r="U184" s="198" t="n">
        <v>7414</v>
      </c>
      <c r="V184" s="199" t="n">
        <f aca="false">U184/T184</f>
        <v>0.00216956874041815</v>
      </c>
      <c r="W184" s="200" t="n">
        <f aca="false">2*S184*V184/(2+S184*V184)</f>
        <v>0.00216721777644742</v>
      </c>
    </row>
    <row r="185" customFormat="false" ht="15" hidden="false" customHeight="false" outlineLevel="0" collapsed="false">
      <c r="A185" s="203" t="s">
        <v>209</v>
      </c>
      <c r="B185" s="204" t="s">
        <v>52</v>
      </c>
      <c r="C185" s="204" t="n">
        <v>1</v>
      </c>
      <c r="D185" s="205" t="n">
        <v>2107503</v>
      </c>
      <c r="E185" s="205" t="n">
        <v>11446</v>
      </c>
      <c r="F185" s="206" t="n">
        <f aca="false">E185/D185</f>
        <v>0.00543107174699158</v>
      </c>
      <c r="G185" s="207" t="n">
        <f aca="false">2*C185*F185/(2+C185*F185)</f>
        <v>0.00541636341782658</v>
      </c>
      <c r="I185" s="203" t="s">
        <v>209</v>
      </c>
      <c r="J185" s="204" t="s">
        <v>52</v>
      </c>
      <c r="K185" s="204" t="n">
        <v>1</v>
      </c>
      <c r="L185" s="205" t="n">
        <v>2619093</v>
      </c>
      <c r="M185" s="205" t="n">
        <v>11044</v>
      </c>
      <c r="N185" s="206" t="n">
        <f aca="false">M185/L185</f>
        <v>0.00421672693562237</v>
      </c>
      <c r="O185" s="207" t="n">
        <f aca="false">2*K185*N185/(2+K185*N185)</f>
        <v>0.00420785524734104</v>
      </c>
      <c r="Q185" s="203" t="s">
        <v>209</v>
      </c>
      <c r="R185" s="204" t="s">
        <v>52</v>
      </c>
      <c r="S185" s="204" t="n">
        <v>1</v>
      </c>
      <c r="T185" s="205" t="n">
        <v>3140473</v>
      </c>
      <c r="U185" s="205" t="n">
        <v>11017</v>
      </c>
      <c r="V185" s="206" t="n">
        <f aca="false">U185/T185</f>
        <v>0.00350807028113281</v>
      </c>
      <c r="W185" s="207" t="n">
        <f aca="false">2*S185*V185/(2+S185*V185)</f>
        <v>0.00350192777675266</v>
      </c>
    </row>
    <row r="186" customFormat="false" ht="15" hidden="false" customHeight="false" outlineLevel="0" collapsed="false">
      <c r="A186" s="196" t="s">
        <v>210</v>
      </c>
      <c r="B186" s="197" t="s">
        <v>53</v>
      </c>
      <c r="C186" s="197" t="n">
        <v>1</v>
      </c>
      <c r="D186" s="198" t="n">
        <v>1926230</v>
      </c>
      <c r="E186" s="198" t="n">
        <v>16512</v>
      </c>
      <c r="F186" s="199" t="n">
        <f aca="false">E186/D186</f>
        <v>0.00857218504539956</v>
      </c>
      <c r="G186" s="200" t="n">
        <f aca="false">2*C186*F186/(2+C186*F186)</f>
        <v>0.00853560067118604</v>
      </c>
      <c r="I186" s="196" t="s">
        <v>210</v>
      </c>
      <c r="J186" s="197" t="s">
        <v>53</v>
      </c>
      <c r="K186" s="197" t="n">
        <v>1</v>
      </c>
      <c r="L186" s="198" t="n">
        <v>2216218</v>
      </c>
      <c r="M186" s="198" t="n">
        <v>14935</v>
      </c>
      <c r="N186" s="199" t="n">
        <f aca="false">M186/L186</f>
        <v>0.00673895799059479</v>
      </c>
      <c r="O186" s="200" t="n">
        <f aca="false">2*K186*N186/(2+K186*N186)</f>
        <v>0.00671632746627165</v>
      </c>
      <c r="Q186" s="196" t="s">
        <v>210</v>
      </c>
      <c r="R186" s="197" t="s">
        <v>53</v>
      </c>
      <c r="S186" s="197" t="n">
        <v>1</v>
      </c>
      <c r="T186" s="198" t="n">
        <v>2977201</v>
      </c>
      <c r="U186" s="198" t="n">
        <v>16806</v>
      </c>
      <c r="V186" s="199" t="n">
        <f aca="false">U186/T186</f>
        <v>0.00564489935345313</v>
      </c>
      <c r="W186" s="200" t="n">
        <f aca="false">2*S186*V186/(2+S186*V186)</f>
        <v>0.00562901175105607</v>
      </c>
    </row>
    <row r="187" customFormat="false" ht="15" hidden="false" customHeight="false" outlineLevel="0" collapsed="false">
      <c r="A187" s="203" t="s">
        <v>211</v>
      </c>
      <c r="B187" s="204" t="s">
        <v>57</v>
      </c>
      <c r="C187" s="204" t="n">
        <v>1</v>
      </c>
      <c r="D187" s="205" t="n">
        <v>1697644</v>
      </c>
      <c r="E187" s="205" t="n">
        <v>21957</v>
      </c>
      <c r="F187" s="206" t="n">
        <f aca="false">E187/D187</f>
        <v>0.0129338070879407</v>
      </c>
      <c r="G187" s="207" t="n">
        <f aca="false">2*C187*F187/(2+C187*F187)</f>
        <v>0.0128507028322523</v>
      </c>
      <c r="I187" s="203" t="s">
        <v>211</v>
      </c>
      <c r="J187" s="204" t="s">
        <v>57</v>
      </c>
      <c r="K187" s="204" t="n">
        <v>1</v>
      </c>
      <c r="L187" s="205" t="n">
        <v>2013573</v>
      </c>
      <c r="M187" s="205" t="n">
        <v>21065</v>
      </c>
      <c r="N187" s="206" t="n">
        <f aca="false">M187/L187</f>
        <v>0.0104615030098238</v>
      </c>
      <c r="O187" s="207" t="n">
        <f aca="false">2*K187*N187/(2+K187*N187)</f>
        <v>0.0104070662324666</v>
      </c>
      <c r="Q187" s="203" t="s">
        <v>211</v>
      </c>
      <c r="R187" s="204" t="s">
        <v>57</v>
      </c>
      <c r="S187" s="204" t="n">
        <v>1</v>
      </c>
      <c r="T187" s="205" t="n">
        <v>2707978</v>
      </c>
      <c r="U187" s="205" t="n">
        <v>24011</v>
      </c>
      <c r="V187" s="206" t="n">
        <f aca="false">U187/T187</f>
        <v>0.0088667633193475</v>
      </c>
      <c r="W187" s="207" t="n">
        <f aca="false">2*S187*V187/(2+S187*V187)</f>
        <v>0.00882762707935544</v>
      </c>
    </row>
    <row r="188" customFormat="false" ht="15" hidden="false" customHeight="false" outlineLevel="0" collapsed="false">
      <c r="A188" s="196" t="s">
        <v>212</v>
      </c>
      <c r="B188" s="197" t="s">
        <v>62</v>
      </c>
      <c r="C188" s="197" t="n">
        <v>1</v>
      </c>
      <c r="D188" s="198" t="n">
        <v>1383542</v>
      </c>
      <c r="E188" s="198" t="n">
        <v>26997</v>
      </c>
      <c r="F188" s="199" t="n">
        <f aca="false">E188/D188</f>
        <v>0.0195129602137123</v>
      </c>
      <c r="G188" s="200" t="n">
        <f aca="false">2*C188*F188/(2+C188*F188)</f>
        <v>0.0193244218761017</v>
      </c>
      <c r="I188" s="196" t="s">
        <v>212</v>
      </c>
      <c r="J188" s="197" t="s">
        <v>62</v>
      </c>
      <c r="K188" s="197" t="n">
        <v>1</v>
      </c>
      <c r="L188" s="198" t="n">
        <v>1779390</v>
      </c>
      <c r="M188" s="198" t="n">
        <v>28336</v>
      </c>
      <c r="N188" s="199" t="n">
        <f aca="false">M188/L188</f>
        <v>0.0159245584160864</v>
      </c>
      <c r="O188" s="200" t="n">
        <f aca="false">2*K188*N188/(2+K188*N188)</f>
        <v>0.0157987642440334</v>
      </c>
      <c r="Q188" s="196" t="s">
        <v>212</v>
      </c>
      <c r="R188" s="197" t="s">
        <v>62</v>
      </c>
      <c r="S188" s="197" t="n">
        <v>1</v>
      </c>
      <c r="T188" s="198" t="n">
        <v>2176220</v>
      </c>
      <c r="U188" s="198" t="n">
        <v>29528</v>
      </c>
      <c r="V188" s="199" t="n">
        <f aca="false">U188/T188</f>
        <v>0.0135684811278272</v>
      </c>
      <c r="W188" s="200" t="n">
        <f aca="false">2*S188*V188/(2+S188*V188)</f>
        <v>0.0134770495813753</v>
      </c>
    </row>
    <row r="189" customFormat="false" ht="15" hidden="false" customHeight="false" outlineLevel="0" collapsed="false">
      <c r="A189" s="203" t="s">
        <v>213</v>
      </c>
      <c r="B189" s="204" t="s">
        <v>64</v>
      </c>
      <c r="C189" s="204" t="n">
        <v>1</v>
      </c>
      <c r="D189" s="205" t="n">
        <v>1069936</v>
      </c>
      <c r="E189" s="205" t="n">
        <v>31679</v>
      </c>
      <c r="F189" s="206" t="n">
        <f aca="false">E189/D189</f>
        <v>0.0296083130205919</v>
      </c>
      <c r="G189" s="207" t="n">
        <f aca="false">2*C189*F189/(2+C189*F189)</f>
        <v>0.0291763813053435</v>
      </c>
      <c r="I189" s="203" t="s">
        <v>213</v>
      </c>
      <c r="J189" s="204" t="s">
        <v>64</v>
      </c>
      <c r="K189" s="204" t="n">
        <v>1</v>
      </c>
      <c r="L189" s="205" t="n">
        <v>1495576</v>
      </c>
      <c r="M189" s="205" t="n">
        <v>37058</v>
      </c>
      <c r="N189" s="206" t="n">
        <f aca="false">M189/L189</f>
        <v>0.024778413133134</v>
      </c>
      <c r="O189" s="207" t="n">
        <f aca="false">2*K189*N189/(2+K189*N189)</f>
        <v>0.0244751850102866</v>
      </c>
      <c r="Q189" s="203" t="s">
        <v>213</v>
      </c>
      <c r="R189" s="204" t="s">
        <v>64</v>
      </c>
      <c r="S189" s="204" t="n">
        <v>1</v>
      </c>
      <c r="T189" s="205" t="n">
        <v>1780256</v>
      </c>
      <c r="U189" s="205" t="n">
        <v>38547</v>
      </c>
      <c r="V189" s="206" t="n">
        <f aca="false">U189/T189</f>
        <v>0.0216525039095501</v>
      </c>
      <c r="W189" s="207" t="n">
        <f aca="false">2*S189*V189/(2+S189*V189)</f>
        <v>0.0214205991065998</v>
      </c>
    </row>
    <row r="190" customFormat="false" ht="15" hidden="false" customHeight="false" outlineLevel="0" collapsed="false">
      <c r="A190" s="196" t="s">
        <v>214</v>
      </c>
      <c r="B190" s="197" t="s">
        <v>69</v>
      </c>
      <c r="C190" s="197" t="n">
        <v>1</v>
      </c>
      <c r="D190" s="198" t="n">
        <v>820245</v>
      </c>
      <c r="E190" s="198" t="n">
        <v>38937</v>
      </c>
      <c r="F190" s="199" t="n">
        <f aca="false">E190/D190</f>
        <v>0.0474699632426897</v>
      </c>
      <c r="G190" s="200" t="n">
        <f aca="false">2*C190*F190/(2+C190*F190)</f>
        <v>0.0463693867015357</v>
      </c>
      <c r="I190" s="196" t="s">
        <v>214</v>
      </c>
      <c r="J190" s="197" t="s">
        <v>69</v>
      </c>
      <c r="K190" s="197" t="n">
        <v>1</v>
      </c>
      <c r="L190" s="198" t="n">
        <v>1147605</v>
      </c>
      <c r="M190" s="198" t="n">
        <v>45183</v>
      </c>
      <c r="N190" s="199" t="n">
        <f aca="false">M190/L190</f>
        <v>0.0393715607722169</v>
      </c>
      <c r="O190" s="200" t="n">
        <f aca="false">2*K190*N190/(2+K190*N190)</f>
        <v>0.0386114639720765</v>
      </c>
      <c r="Q190" s="196" t="s">
        <v>214</v>
      </c>
      <c r="R190" s="197" t="s">
        <v>69</v>
      </c>
      <c r="S190" s="197" t="n">
        <v>1</v>
      </c>
      <c r="T190" s="198" t="n">
        <v>1464831</v>
      </c>
      <c r="U190" s="198" t="n">
        <v>50402</v>
      </c>
      <c r="V190" s="199" t="n">
        <f aca="false">U190/T190</f>
        <v>0.0344080648211295</v>
      </c>
      <c r="W190" s="200" t="n">
        <f aca="false">2*S190*V190/(2+S190*V190)</f>
        <v>0.033826119170595</v>
      </c>
    </row>
    <row r="191" customFormat="false" ht="15" hidden="false" customHeight="false" outlineLevel="0" collapsed="false">
      <c r="A191" s="203" t="s">
        <v>215</v>
      </c>
      <c r="B191" s="204" t="s">
        <v>70</v>
      </c>
      <c r="C191" s="204" t="n">
        <v>1</v>
      </c>
      <c r="D191" s="205" t="n">
        <v>575646</v>
      </c>
      <c r="E191" s="205" t="n">
        <v>46991</v>
      </c>
      <c r="F191" s="206" t="n">
        <f aca="false">E191/D191</f>
        <v>0.0816317667455346</v>
      </c>
      <c r="G191" s="207" t="n">
        <f aca="false">2*C191*F191/(2+C191*F191)</f>
        <v>0.0784305543848991</v>
      </c>
      <c r="I191" s="203" t="s">
        <v>215</v>
      </c>
      <c r="J191" s="204" t="s">
        <v>70</v>
      </c>
      <c r="K191" s="204" t="n">
        <v>1</v>
      </c>
      <c r="L191" s="205" t="n">
        <v>747190</v>
      </c>
      <c r="M191" s="205" t="n">
        <v>49220</v>
      </c>
      <c r="N191" s="206" t="n">
        <f aca="false">M191/L191</f>
        <v>0.0658734726107148</v>
      </c>
      <c r="O191" s="207" t="n">
        <f aca="false">2*K191*N191/(2+K191*N191)</f>
        <v>0.0637729981860586</v>
      </c>
      <c r="Q191" s="203" t="s">
        <v>215</v>
      </c>
      <c r="R191" s="204" t="s">
        <v>70</v>
      </c>
      <c r="S191" s="204" t="n">
        <v>1</v>
      </c>
      <c r="T191" s="205" t="n">
        <v>1077489</v>
      </c>
      <c r="U191" s="205" t="n">
        <v>60800</v>
      </c>
      <c r="V191" s="206" t="n">
        <f aca="false">U191/T191</f>
        <v>0.056427490211037</v>
      </c>
      <c r="W191" s="207" t="n">
        <f aca="false">2*S191*V191/(2+S191*V191)</f>
        <v>0.0548791440297719</v>
      </c>
    </row>
    <row r="192" customFormat="false" ht="15" hidden="false" customHeight="false" outlineLevel="0" collapsed="false">
      <c r="A192" s="196" t="s">
        <v>216</v>
      </c>
      <c r="B192" s="197" t="s">
        <v>71</v>
      </c>
      <c r="C192" s="197" t="n">
        <v>1</v>
      </c>
      <c r="D192" s="198" t="n">
        <v>319518</v>
      </c>
      <c r="E192" s="198" t="n">
        <v>40174</v>
      </c>
      <c r="F192" s="199" t="n">
        <f aca="false">E192/D192</f>
        <v>0.1257331355354</v>
      </c>
      <c r="G192" s="200" t="n">
        <f aca="false">2*C192*F192/(2+C192*F192)</f>
        <v>0.118296255944406</v>
      </c>
      <c r="I192" s="196" t="s">
        <v>216</v>
      </c>
      <c r="J192" s="197" t="s">
        <v>71</v>
      </c>
      <c r="K192" s="197" t="n">
        <v>1</v>
      </c>
      <c r="L192" s="198" t="n">
        <v>418268</v>
      </c>
      <c r="M192" s="198" t="n">
        <v>42233</v>
      </c>
      <c r="N192" s="199" t="n">
        <f aca="false">M192/L192</f>
        <v>0.100971147685216</v>
      </c>
      <c r="O192" s="200" t="n">
        <f aca="false">2*K192*N192/(2+K192*N192)</f>
        <v>0.0961185476501788</v>
      </c>
      <c r="Q192" s="196" t="s">
        <v>216</v>
      </c>
      <c r="R192" s="197" t="s">
        <v>71</v>
      </c>
      <c r="S192" s="197" t="n">
        <v>1</v>
      </c>
      <c r="T192" s="198" t="n">
        <v>676109</v>
      </c>
      <c r="U192" s="198" t="n">
        <v>58012</v>
      </c>
      <c r="V192" s="199" t="n">
        <f aca="false">U192/T192</f>
        <v>0.085802732991278</v>
      </c>
      <c r="W192" s="200" t="n">
        <f aca="false">2*S192*V192/(2+S192*V192)</f>
        <v>0.0822731043872276</v>
      </c>
    </row>
    <row r="193" customFormat="false" ht="15" hidden="false" customHeight="false" outlineLevel="0" collapsed="false">
      <c r="A193" s="203" t="n">
        <v>90</v>
      </c>
      <c r="B193" s="204" t="s">
        <v>72</v>
      </c>
      <c r="C193" s="204" t="n">
        <v>1</v>
      </c>
      <c r="D193" s="205" t="n">
        <v>121659</v>
      </c>
      <c r="E193" s="205" t="n">
        <v>22164</v>
      </c>
      <c r="F193" s="206" t="n">
        <f aca="false">E193/D193</f>
        <v>0.182181342933938</v>
      </c>
      <c r="G193" s="207" t="n">
        <f aca="false">2*C193*F193/(2+C193*F193)</f>
        <v>0.166971772097543</v>
      </c>
      <c r="I193" s="203" t="n">
        <v>90</v>
      </c>
      <c r="J193" s="204" t="s">
        <v>72</v>
      </c>
      <c r="K193" s="204" t="n">
        <v>1</v>
      </c>
      <c r="L193" s="205" t="n">
        <v>196827</v>
      </c>
      <c r="M193" s="205" t="n">
        <v>28880</v>
      </c>
      <c r="N193" s="206" t="n">
        <f aca="false">M193/L193</f>
        <v>0.146727837136165</v>
      </c>
      <c r="O193" s="207" t="n">
        <f aca="false">2*K193*N193/(2+K193*N193)</f>
        <v>0.136699058537301</v>
      </c>
      <c r="Q193" s="203" t="n">
        <v>90</v>
      </c>
      <c r="R193" s="204" t="s">
        <v>72</v>
      </c>
      <c r="S193" s="204" t="n">
        <v>1</v>
      </c>
      <c r="T193" s="205" t="n">
        <v>334703</v>
      </c>
      <c r="U193" s="205" t="n">
        <v>41566</v>
      </c>
      <c r="V193" s="206" t="n">
        <f aca="false">U193/T193</f>
        <v>0.124187712688563</v>
      </c>
      <c r="W193" s="207" t="n">
        <f aca="false">2*S193*V193/(2+S193*V193)</f>
        <v>0.116927248893065</v>
      </c>
    </row>
    <row r="194" customFormat="false" ht="15" hidden="false" customHeight="false" outlineLevel="0" collapsed="false">
      <c r="A194" s="196" t="n">
        <v>95</v>
      </c>
      <c r="B194" s="197" t="s">
        <v>74</v>
      </c>
      <c r="C194" s="197" t="n">
        <v>1</v>
      </c>
      <c r="D194" s="198" t="n">
        <v>25647</v>
      </c>
      <c r="E194" s="198" t="n">
        <v>6797</v>
      </c>
      <c r="F194" s="199" t="n">
        <f aca="false">E194/D194</f>
        <v>0.265021250048739</v>
      </c>
      <c r="G194" s="200" t="n">
        <f aca="false">2*C194*F194/(2+C194*F194)</f>
        <v>0.234012153345613</v>
      </c>
      <c r="I194" s="196" t="n">
        <v>95</v>
      </c>
      <c r="J194" s="197" t="s">
        <v>74</v>
      </c>
      <c r="K194" s="197" t="n">
        <v>1</v>
      </c>
      <c r="L194" s="198" t="n">
        <v>67570</v>
      </c>
      <c r="M194" s="198" t="n">
        <v>14663</v>
      </c>
      <c r="N194" s="199" t="n">
        <f aca="false">M194/L194</f>
        <v>0.217004587834838</v>
      </c>
      <c r="O194" s="200" t="n">
        <f aca="false">2*K194*N194/(2+K194*N194)</f>
        <v>0.19576376975094</v>
      </c>
      <c r="Q194" s="196" t="n">
        <v>95</v>
      </c>
      <c r="R194" s="197" t="s">
        <v>74</v>
      </c>
      <c r="S194" s="197" t="n">
        <v>1</v>
      </c>
      <c r="T194" s="198" t="n">
        <v>120199</v>
      </c>
      <c r="U194" s="198" t="n">
        <v>22400</v>
      </c>
      <c r="V194" s="199" t="n">
        <f aca="false">U194/T194</f>
        <v>0.186357623607518</v>
      </c>
      <c r="W194" s="200" t="n">
        <f aca="false">2*S194*V194/(2+S194*V194)</f>
        <v>0.170473139064985</v>
      </c>
    </row>
    <row r="195" customFormat="false" ht="15" hidden="false" customHeight="false" outlineLevel="0" collapsed="false">
      <c r="A195" s="220" t="s">
        <v>217</v>
      </c>
      <c r="B195" s="221" t="s">
        <v>218</v>
      </c>
      <c r="C195" s="221" t="n">
        <v>1</v>
      </c>
      <c r="D195" s="222" t="n">
        <v>5231</v>
      </c>
      <c r="E195" s="222" t="n">
        <v>1770</v>
      </c>
      <c r="F195" s="223" t="n">
        <f aca="false">E195/D195</f>
        <v>0.338367424966546</v>
      </c>
      <c r="G195" s="224" t="n">
        <f aca="false">2*C195*F195/(2+C195*F195)</f>
        <v>0.289404839764552</v>
      </c>
      <c r="I195" s="220" t="s">
        <v>217</v>
      </c>
      <c r="J195" s="221" t="s">
        <v>218</v>
      </c>
      <c r="K195" s="221" t="n">
        <v>1</v>
      </c>
      <c r="L195" s="222" t="n">
        <v>16070</v>
      </c>
      <c r="M195" s="222" t="n">
        <v>4560</v>
      </c>
      <c r="N195" s="223" t="n">
        <f aca="false">M195/L195</f>
        <v>0.283758556316117</v>
      </c>
      <c r="O195" s="224" t="n">
        <f aca="false">2*K195*N195/(2+K195*N195)</f>
        <v>0.24850136239782</v>
      </c>
      <c r="Q195" s="220" t="s">
        <v>217</v>
      </c>
      <c r="R195" s="221" t="s">
        <v>218</v>
      </c>
      <c r="S195" s="221" t="n">
        <v>1</v>
      </c>
      <c r="T195" s="222" t="n">
        <v>37852</v>
      </c>
      <c r="U195" s="222" t="n">
        <v>9439</v>
      </c>
      <c r="V195" s="223" t="n">
        <f aca="false">U195/T195</f>
        <v>0.249365951600972</v>
      </c>
      <c r="W195" s="224" t="n">
        <f aca="false">2*S195*V195/(2+S195*V195)</f>
        <v>0.221721104494791</v>
      </c>
    </row>
    <row r="197" customFormat="false" ht="15" hidden="false" customHeight="false" outlineLevel="0" collapsed="false">
      <c r="A197" s="180"/>
      <c r="B197" s="181"/>
      <c r="C197" s="181"/>
      <c r="D197" s="181"/>
      <c r="E197" s="182"/>
      <c r="F197" s="182" t="s">
        <v>254</v>
      </c>
      <c r="G197" s="181"/>
      <c r="I197" s="180"/>
      <c r="J197" s="181"/>
      <c r="K197" s="181"/>
      <c r="L197" s="181"/>
      <c r="M197" s="182"/>
      <c r="N197" s="182" t="s">
        <v>255</v>
      </c>
      <c r="O197" s="181"/>
      <c r="Q197" s="180"/>
      <c r="R197" s="181"/>
      <c r="S197" s="181"/>
      <c r="T197" s="181"/>
      <c r="U197" s="182"/>
      <c r="V197" s="182" t="s">
        <v>256</v>
      </c>
      <c r="W197" s="181"/>
    </row>
    <row r="198" customFormat="false" ht="15" hidden="false" customHeight="false" outlineLevel="0" collapsed="false">
      <c r="A198" s="184"/>
      <c r="B198" s="185"/>
      <c r="C198" s="186"/>
      <c r="D198" s="187"/>
      <c r="E198" s="187"/>
      <c r="F198" s="187"/>
      <c r="G198" s="187"/>
      <c r="I198" s="184"/>
      <c r="J198" s="185"/>
      <c r="K198" s="186"/>
      <c r="L198" s="187"/>
      <c r="M198" s="187"/>
      <c r="N198" s="187"/>
      <c r="O198" s="187"/>
      <c r="Q198" s="184"/>
      <c r="R198" s="185"/>
      <c r="S198" s="186"/>
      <c r="T198" s="187"/>
      <c r="U198" s="187"/>
      <c r="V198" s="187"/>
      <c r="W198" s="187"/>
    </row>
    <row r="199" customFormat="false" ht="61" hidden="false" customHeight="false" outlineLevel="0" collapsed="false">
      <c r="A199" s="184" t="s">
        <v>163</v>
      </c>
      <c r="B199" s="187" t="s">
        <v>164</v>
      </c>
      <c r="C199" s="186" t="s">
        <v>165</v>
      </c>
      <c r="D199" s="187" t="s">
        <v>166</v>
      </c>
      <c r="E199" s="187" t="s">
        <v>167</v>
      </c>
      <c r="F199" s="187" t="s">
        <v>168</v>
      </c>
      <c r="G199" s="187" t="s">
        <v>169</v>
      </c>
      <c r="I199" s="184" t="s">
        <v>163</v>
      </c>
      <c r="J199" s="187" t="s">
        <v>164</v>
      </c>
      <c r="K199" s="186" t="s">
        <v>165</v>
      </c>
      <c r="L199" s="187" t="s">
        <v>166</v>
      </c>
      <c r="M199" s="187" t="s">
        <v>167</v>
      </c>
      <c r="N199" s="187" t="s">
        <v>168</v>
      </c>
      <c r="O199" s="187" t="s">
        <v>169</v>
      </c>
      <c r="Q199" s="184" t="s">
        <v>163</v>
      </c>
      <c r="R199" s="187" t="s">
        <v>164</v>
      </c>
      <c r="S199" s="186" t="s">
        <v>165</v>
      </c>
      <c r="T199" s="187" t="s">
        <v>166</v>
      </c>
      <c r="U199" s="187" t="s">
        <v>167</v>
      </c>
      <c r="V199" s="187" t="s">
        <v>168</v>
      </c>
      <c r="W199" s="187" t="s">
        <v>169</v>
      </c>
    </row>
    <row r="200" customFormat="false" ht="15" hidden="false" customHeight="false" outlineLevel="0" collapsed="false">
      <c r="A200" s="191" t="s">
        <v>175</v>
      </c>
      <c r="B200" s="192" t="s">
        <v>176</v>
      </c>
      <c r="C200" s="193" t="s">
        <v>177</v>
      </c>
      <c r="D200" s="192" t="s">
        <v>178</v>
      </c>
      <c r="E200" s="192" t="s">
        <v>179</v>
      </c>
      <c r="F200" s="192" t="s">
        <v>180</v>
      </c>
      <c r="G200" s="192" t="s">
        <v>181</v>
      </c>
      <c r="I200" s="191" t="s">
        <v>175</v>
      </c>
      <c r="J200" s="192" t="s">
        <v>176</v>
      </c>
      <c r="K200" s="193" t="s">
        <v>177</v>
      </c>
      <c r="L200" s="192" t="s">
        <v>178</v>
      </c>
      <c r="M200" s="192" t="s">
        <v>179</v>
      </c>
      <c r="N200" s="192" t="s">
        <v>180</v>
      </c>
      <c r="O200" s="192" t="s">
        <v>181</v>
      </c>
      <c r="Q200" s="191" t="s">
        <v>175</v>
      </c>
      <c r="R200" s="192" t="s">
        <v>176</v>
      </c>
      <c r="S200" s="193" t="s">
        <v>177</v>
      </c>
      <c r="T200" s="192" t="s">
        <v>178</v>
      </c>
      <c r="U200" s="192" t="s">
        <v>179</v>
      </c>
      <c r="V200" s="192" t="s">
        <v>180</v>
      </c>
      <c r="W200" s="192" t="s">
        <v>181</v>
      </c>
    </row>
    <row r="201" customFormat="false" ht="15" hidden="false" customHeight="false" outlineLevel="0" collapsed="false">
      <c r="A201" s="196" t="s">
        <v>186</v>
      </c>
      <c r="B201" s="197" t="s">
        <v>186</v>
      </c>
      <c r="C201" s="197" t="n">
        <v>1</v>
      </c>
      <c r="D201" s="198" t="n">
        <v>385031.286138878</v>
      </c>
      <c r="E201" s="198" t="n">
        <v>4731</v>
      </c>
      <c r="F201" s="199" t="n">
        <f aca="false">E201/D201</f>
        <v>0.0122873131880861</v>
      </c>
      <c r="G201" s="200" t="n">
        <f aca="false">2*C201*F201/(2+C201*F201)</f>
        <v>0.0122122851021897</v>
      </c>
      <c r="I201" s="196" t="s">
        <v>186</v>
      </c>
      <c r="J201" s="197" t="s">
        <v>186</v>
      </c>
      <c r="K201" s="197" t="n">
        <v>1</v>
      </c>
      <c r="L201" s="198" t="n">
        <v>368328.698029268</v>
      </c>
      <c r="M201" s="198" t="n">
        <v>2974</v>
      </c>
      <c r="N201" s="199" t="n">
        <f aca="false">M201/L201</f>
        <v>0.00807430975623757</v>
      </c>
      <c r="O201" s="200" t="n">
        <f aca="false">2*K201*N201/(2+K201*N201)</f>
        <v>0.00804184358816653</v>
      </c>
      <c r="Q201" s="196" t="s">
        <v>186</v>
      </c>
      <c r="R201" s="197" t="s">
        <v>186</v>
      </c>
      <c r="S201" s="197" t="n">
        <v>1</v>
      </c>
      <c r="T201" s="198" t="n">
        <v>359214.874986341</v>
      </c>
      <c r="U201" s="198" t="n">
        <v>2084</v>
      </c>
      <c r="V201" s="199" t="n">
        <f aca="false">U201/T201</f>
        <v>0.00580154148705352</v>
      </c>
      <c r="W201" s="200" t="n">
        <f aca="false">2*S201*V201/(2+S201*V201)</f>
        <v>0.00578476122094551</v>
      </c>
    </row>
    <row r="202" customFormat="false" ht="15" hidden="false" customHeight="false" outlineLevel="0" collapsed="false">
      <c r="A202" s="203" t="s">
        <v>188</v>
      </c>
      <c r="B202" s="204" t="s">
        <v>189</v>
      </c>
      <c r="C202" s="204" t="n">
        <v>1</v>
      </c>
      <c r="D202" s="205" t="n">
        <v>1890649</v>
      </c>
      <c r="E202" s="205" t="n">
        <v>760</v>
      </c>
      <c r="F202" s="206" t="n">
        <f aca="false">E202/D202</f>
        <v>0.000401978368274598</v>
      </c>
      <c r="G202" s="207" t="n">
        <f aca="false">2*C202*F202/(2+C202*F202)</f>
        <v>0.000401897591205635</v>
      </c>
      <c r="I202" s="203" t="s">
        <v>188</v>
      </c>
      <c r="J202" s="204" t="s">
        <v>189</v>
      </c>
      <c r="K202" s="204" t="n">
        <v>1</v>
      </c>
      <c r="L202" s="205" t="n">
        <v>1871911</v>
      </c>
      <c r="M202" s="205" t="n">
        <v>452</v>
      </c>
      <c r="N202" s="206" t="n">
        <f aca="false">M202/L202</f>
        <v>0.000241464471334374</v>
      </c>
      <c r="O202" s="207" t="n">
        <f aca="false">2*K202*N202/(2+K202*N202)</f>
        <v>0.000241435322308143</v>
      </c>
      <c r="Q202" s="203" t="s">
        <v>188</v>
      </c>
      <c r="R202" s="204" t="s">
        <v>189</v>
      </c>
      <c r="S202" s="204" t="n">
        <v>1</v>
      </c>
      <c r="T202" s="205" t="n">
        <v>1811288</v>
      </c>
      <c r="U202" s="205" t="n">
        <v>294</v>
      </c>
      <c r="V202" s="206" t="n">
        <f aca="false">U202/T202</f>
        <v>0.00016231543520412</v>
      </c>
      <c r="W202" s="207" t="n">
        <f aca="false">2*S202*V202/(2+S202*V202)</f>
        <v>0.000162302263122883</v>
      </c>
    </row>
    <row r="203" customFormat="false" ht="15" hidden="false" customHeight="false" outlineLevel="0" collapsed="false">
      <c r="A203" s="196" t="s">
        <v>194</v>
      </c>
      <c r="B203" s="197" t="s">
        <v>46</v>
      </c>
      <c r="C203" s="197" t="n">
        <v>1</v>
      </c>
      <c r="D203" s="198" t="n">
        <v>1801192</v>
      </c>
      <c r="E203" s="198" t="n">
        <v>407</v>
      </c>
      <c r="F203" s="199" t="n">
        <f aca="false">E203/D203</f>
        <v>0.000225961474401396</v>
      </c>
      <c r="G203" s="200" t="n">
        <f aca="false">2*C203*F203/(2+C203*F203)</f>
        <v>0.000225935947991432</v>
      </c>
      <c r="I203" s="196" t="s">
        <v>194</v>
      </c>
      <c r="J203" s="197" t="s">
        <v>46</v>
      </c>
      <c r="K203" s="197" t="n">
        <v>1</v>
      </c>
      <c r="L203" s="198" t="n">
        <v>1909590</v>
      </c>
      <c r="M203" s="198" t="n">
        <v>279</v>
      </c>
      <c r="N203" s="199" t="n">
        <f aca="false">M203/L203</f>
        <v>0.000146104661209998</v>
      </c>
      <c r="O203" s="200" t="n">
        <f aca="false">2*K203*N203/(2+K203*N203)</f>
        <v>0.000146093988703636</v>
      </c>
      <c r="Q203" s="196" t="s">
        <v>194</v>
      </c>
      <c r="R203" s="197" t="s">
        <v>46</v>
      </c>
      <c r="S203" s="197" t="n">
        <v>1</v>
      </c>
      <c r="T203" s="198" t="n">
        <v>1825307</v>
      </c>
      <c r="U203" s="198" t="n">
        <v>187</v>
      </c>
      <c r="V203" s="199" t="n">
        <f aca="false">U203/T203</f>
        <v>0.000102448519618892</v>
      </c>
      <c r="W203" s="200" t="n">
        <f aca="false">2*S203*V203/(2+S203*V203)</f>
        <v>0.000102443272038109</v>
      </c>
    </row>
    <row r="204" customFormat="false" ht="15" hidden="false" customHeight="false" outlineLevel="0" collapsed="false">
      <c r="A204" s="203" t="s">
        <v>200</v>
      </c>
      <c r="B204" s="204" t="s">
        <v>33</v>
      </c>
      <c r="C204" s="204" t="n">
        <v>1</v>
      </c>
      <c r="D204" s="205" t="n">
        <v>1795551</v>
      </c>
      <c r="E204" s="205" t="n">
        <v>532</v>
      </c>
      <c r="F204" s="206" t="n">
        <f aca="false">E204/D204</f>
        <v>0.00029628788043336</v>
      </c>
      <c r="G204" s="207" t="n">
        <f aca="false">2*C204*F204/(2+C204*F204)</f>
        <v>0.000296243993680871</v>
      </c>
      <c r="I204" s="203" t="s">
        <v>200</v>
      </c>
      <c r="J204" s="204" t="s">
        <v>33</v>
      </c>
      <c r="K204" s="204" t="n">
        <v>1</v>
      </c>
      <c r="L204" s="205" t="n">
        <v>1935874</v>
      </c>
      <c r="M204" s="205" t="n">
        <v>353</v>
      </c>
      <c r="N204" s="206" t="n">
        <f aca="false">M204/L204</f>
        <v>0.000182346578341359</v>
      </c>
      <c r="O204" s="207" t="n">
        <f aca="false">2*K204*N204/(2+K204*N204)</f>
        <v>0.000182329954719673</v>
      </c>
      <c r="Q204" s="203" t="s">
        <v>200</v>
      </c>
      <c r="R204" s="204" t="s">
        <v>33</v>
      </c>
      <c r="S204" s="204" t="n">
        <v>1</v>
      </c>
      <c r="T204" s="205" t="n">
        <v>1849190</v>
      </c>
      <c r="U204" s="205" t="n">
        <v>234</v>
      </c>
      <c r="V204" s="206" t="n">
        <f aca="false">U204/T204</f>
        <v>0.000126541891314576</v>
      </c>
      <c r="W204" s="207" t="n">
        <f aca="false">2*S204*V204/(2+S204*V204)</f>
        <v>0.000126533885395989</v>
      </c>
    </row>
    <row r="205" customFormat="false" ht="15" hidden="false" customHeight="false" outlineLevel="0" collapsed="false">
      <c r="A205" s="196" t="s">
        <v>202</v>
      </c>
      <c r="B205" s="197" t="s">
        <v>34</v>
      </c>
      <c r="C205" s="197" t="n">
        <v>1</v>
      </c>
      <c r="D205" s="198" t="n">
        <v>1809575</v>
      </c>
      <c r="E205" s="198" t="n">
        <v>1742</v>
      </c>
      <c r="F205" s="199" t="n">
        <f aca="false">E205/D205</f>
        <v>0.000962656977467085</v>
      </c>
      <c r="G205" s="200" t="n">
        <f aca="false">2*C205*F205/(2+C205*F205)</f>
        <v>0.000962193846157245</v>
      </c>
      <c r="I205" s="196" t="s">
        <v>202</v>
      </c>
      <c r="J205" s="197" t="s">
        <v>34</v>
      </c>
      <c r="K205" s="197" t="n">
        <v>1</v>
      </c>
      <c r="L205" s="198" t="n">
        <v>1835598</v>
      </c>
      <c r="M205" s="198" t="n">
        <v>1253</v>
      </c>
      <c r="N205" s="199" t="n">
        <f aca="false">M205/L205</f>
        <v>0.00068261133428997</v>
      </c>
      <c r="O205" s="200" t="n">
        <f aca="false">2*K205*N205/(2+K205*N205)</f>
        <v>0.000682378434663082</v>
      </c>
      <c r="Q205" s="196" t="s">
        <v>202</v>
      </c>
      <c r="R205" s="197" t="s">
        <v>34</v>
      </c>
      <c r="S205" s="197" t="n">
        <v>1</v>
      </c>
      <c r="T205" s="198" t="n">
        <v>1883797</v>
      </c>
      <c r="U205" s="198" t="n">
        <v>1005</v>
      </c>
      <c r="V205" s="199" t="n">
        <f aca="false">U205/T205</f>
        <v>0.000533496974461686</v>
      </c>
      <c r="W205" s="200" t="n">
        <f aca="false">2*S205*V205/(2+S205*V205)</f>
        <v>0.000533354702901529</v>
      </c>
    </row>
    <row r="206" customFormat="false" ht="15" hidden="false" customHeight="false" outlineLevel="0" collapsed="false">
      <c r="A206" s="203" t="s">
        <v>203</v>
      </c>
      <c r="B206" s="204" t="s">
        <v>35</v>
      </c>
      <c r="C206" s="204" t="n">
        <v>1</v>
      </c>
      <c r="D206" s="205" t="n">
        <v>1728135</v>
      </c>
      <c r="E206" s="205" t="n">
        <v>2412</v>
      </c>
      <c r="F206" s="206" t="n">
        <f aca="false">E206/D206</f>
        <v>0.00139572429237299</v>
      </c>
      <c r="G206" s="207" t="n">
        <f aca="false">2*C206*F206/(2+C206*F206)</f>
        <v>0.00139475094848269</v>
      </c>
      <c r="I206" s="203" t="s">
        <v>203</v>
      </c>
      <c r="J206" s="204" t="s">
        <v>35</v>
      </c>
      <c r="K206" s="204" t="n">
        <v>1</v>
      </c>
      <c r="L206" s="205" t="n">
        <v>1787171</v>
      </c>
      <c r="M206" s="205" t="n">
        <v>1865</v>
      </c>
      <c r="N206" s="206" t="n">
        <f aca="false">M206/L206</f>
        <v>0.0010435487147005</v>
      </c>
      <c r="O206" s="207" t="n">
        <f aca="false">2*K206*N206/(2+K206*N206)</f>
        <v>0.00104300450169691</v>
      </c>
      <c r="Q206" s="203" t="s">
        <v>203</v>
      </c>
      <c r="R206" s="204" t="s">
        <v>35</v>
      </c>
      <c r="S206" s="204" t="n">
        <v>1</v>
      </c>
      <c r="T206" s="205" t="n">
        <v>1913546</v>
      </c>
      <c r="U206" s="205" t="n">
        <v>1592</v>
      </c>
      <c r="V206" s="206" t="n">
        <f aca="false">U206/T206</f>
        <v>0.000831963276555672</v>
      </c>
      <c r="W206" s="207" t="n">
        <f aca="false">2*S206*V206/(2+S206*V206)</f>
        <v>0.000831617339012569</v>
      </c>
    </row>
    <row r="207" customFormat="false" ht="15" hidden="false" customHeight="false" outlineLevel="0" collapsed="false">
      <c r="A207" s="196" t="s">
        <v>204</v>
      </c>
      <c r="B207" s="197" t="s">
        <v>36</v>
      </c>
      <c r="C207" s="197" t="n">
        <v>1</v>
      </c>
      <c r="D207" s="198" t="n">
        <v>1600602</v>
      </c>
      <c r="E207" s="198" t="n">
        <v>2311</v>
      </c>
      <c r="F207" s="199" t="n">
        <f aca="false">E207/D207</f>
        <v>0.00144383175830094</v>
      </c>
      <c r="G207" s="200" t="n">
        <f aca="false">2*C207*F207/(2+C207*F207)</f>
        <v>0.00144279018515599</v>
      </c>
      <c r="I207" s="196" t="s">
        <v>204</v>
      </c>
      <c r="J207" s="197" t="s">
        <v>36</v>
      </c>
      <c r="K207" s="197" t="n">
        <v>1</v>
      </c>
      <c r="L207" s="198" t="n">
        <v>1787061</v>
      </c>
      <c r="M207" s="198" t="n">
        <v>1832</v>
      </c>
      <c r="N207" s="199" t="n">
        <f aca="false">M207/L207</f>
        <v>0.00102514687523257</v>
      </c>
      <c r="O207" s="200" t="n">
        <f aca="false">2*K207*N207/(2+K207*N207)</f>
        <v>0.0010246216813751</v>
      </c>
      <c r="Q207" s="196" t="s">
        <v>204</v>
      </c>
      <c r="R207" s="197" t="s">
        <v>36</v>
      </c>
      <c r="S207" s="197" t="n">
        <v>1</v>
      </c>
      <c r="T207" s="198" t="n">
        <v>1895204</v>
      </c>
      <c r="U207" s="198" t="n">
        <v>1482</v>
      </c>
      <c r="V207" s="199" t="n">
        <f aca="false">U207/T207</f>
        <v>0.000781973866665541</v>
      </c>
      <c r="W207" s="200" t="n">
        <f aca="false">2*S207*V207/(2+S207*V207)</f>
        <v>0.000781668244595703</v>
      </c>
    </row>
    <row r="208" customFormat="false" ht="15" hidden="false" customHeight="false" outlineLevel="0" collapsed="false">
      <c r="A208" s="203" t="s">
        <v>205</v>
      </c>
      <c r="B208" s="204" t="s">
        <v>37</v>
      </c>
      <c r="C208" s="204" t="n">
        <v>1</v>
      </c>
      <c r="D208" s="205" t="n">
        <v>1563298</v>
      </c>
      <c r="E208" s="205" t="n">
        <v>2328</v>
      </c>
      <c r="F208" s="206" t="n">
        <f aca="false">E208/D208</f>
        <v>0.00148915945648239</v>
      </c>
      <c r="G208" s="207" t="n">
        <f aca="false">2*C208*F208/(2+C208*F208)</f>
        <v>0.00148805148351318</v>
      </c>
      <c r="I208" s="203" t="s">
        <v>205</v>
      </c>
      <c r="J208" s="204" t="s">
        <v>37</v>
      </c>
      <c r="K208" s="204" t="n">
        <v>1</v>
      </c>
      <c r="L208" s="205" t="n">
        <v>1777507</v>
      </c>
      <c r="M208" s="205" t="n">
        <v>1900</v>
      </c>
      <c r="N208" s="206" t="n">
        <f aca="false">M208/L208</f>
        <v>0.00106891280878219</v>
      </c>
      <c r="O208" s="207" t="n">
        <f aca="false">2*K208*N208/(2+K208*N208)</f>
        <v>0.00106834182665086</v>
      </c>
      <c r="Q208" s="203" t="s">
        <v>205</v>
      </c>
      <c r="R208" s="204" t="s">
        <v>37</v>
      </c>
      <c r="S208" s="204" t="n">
        <v>1</v>
      </c>
      <c r="T208" s="205" t="n">
        <v>1788463</v>
      </c>
      <c r="U208" s="205" t="n">
        <v>1468</v>
      </c>
      <c r="V208" s="206" t="n">
        <f aca="false">U208/T208</f>
        <v>0.000820816533526274</v>
      </c>
      <c r="W208" s="207" t="n">
        <f aca="false">2*S208*V208/(2+S208*V208)</f>
        <v>0.000820479801832889</v>
      </c>
    </row>
    <row r="209" customFormat="false" ht="15" hidden="false" customHeight="false" outlineLevel="0" collapsed="false">
      <c r="A209" s="196" t="s">
        <v>206</v>
      </c>
      <c r="B209" s="197" t="s">
        <v>38</v>
      </c>
      <c r="C209" s="197" t="n">
        <v>1</v>
      </c>
      <c r="D209" s="198" t="n">
        <v>1424979</v>
      </c>
      <c r="E209" s="198" t="n">
        <v>2632</v>
      </c>
      <c r="F209" s="199" t="n">
        <f aca="false">E209/D209</f>
        <v>0.00184704476346669</v>
      </c>
      <c r="G209" s="200" t="n">
        <f aca="false">2*C209*F209/(2+C209*F209)</f>
        <v>0.00184534055016669</v>
      </c>
      <c r="I209" s="196" t="s">
        <v>206</v>
      </c>
      <c r="J209" s="197" t="s">
        <v>38</v>
      </c>
      <c r="K209" s="197" t="n">
        <v>1</v>
      </c>
      <c r="L209" s="198" t="n">
        <v>1653466</v>
      </c>
      <c r="M209" s="198" t="n">
        <v>2255</v>
      </c>
      <c r="N209" s="199" t="n">
        <f aca="false">M209/L209</f>
        <v>0.00136380185622202</v>
      </c>
      <c r="O209" s="200" t="n">
        <f aca="false">2*K209*N209/(2+K209*N209)</f>
        <v>0.00136287251219106</v>
      </c>
      <c r="Q209" s="196" t="s">
        <v>206</v>
      </c>
      <c r="R209" s="197" t="s">
        <v>38</v>
      </c>
      <c r="S209" s="197" t="n">
        <v>1</v>
      </c>
      <c r="T209" s="198" t="n">
        <v>1765615</v>
      </c>
      <c r="U209" s="198" t="n">
        <v>1905</v>
      </c>
      <c r="V209" s="199" t="n">
        <f aca="false">U209/T209</f>
        <v>0.00107894416393155</v>
      </c>
      <c r="W209" s="200" t="n">
        <f aca="false">2*S209*V209/(2+S209*V209)</f>
        <v>0.00107836241751306</v>
      </c>
    </row>
    <row r="210" customFormat="false" ht="15" hidden="false" customHeight="false" outlineLevel="0" collapsed="false">
      <c r="A210" s="203" t="s">
        <v>207</v>
      </c>
      <c r="B210" s="204" t="s">
        <v>39</v>
      </c>
      <c r="C210" s="204" t="n">
        <v>1</v>
      </c>
      <c r="D210" s="205" t="n">
        <v>1204662</v>
      </c>
      <c r="E210" s="205" t="n">
        <v>3270</v>
      </c>
      <c r="F210" s="206" t="n">
        <f aca="false">E210/D210</f>
        <v>0.00271445434487018</v>
      </c>
      <c r="G210" s="207" t="n">
        <f aca="false">2*C210*F210/(2+C210*F210)</f>
        <v>0.00271077520710074</v>
      </c>
      <c r="I210" s="203" t="s">
        <v>207</v>
      </c>
      <c r="J210" s="204" t="s">
        <v>39</v>
      </c>
      <c r="K210" s="204" t="n">
        <v>1</v>
      </c>
      <c r="L210" s="205" t="n">
        <v>1548254</v>
      </c>
      <c r="M210" s="205" t="n">
        <v>3181</v>
      </c>
      <c r="N210" s="206" t="n">
        <f aca="false">M210/L210</f>
        <v>0.00205457244095607</v>
      </c>
      <c r="O210" s="207" t="n">
        <f aca="false">2*K210*N210/(2+K210*N210)</f>
        <v>0.00205246397299858</v>
      </c>
      <c r="Q210" s="203" t="s">
        <v>207</v>
      </c>
      <c r="R210" s="204" t="s">
        <v>39</v>
      </c>
      <c r="S210" s="204" t="n">
        <v>1</v>
      </c>
      <c r="T210" s="205" t="n">
        <v>1768197</v>
      </c>
      <c r="U210" s="205" t="n">
        <v>2957</v>
      </c>
      <c r="V210" s="206" t="n">
        <f aca="false">U210/T210</f>
        <v>0.00167232497283956</v>
      </c>
      <c r="W210" s="207" t="n">
        <f aca="false">2*S210*V210/(2+S210*V210)</f>
        <v>0.00167092780569093</v>
      </c>
    </row>
    <row r="211" customFormat="false" ht="15" hidden="false" customHeight="false" outlineLevel="0" collapsed="false">
      <c r="A211" s="196" t="s">
        <v>208</v>
      </c>
      <c r="B211" s="197" t="s">
        <v>40</v>
      </c>
      <c r="C211" s="197" t="n">
        <v>1</v>
      </c>
      <c r="D211" s="198" t="n">
        <v>1092116</v>
      </c>
      <c r="E211" s="198" t="n">
        <v>4582</v>
      </c>
      <c r="F211" s="199" t="n">
        <f aca="false">E211/D211</f>
        <v>0.00419552501748898</v>
      </c>
      <c r="G211" s="200" t="n">
        <f aca="false">2*C211*F211/(2+C211*F211)</f>
        <v>0.00418674222661222</v>
      </c>
      <c r="I211" s="196" t="s">
        <v>208</v>
      </c>
      <c r="J211" s="197" t="s">
        <v>40</v>
      </c>
      <c r="K211" s="197" t="n">
        <v>1</v>
      </c>
      <c r="L211" s="198" t="n">
        <v>1498635</v>
      </c>
      <c r="M211" s="198" t="n">
        <v>4954</v>
      </c>
      <c r="N211" s="199" t="n">
        <f aca="false">M211/L211</f>
        <v>0.00330567483076266</v>
      </c>
      <c r="O211" s="200" t="n">
        <f aca="false">2*K211*N211/(2+K211*N211)</f>
        <v>0.00330022010349661</v>
      </c>
      <c r="Q211" s="196" t="s">
        <v>208</v>
      </c>
      <c r="R211" s="197" t="s">
        <v>40</v>
      </c>
      <c r="S211" s="197" t="n">
        <v>1</v>
      </c>
      <c r="T211" s="198" t="n">
        <v>1700291</v>
      </c>
      <c r="U211" s="198" t="n">
        <v>4701</v>
      </c>
      <c r="V211" s="199" t="n">
        <f aca="false">U211/T211</f>
        <v>0.00276482084537294</v>
      </c>
      <c r="W211" s="200" t="n">
        <f aca="false">2*S211*V211/(2+S211*V211)</f>
        <v>0.00276100400465982</v>
      </c>
    </row>
    <row r="212" customFormat="false" ht="15" hidden="false" customHeight="false" outlineLevel="0" collapsed="false">
      <c r="A212" s="203" t="s">
        <v>209</v>
      </c>
      <c r="B212" s="204" t="s">
        <v>52</v>
      </c>
      <c r="C212" s="204" t="n">
        <v>1</v>
      </c>
      <c r="D212" s="205" t="n">
        <v>1019205</v>
      </c>
      <c r="E212" s="205" t="n">
        <v>7241</v>
      </c>
      <c r="F212" s="206" t="n">
        <f aca="false">E212/D212</f>
        <v>0.00710455698313882</v>
      </c>
      <c r="G212" s="207" t="n">
        <f aca="false">2*C212*F212/(2+C212*F212)</f>
        <v>0.0070794089509892</v>
      </c>
      <c r="I212" s="203" t="s">
        <v>209</v>
      </c>
      <c r="J212" s="204" t="s">
        <v>52</v>
      </c>
      <c r="K212" s="204" t="n">
        <v>1</v>
      </c>
      <c r="L212" s="205" t="n">
        <v>1275832</v>
      </c>
      <c r="M212" s="205" t="n">
        <v>6996</v>
      </c>
      <c r="N212" s="206" t="n">
        <f aca="false">M212/L212</f>
        <v>0.00548348058365051</v>
      </c>
      <c r="O212" s="207" t="n">
        <f aca="false">2*K212*N212/(2+K212*N212)</f>
        <v>0.00546848741137939</v>
      </c>
      <c r="Q212" s="203" t="s">
        <v>209</v>
      </c>
      <c r="R212" s="204" t="s">
        <v>52</v>
      </c>
      <c r="S212" s="204" t="n">
        <v>1</v>
      </c>
      <c r="T212" s="205" t="n">
        <v>1546507</v>
      </c>
      <c r="U212" s="205" t="n">
        <v>7006</v>
      </c>
      <c r="V212" s="206" t="n">
        <f aca="false">U212/T212</f>
        <v>0.00453020904528722</v>
      </c>
      <c r="W212" s="207" t="n">
        <f aca="false">2*S212*V212/(2+S212*V212)</f>
        <v>0.00451997083889781</v>
      </c>
    </row>
    <row r="213" customFormat="false" ht="15" hidden="false" customHeight="false" outlineLevel="0" collapsed="false">
      <c r="A213" s="196" t="s">
        <v>210</v>
      </c>
      <c r="B213" s="197" t="s">
        <v>53</v>
      </c>
      <c r="C213" s="197" t="n">
        <v>1</v>
      </c>
      <c r="D213" s="198" t="n">
        <v>921679</v>
      </c>
      <c r="E213" s="198" t="n">
        <v>10583</v>
      </c>
      <c r="F213" s="199" t="n">
        <f aca="false">E213/D213</f>
        <v>0.0114823056617326</v>
      </c>
      <c r="G213" s="200" t="n">
        <f aca="false">2*C213*F213/(2+C213*F213)</f>
        <v>0.0114167602960396</v>
      </c>
      <c r="I213" s="196" t="s">
        <v>210</v>
      </c>
      <c r="J213" s="197" t="s">
        <v>53</v>
      </c>
      <c r="K213" s="197" t="n">
        <v>1</v>
      </c>
      <c r="L213" s="198" t="n">
        <v>1065823</v>
      </c>
      <c r="M213" s="198" t="n">
        <v>9614</v>
      </c>
      <c r="N213" s="199" t="n">
        <f aca="false">M213/L213</f>
        <v>0.0090202594614678</v>
      </c>
      <c r="O213" s="200" t="n">
        <f aca="false">2*K213*N213/(2+K213*N213)</f>
        <v>0.00897975958080756</v>
      </c>
      <c r="Q213" s="196" t="s">
        <v>210</v>
      </c>
      <c r="R213" s="197" t="s">
        <v>53</v>
      </c>
      <c r="S213" s="197" t="n">
        <v>1</v>
      </c>
      <c r="T213" s="198" t="n">
        <v>1449599</v>
      </c>
      <c r="U213" s="198" t="n">
        <v>10915</v>
      </c>
      <c r="V213" s="199" t="n">
        <f aca="false">U213/T213</f>
        <v>0.00752966854971616</v>
      </c>
      <c r="W213" s="200" t="n">
        <f aca="false">2*S213*V213/(2+S213*V213)</f>
        <v>0.00750142692053539</v>
      </c>
    </row>
    <row r="214" customFormat="false" ht="15" hidden="false" customHeight="false" outlineLevel="0" collapsed="false">
      <c r="A214" s="203" t="s">
        <v>211</v>
      </c>
      <c r="B214" s="204" t="s">
        <v>57</v>
      </c>
      <c r="C214" s="204" t="n">
        <v>1</v>
      </c>
      <c r="D214" s="205" t="n">
        <v>797936</v>
      </c>
      <c r="E214" s="205" t="n">
        <v>14071</v>
      </c>
      <c r="F214" s="206" t="n">
        <f aca="false">E214/D214</f>
        <v>0.0176342463555974</v>
      </c>
      <c r="G214" s="207" t="n">
        <f aca="false">2*C214*F214/(2+C214*F214)</f>
        <v>0.017480121967051</v>
      </c>
      <c r="I214" s="203" t="s">
        <v>211</v>
      </c>
      <c r="J214" s="204" t="s">
        <v>57</v>
      </c>
      <c r="K214" s="204" t="n">
        <v>1</v>
      </c>
      <c r="L214" s="205" t="n">
        <v>949753</v>
      </c>
      <c r="M214" s="205" t="n">
        <v>13549</v>
      </c>
      <c r="N214" s="206" t="n">
        <f aca="false">M214/L214</f>
        <v>0.0142658143748954</v>
      </c>
      <c r="O214" s="207" t="n">
        <f aca="false">2*K214*N214/(2+K214*N214)</f>
        <v>0.0141647783257669</v>
      </c>
      <c r="Q214" s="203" t="s">
        <v>211</v>
      </c>
      <c r="R214" s="204" t="s">
        <v>57</v>
      </c>
      <c r="S214" s="204" t="n">
        <v>1</v>
      </c>
      <c r="T214" s="205" t="n">
        <v>1295566</v>
      </c>
      <c r="U214" s="205" t="n">
        <v>15607</v>
      </c>
      <c r="V214" s="206" t="n">
        <f aca="false">U214/T214</f>
        <v>0.0120464723526243</v>
      </c>
      <c r="W214" s="207" t="n">
        <f aca="false">2*S214*V214/(2+S214*V214)</f>
        <v>0.0119743480264039</v>
      </c>
    </row>
    <row r="215" customFormat="false" ht="15" hidden="false" customHeight="false" outlineLevel="0" collapsed="false">
      <c r="A215" s="196" t="s">
        <v>212</v>
      </c>
      <c r="B215" s="197" t="s">
        <v>62</v>
      </c>
      <c r="C215" s="197" t="n">
        <v>1</v>
      </c>
      <c r="D215" s="198" t="n">
        <v>631151</v>
      </c>
      <c r="E215" s="198" t="n">
        <v>16970</v>
      </c>
      <c r="F215" s="199" t="n">
        <f aca="false">E215/D215</f>
        <v>0.0268873851106946</v>
      </c>
      <c r="G215" s="200" t="n">
        <f aca="false">2*C215*F215/(2+C215*F215)</f>
        <v>0.026530714343783</v>
      </c>
      <c r="I215" s="196" t="s">
        <v>212</v>
      </c>
      <c r="J215" s="197" t="s">
        <v>62</v>
      </c>
      <c r="K215" s="197" t="n">
        <v>1</v>
      </c>
      <c r="L215" s="198" t="n">
        <v>816528</v>
      </c>
      <c r="M215" s="198" t="n">
        <v>17759</v>
      </c>
      <c r="N215" s="199" t="n">
        <f aca="false">M215/L215</f>
        <v>0.0217494072462916</v>
      </c>
      <c r="O215" s="200" t="n">
        <f aca="false">2*K215*N215/(2+K215*N215)</f>
        <v>0.021515433285983</v>
      </c>
      <c r="Q215" s="196" t="s">
        <v>212</v>
      </c>
      <c r="R215" s="197" t="s">
        <v>62</v>
      </c>
      <c r="S215" s="197" t="n">
        <v>1</v>
      </c>
      <c r="T215" s="198" t="n">
        <v>1014322</v>
      </c>
      <c r="U215" s="198" t="n">
        <v>18605</v>
      </c>
      <c r="V215" s="199" t="n">
        <f aca="false">U215/T215</f>
        <v>0.0183423015570992</v>
      </c>
      <c r="W215" s="200" t="n">
        <f aca="false">2*S215*V215/(2+S215*V215)</f>
        <v>0.0181756102945953</v>
      </c>
    </row>
    <row r="216" customFormat="false" ht="15" hidden="false" customHeight="false" outlineLevel="0" collapsed="false">
      <c r="A216" s="203" t="s">
        <v>213</v>
      </c>
      <c r="B216" s="204" t="s">
        <v>64</v>
      </c>
      <c r="C216" s="204" t="n">
        <v>1</v>
      </c>
      <c r="D216" s="205" t="n">
        <v>464039</v>
      </c>
      <c r="E216" s="205" t="n">
        <v>18853</v>
      </c>
      <c r="F216" s="206" t="n">
        <f aca="false">E216/D216</f>
        <v>0.0406280506595351</v>
      </c>
      <c r="G216" s="207" t="n">
        <f aca="false">2*C216*F216/(2+C216*F216)</f>
        <v>0.0398191631702838</v>
      </c>
      <c r="I216" s="203" t="s">
        <v>213</v>
      </c>
      <c r="J216" s="204" t="s">
        <v>64</v>
      </c>
      <c r="K216" s="204" t="n">
        <v>1</v>
      </c>
      <c r="L216" s="205" t="n">
        <v>658920</v>
      </c>
      <c r="M216" s="205" t="n">
        <v>22244</v>
      </c>
      <c r="N216" s="206" t="n">
        <f aca="false">M216/L216</f>
        <v>0.0337582711103017</v>
      </c>
      <c r="O216" s="207" t="n">
        <f aca="false">2*K216*N216/(2+K216*N216)</f>
        <v>0.0331979189364249</v>
      </c>
      <c r="Q216" s="203" t="s">
        <v>213</v>
      </c>
      <c r="R216" s="204" t="s">
        <v>64</v>
      </c>
      <c r="S216" s="204" t="n">
        <v>1</v>
      </c>
      <c r="T216" s="205" t="n">
        <v>798540</v>
      </c>
      <c r="U216" s="205" t="n">
        <v>23387</v>
      </c>
      <c r="V216" s="206" t="n">
        <f aca="false">U216/T216</f>
        <v>0.0292871991384276</v>
      </c>
      <c r="W216" s="207" t="n">
        <f aca="false">2*S216*V216/(2+S216*V216)</f>
        <v>0.0288645186850457</v>
      </c>
    </row>
    <row r="217" customFormat="false" ht="15" hidden="false" customHeight="false" outlineLevel="0" collapsed="false">
      <c r="A217" s="196" t="s">
        <v>214</v>
      </c>
      <c r="B217" s="197" t="s">
        <v>69</v>
      </c>
      <c r="C217" s="197" t="n">
        <v>1</v>
      </c>
      <c r="D217" s="198" t="n">
        <v>330001</v>
      </c>
      <c r="E217" s="198" t="n">
        <v>21209</v>
      </c>
      <c r="F217" s="199" t="n">
        <f aca="false">E217/D217</f>
        <v>0.0642695022136297</v>
      </c>
      <c r="G217" s="200" t="n">
        <f aca="false">2*C217*F217/(2+C217*F217)</f>
        <v>0.0622685188583273</v>
      </c>
      <c r="I217" s="196" t="s">
        <v>214</v>
      </c>
      <c r="J217" s="197" t="s">
        <v>69</v>
      </c>
      <c r="K217" s="197" t="n">
        <v>1</v>
      </c>
      <c r="L217" s="198" t="n">
        <v>474305</v>
      </c>
      <c r="M217" s="198" t="n">
        <v>25269</v>
      </c>
      <c r="N217" s="199" t="n">
        <f aca="false">M217/L217</f>
        <v>0.0532758457110931</v>
      </c>
      <c r="O217" s="200" t="n">
        <f aca="false">2*K217*N217/(2+K217*N217)</f>
        <v>0.0518935103847603</v>
      </c>
      <c r="Q217" s="196" t="s">
        <v>214</v>
      </c>
      <c r="R217" s="197" t="s">
        <v>69</v>
      </c>
      <c r="S217" s="197" t="n">
        <v>1</v>
      </c>
      <c r="T217" s="198" t="n">
        <v>619873</v>
      </c>
      <c r="U217" s="198" t="n">
        <v>28792</v>
      </c>
      <c r="V217" s="199" t="n">
        <f aca="false">U217/T217</f>
        <v>0.046448224071705</v>
      </c>
      <c r="W217" s="200" t="n">
        <f aca="false">2*S217*V217/(2+S217*V217)</f>
        <v>0.0453939889857458</v>
      </c>
    </row>
    <row r="218" customFormat="false" ht="15" hidden="false" customHeight="false" outlineLevel="0" collapsed="false">
      <c r="A218" s="203" t="s">
        <v>215</v>
      </c>
      <c r="B218" s="204" t="s">
        <v>70</v>
      </c>
      <c r="C218" s="204" t="n">
        <v>1</v>
      </c>
      <c r="D218" s="205" t="n">
        <v>206862</v>
      </c>
      <c r="E218" s="205" t="n">
        <v>21648</v>
      </c>
      <c r="F218" s="206" t="n">
        <f aca="false">E218/D218</f>
        <v>0.104649476462569</v>
      </c>
      <c r="G218" s="207" t="n">
        <f aca="false">2*C218*F218/(2+C218*F218)</f>
        <v>0.0994459910145806</v>
      </c>
      <c r="I218" s="203" t="s">
        <v>215</v>
      </c>
      <c r="J218" s="204" t="s">
        <v>70</v>
      </c>
      <c r="K218" s="204" t="n">
        <v>1</v>
      </c>
      <c r="L218" s="205" t="n">
        <v>280985</v>
      </c>
      <c r="M218" s="205" t="n">
        <v>23880</v>
      </c>
      <c r="N218" s="206" t="n">
        <f aca="false">M218/L218</f>
        <v>0.0849867430645764</v>
      </c>
      <c r="O218" s="207" t="n">
        <f aca="false">2*K218*N218/(2+K218*N218)</f>
        <v>0.081522574037723</v>
      </c>
      <c r="Q218" s="203" t="s">
        <v>215</v>
      </c>
      <c r="R218" s="204" t="s">
        <v>70</v>
      </c>
      <c r="S218" s="204" t="n">
        <v>1</v>
      </c>
      <c r="T218" s="205" t="n">
        <v>420048</v>
      </c>
      <c r="U218" s="205" t="n">
        <v>30611</v>
      </c>
      <c r="V218" s="206" t="n">
        <f aca="false">U218/T218</f>
        <v>0.0728750047613606</v>
      </c>
      <c r="W218" s="207" t="n">
        <f aca="false">2*S218*V218/(2+S218*V218)</f>
        <v>0.0703129755474574</v>
      </c>
    </row>
    <row r="219" customFormat="false" ht="15" hidden="false" customHeight="false" outlineLevel="0" collapsed="false">
      <c r="A219" s="196" t="s">
        <v>216</v>
      </c>
      <c r="B219" s="197" t="s">
        <v>71</v>
      </c>
      <c r="C219" s="197" t="n">
        <v>1</v>
      </c>
      <c r="D219" s="198" t="n">
        <v>99878</v>
      </c>
      <c r="E219" s="198" t="n">
        <v>15406</v>
      </c>
      <c r="F219" s="199" t="n">
        <f aca="false">E219/D219</f>
        <v>0.154248182782995</v>
      </c>
      <c r="G219" s="200" t="n">
        <f aca="false">2*C219*F219/(2+C219*F219)</f>
        <v>0.143203725564923</v>
      </c>
      <c r="I219" s="196" t="s">
        <v>216</v>
      </c>
      <c r="J219" s="197" t="s">
        <v>71</v>
      </c>
      <c r="K219" s="197" t="n">
        <v>1</v>
      </c>
      <c r="L219" s="198" t="n">
        <v>137737</v>
      </c>
      <c r="M219" s="198" t="n">
        <v>17293</v>
      </c>
      <c r="N219" s="199" t="n">
        <f aca="false">M219/L219</f>
        <v>0.125550868684522</v>
      </c>
      <c r="O219" s="200" t="n">
        <f aca="false">2*K219*N219/(2+K219*N219)</f>
        <v>0.118134899083572</v>
      </c>
      <c r="Q219" s="196" t="s">
        <v>216</v>
      </c>
      <c r="R219" s="197" t="s">
        <v>71</v>
      </c>
      <c r="S219" s="197" t="n">
        <v>1</v>
      </c>
      <c r="T219" s="198" t="n">
        <v>236202</v>
      </c>
      <c r="U219" s="198" t="n">
        <v>25330</v>
      </c>
      <c r="V219" s="199" t="n">
        <f aca="false">U219/T219</f>
        <v>0.107238719401191</v>
      </c>
      <c r="W219" s="200" t="n">
        <f aca="false">2*S219*V219/(2+S219*V219)</f>
        <v>0.101781272728003</v>
      </c>
    </row>
    <row r="220" customFormat="false" ht="15" hidden="false" customHeight="false" outlineLevel="0" collapsed="false">
      <c r="A220" s="203" t="n">
        <v>90</v>
      </c>
      <c r="B220" s="204" t="s">
        <v>72</v>
      </c>
      <c r="C220" s="204" t="n">
        <v>1</v>
      </c>
      <c r="D220" s="205" t="n">
        <v>32570</v>
      </c>
      <c r="E220" s="205" t="n">
        <v>6944</v>
      </c>
      <c r="F220" s="206" t="n">
        <f aca="false">E220/D220</f>
        <v>0.213202333435677</v>
      </c>
      <c r="G220" s="207" t="n">
        <f aca="false">2*C220*F220/(2+C220*F220)</f>
        <v>0.192664114089118</v>
      </c>
      <c r="I220" s="203" t="n">
        <v>90</v>
      </c>
      <c r="J220" s="204" t="s">
        <v>72</v>
      </c>
      <c r="K220" s="204" t="n">
        <v>1</v>
      </c>
      <c r="L220" s="205" t="n">
        <v>55369</v>
      </c>
      <c r="M220" s="205" t="n">
        <v>9707</v>
      </c>
      <c r="N220" s="206" t="n">
        <f aca="false">M220/L220</f>
        <v>0.175314706785385</v>
      </c>
      <c r="O220" s="207" t="n">
        <f aca="false">2*K220*N220/(2+K220*N220)</f>
        <v>0.161185603387438</v>
      </c>
      <c r="Q220" s="203" t="n">
        <v>90</v>
      </c>
      <c r="R220" s="204" t="s">
        <v>72</v>
      </c>
      <c r="S220" s="204" t="n">
        <v>1</v>
      </c>
      <c r="T220" s="205" t="n">
        <v>101614</v>
      </c>
      <c r="U220" s="205" t="n">
        <v>15242</v>
      </c>
      <c r="V220" s="206" t="n">
        <f aca="false">U220/T220</f>
        <v>0.149999015883638</v>
      </c>
      <c r="W220" s="207" t="n">
        <f aca="false">2*S220*V220/(2+S220*V220)</f>
        <v>0.139534032132558</v>
      </c>
    </row>
    <row r="221" customFormat="false" ht="15" hidden="false" customHeight="false" outlineLevel="0" collapsed="false">
      <c r="A221" s="196" t="n">
        <v>95</v>
      </c>
      <c r="B221" s="197" t="s">
        <v>74</v>
      </c>
      <c r="C221" s="197" t="n">
        <v>1</v>
      </c>
      <c r="D221" s="198" t="n">
        <v>5240</v>
      </c>
      <c r="E221" s="198" t="n">
        <v>1548</v>
      </c>
      <c r="F221" s="199" t="n">
        <f aca="false">E221/D221</f>
        <v>0.295419847328244</v>
      </c>
      <c r="G221" s="200" t="n">
        <f aca="false">2*C221*F221/(2+C221*F221)</f>
        <v>0.257399401396741</v>
      </c>
      <c r="I221" s="196" t="n">
        <v>95</v>
      </c>
      <c r="J221" s="197" t="s">
        <v>74</v>
      </c>
      <c r="K221" s="197" t="n">
        <v>1</v>
      </c>
      <c r="L221" s="198" t="n">
        <v>15741</v>
      </c>
      <c r="M221" s="198" t="n">
        <v>3882</v>
      </c>
      <c r="N221" s="199" t="n">
        <f aca="false">M221/L221</f>
        <v>0.246617114541643</v>
      </c>
      <c r="O221" s="200" t="n">
        <f aca="false">2*K221*N221/(2+K221*N221)</f>
        <v>0.219545300305395</v>
      </c>
      <c r="Q221" s="196" t="n">
        <v>95</v>
      </c>
      <c r="R221" s="197" t="s">
        <v>74</v>
      </c>
      <c r="S221" s="197" t="n">
        <v>1</v>
      </c>
      <c r="T221" s="198" t="n">
        <v>30791</v>
      </c>
      <c r="U221" s="198" t="n">
        <v>6595</v>
      </c>
      <c r="V221" s="199" t="n">
        <f aca="false">U221/T221</f>
        <v>0.214185963430873</v>
      </c>
      <c r="W221" s="200" t="n">
        <f aca="false">2*S221*V221/(2+S221*V221)</f>
        <v>0.193467005001687</v>
      </c>
    </row>
    <row r="222" customFormat="false" ht="15" hidden="false" customHeight="false" outlineLevel="0" collapsed="false">
      <c r="A222" s="220" t="s">
        <v>217</v>
      </c>
      <c r="B222" s="221" t="s">
        <v>218</v>
      </c>
      <c r="C222" s="221" t="n">
        <v>1</v>
      </c>
      <c r="D222" s="222" t="n">
        <v>1071</v>
      </c>
      <c r="E222" s="222" t="n">
        <v>385</v>
      </c>
      <c r="F222" s="223" t="n">
        <f aca="false">E222/D222</f>
        <v>0.359477124183006</v>
      </c>
      <c r="G222" s="224" t="n">
        <f aca="false">2*C222*F222/(2+C222*F222)</f>
        <v>0.304709141274238</v>
      </c>
      <c r="I222" s="220" t="s">
        <v>217</v>
      </c>
      <c r="J222" s="221" t="s">
        <v>218</v>
      </c>
      <c r="K222" s="221" t="n">
        <v>1</v>
      </c>
      <c r="L222" s="222" t="n">
        <v>3182</v>
      </c>
      <c r="M222" s="222" t="n">
        <v>977</v>
      </c>
      <c r="N222" s="223" t="n">
        <f aca="false">M222/L222</f>
        <v>0.307039597737272</v>
      </c>
      <c r="O222" s="224" t="n">
        <f aca="false">2*K222*N222/(2+K222*N222)</f>
        <v>0.266176270262907</v>
      </c>
      <c r="Q222" s="220" t="s">
        <v>217</v>
      </c>
      <c r="R222" s="221" t="s">
        <v>218</v>
      </c>
      <c r="S222" s="221" t="n">
        <v>1</v>
      </c>
      <c r="T222" s="222" t="n">
        <v>7896</v>
      </c>
      <c r="U222" s="222" t="n">
        <v>2164</v>
      </c>
      <c r="V222" s="223" t="n">
        <f aca="false">U222/T222</f>
        <v>0.274062816616008</v>
      </c>
      <c r="W222" s="224" t="n">
        <f aca="false">2*S222*V222/(2+S222*V222)</f>
        <v>0.241033637781243</v>
      </c>
    </row>
    <row r="224" customFormat="false" ht="15" hidden="false" customHeight="false" outlineLevel="0" collapsed="false">
      <c r="A224" s="180"/>
      <c r="B224" s="181"/>
      <c r="C224" s="181"/>
      <c r="D224" s="181"/>
      <c r="E224" s="182"/>
      <c r="F224" s="182" t="s">
        <v>258</v>
      </c>
      <c r="G224" s="181"/>
      <c r="I224" s="180"/>
      <c r="J224" s="181"/>
      <c r="K224" s="181"/>
      <c r="L224" s="181"/>
      <c r="M224" s="182"/>
      <c r="N224" s="182" t="s">
        <v>259</v>
      </c>
      <c r="O224" s="181"/>
      <c r="Q224" s="180"/>
      <c r="R224" s="181"/>
      <c r="S224" s="181"/>
      <c r="T224" s="181"/>
      <c r="U224" s="182"/>
      <c r="V224" s="182" t="s">
        <v>260</v>
      </c>
      <c r="W224" s="181"/>
    </row>
    <row r="225" customFormat="false" ht="15" hidden="false" customHeight="false" outlineLevel="0" collapsed="false">
      <c r="A225" s="184"/>
      <c r="B225" s="185"/>
      <c r="C225" s="186"/>
      <c r="D225" s="187"/>
      <c r="E225" s="187"/>
      <c r="F225" s="187"/>
      <c r="G225" s="187"/>
      <c r="I225" s="184"/>
      <c r="J225" s="185"/>
      <c r="K225" s="186"/>
      <c r="L225" s="187"/>
      <c r="M225" s="187"/>
      <c r="N225" s="187"/>
      <c r="O225" s="187"/>
      <c r="Q225" s="184"/>
      <c r="R225" s="185"/>
      <c r="S225" s="186"/>
      <c r="T225" s="187"/>
      <c r="U225" s="187"/>
      <c r="V225" s="187"/>
      <c r="W225" s="187"/>
    </row>
    <row r="226" customFormat="false" ht="61" hidden="false" customHeight="false" outlineLevel="0" collapsed="false">
      <c r="A226" s="184" t="s">
        <v>163</v>
      </c>
      <c r="B226" s="187" t="s">
        <v>164</v>
      </c>
      <c r="C226" s="186" t="s">
        <v>165</v>
      </c>
      <c r="D226" s="187" t="s">
        <v>166</v>
      </c>
      <c r="E226" s="187" t="s">
        <v>167</v>
      </c>
      <c r="F226" s="187" t="s">
        <v>168</v>
      </c>
      <c r="G226" s="187" t="s">
        <v>169</v>
      </c>
      <c r="I226" s="184" t="s">
        <v>163</v>
      </c>
      <c r="J226" s="187" t="s">
        <v>164</v>
      </c>
      <c r="K226" s="186" t="s">
        <v>165</v>
      </c>
      <c r="L226" s="187" t="s">
        <v>166</v>
      </c>
      <c r="M226" s="187" t="s">
        <v>167</v>
      </c>
      <c r="N226" s="187" t="s">
        <v>168</v>
      </c>
      <c r="O226" s="187" t="s">
        <v>169</v>
      </c>
      <c r="Q226" s="184" t="s">
        <v>163</v>
      </c>
      <c r="R226" s="187" t="s">
        <v>164</v>
      </c>
      <c r="S226" s="186" t="s">
        <v>165</v>
      </c>
      <c r="T226" s="187" t="s">
        <v>166</v>
      </c>
      <c r="U226" s="187" t="s">
        <v>167</v>
      </c>
      <c r="V226" s="187" t="s">
        <v>168</v>
      </c>
      <c r="W226" s="187" t="s">
        <v>169</v>
      </c>
    </row>
    <row r="227" customFormat="false" ht="15" hidden="false" customHeight="false" outlineLevel="0" collapsed="false">
      <c r="A227" s="191" t="s">
        <v>175</v>
      </c>
      <c r="B227" s="192" t="s">
        <v>176</v>
      </c>
      <c r="C227" s="193" t="s">
        <v>177</v>
      </c>
      <c r="D227" s="192" t="s">
        <v>178</v>
      </c>
      <c r="E227" s="192" t="s">
        <v>179</v>
      </c>
      <c r="F227" s="192" t="s">
        <v>180</v>
      </c>
      <c r="G227" s="192" t="s">
        <v>181</v>
      </c>
      <c r="I227" s="191" t="s">
        <v>175</v>
      </c>
      <c r="J227" s="192" t="s">
        <v>176</v>
      </c>
      <c r="K227" s="193" t="s">
        <v>177</v>
      </c>
      <c r="L227" s="192" t="s">
        <v>178</v>
      </c>
      <c r="M227" s="192" t="s">
        <v>179</v>
      </c>
      <c r="N227" s="192" t="s">
        <v>180</v>
      </c>
      <c r="O227" s="192" t="s">
        <v>181</v>
      </c>
      <c r="Q227" s="191" t="s">
        <v>175</v>
      </c>
      <c r="R227" s="192" t="s">
        <v>176</v>
      </c>
      <c r="S227" s="193" t="s">
        <v>177</v>
      </c>
      <c r="T227" s="192" t="s">
        <v>178</v>
      </c>
      <c r="U227" s="192" t="s">
        <v>179</v>
      </c>
      <c r="V227" s="192" t="s">
        <v>180</v>
      </c>
      <c r="W227" s="192" t="s">
        <v>181</v>
      </c>
    </row>
    <row r="228" customFormat="false" ht="15" hidden="false" customHeight="false" outlineLevel="0" collapsed="false">
      <c r="A228" s="196" t="s">
        <v>186</v>
      </c>
      <c r="B228" s="197" t="s">
        <v>186</v>
      </c>
      <c r="C228" s="197" t="n">
        <v>1</v>
      </c>
      <c r="D228" s="198" t="n">
        <v>367545.177275122</v>
      </c>
      <c r="E228" s="198" t="n">
        <v>3657</v>
      </c>
      <c r="F228" s="199" t="n">
        <f aca="false">E228/D228</f>
        <v>0.00994979726604491</v>
      </c>
      <c r="G228" s="200" t="n">
        <f aca="false">2*C228*F228/(2+C228*F228)</f>
        <v>0.00990054306787038</v>
      </c>
      <c r="I228" s="196" t="s">
        <v>186</v>
      </c>
      <c r="J228" s="197" t="s">
        <v>186</v>
      </c>
      <c r="K228" s="197" t="n">
        <v>1</v>
      </c>
      <c r="L228" s="198" t="n">
        <v>351347.617170732</v>
      </c>
      <c r="M228" s="198" t="n">
        <v>2274</v>
      </c>
      <c r="N228" s="199" t="n">
        <f aca="false">M228/L228</f>
        <v>0.00647222263327599</v>
      </c>
      <c r="O228" s="200" t="n">
        <f aca="false">2*K228*N228/(2+K228*N228)</f>
        <v>0.00645134536154396</v>
      </c>
      <c r="Q228" s="196" t="s">
        <v>186</v>
      </c>
      <c r="R228" s="197" t="s">
        <v>186</v>
      </c>
      <c r="S228" s="197" t="n">
        <v>1</v>
      </c>
      <c r="T228" s="198" t="n">
        <v>342495.166653659</v>
      </c>
      <c r="U228" s="198" t="n">
        <v>1599</v>
      </c>
      <c r="V228" s="199" t="n">
        <f aca="false">U228/T228</f>
        <v>0.00466867902289831</v>
      </c>
      <c r="W228" s="200" t="n">
        <f aca="false">2*S228*V228/(2+S228*V228)</f>
        <v>0.00465780612203099</v>
      </c>
    </row>
    <row r="229" customFormat="false" ht="15" hidden="false" customHeight="false" outlineLevel="0" collapsed="false">
      <c r="A229" s="203" t="s">
        <v>188</v>
      </c>
      <c r="B229" s="204" t="s">
        <v>189</v>
      </c>
      <c r="C229" s="204" t="n">
        <v>1</v>
      </c>
      <c r="D229" s="205" t="n">
        <v>1780362</v>
      </c>
      <c r="E229" s="205" t="n">
        <v>613</v>
      </c>
      <c r="F229" s="206" t="n">
        <f aca="false">E229/D229</f>
        <v>0.000344311999469771</v>
      </c>
      <c r="G229" s="207" t="n">
        <f aca="false">2*C229*F229/(2+C229*F229)</f>
        <v>0.000344252734296136</v>
      </c>
      <c r="I229" s="203" t="s">
        <v>188</v>
      </c>
      <c r="J229" s="204" t="s">
        <v>189</v>
      </c>
      <c r="K229" s="204" t="n">
        <v>1</v>
      </c>
      <c r="L229" s="205" t="n">
        <v>1765522</v>
      </c>
      <c r="M229" s="205" t="n">
        <v>351</v>
      </c>
      <c r="N229" s="206" t="n">
        <f aca="false">M229/L229</f>
        <v>0.000198808057900156</v>
      </c>
      <c r="O229" s="207" t="n">
        <f aca="false">2*K229*N229/(2+K229*N229)</f>
        <v>0.000198788297542473</v>
      </c>
      <c r="Q229" s="203" t="s">
        <v>188</v>
      </c>
      <c r="R229" s="204" t="s">
        <v>189</v>
      </c>
      <c r="S229" s="204" t="n">
        <v>1</v>
      </c>
      <c r="T229" s="205" t="n">
        <v>1707525</v>
      </c>
      <c r="U229" s="205" t="n">
        <v>216</v>
      </c>
      <c r="V229" s="206" t="n">
        <f aca="false">U229/T229</f>
        <v>0.000126498879957834</v>
      </c>
      <c r="W229" s="207" t="n">
        <f aca="false">2*S229*V229/(2+S229*V229)</f>
        <v>0.000126490879480544</v>
      </c>
    </row>
    <row r="230" customFormat="false" ht="15" hidden="false" customHeight="false" outlineLevel="0" collapsed="false">
      <c r="A230" s="196" t="s">
        <v>194</v>
      </c>
      <c r="B230" s="197" t="s">
        <v>46</v>
      </c>
      <c r="C230" s="197" t="n">
        <v>1</v>
      </c>
      <c r="D230" s="198" t="n">
        <v>1710631</v>
      </c>
      <c r="E230" s="198" t="n">
        <v>303</v>
      </c>
      <c r="F230" s="199" t="n">
        <f aca="false">E230/D230</f>
        <v>0.000177127621328036</v>
      </c>
      <c r="G230" s="200" t="n">
        <f aca="false">2*C230*F230/(2+C230*F230)</f>
        <v>0.000177111935620104</v>
      </c>
      <c r="I230" s="196" t="s">
        <v>194</v>
      </c>
      <c r="J230" s="197" t="s">
        <v>46</v>
      </c>
      <c r="K230" s="197" t="n">
        <v>1</v>
      </c>
      <c r="L230" s="198" t="n">
        <v>1802211</v>
      </c>
      <c r="M230" s="198" t="n">
        <v>155</v>
      </c>
      <c r="N230" s="199" t="n">
        <f aca="false">M230/L230</f>
        <v>8.60054677282516E-005</v>
      </c>
      <c r="O230" s="200" t="n">
        <f aca="false">2*K230*N230/(2+K230*N230)</f>
        <v>8.60017694170495E-005</v>
      </c>
      <c r="Q230" s="196" t="s">
        <v>194</v>
      </c>
      <c r="R230" s="197" t="s">
        <v>46</v>
      </c>
      <c r="S230" s="197" t="n">
        <v>1</v>
      </c>
      <c r="T230" s="198" t="n">
        <v>1721489</v>
      </c>
      <c r="U230" s="198" t="n">
        <v>87</v>
      </c>
      <c r="V230" s="199" t="n">
        <f aca="false">U230/T230</f>
        <v>5.05376450270667E-005</v>
      </c>
      <c r="W230" s="200" t="n">
        <f aca="false">2*S230*V230/(2+S230*V230)</f>
        <v>5.05363680325524E-005</v>
      </c>
    </row>
    <row r="231" customFormat="false" ht="15" hidden="false" customHeight="false" outlineLevel="0" collapsed="false">
      <c r="A231" s="203" t="s">
        <v>200</v>
      </c>
      <c r="B231" s="204" t="s">
        <v>33</v>
      </c>
      <c r="C231" s="204" t="n">
        <v>1</v>
      </c>
      <c r="D231" s="205" t="n">
        <v>1725838</v>
      </c>
      <c r="E231" s="205" t="n">
        <v>341</v>
      </c>
      <c r="F231" s="206" t="n">
        <f aca="false">E231/D231</f>
        <v>0.000197585173115901</v>
      </c>
      <c r="G231" s="207" t="n">
        <f aca="false">2*C231*F231/(2+C231*F231)</f>
        <v>0.000197565655093819</v>
      </c>
      <c r="I231" s="203" t="s">
        <v>200</v>
      </c>
      <c r="J231" s="204" t="s">
        <v>33</v>
      </c>
      <c r="K231" s="204" t="n">
        <v>1</v>
      </c>
      <c r="L231" s="205" t="n">
        <v>1828245</v>
      </c>
      <c r="M231" s="205" t="n">
        <v>184</v>
      </c>
      <c r="N231" s="206" t="n">
        <f aca="false">M231/L231</f>
        <v>0.000100642966342038</v>
      </c>
      <c r="O231" s="207" t="n">
        <f aca="false">2*K231*N231/(2+K231*N231)</f>
        <v>0.000100637902093542</v>
      </c>
      <c r="Q231" s="203" t="s">
        <v>200</v>
      </c>
      <c r="R231" s="204" t="s">
        <v>33</v>
      </c>
      <c r="S231" s="204" t="n">
        <v>1</v>
      </c>
      <c r="T231" s="205" t="n">
        <v>1744881</v>
      </c>
      <c r="U231" s="205" t="n">
        <v>102</v>
      </c>
      <c r="V231" s="206" t="n">
        <f aca="false">U231/T231</f>
        <v>5.84567085090616E-005</v>
      </c>
      <c r="W231" s="207" t="n">
        <f aca="false">2*S231*V231/(2+S231*V231)</f>
        <v>5.84549999656147E-005</v>
      </c>
    </row>
    <row r="232" customFormat="false" ht="15" hidden="false" customHeight="false" outlineLevel="0" collapsed="false">
      <c r="A232" s="196" t="s">
        <v>202</v>
      </c>
      <c r="B232" s="197" t="s">
        <v>34</v>
      </c>
      <c r="C232" s="197" t="n">
        <v>1</v>
      </c>
      <c r="D232" s="198" t="n">
        <v>1764945</v>
      </c>
      <c r="E232" s="198" t="n">
        <v>690</v>
      </c>
      <c r="F232" s="199" t="n">
        <f aca="false">E232/D232</f>
        <v>0.000390947026677885</v>
      </c>
      <c r="G232" s="200" t="n">
        <f aca="false">2*C232*F232/(2+C232*F232)</f>
        <v>0.000390870621824176</v>
      </c>
      <c r="I232" s="196" t="s">
        <v>202</v>
      </c>
      <c r="J232" s="197" t="s">
        <v>34</v>
      </c>
      <c r="K232" s="197" t="n">
        <v>1</v>
      </c>
      <c r="L232" s="198" t="n">
        <v>1733547</v>
      </c>
      <c r="M232" s="198" t="n">
        <v>424</v>
      </c>
      <c r="N232" s="199" t="n">
        <f aca="false">M232/L232</f>
        <v>0.000244585234781636</v>
      </c>
      <c r="O232" s="200" t="n">
        <f aca="false">2*K232*N232/(2+K232*N232)</f>
        <v>0.000244555327470542</v>
      </c>
      <c r="Q232" s="196" t="s">
        <v>202</v>
      </c>
      <c r="R232" s="197" t="s">
        <v>34</v>
      </c>
      <c r="S232" s="197" t="n">
        <v>1</v>
      </c>
      <c r="T232" s="198" t="n">
        <v>1779935</v>
      </c>
      <c r="U232" s="198" t="n">
        <v>313</v>
      </c>
      <c r="V232" s="199" t="n">
        <f aca="false">U232/T232</f>
        <v>0.000175849118085773</v>
      </c>
      <c r="W232" s="200" t="n">
        <f aca="false">2*S232*V232/(2+S232*V232)</f>
        <v>0.000175833657988929</v>
      </c>
    </row>
    <row r="233" customFormat="false" ht="15" hidden="false" customHeight="false" outlineLevel="0" collapsed="false">
      <c r="A233" s="203" t="s">
        <v>203</v>
      </c>
      <c r="B233" s="204" t="s">
        <v>35</v>
      </c>
      <c r="C233" s="204" t="n">
        <v>1</v>
      </c>
      <c r="D233" s="205" t="n">
        <v>1716459</v>
      </c>
      <c r="E233" s="205" t="n">
        <v>803</v>
      </c>
      <c r="F233" s="206" t="n">
        <f aca="false">E233/D233</f>
        <v>0.000467823583318914</v>
      </c>
      <c r="G233" s="207" t="n">
        <f aca="false">2*C233*F233/(2+C233*F233)</f>
        <v>0.000467714179457213</v>
      </c>
      <c r="I233" s="203" t="s">
        <v>203</v>
      </c>
      <c r="J233" s="204" t="s">
        <v>35</v>
      </c>
      <c r="K233" s="204" t="n">
        <v>1</v>
      </c>
      <c r="L233" s="205" t="n">
        <v>1714352</v>
      </c>
      <c r="M233" s="205" t="n">
        <v>518</v>
      </c>
      <c r="N233" s="206" t="n">
        <f aca="false">M233/L233</f>
        <v>0.000302154983340644</v>
      </c>
      <c r="O233" s="207" t="n">
        <f aca="false">2*K233*N233/(2+K233*N233)</f>
        <v>0.000302109341419132</v>
      </c>
      <c r="Q233" s="203" t="s">
        <v>203</v>
      </c>
      <c r="R233" s="204" t="s">
        <v>35</v>
      </c>
      <c r="S233" s="204" t="n">
        <v>1</v>
      </c>
      <c r="T233" s="205" t="n">
        <v>1813599</v>
      </c>
      <c r="U233" s="205" t="n">
        <v>395</v>
      </c>
      <c r="V233" s="206" t="n">
        <f aca="false">U233/T233</f>
        <v>0.000217798973201904</v>
      </c>
      <c r="W233" s="207" t="n">
        <f aca="false">2*S233*V233/(2+S233*V233)</f>
        <v>0.000217775257588158</v>
      </c>
    </row>
    <row r="234" customFormat="false" ht="15" hidden="false" customHeight="false" outlineLevel="0" collapsed="false">
      <c r="A234" s="196" t="s">
        <v>204</v>
      </c>
      <c r="B234" s="197" t="s">
        <v>36</v>
      </c>
      <c r="C234" s="197" t="n">
        <v>1</v>
      </c>
      <c r="D234" s="198" t="n">
        <v>1612356</v>
      </c>
      <c r="E234" s="198" t="n">
        <v>887</v>
      </c>
      <c r="F234" s="199" t="n">
        <f aca="false">E234/D234</f>
        <v>0.000550126646968783</v>
      </c>
      <c r="G234" s="200" t="n">
        <f aca="false">2*C234*F234/(2+C234*F234)</f>
        <v>0.000549975368915975</v>
      </c>
      <c r="I234" s="196" t="s">
        <v>204</v>
      </c>
      <c r="J234" s="197" t="s">
        <v>36</v>
      </c>
      <c r="K234" s="197" t="n">
        <v>1</v>
      </c>
      <c r="L234" s="198" t="n">
        <v>1741935</v>
      </c>
      <c r="M234" s="198" t="n">
        <v>599</v>
      </c>
      <c r="N234" s="199" t="n">
        <f aca="false">M234/L234</f>
        <v>0.000343870465889944</v>
      </c>
      <c r="O234" s="200" t="n">
        <f aca="false">2*K234*N234/(2+K234*N234)</f>
        <v>0.000343811352604945</v>
      </c>
      <c r="Q234" s="196" t="s">
        <v>204</v>
      </c>
      <c r="R234" s="197" t="s">
        <v>36</v>
      </c>
      <c r="S234" s="197" t="n">
        <v>1</v>
      </c>
      <c r="T234" s="198" t="n">
        <v>1799615</v>
      </c>
      <c r="U234" s="198" t="n">
        <v>422</v>
      </c>
      <c r="V234" s="199" t="n">
        <f aca="false">U234/T234</f>
        <v>0.000234494600233939</v>
      </c>
      <c r="W234" s="200" t="n">
        <f aca="false">2*S234*V234/(2+S234*V234)</f>
        <v>0.000234467109598372</v>
      </c>
    </row>
    <row r="235" customFormat="false" ht="15" hidden="false" customHeight="false" outlineLevel="0" collapsed="false">
      <c r="A235" s="203" t="s">
        <v>205</v>
      </c>
      <c r="B235" s="204" t="s">
        <v>37</v>
      </c>
      <c r="C235" s="204" t="n">
        <v>1</v>
      </c>
      <c r="D235" s="205" t="n">
        <v>1591036</v>
      </c>
      <c r="E235" s="205" t="n">
        <v>1133</v>
      </c>
      <c r="F235" s="206" t="n">
        <f aca="false">E235/D235</f>
        <v>0.000712114622170711</v>
      </c>
      <c r="G235" s="207" t="n">
        <f aca="false">2*C235*F235/(2+C235*F235)</f>
        <v>0.000711861158800643</v>
      </c>
      <c r="I235" s="203" t="s">
        <v>205</v>
      </c>
      <c r="J235" s="204" t="s">
        <v>37</v>
      </c>
      <c r="K235" s="204" t="n">
        <v>1</v>
      </c>
      <c r="L235" s="205" t="n">
        <v>1763866</v>
      </c>
      <c r="M235" s="205" t="n">
        <v>802</v>
      </c>
      <c r="N235" s="206" t="n">
        <f aca="false">M235/L235</f>
        <v>0.000454683065493637</v>
      </c>
      <c r="O235" s="207" t="n">
        <f aca="false">2*K235*N235/(2+K235*N235)</f>
        <v>0.000454579720643191</v>
      </c>
      <c r="Q235" s="203" t="s">
        <v>205</v>
      </c>
      <c r="R235" s="204" t="s">
        <v>37</v>
      </c>
      <c r="S235" s="204" t="n">
        <v>1</v>
      </c>
      <c r="T235" s="205" t="n">
        <v>1713090</v>
      </c>
      <c r="U235" s="205" t="n">
        <v>550</v>
      </c>
      <c r="V235" s="206" t="n">
        <f aca="false">U235/T235</f>
        <v>0.000321057270779702</v>
      </c>
      <c r="W235" s="207" t="n">
        <f aca="false">2*S235*V235/(2+S235*V235)</f>
        <v>0.000321005740166281</v>
      </c>
    </row>
    <row r="236" customFormat="false" ht="15" hidden="false" customHeight="false" outlineLevel="0" collapsed="false">
      <c r="A236" s="196" t="s">
        <v>206</v>
      </c>
      <c r="B236" s="197" t="s">
        <v>38</v>
      </c>
      <c r="C236" s="197" t="n">
        <v>1</v>
      </c>
      <c r="D236" s="198" t="n">
        <v>1465595</v>
      </c>
      <c r="E236" s="198" t="n">
        <v>1502</v>
      </c>
      <c r="F236" s="199" t="n">
        <f aca="false">E236/D236</f>
        <v>0.0010248397408561</v>
      </c>
      <c r="G236" s="200" t="n">
        <f aca="false">2*C236*F236/(2+C236*F236)</f>
        <v>0.00102431486156746</v>
      </c>
      <c r="I236" s="196" t="s">
        <v>206</v>
      </c>
      <c r="J236" s="197" t="s">
        <v>38</v>
      </c>
      <c r="K236" s="197" t="n">
        <v>1</v>
      </c>
      <c r="L236" s="198" t="n">
        <v>1669679</v>
      </c>
      <c r="M236" s="198" t="n">
        <v>1177</v>
      </c>
      <c r="N236" s="199" t="n">
        <f aca="false">M236/L236</f>
        <v>0.000704925916897799</v>
      </c>
      <c r="O236" s="200" t="n">
        <f aca="false">2*K236*N236/(2+K236*N236)</f>
        <v>0.00070467754416583</v>
      </c>
      <c r="Q236" s="196" t="s">
        <v>206</v>
      </c>
      <c r="R236" s="197" t="s">
        <v>38</v>
      </c>
      <c r="S236" s="197" t="n">
        <v>1</v>
      </c>
      <c r="T236" s="198" t="n">
        <v>1717621</v>
      </c>
      <c r="U236" s="198" t="n">
        <v>910</v>
      </c>
      <c r="V236" s="199" t="n">
        <f aca="false">U236/T236</f>
        <v>0.000529802558305936</v>
      </c>
      <c r="W236" s="200" t="n">
        <f aca="false">2*S236*V236/(2+S236*V236)</f>
        <v>0.000529662250098366</v>
      </c>
    </row>
    <row r="237" customFormat="false" ht="15" hidden="false" customHeight="false" outlineLevel="0" collapsed="false">
      <c r="A237" s="203" t="s">
        <v>207</v>
      </c>
      <c r="B237" s="204" t="s">
        <v>39</v>
      </c>
      <c r="C237" s="204" t="n">
        <v>1</v>
      </c>
      <c r="D237" s="205" t="n">
        <v>1253022</v>
      </c>
      <c r="E237" s="205" t="n">
        <v>1946</v>
      </c>
      <c r="F237" s="206" t="n">
        <f aca="false">E237/D237</f>
        <v>0.0015530453575436</v>
      </c>
      <c r="G237" s="207" t="n">
        <f aca="false">2*C237*F237/(2+C237*F237)</f>
        <v>0.00155184031834258</v>
      </c>
      <c r="I237" s="203" t="s">
        <v>207</v>
      </c>
      <c r="J237" s="204" t="s">
        <v>39</v>
      </c>
      <c r="K237" s="204" t="n">
        <v>1</v>
      </c>
      <c r="L237" s="205" t="n">
        <v>1581415</v>
      </c>
      <c r="M237" s="205" t="n">
        <v>1843</v>
      </c>
      <c r="N237" s="206" t="n">
        <f aca="false">M237/L237</f>
        <v>0.00116541198863044</v>
      </c>
      <c r="O237" s="207" t="n">
        <f aca="false">2*K237*N237/(2+K237*N237)</f>
        <v>0.00116473329155966</v>
      </c>
      <c r="Q237" s="203" t="s">
        <v>207</v>
      </c>
      <c r="R237" s="204" t="s">
        <v>39</v>
      </c>
      <c r="S237" s="204" t="n">
        <v>1</v>
      </c>
      <c r="T237" s="205" t="n">
        <v>1749668</v>
      </c>
      <c r="U237" s="205" t="n">
        <v>1639</v>
      </c>
      <c r="V237" s="206" t="n">
        <f aca="false">U237/T237</f>
        <v>0.000936749143266037</v>
      </c>
      <c r="W237" s="207" t="n">
        <f aca="false">2*S237*V237/(2+S237*V237)</f>
        <v>0.000936310599190226</v>
      </c>
    </row>
    <row r="238" customFormat="false" ht="15" hidden="false" customHeight="false" outlineLevel="0" collapsed="false">
      <c r="A238" s="196" t="s">
        <v>208</v>
      </c>
      <c r="B238" s="197" t="s">
        <v>40</v>
      </c>
      <c r="C238" s="197" t="n">
        <v>1</v>
      </c>
      <c r="D238" s="198" t="n">
        <v>1149467</v>
      </c>
      <c r="E238" s="198" t="n">
        <v>2862</v>
      </c>
      <c r="F238" s="199" t="n">
        <f aca="false">E238/D238</f>
        <v>0.00248984964335644</v>
      </c>
      <c r="G238" s="200" t="n">
        <f aca="false">2*C238*F238/(2+C238*F238)</f>
        <v>0.00248675382179828</v>
      </c>
      <c r="I238" s="196" t="s">
        <v>208</v>
      </c>
      <c r="J238" s="197" t="s">
        <v>40</v>
      </c>
      <c r="K238" s="197" t="n">
        <v>1</v>
      </c>
      <c r="L238" s="198" t="n">
        <v>1550541</v>
      </c>
      <c r="M238" s="198" t="n">
        <v>2981</v>
      </c>
      <c r="N238" s="199" t="n">
        <f aca="false">M238/L238</f>
        <v>0.001922554772818</v>
      </c>
      <c r="O238" s="200" t="n">
        <f aca="false">2*K238*N238/(2+K238*N238)</f>
        <v>0.00192070843922949</v>
      </c>
      <c r="Q238" s="196" t="s">
        <v>208</v>
      </c>
      <c r="R238" s="197" t="s">
        <v>40</v>
      </c>
      <c r="S238" s="197" t="n">
        <v>1</v>
      </c>
      <c r="T238" s="198" t="n">
        <v>1716978</v>
      </c>
      <c r="U238" s="198" t="n">
        <v>2713</v>
      </c>
      <c r="V238" s="199" t="n">
        <f aca="false">U238/T238</f>
        <v>0.00158010178348237</v>
      </c>
      <c r="W238" s="200" t="n">
        <f aca="false">2*S238*V238/(2+S238*V238)</f>
        <v>0.00157885440814929</v>
      </c>
    </row>
    <row r="239" customFormat="false" ht="15" hidden="false" customHeight="false" outlineLevel="0" collapsed="false">
      <c r="A239" s="203" t="s">
        <v>209</v>
      </c>
      <c r="B239" s="204" t="s">
        <v>52</v>
      </c>
      <c r="C239" s="204" t="n">
        <v>1</v>
      </c>
      <c r="D239" s="205" t="n">
        <v>1088298</v>
      </c>
      <c r="E239" s="205" t="n">
        <v>4205</v>
      </c>
      <c r="F239" s="206" t="n">
        <f aca="false">E239/D239</f>
        <v>0.00386383141382232</v>
      </c>
      <c r="G239" s="207" t="n">
        <f aca="false">2*C239*F239/(2+C239*F239)</f>
        <v>0.00385638121039013</v>
      </c>
      <c r="I239" s="203" t="s">
        <v>209</v>
      </c>
      <c r="J239" s="204" t="s">
        <v>52</v>
      </c>
      <c r="K239" s="204" t="n">
        <v>1</v>
      </c>
      <c r="L239" s="205" t="n">
        <v>1343261</v>
      </c>
      <c r="M239" s="205" t="n">
        <v>4048</v>
      </c>
      <c r="N239" s="206" t="n">
        <f aca="false">M239/L239</f>
        <v>0.00301356177243291</v>
      </c>
      <c r="O239" s="207" t="n">
        <f aca="false">2*K239*N239/(2+K239*N239)</f>
        <v>0.00300902782681737</v>
      </c>
      <c r="Q239" s="203" t="s">
        <v>209</v>
      </c>
      <c r="R239" s="204" t="s">
        <v>52</v>
      </c>
      <c r="S239" s="204" t="n">
        <v>1</v>
      </c>
      <c r="T239" s="205" t="n">
        <v>1593966</v>
      </c>
      <c r="U239" s="205" t="n">
        <v>4011</v>
      </c>
      <c r="V239" s="206" t="n">
        <f aca="false">U239/T239</f>
        <v>0.00251636484090627</v>
      </c>
      <c r="W239" s="207" t="n">
        <f aca="false">2*S239*V239/(2+S239*V239)</f>
        <v>0.00251320277335779</v>
      </c>
    </row>
    <row r="240" customFormat="false" ht="15" hidden="false" customHeight="false" outlineLevel="0" collapsed="false">
      <c r="A240" s="196" t="s">
        <v>210</v>
      </c>
      <c r="B240" s="197" t="s">
        <v>53</v>
      </c>
      <c r="C240" s="197" t="n">
        <v>1</v>
      </c>
      <c r="D240" s="198" t="n">
        <v>1004551</v>
      </c>
      <c r="E240" s="198" t="n">
        <v>5929</v>
      </c>
      <c r="F240" s="199" t="n">
        <f aca="false">E240/D240</f>
        <v>0.00590213936375555</v>
      </c>
      <c r="G240" s="200" t="n">
        <f aca="false">2*C240*F240/(2+C240*F240)</f>
        <v>0.00588477298860415</v>
      </c>
      <c r="I240" s="196" t="s">
        <v>210</v>
      </c>
      <c r="J240" s="197" t="s">
        <v>53</v>
      </c>
      <c r="K240" s="197" t="n">
        <v>1</v>
      </c>
      <c r="L240" s="198" t="n">
        <v>1150395</v>
      </c>
      <c r="M240" s="198" t="n">
        <v>5321</v>
      </c>
      <c r="N240" s="199" t="n">
        <f aca="false">M240/L240</f>
        <v>0.0046253678084484</v>
      </c>
      <c r="O240" s="200" t="n">
        <f aca="false">2*K240*N240/(2+K240*N240)</f>
        <v>0.00461469547649701</v>
      </c>
      <c r="Q240" s="196" t="s">
        <v>210</v>
      </c>
      <c r="R240" s="197" t="s">
        <v>53</v>
      </c>
      <c r="S240" s="197" t="n">
        <v>1</v>
      </c>
      <c r="T240" s="198" t="n">
        <v>1527602</v>
      </c>
      <c r="U240" s="198" t="n">
        <v>5891</v>
      </c>
      <c r="V240" s="199" t="n">
        <f aca="false">U240/T240</f>
        <v>0.00385637096573584</v>
      </c>
      <c r="W240" s="200" t="n">
        <f aca="false">2*S240*V240/(2+S240*V240)</f>
        <v>0.00384894947722955</v>
      </c>
    </row>
    <row r="241" customFormat="false" ht="15" hidden="false" customHeight="false" outlineLevel="0" collapsed="false">
      <c r="A241" s="203" t="s">
        <v>211</v>
      </c>
      <c r="B241" s="204" t="s">
        <v>57</v>
      </c>
      <c r="C241" s="204" t="n">
        <v>1</v>
      </c>
      <c r="D241" s="205" t="n">
        <v>899708</v>
      </c>
      <c r="E241" s="205" t="n">
        <v>7886</v>
      </c>
      <c r="F241" s="206" t="n">
        <f aca="false">E241/D241</f>
        <v>0.00876506599919085</v>
      </c>
      <c r="G241" s="207" t="n">
        <f aca="false">2*C241*F241/(2+C241*F241)</f>
        <v>0.00872682042071552</v>
      </c>
      <c r="I241" s="203" t="s">
        <v>211</v>
      </c>
      <c r="J241" s="204" t="s">
        <v>57</v>
      </c>
      <c r="K241" s="204" t="n">
        <v>1</v>
      </c>
      <c r="L241" s="205" t="n">
        <v>1063820</v>
      </c>
      <c r="M241" s="205" t="n">
        <v>7516</v>
      </c>
      <c r="N241" s="206" t="n">
        <f aca="false">M241/L241</f>
        <v>0.00706510499896599</v>
      </c>
      <c r="O241" s="207" t="n">
        <f aca="false">2*K241*N241/(2+K241*N241)</f>
        <v>0.00704023499922254</v>
      </c>
      <c r="Q241" s="203" t="s">
        <v>211</v>
      </c>
      <c r="R241" s="204" t="s">
        <v>57</v>
      </c>
      <c r="S241" s="204" t="n">
        <v>1</v>
      </c>
      <c r="T241" s="205" t="n">
        <v>1412412</v>
      </c>
      <c r="U241" s="205" t="n">
        <v>8404</v>
      </c>
      <c r="V241" s="206" t="n">
        <f aca="false">U241/T241</f>
        <v>0.00595010521009451</v>
      </c>
      <c r="W241" s="207" t="n">
        <f aca="false">2*S241*V241/(2+S241*V241)</f>
        <v>0.00593245584188777</v>
      </c>
    </row>
    <row r="242" customFormat="false" ht="15" hidden="false" customHeight="false" outlineLevel="0" collapsed="false">
      <c r="A242" s="196" t="s">
        <v>212</v>
      </c>
      <c r="B242" s="197" t="s">
        <v>62</v>
      </c>
      <c r="C242" s="197" t="n">
        <v>1</v>
      </c>
      <c r="D242" s="198" t="n">
        <v>752391</v>
      </c>
      <c r="E242" s="198" t="n">
        <v>10027</v>
      </c>
      <c r="F242" s="199" t="n">
        <f aca="false">E242/D242</f>
        <v>0.0133268473440007</v>
      </c>
      <c r="G242" s="200" t="n">
        <f aca="false">2*C242*F242/(2+C242*F242)</f>
        <v>0.0132386327253139</v>
      </c>
      <c r="I242" s="196" t="s">
        <v>212</v>
      </c>
      <c r="J242" s="197" t="s">
        <v>62</v>
      </c>
      <c r="K242" s="197" t="n">
        <v>1</v>
      </c>
      <c r="L242" s="198" t="n">
        <v>962862</v>
      </c>
      <c r="M242" s="198" t="n">
        <v>10577</v>
      </c>
      <c r="N242" s="199" t="n">
        <f aca="false">M242/L242</f>
        <v>0.0109849594230534</v>
      </c>
      <c r="O242" s="200" t="n">
        <f aca="false">2*K242*N242/(2+K242*N242)</f>
        <v>0.0109249543330298</v>
      </c>
      <c r="Q242" s="196" t="s">
        <v>212</v>
      </c>
      <c r="R242" s="197" t="s">
        <v>62</v>
      </c>
      <c r="S242" s="197" t="n">
        <v>1</v>
      </c>
      <c r="T242" s="198" t="n">
        <v>1161898</v>
      </c>
      <c r="U242" s="198" t="n">
        <v>10923</v>
      </c>
      <c r="V242" s="199" t="n">
        <f aca="false">U242/T242</f>
        <v>0.00940099733367301</v>
      </c>
      <c r="W242" s="200" t="n">
        <f aca="false">2*S242*V242/(2+S242*V242)</f>
        <v>0.00935701469855687</v>
      </c>
    </row>
    <row r="243" customFormat="false" ht="15" hidden="false" customHeight="false" outlineLevel="0" collapsed="false">
      <c r="A243" s="203" t="s">
        <v>213</v>
      </c>
      <c r="B243" s="204" t="s">
        <v>64</v>
      </c>
      <c r="C243" s="204" t="n">
        <v>1</v>
      </c>
      <c r="D243" s="205" t="n">
        <v>605897</v>
      </c>
      <c r="E243" s="205" t="n">
        <v>12826</v>
      </c>
      <c r="F243" s="206" t="n">
        <f aca="false">E243/D243</f>
        <v>0.0211686144674755</v>
      </c>
      <c r="G243" s="207" t="n">
        <f aca="false">2*C243*F243/(2+C243*F243)</f>
        <v>0.0209469059789976</v>
      </c>
      <c r="I243" s="203" t="s">
        <v>213</v>
      </c>
      <c r="J243" s="204" t="s">
        <v>64</v>
      </c>
      <c r="K243" s="204" t="n">
        <v>1</v>
      </c>
      <c r="L243" s="205" t="n">
        <v>836656</v>
      </c>
      <c r="M243" s="205" t="n">
        <v>14814</v>
      </c>
      <c r="N243" s="206" t="n">
        <f aca="false">M243/L243</f>
        <v>0.0177062018320552</v>
      </c>
      <c r="O243" s="207" t="n">
        <f aca="false">2*K243*N243/(2+K243*N243)</f>
        <v>0.0175508226281688</v>
      </c>
      <c r="Q243" s="203" t="s">
        <v>213</v>
      </c>
      <c r="R243" s="204" t="s">
        <v>64</v>
      </c>
      <c r="S243" s="204" t="n">
        <v>1</v>
      </c>
      <c r="T243" s="205" t="n">
        <v>981716</v>
      </c>
      <c r="U243" s="205" t="n">
        <v>15160</v>
      </c>
      <c r="V243" s="206" t="n">
        <f aca="false">U243/T243</f>
        <v>0.0154423478887988</v>
      </c>
      <c r="W243" s="207" t="n">
        <f aca="false">2*S243*V243/(2+S243*V243)</f>
        <v>0.0153240283999935</v>
      </c>
    </row>
    <row r="244" customFormat="false" ht="15" hidden="false" customHeight="false" outlineLevel="0" collapsed="false">
      <c r="A244" s="196" t="s">
        <v>214</v>
      </c>
      <c r="B244" s="197" t="s">
        <v>69</v>
      </c>
      <c r="C244" s="197" t="n">
        <v>1</v>
      </c>
      <c r="D244" s="198" t="n">
        <v>490244</v>
      </c>
      <c r="E244" s="198" t="n">
        <v>17728</v>
      </c>
      <c r="F244" s="199" t="n">
        <f aca="false">E244/D244</f>
        <v>0.0361615848434657</v>
      </c>
      <c r="G244" s="200" t="n">
        <f aca="false">2*C244*F244/(2+C244*F244)</f>
        <v>0.0355193665499251</v>
      </c>
      <c r="I244" s="196" t="s">
        <v>214</v>
      </c>
      <c r="J244" s="197" t="s">
        <v>69</v>
      </c>
      <c r="K244" s="197" t="n">
        <v>1</v>
      </c>
      <c r="L244" s="198" t="n">
        <v>673300</v>
      </c>
      <c r="M244" s="198" t="n">
        <v>19914</v>
      </c>
      <c r="N244" s="199" t="n">
        <f aca="false">M244/L244</f>
        <v>0.0295767117184019</v>
      </c>
      <c r="O244" s="200" t="n">
        <f aca="false">2*K244*N244/(2+K244*N244)</f>
        <v>0.0291456948117619</v>
      </c>
      <c r="Q244" s="196" t="s">
        <v>214</v>
      </c>
      <c r="R244" s="197" t="s">
        <v>69</v>
      </c>
      <c r="S244" s="197" t="n">
        <v>1</v>
      </c>
      <c r="T244" s="198" t="n">
        <v>844958</v>
      </c>
      <c r="U244" s="198" t="n">
        <v>21610</v>
      </c>
      <c r="V244" s="199" t="n">
        <f aca="false">U244/T244</f>
        <v>0.0255752356921882</v>
      </c>
      <c r="W244" s="200" t="n">
        <f aca="false">2*S244*V244/(2+S244*V244)</f>
        <v>0.0252523186910395</v>
      </c>
    </row>
    <row r="245" customFormat="false" ht="15" hidden="false" customHeight="false" outlineLevel="0" collapsed="false">
      <c r="A245" s="203" t="s">
        <v>215</v>
      </c>
      <c r="B245" s="204" t="s">
        <v>70</v>
      </c>
      <c r="C245" s="204" t="n">
        <v>1</v>
      </c>
      <c r="D245" s="205" t="n">
        <v>368784</v>
      </c>
      <c r="E245" s="205" t="n">
        <v>25343</v>
      </c>
      <c r="F245" s="206" t="n">
        <f aca="false">E245/D245</f>
        <v>0.0687204434031845</v>
      </c>
      <c r="G245" s="207" t="n">
        <f aca="false">2*C245*F245/(2+C245*F245)</f>
        <v>0.0664376316503498</v>
      </c>
      <c r="I245" s="203" t="s">
        <v>215</v>
      </c>
      <c r="J245" s="204" t="s">
        <v>70</v>
      </c>
      <c r="K245" s="204" t="n">
        <v>1</v>
      </c>
      <c r="L245" s="205" t="n">
        <v>466205</v>
      </c>
      <c r="M245" s="205" t="n">
        <v>25340</v>
      </c>
      <c r="N245" s="206" t="n">
        <f aca="false">M245/L245</f>
        <v>0.054353771409573</v>
      </c>
      <c r="O245" s="207" t="n">
        <f aca="false">2*K245*N245/(2+K245*N245)</f>
        <v>0.0529156878099713</v>
      </c>
      <c r="Q245" s="203" t="s">
        <v>215</v>
      </c>
      <c r="R245" s="204" t="s">
        <v>70</v>
      </c>
      <c r="S245" s="204" t="n">
        <v>1</v>
      </c>
      <c r="T245" s="205" t="n">
        <v>657441</v>
      </c>
      <c r="U245" s="205" t="n">
        <v>30189</v>
      </c>
      <c r="V245" s="206" t="n">
        <f aca="false">U245/T245</f>
        <v>0.0459189493810091</v>
      </c>
      <c r="W245" s="207" t="n">
        <f aca="false">2*S245*V245/(2+S245*V245)</f>
        <v>0.0448883367495099</v>
      </c>
    </row>
    <row r="246" customFormat="false" ht="15" hidden="false" customHeight="false" outlineLevel="0" collapsed="false">
      <c r="A246" s="196" t="s">
        <v>216</v>
      </c>
      <c r="B246" s="197" t="s">
        <v>71</v>
      </c>
      <c r="C246" s="197" t="n">
        <v>1</v>
      </c>
      <c r="D246" s="198" t="n">
        <v>219640</v>
      </c>
      <c r="E246" s="198" t="n">
        <v>24768</v>
      </c>
      <c r="F246" s="199" t="n">
        <f aca="false">E246/D246</f>
        <v>0.112766344928064</v>
      </c>
      <c r="G246" s="200" t="n">
        <f aca="false">2*C246*F246/(2+C246*F246)</f>
        <v>0.106747577836776</v>
      </c>
      <c r="I246" s="196" t="s">
        <v>216</v>
      </c>
      <c r="J246" s="197" t="s">
        <v>71</v>
      </c>
      <c r="K246" s="197" t="n">
        <v>1</v>
      </c>
      <c r="L246" s="198" t="n">
        <v>280531</v>
      </c>
      <c r="M246" s="198" t="n">
        <v>24940</v>
      </c>
      <c r="N246" s="199" t="n">
        <f aca="false">M246/L246</f>
        <v>0.0889028307032021</v>
      </c>
      <c r="O246" s="200" t="n">
        <f aca="false">2*K246*N246/(2+K246*N246)</f>
        <v>0.0851191634158245</v>
      </c>
      <c r="Q246" s="196" t="s">
        <v>216</v>
      </c>
      <c r="R246" s="197" t="s">
        <v>71</v>
      </c>
      <c r="S246" s="197" t="n">
        <v>1</v>
      </c>
      <c r="T246" s="198" t="n">
        <v>439907</v>
      </c>
      <c r="U246" s="198" t="n">
        <v>32682</v>
      </c>
      <c r="V246" s="199" t="n">
        <f aca="false">U246/T246</f>
        <v>0.0742929755607435</v>
      </c>
      <c r="W246" s="200" t="n">
        <f aca="false">2*S246*V246/(2+S246*V246)</f>
        <v>0.0716320948256212</v>
      </c>
    </row>
    <row r="247" customFormat="false" ht="15" hidden="false" customHeight="false" outlineLevel="0" collapsed="false">
      <c r="A247" s="203" t="n">
        <v>90</v>
      </c>
      <c r="B247" s="204" t="s">
        <v>72</v>
      </c>
      <c r="C247" s="204" t="n">
        <v>1</v>
      </c>
      <c r="D247" s="205" t="n">
        <v>89089</v>
      </c>
      <c r="E247" s="205" t="n">
        <v>15220</v>
      </c>
      <c r="F247" s="206" t="n">
        <f aca="false">E247/D247</f>
        <v>0.170840395559497</v>
      </c>
      <c r="G247" s="207" t="n">
        <f aca="false">2*C247*F247/(2+C247*F247)</f>
        <v>0.157395629737639</v>
      </c>
      <c r="I247" s="203" t="n">
        <v>90</v>
      </c>
      <c r="J247" s="204" t="s">
        <v>72</v>
      </c>
      <c r="K247" s="204" t="n">
        <v>1</v>
      </c>
      <c r="L247" s="205" t="n">
        <v>141458</v>
      </c>
      <c r="M247" s="205" t="n">
        <v>19173</v>
      </c>
      <c r="N247" s="206" t="n">
        <f aca="false">M247/L247</f>
        <v>0.135538463713611</v>
      </c>
      <c r="O247" s="207" t="n">
        <f aca="false">2*K247*N247/(2+K247*N247)</f>
        <v>0.126936101612439</v>
      </c>
      <c r="Q247" s="203" t="n">
        <v>90</v>
      </c>
      <c r="R247" s="204" t="s">
        <v>72</v>
      </c>
      <c r="S247" s="204" t="n">
        <v>1</v>
      </c>
      <c r="T247" s="205" t="n">
        <v>233089</v>
      </c>
      <c r="U247" s="205" t="n">
        <v>26324</v>
      </c>
      <c r="V247" s="206" t="n">
        <f aca="false">U247/T247</f>
        <v>0.11293540235704</v>
      </c>
      <c r="W247" s="207" t="n">
        <f aca="false">2*S247*V247/(2+S247*V247)</f>
        <v>0.106899058277936</v>
      </c>
    </row>
    <row r="248" customFormat="false" ht="15" hidden="false" customHeight="false" outlineLevel="0" collapsed="false">
      <c r="A248" s="196" t="n">
        <v>95</v>
      </c>
      <c r="B248" s="197" t="s">
        <v>74</v>
      </c>
      <c r="C248" s="197" t="n">
        <v>1</v>
      </c>
      <c r="D248" s="198" t="n">
        <v>20407</v>
      </c>
      <c r="E248" s="198" t="n">
        <v>5249</v>
      </c>
      <c r="F248" s="199" t="n">
        <f aca="false">E248/D248</f>
        <v>0.257215661292694</v>
      </c>
      <c r="G248" s="200" t="n">
        <f aca="false">2*C248*F248/(2+C248*F248)</f>
        <v>0.227905260187135</v>
      </c>
      <c r="I248" s="196" t="n">
        <v>95</v>
      </c>
      <c r="J248" s="197" t="s">
        <v>74</v>
      </c>
      <c r="K248" s="197" t="n">
        <v>1</v>
      </c>
      <c r="L248" s="198" t="n">
        <v>51829</v>
      </c>
      <c r="M248" s="198" t="n">
        <v>10781</v>
      </c>
      <c r="N248" s="199" t="n">
        <f aca="false">M248/L248</f>
        <v>0.208010959115553</v>
      </c>
      <c r="O248" s="200" t="n">
        <f aca="false">2*K248*N248/(2+K248*N248)</f>
        <v>0.188414788664703</v>
      </c>
      <c r="Q248" s="196" t="n">
        <v>95</v>
      </c>
      <c r="R248" s="197" t="s">
        <v>74</v>
      </c>
      <c r="S248" s="197" t="n">
        <v>1</v>
      </c>
      <c r="T248" s="198" t="n">
        <v>89408</v>
      </c>
      <c r="U248" s="198" t="n">
        <v>15805</v>
      </c>
      <c r="V248" s="199" t="n">
        <f aca="false">U248/T248</f>
        <v>0.176773890479599</v>
      </c>
      <c r="W248" s="200" t="n">
        <f aca="false">2*S248*V248/(2+S248*V248)</f>
        <v>0.162418238525133</v>
      </c>
    </row>
    <row r="249" customFormat="false" ht="15" hidden="false" customHeight="false" outlineLevel="0" collapsed="false">
      <c r="A249" s="220" t="s">
        <v>217</v>
      </c>
      <c r="B249" s="221" t="s">
        <v>218</v>
      </c>
      <c r="C249" s="221" t="n">
        <v>1</v>
      </c>
      <c r="D249" s="222" t="n">
        <v>4160</v>
      </c>
      <c r="E249" s="222" t="n">
        <v>1385</v>
      </c>
      <c r="F249" s="223" t="n">
        <f aca="false">E249/D249</f>
        <v>0.332932692307692</v>
      </c>
      <c r="G249" s="224" t="n">
        <f aca="false">2*C249*F249/(2+C249*F249)</f>
        <v>0.285419886656363</v>
      </c>
      <c r="I249" s="220" t="s">
        <v>217</v>
      </c>
      <c r="J249" s="221" t="s">
        <v>218</v>
      </c>
      <c r="K249" s="221" t="n">
        <v>1</v>
      </c>
      <c r="L249" s="222" t="n">
        <v>12888</v>
      </c>
      <c r="M249" s="222" t="n">
        <v>3583</v>
      </c>
      <c r="N249" s="223" t="n">
        <f aca="false">M249/L249</f>
        <v>0.278010552451893</v>
      </c>
      <c r="O249" s="224" t="n">
        <f aca="false">2*K249*N249/(2+K249*N249)</f>
        <v>0.244081882897919</v>
      </c>
      <c r="Q249" s="220" t="s">
        <v>217</v>
      </c>
      <c r="R249" s="221" t="s">
        <v>218</v>
      </c>
      <c r="S249" s="221" t="n">
        <v>1</v>
      </c>
      <c r="T249" s="222" t="n">
        <v>29956</v>
      </c>
      <c r="U249" s="222" t="n">
        <v>7275</v>
      </c>
      <c r="V249" s="223" t="n">
        <f aca="false">U249/T249</f>
        <v>0.242856189077313</v>
      </c>
      <c r="W249" s="224" t="n">
        <f aca="false">2*S249*V249/(2+S249*V249)</f>
        <v>0.216559751142334</v>
      </c>
    </row>
    <row r="251" customFormat="false" ht="15" hidden="false" customHeight="false" outlineLevel="0" collapsed="false">
      <c r="F251" s="179" t="n">
        <v>2013</v>
      </c>
      <c r="N251" s="179" t="n">
        <v>2026</v>
      </c>
      <c r="V251" s="179" t="n">
        <v>2039</v>
      </c>
    </row>
    <row r="252" customFormat="false" ht="15" hidden="false" customHeight="false" outlineLevel="0" collapsed="false">
      <c r="A252" s="180"/>
      <c r="B252" s="181"/>
      <c r="C252" s="181"/>
      <c r="D252" s="181"/>
      <c r="E252" s="182"/>
      <c r="F252" s="182" t="s">
        <v>261</v>
      </c>
      <c r="G252" s="181"/>
      <c r="I252" s="180"/>
      <c r="J252" s="181"/>
      <c r="K252" s="181"/>
      <c r="L252" s="181"/>
      <c r="M252" s="182"/>
      <c r="N252" s="182" t="s">
        <v>262</v>
      </c>
      <c r="O252" s="181"/>
      <c r="Q252" s="180"/>
      <c r="R252" s="181"/>
      <c r="S252" s="181"/>
      <c r="T252" s="181"/>
      <c r="U252" s="182"/>
      <c r="V252" s="182" t="s">
        <v>263</v>
      </c>
      <c r="W252" s="181"/>
    </row>
    <row r="253" customFormat="false" ht="15" hidden="false" customHeight="false" outlineLevel="0" collapsed="false">
      <c r="A253" s="184"/>
      <c r="B253" s="185"/>
      <c r="C253" s="186"/>
      <c r="D253" s="187"/>
      <c r="E253" s="187"/>
      <c r="F253" s="187"/>
      <c r="G253" s="187"/>
      <c r="I253" s="184"/>
      <c r="J253" s="185"/>
      <c r="K253" s="186"/>
      <c r="L253" s="187"/>
      <c r="M253" s="187"/>
      <c r="N253" s="187"/>
      <c r="O253" s="187"/>
      <c r="Q253" s="184"/>
      <c r="R253" s="185"/>
      <c r="S253" s="186"/>
      <c r="T253" s="187"/>
      <c r="U253" s="187"/>
      <c r="V253" s="187"/>
      <c r="W253" s="187"/>
    </row>
    <row r="254" customFormat="false" ht="61" hidden="false" customHeight="false" outlineLevel="0" collapsed="false">
      <c r="A254" s="184" t="s">
        <v>163</v>
      </c>
      <c r="B254" s="187" t="s">
        <v>164</v>
      </c>
      <c r="C254" s="186" t="s">
        <v>165</v>
      </c>
      <c r="D254" s="187" t="s">
        <v>166</v>
      </c>
      <c r="E254" s="187" t="s">
        <v>167</v>
      </c>
      <c r="F254" s="187" t="s">
        <v>168</v>
      </c>
      <c r="G254" s="187" t="s">
        <v>169</v>
      </c>
      <c r="I254" s="184" t="s">
        <v>163</v>
      </c>
      <c r="J254" s="187" t="s">
        <v>164</v>
      </c>
      <c r="K254" s="186" t="s">
        <v>165</v>
      </c>
      <c r="L254" s="187" t="s">
        <v>166</v>
      </c>
      <c r="M254" s="187" t="s">
        <v>167</v>
      </c>
      <c r="N254" s="187" t="s">
        <v>168</v>
      </c>
      <c r="O254" s="187" t="s">
        <v>169</v>
      </c>
      <c r="Q254" s="184" t="s">
        <v>163</v>
      </c>
      <c r="R254" s="187" t="s">
        <v>164</v>
      </c>
      <c r="S254" s="186" t="s">
        <v>165</v>
      </c>
      <c r="T254" s="187" t="s">
        <v>166</v>
      </c>
      <c r="U254" s="187" t="s">
        <v>167</v>
      </c>
      <c r="V254" s="187" t="s">
        <v>168</v>
      </c>
      <c r="W254" s="187" t="s">
        <v>169</v>
      </c>
    </row>
    <row r="255" customFormat="false" ht="15" hidden="false" customHeight="false" outlineLevel="0" collapsed="false">
      <c r="A255" s="191" t="s">
        <v>175</v>
      </c>
      <c r="B255" s="192" t="s">
        <v>176</v>
      </c>
      <c r="C255" s="193" t="s">
        <v>177</v>
      </c>
      <c r="D255" s="192" t="s">
        <v>178</v>
      </c>
      <c r="E255" s="192" t="s">
        <v>179</v>
      </c>
      <c r="F255" s="192" t="s">
        <v>180</v>
      </c>
      <c r="G255" s="192" t="s">
        <v>181</v>
      </c>
      <c r="I255" s="191" t="s">
        <v>175</v>
      </c>
      <c r="J255" s="192" t="s">
        <v>176</v>
      </c>
      <c r="K255" s="193" t="s">
        <v>177</v>
      </c>
      <c r="L255" s="192" t="s">
        <v>178</v>
      </c>
      <c r="M255" s="192" t="s">
        <v>179</v>
      </c>
      <c r="N255" s="192" t="s">
        <v>180</v>
      </c>
      <c r="O255" s="192" t="s">
        <v>181</v>
      </c>
      <c r="Q255" s="191" t="s">
        <v>175</v>
      </c>
      <c r="R255" s="192" t="s">
        <v>176</v>
      </c>
      <c r="S255" s="193" t="s">
        <v>177</v>
      </c>
      <c r="T255" s="192" t="s">
        <v>178</v>
      </c>
      <c r="U255" s="192" t="s">
        <v>179</v>
      </c>
      <c r="V255" s="192" t="s">
        <v>180</v>
      </c>
      <c r="W255" s="192" t="s">
        <v>181</v>
      </c>
    </row>
    <row r="256" customFormat="false" ht="15" hidden="false" customHeight="false" outlineLevel="0" collapsed="false">
      <c r="A256" s="196" t="s">
        <v>186</v>
      </c>
      <c r="B256" s="197" t="s">
        <v>186</v>
      </c>
      <c r="C256" s="197" t="n">
        <v>1</v>
      </c>
      <c r="D256" s="198" t="n">
        <v>751392.01826</v>
      </c>
      <c r="E256" s="198" t="n">
        <v>8092</v>
      </c>
      <c r="F256" s="199" t="n">
        <f aca="false">E256/D256</f>
        <v>0.0107693451665066</v>
      </c>
      <c r="G256" s="200" t="n">
        <f aca="false">2*C256*F256/(2+C256*F256)</f>
        <v>0.0107116663503887</v>
      </c>
      <c r="I256" s="196" t="s">
        <v>186</v>
      </c>
      <c r="J256" s="197" t="s">
        <v>186</v>
      </c>
      <c r="K256" s="197" t="n">
        <v>1</v>
      </c>
      <c r="L256" s="198" t="n">
        <v>718182.332944</v>
      </c>
      <c r="M256" s="198" t="n">
        <v>5087</v>
      </c>
      <c r="N256" s="199" t="n">
        <f aca="false">M256/L256</f>
        <v>0.00708315948005457</v>
      </c>
      <c r="O256" s="200" t="n">
        <f aca="false">2*K256*N256/(2+K256*N256)</f>
        <v>0.00705816243497305</v>
      </c>
      <c r="Q256" s="196" t="s">
        <v>186</v>
      </c>
      <c r="R256" s="197" t="s">
        <v>186</v>
      </c>
      <c r="S256" s="197" t="n">
        <v>1</v>
      </c>
      <c r="T256" s="198" t="n">
        <v>700678.908788</v>
      </c>
      <c r="U256" s="198" t="n">
        <v>3601</v>
      </c>
      <c r="V256" s="199" t="n">
        <f aca="false">U256/T256</f>
        <v>0.00513930126172748</v>
      </c>
      <c r="W256" s="200" t="n">
        <f aca="false">2*S256*V256/(2+S256*V256)</f>
        <v>0.0051261289013622</v>
      </c>
    </row>
    <row r="257" customFormat="false" ht="15" hidden="false" customHeight="false" outlineLevel="0" collapsed="false">
      <c r="A257" s="203" t="s">
        <v>188</v>
      </c>
      <c r="B257" s="204" t="s">
        <v>189</v>
      </c>
      <c r="C257" s="204" t="n">
        <v>1</v>
      </c>
      <c r="D257" s="205" t="n">
        <v>2961218.98174</v>
      </c>
      <c r="E257" s="205" t="n">
        <v>1327</v>
      </c>
      <c r="F257" s="206" t="n">
        <f aca="false">E257/D257</f>
        <v>0.000448126264279267</v>
      </c>
      <c r="G257" s="207" t="n">
        <f aca="false">2*C257*F257/(2+C257*F257)</f>
        <v>0.000448025878197718</v>
      </c>
      <c r="I257" s="203" t="s">
        <v>188</v>
      </c>
      <c r="J257" s="204" t="s">
        <v>189</v>
      </c>
      <c r="K257" s="204" t="n">
        <v>1</v>
      </c>
      <c r="L257" s="205" t="n">
        <v>2904607.667056</v>
      </c>
      <c r="M257" s="205" t="n">
        <v>771</v>
      </c>
      <c r="N257" s="206" t="n">
        <f aca="false">M257/L257</f>
        <v>0.000265440323918671</v>
      </c>
      <c r="O257" s="207" t="n">
        <f aca="false">2*K257*N257/(2+K257*N257)</f>
        <v>0.000265405099310906</v>
      </c>
      <c r="Q257" s="203" t="s">
        <v>188</v>
      </c>
      <c r="R257" s="204" t="s">
        <v>189</v>
      </c>
      <c r="S257" s="204" t="n">
        <v>1</v>
      </c>
      <c r="T257" s="205" t="n">
        <v>2813184.091212</v>
      </c>
      <c r="U257" s="205" t="n">
        <v>497</v>
      </c>
      <c r="V257" s="206" t="n">
        <f aca="false">U257/T257</f>
        <v>0.000176668139690026</v>
      </c>
      <c r="W257" s="207" t="n">
        <f aca="false">2*S257*V257/(2+S257*V257)</f>
        <v>0.000176652535252638</v>
      </c>
    </row>
    <row r="258" customFormat="false" ht="15" hidden="false" customHeight="false" outlineLevel="0" collapsed="false">
      <c r="A258" s="196" t="s">
        <v>194</v>
      </c>
      <c r="B258" s="197" t="s">
        <v>46</v>
      </c>
      <c r="C258" s="197" t="n">
        <v>1</v>
      </c>
      <c r="D258" s="198" t="n">
        <v>3522721</v>
      </c>
      <c r="E258" s="198" t="n">
        <v>678</v>
      </c>
      <c r="F258" s="199" t="n">
        <f aca="false">E258/D258</f>
        <v>0.000192464858840652</v>
      </c>
      <c r="G258" s="200" t="n">
        <f aca="false">2*C258*F258/(2+C258*F258)</f>
        <v>0.000192446339261892</v>
      </c>
      <c r="I258" s="196" t="s">
        <v>194</v>
      </c>
      <c r="J258" s="197" t="s">
        <v>46</v>
      </c>
      <c r="K258" s="197" t="n">
        <v>1</v>
      </c>
      <c r="L258" s="198" t="n">
        <v>3697630</v>
      </c>
      <c r="M258" s="198" t="n">
        <v>418</v>
      </c>
      <c r="N258" s="199" t="n">
        <f aca="false">M258/L258</f>
        <v>0.000113045383123785</v>
      </c>
      <c r="O258" s="200" t="n">
        <f aca="false">2*K258*N258/(2+K258*N258)</f>
        <v>0.000113038993855601</v>
      </c>
      <c r="Q258" s="196" t="s">
        <v>194</v>
      </c>
      <c r="R258" s="197" t="s">
        <v>46</v>
      </c>
      <c r="S258" s="197" t="n">
        <v>1</v>
      </c>
      <c r="T258" s="198" t="n">
        <v>3539661</v>
      </c>
      <c r="U258" s="198" t="n">
        <v>268</v>
      </c>
      <c r="V258" s="199" t="n">
        <f aca="false">U258/T258</f>
        <v>7.57134652160193E-005</v>
      </c>
      <c r="W258" s="200" t="n">
        <f aca="false">2*S258*V258/(2+S258*V258)</f>
        <v>7.57105990601151E-005</v>
      </c>
    </row>
    <row r="259" customFormat="false" ht="15" hidden="false" customHeight="false" outlineLevel="0" collapsed="false">
      <c r="A259" s="203" t="s">
        <v>200</v>
      </c>
      <c r="B259" s="204" t="s">
        <v>33</v>
      </c>
      <c r="C259" s="204" t="n">
        <v>1</v>
      </c>
      <c r="D259" s="205" t="n">
        <v>3515301</v>
      </c>
      <c r="E259" s="205" t="n">
        <v>830</v>
      </c>
      <c r="F259" s="206" t="n">
        <f aca="false">E259/D259</f>
        <v>0.000236110648846287</v>
      </c>
      <c r="G259" s="207" t="n">
        <f aca="false">2*C259*F259/(2+C259*F259)</f>
        <v>0.000236082778017337</v>
      </c>
      <c r="I259" s="203" t="s">
        <v>200</v>
      </c>
      <c r="J259" s="204" t="s">
        <v>33</v>
      </c>
      <c r="K259" s="204" t="n">
        <v>1</v>
      </c>
      <c r="L259" s="205" t="n">
        <v>3757069</v>
      </c>
      <c r="M259" s="205" t="n">
        <v>517</v>
      </c>
      <c r="N259" s="206" t="n">
        <f aca="false">M259/L259</f>
        <v>0.000137607267793059</v>
      </c>
      <c r="O259" s="207" t="n">
        <f aca="false">2*K259*N259/(2+K259*N259)</f>
        <v>0.000137597800564364</v>
      </c>
      <c r="Q259" s="203" t="s">
        <v>200</v>
      </c>
      <c r="R259" s="204" t="s">
        <v>33</v>
      </c>
      <c r="S259" s="204" t="n">
        <v>1</v>
      </c>
      <c r="T259" s="205" t="n">
        <v>3582257</v>
      </c>
      <c r="U259" s="205" t="n">
        <v>325</v>
      </c>
      <c r="V259" s="206" t="n">
        <f aca="false">U259/T259</f>
        <v>9.07249256544128E-005</v>
      </c>
      <c r="W259" s="207" t="n">
        <f aca="false">2*S259*V259/(2+S259*V259)</f>
        <v>9.07208103350264E-005</v>
      </c>
    </row>
    <row r="260" customFormat="false" ht="15" hidden="false" customHeight="false" outlineLevel="0" collapsed="false">
      <c r="A260" s="196" t="s">
        <v>202</v>
      </c>
      <c r="B260" s="197" t="s">
        <v>34</v>
      </c>
      <c r="C260" s="197" t="n">
        <v>1</v>
      </c>
      <c r="D260" s="198" t="n">
        <v>3566154</v>
      </c>
      <c r="E260" s="198" t="n">
        <v>2358</v>
      </c>
      <c r="F260" s="199" t="n">
        <f aca="false">E260/D260</f>
        <v>0.000661216537479873</v>
      </c>
      <c r="G260" s="200" t="n">
        <f aca="false">2*C260*F260/(2+C260*F260)</f>
        <v>0.000660998006073445</v>
      </c>
      <c r="I260" s="196" t="s">
        <v>202</v>
      </c>
      <c r="J260" s="197" t="s">
        <v>34</v>
      </c>
      <c r="K260" s="197" t="n">
        <v>1</v>
      </c>
      <c r="L260" s="198" t="n">
        <v>3620371</v>
      </c>
      <c r="M260" s="198" t="n">
        <v>1666</v>
      </c>
      <c r="N260" s="199" t="n">
        <f aca="false">M260/L260</f>
        <v>0.000460173833013246</v>
      </c>
      <c r="O260" s="200" t="n">
        <f aca="false">2*K260*N260/(2+K260*N260)</f>
        <v>0.000460067977390945</v>
      </c>
      <c r="Q260" s="196" t="s">
        <v>202</v>
      </c>
      <c r="R260" s="197" t="s">
        <v>34</v>
      </c>
      <c r="S260" s="197" t="n">
        <v>1</v>
      </c>
      <c r="T260" s="198" t="n">
        <v>3647962</v>
      </c>
      <c r="U260" s="198" t="n">
        <v>1289</v>
      </c>
      <c r="V260" s="199" t="n">
        <f aca="false">U260/T260</f>
        <v>0.000353347978953728</v>
      </c>
      <c r="W260" s="200" t="n">
        <f aca="false">2*S260*V260/(2+S260*V260)</f>
        <v>0.000353285562583962</v>
      </c>
    </row>
    <row r="261" customFormat="false" ht="15" hidden="false" customHeight="false" outlineLevel="0" collapsed="false">
      <c r="A261" s="203" t="s">
        <v>203</v>
      </c>
      <c r="B261" s="204" t="s">
        <v>35</v>
      </c>
      <c r="C261" s="204" t="n">
        <v>1</v>
      </c>
      <c r="D261" s="205" t="n">
        <v>3489936</v>
      </c>
      <c r="E261" s="205" t="n">
        <v>3173</v>
      </c>
      <c r="F261" s="206" t="n">
        <f aca="false">E261/D261</f>
        <v>0.00090918572718812</v>
      </c>
      <c r="G261" s="207" t="n">
        <f aca="false">2*C261*F261/(2+C261*F261)</f>
        <v>0.000908772605646963</v>
      </c>
      <c r="I261" s="203" t="s">
        <v>203</v>
      </c>
      <c r="J261" s="204" t="s">
        <v>35</v>
      </c>
      <c r="K261" s="204" t="n">
        <v>1</v>
      </c>
      <c r="L261" s="205" t="n">
        <v>3501652</v>
      </c>
      <c r="M261" s="205" t="n">
        <v>2330</v>
      </c>
      <c r="N261" s="206" t="n">
        <f aca="false">M261/L261</f>
        <v>0.00066540021681195</v>
      </c>
      <c r="O261" s="207" t="n">
        <f aca="false">2*K261*N261/(2+K261*N261)</f>
        <v>0.000665178911715913</v>
      </c>
      <c r="Q261" s="203" t="s">
        <v>203</v>
      </c>
      <c r="R261" s="204" t="s">
        <v>35</v>
      </c>
      <c r="S261" s="204" t="n">
        <v>1</v>
      </c>
      <c r="T261" s="205" t="n">
        <v>3714775</v>
      </c>
      <c r="U261" s="205" t="n">
        <v>1937</v>
      </c>
      <c r="V261" s="206" t="n">
        <f aca="false">U261/T261</f>
        <v>0.000521431311452241</v>
      </c>
      <c r="W261" s="207" t="n">
        <f aca="false">2*S261*V261/(2+S261*V261)</f>
        <v>0.000521295401579792</v>
      </c>
    </row>
    <row r="262" customFormat="false" ht="15" hidden="false" customHeight="false" outlineLevel="0" collapsed="false">
      <c r="A262" s="196" t="s">
        <v>204</v>
      </c>
      <c r="B262" s="197" t="s">
        <v>36</v>
      </c>
      <c r="C262" s="197" t="n">
        <v>1</v>
      </c>
      <c r="D262" s="198" t="n">
        <v>3250983</v>
      </c>
      <c r="E262" s="198" t="n">
        <v>3132</v>
      </c>
      <c r="F262" s="199" t="n">
        <f aca="false">E262/D262</f>
        <v>0.000963400915969108</v>
      </c>
      <c r="G262" s="200" t="n">
        <f aca="false">2*C262*F262/(2+C262*F262)</f>
        <v>0.000962937068742085</v>
      </c>
      <c r="I262" s="196" t="s">
        <v>204</v>
      </c>
      <c r="J262" s="197" t="s">
        <v>36</v>
      </c>
      <c r="K262" s="197" t="n">
        <v>1</v>
      </c>
      <c r="L262" s="198" t="n">
        <v>3517248</v>
      </c>
      <c r="M262" s="198" t="n">
        <v>2362</v>
      </c>
      <c r="N262" s="199" t="n">
        <f aca="false">M262/L262</f>
        <v>0.00067154775551795</v>
      </c>
      <c r="O262" s="200" t="n">
        <f aca="false">2*K262*N262/(2+K262*N262)</f>
        <v>0.000671322343011611</v>
      </c>
      <c r="Q262" s="196" t="s">
        <v>204</v>
      </c>
      <c r="R262" s="197" t="s">
        <v>36</v>
      </c>
      <c r="S262" s="197" t="n">
        <v>1</v>
      </c>
      <c r="T262" s="198" t="n">
        <v>3726740</v>
      </c>
      <c r="U262" s="198" t="n">
        <v>1881</v>
      </c>
      <c r="V262" s="199" t="n">
        <f aca="false">U262/T262</f>
        <v>0.000504730676140541</v>
      </c>
      <c r="W262" s="200" t="n">
        <f aca="false">2*S262*V262/(2+S262*V262)</f>
        <v>0.000504603331750133</v>
      </c>
    </row>
    <row r="263" customFormat="false" ht="15" hidden="false" customHeight="false" outlineLevel="0" collapsed="false">
      <c r="A263" s="203" t="s">
        <v>205</v>
      </c>
      <c r="B263" s="204" t="s">
        <v>37</v>
      </c>
      <c r="C263" s="204" t="n">
        <v>1</v>
      </c>
      <c r="D263" s="205" t="n">
        <v>3154430</v>
      </c>
      <c r="E263" s="205" t="n">
        <v>3350</v>
      </c>
      <c r="F263" s="206" t="n">
        <f aca="false">E263/D263</f>
        <v>0.0010619985227125</v>
      </c>
      <c r="G263" s="207" t="n">
        <f aca="false">2*C263*F263/(2+C263*F263)</f>
        <v>0.00106143490156379</v>
      </c>
      <c r="I263" s="203" t="s">
        <v>205</v>
      </c>
      <c r="J263" s="204" t="s">
        <v>37</v>
      </c>
      <c r="K263" s="204" t="n">
        <v>1</v>
      </c>
      <c r="L263" s="205" t="n">
        <v>3555048</v>
      </c>
      <c r="M263" s="205" t="n">
        <v>2654</v>
      </c>
      <c r="N263" s="206" t="n">
        <f aca="false">M263/L263</f>
        <v>0.000746544069165873</v>
      </c>
      <c r="O263" s="207" t="n">
        <f aca="false">2*K263*N263/(2+K263*N263)</f>
        <v>0.000746265509120945</v>
      </c>
      <c r="Q263" s="203" t="s">
        <v>205</v>
      </c>
      <c r="R263" s="204" t="s">
        <v>37</v>
      </c>
      <c r="S263" s="204" t="n">
        <v>1</v>
      </c>
      <c r="T263" s="205" t="n">
        <v>3519409</v>
      </c>
      <c r="U263" s="205" t="n">
        <v>1994</v>
      </c>
      <c r="V263" s="206" t="n">
        <f aca="false">U263/T263</f>
        <v>0.000566572398945391</v>
      </c>
      <c r="W263" s="207" t="n">
        <f aca="false">2*S263*V263/(2+S263*V263)</f>
        <v>0.000566411942258933</v>
      </c>
    </row>
    <row r="264" customFormat="false" ht="15" hidden="false" customHeight="false" outlineLevel="0" collapsed="false">
      <c r="A264" s="196" t="s">
        <v>206</v>
      </c>
      <c r="B264" s="197" t="s">
        <v>38</v>
      </c>
      <c r="C264" s="197" t="n">
        <v>1</v>
      </c>
      <c r="D264" s="198" t="n">
        <v>2975391</v>
      </c>
      <c r="E264" s="198" t="n">
        <v>4152</v>
      </c>
      <c r="F264" s="199" t="n">
        <f aca="false">E264/D264</f>
        <v>0.00139544685051477</v>
      </c>
      <c r="G264" s="200" t="n">
        <f aca="false">2*C264*F264/(2+C264*F264)</f>
        <v>0.00139447389341343</v>
      </c>
      <c r="I264" s="196" t="s">
        <v>206</v>
      </c>
      <c r="J264" s="197" t="s">
        <v>38</v>
      </c>
      <c r="K264" s="197" t="n">
        <v>1</v>
      </c>
      <c r="L264" s="198" t="n">
        <v>3371850</v>
      </c>
      <c r="M264" s="198" t="n">
        <v>3406</v>
      </c>
      <c r="N264" s="199" t="n">
        <f aca="false">M264/L264</f>
        <v>0.00101012797129172</v>
      </c>
      <c r="O264" s="200" t="n">
        <f aca="false">2*K264*N264/(2+K264*N264)</f>
        <v>0.00100961804957563</v>
      </c>
      <c r="Q264" s="196" t="s">
        <v>206</v>
      </c>
      <c r="R264" s="197" t="s">
        <v>38</v>
      </c>
      <c r="S264" s="197" t="n">
        <v>1</v>
      </c>
      <c r="T264" s="198" t="n">
        <v>3478766</v>
      </c>
      <c r="U264" s="198" t="n">
        <v>2763</v>
      </c>
      <c r="V264" s="199" t="n">
        <f aca="false">U264/T264</f>
        <v>0.000794247155456849</v>
      </c>
      <c r="W264" s="200" t="n">
        <f aca="false">2*S264*V264/(2+S264*V264)</f>
        <v>0.000793931866393594</v>
      </c>
    </row>
    <row r="265" customFormat="false" ht="15" hidden="false" customHeight="false" outlineLevel="0" collapsed="false">
      <c r="A265" s="203" t="s">
        <v>207</v>
      </c>
      <c r="B265" s="204" t="s">
        <v>39</v>
      </c>
      <c r="C265" s="204" t="n">
        <v>1</v>
      </c>
      <c r="D265" s="205" t="n">
        <v>2528895</v>
      </c>
      <c r="E265" s="205" t="n">
        <v>5226</v>
      </c>
      <c r="F265" s="206" t="n">
        <f aca="false">E265/D265</f>
        <v>0.00206651521712052</v>
      </c>
      <c r="G265" s="207" t="n">
        <f aca="false">2*C265*F265/(2+C265*F265)</f>
        <v>0.00206438217852758</v>
      </c>
      <c r="I265" s="203" t="s">
        <v>207</v>
      </c>
      <c r="J265" s="204" t="s">
        <v>39</v>
      </c>
      <c r="K265" s="204" t="n">
        <v>1</v>
      </c>
      <c r="L265" s="205" t="n">
        <v>3147400</v>
      </c>
      <c r="M265" s="205" t="n">
        <v>4964</v>
      </c>
      <c r="N265" s="206" t="n">
        <f aca="false">M265/L265</f>
        <v>0.00157717481095507</v>
      </c>
      <c r="O265" s="207" t="n">
        <f aca="false">2*K265*N265/(2+K265*N265)</f>
        <v>0.00157593205078793</v>
      </c>
      <c r="Q265" s="203" t="s">
        <v>207</v>
      </c>
      <c r="R265" s="204" t="s">
        <v>39</v>
      </c>
      <c r="S265" s="204" t="n">
        <v>1</v>
      </c>
      <c r="T265" s="205" t="n">
        <v>3505358</v>
      </c>
      <c r="U265" s="205" t="n">
        <v>4523</v>
      </c>
      <c r="V265" s="206" t="n">
        <f aca="false">U265/T265</f>
        <v>0.00129031043334233</v>
      </c>
      <c r="W265" s="207" t="n">
        <f aca="false">2*S265*V265/(2+S265*V265)</f>
        <v>0.00128947851954866</v>
      </c>
    </row>
    <row r="266" customFormat="false" ht="15" hidden="false" customHeight="false" outlineLevel="0" collapsed="false">
      <c r="A266" s="196" t="s">
        <v>208</v>
      </c>
      <c r="B266" s="197" t="s">
        <v>40</v>
      </c>
      <c r="C266" s="197" t="n">
        <v>1</v>
      </c>
      <c r="D266" s="198" t="n">
        <v>2259015</v>
      </c>
      <c r="E266" s="198" t="n">
        <v>7353</v>
      </c>
      <c r="F266" s="199" t="n">
        <f aca="false">E266/D266</f>
        <v>0.00325495846641125</v>
      </c>
      <c r="G266" s="200" t="n">
        <f aca="false">2*C266*F266/(2+C266*F266)</f>
        <v>0.00324966969646547</v>
      </c>
      <c r="I266" s="196" t="s">
        <v>208</v>
      </c>
      <c r="J266" s="197" t="s">
        <v>40</v>
      </c>
      <c r="K266" s="197" t="n">
        <v>1</v>
      </c>
      <c r="L266" s="198" t="n">
        <v>3080089</v>
      </c>
      <c r="M266" s="198" t="n">
        <v>7901</v>
      </c>
      <c r="N266" s="199" t="n">
        <f aca="false">M266/L266</f>
        <v>0.00256518561638966</v>
      </c>
      <c r="O266" s="200" t="n">
        <f aca="false">2*K266*N266/(2+K266*N266)</f>
        <v>0.00256189974220499</v>
      </c>
      <c r="Q266" s="196" t="s">
        <v>208</v>
      </c>
      <c r="R266" s="197" t="s">
        <v>40</v>
      </c>
      <c r="S266" s="197" t="n">
        <v>1</v>
      </c>
      <c r="T266" s="198" t="n">
        <v>3454609</v>
      </c>
      <c r="U266" s="198" t="n">
        <v>7415</v>
      </c>
      <c r="V266" s="199" t="n">
        <f aca="false">U266/T266</f>
        <v>0.00214640788581284</v>
      </c>
      <c r="W266" s="200" t="n">
        <f aca="false">2*S266*V266/(2+S266*V266)</f>
        <v>0.00214410682191754</v>
      </c>
    </row>
    <row r="267" customFormat="false" ht="15" hidden="false" customHeight="false" outlineLevel="0" collapsed="false">
      <c r="A267" s="203" t="s">
        <v>209</v>
      </c>
      <c r="B267" s="204" t="s">
        <v>52</v>
      </c>
      <c r="C267" s="204" t="n">
        <v>1</v>
      </c>
      <c r="D267" s="205" t="n">
        <v>2129572</v>
      </c>
      <c r="E267" s="205" t="n">
        <v>11324</v>
      </c>
      <c r="F267" s="206" t="n">
        <f aca="false">E267/D267</f>
        <v>0.00531750041792435</v>
      </c>
      <c r="G267" s="207" t="n">
        <f aca="false">2*C267*F267/(2+C267*F267)</f>
        <v>0.00530340000206066</v>
      </c>
      <c r="I267" s="203" t="s">
        <v>209</v>
      </c>
      <c r="J267" s="204" t="s">
        <v>52</v>
      </c>
      <c r="K267" s="204" t="n">
        <v>1</v>
      </c>
      <c r="L267" s="205" t="n">
        <v>2706692</v>
      </c>
      <c r="M267" s="205" t="n">
        <v>11236</v>
      </c>
      <c r="N267" s="206" t="n">
        <f aca="false">M267/L267</f>
        <v>0.00415119267356611</v>
      </c>
      <c r="O267" s="207" t="n">
        <f aca="false">2*K267*N267/(2+K267*N267)</f>
        <v>0.0041425943199708</v>
      </c>
      <c r="Q267" s="203" t="s">
        <v>209</v>
      </c>
      <c r="R267" s="204" t="s">
        <v>52</v>
      </c>
      <c r="S267" s="204" t="n">
        <v>1</v>
      </c>
      <c r="T267" s="205" t="n">
        <v>3183911</v>
      </c>
      <c r="U267" s="205" t="n">
        <v>11029</v>
      </c>
      <c r="V267" s="206" t="n">
        <f aca="false">U267/T267</f>
        <v>0.00346397873558652</v>
      </c>
      <c r="W267" s="207" t="n">
        <f aca="false">2*S267*V267/(2+S267*V267)</f>
        <v>0.00345798953447886</v>
      </c>
    </row>
    <row r="268" customFormat="false" ht="15" hidden="false" customHeight="false" outlineLevel="0" collapsed="false">
      <c r="A268" s="196" t="s">
        <v>210</v>
      </c>
      <c r="B268" s="197" t="s">
        <v>53</v>
      </c>
      <c r="C268" s="197" t="n">
        <v>1</v>
      </c>
      <c r="D268" s="198" t="n">
        <v>1949497</v>
      </c>
      <c r="E268" s="198" t="n">
        <v>16372</v>
      </c>
      <c r="F268" s="199" t="n">
        <f aca="false">E268/D268</f>
        <v>0.00839806370566356</v>
      </c>
      <c r="G268" s="200" t="n">
        <f aca="false">2*C268*F268/(2+C268*F268)</f>
        <v>0.00836294742305062</v>
      </c>
      <c r="I268" s="196" t="s">
        <v>210</v>
      </c>
      <c r="J268" s="197" t="s">
        <v>53</v>
      </c>
      <c r="K268" s="197" t="n">
        <v>1</v>
      </c>
      <c r="L268" s="198" t="n">
        <v>2264651</v>
      </c>
      <c r="M268" s="198" t="n">
        <v>15008</v>
      </c>
      <c r="N268" s="199" t="n">
        <f aca="false">M268/L268</f>
        <v>0.00662706968976677</v>
      </c>
      <c r="O268" s="200" t="n">
        <f aca="false">2*K268*N268/(2+K268*N268)</f>
        <v>0.00660518318512601</v>
      </c>
      <c r="Q268" s="196" t="s">
        <v>210</v>
      </c>
      <c r="R268" s="197" t="s">
        <v>53</v>
      </c>
      <c r="S268" s="197" t="n">
        <v>1</v>
      </c>
      <c r="T268" s="198" t="n">
        <v>2978836</v>
      </c>
      <c r="U268" s="198" t="n">
        <v>16613</v>
      </c>
      <c r="V268" s="199" t="n">
        <f aca="false">U268/T268</f>
        <v>0.00557701061757008</v>
      </c>
      <c r="W268" s="200" t="n">
        <f aca="false">2*S268*V268/(2+S268*V268)</f>
        <v>0.00556150233877359</v>
      </c>
    </row>
    <row r="269" customFormat="false" ht="15" hidden="false" customHeight="false" outlineLevel="0" collapsed="false">
      <c r="A269" s="203" t="s">
        <v>211</v>
      </c>
      <c r="B269" s="204" t="s">
        <v>57</v>
      </c>
      <c r="C269" s="204" t="n">
        <v>1</v>
      </c>
      <c r="D269" s="205" t="n">
        <v>1727604</v>
      </c>
      <c r="E269" s="205" t="n">
        <v>21954</v>
      </c>
      <c r="F269" s="206" t="n">
        <f aca="false">E269/D269</f>
        <v>0.0127077733091611</v>
      </c>
      <c r="G269" s="207" t="n">
        <f aca="false">2*C269*F269/(2+C269*F269)</f>
        <v>0.0126275393553708</v>
      </c>
      <c r="I269" s="203" t="s">
        <v>211</v>
      </c>
      <c r="J269" s="204" t="s">
        <v>57</v>
      </c>
      <c r="K269" s="204" t="n">
        <v>1</v>
      </c>
      <c r="L269" s="205" t="n">
        <v>2030531</v>
      </c>
      <c r="M269" s="205" t="n">
        <v>20962</v>
      </c>
      <c r="N269" s="206" t="n">
        <f aca="false">M269/L269</f>
        <v>0.0103234080149478</v>
      </c>
      <c r="O269" s="207" t="n">
        <f aca="false">2*K269*N269/(2+K269*N269)</f>
        <v>0.0102703952745011</v>
      </c>
      <c r="Q269" s="203" t="s">
        <v>211</v>
      </c>
      <c r="R269" s="204" t="s">
        <v>57</v>
      </c>
      <c r="S269" s="204" t="n">
        <v>1</v>
      </c>
      <c r="T269" s="205" t="n">
        <v>2776240</v>
      </c>
      <c r="U269" s="205" t="n">
        <v>24379</v>
      </c>
      <c r="V269" s="206" t="n">
        <f aca="false">U269/T269</f>
        <v>0.00878130132841541</v>
      </c>
      <c r="W269" s="207" t="n">
        <f aca="false">2*S269*V269/(2+S269*V269)</f>
        <v>0.00874291424617334</v>
      </c>
    </row>
    <row r="270" customFormat="false" ht="15" hidden="false" customHeight="false" outlineLevel="0" collapsed="false">
      <c r="A270" s="196" t="s">
        <v>212</v>
      </c>
      <c r="B270" s="197" t="s">
        <v>62</v>
      </c>
      <c r="C270" s="197" t="n">
        <v>1</v>
      </c>
      <c r="D270" s="198" t="n">
        <v>1425598</v>
      </c>
      <c r="E270" s="198" t="n">
        <v>27332</v>
      </c>
      <c r="F270" s="199" t="n">
        <f aca="false">E270/D270</f>
        <v>0.0191723052361185</v>
      </c>
      <c r="G270" s="200" t="n">
        <f aca="false">2*C270*F270/(2+C270*F270)</f>
        <v>0.0189902616893079</v>
      </c>
      <c r="I270" s="196" t="s">
        <v>212</v>
      </c>
      <c r="J270" s="197" t="s">
        <v>62</v>
      </c>
      <c r="K270" s="197" t="n">
        <v>1</v>
      </c>
      <c r="L270" s="198" t="n">
        <v>1803080</v>
      </c>
      <c r="M270" s="198" t="n">
        <v>28330</v>
      </c>
      <c r="N270" s="199" t="n">
        <f aca="false">M270/L270</f>
        <v>0.0157120039044302</v>
      </c>
      <c r="O270" s="200" t="n">
        <f aca="false">2*K270*N270/(2+K270*N270)</f>
        <v>0.015589532506624</v>
      </c>
      <c r="Q270" s="196" t="s">
        <v>212</v>
      </c>
      <c r="R270" s="197" t="s">
        <v>62</v>
      </c>
      <c r="S270" s="197" t="n">
        <v>1</v>
      </c>
      <c r="T270" s="198" t="n">
        <v>2248599</v>
      </c>
      <c r="U270" s="198" t="n">
        <v>30186</v>
      </c>
      <c r="V270" s="199" t="n">
        <f aca="false">U270/T270</f>
        <v>0.0134243589008089</v>
      </c>
      <c r="W270" s="200" t="n">
        <f aca="false">2*S270*V270/(2+S270*V270)</f>
        <v>0.013334852974698</v>
      </c>
    </row>
    <row r="271" customFormat="false" ht="15" hidden="false" customHeight="false" outlineLevel="0" collapsed="false">
      <c r="A271" s="203" t="s">
        <v>213</v>
      </c>
      <c r="B271" s="204" t="s">
        <v>64</v>
      </c>
      <c r="C271" s="204" t="n">
        <v>1</v>
      </c>
      <c r="D271" s="205" t="n">
        <v>1095870</v>
      </c>
      <c r="E271" s="205" t="n">
        <v>31944</v>
      </c>
      <c r="F271" s="206" t="n">
        <f aca="false">E271/D271</f>
        <v>0.0291494429083742</v>
      </c>
      <c r="G271" s="207" t="n">
        <f aca="false">2*C271*F271/(2+C271*F271)</f>
        <v>0.0287307009449184</v>
      </c>
      <c r="I271" s="203" t="s">
        <v>213</v>
      </c>
      <c r="J271" s="204" t="s">
        <v>64</v>
      </c>
      <c r="K271" s="204" t="n">
        <v>1</v>
      </c>
      <c r="L271" s="205" t="n">
        <v>1520797</v>
      </c>
      <c r="M271" s="205" t="n">
        <v>37263</v>
      </c>
      <c r="N271" s="206" t="n">
        <f aca="false">M271/L271</f>
        <v>0.0245022839997712</v>
      </c>
      <c r="O271" s="207" t="n">
        <f aca="false">2*K271*N271/(2+K271*N271)</f>
        <v>0.0242057360897242</v>
      </c>
      <c r="Q271" s="203" t="s">
        <v>213</v>
      </c>
      <c r="R271" s="204" t="s">
        <v>64</v>
      </c>
      <c r="S271" s="204" t="n">
        <v>1</v>
      </c>
      <c r="T271" s="205" t="n">
        <v>1805828</v>
      </c>
      <c r="U271" s="205" t="n">
        <v>38715</v>
      </c>
      <c r="V271" s="206" t="n">
        <f aca="false">U271/T271</f>
        <v>0.0214389188782099</v>
      </c>
      <c r="W271" s="207" t="n">
        <f aca="false">2*S271*V271/(2+S271*V271)</f>
        <v>0.021211542607587</v>
      </c>
    </row>
    <row r="272" customFormat="false" ht="15" hidden="false" customHeight="false" outlineLevel="0" collapsed="false">
      <c r="A272" s="196" t="s">
        <v>214</v>
      </c>
      <c r="B272" s="197" t="s">
        <v>69</v>
      </c>
      <c r="C272" s="197" t="n">
        <v>1</v>
      </c>
      <c r="D272" s="198" t="n">
        <v>828910</v>
      </c>
      <c r="E272" s="198" t="n">
        <v>38700</v>
      </c>
      <c r="F272" s="199" t="n">
        <f aca="false">E272/D272</f>
        <v>0.0466878189429492</v>
      </c>
      <c r="G272" s="200" t="n">
        <f aca="false">2*C272*F272/(2+C272*F272)</f>
        <v>0.0456228043288614</v>
      </c>
      <c r="I272" s="196" t="s">
        <v>214</v>
      </c>
      <c r="J272" s="197" t="s">
        <v>69</v>
      </c>
      <c r="K272" s="197" t="n">
        <v>1</v>
      </c>
      <c r="L272" s="198" t="n">
        <v>1178682</v>
      </c>
      <c r="M272" s="198" t="n">
        <v>45903</v>
      </c>
      <c r="N272" s="199" t="n">
        <f aca="false">M272/L272</f>
        <v>0.0389443463122369</v>
      </c>
      <c r="O272" s="200" t="n">
        <f aca="false">2*K272*N272/(2+K272*N272)</f>
        <v>0.0382004995699604</v>
      </c>
      <c r="Q272" s="196" t="s">
        <v>214</v>
      </c>
      <c r="R272" s="197" t="s">
        <v>69</v>
      </c>
      <c r="S272" s="197" t="n">
        <v>1</v>
      </c>
      <c r="T272" s="198" t="n">
        <v>1485444</v>
      </c>
      <c r="U272" s="198" t="n">
        <v>50661</v>
      </c>
      <c r="V272" s="199" t="n">
        <f aca="false">U272/T272</f>
        <v>0.034104954478257</v>
      </c>
      <c r="W272" s="200" t="n">
        <f aca="false">2*S272*V272/(2+S272*V272)</f>
        <v>0.0335331315163183</v>
      </c>
    </row>
    <row r="273" customFormat="false" ht="15" hidden="false" customHeight="false" outlineLevel="0" collapsed="false">
      <c r="A273" s="203" t="s">
        <v>215</v>
      </c>
      <c r="B273" s="204" t="s">
        <v>70</v>
      </c>
      <c r="C273" s="204" t="n">
        <v>1</v>
      </c>
      <c r="D273" s="205" t="n">
        <v>579982</v>
      </c>
      <c r="E273" s="205" t="n">
        <v>46518</v>
      </c>
      <c r="F273" s="206" t="n">
        <f aca="false">E273/D273</f>
        <v>0.0802059374256442</v>
      </c>
      <c r="G273" s="207" t="n">
        <f aca="false">2*C273*F273/(2+C273*F273)</f>
        <v>0.0771134588000484</v>
      </c>
      <c r="I273" s="203" t="s">
        <v>215</v>
      </c>
      <c r="J273" s="204" t="s">
        <v>70</v>
      </c>
      <c r="K273" s="204" t="n">
        <v>1</v>
      </c>
      <c r="L273" s="205" t="n">
        <v>775224</v>
      </c>
      <c r="M273" s="205" t="n">
        <v>50373</v>
      </c>
      <c r="N273" s="206" t="n">
        <f aca="false">M273/L273</f>
        <v>0.0649786384322467</v>
      </c>
      <c r="O273" s="207" t="n">
        <f aca="false">2*K273*N273/(2+K273*N273)</f>
        <v>0.0629339570133075</v>
      </c>
      <c r="Q273" s="203" t="s">
        <v>215</v>
      </c>
      <c r="R273" s="204" t="s">
        <v>70</v>
      </c>
      <c r="S273" s="204" t="n">
        <v>1</v>
      </c>
      <c r="T273" s="205" t="n">
        <v>1097696</v>
      </c>
      <c r="U273" s="205" t="n">
        <v>61300</v>
      </c>
      <c r="V273" s="206" t="n">
        <f aca="false">U273/T273</f>
        <v>0.0558442410284815</v>
      </c>
      <c r="W273" s="207" t="n">
        <f aca="false">2*S273*V273/(2+S273*V273)</f>
        <v>0.0543273074039346</v>
      </c>
    </row>
    <row r="274" customFormat="false" ht="15" hidden="false" customHeight="false" outlineLevel="0" collapsed="false">
      <c r="A274" s="196" t="s">
        <v>216</v>
      </c>
      <c r="B274" s="197" t="s">
        <v>71</v>
      </c>
      <c r="C274" s="197" t="n">
        <v>1</v>
      </c>
      <c r="D274" s="198" t="n">
        <v>328030</v>
      </c>
      <c r="E274" s="198" t="n">
        <v>40483</v>
      </c>
      <c r="F274" s="199" t="n">
        <f aca="false">E274/D274</f>
        <v>0.123412492759809</v>
      </c>
      <c r="G274" s="200" t="n">
        <f aca="false">2*C274*F274/(2+C274*F274)</f>
        <v>0.116239772706064</v>
      </c>
      <c r="I274" s="196" t="s">
        <v>216</v>
      </c>
      <c r="J274" s="197" t="s">
        <v>71</v>
      </c>
      <c r="K274" s="197" t="n">
        <v>1</v>
      </c>
      <c r="L274" s="198" t="n">
        <v>431831</v>
      </c>
      <c r="M274" s="198" t="n">
        <v>42983</v>
      </c>
      <c r="N274" s="199" t="n">
        <f aca="false">M274/L274</f>
        <v>0.0995366242812582</v>
      </c>
      <c r="O274" s="200" t="n">
        <f aca="false">2*K274*N274/(2+K274*N274)</f>
        <v>0.0948177070407932</v>
      </c>
      <c r="Q274" s="196" t="s">
        <v>216</v>
      </c>
      <c r="R274" s="197" t="s">
        <v>71</v>
      </c>
      <c r="S274" s="197" t="n">
        <v>1</v>
      </c>
      <c r="T274" s="198" t="n">
        <v>694631</v>
      </c>
      <c r="U274" s="198" t="n">
        <v>58967</v>
      </c>
      <c r="V274" s="199" t="n">
        <f aca="false">U274/T274</f>
        <v>0.0848896752376442</v>
      </c>
      <c r="W274" s="200" t="n">
        <f aca="false">2*S274*V274/(2+S274*V274)</f>
        <v>0.0814332539950519</v>
      </c>
    </row>
    <row r="275" customFormat="false" ht="15" hidden="false" customHeight="false" outlineLevel="0" collapsed="false">
      <c r="A275" s="203" t="n">
        <v>90</v>
      </c>
      <c r="B275" s="204" t="s">
        <v>72</v>
      </c>
      <c r="C275" s="204" t="n">
        <v>1</v>
      </c>
      <c r="D275" s="205" t="n">
        <v>128675</v>
      </c>
      <c r="E275" s="205" t="n">
        <v>23026</v>
      </c>
      <c r="F275" s="206" t="n">
        <f aca="false">E275/D275</f>
        <v>0.178946959393822</v>
      </c>
      <c r="G275" s="207" t="n">
        <f aca="false">2*C275*F275/(2+C275*F275)</f>
        <v>0.164250863126658</v>
      </c>
      <c r="I275" s="203" t="n">
        <v>90</v>
      </c>
      <c r="J275" s="204" t="s">
        <v>72</v>
      </c>
      <c r="K275" s="204" t="n">
        <v>1</v>
      </c>
      <c r="L275" s="205" t="n">
        <v>202723</v>
      </c>
      <c r="M275" s="205" t="n">
        <v>29325</v>
      </c>
      <c r="N275" s="206" t="n">
        <f aca="false">M275/L275</f>
        <v>0.144655515161082</v>
      </c>
      <c r="O275" s="207" t="n">
        <f aca="false">2*K275*N275/(2+K275*N275)</f>
        <v>0.134898601792668</v>
      </c>
      <c r="Q275" s="203" t="n">
        <v>90</v>
      </c>
      <c r="R275" s="204" t="s">
        <v>72</v>
      </c>
      <c r="S275" s="204" t="n">
        <v>1</v>
      </c>
      <c r="T275" s="205" t="n">
        <v>350321</v>
      </c>
      <c r="U275" s="205" t="n">
        <v>43059</v>
      </c>
      <c r="V275" s="206" t="n">
        <f aca="false">U275/T275</f>
        <v>0.122912985518995</v>
      </c>
      <c r="W275" s="207" t="n">
        <f aca="false">2*S275*V275/(2+S275*V275)</f>
        <v>0.115796536511313</v>
      </c>
    </row>
    <row r="276" customFormat="false" ht="15" hidden="false" customHeight="false" outlineLevel="0" collapsed="false">
      <c r="A276" s="196" t="n">
        <v>95</v>
      </c>
      <c r="B276" s="197" t="s">
        <v>74</v>
      </c>
      <c r="C276" s="197" t="n">
        <v>1</v>
      </c>
      <c r="D276" s="198" t="n">
        <v>28245</v>
      </c>
      <c r="E276" s="198" t="n">
        <v>7330</v>
      </c>
      <c r="F276" s="199" t="n">
        <f aca="false">E276/D276</f>
        <v>0.259514958399717</v>
      </c>
      <c r="G276" s="200" t="n">
        <f aca="false">2*C276*F276/(2+C276*F276)</f>
        <v>0.229708555311814</v>
      </c>
      <c r="I276" s="196" t="n">
        <v>95</v>
      </c>
      <c r="J276" s="197" t="s">
        <v>74</v>
      </c>
      <c r="K276" s="197" t="n">
        <v>1</v>
      </c>
      <c r="L276" s="198" t="n">
        <v>70381</v>
      </c>
      <c r="M276" s="198" t="n">
        <v>15086</v>
      </c>
      <c r="N276" s="199" t="n">
        <f aca="false">M276/L276</f>
        <v>0.21434762222759</v>
      </c>
      <c r="O276" s="200" t="n">
        <f aca="false">2*K276*N276/(2+K276*N276)</f>
        <v>0.19359889122735</v>
      </c>
      <c r="Q276" s="196" t="n">
        <v>95</v>
      </c>
      <c r="R276" s="197" t="s">
        <v>74</v>
      </c>
      <c r="S276" s="197" t="n">
        <v>1</v>
      </c>
      <c r="T276" s="198" t="n">
        <v>126988</v>
      </c>
      <c r="U276" s="198" t="n">
        <v>23428</v>
      </c>
      <c r="V276" s="199" t="n">
        <f aca="false">U276/T276</f>
        <v>0.184489873058872</v>
      </c>
      <c r="W276" s="200" t="n">
        <f aca="false">2*S276*V276/(2+S276*V276)</f>
        <v>0.168908883794033</v>
      </c>
    </row>
    <row r="277" customFormat="false" ht="15" hidden="false" customHeight="false" outlineLevel="0" collapsed="false">
      <c r="A277" s="220" t="s">
        <v>217</v>
      </c>
      <c r="B277" s="221" t="s">
        <v>218</v>
      </c>
      <c r="C277" s="221" t="n">
        <v>1</v>
      </c>
      <c r="D277" s="222" t="n">
        <v>5515</v>
      </c>
      <c r="E277" s="222" t="n">
        <v>1835</v>
      </c>
      <c r="F277" s="223" t="n">
        <f aca="false">E277/D277</f>
        <v>0.332728921124207</v>
      </c>
      <c r="G277" s="224" t="n">
        <f aca="false">2*C277*F277/(2+C277*F277)</f>
        <v>0.2852701127089</v>
      </c>
      <c r="I277" s="220" t="s">
        <v>217</v>
      </c>
      <c r="J277" s="221" t="s">
        <v>218</v>
      </c>
      <c r="K277" s="221" t="n">
        <v>1</v>
      </c>
      <c r="L277" s="222" t="n">
        <v>17529</v>
      </c>
      <c r="M277" s="222" t="n">
        <v>4917</v>
      </c>
      <c r="N277" s="223" t="n">
        <f aca="false">M277/L277</f>
        <v>0.280506589080952</v>
      </c>
      <c r="O277" s="224" t="n">
        <f aca="false">2*K277*N277/(2+K277*N277)</f>
        <v>0.246003752345216</v>
      </c>
      <c r="Q277" s="220" t="s">
        <v>217</v>
      </c>
      <c r="R277" s="221" t="s">
        <v>218</v>
      </c>
      <c r="S277" s="221" t="n">
        <v>1</v>
      </c>
      <c r="T277" s="222" t="n">
        <v>40160</v>
      </c>
      <c r="U277" s="222" t="n">
        <v>9926</v>
      </c>
      <c r="V277" s="223" t="n">
        <f aca="false">U277/T277</f>
        <v>0.247161354581673</v>
      </c>
      <c r="W277" s="224" t="n">
        <f aca="false">2*S277*V277/(2+S277*V277)</f>
        <v>0.219976508654123</v>
      </c>
    </row>
    <row r="279" customFormat="false" ht="15" hidden="false" customHeight="false" outlineLevel="0" collapsed="false">
      <c r="A279" s="180"/>
      <c r="B279" s="181"/>
      <c r="C279" s="181"/>
      <c r="D279" s="181"/>
      <c r="E279" s="182"/>
      <c r="F279" s="182" t="s">
        <v>265</v>
      </c>
      <c r="G279" s="181"/>
      <c r="I279" s="180"/>
      <c r="J279" s="181"/>
      <c r="K279" s="181"/>
      <c r="L279" s="181"/>
      <c r="M279" s="182"/>
      <c r="N279" s="182" t="s">
        <v>266</v>
      </c>
      <c r="O279" s="181"/>
      <c r="Q279" s="180"/>
      <c r="R279" s="181"/>
      <c r="S279" s="181"/>
      <c r="T279" s="181"/>
      <c r="U279" s="182"/>
      <c r="V279" s="182" t="s">
        <v>267</v>
      </c>
      <c r="W279" s="181"/>
    </row>
    <row r="280" customFormat="false" ht="15" hidden="false" customHeight="false" outlineLevel="0" collapsed="false">
      <c r="A280" s="184"/>
      <c r="B280" s="185"/>
      <c r="C280" s="186"/>
      <c r="D280" s="187"/>
      <c r="E280" s="187"/>
      <c r="F280" s="187"/>
      <c r="G280" s="187"/>
      <c r="I280" s="184"/>
      <c r="J280" s="185"/>
      <c r="K280" s="186"/>
      <c r="L280" s="187"/>
      <c r="M280" s="187"/>
      <c r="N280" s="187"/>
      <c r="O280" s="187"/>
      <c r="Q280" s="184"/>
      <c r="R280" s="185"/>
      <c r="S280" s="186"/>
      <c r="T280" s="187"/>
      <c r="U280" s="187"/>
      <c r="V280" s="187"/>
      <c r="W280" s="187"/>
    </row>
    <row r="281" customFormat="false" ht="61" hidden="false" customHeight="false" outlineLevel="0" collapsed="false">
      <c r="A281" s="184" t="s">
        <v>163</v>
      </c>
      <c r="B281" s="187" t="s">
        <v>164</v>
      </c>
      <c r="C281" s="186" t="s">
        <v>165</v>
      </c>
      <c r="D281" s="187" t="s">
        <v>166</v>
      </c>
      <c r="E281" s="187" t="s">
        <v>167</v>
      </c>
      <c r="F281" s="187" t="s">
        <v>168</v>
      </c>
      <c r="G281" s="187" t="s">
        <v>169</v>
      </c>
      <c r="I281" s="184" t="s">
        <v>163</v>
      </c>
      <c r="J281" s="187" t="s">
        <v>164</v>
      </c>
      <c r="K281" s="186" t="s">
        <v>165</v>
      </c>
      <c r="L281" s="187" t="s">
        <v>166</v>
      </c>
      <c r="M281" s="187" t="s">
        <v>167</v>
      </c>
      <c r="N281" s="187" t="s">
        <v>168</v>
      </c>
      <c r="O281" s="187" t="s">
        <v>169</v>
      </c>
      <c r="Q281" s="184" t="s">
        <v>163</v>
      </c>
      <c r="R281" s="187" t="s">
        <v>164</v>
      </c>
      <c r="S281" s="186" t="s">
        <v>165</v>
      </c>
      <c r="T281" s="187" t="s">
        <v>166</v>
      </c>
      <c r="U281" s="187" t="s">
        <v>167</v>
      </c>
      <c r="V281" s="187" t="s">
        <v>168</v>
      </c>
      <c r="W281" s="187" t="s">
        <v>169</v>
      </c>
    </row>
    <row r="282" customFormat="false" ht="15" hidden="false" customHeight="false" outlineLevel="0" collapsed="false">
      <c r="A282" s="191" t="s">
        <v>175</v>
      </c>
      <c r="B282" s="192" t="s">
        <v>176</v>
      </c>
      <c r="C282" s="193" t="s">
        <v>177</v>
      </c>
      <c r="D282" s="192" t="s">
        <v>178</v>
      </c>
      <c r="E282" s="192" t="s">
        <v>179</v>
      </c>
      <c r="F282" s="192" t="s">
        <v>180</v>
      </c>
      <c r="G282" s="192" t="s">
        <v>181</v>
      </c>
      <c r="I282" s="191" t="s">
        <v>175</v>
      </c>
      <c r="J282" s="192" t="s">
        <v>176</v>
      </c>
      <c r="K282" s="193" t="s">
        <v>177</v>
      </c>
      <c r="L282" s="192" t="s">
        <v>178</v>
      </c>
      <c r="M282" s="192" t="s">
        <v>179</v>
      </c>
      <c r="N282" s="192" t="s">
        <v>180</v>
      </c>
      <c r="O282" s="192" t="s">
        <v>181</v>
      </c>
      <c r="Q282" s="191" t="s">
        <v>175</v>
      </c>
      <c r="R282" s="192" t="s">
        <v>176</v>
      </c>
      <c r="S282" s="193" t="s">
        <v>177</v>
      </c>
      <c r="T282" s="192" t="s">
        <v>178</v>
      </c>
      <c r="U282" s="192" t="s">
        <v>179</v>
      </c>
      <c r="V282" s="192" t="s">
        <v>180</v>
      </c>
      <c r="W282" s="192" t="s">
        <v>181</v>
      </c>
    </row>
    <row r="283" customFormat="false" ht="15" hidden="false" customHeight="false" outlineLevel="0" collapsed="false">
      <c r="A283" s="196" t="s">
        <v>186</v>
      </c>
      <c r="B283" s="197" t="s">
        <v>186</v>
      </c>
      <c r="C283" s="197" t="n">
        <v>1</v>
      </c>
      <c r="D283" s="198" t="n">
        <v>384439.009352683</v>
      </c>
      <c r="E283" s="198" t="n">
        <v>4565</v>
      </c>
      <c r="F283" s="199" t="n">
        <f aca="false">E283/D283</f>
        <v>0.0118744453318786</v>
      </c>
      <c r="G283" s="200" t="n">
        <f aca="false">2*C283*F283/(2+C283*F283)</f>
        <v>0.0118043602168423</v>
      </c>
      <c r="I283" s="196" t="s">
        <v>186</v>
      </c>
      <c r="J283" s="197" t="s">
        <v>186</v>
      </c>
      <c r="K283" s="197" t="n">
        <v>1</v>
      </c>
      <c r="L283" s="198" t="n">
        <v>367577.024190829</v>
      </c>
      <c r="M283" s="198" t="n">
        <v>2878</v>
      </c>
      <c r="N283" s="199" t="n">
        <f aca="false">M283/L283</f>
        <v>0.00782965150320678</v>
      </c>
      <c r="O283" s="200" t="n">
        <f aca="false">2*K283*N283/(2+K283*N283)</f>
        <v>0.00779911931009181</v>
      </c>
      <c r="Q283" s="196" t="s">
        <v>186</v>
      </c>
      <c r="R283" s="197" t="s">
        <v>186</v>
      </c>
      <c r="S283" s="197" t="n">
        <v>1</v>
      </c>
      <c r="T283" s="198" t="n">
        <v>358687.733769463</v>
      </c>
      <c r="U283" s="198" t="n">
        <v>2041</v>
      </c>
      <c r="V283" s="199" t="n">
        <f aca="false">U283/T283</f>
        <v>0.00569018622006126</v>
      </c>
      <c r="W283" s="200" t="n">
        <f aca="false">2*S283*V283/(2+S283*V283)</f>
        <v>0.00567404303930412</v>
      </c>
    </row>
    <row r="284" customFormat="false" ht="15" hidden="false" customHeight="false" outlineLevel="0" collapsed="false">
      <c r="A284" s="203" t="s">
        <v>188</v>
      </c>
      <c r="B284" s="204" t="s">
        <v>189</v>
      </c>
      <c r="C284" s="204" t="n">
        <v>1</v>
      </c>
      <c r="D284" s="205" t="n">
        <v>1911781</v>
      </c>
      <c r="E284" s="205" t="n">
        <v>734</v>
      </c>
      <c r="F284" s="206" t="n">
        <f aca="false">E284/D284</f>
        <v>0.00038393518922931</v>
      </c>
      <c r="G284" s="207" t="n">
        <f aca="false">2*C284*F284/(2+C284*F284)</f>
        <v>0.00038386150026044</v>
      </c>
      <c r="I284" s="203" t="s">
        <v>188</v>
      </c>
      <c r="J284" s="204" t="s">
        <v>189</v>
      </c>
      <c r="K284" s="204" t="n">
        <v>1</v>
      </c>
      <c r="L284" s="205" t="n">
        <v>1864421</v>
      </c>
      <c r="M284" s="205" t="n">
        <v>433</v>
      </c>
      <c r="N284" s="206" t="n">
        <f aca="false">M284/L284</f>
        <v>0.000232243683159544</v>
      </c>
      <c r="O284" s="207" t="n">
        <f aca="false">2*K284*N284/(2+K284*N284)</f>
        <v>0.000232216717726636</v>
      </c>
      <c r="Q284" s="203" t="s">
        <v>188</v>
      </c>
      <c r="R284" s="204" t="s">
        <v>189</v>
      </c>
      <c r="S284" s="204" t="n">
        <v>1</v>
      </c>
      <c r="T284" s="205" t="n">
        <v>1808764</v>
      </c>
      <c r="U284" s="205" t="n">
        <v>285</v>
      </c>
      <c r="V284" s="206" t="n">
        <f aca="false">U284/T284</f>
        <v>0.000157566161201793</v>
      </c>
      <c r="W284" s="207" t="n">
        <f aca="false">2*S284*V284/(2+S284*V284)</f>
        <v>0.000157553748632116</v>
      </c>
    </row>
    <row r="285" customFormat="false" ht="15" hidden="false" customHeight="false" outlineLevel="0" collapsed="false">
      <c r="A285" s="196" t="s">
        <v>194</v>
      </c>
      <c r="B285" s="197" t="s">
        <v>46</v>
      </c>
      <c r="C285" s="197" t="n">
        <v>1</v>
      </c>
      <c r="D285" s="198" t="n">
        <v>1808975</v>
      </c>
      <c r="E285" s="198" t="n">
        <v>395</v>
      </c>
      <c r="F285" s="199" t="n">
        <f aca="false">E285/D285</f>
        <v>0.000218355698669136</v>
      </c>
      <c r="G285" s="200" t="n">
        <f aca="false">2*C285*F285/(2+C285*F285)</f>
        <v>0.000218331861666038</v>
      </c>
      <c r="I285" s="196" t="s">
        <v>194</v>
      </c>
      <c r="J285" s="197" t="s">
        <v>46</v>
      </c>
      <c r="K285" s="197" t="n">
        <v>1</v>
      </c>
      <c r="L285" s="198" t="n">
        <v>1902354</v>
      </c>
      <c r="M285" s="198" t="n">
        <v>268</v>
      </c>
      <c r="N285" s="199" t="n">
        <f aca="false">M285/L285</f>
        <v>0.000140878091038787</v>
      </c>
      <c r="O285" s="200" t="n">
        <f aca="false">2*K285*N285/(2+K285*N285)</f>
        <v>0.000140868168419459</v>
      </c>
      <c r="Q285" s="196" t="s">
        <v>194</v>
      </c>
      <c r="R285" s="197" t="s">
        <v>46</v>
      </c>
      <c r="S285" s="197" t="n">
        <v>1</v>
      </c>
      <c r="T285" s="198" t="n">
        <v>1821679</v>
      </c>
      <c r="U285" s="198" t="n">
        <v>184</v>
      </c>
      <c r="V285" s="199" t="n">
        <f aca="false">U285/T285</f>
        <v>0.000101005720546814</v>
      </c>
      <c r="W285" s="200" t="n">
        <f aca="false">2*S285*V285/(2+S285*V285)</f>
        <v>0.000101000619726629</v>
      </c>
    </row>
    <row r="286" customFormat="false" ht="15" hidden="false" customHeight="false" outlineLevel="0" collapsed="false">
      <c r="A286" s="203" t="s">
        <v>200</v>
      </c>
      <c r="B286" s="204" t="s">
        <v>33</v>
      </c>
      <c r="C286" s="204" t="n">
        <v>1</v>
      </c>
      <c r="D286" s="205" t="n">
        <v>1794434</v>
      </c>
      <c r="E286" s="205" t="n">
        <v>505</v>
      </c>
      <c r="F286" s="206" t="n">
        <f aca="false">E286/D286</f>
        <v>0.000281425786626869</v>
      </c>
      <c r="G286" s="207" t="n">
        <f aca="false">2*C286*F286/(2+C286*F286)</f>
        <v>0.00028138619196166</v>
      </c>
      <c r="I286" s="203" t="s">
        <v>200</v>
      </c>
      <c r="J286" s="204" t="s">
        <v>33</v>
      </c>
      <c r="K286" s="204" t="n">
        <v>1</v>
      </c>
      <c r="L286" s="205" t="n">
        <v>1932316</v>
      </c>
      <c r="M286" s="205" t="n">
        <v>346</v>
      </c>
      <c r="N286" s="206" t="n">
        <f aca="false">M286/L286</f>
        <v>0.00017905973971131</v>
      </c>
      <c r="O286" s="207" t="n">
        <f aca="false">2*K286*N286/(2+K286*N286)</f>
        <v>0.00017904370995126</v>
      </c>
      <c r="Q286" s="203" t="s">
        <v>200</v>
      </c>
      <c r="R286" s="204" t="s">
        <v>33</v>
      </c>
      <c r="S286" s="204" t="n">
        <v>1</v>
      </c>
      <c r="T286" s="205" t="n">
        <v>1843147</v>
      </c>
      <c r="U286" s="205" t="n">
        <v>229</v>
      </c>
      <c r="V286" s="206" t="n">
        <f aca="false">U286/T286</f>
        <v>0.000124244023943831</v>
      </c>
      <c r="W286" s="207" t="n">
        <f aca="false">2*S286*V286/(2+S286*V286)</f>
        <v>0.000124236306134534</v>
      </c>
    </row>
    <row r="287" customFormat="false" ht="15" hidden="false" customHeight="false" outlineLevel="0" collapsed="false">
      <c r="A287" s="196" t="s">
        <v>202</v>
      </c>
      <c r="B287" s="197" t="s">
        <v>34</v>
      </c>
      <c r="C287" s="197" t="n">
        <v>1</v>
      </c>
      <c r="D287" s="198" t="n">
        <v>1807807</v>
      </c>
      <c r="E287" s="198" t="n">
        <v>1699</v>
      </c>
      <c r="F287" s="199" t="n">
        <f aca="false">E287/D287</f>
        <v>0.000939812712308338</v>
      </c>
      <c r="G287" s="200" t="n">
        <f aca="false">2*C287*F287/(2+C287*F287)</f>
        <v>0.000939371295765669</v>
      </c>
      <c r="I287" s="196" t="s">
        <v>202</v>
      </c>
      <c r="J287" s="197" t="s">
        <v>34</v>
      </c>
      <c r="K287" s="197" t="n">
        <v>1</v>
      </c>
      <c r="L287" s="198" t="n">
        <v>1862511</v>
      </c>
      <c r="M287" s="198" t="n">
        <v>1247</v>
      </c>
      <c r="N287" s="199" t="n">
        <f aca="false">M287/L287</f>
        <v>0.000669526247093306</v>
      </c>
      <c r="O287" s="200" t="n">
        <f aca="false">2*K287*N287/(2+K287*N287)</f>
        <v>0.000669302189401785</v>
      </c>
      <c r="Q287" s="196" t="s">
        <v>202</v>
      </c>
      <c r="R287" s="197" t="s">
        <v>34</v>
      </c>
      <c r="S287" s="197" t="n">
        <v>1</v>
      </c>
      <c r="T287" s="198" t="n">
        <v>1875763</v>
      </c>
      <c r="U287" s="198" t="n">
        <v>981</v>
      </c>
      <c r="V287" s="199" t="n">
        <f aca="false">U287/T287</f>
        <v>0.000522987179083925</v>
      </c>
      <c r="W287" s="200" t="n">
        <f aca="false">2*S287*V287/(2+S287*V287)</f>
        <v>0.00052285045704112</v>
      </c>
    </row>
    <row r="288" customFormat="false" ht="15" hidden="false" customHeight="false" outlineLevel="0" collapsed="false">
      <c r="A288" s="203" t="s">
        <v>203</v>
      </c>
      <c r="B288" s="204" t="s">
        <v>35</v>
      </c>
      <c r="C288" s="204" t="n">
        <v>1</v>
      </c>
      <c r="D288" s="205" t="n">
        <v>1753346</v>
      </c>
      <c r="E288" s="205" t="n">
        <v>2388</v>
      </c>
      <c r="F288" s="206" t="n">
        <f aca="false">E288/D288</f>
        <v>0.00136196734700396</v>
      </c>
      <c r="G288" s="207" t="n">
        <f aca="false">2*C288*F288/(2+C288*F288)</f>
        <v>0.00136104050064404</v>
      </c>
      <c r="I288" s="203" t="s">
        <v>203</v>
      </c>
      <c r="J288" s="204" t="s">
        <v>35</v>
      </c>
      <c r="K288" s="204" t="n">
        <v>1</v>
      </c>
      <c r="L288" s="205" t="n">
        <v>1789425</v>
      </c>
      <c r="M288" s="205" t="n">
        <v>1828</v>
      </c>
      <c r="N288" s="206" t="n">
        <f aca="false">M288/L288</f>
        <v>0.00102155720412982</v>
      </c>
      <c r="O288" s="207" t="n">
        <f aca="false">2*K288*N288/(2+K288*N288)</f>
        <v>0.00102103568095204</v>
      </c>
      <c r="Q288" s="203" t="s">
        <v>203</v>
      </c>
      <c r="R288" s="204" t="s">
        <v>35</v>
      </c>
      <c r="S288" s="204" t="n">
        <v>1</v>
      </c>
      <c r="T288" s="205" t="n">
        <v>1907312</v>
      </c>
      <c r="U288" s="205" t="n">
        <v>1559</v>
      </c>
      <c r="V288" s="206" t="n">
        <f aca="false">U288/T288</f>
        <v>0.000817380690731249</v>
      </c>
      <c r="W288" s="207" t="n">
        <f aca="false">2*S288*V288/(2+S288*V288)</f>
        <v>0.000817046771603982</v>
      </c>
    </row>
    <row r="289" customFormat="false" ht="15" hidden="false" customHeight="false" outlineLevel="0" collapsed="false">
      <c r="A289" s="196" t="s">
        <v>204</v>
      </c>
      <c r="B289" s="197" t="s">
        <v>36</v>
      </c>
      <c r="C289" s="197" t="n">
        <v>1</v>
      </c>
      <c r="D289" s="198" t="n">
        <v>1620530</v>
      </c>
      <c r="E289" s="198" t="n">
        <v>2272</v>
      </c>
      <c r="F289" s="199" t="n">
        <f aca="false">E289/D289</f>
        <v>0.00140201045337019</v>
      </c>
      <c r="G289" s="200" t="n">
        <f aca="false">2*C289*F289/(2+C289*F289)</f>
        <v>0.0014010283251915</v>
      </c>
      <c r="I289" s="196" t="s">
        <v>204</v>
      </c>
      <c r="J289" s="197" t="s">
        <v>36</v>
      </c>
      <c r="K289" s="197" t="n">
        <v>1</v>
      </c>
      <c r="L289" s="198" t="n">
        <v>1783436</v>
      </c>
      <c r="M289" s="198" t="n">
        <v>1787</v>
      </c>
      <c r="N289" s="199" t="n">
        <f aca="false">M289/L289</f>
        <v>0.00100199838962542</v>
      </c>
      <c r="O289" s="200" t="n">
        <f aca="false">2*K289*N289/(2+K289*N289)</f>
        <v>0.00100149664061486</v>
      </c>
      <c r="Q289" s="196" t="s">
        <v>204</v>
      </c>
      <c r="R289" s="197" t="s">
        <v>36</v>
      </c>
      <c r="S289" s="197" t="n">
        <v>1</v>
      </c>
      <c r="T289" s="198" t="n">
        <v>1911033</v>
      </c>
      <c r="U289" s="198" t="n">
        <v>1463</v>
      </c>
      <c r="V289" s="199" t="n">
        <f aca="false">U289/T289</f>
        <v>0.000765554545630557</v>
      </c>
      <c r="W289" s="200" t="n">
        <f aca="false">2*S289*V289/(2+S289*V289)</f>
        <v>0.000765261620874328</v>
      </c>
    </row>
    <row r="290" customFormat="false" ht="15" hidden="false" customHeight="false" outlineLevel="0" collapsed="false">
      <c r="A290" s="203" t="s">
        <v>205</v>
      </c>
      <c r="B290" s="204" t="s">
        <v>37</v>
      </c>
      <c r="C290" s="204" t="n">
        <v>1</v>
      </c>
      <c r="D290" s="205" t="n">
        <v>1564398</v>
      </c>
      <c r="E290" s="205" t="n">
        <v>2266</v>
      </c>
      <c r="F290" s="206" t="n">
        <f aca="false">E290/D290</f>
        <v>0.0014484805017649</v>
      </c>
      <c r="G290" s="207" t="n">
        <f aca="false">2*C290*F290/(2+C290*F290)</f>
        <v>0.00144743221309575</v>
      </c>
      <c r="I290" s="203" t="s">
        <v>205</v>
      </c>
      <c r="J290" s="204" t="s">
        <v>37</v>
      </c>
      <c r="K290" s="204" t="n">
        <v>1</v>
      </c>
      <c r="L290" s="205" t="n">
        <v>1787051</v>
      </c>
      <c r="M290" s="205" t="n">
        <v>1870</v>
      </c>
      <c r="N290" s="206" t="n">
        <f aca="false">M290/L290</f>
        <v>0.0010464166943193</v>
      </c>
      <c r="O290" s="207" t="n">
        <f aca="false">2*K290*N290/(2+K290*N290)</f>
        <v>0.00104586948667383</v>
      </c>
      <c r="Q290" s="203" t="s">
        <v>205</v>
      </c>
      <c r="R290" s="204" t="s">
        <v>37</v>
      </c>
      <c r="S290" s="204" t="n">
        <v>1</v>
      </c>
      <c r="T290" s="205" t="n">
        <v>1799948</v>
      </c>
      <c r="U290" s="205" t="n">
        <v>1457</v>
      </c>
      <c r="V290" s="206" t="n">
        <f aca="false">U290/T290</f>
        <v>0.000809467829070618</v>
      </c>
      <c r="W290" s="207" t="n">
        <f aca="false">2*S290*V290/(2+S290*V290)</f>
        <v>0.000809140342532376</v>
      </c>
    </row>
    <row r="291" customFormat="false" ht="15" hidden="false" customHeight="false" outlineLevel="0" collapsed="false">
      <c r="A291" s="196" t="s">
        <v>206</v>
      </c>
      <c r="B291" s="197" t="s">
        <v>38</v>
      </c>
      <c r="C291" s="197" t="n">
        <v>1</v>
      </c>
      <c r="D291" s="198" t="n">
        <v>1467827</v>
      </c>
      <c r="E291" s="198" t="n">
        <v>2643</v>
      </c>
      <c r="F291" s="199" t="n">
        <f aca="false">E291/D291</f>
        <v>0.00180062091786021</v>
      </c>
      <c r="G291" s="200" t="n">
        <f aca="false">2*C291*F291/(2+C291*F291)</f>
        <v>0.00179900125821181</v>
      </c>
      <c r="I291" s="196" t="s">
        <v>206</v>
      </c>
      <c r="J291" s="197" t="s">
        <v>38</v>
      </c>
      <c r="K291" s="197" t="n">
        <v>1</v>
      </c>
      <c r="L291" s="198" t="n">
        <v>1679754</v>
      </c>
      <c r="M291" s="198" t="n">
        <v>2241</v>
      </c>
      <c r="N291" s="199" t="n">
        <f aca="false">M291/L291</f>
        <v>0.00133412392528906</v>
      </c>
      <c r="O291" s="200" t="n">
        <f aca="false">2*K291*N291/(2+K291*N291)</f>
        <v>0.00133323457521665</v>
      </c>
      <c r="Q291" s="196" t="s">
        <v>206</v>
      </c>
      <c r="R291" s="197" t="s">
        <v>38</v>
      </c>
      <c r="S291" s="197" t="n">
        <v>1</v>
      </c>
      <c r="T291" s="198" t="n">
        <v>1765479</v>
      </c>
      <c r="U291" s="198" t="n">
        <v>1873</v>
      </c>
      <c r="V291" s="199" t="n">
        <f aca="false">U291/T291</f>
        <v>0.00106090188555061</v>
      </c>
      <c r="W291" s="200" t="n">
        <f aca="false">2*S291*V291/(2+S291*V291)</f>
        <v>0.00106033942750163</v>
      </c>
    </row>
    <row r="292" customFormat="false" ht="15" hidden="false" customHeight="false" outlineLevel="0" collapsed="false">
      <c r="A292" s="203" t="s">
        <v>207</v>
      </c>
      <c r="B292" s="204" t="s">
        <v>39</v>
      </c>
      <c r="C292" s="204" t="n">
        <v>1</v>
      </c>
      <c r="D292" s="205" t="n">
        <v>1240281</v>
      </c>
      <c r="E292" s="205" t="n">
        <v>3282</v>
      </c>
      <c r="F292" s="206" t="n">
        <f aca="false">E292/D292</f>
        <v>0.00264617453625428</v>
      </c>
      <c r="G292" s="207" t="n">
        <f aca="false">2*C292*F292/(2+C292*F292)</f>
        <v>0.00264267804258238</v>
      </c>
      <c r="I292" s="203" t="s">
        <v>207</v>
      </c>
      <c r="J292" s="204" t="s">
        <v>39</v>
      </c>
      <c r="K292" s="204" t="n">
        <v>1</v>
      </c>
      <c r="L292" s="205" t="n">
        <v>1558067</v>
      </c>
      <c r="M292" s="205" t="n">
        <v>3149</v>
      </c>
      <c r="N292" s="206" t="n">
        <f aca="false">M292/L292</f>
        <v>0.00202109408645456</v>
      </c>
      <c r="O292" s="207" t="n">
        <f aca="false">2*K292*N292/(2+K292*N292)</f>
        <v>0.00201905373766984</v>
      </c>
      <c r="Q292" s="203" t="s">
        <v>207</v>
      </c>
      <c r="R292" s="204" t="s">
        <v>39</v>
      </c>
      <c r="S292" s="204" t="n">
        <v>1</v>
      </c>
      <c r="T292" s="205" t="n">
        <v>1764564</v>
      </c>
      <c r="U292" s="205" t="n">
        <v>2912</v>
      </c>
      <c r="V292" s="206" t="n">
        <f aca="false">U292/T292</f>
        <v>0.00165026601472092</v>
      </c>
      <c r="W292" s="207" t="n">
        <f aca="false">2*S292*V292/(2+S292*V292)</f>
        <v>0.00164890544840942</v>
      </c>
    </row>
    <row r="293" customFormat="false" ht="15" hidden="false" customHeight="false" outlineLevel="0" collapsed="false">
      <c r="A293" s="196" t="s">
        <v>208</v>
      </c>
      <c r="B293" s="197" t="s">
        <v>40</v>
      </c>
      <c r="C293" s="197" t="n">
        <v>1</v>
      </c>
      <c r="D293" s="198" t="n">
        <v>1101131</v>
      </c>
      <c r="E293" s="198" t="n">
        <v>4530</v>
      </c>
      <c r="F293" s="199" t="n">
        <f aca="false">E293/D293</f>
        <v>0.00411395192760898</v>
      </c>
      <c r="G293" s="200" t="n">
        <f aca="false">2*C293*F293/(2+C293*F293)</f>
        <v>0.00410550699839405</v>
      </c>
      <c r="I293" s="196" t="s">
        <v>208</v>
      </c>
      <c r="J293" s="197" t="s">
        <v>40</v>
      </c>
      <c r="K293" s="197" t="n">
        <v>1</v>
      </c>
      <c r="L293" s="198" t="n">
        <v>1514973</v>
      </c>
      <c r="M293" s="198" t="n">
        <v>4939</v>
      </c>
      <c r="N293" s="199" t="n">
        <f aca="false">M293/L293</f>
        <v>0.00326012410782238</v>
      </c>
      <c r="O293" s="200" t="n">
        <f aca="false">2*K293*N293/(2+K293*N293)</f>
        <v>0.00325481855160904</v>
      </c>
      <c r="Q293" s="196" t="s">
        <v>208</v>
      </c>
      <c r="R293" s="197" t="s">
        <v>40</v>
      </c>
      <c r="S293" s="197" t="n">
        <v>1</v>
      </c>
      <c r="T293" s="198" t="n">
        <v>1721639</v>
      </c>
      <c r="U293" s="198" t="n">
        <v>4707</v>
      </c>
      <c r="V293" s="199" t="n">
        <f aca="false">U293/T293</f>
        <v>0.00273402263773067</v>
      </c>
      <c r="W293" s="200" t="n">
        <f aca="false">2*S293*V293/(2+S293*V293)</f>
        <v>0.0027302902999868</v>
      </c>
    </row>
    <row r="294" customFormat="false" ht="15" hidden="false" customHeight="false" outlineLevel="0" collapsed="false">
      <c r="A294" s="203" t="s">
        <v>209</v>
      </c>
      <c r="B294" s="204" t="s">
        <v>52</v>
      </c>
      <c r="C294" s="204" t="n">
        <v>1</v>
      </c>
      <c r="D294" s="205" t="n">
        <v>1029958</v>
      </c>
      <c r="E294" s="205" t="n">
        <v>7162</v>
      </c>
      <c r="F294" s="206" t="n">
        <f aca="false">E294/D294</f>
        <v>0.00695368160643444</v>
      </c>
      <c r="G294" s="207" t="n">
        <f aca="false">2*C294*F294/(2+C294*F294)</f>
        <v>0.00692958853028284</v>
      </c>
      <c r="I294" s="203" t="s">
        <v>209</v>
      </c>
      <c r="J294" s="204" t="s">
        <v>52</v>
      </c>
      <c r="K294" s="204" t="n">
        <v>1</v>
      </c>
      <c r="L294" s="205" t="n">
        <v>1319652</v>
      </c>
      <c r="M294" s="205" t="n">
        <v>7122</v>
      </c>
      <c r="N294" s="206" t="n">
        <f aca="false">M294/L294</f>
        <v>0.00539687735857635</v>
      </c>
      <c r="O294" s="207" t="n">
        <f aca="false">2*K294*N294/(2+K294*N294)</f>
        <v>0.00538235340795473</v>
      </c>
      <c r="Q294" s="203" t="s">
        <v>209</v>
      </c>
      <c r="R294" s="204" t="s">
        <v>52</v>
      </c>
      <c r="S294" s="204" t="n">
        <v>1</v>
      </c>
      <c r="T294" s="205" t="n">
        <v>1569383</v>
      </c>
      <c r="U294" s="205" t="n">
        <v>7021</v>
      </c>
      <c r="V294" s="206" t="n">
        <f aca="false">U294/T294</f>
        <v>0.00447373267073748</v>
      </c>
      <c r="W294" s="207" t="n">
        <f aca="false">2*S294*V294/(2+S294*V294)</f>
        <v>0.00446374786341224</v>
      </c>
    </row>
    <row r="295" customFormat="false" ht="15" hidden="false" customHeight="false" outlineLevel="0" collapsed="false">
      <c r="A295" s="196" t="s">
        <v>210</v>
      </c>
      <c r="B295" s="197" t="s">
        <v>53</v>
      </c>
      <c r="C295" s="197" t="n">
        <v>1</v>
      </c>
      <c r="D295" s="198" t="n">
        <v>932661</v>
      </c>
      <c r="E295" s="198" t="n">
        <v>10495</v>
      </c>
      <c r="F295" s="199" t="n">
        <f aca="false">E295/D295</f>
        <v>0.0112527488551574</v>
      </c>
      <c r="G295" s="200" t="n">
        <f aca="false">2*C295*F295/(2+C295*F295)</f>
        <v>0.0111897909017777</v>
      </c>
      <c r="I295" s="196" t="s">
        <v>210</v>
      </c>
      <c r="J295" s="197" t="s">
        <v>53</v>
      </c>
      <c r="K295" s="197" t="n">
        <v>1</v>
      </c>
      <c r="L295" s="198" t="n">
        <v>1090070</v>
      </c>
      <c r="M295" s="198" t="n">
        <v>9658</v>
      </c>
      <c r="N295" s="199" t="n">
        <f aca="false">M295/L295</f>
        <v>0.00885998146907997</v>
      </c>
      <c r="O295" s="200" t="n">
        <f aca="false">2*K295*N295/(2+K295*N295)</f>
        <v>0.00882090494191702</v>
      </c>
      <c r="Q295" s="196" t="s">
        <v>210</v>
      </c>
      <c r="R295" s="197" t="s">
        <v>53</v>
      </c>
      <c r="S295" s="197" t="n">
        <v>1</v>
      </c>
      <c r="T295" s="198" t="n">
        <v>1451754</v>
      </c>
      <c r="U295" s="198" t="n">
        <v>10790</v>
      </c>
      <c r="V295" s="199" t="n">
        <f aca="false">U295/T295</f>
        <v>0.00743238868293113</v>
      </c>
      <c r="W295" s="200" t="n">
        <f aca="false">2*S295*V295/(2+S295*V295)</f>
        <v>0.00740487074417235</v>
      </c>
    </row>
    <row r="296" customFormat="false" ht="15" hidden="false" customHeight="false" outlineLevel="0" collapsed="false">
      <c r="A296" s="203" t="s">
        <v>211</v>
      </c>
      <c r="B296" s="204" t="s">
        <v>57</v>
      </c>
      <c r="C296" s="204" t="n">
        <v>1</v>
      </c>
      <c r="D296" s="205" t="n">
        <v>811960</v>
      </c>
      <c r="E296" s="205" t="n">
        <v>14067</v>
      </c>
      <c r="F296" s="206" t="n">
        <f aca="false">E296/D296</f>
        <v>0.0173247450613331</v>
      </c>
      <c r="G296" s="207" t="n">
        <f aca="false">2*C296*F296/(2+C296*F296)</f>
        <v>0.0171759604929709</v>
      </c>
      <c r="I296" s="203" t="s">
        <v>211</v>
      </c>
      <c r="J296" s="204" t="s">
        <v>57</v>
      </c>
      <c r="K296" s="204" t="n">
        <v>1</v>
      </c>
      <c r="L296" s="205" t="n">
        <v>958606</v>
      </c>
      <c r="M296" s="205" t="n">
        <v>13496</v>
      </c>
      <c r="N296" s="206" t="n">
        <f aca="false">M296/L296</f>
        <v>0.0140787768906099</v>
      </c>
      <c r="O296" s="207" t="n">
        <f aca="false">2*K296*N296/(2+K296*N296)</f>
        <v>0.0139803636800593</v>
      </c>
      <c r="Q296" s="203" t="s">
        <v>211</v>
      </c>
      <c r="R296" s="204" t="s">
        <v>57</v>
      </c>
      <c r="S296" s="204" t="n">
        <v>1</v>
      </c>
      <c r="T296" s="205" t="n">
        <v>1329699</v>
      </c>
      <c r="U296" s="205" t="n">
        <v>15866</v>
      </c>
      <c r="V296" s="206" t="n">
        <f aca="false">U296/T296</f>
        <v>0.0119320237136374</v>
      </c>
      <c r="W296" s="207" t="n">
        <f aca="false">2*S296*V296/(2+S296*V296)</f>
        <v>0.0118612593000167</v>
      </c>
    </row>
    <row r="297" customFormat="false" ht="15" hidden="false" customHeight="false" outlineLevel="0" collapsed="false">
      <c r="A297" s="196" t="s">
        <v>212</v>
      </c>
      <c r="B297" s="197" t="s">
        <v>62</v>
      </c>
      <c r="C297" s="197" t="n">
        <v>1</v>
      </c>
      <c r="D297" s="198" t="n">
        <v>650505</v>
      </c>
      <c r="E297" s="198" t="n">
        <v>17178</v>
      </c>
      <c r="F297" s="199" t="n">
        <f aca="false">E297/D297</f>
        <v>0.0264071759632901</v>
      </c>
      <c r="G297" s="200" t="n">
        <f aca="false">2*C297*F297/(2+C297*F297)</f>
        <v>0.026063050187075</v>
      </c>
      <c r="I297" s="196" t="s">
        <v>212</v>
      </c>
      <c r="J297" s="197" t="s">
        <v>62</v>
      </c>
      <c r="K297" s="197" t="n">
        <v>1</v>
      </c>
      <c r="L297" s="198" t="n">
        <v>828028</v>
      </c>
      <c r="M297" s="198" t="n">
        <v>17754</v>
      </c>
      <c r="N297" s="199" t="n">
        <f aca="false">M297/L297</f>
        <v>0.0214413039172588</v>
      </c>
      <c r="O297" s="200" t="n">
        <f aca="false">2*K297*N297/(2+K297*N297)</f>
        <v>0.0212138773217988</v>
      </c>
      <c r="Q297" s="196" t="s">
        <v>212</v>
      </c>
      <c r="R297" s="197" t="s">
        <v>62</v>
      </c>
      <c r="S297" s="197" t="n">
        <v>1</v>
      </c>
      <c r="T297" s="198" t="n">
        <v>1049554</v>
      </c>
      <c r="U297" s="198" t="n">
        <v>19030</v>
      </c>
      <c r="V297" s="199" t="n">
        <f aca="false">U297/T297</f>
        <v>0.0181315110990001</v>
      </c>
      <c r="W297" s="200" t="n">
        <f aca="false">2*S297*V297/(2+S297*V297)</f>
        <v>0.0179686120545498</v>
      </c>
    </row>
    <row r="298" customFormat="false" ht="15" hidden="false" customHeight="false" outlineLevel="0" collapsed="false">
      <c r="A298" s="203" t="s">
        <v>213</v>
      </c>
      <c r="B298" s="204" t="s">
        <v>64</v>
      </c>
      <c r="C298" s="204" t="n">
        <v>1</v>
      </c>
      <c r="D298" s="205" t="n">
        <v>476136</v>
      </c>
      <c r="E298" s="205" t="n">
        <v>19031</v>
      </c>
      <c r="F298" s="206" t="n">
        <f aca="false">E298/D298</f>
        <v>0.0399696725305375</v>
      </c>
      <c r="G298" s="207" t="n">
        <f aca="false">2*C298*F298/(2+C298*F298)</f>
        <v>0.039186536024289</v>
      </c>
      <c r="I298" s="203" t="s">
        <v>213</v>
      </c>
      <c r="J298" s="204" t="s">
        <v>64</v>
      </c>
      <c r="K298" s="204" t="n">
        <v>1</v>
      </c>
      <c r="L298" s="205" t="n">
        <v>670755</v>
      </c>
      <c r="M298" s="205" t="n">
        <v>22381</v>
      </c>
      <c r="N298" s="206" t="n">
        <f aca="false">M298/L298</f>
        <v>0.0333668776229771</v>
      </c>
      <c r="O298" s="207" t="n">
        <f aca="false">2*K298*N298/(2+K298*N298)</f>
        <v>0.0328193382022464</v>
      </c>
      <c r="Q298" s="203" t="s">
        <v>213</v>
      </c>
      <c r="R298" s="204" t="s">
        <v>64</v>
      </c>
      <c r="S298" s="204" t="n">
        <v>1</v>
      </c>
      <c r="T298" s="205" t="n">
        <v>811488</v>
      </c>
      <c r="U298" s="205" t="n">
        <v>23520</v>
      </c>
      <c r="V298" s="206" t="n">
        <f aca="false">U298/T298</f>
        <v>0.0289837927363066</v>
      </c>
      <c r="W298" s="207" t="n">
        <f aca="false">2*S298*V298/(2+S298*V298)</f>
        <v>0.0285697626960527</v>
      </c>
    </row>
    <row r="299" customFormat="false" ht="15" hidden="false" customHeight="false" outlineLevel="0" collapsed="false">
      <c r="A299" s="196" t="s">
        <v>214</v>
      </c>
      <c r="B299" s="197" t="s">
        <v>69</v>
      </c>
      <c r="C299" s="197" t="n">
        <v>1</v>
      </c>
      <c r="D299" s="198" t="n">
        <v>333682</v>
      </c>
      <c r="E299" s="198" t="n">
        <v>21099</v>
      </c>
      <c r="F299" s="199" t="n">
        <f aca="false">E299/D299</f>
        <v>0.0632308605198962</v>
      </c>
      <c r="G299" s="200" t="n">
        <f aca="false">2*C299*F299/(2+C299*F299)</f>
        <v>0.0612930542382089</v>
      </c>
      <c r="I299" s="196" t="s">
        <v>214</v>
      </c>
      <c r="J299" s="197" t="s">
        <v>69</v>
      </c>
      <c r="K299" s="197" t="n">
        <v>1</v>
      </c>
      <c r="L299" s="198" t="n">
        <v>488032</v>
      </c>
      <c r="M299" s="198" t="n">
        <v>25710</v>
      </c>
      <c r="N299" s="199" t="n">
        <f aca="false">M299/L299</f>
        <v>0.0526809717395581</v>
      </c>
      <c r="O299" s="200" t="n">
        <f aca="false">2*K299*N299/(2+K299*N299)</f>
        <v>0.0513289424560829</v>
      </c>
      <c r="Q299" s="196" t="s">
        <v>214</v>
      </c>
      <c r="R299" s="197" t="s">
        <v>69</v>
      </c>
      <c r="S299" s="197" t="n">
        <v>1</v>
      </c>
      <c r="T299" s="198" t="n">
        <v>629869</v>
      </c>
      <c r="U299" s="198" t="n">
        <v>28989</v>
      </c>
      <c r="V299" s="199" t="n">
        <f aca="false">U299/T299</f>
        <v>0.046023855754133</v>
      </c>
      <c r="W299" s="200" t="n">
        <f aca="false">2*S299*V299/(2+S299*V299)</f>
        <v>0.0449885817554843</v>
      </c>
    </row>
    <row r="300" customFormat="false" ht="15" hidden="false" customHeight="false" outlineLevel="0" collapsed="false">
      <c r="A300" s="203" t="s">
        <v>215</v>
      </c>
      <c r="B300" s="204" t="s">
        <v>70</v>
      </c>
      <c r="C300" s="204" t="n">
        <v>1</v>
      </c>
      <c r="D300" s="205" t="n">
        <v>209555</v>
      </c>
      <c r="E300" s="205" t="n">
        <v>21559</v>
      </c>
      <c r="F300" s="206" t="n">
        <f aca="false">E300/D300</f>
        <v>0.102879912194889</v>
      </c>
      <c r="G300" s="207" t="n">
        <f aca="false">2*C300*F300/(2+C300*F300)</f>
        <v>0.0978466831113602</v>
      </c>
      <c r="I300" s="203" t="s">
        <v>215</v>
      </c>
      <c r="J300" s="204" t="s">
        <v>70</v>
      </c>
      <c r="K300" s="204" t="n">
        <v>1</v>
      </c>
      <c r="L300" s="205" t="n">
        <v>292507</v>
      </c>
      <c r="M300" s="205" t="n">
        <v>24527</v>
      </c>
      <c r="N300" s="206" t="n">
        <f aca="false">M300/L300</f>
        <v>0.0838509847627578</v>
      </c>
      <c r="O300" s="207" t="n">
        <f aca="false">2*K300*N300/(2+K300*N300)</f>
        <v>0.0804769490485464</v>
      </c>
      <c r="Q300" s="203" t="s">
        <v>215</v>
      </c>
      <c r="R300" s="204" t="s">
        <v>70</v>
      </c>
      <c r="S300" s="204" t="n">
        <v>1</v>
      </c>
      <c r="T300" s="205" t="n">
        <v>428989</v>
      </c>
      <c r="U300" s="205" t="n">
        <v>30938</v>
      </c>
      <c r="V300" s="206" t="n">
        <f aca="false">U300/T300</f>
        <v>0.0721183993062759</v>
      </c>
      <c r="W300" s="207" t="n">
        <f aca="false">2*S300*V300/(2+S300*V300)</f>
        <v>0.0696083769445032</v>
      </c>
    </row>
    <row r="301" customFormat="false" ht="15" hidden="false" customHeight="false" outlineLevel="0" collapsed="false">
      <c r="A301" s="196" t="s">
        <v>216</v>
      </c>
      <c r="B301" s="197" t="s">
        <v>71</v>
      </c>
      <c r="C301" s="197" t="n">
        <v>1</v>
      </c>
      <c r="D301" s="198" t="n">
        <v>102449</v>
      </c>
      <c r="E301" s="198" t="n">
        <v>15537</v>
      </c>
      <c r="F301" s="199" t="n">
        <f aca="false">E301/D301</f>
        <v>0.15165594588527</v>
      </c>
      <c r="G301" s="200" t="n">
        <f aca="false">2*C301*F301/(2+C301*F301)</f>
        <v>0.140966724884887</v>
      </c>
      <c r="I301" s="196" t="s">
        <v>216</v>
      </c>
      <c r="J301" s="197" t="s">
        <v>71</v>
      </c>
      <c r="K301" s="197" t="n">
        <v>1</v>
      </c>
      <c r="L301" s="198" t="n">
        <v>142996</v>
      </c>
      <c r="M301" s="198" t="n">
        <v>17708</v>
      </c>
      <c r="N301" s="199" t="n">
        <f aca="false">M301/L301</f>
        <v>0.123835631765924</v>
      </c>
      <c r="O301" s="200" t="n">
        <f aca="false">2*K301*N301/(2+K301*N301)</f>
        <v>0.116615080671715</v>
      </c>
      <c r="Q301" s="196" t="s">
        <v>216</v>
      </c>
      <c r="R301" s="197" t="s">
        <v>71</v>
      </c>
      <c r="S301" s="197" t="n">
        <v>1</v>
      </c>
      <c r="T301" s="198" t="n">
        <v>243561</v>
      </c>
      <c r="U301" s="198" t="n">
        <v>25848</v>
      </c>
      <c r="V301" s="199" t="n">
        <f aca="false">U301/T301</f>
        <v>0.106125364898321</v>
      </c>
      <c r="W301" s="200" t="n">
        <f aca="false">2*S301*V301/(2+S301*V301)</f>
        <v>0.100777823264518</v>
      </c>
    </row>
    <row r="302" customFormat="false" ht="15" hidden="false" customHeight="false" outlineLevel="0" collapsed="false">
      <c r="A302" s="203" t="n">
        <v>90</v>
      </c>
      <c r="B302" s="204" t="s">
        <v>72</v>
      </c>
      <c r="C302" s="204" t="n">
        <v>1</v>
      </c>
      <c r="D302" s="205" t="n">
        <v>34570</v>
      </c>
      <c r="E302" s="205" t="n">
        <v>7253</v>
      </c>
      <c r="F302" s="206" t="n">
        <f aca="false">E302/D302</f>
        <v>0.209806190338444</v>
      </c>
      <c r="G302" s="207" t="n">
        <f aca="false">2*C302*F302/(2+C302*F302)</f>
        <v>0.189886507926119</v>
      </c>
      <c r="I302" s="203" t="n">
        <v>90</v>
      </c>
      <c r="J302" s="204" t="s">
        <v>72</v>
      </c>
      <c r="K302" s="204" t="n">
        <v>1</v>
      </c>
      <c r="L302" s="205" t="n">
        <v>57296</v>
      </c>
      <c r="M302" s="205" t="n">
        <v>9916</v>
      </c>
      <c r="N302" s="206" t="n">
        <f aca="false">M302/L302</f>
        <v>0.17306618263055</v>
      </c>
      <c r="O302" s="207" t="n">
        <f aca="false">2*K302*N302/(2+K302*N302)</f>
        <v>0.159282937642561</v>
      </c>
      <c r="Q302" s="203" t="n">
        <v>90</v>
      </c>
      <c r="R302" s="204" t="s">
        <v>72</v>
      </c>
      <c r="S302" s="204" t="n">
        <v>1</v>
      </c>
      <c r="T302" s="205" t="n">
        <v>106891</v>
      </c>
      <c r="U302" s="205" t="n">
        <v>15877</v>
      </c>
      <c r="V302" s="206" t="n">
        <f aca="false">U302/T302</f>
        <v>0.148534488404075</v>
      </c>
      <c r="W302" s="207" t="n">
        <f aca="false">2*S302*V302/(2+S302*V302)</f>
        <v>0.138265863737106</v>
      </c>
    </row>
    <row r="303" customFormat="false" ht="15" hidden="false" customHeight="false" outlineLevel="0" collapsed="false">
      <c r="A303" s="196" t="n">
        <v>95</v>
      </c>
      <c r="B303" s="197" t="s">
        <v>74</v>
      </c>
      <c r="C303" s="197" t="n">
        <v>1</v>
      </c>
      <c r="D303" s="198" t="n">
        <v>5970</v>
      </c>
      <c r="E303" s="198" t="n">
        <v>1729</v>
      </c>
      <c r="F303" s="199" t="n">
        <f aca="false">E303/D303</f>
        <v>0.289614740368509</v>
      </c>
      <c r="G303" s="200" t="n">
        <f aca="false">2*C303*F303/(2+C303*F303)</f>
        <v>0.252981198331992</v>
      </c>
      <c r="I303" s="196" t="n">
        <v>95</v>
      </c>
      <c r="J303" s="197" t="s">
        <v>74</v>
      </c>
      <c r="K303" s="197" t="n">
        <v>1</v>
      </c>
      <c r="L303" s="198" t="n">
        <v>16521</v>
      </c>
      <c r="M303" s="198" t="n">
        <v>4029</v>
      </c>
      <c r="N303" s="199" t="n">
        <f aca="false">M303/L303</f>
        <v>0.243871436353732</v>
      </c>
      <c r="O303" s="200" t="n">
        <f aca="false">2*K303*N303/(2+K303*N303)</f>
        <v>0.217366674759246</v>
      </c>
      <c r="Q303" s="196" t="n">
        <v>95</v>
      </c>
      <c r="R303" s="197" t="s">
        <v>74</v>
      </c>
      <c r="S303" s="197" t="n">
        <v>1</v>
      </c>
      <c r="T303" s="198" t="n">
        <v>32781</v>
      </c>
      <c r="U303" s="198" t="n">
        <v>6961</v>
      </c>
      <c r="V303" s="199" t="n">
        <f aca="false">U303/T303</f>
        <v>0.212348616576675</v>
      </c>
      <c r="W303" s="200" t="n">
        <f aca="false">2*S303*V303/(2+S303*V303)</f>
        <v>0.191966686430512</v>
      </c>
    </row>
    <row r="304" customFormat="false" ht="15" hidden="false" customHeight="false" outlineLevel="0" collapsed="false">
      <c r="A304" s="220" t="s">
        <v>217</v>
      </c>
      <c r="B304" s="221" t="s">
        <v>218</v>
      </c>
      <c r="C304" s="221" t="n">
        <v>1</v>
      </c>
      <c r="D304" s="222" t="n">
        <v>1081</v>
      </c>
      <c r="E304" s="222" t="n">
        <v>381</v>
      </c>
      <c r="F304" s="223" t="n">
        <f aca="false">E304/D304</f>
        <v>0.352451433857539</v>
      </c>
      <c r="G304" s="224" t="n">
        <f aca="false">2*C304*F304/(2+C304*F304)</f>
        <v>0.299646087298466</v>
      </c>
      <c r="I304" s="220" t="s">
        <v>217</v>
      </c>
      <c r="J304" s="221" t="s">
        <v>218</v>
      </c>
      <c r="K304" s="221" t="n">
        <v>1</v>
      </c>
      <c r="L304" s="222" t="n">
        <v>3480</v>
      </c>
      <c r="M304" s="222" t="n">
        <v>1054</v>
      </c>
      <c r="N304" s="223" t="n">
        <f aca="false">M304/L304</f>
        <v>0.302873563218391</v>
      </c>
      <c r="O304" s="224" t="n">
        <f aca="false">2*K304*N304/(2+K304*N304)</f>
        <v>0.263039680559022</v>
      </c>
      <c r="Q304" s="220" t="s">
        <v>217</v>
      </c>
      <c r="R304" s="221" t="s">
        <v>218</v>
      </c>
      <c r="S304" s="221" t="n">
        <v>1</v>
      </c>
      <c r="T304" s="222" t="n">
        <v>8425</v>
      </c>
      <c r="U304" s="222" t="n">
        <v>2286</v>
      </c>
      <c r="V304" s="223" t="n">
        <f aca="false">U304/T304</f>
        <v>0.2713353115727</v>
      </c>
      <c r="W304" s="224" t="n">
        <f aca="false">2*S304*V304/(2+S304*V304)</f>
        <v>0.238921404682274</v>
      </c>
    </row>
    <row r="306" customFormat="false" ht="15" hidden="false" customHeight="false" outlineLevel="0" collapsed="false">
      <c r="A306" s="180"/>
      <c r="B306" s="181"/>
      <c r="C306" s="181"/>
      <c r="D306" s="181"/>
      <c r="E306" s="182"/>
      <c r="F306" s="182" t="s">
        <v>268</v>
      </c>
      <c r="G306" s="181"/>
      <c r="I306" s="180"/>
      <c r="J306" s="181"/>
      <c r="K306" s="181"/>
      <c r="L306" s="181"/>
      <c r="M306" s="182"/>
      <c r="N306" s="182" t="s">
        <v>269</v>
      </c>
      <c r="O306" s="181"/>
      <c r="Q306" s="180"/>
      <c r="R306" s="181"/>
      <c r="S306" s="181"/>
      <c r="T306" s="181"/>
      <c r="U306" s="182"/>
      <c r="V306" s="182" t="s">
        <v>270</v>
      </c>
      <c r="W306" s="181"/>
    </row>
    <row r="307" customFormat="false" ht="15" hidden="false" customHeight="false" outlineLevel="0" collapsed="false">
      <c r="A307" s="184"/>
      <c r="B307" s="185"/>
      <c r="C307" s="186"/>
      <c r="D307" s="187"/>
      <c r="E307" s="187"/>
      <c r="F307" s="187"/>
      <c r="G307" s="187"/>
      <c r="I307" s="184"/>
      <c r="J307" s="185"/>
      <c r="K307" s="186"/>
      <c r="L307" s="187"/>
      <c r="M307" s="187"/>
      <c r="N307" s="187"/>
      <c r="O307" s="187"/>
      <c r="Q307" s="184"/>
      <c r="R307" s="185"/>
      <c r="S307" s="186"/>
      <c r="T307" s="187"/>
      <c r="U307" s="187"/>
      <c r="V307" s="187"/>
      <c r="W307" s="187"/>
    </row>
    <row r="308" customFormat="false" ht="61" hidden="false" customHeight="false" outlineLevel="0" collapsed="false">
      <c r="A308" s="184" t="s">
        <v>163</v>
      </c>
      <c r="B308" s="187" t="s">
        <v>164</v>
      </c>
      <c r="C308" s="186" t="s">
        <v>165</v>
      </c>
      <c r="D308" s="187" t="s">
        <v>166</v>
      </c>
      <c r="E308" s="187" t="s">
        <v>167</v>
      </c>
      <c r="F308" s="187" t="s">
        <v>168</v>
      </c>
      <c r="G308" s="187" t="s">
        <v>169</v>
      </c>
      <c r="I308" s="184" t="s">
        <v>163</v>
      </c>
      <c r="J308" s="187" t="s">
        <v>164</v>
      </c>
      <c r="K308" s="186" t="s">
        <v>165</v>
      </c>
      <c r="L308" s="187" t="s">
        <v>166</v>
      </c>
      <c r="M308" s="187" t="s">
        <v>167</v>
      </c>
      <c r="N308" s="187" t="s">
        <v>168</v>
      </c>
      <c r="O308" s="187" t="s">
        <v>169</v>
      </c>
      <c r="Q308" s="184" t="s">
        <v>163</v>
      </c>
      <c r="R308" s="187" t="s">
        <v>164</v>
      </c>
      <c r="S308" s="186" t="s">
        <v>165</v>
      </c>
      <c r="T308" s="187" t="s">
        <v>166</v>
      </c>
      <c r="U308" s="187" t="s">
        <v>167</v>
      </c>
      <c r="V308" s="187" t="s">
        <v>168</v>
      </c>
      <c r="W308" s="187" t="s">
        <v>169</v>
      </c>
    </row>
    <row r="309" customFormat="false" ht="15" hidden="false" customHeight="false" outlineLevel="0" collapsed="false">
      <c r="A309" s="191" t="s">
        <v>175</v>
      </c>
      <c r="B309" s="192" t="s">
        <v>176</v>
      </c>
      <c r="C309" s="193" t="s">
        <v>177</v>
      </c>
      <c r="D309" s="192" t="s">
        <v>178</v>
      </c>
      <c r="E309" s="192" t="s">
        <v>179</v>
      </c>
      <c r="F309" s="192" t="s">
        <v>180</v>
      </c>
      <c r="G309" s="192" t="s">
        <v>181</v>
      </c>
      <c r="I309" s="191" t="s">
        <v>175</v>
      </c>
      <c r="J309" s="192" t="s">
        <v>176</v>
      </c>
      <c r="K309" s="193" t="s">
        <v>177</v>
      </c>
      <c r="L309" s="192" t="s">
        <v>178</v>
      </c>
      <c r="M309" s="192" t="s">
        <v>179</v>
      </c>
      <c r="N309" s="192" t="s">
        <v>180</v>
      </c>
      <c r="O309" s="192" t="s">
        <v>181</v>
      </c>
      <c r="Q309" s="191" t="s">
        <v>175</v>
      </c>
      <c r="R309" s="192" t="s">
        <v>176</v>
      </c>
      <c r="S309" s="193" t="s">
        <v>177</v>
      </c>
      <c r="T309" s="192" t="s">
        <v>178</v>
      </c>
      <c r="U309" s="192" t="s">
        <v>179</v>
      </c>
      <c r="V309" s="192" t="s">
        <v>180</v>
      </c>
      <c r="W309" s="192" t="s">
        <v>181</v>
      </c>
    </row>
    <row r="310" customFormat="false" ht="15" hidden="false" customHeight="false" outlineLevel="0" collapsed="false">
      <c r="A310" s="196" t="s">
        <v>186</v>
      </c>
      <c r="B310" s="197" t="s">
        <v>186</v>
      </c>
      <c r="C310" s="197" t="n">
        <v>1</v>
      </c>
      <c r="D310" s="198" t="n">
        <v>366953.008907317</v>
      </c>
      <c r="E310" s="198" t="n">
        <v>3527</v>
      </c>
      <c r="F310" s="199" t="n">
        <f aca="false">E310/D310</f>
        <v>0.00961158490157204</v>
      </c>
      <c r="G310" s="200" t="n">
        <f aca="false">2*C310*F310/(2+C310*F310)</f>
        <v>0.00956561454341218</v>
      </c>
      <c r="I310" s="196" t="s">
        <v>186</v>
      </c>
      <c r="J310" s="197" t="s">
        <v>186</v>
      </c>
      <c r="K310" s="197" t="n">
        <v>1</v>
      </c>
      <c r="L310" s="198" t="n">
        <v>350605.308753171</v>
      </c>
      <c r="M310" s="198" t="n">
        <v>2209</v>
      </c>
      <c r="N310" s="199" t="n">
        <f aca="false">M310/L310</f>
        <v>0.00630053209364024</v>
      </c>
      <c r="O310" s="200" t="n">
        <f aca="false">2*K310*N310/(2+K310*N310)</f>
        <v>0.00628074607253922</v>
      </c>
      <c r="Q310" s="196" t="s">
        <v>186</v>
      </c>
      <c r="R310" s="197" t="s">
        <v>186</v>
      </c>
      <c r="S310" s="197" t="n">
        <v>1</v>
      </c>
      <c r="T310" s="198" t="n">
        <v>341991.175018537</v>
      </c>
      <c r="U310" s="198" t="n">
        <v>1560</v>
      </c>
      <c r="V310" s="199" t="n">
        <f aca="false">U310/T310</f>
        <v>0.00456152121444491</v>
      </c>
      <c r="W310" s="200" t="n">
        <f aca="false">2*S310*V310/(2+S310*V310)</f>
        <v>0.00455114115098983</v>
      </c>
    </row>
    <row r="311" customFormat="false" ht="15" hidden="false" customHeight="false" outlineLevel="0" collapsed="false">
      <c r="A311" s="203" t="s">
        <v>188</v>
      </c>
      <c r="B311" s="204" t="s">
        <v>189</v>
      </c>
      <c r="C311" s="204" t="n">
        <v>1</v>
      </c>
      <c r="D311" s="205" t="n">
        <v>1800830</v>
      </c>
      <c r="E311" s="205" t="n">
        <v>593</v>
      </c>
      <c r="F311" s="206" t="n">
        <f aca="false">E311/D311</f>
        <v>0.000329292603965949</v>
      </c>
      <c r="G311" s="207" t="n">
        <f aca="false">2*C311*F311/(2+C311*F311)</f>
        <v>0.000329238396081563</v>
      </c>
      <c r="I311" s="203" t="s">
        <v>188</v>
      </c>
      <c r="J311" s="204" t="s">
        <v>189</v>
      </c>
      <c r="K311" s="204" t="n">
        <v>1</v>
      </c>
      <c r="L311" s="205" t="n">
        <v>1758369</v>
      </c>
      <c r="M311" s="205" t="n">
        <v>338</v>
      </c>
      <c r="N311" s="206" t="n">
        <f aca="false">M311/L311</f>
        <v>0.000192223589019142</v>
      </c>
      <c r="O311" s="207" t="n">
        <f aca="false">2*K311*N311/(2+K311*N311)</f>
        <v>0.000192205115840545</v>
      </c>
      <c r="Q311" s="203" t="s">
        <v>188</v>
      </c>
      <c r="R311" s="204" t="s">
        <v>189</v>
      </c>
      <c r="S311" s="204" t="n">
        <v>1</v>
      </c>
      <c r="T311" s="205" t="n">
        <v>1705099</v>
      </c>
      <c r="U311" s="205" t="n">
        <v>212</v>
      </c>
      <c r="V311" s="206" t="n">
        <f aca="false">U311/T311</f>
        <v>0.000124332956620114</v>
      </c>
      <c r="W311" s="207" t="n">
        <f aca="false">2*S311*V311/(2+S311*V311)</f>
        <v>0.000124325227758539</v>
      </c>
    </row>
    <row r="312" customFormat="false" ht="15" hidden="false" customHeight="false" outlineLevel="0" collapsed="false">
      <c r="A312" s="196" t="s">
        <v>194</v>
      </c>
      <c r="B312" s="197" t="s">
        <v>46</v>
      </c>
      <c r="C312" s="197" t="n">
        <v>1</v>
      </c>
      <c r="D312" s="198" t="n">
        <v>1713746</v>
      </c>
      <c r="E312" s="198" t="n">
        <v>283</v>
      </c>
      <c r="F312" s="199" t="n">
        <f aca="false">E312/D312</f>
        <v>0.000165135323437662</v>
      </c>
      <c r="G312" s="200" t="n">
        <f aca="false">2*C312*F312/(2+C312*F312)</f>
        <v>0.000165121689725843</v>
      </c>
      <c r="I312" s="196" t="s">
        <v>194</v>
      </c>
      <c r="J312" s="197" t="s">
        <v>46</v>
      </c>
      <c r="K312" s="197" t="n">
        <v>1</v>
      </c>
      <c r="L312" s="198" t="n">
        <v>1795276</v>
      </c>
      <c r="M312" s="198" t="n">
        <v>150</v>
      </c>
      <c r="N312" s="199" t="n">
        <f aca="false">M312/L312</f>
        <v>8.35526125230884E-005</v>
      </c>
      <c r="O312" s="200" t="n">
        <f aca="false">2*K312*N312/(2+K312*N312)</f>
        <v>8.35491221493736E-005</v>
      </c>
      <c r="Q312" s="196" t="s">
        <v>194</v>
      </c>
      <c r="R312" s="197" t="s">
        <v>46</v>
      </c>
      <c r="S312" s="197" t="n">
        <v>1</v>
      </c>
      <c r="T312" s="198" t="n">
        <v>1717982</v>
      </c>
      <c r="U312" s="198" t="n">
        <v>84</v>
      </c>
      <c r="V312" s="199" t="n">
        <f aca="false">U312/T312</f>
        <v>4.88945751468875E-005</v>
      </c>
      <c r="W312" s="200" t="n">
        <f aca="false">2*S312*V312/(2+S312*V312)</f>
        <v>4.88933798363702E-005</v>
      </c>
    </row>
    <row r="313" customFormat="false" ht="15" hidden="false" customHeight="false" outlineLevel="0" collapsed="false">
      <c r="A313" s="203" t="s">
        <v>200</v>
      </c>
      <c r="B313" s="204" t="s">
        <v>33</v>
      </c>
      <c r="C313" s="204" t="n">
        <v>1</v>
      </c>
      <c r="D313" s="205" t="n">
        <v>1720867</v>
      </c>
      <c r="E313" s="205" t="n">
        <v>325</v>
      </c>
      <c r="F313" s="206" t="n">
        <f aca="false">E313/D313</f>
        <v>0.000188858290617462</v>
      </c>
      <c r="G313" s="207" t="n">
        <f aca="false">2*C313*F313/(2+C313*F313)</f>
        <v>0.000188840458574359</v>
      </c>
      <c r="I313" s="203" t="s">
        <v>200</v>
      </c>
      <c r="J313" s="204" t="s">
        <v>33</v>
      </c>
      <c r="K313" s="204" t="n">
        <v>1</v>
      </c>
      <c r="L313" s="205" t="n">
        <v>1824753</v>
      </c>
      <c r="M313" s="205" t="n">
        <v>171</v>
      </c>
      <c r="N313" s="206" t="n">
        <f aca="false">M313/L313</f>
        <v>9.37113132571915E-005</v>
      </c>
      <c r="O313" s="207" t="n">
        <f aca="false">2*K313*N313/(2+K313*N313)</f>
        <v>9.37069225578044E-005</v>
      </c>
      <c r="Q313" s="203" t="s">
        <v>200</v>
      </c>
      <c r="R313" s="204" t="s">
        <v>33</v>
      </c>
      <c r="S313" s="204" t="n">
        <v>1</v>
      </c>
      <c r="T313" s="205" t="n">
        <v>1739110</v>
      </c>
      <c r="U313" s="205" t="n">
        <v>96</v>
      </c>
      <c r="V313" s="206" t="n">
        <f aca="false">U313/T313</f>
        <v>5.52006486076211E-005</v>
      </c>
      <c r="W313" s="207" t="n">
        <f aca="false">2*S313*V313/(2+S313*V313)</f>
        <v>5.51991250938673E-005</v>
      </c>
    </row>
    <row r="314" customFormat="false" ht="15" hidden="false" customHeight="false" outlineLevel="0" collapsed="false">
      <c r="A314" s="196" t="s">
        <v>202</v>
      </c>
      <c r="B314" s="197" t="s">
        <v>34</v>
      </c>
      <c r="C314" s="197" t="n">
        <v>1</v>
      </c>
      <c r="D314" s="198" t="n">
        <v>1758347</v>
      </c>
      <c r="E314" s="198" t="n">
        <v>659</v>
      </c>
      <c r="F314" s="199" t="n">
        <f aca="false">E314/D314</f>
        <v>0.000374783816846163</v>
      </c>
      <c r="G314" s="200" t="n">
        <f aca="false">2*C314*F314/(2+C314*F314)</f>
        <v>0.000374713598549819</v>
      </c>
      <c r="I314" s="196" t="s">
        <v>202</v>
      </c>
      <c r="J314" s="197" t="s">
        <v>34</v>
      </c>
      <c r="K314" s="197" t="n">
        <v>1</v>
      </c>
      <c r="L314" s="198" t="n">
        <v>1757860</v>
      </c>
      <c r="M314" s="198" t="n">
        <v>419</v>
      </c>
      <c r="N314" s="199" t="n">
        <f aca="false">M314/L314</f>
        <v>0.000238358003481506</v>
      </c>
      <c r="O314" s="200" t="n">
        <f aca="false">2*K314*N314/(2+K314*N314)</f>
        <v>0.000238329599597741</v>
      </c>
      <c r="Q314" s="196" t="s">
        <v>202</v>
      </c>
      <c r="R314" s="197" t="s">
        <v>34</v>
      </c>
      <c r="S314" s="197" t="n">
        <v>1</v>
      </c>
      <c r="T314" s="198" t="n">
        <v>1772199</v>
      </c>
      <c r="U314" s="198" t="n">
        <v>308</v>
      </c>
      <c r="V314" s="199" t="n">
        <f aca="false">U314/T314</f>
        <v>0.000173795380767058</v>
      </c>
      <c r="W314" s="200" t="n">
        <f aca="false">2*S314*V314/(2+S314*V314)</f>
        <v>0.000173780279662121</v>
      </c>
    </row>
    <row r="315" customFormat="false" ht="15" hidden="false" customHeight="false" outlineLevel="0" collapsed="false">
      <c r="A315" s="203" t="s">
        <v>203</v>
      </c>
      <c r="B315" s="204" t="s">
        <v>35</v>
      </c>
      <c r="C315" s="204" t="n">
        <v>1</v>
      </c>
      <c r="D315" s="205" t="n">
        <v>1736590</v>
      </c>
      <c r="E315" s="205" t="n">
        <v>785</v>
      </c>
      <c r="F315" s="206" t="n">
        <f aca="false">E315/D315</f>
        <v>0.00045203531057993</v>
      </c>
      <c r="G315" s="207" t="n">
        <f aca="false">2*C315*F315/(2+C315*F315)</f>
        <v>0.000451933165705469</v>
      </c>
      <c r="I315" s="203" t="s">
        <v>203</v>
      </c>
      <c r="J315" s="204" t="s">
        <v>35</v>
      </c>
      <c r="K315" s="204" t="n">
        <v>1</v>
      </c>
      <c r="L315" s="205" t="n">
        <v>1712227</v>
      </c>
      <c r="M315" s="205" t="n">
        <v>502</v>
      </c>
      <c r="N315" s="206" t="n">
        <f aca="false">M315/L315</f>
        <v>0.000293185424596155</v>
      </c>
      <c r="O315" s="207" t="n">
        <f aca="false">2*K315*N315/(2+K315*N315)</f>
        <v>0.000293142452049019</v>
      </c>
      <c r="Q315" s="203" t="s">
        <v>203</v>
      </c>
      <c r="R315" s="204" t="s">
        <v>35</v>
      </c>
      <c r="S315" s="204" t="n">
        <v>1</v>
      </c>
      <c r="T315" s="205" t="n">
        <v>1807463</v>
      </c>
      <c r="U315" s="205" t="n">
        <v>378</v>
      </c>
      <c r="V315" s="206" t="n">
        <f aca="false">U315/T315</f>
        <v>0.000209132911711056</v>
      </c>
      <c r="W315" s="207" t="n">
        <f aca="false">2*S315*V315/(2+S315*V315)</f>
        <v>0.000209111045710126</v>
      </c>
    </row>
    <row r="316" customFormat="false" ht="15" hidden="false" customHeight="false" outlineLevel="0" collapsed="false">
      <c r="A316" s="196" t="s">
        <v>204</v>
      </c>
      <c r="B316" s="197" t="s">
        <v>36</v>
      </c>
      <c r="C316" s="197" t="n">
        <v>1</v>
      </c>
      <c r="D316" s="198" t="n">
        <v>1630453</v>
      </c>
      <c r="E316" s="198" t="n">
        <v>860</v>
      </c>
      <c r="F316" s="199" t="n">
        <f aca="false">E316/D316</f>
        <v>0.000527460773171628</v>
      </c>
      <c r="G316" s="200" t="n">
        <f aca="false">2*C316*F316/(2+C316*F316)</f>
        <v>0.000527321702415195</v>
      </c>
      <c r="I316" s="196" t="s">
        <v>204</v>
      </c>
      <c r="J316" s="197" t="s">
        <v>36</v>
      </c>
      <c r="K316" s="197" t="n">
        <v>1</v>
      </c>
      <c r="L316" s="198" t="n">
        <v>1733812</v>
      </c>
      <c r="M316" s="198" t="n">
        <v>575</v>
      </c>
      <c r="N316" s="199" t="n">
        <f aca="false">M316/L316</f>
        <v>0.000331639185794077</v>
      </c>
      <c r="O316" s="200" t="n">
        <f aca="false">2*K316*N316/(2+K316*N316)</f>
        <v>0.000331584202636585</v>
      </c>
      <c r="Q316" s="196" t="s">
        <v>204</v>
      </c>
      <c r="R316" s="197" t="s">
        <v>36</v>
      </c>
      <c r="S316" s="197" t="n">
        <v>1</v>
      </c>
      <c r="T316" s="198" t="n">
        <v>1815707</v>
      </c>
      <c r="U316" s="198" t="n">
        <v>418</v>
      </c>
      <c r="V316" s="199" t="n">
        <f aca="false">U316/T316</f>
        <v>0.000230213354908033</v>
      </c>
      <c r="W316" s="200" t="n">
        <f aca="false">2*S316*V316/(2+S316*V316)</f>
        <v>0.000230186858863516</v>
      </c>
    </row>
    <row r="317" customFormat="false" ht="15" hidden="false" customHeight="false" outlineLevel="0" collapsed="false">
      <c r="A317" s="203" t="s">
        <v>205</v>
      </c>
      <c r="B317" s="204" t="s">
        <v>37</v>
      </c>
      <c r="C317" s="204" t="n">
        <v>1</v>
      </c>
      <c r="D317" s="205" t="n">
        <v>1590032</v>
      </c>
      <c r="E317" s="205" t="n">
        <v>1084</v>
      </c>
      <c r="F317" s="206" t="n">
        <f aca="false">E317/D317</f>
        <v>0.000681747285589221</v>
      </c>
      <c r="G317" s="207" t="n">
        <f aca="false">2*C317*F317/(2+C317*F317)</f>
        <v>0.00068151497509704</v>
      </c>
      <c r="I317" s="203" t="s">
        <v>205</v>
      </c>
      <c r="J317" s="204" t="s">
        <v>37</v>
      </c>
      <c r="K317" s="204" t="n">
        <v>1</v>
      </c>
      <c r="L317" s="205" t="n">
        <v>1767997</v>
      </c>
      <c r="M317" s="205" t="n">
        <v>784</v>
      </c>
      <c r="N317" s="206" t="n">
        <f aca="false">M317/L317</f>
        <v>0.000443439666470022</v>
      </c>
      <c r="O317" s="207" t="n">
        <f aca="false">2*K317*N317/(2+K317*N317)</f>
        <v>0.000443341368895645</v>
      </c>
      <c r="Q317" s="203" t="s">
        <v>205</v>
      </c>
      <c r="R317" s="204" t="s">
        <v>37</v>
      </c>
      <c r="S317" s="204" t="n">
        <v>1</v>
      </c>
      <c r="T317" s="205" t="n">
        <v>1719461</v>
      </c>
      <c r="U317" s="205" t="n">
        <v>537</v>
      </c>
      <c r="V317" s="206" t="n">
        <f aca="false">U317/T317</f>
        <v>0.000312307170677323</v>
      </c>
      <c r="W317" s="207" t="n">
        <f aca="false">2*S317*V317/(2+S317*V317)</f>
        <v>0.000312258410406985</v>
      </c>
    </row>
    <row r="318" customFormat="false" ht="15" hidden="false" customHeight="false" outlineLevel="0" collapsed="false">
      <c r="A318" s="196" t="s">
        <v>206</v>
      </c>
      <c r="B318" s="197" t="s">
        <v>38</v>
      </c>
      <c r="C318" s="197" t="n">
        <v>1</v>
      </c>
      <c r="D318" s="198" t="n">
        <v>1507564</v>
      </c>
      <c r="E318" s="198" t="n">
        <v>1509</v>
      </c>
      <c r="F318" s="199" t="n">
        <f aca="false">E318/D318</f>
        <v>0.00100095253004184</v>
      </c>
      <c r="G318" s="200" t="n">
        <f aca="false">2*C318*F318/(2+C318*F318)</f>
        <v>0.00100045182764781</v>
      </c>
      <c r="I318" s="196" t="s">
        <v>206</v>
      </c>
      <c r="J318" s="197" t="s">
        <v>38</v>
      </c>
      <c r="K318" s="197" t="n">
        <v>1</v>
      </c>
      <c r="L318" s="198" t="n">
        <v>1692096</v>
      </c>
      <c r="M318" s="198" t="n">
        <v>1165</v>
      </c>
      <c r="N318" s="199" t="n">
        <f aca="false">M318/L318</f>
        <v>0.00068849521540149</v>
      </c>
      <c r="O318" s="200" t="n">
        <f aca="false">2*K318*N318/(2+K318*N318)</f>
        <v>0.000688258284133697</v>
      </c>
      <c r="Q318" s="196" t="s">
        <v>206</v>
      </c>
      <c r="R318" s="197" t="s">
        <v>38</v>
      </c>
      <c r="S318" s="197" t="n">
        <v>1</v>
      </c>
      <c r="T318" s="198" t="n">
        <v>1713287</v>
      </c>
      <c r="U318" s="198" t="n">
        <v>890</v>
      </c>
      <c r="V318" s="199" t="n">
        <f aca="false">U318/T318</f>
        <v>0.000519469300823505</v>
      </c>
      <c r="W318" s="200" t="n">
        <f aca="false">2*S318*V318/(2+S318*V318)</f>
        <v>0.00051933441168164</v>
      </c>
    </row>
    <row r="319" customFormat="false" ht="15" hidden="false" customHeight="false" outlineLevel="0" collapsed="false">
      <c r="A319" s="203" t="s">
        <v>207</v>
      </c>
      <c r="B319" s="204" t="s">
        <v>39</v>
      </c>
      <c r="C319" s="204" t="n">
        <v>1</v>
      </c>
      <c r="D319" s="205" t="n">
        <v>1288614</v>
      </c>
      <c r="E319" s="205" t="n">
        <v>1944</v>
      </c>
      <c r="F319" s="206" t="n">
        <f aca="false">E319/D319</f>
        <v>0.00150859760952465</v>
      </c>
      <c r="G319" s="207" t="n">
        <f aca="false">2*C319*F319/(2+C319*F319)</f>
        <v>0.00150746053384575</v>
      </c>
      <c r="I319" s="203" t="s">
        <v>207</v>
      </c>
      <c r="J319" s="204" t="s">
        <v>39</v>
      </c>
      <c r="K319" s="204" t="n">
        <v>1</v>
      </c>
      <c r="L319" s="205" t="n">
        <v>1589333</v>
      </c>
      <c r="M319" s="205" t="n">
        <v>1815</v>
      </c>
      <c r="N319" s="206" t="n">
        <f aca="false">M319/L319</f>
        <v>0.00114198849454457</v>
      </c>
      <c r="O319" s="207" t="n">
        <f aca="false">2*K319*N319/(2+K319*N319)</f>
        <v>0.00114133679779882</v>
      </c>
      <c r="Q319" s="203" t="s">
        <v>207</v>
      </c>
      <c r="R319" s="204" t="s">
        <v>39</v>
      </c>
      <c r="S319" s="204" t="n">
        <v>1</v>
      </c>
      <c r="T319" s="205" t="n">
        <v>1740794</v>
      </c>
      <c r="U319" s="205" t="n">
        <v>1611</v>
      </c>
      <c r="V319" s="206" t="n">
        <f aca="false">U319/T319</f>
        <v>0.000925439770587445</v>
      </c>
      <c r="W319" s="207" t="n">
        <f aca="false">2*S319*V319/(2+S319*V319)</f>
        <v>0.000925011749256933</v>
      </c>
    </row>
    <row r="320" customFormat="false" ht="15" hidden="false" customHeight="false" outlineLevel="0" collapsed="false">
      <c r="A320" s="196" t="s">
        <v>208</v>
      </c>
      <c r="B320" s="197" t="s">
        <v>40</v>
      </c>
      <c r="C320" s="197" t="n">
        <v>1</v>
      </c>
      <c r="D320" s="198" t="n">
        <v>1157884</v>
      </c>
      <c r="E320" s="198" t="n">
        <v>2823</v>
      </c>
      <c r="F320" s="199" t="n">
        <f aca="false">E320/D320</f>
        <v>0.00243806806208567</v>
      </c>
      <c r="G320" s="200" t="n">
        <f aca="false">2*C320*F320/(2+C320*F320)</f>
        <v>0.00243509959281305</v>
      </c>
      <c r="I320" s="196" t="s">
        <v>208</v>
      </c>
      <c r="J320" s="197" t="s">
        <v>40</v>
      </c>
      <c r="K320" s="197" t="n">
        <v>1</v>
      </c>
      <c r="L320" s="198" t="n">
        <v>1565116</v>
      </c>
      <c r="M320" s="198" t="n">
        <v>2962</v>
      </c>
      <c r="N320" s="199" t="n">
        <f aca="false">M320/L320</f>
        <v>0.00189251148157708</v>
      </c>
      <c r="O320" s="200" t="n">
        <f aca="false">2*K320*N320/(2+K320*N320)</f>
        <v>0.00189072237467581</v>
      </c>
      <c r="Q320" s="196" t="s">
        <v>208</v>
      </c>
      <c r="R320" s="197" t="s">
        <v>40</v>
      </c>
      <c r="S320" s="197" t="n">
        <v>1</v>
      </c>
      <c r="T320" s="198" t="n">
        <v>1732970</v>
      </c>
      <c r="U320" s="198" t="n">
        <v>2708</v>
      </c>
      <c r="V320" s="199" t="n">
        <f aca="false">U320/T320</f>
        <v>0.00156263524469552</v>
      </c>
      <c r="W320" s="200" t="n">
        <f aca="false">2*S320*V320/(2+S320*V320)</f>
        <v>0.00156141528341878</v>
      </c>
    </row>
    <row r="321" customFormat="false" ht="15" hidden="false" customHeight="false" outlineLevel="0" collapsed="false">
      <c r="A321" s="203" t="s">
        <v>209</v>
      </c>
      <c r="B321" s="204" t="s">
        <v>52</v>
      </c>
      <c r="C321" s="204" t="n">
        <v>1</v>
      </c>
      <c r="D321" s="205" t="n">
        <v>1099614</v>
      </c>
      <c r="E321" s="205" t="n">
        <v>4162</v>
      </c>
      <c r="F321" s="206" t="n">
        <f aca="false">E321/D321</f>
        <v>0.00378496454210296</v>
      </c>
      <c r="G321" s="207" t="n">
        <f aca="false">2*C321*F321/(2+C321*F321)</f>
        <v>0.00377781509401422</v>
      </c>
      <c r="I321" s="203" t="s">
        <v>209</v>
      </c>
      <c r="J321" s="204" t="s">
        <v>52</v>
      </c>
      <c r="K321" s="204" t="n">
        <v>1</v>
      </c>
      <c r="L321" s="205" t="n">
        <v>1387040</v>
      </c>
      <c r="M321" s="205" t="n">
        <v>4114</v>
      </c>
      <c r="N321" s="206" t="n">
        <f aca="false">M321/L321</f>
        <v>0.00296602837697543</v>
      </c>
      <c r="O321" s="207" t="n">
        <f aca="false">2*K321*N321/(2+K321*N321)</f>
        <v>0.00296163622842753</v>
      </c>
      <c r="Q321" s="203" t="s">
        <v>209</v>
      </c>
      <c r="R321" s="204" t="s">
        <v>52</v>
      </c>
      <c r="S321" s="204" t="n">
        <v>1</v>
      </c>
      <c r="T321" s="205" t="n">
        <v>1614528</v>
      </c>
      <c r="U321" s="205" t="n">
        <v>4008</v>
      </c>
      <c r="V321" s="206" t="n">
        <f aca="false">U321/T321</f>
        <v>0.00248245926982994</v>
      </c>
      <c r="W321" s="207" t="n">
        <f aca="false">2*S321*V321/(2+S321*V321)</f>
        <v>0.00247938178767881</v>
      </c>
    </row>
    <row r="322" customFormat="false" ht="15" hidden="false" customHeight="false" outlineLevel="0" collapsed="false">
      <c r="A322" s="196" t="s">
        <v>210</v>
      </c>
      <c r="B322" s="197" t="s">
        <v>53</v>
      </c>
      <c r="C322" s="197" t="n">
        <v>1</v>
      </c>
      <c r="D322" s="198" t="n">
        <v>1016836</v>
      </c>
      <c r="E322" s="198" t="n">
        <v>5877</v>
      </c>
      <c r="F322" s="199" t="n">
        <f aca="false">E322/D322</f>
        <v>0.00577969308718417</v>
      </c>
      <c r="G322" s="200" t="n">
        <f aca="false">2*C322*F322/(2+C322*F322)</f>
        <v>0.00576303878945787</v>
      </c>
      <c r="I322" s="196" t="s">
        <v>210</v>
      </c>
      <c r="J322" s="197" t="s">
        <v>53</v>
      </c>
      <c r="K322" s="197" t="n">
        <v>1</v>
      </c>
      <c r="L322" s="198" t="n">
        <v>1174581</v>
      </c>
      <c r="M322" s="198" t="n">
        <v>5350</v>
      </c>
      <c r="N322" s="199" t="n">
        <f aca="false">M322/L322</f>
        <v>0.00455481571726428</v>
      </c>
      <c r="O322" s="200" t="n">
        <f aca="false">2*K322*N322/(2+K322*N322)</f>
        <v>0.00454446611442201</v>
      </c>
      <c r="Q322" s="196" t="s">
        <v>210</v>
      </c>
      <c r="R322" s="197" t="s">
        <v>53</v>
      </c>
      <c r="S322" s="197" t="n">
        <v>1</v>
      </c>
      <c r="T322" s="198" t="n">
        <v>1527082</v>
      </c>
      <c r="U322" s="198" t="n">
        <v>5823</v>
      </c>
      <c r="V322" s="199" t="n">
        <f aca="false">U322/T322</f>
        <v>0.0038131547618268</v>
      </c>
      <c r="W322" s="200" t="n">
        <f aca="false">2*S322*V322/(2+S322*V322)</f>
        <v>0.00380589852179111</v>
      </c>
    </row>
    <row r="323" customFormat="false" ht="15" hidden="false" customHeight="false" outlineLevel="0" collapsed="false">
      <c r="A323" s="203" t="s">
        <v>211</v>
      </c>
      <c r="B323" s="204" t="s">
        <v>57</v>
      </c>
      <c r="C323" s="204" t="n">
        <v>1</v>
      </c>
      <c r="D323" s="205" t="n">
        <v>915644</v>
      </c>
      <c r="E323" s="205" t="n">
        <v>7887</v>
      </c>
      <c r="F323" s="206" t="n">
        <f aca="false">E323/D323</f>
        <v>0.00861360965615457</v>
      </c>
      <c r="G323" s="207" t="n">
        <f aca="false">2*C323*F323/(2+C323*F323)</f>
        <v>0.00857667160547528</v>
      </c>
      <c r="I323" s="203" t="s">
        <v>211</v>
      </c>
      <c r="J323" s="204" t="s">
        <v>57</v>
      </c>
      <c r="K323" s="204" t="n">
        <v>1</v>
      </c>
      <c r="L323" s="205" t="n">
        <v>1071925</v>
      </c>
      <c r="M323" s="205" t="n">
        <v>7466</v>
      </c>
      <c r="N323" s="206" t="n">
        <f aca="false">M323/L323</f>
        <v>0.00696503953168365</v>
      </c>
      <c r="O323" s="207" t="n">
        <f aca="false">2*K323*N323/(2+K323*N323)</f>
        <v>0.0069408678223004</v>
      </c>
      <c r="Q323" s="203" t="s">
        <v>211</v>
      </c>
      <c r="R323" s="204" t="s">
        <v>57</v>
      </c>
      <c r="S323" s="204" t="n">
        <v>1</v>
      </c>
      <c r="T323" s="205" t="n">
        <v>1446541</v>
      </c>
      <c r="U323" s="205" t="n">
        <v>8513</v>
      </c>
      <c r="V323" s="206" t="n">
        <f aca="false">U323/T323</f>
        <v>0.00588507342688524</v>
      </c>
      <c r="W323" s="207" t="n">
        <f aca="false">2*S323*V323/(2+S323*V323)</f>
        <v>0.00586780718880478</v>
      </c>
    </row>
    <row r="324" customFormat="false" ht="15" hidden="false" customHeight="false" outlineLevel="0" collapsed="false">
      <c r="A324" s="196" t="s">
        <v>212</v>
      </c>
      <c r="B324" s="197" t="s">
        <v>62</v>
      </c>
      <c r="C324" s="197" t="n">
        <v>1</v>
      </c>
      <c r="D324" s="198" t="n">
        <v>775093</v>
      </c>
      <c r="E324" s="198" t="n">
        <v>10154</v>
      </c>
      <c r="F324" s="199" t="n">
        <f aca="false">E324/D324</f>
        <v>0.0131003634402581</v>
      </c>
      <c r="G324" s="200" t="n">
        <f aca="false">2*C324*F324/(2+C324*F324)</f>
        <v>0.0130151120909545</v>
      </c>
      <c r="I324" s="196" t="s">
        <v>212</v>
      </c>
      <c r="J324" s="197" t="s">
        <v>62</v>
      </c>
      <c r="K324" s="197" t="n">
        <v>1</v>
      </c>
      <c r="L324" s="198" t="n">
        <v>975052</v>
      </c>
      <c r="M324" s="198" t="n">
        <v>10576</v>
      </c>
      <c r="N324" s="199" t="n">
        <f aca="false">M324/L324</f>
        <v>0.0108466010017927</v>
      </c>
      <c r="O324" s="200" t="n">
        <f aca="false">2*K324*N324/(2+K324*N324)</f>
        <v>0.0107880939265969</v>
      </c>
      <c r="Q324" s="196" t="s">
        <v>212</v>
      </c>
      <c r="R324" s="197" t="s">
        <v>62</v>
      </c>
      <c r="S324" s="197" t="n">
        <v>1</v>
      </c>
      <c r="T324" s="198" t="n">
        <v>1199045</v>
      </c>
      <c r="U324" s="198" t="n">
        <v>11156</v>
      </c>
      <c r="V324" s="199" t="n">
        <f aca="false">U324/T324</f>
        <v>0.00930407115662882</v>
      </c>
      <c r="W324" s="200" t="n">
        <f aca="false">2*S324*V324/(2+S324*V324)</f>
        <v>0.00926098870767037</v>
      </c>
    </row>
    <row r="325" customFormat="false" ht="15" hidden="false" customHeight="false" outlineLevel="0" collapsed="false">
      <c r="A325" s="203" t="s">
        <v>213</v>
      </c>
      <c r="B325" s="204" t="s">
        <v>64</v>
      </c>
      <c r="C325" s="204" t="n">
        <v>1</v>
      </c>
      <c r="D325" s="205" t="n">
        <v>619734</v>
      </c>
      <c r="E325" s="205" t="n">
        <v>12913</v>
      </c>
      <c r="F325" s="206" t="n">
        <f aca="false">E325/D325</f>
        <v>0.0208363588249152</v>
      </c>
      <c r="G325" s="207" t="n">
        <f aca="false">2*C325*F325/(2+C325*F325)</f>
        <v>0.0206215201284593</v>
      </c>
      <c r="I325" s="203" t="s">
        <v>213</v>
      </c>
      <c r="J325" s="204" t="s">
        <v>64</v>
      </c>
      <c r="K325" s="204" t="n">
        <v>1</v>
      </c>
      <c r="L325" s="205" t="n">
        <v>850042</v>
      </c>
      <c r="M325" s="205" t="n">
        <v>14882</v>
      </c>
      <c r="N325" s="206" t="n">
        <f aca="false">M325/L325</f>
        <v>0.0175073702240595</v>
      </c>
      <c r="O325" s="207" t="n">
        <f aca="false">2*K325*N325/(2+K325*N325)</f>
        <v>0.0173554461138005</v>
      </c>
      <c r="Q325" s="203" t="s">
        <v>213</v>
      </c>
      <c r="R325" s="204" t="s">
        <v>64</v>
      </c>
      <c r="S325" s="204" t="n">
        <v>1</v>
      </c>
      <c r="T325" s="205" t="n">
        <v>994340</v>
      </c>
      <c r="U325" s="205" t="n">
        <v>15195</v>
      </c>
      <c r="V325" s="206" t="n">
        <f aca="false">U325/T325</f>
        <v>0.0152814932518052</v>
      </c>
      <c r="W325" s="207" t="n">
        <f aca="false">2*S325*V325/(2+S325*V325)</f>
        <v>0.015165616617803</v>
      </c>
    </row>
    <row r="326" customFormat="false" ht="15" hidden="false" customHeight="false" outlineLevel="0" collapsed="false">
      <c r="A326" s="196" t="s">
        <v>214</v>
      </c>
      <c r="B326" s="197" t="s">
        <v>69</v>
      </c>
      <c r="C326" s="197" t="n">
        <v>1</v>
      </c>
      <c r="D326" s="198" t="n">
        <v>495228</v>
      </c>
      <c r="E326" s="198" t="n">
        <v>17601</v>
      </c>
      <c r="F326" s="199" t="n">
        <f aca="false">E326/D326</f>
        <v>0.0355412052630304</v>
      </c>
      <c r="G326" s="200" t="n">
        <f aca="false">2*C326*F326/(2+C326*F326)</f>
        <v>0.0349206443683244</v>
      </c>
      <c r="I326" s="196" t="s">
        <v>214</v>
      </c>
      <c r="J326" s="197" t="s">
        <v>69</v>
      </c>
      <c r="K326" s="197" t="n">
        <v>1</v>
      </c>
      <c r="L326" s="198" t="n">
        <v>690650</v>
      </c>
      <c r="M326" s="198" t="n">
        <v>20193</v>
      </c>
      <c r="N326" s="199" t="n">
        <f aca="false">M326/L326</f>
        <v>0.0292376746543112</v>
      </c>
      <c r="O326" s="200" t="n">
        <f aca="false">2*K326*N326/(2+K326*N326)</f>
        <v>0.0288164122118341</v>
      </c>
      <c r="Q326" s="196" t="s">
        <v>214</v>
      </c>
      <c r="R326" s="197" t="s">
        <v>69</v>
      </c>
      <c r="S326" s="197" t="n">
        <v>1</v>
      </c>
      <c r="T326" s="198" t="n">
        <v>855575</v>
      </c>
      <c r="U326" s="198" t="n">
        <v>21672</v>
      </c>
      <c r="V326" s="199" t="n">
        <f aca="false">U326/T326</f>
        <v>0.0253303334015136</v>
      </c>
      <c r="W326" s="200" t="n">
        <f aca="false">2*S326*V326/(2+S326*V326)</f>
        <v>0.0250135328383412</v>
      </c>
    </row>
    <row r="327" customFormat="false" ht="15" hidden="false" customHeight="false" outlineLevel="0" collapsed="false">
      <c r="A327" s="203" t="s">
        <v>215</v>
      </c>
      <c r="B327" s="204" t="s">
        <v>70</v>
      </c>
      <c r="C327" s="204" t="n">
        <v>1</v>
      </c>
      <c r="D327" s="205" t="n">
        <v>370427</v>
      </c>
      <c r="E327" s="205" t="n">
        <v>24959</v>
      </c>
      <c r="F327" s="206" t="n">
        <f aca="false">E327/D327</f>
        <v>0.0673789977512438</v>
      </c>
      <c r="G327" s="207" t="n">
        <f aca="false">2*C327*F327/(2+C327*F327)</f>
        <v>0.0651830146524021</v>
      </c>
      <c r="I327" s="203" t="s">
        <v>215</v>
      </c>
      <c r="J327" s="204" t="s">
        <v>70</v>
      </c>
      <c r="K327" s="204" t="n">
        <v>1</v>
      </c>
      <c r="L327" s="205" t="n">
        <v>482717</v>
      </c>
      <c r="M327" s="205" t="n">
        <v>25846</v>
      </c>
      <c r="N327" s="206" t="n">
        <f aca="false">M327/L327</f>
        <v>0.0535427590078659</v>
      </c>
      <c r="O327" s="207" t="n">
        <f aca="false">2*K327*N327/(2+K327*N327)</f>
        <v>0.0521467193931079</v>
      </c>
      <c r="Q327" s="203" t="s">
        <v>215</v>
      </c>
      <c r="R327" s="204" t="s">
        <v>70</v>
      </c>
      <c r="S327" s="204" t="n">
        <v>1</v>
      </c>
      <c r="T327" s="205" t="n">
        <v>668707</v>
      </c>
      <c r="U327" s="205" t="n">
        <v>30362</v>
      </c>
      <c r="V327" s="206" t="n">
        <f aca="false">U327/T327</f>
        <v>0.0454040409327254</v>
      </c>
      <c r="W327" s="207" t="n">
        <f aca="false">2*S327*V327/(2+S327*V327)</f>
        <v>0.0443961584352994</v>
      </c>
    </row>
    <row r="328" customFormat="false" ht="15" hidden="false" customHeight="false" outlineLevel="0" collapsed="false">
      <c r="A328" s="196" t="s">
        <v>216</v>
      </c>
      <c r="B328" s="197" t="s">
        <v>71</v>
      </c>
      <c r="C328" s="197" t="n">
        <v>1</v>
      </c>
      <c r="D328" s="198" t="n">
        <v>225581</v>
      </c>
      <c r="E328" s="198" t="n">
        <v>24946</v>
      </c>
      <c r="F328" s="199" t="n">
        <f aca="false">E328/D328</f>
        <v>0.110585554634477</v>
      </c>
      <c r="G328" s="200" t="n">
        <f aca="false">2*C328*F328/(2+C328*F328)</f>
        <v>0.104791349861796</v>
      </c>
      <c r="I328" s="196" t="s">
        <v>216</v>
      </c>
      <c r="J328" s="197" t="s">
        <v>71</v>
      </c>
      <c r="K328" s="197" t="n">
        <v>1</v>
      </c>
      <c r="L328" s="198" t="n">
        <v>288835</v>
      </c>
      <c r="M328" s="198" t="n">
        <v>25275</v>
      </c>
      <c r="N328" s="199" t="n">
        <f aca="false">M328/L328</f>
        <v>0.0875067079820659</v>
      </c>
      <c r="O328" s="200" t="n">
        <f aca="false">2*K328*N328/(2+K328*N328)</f>
        <v>0.0838384927315095</v>
      </c>
      <c r="Q328" s="196" t="s">
        <v>216</v>
      </c>
      <c r="R328" s="197" t="s">
        <v>71</v>
      </c>
      <c r="S328" s="197" t="n">
        <v>1</v>
      </c>
      <c r="T328" s="198" t="n">
        <v>451070</v>
      </c>
      <c r="U328" s="198" t="n">
        <v>33119</v>
      </c>
      <c r="V328" s="199" t="n">
        <f aca="false">U328/T328</f>
        <v>0.0734231937393309</v>
      </c>
      <c r="W328" s="200" t="n">
        <f aca="false">2*S328*V328/(2+S328*V328)</f>
        <v>0.0708231623539576</v>
      </c>
    </row>
    <row r="329" customFormat="false" ht="15" hidden="false" customHeight="false" outlineLevel="0" collapsed="false">
      <c r="A329" s="203" t="n">
        <v>90</v>
      </c>
      <c r="B329" s="204" t="s">
        <v>72</v>
      </c>
      <c r="C329" s="204" t="n">
        <v>1</v>
      </c>
      <c r="D329" s="205" t="n">
        <v>94105</v>
      </c>
      <c r="E329" s="205" t="n">
        <v>15773</v>
      </c>
      <c r="F329" s="206" t="n">
        <f aca="false">E329/D329</f>
        <v>0.167610647680782</v>
      </c>
      <c r="G329" s="207" t="n">
        <f aca="false">2*C329*F329/(2+C329*F329)</f>
        <v>0.154650142413829</v>
      </c>
      <c r="I329" s="203" t="n">
        <v>90</v>
      </c>
      <c r="J329" s="204" t="s">
        <v>72</v>
      </c>
      <c r="K329" s="204" t="n">
        <v>1</v>
      </c>
      <c r="L329" s="205" t="n">
        <v>145427</v>
      </c>
      <c r="M329" s="205" t="n">
        <v>19409</v>
      </c>
      <c r="N329" s="206" t="n">
        <f aca="false">M329/L329</f>
        <v>0.133462149394542</v>
      </c>
      <c r="O329" s="207" t="n">
        <f aca="false">2*K329*N329/(2+K329*N329)</f>
        <v>0.125113210405366</v>
      </c>
      <c r="Q329" s="203" t="n">
        <v>90</v>
      </c>
      <c r="R329" s="204" t="s">
        <v>72</v>
      </c>
      <c r="S329" s="204" t="n">
        <v>1</v>
      </c>
      <c r="T329" s="205" t="n">
        <v>243430</v>
      </c>
      <c r="U329" s="205" t="n">
        <v>27182</v>
      </c>
      <c r="V329" s="206" t="n">
        <f aca="false">U329/T329</f>
        <v>0.111662490243602</v>
      </c>
      <c r="W329" s="207" t="n">
        <f aca="false">2*S329*V329/(2+S329*V329)</f>
        <v>0.105757895269258</v>
      </c>
    </row>
    <row r="330" customFormat="false" ht="15" hidden="false" customHeight="false" outlineLevel="0" collapsed="false">
      <c r="A330" s="196" t="n">
        <v>95</v>
      </c>
      <c r="B330" s="197" t="s">
        <v>74</v>
      </c>
      <c r="C330" s="197" t="n">
        <v>1</v>
      </c>
      <c r="D330" s="198" t="n">
        <v>22275</v>
      </c>
      <c r="E330" s="198" t="n">
        <v>5601</v>
      </c>
      <c r="F330" s="199" t="n">
        <f aca="false">E330/D330</f>
        <v>0.251447811447811</v>
      </c>
      <c r="G330" s="200" t="n">
        <f aca="false">2*C330*F330/(2+C330*F330)</f>
        <v>0.223365436382126</v>
      </c>
      <c r="I330" s="196" t="n">
        <v>95</v>
      </c>
      <c r="J330" s="197" t="s">
        <v>74</v>
      </c>
      <c r="K330" s="197" t="n">
        <v>1</v>
      </c>
      <c r="L330" s="198" t="n">
        <v>53860</v>
      </c>
      <c r="M330" s="198" t="n">
        <v>11057</v>
      </c>
      <c r="N330" s="199" t="n">
        <f aca="false">M330/L330</f>
        <v>0.205291496472336</v>
      </c>
      <c r="O330" s="200" t="n">
        <f aca="false">2*K330*N330/(2+K330*N330)</f>
        <v>0.186180826254241</v>
      </c>
      <c r="Q330" s="196" t="n">
        <v>95</v>
      </c>
      <c r="R330" s="197" t="s">
        <v>74</v>
      </c>
      <c r="S330" s="197" t="n">
        <v>1</v>
      </c>
      <c r="T330" s="198" t="n">
        <v>94207</v>
      </c>
      <c r="U330" s="198" t="n">
        <v>16467</v>
      </c>
      <c r="V330" s="199" t="n">
        <f aca="false">U330/T330</f>
        <v>0.174795928115745</v>
      </c>
      <c r="W330" s="200" t="n">
        <f aca="false">2*S330*V330/(2+S330*V330)</f>
        <v>0.160746970192453</v>
      </c>
    </row>
    <row r="331" customFormat="false" ht="15" hidden="false" customHeight="false" outlineLevel="0" collapsed="false">
      <c r="A331" s="220" t="s">
        <v>217</v>
      </c>
      <c r="B331" s="221" t="s">
        <v>218</v>
      </c>
      <c r="C331" s="221" t="n">
        <v>1</v>
      </c>
      <c r="D331" s="222" t="n">
        <v>4434</v>
      </c>
      <c r="E331" s="222" t="n">
        <v>1454</v>
      </c>
      <c r="F331" s="223" t="n">
        <f aca="false">E331/D331</f>
        <v>0.327920613441588</v>
      </c>
      <c r="G331" s="224" t="n">
        <f aca="false">2*C331*F331/(2+C331*F331)</f>
        <v>0.281728347219531</v>
      </c>
      <c r="I331" s="220" t="s">
        <v>217</v>
      </c>
      <c r="J331" s="221" t="s">
        <v>218</v>
      </c>
      <c r="K331" s="221" t="n">
        <v>1</v>
      </c>
      <c r="L331" s="222" t="n">
        <v>14049</v>
      </c>
      <c r="M331" s="222" t="n">
        <v>3863</v>
      </c>
      <c r="N331" s="223" t="n">
        <f aca="false">M331/L331</f>
        <v>0.274966189764396</v>
      </c>
      <c r="O331" s="224" t="n">
        <f aca="false">2*K331*N331/(2+K331*N331)</f>
        <v>0.241732111010294</v>
      </c>
      <c r="Q331" s="220" t="s">
        <v>217</v>
      </c>
      <c r="R331" s="221" t="s">
        <v>218</v>
      </c>
      <c r="S331" s="221" t="n">
        <v>1</v>
      </c>
      <c r="T331" s="222" t="n">
        <v>31735</v>
      </c>
      <c r="U331" s="222" t="n">
        <v>7640</v>
      </c>
      <c r="V331" s="223" t="n">
        <f aca="false">U331/T331</f>
        <v>0.240743658421301</v>
      </c>
      <c r="W331" s="224" t="n">
        <f aca="false">2*S331*V331/(2+S331*V331)</f>
        <v>0.214878357474335</v>
      </c>
    </row>
    <row r="333" customFormat="false" ht="15" hidden="false" customHeight="false" outlineLevel="0" collapsed="false">
      <c r="F333" s="179" t="n">
        <v>2014</v>
      </c>
      <c r="J333" s="0" t="n">
        <v>914</v>
      </c>
      <c r="N333" s="179" t="n">
        <v>2027</v>
      </c>
      <c r="R333" s="0" t="n">
        <v>914</v>
      </c>
      <c r="V333" s="179" t="n">
        <v>2040</v>
      </c>
    </row>
    <row r="334" customFormat="false" ht="15" hidden="false" customHeight="false" outlineLevel="0" collapsed="false">
      <c r="A334" s="180"/>
      <c r="B334" s="181"/>
      <c r="C334" s="181"/>
      <c r="D334" s="181"/>
      <c r="E334" s="182"/>
      <c r="F334" s="182" t="s">
        <v>272</v>
      </c>
      <c r="G334" s="181"/>
      <c r="I334" s="180"/>
      <c r="J334" s="181"/>
      <c r="K334" s="181"/>
      <c r="L334" s="181"/>
      <c r="M334" s="182"/>
      <c r="N334" s="182" t="s">
        <v>273</v>
      </c>
      <c r="O334" s="181"/>
      <c r="Q334" s="180"/>
      <c r="R334" s="181"/>
      <c r="S334" s="181"/>
      <c r="T334" s="181"/>
      <c r="U334" s="182"/>
      <c r="V334" s="182" t="s">
        <v>274</v>
      </c>
      <c r="W334" s="181"/>
    </row>
    <row r="335" customFormat="false" ht="15" hidden="false" customHeight="false" outlineLevel="0" collapsed="false">
      <c r="A335" s="184"/>
      <c r="B335" s="185"/>
      <c r="C335" s="186"/>
      <c r="D335" s="187"/>
      <c r="E335" s="187"/>
      <c r="F335" s="187"/>
      <c r="G335" s="187"/>
      <c r="I335" s="184"/>
      <c r="J335" s="185"/>
      <c r="K335" s="186"/>
      <c r="L335" s="187"/>
      <c r="M335" s="187"/>
      <c r="N335" s="187"/>
      <c r="O335" s="187"/>
      <c r="Q335" s="184"/>
      <c r="R335" s="185"/>
      <c r="S335" s="186"/>
      <c r="T335" s="187"/>
      <c r="U335" s="187"/>
      <c r="V335" s="187"/>
      <c r="W335" s="187"/>
    </row>
    <row r="336" customFormat="false" ht="61" hidden="false" customHeight="false" outlineLevel="0" collapsed="false">
      <c r="A336" s="184" t="s">
        <v>163</v>
      </c>
      <c r="B336" s="187" t="s">
        <v>164</v>
      </c>
      <c r="C336" s="186" t="s">
        <v>165</v>
      </c>
      <c r="D336" s="187" t="s">
        <v>166</v>
      </c>
      <c r="E336" s="187" t="s">
        <v>167</v>
      </c>
      <c r="F336" s="187" t="s">
        <v>168</v>
      </c>
      <c r="G336" s="187" t="s">
        <v>169</v>
      </c>
      <c r="I336" s="184" t="s">
        <v>163</v>
      </c>
      <c r="J336" s="187" t="s">
        <v>164</v>
      </c>
      <c r="K336" s="186" t="s">
        <v>165</v>
      </c>
      <c r="L336" s="187" t="s">
        <v>166</v>
      </c>
      <c r="M336" s="187" t="s">
        <v>167</v>
      </c>
      <c r="N336" s="187" t="s">
        <v>168</v>
      </c>
      <c r="O336" s="187" t="s">
        <v>169</v>
      </c>
      <c r="Q336" s="184" t="s">
        <v>163</v>
      </c>
      <c r="R336" s="187" t="s">
        <v>164</v>
      </c>
      <c r="S336" s="186" t="s">
        <v>165</v>
      </c>
      <c r="T336" s="187" t="s">
        <v>166</v>
      </c>
      <c r="U336" s="187" t="s">
        <v>167</v>
      </c>
      <c r="V336" s="187" t="s">
        <v>168</v>
      </c>
      <c r="W336" s="187" t="s">
        <v>169</v>
      </c>
    </row>
    <row r="337" customFormat="false" ht="15" hidden="false" customHeight="false" outlineLevel="0" collapsed="false">
      <c r="A337" s="191" t="s">
        <v>175</v>
      </c>
      <c r="B337" s="192" t="s">
        <v>176</v>
      </c>
      <c r="C337" s="193" t="s">
        <v>177</v>
      </c>
      <c r="D337" s="192" t="s">
        <v>178</v>
      </c>
      <c r="E337" s="192" t="s">
        <v>179</v>
      </c>
      <c r="F337" s="192" t="s">
        <v>180</v>
      </c>
      <c r="G337" s="192" t="s">
        <v>181</v>
      </c>
      <c r="I337" s="191" t="s">
        <v>175</v>
      </c>
      <c r="J337" s="192" t="s">
        <v>176</v>
      </c>
      <c r="K337" s="193" t="s">
        <v>177</v>
      </c>
      <c r="L337" s="192" t="s">
        <v>178</v>
      </c>
      <c r="M337" s="192" t="s">
        <v>179</v>
      </c>
      <c r="N337" s="192" t="s">
        <v>180</v>
      </c>
      <c r="O337" s="192" t="s">
        <v>181</v>
      </c>
      <c r="Q337" s="191" t="s">
        <v>175</v>
      </c>
      <c r="R337" s="192" t="s">
        <v>176</v>
      </c>
      <c r="S337" s="193" t="s">
        <v>177</v>
      </c>
      <c r="T337" s="192" t="s">
        <v>178</v>
      </c>
      <c r="U337" s="192" t="s">
        <v>179</v>
      </c>
      <c r="V337" s="192" t="s">
        <v>180</v>
      </c>
      <c r="W337" s="192" t="s">
        <v>181</v>
      </c>
    </row>
    <row r="338" customFormat="false" ht="15" hidden="false" customHeight="false" outlineLevel="0" collapsed="false">
      <c r="A338" s="196" t="s">
        <v>186</v>
      </c>
      <c r="B338" s="197" t="s">
        <v>186</v>
      </c>
      <c r="C338" s="197" t="n">
        <v>1</v>
      </c>
      <c r="D338" s="198" t="n">
        <v>749935.981</v>
      </c>
      <c r="E338" s="198" t="n">
        <v>7789</v>
      </c>
      <c r="F338" s="199" t="n">
        <f aca="false">E338/D338</f>
        <v>0.0103862198872146</v>
      </c>
      <c r="G338" s="200" t="n">
        <f aca="false">2*C338*F338/(2+C338*F338)</f>
        <v>0.0103325617580062</v>
      </c>
      <c r="I338" s="196" t="s">
        <v>186</v>
      </c>
      <c r="J338" s="197" t="s">
        <v>186</v>
      </c>
      <c r="K338" s="197" t="n">
        <v>1</v>
      </c>
      <c r="L338" s="198" t="n">
        <v>716452.467704</v>
      </c>
      <c r="M338" s="198" t="n">
        <v>4939</v>
      </c>
      <c r="N338" s="199" t="n">
        <f aca="false">M338/L338</f>
        <v>0.00689368830821102</v>
      </c>
      <c r="O338" s="200" t="n">
        <f aca="false">2*K338*N338/(2+K338*N338)</f>
        <v>0.00687000845971301</v>
      </c>
      <c r="Q338" s="196" t="s">
        <v>186</v>
      </c>
      <c r="R338" s="197" t="s">
        <v>186</v>
      </c>
      <c r="S338" s="197" t="n">
        <v>1</v>
      </c>
      <c r="T338" s="198" t="n">
        <v>699489.31364</v>
      </c>
      <c r="U338" s="198" t="n">
        <v>3520</v>
      </c>
      <c r="V338" s="199" t="n">
        <f aca="false">U338/T338</f>
        <v>0.00503224271101818</v>
      </c>
      <c r="W338" s="200" t="n">
        <f aca="false">2*S338*V338/(2+S338*V338)</f>
        <v>0.00501961275616601</v>
      </c>
    </row>
    <row r="339" customFormat="false" ht="15" hidden="false" customHeight="false" outlineLevel="0" collapsed="false">
      <c r="A339" s="203" t="s">
        <v>188</v>
      </c>
      <c r="B339" s="204" t="s">
        <v>189</v>
      </c>
      <c r="C339" s="204" t="n">
        <v>1</v>
      </c>
      <c r="D339" s="205" t="n">
        <v>2995363.019</v>
      </c>
      <c r="E339" s="205" t="n">
        <v>1281</v>
      </c>
      <c r="F339" s="206" t="n">
        <f aca="false">E339/D339</f>
        <v>0.000427661018672675</v>
      </c>
      <c r="G339" s="207" t="n">
        <f aca="false">2*C339*F339/(2+C339*F339)</f>
        <v>0.000427569591249202</v>
      </c>
      <c r="I339" s="203" t="s">
        <v>188</v>
      </c>
      <c r="J339" s="204" t="s">
        <v>189</v>
      </c>
      <c r="K339" s="204" t="n">
        <v>1</v>
      </c>
      <c r="L339" s="205" t="n">
        <v>2892489.532296</v>
      </c>
      <c r="M339" s="205" t="n">
        <v>742</v>
      </c>
      <c r="N339" s="206" t="n">
        <f aca="false">M339/L339</f>
        <v>0.000256526425321586</v>
      </c>
      <c r="O339" s="207" t="n">
        <f aca="false">2*K339*N339/(2+K339*N339)</f>
        <v>0.000256493526637833</v>
      </c>
      <c r="Q339" s="203" t="s">
        <v>188</v>
      </c>
      <c r="R339" s="204" t="s">
        <v>189</v>
      </c>
      <c r="S339" s="204" t="n">
        <v>1</v>
      </c>
      <c r="T339" s="205" t="n">
        <v>2809619.68636</v>
      </c>
      <c r="U339" s="205" t="n">
        <v>482</v>
      </c>
      <c r="V339" s="206" t="n">
        <f aca="false">U339/T339</f>
        <v>0.000171553467659694</v>
      </c>
      <c r="W339" s="207" t="n">
        <f aca="false">2*S339*V339/(2+S339*V339)</f>
        <v>0.000171538753625683</v>
      </c>
    </row>
    <row r="340" customFormat="false" ht="15" hidden="false" customHeight="false" outlineLevel="0" collapsed="false">
      <c r="A340" s="196" t="s">
        <v>194</v>
      </c>
      <c r="B340" s="197" t="s">
        <v>46</v>
      </c>
      <c r="C340" s="197" t="n">
        <v>1</v>
      </c>
      <c r="D340" s="198" t="n">
        <v>3541275</v>
      </c>
      <c r="E340" s="198" t="n">
        <v>655</v>
      </c>
      <c r="F340" s="199" t="n">
        <f aca="false">E340/D340</f>
        <v>0.000184961631050963</v>
      </c>
      <c r="G340" s="200" t="n">
        <f aca="false">2*C340*F340/(2+C340*F340)</f>
        <v>0.000184944527230258</v>
      </c>
      <c r="I340" s="196" t="s">
        <v>194</v>
      </c>
      <c r="J340" s="197" t="s">
        <v>46</v>
      </c>
      <c r="K340" s="197" t="n">
        <v>1</v>
      </c>
      <c r="L340" s="198" t="n">
        <v>3682593</v>
      </c>
      <c r="M340" s="198" t="n">
        <v>404</v>
      </c>
      <c r="N340" s="199" t="n">
        <f aca="false">M340/L340</f>
        <v>0.000109705308189094</v>
      </c>
      <c r="O340" s="200" t="n">
        <f aca="false">2*K340*N340/(2+K340*N340)</f>
        <v>0.000109699290891836</v>
      </c>
      <c r="Q340" s="196" t="s">
        <v>194</v>
      </c>
      <c r="R340" s="197" t="s">
        <v>46</v>
      </c>
      <c r="S340" s="197" t="n">
        <v>1</v>
      </c>
      <c r="T340" s="198" t="n">
        <v>3533288</v>
      </c>
      <c r="U340" s="198" t="n">
        <v>260</v>
      </c>
      <c r="V340" s="199" t="n">
        <f aca="false">U340/T340</f>
        <v>7.35858497807142E-005</v>
      </c>
      <c r="W340" s="200" t="n">
        <f aca="false">2*S340*V340/(2+S340*V340)</f>
        <v>7.35831424416811E-005</v>
      </c>
    </row>
    <row r="341" customFormat="false" ht="15" hidden="false" customHeight="false" outlineLevel="0" collapsed="false">
      <c r="A341" s="203" t="s">
        <v>200</v>
      </c>
      <c r="B341" s="204" t="s">
        <v>33</v>
      </c>
      <c r="C341" s="204" t="n">
        <v>1</v>
      </c>
      <c r="D341" s="205" t="n">
        <v>3510972</v>
      </c>
      <c r="E341" s="205" t="n">
        <v>788</v>
      </c>
      <c r="F341" s="206" t="n">
        <f aca="false">E341/D341</f>
        <v>0.000224439272087616</v>
      </c>
      <c r="G341" s="207" t="n">
        <f aca="false">2*C341*F341/(2+C341*F341)</f>
        <v>0.00022441408842029</v>
      </c>
      <c r="I341" s="203" t="s">
        <v>200</v>
      </c>
      <c r="J341" s="204" t="s">
        <v>33</v>
      </c>
      <c r="K341" s="204" t="n">
        <v>1</v>
      </c>
      <c r="L341" s="205" t="n">
        <v>3748148</v>
      </c>
      <c r="M341" s="205" t="n">
        <v>488</v>
      </c>
      <c r="N341" s="206" t="n">
        <f aca="false">M341/L341</f>
        <v>0.00013019763360465</v>
      </c>
      <c r="O341" s="207" t="n">
        <f aca="false">2*K341*N341/(2+K341*N341)</f>
        <v>0.000130189158444474</v>
      </c>
      <c r="Q341" s="203" t="s">
        <v>200</v>
      </c>
      <c r="R341" s="204" t="s">
        <v>33</v>
      </c>
      <c r="S341" s="204" t="n">
        <v>1</v>
      </c>
      <c r="T341" s="205" t="n">
        <v>3571740</v>
      </c>
      <c r="U341" s="205" t="n">
        <v>311</v>
      </c>
      <c r="V341" s="206" t="n">
        <f aca="false">U341/T341</f>
        <v>8.70724072860847E-005</v>
      </c>
      <c r="W341" s="207" t="n">
        <f aca="false">2*S341*V341/(2+S341*V341)</f>
        <v>8.70686166490593E-005</v>
      </c>
    </row>
    <row r="342" customFormat="false" ht="15" hidden="false" customHeight="false" outlineLevel="0" collapsed="false">
      <c r="A342" s="196" t="s">
        <v>202</v>
      </c>
      <c r="B342" s="197" t="s">
        <v>34</v>
      </c>
      <c r="C342" s="197" t="n">
        <v>1</v>
      </c>
      <c r="D342" s="198" t="n">
        <v>3553325</v>
      </c>
      <c r="E342" s="198" t="n">
        <v>2283</v>
      </c>
      <c r="F342" s="199" t="n">
        <f aca="false">E342/D342</f>
        <v>0.00064249681636214</v>
      </c>
      <c r="G342" s="200" t="n">
        <f aca="false">2*C342*F342/(2+C342*F342)</f>
        <v>0.000642290481567346</v>
      </c>
      <c r="I342" s="196" t="s">
        <v>202</v>
      </c>
      <c r="J342" s="197" t="s">
        <v>34</v>
      </c>
      <c r="K342" s="197" t="n">
        <v>1</v>
      </c>
      <c r="L342" s="198" t="n">
        <v>3668218</v>
      </c>
      <c r="M342" s="198" t="n">
        <v>1658</v>
      </c>
      <c r="N342" s="199" t="n">
        <f aca="false">M342/L342</f>
        <v>0.000451990585074279</v>
      </c>
      <c r="O342" s="200" t="n">
        <f aca="false">2*K342*N342/(2+K342*N342)</f>
        <v>0.000451888460409474</v>
      </c>
      <c r="Q342" s="196" t="s">
        <v>202</v>
      </c>
      <c r="R342" s="197" t="s">
        <v>34</v>
      </c>
      <c r="S342" s="197" t="n">
        <v>1</v>
      </c>
      <c r="T342" s="198" t="n">
        <v>3632458</v>
      </c>
      <c r="U342" s="198" t="n">
        <v>1263</v>
      </c>
      <c r="V342" s="199" t="n">
        <f aca="false">U342/T342</f>
        <v>0.000347698445515406</v>
      </c>
      <c r="W342" s="200" t="n">
        <f aca="false">2*S342*V342/(2+S342*V342)</f>
        <v>0.000347638008917754</v>
      </c>
    </row>
    <row r="343" customFormat="false" ht="15" hidden="false" customHeight="false" outlineLevel="0" collapsed="false">
      <c r="A343" s="203" t="s">
        <v>203</v>
      </c>
      <c r="B343" s="204" t="s">
        <v>35</v>
      </c>
      <c r="C343" s="204" t="n">
        <v>1</v>
      </c>
      <c r="D343" s="205" t="n">
        <v>3527754</v>
      </c>
      <c r="E343" s="205" t="n">
        <v>3130</v>
      </c>
      <c r="F343" s="206" t="n">
        <f aca="false">E343/D343</f>
        <v>0.000887250074693417</v>
      </c>
      <c r="G343" s="207" t="n">
        <f aca="false">2*C343*F343/(2+C343*F343)</f>
        <v>0.000886856642882097</v>
      </c>
      <c r="I343" s="203" t="s">
        <v>203</v>
      </c>
      <c r="J343" s="204" t="s">
        <v>35</v>
      </c>
      <c r="K343" s="204" t="n">
        <v>1</v>
      </c>
      <c r="L343" s="205" t="n">
        <v>3505994</v>
      </c>
      <c r="M343" s="205" t="n">
        <v>2286</v>
      </c>
      <c r="N343" s="206" t="n">
        <f aca="false">M343/L343</f>
        <v>0.000652026215675212</v>
      </c>
      <c r="O343" s="207" t="n">
        <f aca="false">2*K343*N343/(2+K343*N343)</f>
        <v>0.000651813715859974</v>
      </c>
      <c r="Q343" s="203" t="s">
        <v>203</v>
      </c>
      <c r="R343" s="204" t="s">
        <v>35</v>
      </c>
      <c r="S343" s="204" t="n">
        <v>1</v>
      </c>
      <c r="T343" s="205" t="n">
        <v>3701247</v>
      </c>
      <c r="U343" s="205" t="n">
        <v>1905</v>
      </c>
      <c r="V343" s="206" t="n">
        <f aca="false">U343/T343</f>
        <v>0.000514691399952503</v>
      </c>
      <c r="W343" s="207" t="n">
        <f aca="false">2*S343*V343/(2+S343*V343)</f>
        <v>0.00051455898041151</v>
      </c>
    </row>
    <row r="344" customFormat="false" ht="15" hidden="false" customHeight="false" outlineLevel="0" collapsed="false">
      <c r="A344" s="196" t="s">
        <v>204</v>
      </c>
      <c r="B344" s="197" t="s">
        <v>36</v>
      </c>
      <c r="C344" s="197" t="n">
        <v>1</v>
      </c>
      <c r="D344" s="198" t="n">
        <v>3294748</v>
      </c>
      <c r="E344" s="198" t="n">
        <v>3072</v>
      </c>
      <c r="F344" s="199" t="n">
        <f aca="false">E344/D344</f>
        <v>0.0009323930085093</v>
      </c>
      <c r="G344" s="200" t="n">
        <f aca="false">2*C344*F344/(2+C344*F344)</f>
        <v>0.000931958532699245</v>
      </c>
      <c r="I344" s="196" t="s">
        <v>204</v>
      </c>
      <c r="J344" s="197" t="s">
        <v>36</v>
      </c>
      <c r="K344" s="197" t="n">
        <v>1</v>
      </c>
      <c r="L344" s="198" t="n">
        <v>3508513</v>
      </c>
      <c r="M344" s="198" t="n">
        <v>2295</v>
      </c>
      <c r="N344" s="199" t="n">
        <f aca="false">M344/L344</f>
        <v>0.000654123271026785</v>
      </c>
      <c r="O344" s="200" t="n">
        <f aca="false">2*K344*N344/(2+K344*N344)</f>
        <v>0.000653909402348176</v>
      </c>
      <c r="Q344" s="196" t="s">
        <v>204</v>
      </c>
      <c r="R344" s="197" t="s">
        <v>36</v>
      </c>
      <c r="S344" s="197" t="n">
        <v>1</v>
      </c>
      <c r="T344" s="198" t="n">
        <v>3745525</v>
      </c>
      <c r="U344" s="198" t="n">
        <v>1849</v>
      </c>
      <c r="V344" s="199" t="n">
        <f aca="false">U344/T344</f>
        <v>0.000493655762543302</v>
      </c>
      <c r="W344" s="200" t="n">
        <f aca="false">2*S344*V344/(2+S344*V344)</f>
        <v>0.000493533944605419</v>
      </c>
    </row>
    <row r="345" customFormat="false" ht="15" hidden="false" customHeight="false" outlineLevel="0" collapsed="false">
      <c r="A345" s="203" t="s">
        <v>205</v>
      </c>
      <c r="B345" s="204" t="s">
        <v>37</v>
      </c>
      <c r="C345" s="204" t="n">
        <v>1</v>
      </c>
      <c r="D345" s="205" t="n">
        <v>3153561</v>
      </c>
      <c r="E345" s="205" t="n">
        <v>3248</v>
      </c>
      <c r="F345" s="206" t="n">
        <f aca="false">E345/D345</f>
        <v>0.00102994678079796</v>
      </c>
      <c r="G345" s="207" t="n">
        <f aca="false">2*C345*F345/(2+C345*F345)</f>
        <v>0.00102941665861114</v>
      </c>
      <c r="I345" s="203" t="s">
        <v>205</v>
      </c>
      <c r="J345" s="204" t="s">
        <v>37</v>
      </c>
      <c r="K345" s="204" t="n">
        <v>1</v>
      </c>
      <c r="L345" s="205" t="n">
        <v>3555936</v>
      </c>
      <c r="M345" s="205" t="n">
        <v>2589</v>
      </c>
      <c r="N345" s="206" t="n">
        <f aca="false">M345/L345</f>
        <v>0.000728078345617019</v>
      </c>
      <c r="O345" s="207" t="n">
        <f aca="false">2*K345*N345/(2+K345*N345)</f>
        <v>0.000727813393031461</v>
      </c>
      <c r="Q345" s="203" t="s">
        <v>205</v>
      </c>
      <c r="R345" s="204" t="s">
        <v>37</v>
      </c>
      <c r="S345" s="204" t="n">
        <v>1</v>
      </c>
      <c r="T345" s="205" t="n">
        <v>3547381</v>
      </c>
      <c r="U345" s="205" t="n">
        <v>1973</v>
      </c>
      <c r="V345" s="206" t="n">
        <f aca="false">U345/T345</f>
        <v>0.00055618497139157</v>
      </c>
      <c r="W345" s="207" t="n">
        <f aca="false">2*S345*V345/(2+S345*V345)</f>
        <v>0.000556030343531215</v>
      </c>
    </row>
    <row r="346" customFormat="false" ht="15" hidden="false" customHeight="false" outlineLevel="0" collapsed="false">
      <c r="A346" s="196" t="s">
        <v>206</v>
      </c>
      <c r="B346" s="197" t="s">
        <v>38</v>
      </c>
      <c r="C346" s="197" t="n">
        <v>1</v>
      </c>
      <c r="D346" s="198" t="n">
        <v>3047087</v>
      </c>
      <c r="E346" s="198" t="n">
        <v>4136</v>
      </c>
      <c r="F346" s="199" t="n">
        <f aca="false">E346/D346</f>
        <v>0.00135736196570692</v>
      </c>
      <c r="G346" s="200" t="n">
        <f aca="false">2*C346*F346/(2+C346*F346)</f>
        <v>0.00135644137474153</v>
      </c>
      <c r="I346" s="196" t="s">
        <v>206</v>
      </c>
      <c r="J346" s="197" t="s">
        <v>38</v>
      </c>
      <c r="K346" s="197" t="n">
        <v>1</v>
      </c>
      <c r="L346" s="198" t="n">
        <v>3420380</v>
      </c>
      <c r="M346" s="198" t="n">
        <v>3395</v>
      </c>
      <c r="N346" s="199" t="n">
        <f aca="false">M346/L346</f>
        <v>0.000992579771838217</v>
      </c>
      <c r="O346" s="200" t="n">
        <f aca="false">2*K346*N346/(2+K346*N346)</f>
        <v>0.000992087408891236</v>
      </c>
      <c r="Q346" s="196" t="s">
        <v>206</v>
      </c>
      <c r="R346" s="197" t="s">
        <v>38</v>
      </c>
      <c r="S346" s="197" t="n">
        <v>1</v>
      </c>
      <c r="T346" s="198" t="n">
        <v>3476067</v>
      </c>
      <c r="U346" s="198" t="n">
        <v>2723</v>
      </c>
      <c r="V346" s="199" t="n">
        <f aca="false">U346/T346</f>
        <v>0.000783356592378685</v>
      </c>
      <c r="W346" s="200" t="n">
        <f aca="false">2*S346*V346/(2+S346*V346)</f>
        <v>0.000783049888732436</v>
      </c>
    </row>
    <row r="347" customFormat="false" ht="15" hidden="false" customHeight="false" outlineLevel="0" collapsed="false">
      <c r="A347" s="203" t="s">
        <v>207</v>
      </c>
      <c r="B347" s="204" t="s">
        <v>39</v>
      </c>
      <c r="C347" s="204" t="n">
        <v>1</v>
      </c>
      <c r="D347" s="205" t="n">
        <v>2607887</v>
      </c>
      <c r="E347" s="205" t="n">
        <v>5256</v>
      </c>
      <c r="F347" s="206" t="n">
        <f aca="false">E347/D347</f>
        <v>0.00201542474808149</v>
      </c>
      <c r="G347" s="207" t="n">
        <f aca="false">2*C347*F347/(2+C347*F347)</f>
        <v>0.00201339582419561</v>
      </c>
      <c r="I347" s="203" t="s">
        <v>207</v>
      </c>
      <c r="J347" s="204" t="s">
        <v>39</v>
      </c>
      <c r="K347" s="204" t="n">
        <v>1</v>
      </c>
      <c r="L347" s="205" t="n">
        <v>3176383</v>
      </c>
      <c r="M347" s="205" t="n">
        <v>4911</v>
      </c>
      <c r="N347" s="206" t="n">
        <f aca="false">M347/L347</f>
        <v>0.00154609818778151</v>
      </c>
      <c r="O347" s="207" t="n">
        <f aca="false">2*K347*N347/(2+K347*N347)</f>
        <v>0.00154490390122052</v>
      </c>
      <c r="Q347" s="203" t="s">
        <v>207</v>
      </c>
      <c r="R347" s="204" t="s">
        <v>39</v>
      </c>
      <c r="S347" s="204" t="n">
        <v>1</v>
      </c>
      <c r="T347" s="205" t="n">
        <v>3491991</v>
      </c>
      <c r="U347" s="205" t="n">
        <v>4436</v>
      </c>
      <c r="V347" s="206" t="n">
        <f aca="false">U347/T347</f>
        <v>0.00127033546191843</v>
      </c>
      <c r="W347" s="207" t="n">
        <f aca="false">2*S347*V347/(2+S347*V347)</f>
        <v>0.00126952909800187</v>
      </c>
    </row>
    <row r="348" customFormat="false" ht="15" hidden="false" customHeight="false" outlineLevel="0" collapsed="false">
      <c r="A348" s="196" t="s">
        <v>208</v>
      </c>
      <c r="B348" s="197" t="s">
        <v>40</v>
      </c>
      <c r="C348" s="197" t="n">
        <v>1</v>
      </c>
      <c r="D348" s="198" t="n">
        <v>2284142</v>
      </c>
      <c r="E348" s="198" t="n">
        <v>7278</v>
      </c>
      <c r="F348" s="199" t="n">
        <f aca="false">E348/D348</f>
        <v>0.00318631678766031</v>
      </c>
      <c r="G348" s="200" t="n">
        <f aca="false">2*C348*F348/(2+C348*F348)</f>
        <v>0.00318124855482234</v>
      </c>
      <c r="I348" s="196" t="s">
        <v>208</v>
      </c>
      <c r="J348" s="197" t="s">
        <v>40</v>
      </c>
      <c r="K348" s="197" t="n">
        <v>1</v>
      </c>
      <c r="L348" s="198" t="n">
        <v>3092246</v>
      </c>
      <c r="M348" s="198" t="n">
        <v>7818</v>
      </c>
      <c r="N348" s="199" t="n">
        <f aca="false">M348/L348</f>
        <v>0.00252825939462772</v>
      </c>
      <c r="O348" s="200" t="n">
        <f aca="false">2*K348*N348/(2+K348*N348)</f>
        <v>0.00252506738196247</v>
      </c>
      <c r="Q348" s="196" t="s">
        <v>208</v>
      </c>
      <c r="R348" s="197" t="s">
        <v>40</v>
      </c>
      <c r="S348" s="197" t="n">
        <v>1</v>
      </c>
      <c r="T348" s="198" t="n">
        <v>3481440</v>
      </c>
      <c r="U348" s="198" t="n">
        <v>7397</v>
      </c>
      <c r="V348" s="199" t="n">
        <f aca="false">U348/T348</f>
        <v>0.00212469552828715</v>
      </c>
      <c r="W348" s="200" t="n">
        <f aca="false">2*S348*V348/(2+S348*V348)</f>
        <v>0.00212244075809326</v>
      </c>
    </row>
    <row r="349" customFormat="false" ht="15" hidden="false" customHeight="false" outlineLevel="0" collapsed="false">
      <c r="A349" s="203" t="s">
        <v>209</v>
      </c>
      <c r="B349" s="204" t="s">
        <v>52</v>
      </c>
      <c r="C349" s="204" t="n">
        <v>1</v>
      </c>
      <c r="D349" s="205" t="n">
        <v>2150000</v>
      </c>
      <c r="E349" s="205" t="n">
        <v>11199</v>
      </c>
      <c r="F349" s="206" t="n">
        <f aca="false">E349/D349</f>
        <v>0.00520883720930233</v>
      </c>
      <c r="G349" s="207" t="n">
        <f aca="false">2*C349*F349/(2+C349*F349)</f>
        <v>0.00519530645651013</v>
      </c>
      <c r="I349" s="203" t="s">
        <v>209</v>
      </c>
      <c r="J349" s="204" t="s">
        <v>52</v>
      </c>
      <c r="K349" s="204" t="n">
        <v>1</v>
      </c>
      <c r="L349" s="205" t="n">
        <v>2795232</v>
      </c>
      <c r="M349" s="205" t="n">
        <v>11419</v>
      </c>
      <c r="N349" s="206" t="n">
        <f aca="false">M349/L349</f>
        <v>0.00408517074790214</v>
      </c>
      <c r="O349" s="207" t="n">
        <f aca="false">2*K349*N349/(2+K349*N349)</f>
        <v>0.0040768434471052</v>
      </c>
      <c r="Q349" s="203" t="s">
        <v>209</v>
      </c>
      <c r="R349" s="204" t="s">
        <v>52</v>
      </c>
      <c r="S349" s="204" t="n">
        <v>1</v>
      </c>
      <c r="T349" s="205" t="n">
        <v>3230487</v>
      </c>
      <c r="U349" s="205" t="n">
        <v>11050</v>
      </c>
      <c r="V349" s="206" t="n">
        <f aca="false">U349/T349</f>
        <v>0.00342053690356903</v>
      </c>
      <c r="W349" s="207" t="n">
        <f aca="false">2*S349*V349/(2+S349*V349)</f>
        <v>0.00341469685526506</v>
      </c>
    </row>
    <row r="350" customFormat="false" ht="15" hidden="false" customHeight="false" outlineLevel="0" collapsed="false">
      <c r="A350" s="196" t="s">
        <v>210</v>
      </c>
      <c r="B350" s="197" t="s">
        <v>53</v>
      </c>
      <c r="C350" s="197" t="n">
        <v>1</v>
      </c>
      <c r="D350" s="198" t="n">
        <v>1972274</v>
      </c>
      <c r="E350" s="198" t="n">
        <v>16230</v>
      </c>
      <c r="F350" s="199" t="n">
        <f aca="false">E350/D350</f>
        <v>0.00822907973232928</v>
      </c>
      <c r="G350" s="200" t="n">
        <f aca="false">2*C350*F350/(2+C350*F350)</f>
        <v>0.00819535959854352</v>
      </c>
      <c r="I350" s="196" t="s">
        <v>210</v>
      </c>
      <c r="J350" s="197" t="s">
        <v>53</v>
      </c>
      <c r="K350" s="197" t="n">
        <v>1</v>
      </c>
      <c r="L350" s="198" t="n">
        <v>2324522</v>
      </c>
      <c r="M350" s="198" t="n">
        <v>15165</v>
      </c>
      <c r="N350" s="199" t="n">
        <f aca="false">M350/L350</f>
        <v>0.00652392190738569</v>
      </c>
      <c r="O350" s="200" t="n">
        <f aca="false">2*K350*N350/(2+K350*N350)</f>
        <v>0.00650271032022793</v>
      </c>
      <c r="Q350" s="196" t="s">
        <v>210</v>
      </c>
      <c r="R350" s="197" t="s">
        <v>53</v>
      </c>
      <c r="S350" s="197" t="n">
        <v>1</v>
      </c>
      <c r="T350" s="198" t="n">
        <v>2986862</v>
      </c>
      <c r="U350" s="198" t="n">
        <v>16440</v>
      </c>
      <c r="V350" s="199" t="n">
        <f aca="false">U350/T350</f>
        <v>0.00550410430746382</v>
      </c>
      <c r="W350" s="200" t="n">
        <f aca="false">2*S350*V350/(2+S350*V350)</f>
        <v>0.00548899829787632</v>
      </c>
    </row>
    <row r="351" customFormat="false" ht="15" hidden="false" customHeight="false" outlineLevel="0" collapsed="false">
      <c r="A351" s="203" t="s">
        <v>211</v>
      </c>
      <c r="B351" s="204" t="s">
        <v>57</v>
      </c>
      <c r="C351" s="204" t="n">
        <v>1</v>
      </c>
      <c r="D351" s="205" t="n">
        <v>1755623</v>
      </c>
      <c r="E351" s="205" t="n">
        <v>21915</v>
      </c>
      <c r="F351" s="206" t="n">
        <f aca="false">E351/D351</f>
        <v>0.0124827482893537</v>
      </c>
      <c r="G351" s="207" t="n">
        <f aca="false">2*C351*F351/(2+C351*F351)</f>
        <v>0.0124053220331595</v>
      </c>
      <c r="I351" s="203" t="s">
        <v>211</v>
      </c>
      <c r="J351" s="204" t="s">
        <v>57</v>
      </c>
      <c r="K351" s="204" t="n">
        <v>1</v>
      </c>
      <c r="L351" s="205" t="n">
        <v>2046725</v>
      </c>
      <c r="M351" s="205" t="n">
        <v>20842</v>
      </c>
      <c r="N351" s="206" t="n">
        <f aca="false">M351/L351</f>
        <v>0.0101830973872895</v>
      </c>
      <c r="O351" s="207" t="n">
        <f aca="false">2*K351*N351/(2+K351*N351)</f>
        <v>0.0101315122990784</v>
      </c>
      <c r="Q351" s="203" t="s">
        <v>211</v>
      </c>
      <c r="R351" s="204" t="s">
        <v>57</v>
      </c>
      <c r="S351" s="204" t="n">
        <v>1</v>
      </c>
      <c r="T351" s="205" t="n">
        <v>2827272</v>
      </c>
      <c r="U351" s="205" t="n">
        <v>24601</v>
      </c>
      <c r="V351" s="206" t="n">
        <f aca="false">U351/T351</f>
        <v>0.00870132056625609</v>
      </c>
      <c r="W351" s="207" t="n">
        <f aca="false">2*S351*V351/(2+S351*V351)</f>
        <v>0.00866362806373143</v>
      </c>
    </row>
    <row r="352" customFormat="false" ht="15" hidden="false" customHeight="false" outlineLevel="0" collapsed="false">
      <c r="A352" s="196" t="s">
        <v>212</v>
      </c>
      <c r="B352" s="197" t="s">
        <v>62</v>
      </c>
      <c r="C352" s="197" t="n">
        <v>1</v>
      </c>
      <c r="D352" s="198" t="n">
        <v>1466753</v>
      </c>
      <c r="E352" s="198" t="n">
        <v>27648</v>
      </c>
      <c r="F352" s="199" t="n">
        <f aca="false">E352/D352</f>
        <v>0.0188497995231644</v>
      </c>
      <c r="G352" s="200" t="n">
        <f aca="false">2*C352*F352/(2+C352*F352)</f>
        <v>0.018673800822247</v>
      </c>
      <c r="I352" s="196" t="s">
        <v>212</v>
      </c>
      <c r="J352" s="197" t="s">
        <v>62</v>
      </c>
      <c r="K352" s="197" t="n">
        <v>1</v>
      </c>
      <c r="L352" s="198" t="n">
        <v>1826943</v>
      </c>
      <c r="M352" s="198" t="n">
        <v>28328</v>
      </c>
      <c r="N352" s="199" t="n">
        <f aca="false">M352/L352</f>
        <v>0.0155056835380195</v>
      </c>
      <c r="O352" s="200" t="n">
        <f aca="false">2*K352*N352/(2+K352*N352)</f>
        <v>0.0153863952502489</v>
      </c>
      <c r="Q352" s="196" t="s">
        <v>212</v>
      </c>
      <c r="R352" s="197" t="s">
        <v>62</v>
      </c>
      <c r="S352" s="197" t="n">
        <v>1</v>
      </c>
      <c r="T352" s="198" t="n">
        <v>2325920</v>
      </c>
      <c r="U352" s="198" t="n">
        <v>30895</v>
      </c>
      <c r="V352" s="199" t="n">
        <f aca="false">U352/T352</f>
        <v>0.0132829160074293</v>
      </c>
      <c r="W352" s="200" t="n">
        <f aca="false">2*S352*V352/(2+S352*V352)</f>
        <v>0.0131952801087399</v>
      </c>
    </row>
    <row r="353" customFormat="false" ht="15" hidden="false" customHeight="false" outlineLevel="0" collapsed="false">
      <c r="A353" s="203" t="s">
        <v>213</v>
      </c>
      <c r="B353" s="204" t="s">
        <v>64</v>
      </c>
      <c r="C353" s="204" t="n">
        <v>1</v>
      </c>
      <c r="D353" s="205" t="n">
        <v>1125319</v>
      </c>
      <c r="E353" s="205" t="n">
        <v>32287</v>
      </c>
      <c r="F353" s="206" t="n">
        <f aca="false">E353/D353</f>
        <v>0.0286914199440336</v>
      </c>
      <c r="G353" s="207" t="n">
        <f aca="false">2*C353*F353/(2+C353*F353)</f>
        <v>0.0282856423228972</v>
      </c>
      <c r="I353" s="203" t="s">
        <v>213</v>
      </c>
      <c r="J353" s="204" t="s">
        <v>64</v>
      </c>
      <c r="K353" s="204" t="n">
        <v>1</v>
      </c>
      <c r="L353" s="205" t="n">
        <v>1545081</v>
      </c>
      <c r="M353" s="205" t="n">
        <v>37419</v>
      </c>
      <c r="N353" s="206" t="n">
        <f aca="false">M353/L353</f>
        <v>0.0242181477864267</v>
      </c>
      <c r="O353" s="207" t="n">
        <f aca="false">2*K353*N353/(2+K353*N353)</f>
        <v>0.0239283970583016</v>
      </c>
      <c r="Q353" s="203" t="s">
        <v>213</v>
      </c>
      <c r="R353" s="204" t="s">
        <v>64</v>
      </c>
      <c r="S353" s="204" t="n">
        <v>1</v>
      </c>
      <c r="T353" s="205" t="n">
        <v>1840274</v>
      </c>
      <c r="U353" s="205" t="n">
        <v>39061</v>
      </c>
      <c r="V353" s="206" t="n">
        <f aca="false">U353/T353</f>
        <v>0.0212256435726419</v>
      </c>
      <c r="W353" s="207" t="n">
        <f aca="false">2*S353*V353/(2+S353*V353)</f>
        <v>0.0210027451810123</v>
      </c>
    </row>
    <row r="354" customFormat="false" ht="15" hidden="false" customHeight="false" outlineLevel="0" collapsed="false">
      <c r="A354" s="196" t="s">
        <v>214</v>
      </c>
      <c r="B354" s="197" t="s">
        <v>69</v>
      </c>
      <c r="C354" s="197" t="n">
        <v>1</v>
      </c>
      <c r="D354" s="198" t="n">
        <v>840332</v>
      </c>
      <c r="E354" s="198" t="n">
        <v>38591</v>
      </c>
      <c r="F354" s="199" t="n">
        <f aca="false">E354/D354</f>
        <v>0.0459235159436984</v>
      </c>
      <c r="G354" s="200" t="n">
        <f aca="false">2*C354*F354/(2+C354*F354)</f>
        <v>0.0448927006174186</v>
      </c>
      <c r="I354" s="196" t="s">
        <v>214</v>
      </c>
      <c r="J354" s="197" t="s">
        <v>69</v>
      </c>
      <c r="K354" s="197" t="n">
        <v>1</v>
      </c>
      <c r="L354" s="198" t="n">
        <v>1207518</v>
      </c>
      <c r="M354" s="198" t="n">
        <v>46517</v>
      </c>
      <c r="N354" s="199" t="n">
        <f aca="false">M354/L354</f>
        <v>0.0385228211918994</v>
      </c>
      <c r="O354" s="200" t="n">
        <f aca="false">2*K354*N354/(2+K354*N354)</f>
        <v>0.0377948392742305</v>
      </c>
      <c r="Q354" s="196" t="s">
        <v>214</v>
      </c>
      <c r="R354" s="197" t="s">
        <v>69</v>
      </c>
      <c r="S354" s="197" t="n">
        <v>1</v>
      </c>
      <c r="T354" s="198" t="n">
        <v>1504237</v>
      </c>
      <c r="U354" s="198" t="n">
        <v>50854</v>
      </c>
      <c r="V354" s="199" t="n">
        <f aca="false">U354/T354</f>
        <v>0.0338071726729232</v>
      </c>
      <c r="W354" s="200" t="n">
        <f aca="false">2*S354*V354/(2+S354*V354)</f>
        <v>0.0332452094054642</v>
      </c>
    </row>
    <row r="355" customFormat="false" ht="15" hidden="false" customHeight="false" outlineLevel="0" collapsed="false">
      <c r="A355" s="203" t="s">
        <v>215</v>
      </c>
      <c r="B355" s="204" t="s">
        <v>70</v>
      </c>
      <c r="C355" s="204" t="n">
        <v>1</v>
      </c>
      <c r="D355" s="205" t="n">
        <v>585184</v>
      </c>
      <c r="E355" s="205" t="n">
        <v>46110</v>
      </c>
      <c r="F355" s="206" t="n">
        <f aca="false">E355/D355</f>
        <v>0.0787957292065402</v>
      </c>
      <c r="G355" s="207" t="n">
        <f aca="false">2*C355*F355/(2+C355*F355)</f>
        <v>0.0758090158638299</v>
      </c>
      <c r="I355" s="203" t="s">
        <v>215</v>
      </c>
      <c r="J355" s="204" t="s">
        <v>70</v>
      </c>
      <c r="K355" s="204" t="n">
        <v>1</v>
      </c>
      <c r="L355" s="205" t="n">
        <v>805002</v>
      </c>
      <c r="M355" s="205" t="n">
        <v>51603</v>
      </c>
      <c r="N355" s="206" t="n">
        <f aca="false">M355/L355</f>
        <v>0.0641029463280837</v>
      </c>
      <c r="O355" s="207" t="n">
        <f aca="false">2*K355*N355/(2+K355*N355)</f>
        <v>0.0621121600956183</v>
      </c>
      <c r="Q355" s="203" t="s">
        <v>215</v>
      </c>
      <c r="R355" s="204" t="s">
        <v>70</v>
      </c>
      <c r="S355" s="204" t="n">
        <v>1</v>
      </c>
      <c r="T355" s="205" t="n">
        <v>1117901</v>
      </c>
      <c r="U355" s="205" t="n">
        <v>61783</v>
      </c>
      <c r="V355" s="206" t="n">
        <f aca="false">U355/T355</f>
        <v>0.0552669690786572</v>
      </c>
      <c r="W355" s="207" t="n">
        <f aca="false">2*S355*V355/(2+S355*V355)</f>
        <v>0.0537808176846558</v>
      </c>
    </row>
    <row r="356" customFormat="false" ht="15" hidden="false" customHeight="false" outlineLevel="0" collapsed="false">
      <c r="A356" s="196" t="s">
        <v>216</v>
      </c>
      <c r="B356" s="197" t="s">
        <v>71</v>
      </c>
      <c r="C356" s="197" t="n">
        <v>1</v>
      </c>
      <c r="D356" s="198" t="n">
        <v>335449</v>
      </c>
      <c r="E356" s="198" t="n">
        <v>40646</v>
      </c>
      <c r="F356" s="199" t="n">
        <f aca="false">E356/D356</f>
        <v>0.121168940733167</v>
      </c>
      <c r="G356" s="200" t="n">
        <f aca="false">2*C356*F356/(2+C356*F356)</f>
        <v>0.114247326939725</v>
      </c>
      <c r="I356" s="196" t="s">
        <v>216</v>
      </c>
      <c r="J356" s="197" t="s">
        <v>71</v>
      </c>
      <c r="K356" s="197" t="n">
        <v>1</v>
      </c>
      <c r="L356" s="198" t="n">
        <v>446911</v>
      </c>
      <c r="M356" s="198" t="n">
        <v>43864</v>
      </c>
      <c r="N356" s="199" t="n">
        <f aca="false">M356/L356</f>
        <v>0.0981492959448302</v>
      </c>
      <c r="O356" s="200" t="n">
        <f aca="false">2*K356*N356/(2+K356*N356)</f>
        <v>0.0935579714318013</v>
      </c>
      <c r="Q356" s="196" t="s">
        <v>216</v>
      </c>
      <c r="R356" s="197" t="s">
        <v>71</v>
      </c>
      <c r="S356" s="197" t="n">
        <v>1</v>
      </c>
      <c r="T356" s="198" t="n">
        <v>712768</v>
      </c>
      <c r="U356" s="198" t="n">
        <v>59862</v>
      </c>
      <c r="V356" s="199" t="n">
        <f aca="false">U356/T356</f>
        <v>0.0839852518631589</v>
      </c>
      <c r="W356" s="200" t="n">
        <f aca="false">2*S356*V356/(2+S356*V356)</f>
        <v>0.0806006201704863</v>
      </c>
    </row>
    <row r="357" customFormat="false" ht="15" hidden="false" customHeight="false" outlineLevel="0" collapsed="false">
      <c r="A357" s="203" t="n">
        <v>90</v>
      </c>
      <c r="B357" s="204" t="s">
        <v>72</v>
      </c>
      <c r="C357" s="204" t="n">
        <v>1</v>
      </c>
      <c r="D357" s="205" t="n">
        <v>135274</v>
      </c>
      <c r="E357" s="205" t="n">
        <v>23767</v>
      </c>
      <c r="F357" s="206" t="n">
        <f aca="false">E357/D357</f>
        <v>0.175695255555391</v>
      </c>
      <c r="G357" s="207" t="n">
        <f aca="false">2*C357*F357/(2+C357*F357)</f>
        <v>0.161507228649576</v>
      </c>
      <c r="I357" s="203" t="n">
        <v>90</v>
      </c>
      <c r="J357" s="204" t="s">
        <v>72</v>
      </c>
      <c r="K357" s="204" t="n">
        <v>1</v>
      </c>
      <c r="L357" s="205" t="n">
        <v>208979</v>
      </c>
      <c r="M357" s="205" t="n">
        <v>29801</v>
      </c>
      <c r="N357" s="206" t="n">
        <f aca="false">M357/L357</f>
        <v>0.142602845261964</v>
      </c>
      <c r="O357" s="207" t="n">
        <f aca="false">2*K357*N357/(2+K357*N357)</f>
        <v>0.133111785581083</v>
      </c>
      <c r="Q357" s="203" t="n">
        <v>90</v>
      </c>
      <c r="R357" s="204" t="s">
        <v>72</v>
      </c>
      <c r="S357" s="204" t="n">
        <v>1</v>
      </c>
      <c r="T357" s="205" t="n">
        <v>365500</v>
      </c>
      <c r="U357" s="205" t="n">
        <v>44461</v>
      </c>
      <c r="V357" s="206" t="n">
        <f aca="false">U357/T357</f>
        <v>0.121644322845417</v>
      </c>
      <c r="W357" s="207" t="n">
        <f aca="false">2*S357*V357/(2+S357*V357)</f>
        <v>0.11466985444787</v>
      </c>
    </row>
    <row r="358" customFormat="false" ht="15" hidden="false" customHeight="false" outlineLevel="0" collapsed="false">
      <c r="A358" s="196" t="n">
        <v>95</v>
      </c>
      <c r="B358" s="197" t="s">
        <v>74</v>
      </c>
      <c r="C358" s="197" t="n">
        <v>1</v>
      </c>
      <c r="D358" s="198" t="n">
        <v>31512</v>
      </c>
      <c r="E358" s="198" t="n">
        <v>8020</v>
      </c>
      <c r="F358" s="199" t="n">
        <f aca="false">E358/D358</f>
        <v>0.254506219852754</v>
      </c>
      <c r="G358" s="200" t="n">
        <f aca="false">2*C358*F358/(2+C358*F358)</f>
        <v>0.225775575699566</v>
      </c>
      <c r="I358" s="196" t="n">
        <v>95</v>
      </c>
      <c r="J358" s="197" t="s">
        <v>74</v>
      </c>
      <c r="K358" s="197" t="n">
        <v>1</v>
      </c>
      <c r="L358" s="198" t="n">
        <v>73247</v>
      </c>
      <c r="M358" s="198" t="n">
        <v>15503</v>
      </c>
      <c r="N358" s="199" t="n">
        <f aca="false">M358/L358</f>
        <v>0.211653719606264</v>
      </c>
      <c r="O358" s="200" t="n">
        <f aca="false">2*K358*N358/(2+K358*N358)</f>
        <v>0.191398606147027</v>
      </c>
      <c r="Q358" s="196" t="n">
        <v>95</v>
      </c>
      <c r="R358" s="197" t="s">
        <v>74</v>
      </c>
      <c r="S358" s="197" t="n">
        <v>1</v>
      </c>
      <c r="T358" s="198" t="n">
        <v>134325</v>
      </c>
      <c r="U358" s="198" t="n">
        <v>24534</v>
      </c>
      <c r="V358" s="199" t="n">
        <f aca="false">U358/T358</f>
        <v>0.182646566164154</v>
      </c>
      <c r="W358" s="200" t="n">
        <f aca="false">2*S358*V358/(2+S358*V358)</f>
        <v>0.167362475442043</v>
      </c>
    </row>
    <row r="359" customFormat="false" ht="15" hidden="false" customHeight="false" outlineLevel="0" collapsed="false">
      <c r="A359" s="220" t="s">
        <v>217</v>
      </c>
      <c r="B359" s="221" t="s">
        <v>218</v>
      </c>
      <c r="C359" s="221" t="n">
        <v>1</v>
      </c>
      <c r="D359" s="222" t="n">
        <v>5730</v>
      </c>
      <c r="E359" s="222" t="n">
        <v>1873</v>
      </c>
      <c r="F359" s="223" t="n">
        <f aca="false">E359/D359</f>
        <v>0.326876090750436</v>
      </c>
      <c r="G359" s="224" t="n">
        <f aca="false">2*C359*F359/(2+C359*F359)</f>
        <v>0.280957023925598</v>
      </c>
      <c r="I359" s="220" t="s">
        <v>217</v>
      </c>
      <c r="J359" s="221" t="s">
        <v>218</v>
      </c>
      <c r="K359" s="221" t="n">
        <v>1</v>
      </c>
      <c r="L359" s="222" t="n">
        <v>19011</v>
      </c>
      <c r="M359" s="222" t="n">
        <v>5279</v>
      </c>
      <c r="N359" s="223" t="n">
        <f aca="false">M359/L359</f>
        <v>0.277681342380727</v>
      </c>
      <c r="O359" s="224" t="n">
        <f aca="false">2*K359*N359/(2+K359*N359)</f>
        <v>0.243828087111152</v>
      </c>
      <c r="Q359" s="220" t="s">
        <v>217</v>
      </c>
      <c r="R359" s="221" t="s">
        <v>218</v>
      </c>
      <c r="S359" s="221" t="n">
        <v>1</v>
      </c>
      <c r="T359" s="222" t="n">
        <v>42685</v>
      </c>
      <c r="U359" s="222" t="n">
        <v>10458</v>
      </c>
      <c r="V359" s="223" t="n">
        <f aca="false">U359/T359</f>
        <v>0.245004099800867</v>
      </c>
      <c r="W359" s="224" t="n">
        <f aca="false">2*S359*V359/(2+S359*V359)</f>
        <v>0.21826606002421</v>
      </c>
    </row>
    <row r="361" customFormat="false" ht="15" hidden="false" customHeight="false" outlineLevel="0" collapsed="false">
      <c r="A361" s="180"/>
      <c r="B361" s="181"/>
      <c r="C361" s="181"/>
      <c r="D361" s="181"/>
      <c r="E361" s="182"/>
      <c r="F361" s="182" t="s">
        <v>275</v>
      </c>
      <c r="G361" s="181"/>
      <c r="I361" s="180"/>
      <c r="J361" s="181"/>
      <c r="K361" s="181"/>
      <c r="L361" s="181"/>
      <c r="M361" s="182"/>
      <c r="N361" s="182" t="s">
        <v>276</v>
      </c>
      <c r="O361" s="181"/>
      <c r="Q361" s="180"/>
      <c r="R361" s="181"/>
      <c r="S361" s="181"/>
      <c r="T361" s="181"/>
      <c r="U361" s="182"/>
      <c r="V361" s="182" t="s">
        <v>277</v>
      </c>
      <c r="W361" s="181"/>
    </row>
    <row r="362" customFormat="false" ht="15" hidden="false" customHeight="false" outlineLevel="0" collapsed="false">
      <c r="A362" s="184"/>
      <c r="B362" s="185"/>
      <c r="C362" s="186"/>
      <c r="D362" s="187"/>
      <c r="E362" s="187"/>
      <c r="F362" s="187"/>
      <c r="G362" s="187"/>
      <c r="I362" s="184"/>
      <c r="J362" s="185"/>
      <c r="K362" s="186"/>
      <c r="L362" s="187"/>
      <c r="M362" s="187"/>
      <c r="N362" s="187"/>
      <c r="O362" s="187"/>
      <c r="Q362" s="184"/>
      <c r="R362" s="185"/>
      <c r="S362" s="186"/>
      <c r="T362" s="187"/>
      <c r="U362" s="187"/>
      <c r="V362" s="187"/>
      <c r="W362" s="187"/>
    </row>
    <row r="363" customFormat="false" ht="61" hidden="false" customHeight="false" outlineLevel="0" collapsed="false">
      <c r="A363" s="184" t="s">
        <v>163</v>
      </c>
      <c r="B363" s="187" t="s">
        <v>164</v>
      </c>
      <c r="C363" s="186" t="s">
        <v>165</v>
      </c>
      <c r="D363" s="187" t="s">
        <v>166</v>
      </c>
      <c r="E363" s="187" t="s">
        <v>167</v>
      </c>
      <c r="F363" s="187" t="s">
        <v>168</v>
      </c>
      <c r="G363" s="187" t="s">
        <v>169</v>
      </c>
      <c r="I363" s="184" t="s">
        <v>163</v>
      </c>
      <c r="J363" s="187" t="s">
        <v>164</v>
      </c>
      <c r="K363" s="186" t="s">
        <v>165</v>
      </c>
      <c r="L363" s="187" t="s">
        <v>166</v>
      </c>
      <c r="M363" s="187" t="s">
        <v>167</v>
      </c>
      <c r="N363" s="187" t="s">
        <v>168</v>
      </c>
      <c r="O363" s="187" t="s">
        <v>169</v>
      </c>
      <c r="Q363" s="184" t="s">
        <v>163</v>
      </c>
      <c r="R363" s="187" t="s">
        <v>164</v>
      </c>
      <c r="S363" s="186" t="s">
        <v>165</v>
      </c>
      <c r="T363" s="187" t="s">
        <v>166</v>
      </c>
      <c r="U363" s="187" t="s">
        <v>167</v>
      </c>
      <c r="V363" s="187" t="s">
        <v>168</v>
      </c>
      <c r="W363" s="187" t="s">
        <v>169</v>
      </c>
    </row>
    <row r="364" customFormat="false" ht="15" hidden="false" customHeight="false" outlineLevel="0" collapsed="false">
      <c r="A364" s="191" t="s">
        <v>175</v>
      </c>
      <c r="B364" s="192" t="s">
        <v>176</v>
      </c>
      <c r="C364" s="193" t="s">
        <v>177</v>
      </c>
      <c r="D364" s="192" t="s">
        <v>178</v>
      </c>
      <c r="E364" s="192" t="s">
        <v>179</v>
      </c>
      <c r="F364" s="192" t="s">
        <v>180</v>
      </c>
      <c r="G364" s="192" t="s">
        <v>181</v>
      </c>
      <c r="I364" s="191" t="s">
        <v>175</v>
      </c>
      <c r="J364" s="192" t="s">
        <v>176</v>
      </c>
      <c r="K364" s="193" t="s">
        <v>177</v>
      </c>
      <c r="L364" s="192" t="s">
        <v>178</v>
      </c>
      <c r="M364" s="192" t="s">
        <v>179</v>
      </c>
      <c r="N364" s="192" t="s">
        <v>180</v>
      </c>
      <c r="O364" s="192" t="s">
        <v>181</v>
      </c>
      <c r="Q364" s="191" t="s">
        <v>175</v>
      </c>
      <c r="R364" s="192" t="s">
        <v>176</v>
      </c>
      <c r="S364" s="193" t="s">
        <v>177</v>
      </c>
      <c r="T364" s="192" t="s">
        <v>178</v>
      </c>
      <c r="U364" s="192" t="s">
        <v>179</v>
      </c>
      <c r="V364" s="192" t="s">
        <v>180</v>
      </c>
      <c r="W364" s="192" t="s">
        <v>181</v>
      </c>
    </row>
    <row r="365" customFormat="false" ht="15" hidden="false" customHeight="false" outlineLevel="0" collapsed="false">
      <c r="A365" s="196" t="s">
        <v>186</v>
      </c>
      <c r="B365" s="197" t="s">
        <v>186</v>
      </c>
      <c r="C365" s="197" t="n">
        <v>1</v>
      </c>
      <c r="D365" s="198" t="n">
        <v>383706.039048781</v>
      </c>
      <c r="E365" s="198" t="n">
        <v>4397</v>
      </c>
      <c r="F365" s="199" t="n">
        <f aca="false">E365/D365</f>
        <v>0.0114592931893913</v>
      </c>
      <c r="G365" s="200" t="n">
        <f aca="false">2*C365*F365/(2+C365*F365)</f>
        <v>0.0113940095414223</v>
      </c>
      <c r="I365" s="196" t="s">
        <v>186</v>
      </c>
      <c r="J365" s="197" t="s">
        <v>186</v>
      </c>
      <c r="K365" s="197" t="n">
        <v>1</v>
      </c>
      <c r="L365" s="198" t="n">
        <v>366696.19077522</v>
      </c>
      <c r="M365" s="198" t="n">
        <v>2797</v>
      </c>
      <c r="N365" s="199" t="n">
        <f aca="false">M365/L365</f>
        <v>0.00762756764417693</v>
      </c>
      <c r="O365" s="200" t="n">
        <f aca="false">2*K365*N365/(2+K365*N365)</f>
        <v>0.00759858827115768</v>
      </c>
      <c r="Q365" s="196" t="s">
        <v>186</v>
      </c>
      <c r="R365" s="197" t="s">
        <v>186</v>
      </c>
      <c r="S365" s="197" t="n">
        <v>1</v>
      </c>
      <c r="T365" s="198" t="n">
        <v>358086.941132683</v>
      </c>
      <c r="U365" s="198" t="n">
        <v>1991</v>
      </c>
      <c r="V365" s="199" t="n">
        <f aca="false">U365/T365</f>
        <v>0.00556010223020747</v>
      </c>
      <c r="W365" s="200" t="n">
        <f aca="false">2*S365*V365/(2+S365*V365)</f>
        <v>0.00554468771494264</v>
      </c>
    </row>
    <row r="366" customFormat="false" ht="15" hidden="false" customHeight="false" outlineLevel="0" collapsed="false">
      <c r="A366" s="203" t="s">
        <v>188</v>
      </c>
      <c r="B366" s="204" t="s">
        <v>189</v>
      </c>
      <c r="C366" s="204" t="n">
        <v>1</v>
      </c>
      <c r="D366" s="205" t="n">
        <v>1927925</v>
      </c>
      <c r="E366" s="205" t="n">
        <v>710</v>
      </c>
      <c r="F366" s="206" t="n">
        <f aca="false">E366/D366</f>
        <v>0.000368271587328345</v>
      </c>
      <c r="G366" s="207" t="n">
        <f aca="false">2*C366*F366/(2+C366*F366)</f>
        <v>0.000368203787831643</v>
      </c>
      <c r="I366" s="203" t="s">
        <v>188</v>
      </c>
      <c r="J366" s="204" t="s">
        <v>189</v>
      </c>
      <c r="K366" s="204" t="n">
        <v>1</v>
      </c>
      <c r="L366" s="205" t="n">
        <v>1857332</v>
      </c>
      <c r="M366" s="205" t="n">
        <v>418</v>
      </c>
      <c r="N366" s="206" t="n">
        <f aca="false">M366/L366</f>
        <v>0.000225054002192392</v>
      </c>
      <c r="O366" s="207" t="n">
        <f aca="false">2*K366*N366/(2+K366*N366)</f>
        <v>0.000225028680389827</v>
      </c>
      <c r="Q366" s="203" t="s">
        <v>188</v>
      </c>
      <c r="R366" s="204" t="s">
        <v>189</v>
      </c>
      <c r="S366" s="204" t="n">
        <v>1</v>
      </c>
      <c r="T366" s="205" t="n">
        <v>1806336</v>
      </c>
      <c r="U366" s="205" t="n">
        <v>276</v>
      </c>
      <c r="V366" s="206" t="n">
        <f aca="false">U366/T366</f>
        <v>0.000152795493197279</v>
      </c>
      <c r="W366" s="207" t="n">
        <f aca="false">2*S366*V366/(2+S366*V366)</f>
        <v>0.000152783820857649</v>
      </c>
    </row>
    <row r="367" customFormat="false" ht="15" hidden="false" customHeight="false" outlineLevel="0" collapsed="false">
      <c r="A367" s="196" t="s">
        <v>194</v>
      </c>
      <c r="B367" s="197" t="s">
        <v>46</v>
      </c>
      <c r="C367" s="197" t="n">
        <v>1</v>
      </c>
      <c r="D367" s="198" t="n">
        <v>1820695</v>
      </c>
      <c r="E367" s="198" t="n">
        <v>387</v>
      </c>
      <c r="F367" s="199" t="n">
        <f aca="false">E367/D367</f>
        <v>0.000212556194200566</v>
      </c>
      <c r="G367" s="200" t="n">
        <f aca="false">2*C367*F367/(2+C367*F367)</f>
        <v>0.000212533606533294</v>
      </c>
      <c r="I367" s="196" t="s">
        <v>194</v>
      </c>
      <c r="J367" s="197" t="s">
        <v>46</v>
      </c>
      <c r="K367" s="197" t="n">
        <v>1</v>
      </c>
      <c r="L367" s="198" t="n">
        <v>1894674</v>
      </c>
      <c r="M367" s="198" t="n">
        <v>259</v>
      </c>
      <c r="N367" s="199" t="n">
        <f aca="false">M367/L367</f>
        <v>0.000136698978293891</v>
      </c>
      <c r="O367" s="200" t="n">
        <f aca="false">2*K367*N367/(2+K367*N367)</f>
        <v>0.000136689635627124</v>
      </c>
      <c r="Q367" s="196" t="s">
        <v>194</v>
      </c>
      <c r="R367" s="197" t="s">
        <v>46</v>
      </c>
      <c r="S367" s="197" t="n">
        <v>1</v>
      </c>
      <c r="T367" s="198" t="n">
        <v>1818425</v>
      </c>
      <c r="U367" s="198" t="n">
        <v>180</v>
      </c>
      <c r="V367" s="199" t="n">
        <f aca="false">U367/T367</f>
        <v>9.89867605207803E-005</v>
      </c>
      <c r="W367" s="200" t="n">
        <f aca="false">2*S367*V367/(2+S367*V367)</f>
        <v>9.89818615738666E-005</v>
      </c>
    </row>
    <row r="368" customFormat="false" ht="15" hidden="false" customHeight="false" outlineLevel="0" collapsed="false">
      <c r="A368" s="203" t="s">
        <v>200</v>
      </c>
      <c r="B368" s="204" t="s">
        <v>33</v>
      </c>
      <c r="C368" s="204" t="n">
        <v>1</v>
      </c>
      <c r="D368" s="205" t="n">
        <v>1794189</v>
      </c>
      <c r="E368" s="205" t="n">
        <v>485</v>
      </c>
      <c r="F368" s="206" t="n">
        <f aca="false">E368/D368</f>
        <v>0.000270317118207725</v>
      </c>
      <c r="G368" s="207" t="n">
        <f aca="false">2*C368*F368/(2+C368*F368)</f>
        <v>0.000270280587472968</v>
      </c>
      <c r="I368" s="203" t="s">
        <v>200</v>
      </c>
      <c r="J368" s="204" t="s">
        <v>33</v>
      </c>
      <c r="K368" s="204" t="n">
        <v>1</v>
      </c>
      <c r="L368" s="205" t="n">
        <v>1927789</v>
      </c>
      <c r="M368" s="205" t="n">
        <v>329</v>
      </c>
      <c r="N368" s="206" t="n">
        <f aca="false">M368/L368</f>
        <v>0.0001706618307294</v>
      </c>
      <c r="O368" s="207" t="n">
        <f aca="false">2*K368*N368/(2+K368*N368)</f>
        <v>0.000170647269241711</v>
      </c>
      <c r="Q368" s="203" t="s">
        <v>200</v>
      </c>
      <c r="R368" s="204" t="s">
        <v>33</v>
      </c>
      <c r="S368" s="204" t="n">
        <v>1</v>
      </c>
      <c r="T368" s="205" t="n">
        <v>1837799</v>
      </c>
      <c r="U368" s="205" t="n">
        <v>219</v>
      </c>
      <c r="V368" s="206" t="n">
        <f aca="false">U368/T368</f>
        <v>0.000119164282927567</v>
      </c>
      <c r="W368" s="207" t="n">
        <f aca="false">2*S368*V368/(2+S368*V368)</f>
        <v>0.000119157183287416</v>
      </c>
    </row>
    <row r="369" customFormat="false" ht="15" hidden="false" customHeight="false" outlineLevel="0" collapsed="false">
      <c r="A369" s="196" t="s">
        <v>202</v>
      </c>
      <c r="B369" s="197" t="s">
        <v>34</v>
      </c>
      <c r="C369" s="197" t="n">
        <v>1</v>
      </c>
      <c r="D369" s="198" t="n">
        <v>1803726</v>
      </c>
      <c r="E369" s="198" t="n">
        <v>1648</v>
      </c>
      <c r="F369" s="199" t="n">
        <f aca="false">E369/D369</f>
        <v>0.000913664270515588</v>
      </c>
      <c r="G369" s="200" t="n">
        <f aca="false">2*C369*F369/(2+C369*F369)</f>
        <v>0.000913247069906625</v>
      </c>
      <c r="I369" s="196" t="s">
        <v>202</v>
      </c>
      <c r="J369" s="197" t="s">
        <v>34</v>
      </c>
      <c r="K369" s="197" t="n">
        <v>1</v>
      </c>
      <c r="L369" s="198" t="n">
        <v>1887280</v>
      </c>
      <c r="M369" s="198" t="n">
        <v>1240</v>
      </c>
      <c r="N369" s="199" t="n">
        <f aca="false">M369/L369</f>
        <v>0.000657030223390276</v>
      </c>
      <c r="O369" s="200" t="n">
        <f aca="false">2*K369*N369/(2+K369*N369)</f>
        <v>0.000656814449917898</v>
      </c>
      <c r="Q369" s="196" t="s">
        <v>202</v>
      </c>
      <c r="R369" s="197" t="s">
        <v>34</v>
      </c>
      <c r="S369" s="197" t="n">
        <v>1</v>
      </c>
      <c r="T369" s="198" t="n">
        <v>1867863</v>
      </c>
      <c r="U369" s="198" t="n">
        <v>961</v>
      </c>
      <c r="V369" s="199" t="n">
        <f aca="false">U369/T369</f>
        <v>0.000514491694519352</v>
      </c>
      <c r="W369" s="200" t="n">
        <f aca="false">2*S369*V369/(2+S369*V369)</f>
        <v>0.000514359377705438</v>
      </c>
    </row>
    <row r="370" customFormat="false" ht="15" hidden="false" customHeight="false" outlineLevel="0" collapsed="false">
      <c r="A370" s="203" t="s">
        <v>203</v>
      </c>
      <c r="B370" s="204" t="s">
        <v>35</v>
      </c>
      <c r="C370" s="204" t="n">
        <v>1</v>
      </c>
      <c r="D370" s="205" t="n">
        <v>1774923</v>
      </c>
      <c r="E370" s="205" t="n">
        <v>2366</v>
      </c>
      <c r="F370" s="206" t="n">
        <f aca="false">E370/D370</f>
        <v>0.00133301557306993</v>
      </c>
      <c r="G370" s="207" t="n">
        <f aca="false">2*C370*F370/(2+C370*F370)</f>
        <v>0.0013321276995855</v>
      </c>
      <c r="I370" s="203" t="s">
        <v>203</v>
      </c>
      <c r="J370" s="204" t="s">
        <v>35</v>
      </c>
      <c r="K370" s="204" t="n">
        <v>1</v>
      </c>
      <c r="L370" s="205" t="n">
        <v>1793875</v>
      </c>
      <c r="M370" s="205" t="n">
        <v>1799</v>
      </c>
      <c r="N370" s="206" t="n">
        <f aca="false">M370/L370</f>
        <v>0.00100285694376698</v>
      </c>
      <c r="O370" s="207" t="n">
        <f aca="false">2*K370*N370/(2+K370*N370)</f>
        <v>0.00100235433476462</v>
      </c>
      <c r="Q370" s="203" t="s">
        <v>203</v>
      </c>
      <c r="R370" s="204" t="s">
        <v>35</v>
      </c>
      <c r="S370" s="204" t="n">
        <v>1</v>
      </c>
      <c r="T370" s="205" t="n">
        <v>1900506</v>
      </c>
      <c r="U370" s="205" t="n">
        <v>1535</v>
      </c>
      <c r="V370" s="206" t="n">
        <f aca="false">U370/T370</f>
        <v>0.000807679639001403</v>
      </c>
      <c r="W370" s="207" t="n">
        <f aca="false">2*S370*V370/(2+S370*V370)</f>
        <v>0.000807353597470327</v>
      </c>
    </row>
    <row r="371" customFormat="false" ht="15" hidden="false" customHeight="false" outlineLevel="0" collapsed="false">
      <c r="A371" s="196" t="s">
        <v>204</v>
      </c>
      <c r="B371" s="197" t="s">
        <v>36</v>
      </c>
      <c r="C371" s="197" t="n">
        <v>1</v>
      </c>
      <c r="D371" s="198" t="n">
        <v>1643562</v>
      </c>
      <c r="E371" s="198" t="n">
        <v>2235</v>
      </c>
      <c r="F371" s="199" t="n">
        <f aca="false">E371/D371</f>
        <v>0.00135985134725675</v>
      </c>
      <c r="G371" s="200" t="n">
        <f aca="false">2*C371*F371/(2+C371*F371)</f>
        <v>0.00135892737764409</v>
      </c>
      <c r="I371" s="196" t="s">
        <v>204</v>
      </c>
      <c r="J371" s="197" t="s">
        <v>36</v>
      </c>
      <c r="K371" s="197" t="n">
        <v>1</v>
      </c>
      <c r="L371" s="198" t="n">
        <v>1781206</v>
      </c>
      <c r="M371" s="198" t="n">
        <v>1740</v>
      </c>
      <c r="N371" s="199" t="n">
        <f aca="false">M371/L371</f>
        <v>0.000976866235572977</v>
      </c>
      <c r="O371" s="200" t="n">
        <f aca="false">2*K371*N371/(2+K371*N371)</f>
        <v>0.000976389334686063</v>
      </c>
      <c r="Q371" s="196" t="s">
        <v>204</v>
      </c>
      <c r="R371" s="197" t="s">
        <v>36</v>
      </c>
      <c r="S371" s="197" t="n">
        <v>1</v>
      </c>
      <c r="T371" s="198" t="n">
        <v>1919765</v>
      </c>
      <c r="U371" s="198" t="n">
        <v>1440</v>
      </c>
      <c r="V371" s="199" t="n">
        <f aca="false">U371/T371</f>
        <v>0.00075009180811193</v>
      </c>
      <c r="W371" s="200" t="n">
        <f aca="false">2*S371*V371/(2+S371*V371)</f>
        <v>0.000749810594719563</v>
      </c>
    </row>
    <row r="372" customFormat="false" ht="15" hidden="false" customHeight="false" outlineLevel="0" collapsed="false">
      <c r="A372" s="203" t="s">
        <v>205</v>
      </c>
      <c r="B372" s="204" t="s">
        <v>37</v>
      </c>
      <c r="C372" s="204" t="n">
        <v>1</v>
      </c>
      <c r="D372" s="205" t="n">
        <v>1565008</v>
      </c>
      <c r="E372" s="205" t="n">
        <v>2203</v>
      </c>
      <c r="F372" s="206" t="n">
        <f aca="false">E372/D372</f>
        <v>0.00140766053592058</v>
      </c>
      <c r="G372" s="207" t="n">
        <f aca="false">2*C372*F372/(2+C372*F372)</f>
        <v>0.00140667047866066</v>
      </c>
      <c r="I372" s="203" t="s">
        <v>205</v>
      </c>
      <c r="J372" s="204" t="s">
        <v>37</v>
      </c>
      <c r="K372" s="204" t="n">
        <v>1</v>
      </c>
      <c r="L372" s="205" t="n">
        <v>1790168</v>
      </c>
      <c r="M372" s="205" t="n">
        <v>1833</v>
      </c>
      <c r="N372" s="206" t="n">
        <f aca="false">M372/L372</f>
        <v>0.00102392624602831</v>
      </c>
      <c r="O372" s="207" t="n">
        <f aca="false">2*K372*N372/(2+K372*N372)</f>
        <v>0.00102340230178978</v>
      </c>
      <c r="Q372" s="203" t="s">
        <v>205</v>
      </c>
      <c r="R372" s="204" t="s">
        <v>37</v>
      </c>
      <c r="S372" s="204" t="n">
        <v>1</v>
      </c>
      <c r="T372" s="205" t="n">
        <v>1816505</v>
      </c>
      <c r="U372" s="205" t="n">
        <v>1446</v>
      </c>
      <c r="V372" s="206" t="n">
        <f aca="false">U372/T372</f>
        <v>0.000796034142487909</v>
      </c>
      <c r="W372" s="207" t="n">
        <f aca="false">2*S372*V372/(2+S372*V372)</f>
        <v>0.000795717433365544</v>
      </c>
    </row>
    <row r="373" customFormat="false" ht="15" hidden="false" customHeight="false" outlineLevel="0" collapsed="false">
      <c r="A373" s="196" t="s">
        <v>206</v>
      </c>
      <c r="B373" s="197" t="s">
        <v>38</v>
      </c>
      <c r="C373" s="197" t="n">
        <v>1</v>
      </c>
      <c r="D373" s="198" t="n">
        <v>1504230</v>
      </c>
      <c r="E373" s="198" t="n">
        <v>2645</v>
      </c>
      <c r="F373" s="199" t="n">
        <f aca="false">E373/D373</f>
        <v>0.00175837471663243</v>
      </c>
      <c r="G373" s="200" t="n">
        <f aca="false">2*C373*F373/(2+C373*F373)</f>
        <v>0.00175683013378809</v>
      </c>
      <c r="I373" s="196" t="s">
        <v>206</v>
      </c>
      <c r="J373" s="197" t="s">
        <v>38</v>
      </c>
      <c r="K373" s="197" t="n">
        <v>1</v>
      </c>
      <c r="L373" s="198" t="n">
        <v>1706312</v>
      </c>
      <c r="M373" s="198" t="n">
        <v>2235</v>
      </c>
      <c r="N373" s="199" t="n">
        <f aca="false">M373/L373</f>
        <v>0.00130984251414747</v>
      </c>
      <c r="O373" s="200" t="n">
        <f aca="false">2*K373*N373/(2+K373*N373)</f>
        <v>0.00130898523189391</v>
      </c>
      <c r="Q373" s="196" t="s">
        <v>206</v>
      </c>
      <c r="R373" s="197" t="s">
        <v>38</v>
      </c>
      <c r="S373" s="197" t="n">
        <v>1</v>
      </c>
      <c r="T373" s="198" t="n">
        <v>1766308</v>
      </c>
      <c r="U373" s="198" t="n">
        <v>1847</v>
      </c>
      <c r="V373" s="199" t="n">
        <f aca="false">U373/T373</f>
        <v>0.00104568399169341</v>
      </c>
      <c r="W373" s="200" t="n">
        <f aca="false">2*S373*V373/(2+S373*V373)</f>
        <v>0.00104513754989089</v>
      </c>
    </row>
    <row r="374" customFormat="false" ht="15" hidden="false" customHeight="false" outlineLevel="0" collapsed="false">
      <c r="A374" s="203" t="s">
        <v>207</v>
      </c>
      <c r="B374" s="204" t="s">
        <v>39</v>
      </c>
      <c r="C374" s="204" t="n">
        <v>1</v>
      </c>
      <c r="D374" s="205" t="n">
        <v>1279832</v>
      </c>
      <c r="E374" s="205" t="n">
        <v>3298</v>
      </c>
      <c r="F374" s="206" t="n">
        <f aca="false">E374/D374</f>
        <v>0.00257690071821927</v>
      </c>
      <c r="G374" s="207" t="n">
        <f aca="false">2*C374*F374/(2+C374*F374)</f>
        <v>0.00257358478198272</v>
      </c>
      <c r="I374" s="203" t="s">
        <v>207</v>
      </c>
      <c r="J374" s="204" t="s">
        <v>39</v>
      </c>
      <c r="K374" s="204" t="n">
        <v>1</v>
      </c>
      <c r="L374" s="205" t="n">
        <v>1573467</v>
      </c>
      <c r="M374" s="205" t="n">
        <v>3120</v>
      </c>
      <c r="N374" s="206" t="n">
        <f aca="false">M374/L374</f>
        <v>0.00198288238647522</v>
      </c>
      <c r="O374" s="207" t="n">
        <f aca="false">2*K374*N374/(2+K374*N374)</f>
        <v>0.00198091842235085</v>
      </c>
      <c r="Q374" s="203" t="s">
        <v>207</v>
      </c>
      <c r="R374" s="204" t="s">
        <v>39</v>
      </c>
      <c r="S374" s="204" t="n">
        <v>1</v>
      </c>
      <c r="T374" s="205" t="n">
        <v>1760389</v>
      </c>
      <c r="U374" s="205" t="n">
        <v>2864</v>
      </c>
      <c r="V374" s="206" t="n">
        <f aca="false">U374/T374</f>
        <v>0.00162691314249294</v>
      </c>
      <c r="W374" s="207" t="n">
        <f aca="false">2*S374*V374/(2+S374*V374)</f>
        <v>0.0016255907949786</v>
      </c>
    </row>
    <row r="375" customFormat="false" ht="15" hidden="false" customHeight="false" outlineLevel="0" collapsed="false">
      <c r="A375" s="196" t="s">
        <v>208</v>
      </c>
      <c r="B375" s="197" t="s">
        <v>40</v>
      </c>
      <c r="C375" s="197" t="n">
        <v>1</v>
      </c>
      <c r="D375" s="198" t="n">
        <v>1113955</v>
      </c>
      <c r="E375" s="198" t="n">
        <v>4492</v>
      </c>
      <c r="F375" s="199" t="n">
        <f aca="false">E375/D375</f>
        <v>0.00403247887033139</v>
      </c>
      <c r="G375" s="200" t="n">
        <f aca="false">2*C375*F375/(2+C375*F375)</f>
        <v>0.00402436478734565</v>
      </c>
      <c r="I375" s="196" t="s">
        <v>208</v>
      </c>
      <c r="J375" s="197" t="s">
        <v>40</v>
      </c>
      <c r="K375" s="197" t="n">
        <v>1</v>
      </c>
      <c r="L375" s="198" t="n">
        <v>1522118</v>
      </c>
      <c r="M375" s="198" t="n">
        <v>4891</v>
      </c>
      <c r="N375" s="199" t="n">
        <f aca="false">M375/L375</f>
        <v>0.00321328569795509</v>
      </c>
      <c r="O375" s="200" t="n">
        <f aca="false">2*K375*N375/(2+K375*N375)</f>
        <v>0.00320813137662026</v>
      </c>
      <c r="Q375" s="196" t="s">
        <v>208</v>
      </c>
      <c r="R375" s="197" t="s">
        <v>40</v>
      </c>
      <c r="S375" s="197" t="n">
        <v>1</v>
      </c>
      <c r="T375" s="198" t="n">
        <v>1737775</v>
      </c>
      <c r="U375" s="198" t="n">
        <v>4699</v>
      </c>
      <c r="V375" s="199" t="n">
        <f aca="false">U375/T375</f>
        <v>0.00270403245529485</v>
      </c>
      <c r="W375" s="200" t="n">
        <f aca="false">2*S375*V375/(2+S375*V375)</f>
        <v>0.00270038149569183</v>
      </c>
    </row>
    <row r="376" customFormat="false" ht="15" hidden="false" customHeight="false" outlineLevel="0" collapsed="false">
      <c r="A376" s="203" t="s">
        <v>209</v>
      </c>
      <c r="B376" s="204" t="s">
        <v>52</v>
      </c>
      <c r="C376" s="204" t="n">
        <v>1</v>
      </c>
      <c r="D376" s="205" t="n">
        <v>1040062</v>
      </c>
      <c r="E376" s="205" t="n">
        <v>7080</v>
      </c>
      <c r="F376" s="206" t="n">
        <f aca="false">E376/D376</f>
        <v>0.0068072864886901</v>
      </c>
      <c r="G376" s="207" t="n">
        <f aca="false">2*C376*F376/(2+C376*F376)</f>
        <v>0.00678419550748274</v>
      </c>
      <c r="I376" s="203" t="s">
        <v>209</v>
      </c>
      <c r="J376" s="204" t="s">
        <v>52</v>
      </c>
      <c r="K376" s="204" t="n">
        <v>1</v>
      </c>
      <c r="L376" s="205" t="n">
        <v>1364066</v>
      </c>
      <c r="M376" s="205" t="n">
        <v>7241</v>
      </c>
      <c r="N376" s="206" t="n">
        <f aca="false">M376/L376</f>
        <v>0.00530839416861061</v>
      </c>
      <c r="O376" s="207" t="n">
        <f aca="false">2*K376*N376/(2+K376*N376)</f>
        <v>0.00529434194166573</v>
      </c>
      <c r="Q376" s="203" t="s">
        <v>209</v>
      </c>
      <c r="R376" s="204" t="s">
        <v>52</v>
      </c>
      <c r="S376" s="204" t="n">
        <v>1</v>
      </c>
      <c r="T376" s="205" t="n">
        <v>1594143</v>
      </c>
      <c r="U376" s="205" t="n">
        <v>7040</v>
      </c>
      <c r="V376" s="206" t="n">
        <f aca="false">U376/T376</f>
        <v>0.00441616592739798</v>
      </c>
      <c r="W376" s="207" t="n">
        <f aca="false">2*S376*V376/(2+S376*V376)</f>
        <v>0.00440643615080277</v>
      </c>
    </row>
    <row r="377" customFormat="false" ht="15" hidden="false" customHeight="false" outlineLevel="0" collapsed="false">
      <c r="A377" s="196" t="s">
        <v>210</v>
      </c>
      <c r="B377" s="197" t="s">
        <v>53</v>
      </c>
      <c r="C377" s="197" t="n">
        <v>1</v>
      </c>
      <c r="D377" s="198" t="n">
        <v>943466</v>
      </c>
      <c r="E377" s="198" t="n">
        <v>10406</v>
      </c>
      <c r="F377" s="199" t="n">
        <f aca="false">E377/D377</f>
        <v>0.0110295442549069</v>
      </c>
      <c r="G377" s="200" t="n">
        <f aca="false">2*C377*F377/(2+C377*F377)</f>
        <v>0.0109690524302997</v>
      </c>
      <c r="I377" s="196" t="s">
        <v>210</v>
      </c>
      <c r="J377" s="197" t="s">
        <v>53</v>
      </c>
      <c r="K377" s="197" t="n">
        <v>1</v>
      </c>
      <c r="L377" s="198" t="n">
        <v>1119854</v>
      </c>
      <c r="M377" s="198" t="n">
        <v>9770</v>
      </c>
      <c r="N377" s="199" t="n">
        <f aca="false">M377/L377</f>
        <v>0.00872435156725788</v>
      </c>
      <c r="O377" s="200" t="n">
        <f aca="false">2*K377*N377/(2+K377*N377)</f>
        <v>0.00868645970309556</v>
      </c>
      <c r="Q377" s="196" t="s">
        <v>210</v>
      </c>
      <c r="R377" s="197" t="s">
        <v>53</v>
      </c>
      <c r="S377" s="197" t="n">
        <v>1</v>
      </c>
      <c r="T377" s="198" t="n">
        <v>1457021</v>
      </c>
      <c r="U377" s="198" t="n">
        <v>10685</v>
      </c>
      <c r="V377" s="199" t="n">
        <f aca="false">U377/T377</f>
        <v>0.00733345641552181</v>
      </c>
      <c r="W377" s="200" t="n">
        <f aca="false">2*S377*V377/(2+S377*V377)</f>
        <v>0.00730666486136997</v>
      </c>
    </row>
    <row r="378" customFormat="false" ht="15" hidden="false" customHeight="false" outlineLevel="0" collapsed="false">
      <c r="A378" s="203" t="s">
        <v>211</v>
      </c>
      <c r="B378" s="204" t="s">
        <v>57</v>
      </c>
      <c r="C378" s="204" t="n">
        <v>1</v>
      </c>
      <c r="D378" s="205" t="n">
        <v>825113</v>
      </c>
      <c r="E378" s="205" t="n">
        <v>14041</v>
      </c>
      <c r="F378" s="206" t="n">
        <f aca="false">E378/D378</f>
        <v>0.0170170631174154</v>
      </c>
      <c r="G378" s="207" t="n">
        <f aca="false">2*C378*F378/(2+C378*F378)</f>
        <v>0.0168734944573196</v>
      </c>
      <c r="I378" s="203" t="s">
        <v>211</v>
      </c>
      <c r="J378" s="204" t="s">
        <v>57</v>
      </c>
      <c r="K378" s="204" t="n">
        <v>1</v>
      </c>
      <c r="L378" s="205" t="n">
        <v>967154</v>
      </c>
      <c r="M378" s="205" t="n">
        <v>13425</v>
      </c>
      <c r="N378" s="206" t="n">
        <f aca="false">M378/L378</f>
        <v>0.013880933129574</v>
      </c>
      <c r="O378" s="207" t="n">
        <f aca="false">2*K378*N378/(2+K378*N378)</f>
        <v>0.0137852570141801</v>
      </c>
      <c r="Q378" s="203" t="s">
        <v>211</v>
      </c>
      <c r="R378" s="204" t="s">
        <v>57</v>
      </c>
      <c r="S378" s="204" t="n">
        <v>1</v>
      </c>
      <c r="T378" s="205" t="n">
        <v>1355589</v>
      </c>
      <c r="U378" s="205" t="n">
        <v>16023</v>
      </c>
      <c r="V378" s="206" t="n">
        <f aca="false">U378/T378</f>
        <v>0.0118199542781772</v>
      </c>
      <c r="W378" s="207" t="n">
        <f aca="false">2*S378*V378/(2+S378*V378)</f>
        <v>0.0117505090383877</v>
      </c>
    </row>
    <row r="379" customFormat="false" ht="15" hidden="false" customHeight="false" outlineLevel="0" collapsed="false">
      <c r="A379" s="196" t="s">
        <v>212</v>
      </c>
      <c r="B379" s="197" t="s">
        <v>62</v>
      </c>
      <c r="C379" s="197" t="n">
        <v>1</v>
      </c>
      <c r="D379" s="198" t="n">
        <v>669445</v>
      </c>
      <c r="E379" s="198" t="n">
        <v>17368</v>
      </c>
      <c r="F379" s="199" t="n">
        <f aca="false">E379/D379</f>
        <v>0.0259438788847478</v>
      </c>
      <c r="G379" s="200" t="n">
        <f aca="false">2*C379*F379/(2+C379*F379)</f>
        <v>0.0256116461617185</v>
      </c>
      <c r="I379" s="196" t="s">
        <v>212</v>
      </c>
      <c r="J379" s="197" t="s">
        <v>62</v>
      </c>
      <c r="K379" s="197" t="n">
        <v>1</v>
      </c>
      <c r="L379" s="198" t="n">
        <v>839715</v>
      </c>
      <c r="M379" s="198" t="n">
        <v>17754</v>
      </c>
      <c r="N379" s="199" t="n">
        <f aca="false">M379/L379</f>
        <v>0.0211428877654919</v>
      </c>
      <c r="O379" s="200" t="n">
        <f aca="false">2*K379*N379/(2+K379*N379)</f>
        <v>0.0209217150291306</v>
      </c>
      <c r="Q379" s="196" t="s">
        <v>212</v>
      </c>
      <c r="R379" s="197" t="s">
        <v>62</v>
      </c>
      <c r="S379" s="197" t="n">
        <v>1</v>
      </c>
      <c r="T379" s="198" t="n">
        <v>1087201</v>
      </c>
      <c r="U379" s="198" t="n">
        <v>19487</v>
      </c>
      <c r="V379" s="199" t="n">
        <f aca="false">U379/T379</f>
        <v>0.017924008532001</v>
      </c>
      <c r="W379" s="200" t="n">
        <f aca="false">2*S379*V379/(2+S379*V379)</f>
        <v>0.0177648003157863</v>
      </c>
    </row>
    <row r="380" customFormat="false" ht="15" hidden="false" customHeight="false" outlineLevel="0" collapsed="false">
      <c r="A380" s="203" t="s">
        <v>213</v>
      </c>
      <c r="B380" s="204" t="s">
        <v>64</v>
      </c>
      <c r="C380" s="204" t="n">
        <v>1</v>
      </c>
      <c r="D380" s="205" t="n">
        <v>489752</v>
      </c>
      <c r="E380" s="205" t="n">
        <v>19257</v>
      </c>
      <c r="F380" s="206" t="n">
        <f aca="false">E380/D380</f>
        <v>0.039319900684428</v>
      </c>
      <c r="G380" s="207" t="n">
        <f aca="false">2*C380*F380/(2+C380*F380)</f>
        <v>0.0385617780429953</v>
      </c>
      <c r="I380" s="203" t="s">
        <v>213</v>
      </c>
      <c r="J380" s="204" t="s">
        <v>64</v>
      </c>
      <c r="K380" s="204" t="n">
        <v>1</v>
      </c>
      <c r="L380" s="205" t="n">
        <v>682207</v>
      </c>
      <c r="M380" s="205" t="n">
        <v>22485</v>
      </c>
      <c r="N380" s="206" t="n">
        <f aca="false">M380/L380</f>
        <v>0.0329592044643341</v>
      </c>
      <c r="O380" s="207" t="n">
        <f aca="false">2*K380*N380/(2+K380*N380)</f>
        <v>0.0324248557393148</v>
      </c>
      <c r="Q380" s="203" t="s">
        <v>213</v>
      </c>
      <c r="R380" s="204" t="s">
        <v>64</v>
      </c>
      <c r="S380" s="204" t="n">
        <v>1</v>
      </c>
      <c r="T380" s="205" t="n">
        <v>828492</v>
      </c>
      <c r="U380" s="205" t="n">
        <v>23758</v>
      </c>
      <c r="V380" s="206" t="n">
        <f aca="false">U380/T380</f>
        <v>0.0286761972354591</v>
      </c>
      <c r="W380" s="207" t="n">
        <f aca="false">2*S380*V380/(2+S380*V380)</f>
        <v>0.0282708470425562</v>
      </c>
    </row>
    <row r="381" customFormat="false" ht="15" hidden="false" customHeight="false" outlineLevel="0" collapsed="false">
      <c r="A381" s="196" t="s">
        <v>214</v>
      </c>
      <c r="B381" s="197" t="s">
        <v>69</v>
      </c>
      <c r="C381" s="197" t="n">
        <v>1</v>
      </c>
      <c r="D381" s="198" t="n">
        <v>338698</v>
      </c>
      <c r="E381" s="198" t="n">
        <v>21074</v>
      </c>
      <c r="F381" s="199" t="n">
        <f aca="false">E381/D381</f>
        <v>0.0622206213204684</v>
      </c>
      <c r="G381" s="200" t="n">
        <f aca="false">2*C381*F381/(2+C381*F381)</f>
        <v>0.0603433218320042</v>
      </c>
      <c r="I381" s="196" t="s">
        <v>214</v>
      </c>
      <c r="J381" s="197" t="s">
        <v>69</v>
      </c>
      <c r="K381" s="197" t="n">
        <v>1</v>
      </c>
      <c r="L381" s="198" t="n">
        <v>500899</v>
      </c>
      <c r="M381" s="198" t="n">
        <v>26102</v>
      </c>
      <c r="N381" s="199" t="n">
        <f aca="false">M381/L381</f>
        <v>0.0521103056704046</v>
      </c>
      <c r="O381" s="200" t="n">
        <f aca="false">2*K381*N381/(2+K381*N381)</f>
        <v>0.0507870415410059</v>
      </c>
      <c r="Q381" s="196" t="s">
        <v>214</v>
      </c>
      <c r="R381" s="197" t="s">
        <v>69</v>
      </c>
      <c r="S381" s="197" t="n">
        <v>1</v>
      </c>
      <c r="T381" s="198" t="n">
        <v>639156</v>
      </c>
      <c r="U381" s="198" t="n">
        <v>29151</v>
      </c>
      <c r="V381" s="199" t="n">
        <f aca="false">U381/T381</f>
        <v>0.0456085838199125</v>
      </c>
      <c r="W381" s="200" t="n">
        <f aca="false">2*S381*V381/(2+S381*V381)</f>
        <v>0.0445917016389756</v>
      </c>
    </row>
    <row r="382" customFormat="false" ht="15" hidden="false" customHeight="false" outlineLevel="0" collapsed="false">
      <c r="A382" s="203" t="s">
        <v>215</v>
      </c>
      <c r="B382" s="204" t="s">
        <v>70</v>
      </c>
      <c r="C382" s="204" t="n">
        <v>1</v>
      </c>
      <c r="D382" s="205" t="n">
        <v>212432</v>
      </c>
      <c r="E382" s="205" t="n">
        <v>21485</v>
      </c>
      <c r="F382" s="206" t="n">
        <f aca="false">E382/D382</f>
        <v>0.101138246591851</v>
      </c>
      <c r="G382" s="207" t="n">
        <f aca="false">2*C382*F382/(2+C382*F382)</f>
        <v>0.0962699591575202</v>
      </c>
      <c r="I382" s="203" t="s">
        <v>215</v>
      </c>
      <c r="J382" s="204" t="s">
        <v>70</v>
      </c>
      <c r="K382" s="204" t="n">
        <v>1</v>
      </c>
      <c r="L382" s="205" t="n">
        <v>304677</v>
      </c>
      <c r="M382" s="205" t="n">
        <v>25203</v>
      </c>
      <c r="N382" s="206" t="n">
        <f aca="false">M382/L382</f>
        <v>0.0827203891334101</v>
      </c>
      <c r="O382" s="207" t="n">
        <f aca="false">2*K382*N382/(2+K382*N382)</f>
        <v>0.0794349443785192</v>
      </c>
      <c r="Q382" s="203" t="s">
        <v>215</v>
      </c>
      <c r="R382" s="204" t="s">
        <v>70</v>
      </c>
      <c r="S382" s="204" t="n">
        <v>1</v>
      </c>
      <c r="T382" s="205" t="n">
        <v>438018</v>
      </c>
      <c r="U382" s="205" t="n">
        <v>31267</v>
      </c>
      <c r="V382" s="206" t="n">
        <f aca="false">U382/T382</f>
        <v>0.0713829112045624</v>
      </c>
      <c r="W382" s="207" t="n">
        <f aca="false">2*S382*V382/(2+S382*V382)</f>
        <v>0.068922950767274</v>
      </c>
    </row>
    <row r="383" customFormat="false" ht="15" hidden="false" customHeight="false" outlineLevel="0" collapsed="false">
      <c r="A383" s="196" t="s">
        <v>216</v>
      </c>
      <c r="B383" s="197" t="s">
        <v>71</v>
      </c>
      <c r="C383" s="197" t="n">
        <v>1</v>
      </c>
      <c r="D383" s="198" t="n">
        <v>104823</v>
      </c>
      <c r="E383" s="198" t="n">
        <v>15629</v>
      </c>
      <c r="F383" s="199" t="n">
        <f aca="false">E383/D383</f>
        <v>0.149098957289908</v>
      </c>
      <c r="G383" s="200" t="n">
        <f aca="false">2*C383*F383/(2+C383*F383)</f>
        <v>0.138754855177006</v>
      </c>
      <c r="I383" s="196" t="s">
        <v>216</v>
      </c>
      <c r="J383" s="197" t="s">
        <v>71</v>
      </c>
      <c r="K383" s="197" t="n">
        <v>1</v>
      </c>
      <c r="L383" s="198" t="n">
        <v>148823</v>
      </c>
      <c r="M383" s="198" t="n">
        <v>18181</v>
      </c>
      <c r="N383" s="199" t="n">
        <f aca="false">M383/L383</f>
        <v>0.122165256714352</v>
      </c>
      <c r="O383" s="200" t="n">
        <f aca="false">2*K383*N383/(2+K383*N383)</f>
        <v>0.115132651736552</v>
      </c>
      <c r="Q383" s="196" t="s">
        <v>216</v>
      </c>
      <c r="R383" s="197" t="s">
        <v>71</v>
      </c>
      <c r="S383" s="197" t="n">
        <v>1</v>
      </c>
      <c r="T383" s="198" t="n">
        <v>250801</v>
      </c>
      <c r="U383" s="198" t="n">
        <v>26342</v>
      </c>
      <c r="V383" s="199" t="n">
        <f aca="false">U383/T383</f>
        <v>0.105031479140833</v>
      </c>
      <c r="W383" s="200" t="n">
        <f aca="false">2*S383*V383/(2+S383*V383)</f>
        <v>0.0997908869122483</v>
      </c>
    </row>
    <row r="384" customFormat="false" ht="15" hidden="false" customHeight="false" outlineLevel="0" collapsed="false">
      <c r="A384" s="203" t="n">
        <v>90</v>
      </c>
      <c r="B384" s="204" t="s">
        <v>72</v>
      </c>
      <c r="C384" s="204" t="n">
        <v>1</v>
      </c>
      <c r="D384" s="205" t="n">
        <v>36398</v>
      </c>
      <c r="E384" s="205" t="n">
        <v>7512</v>
      </c>
      <c r="F384" s="206" t="n">
        <f aca="false">E384/D384</f>
        <v>0.206384966206934</v>
      </c>
      <c r="G384" s="207" t="n">
        <f aca="false">2*C384*F384/(2+C384*F384)</f>
        <v>0.18707974298949</v>
      </c>
      <c r="I384" s="203" t="n">
        <v>90</v>
      </c>
      <c r="J384" s="204" t="s">
        <v>72</v>
      </c>
      <c r="K384" s="204" t="n">
        <v>1</v>
      </c>
      <c r="L384" s="205" t="n">
        <v>59339</v>
      </c>
      <c r="M384" s="205" t="n">
        <v>10140</v>
      </c>
      <c r="N384" s="206" t="n">
        <f aca="false">M384/L384</f>
        <v>0.170882556160367</v>
      </c>
      <c r="O384" s="207" t="n">
        <f aca="false">2*K384*N384/(2+K384*N384)</f>
        <v>0.157431414864382</v>
      </c>
      <c r="Q384" s="203" t="n">
        <v>90</v>
      </c>
      <c r="R384" s="204" t="s">
        <v>72</v>
      </c>
      <c r="S384" s="204" t="n">
        <v>1</v>
      </c>
      <c r="T384" s="205" t="n">
        <v>112071</v>
      </c>
      <c r="U384" s="205" t="n">
        <v>16479</v>
      </c>
      <c r="V384" s="206" t="n">
        <f aca="false">U384/T384</f>
        <v>0.147040715260861</v>
      </c>
      <c r="W384" s="207" t="n">
        <f aca="false">2*S384*V384/(2+S384*V384)</f>
        <v>0.136970588601992</v>
      </c>
    </row>
    <row r="385" customFormat="false" ht="15" hidden="false" customHeight="false" outlineLevel="0" collapsed="false">
      <c r="A385" s="196" t="n">
        <v>95</v>
      </c>
      <c r="B385" s="197" t="s">
        <v>74</v>
      </c>
      <c r="C385" s="197" t="n">
        <v>1</v>
      </c>
      <c r="D385" s="198" t="n">
        <v>6896</v>
      </c>
      <c r="E385" s="198" t="n">
        <v>1960</v>
      </c>
      <c r="F385" s="199" t="n">
        <f aca="false">E385/D385</f>
        <v>0.284222737819025</v>
      </c>
      <c r="G385" s="200" t="n">
        <f aca="false">2*C385*F385/(2+C385*F385)</f>
        <v>0.248857287963433</v>
      </c>
      <c r="I385" s="196" t="n">
        <v>95</v>
      </c>
      <c r="J385" s="197" t="s">
        <v>74</v>
      </c>
      <c r="K385" s="197" t="n">
        <v>1</v>
      </c>
      <c r="L385" s="198" t="n">
        <v>17355</v>
      </c>
      <c r="M385" s="198" t="n">
        <v>4180</v>
      </c>
      <c r="N385" s="199" t="n">
        <f aca="false">M385/L385</f>
        <v>0.240852780178623</v>
      </c>
      <c r="O385" s="200" t="n">
        <f aca="false">2*K385*N385/(2+K385*N385)</f>
        <v>0.214965286706094</v>
      </c>
      <c r="Q385" s="196" t="n">
        <v>95</v>
      </c>
      <c r="R385" s="197" t="s">
        <v>74</v>
      </c>
      <c r="S385" s="197" t="n">
        <v>1</v>
      </c>
      <c r="T385" s="198" t="n">
        <v>34909</v>
      </c>
      <c r="U385" s="198" t="n">
        <v>7347</v>
      </c>
      <c r="V385" s="199" t="n">
        <f aca="false">U385/T385</f>
        <v>0.210461485576785</v>
      </c>
      <c r="W385" s="200" t="n">
        <f aca="false">2*S385*V385/(2+S385*V385)</f>
        <v>0.190423119289833</v>
      </c>
    </row>
    <row r="386" customFormat="false" ht="15" hidden="false" customHeight="false" outlineLevel="0" collapsed="false">
      <c r="A386" s="220" t="s">
        <v>217</v>
      </c>
      <c r="B386" s="221" t="s">
        <v>218</v>
      </c>
      <c r="C386" s="221" t="n">
        <v>1</v>
      </c>
      <c r="D386" s="222" t="n">
        <v>1073</v>
      </c>
      <c r="E386" s="222" t="n">
        <v>371</v>
      </c>
      <c r="F386" s="223" t="n">
        <f aca="false">E386/D386</f>
        <v>0.345759552656104</v>
      </c>
      <c r="G386" s="224" t="n">
        <f aca="false">2*C386*F386/(2+C386*F386)</f>
        <v>0.294795391338896</v>
      </c>
      <c r="I386" s="220" t="s">
        <v>217</v>
      </c>
      <c r="J386" s="221" t="s">
        <v>218</v>
      </c>
      <c r="K386" s="221" t="n">
        <v>1</v>
      </c>
      <c r="L386" s="222" t="n">
        <v>3765</v>
      </c>
      <c r="M386" s="222" t="n">
        <v>1133</v>
      </c>
      <c r="N386" s="223" t="n">
        <f aca="false">M386/L386</f>
        <v>0.300929614873838</v>
      </c>
      <c r="O386" s="224" t="n">
        <f aca="false">2*K386*N386/(2+K386*N386)</f>
        <v>0.26157220362461</v>
      </c>
      <c r="Q386" s="220" t="s">
        <v>217</v>
      </c>
      <c r="R386" s="221" t="s">
        <v>218</v>
      </c>
      <c r="S386" s="221" t="n">
        <v>1</v>
      </c>
      <c r="T386" s="222" t="n">
        <v>9021</v>
      </c>
      <c r="U386" s="222" t="n">
        <v>2427</v>
      </c>
      <c r="V386" s="223" t="n">
        <f aca="false">U386/T386</f>
        <v>0.269038909211839</v>
      </c>
      <c r="W386" s="224" t="n">
        <f aca="false">2*S386*V386/(2+S386*V386)</f>
        <v>0.237139088377547</v>
      </c>
    </row>
    <row r="388" customFormat="false" ht="15" hidden="false" customHeight="false" outlineLevel="0" collapsed="false">
      <c r="A388" s="180"/>
      <c r="B388" s="181"/>
      <c r="C388" s="181"/>
      <c r="D388" s="181"/>
      <c r="E388" s="182"/>
      <c r="F388" s="182" t="s">
        <v>279</v>
      </c>
      <c r="G388" s="181"/>
      <c r="I388" s="180"/>
      <c r="J388" s="181"/>
      <c r="K388" s="181"/>
      <c r="L388" s="181"/>
      <c r="M388" s="182"/>
      <c r="N388" s="182" t="s">
        <v>280</v>
      </c>
      <c r="O388" s="181"/>
      <c r="Q388" s="180"/>
      <c r="R388" s="181"/>
      <c r="S388" s="181"/>
      <c r="T388" s="181"/>
      <c r="U388" s="182"/>
      <c r="V388" s="182" t="s">
        <v>281</v>
      </c>
      <c r="W388" s="181"/>
    </row>
    <row r="389" customFormat="false" ht="15" hidden="false" customHeight="false" outlineLevel="0" collapsed="false">
      <c r="A389" s="184"/>
      <c r="B389" s="185"/>
      <c r="C389" s="186"/>
      <c r="D389" s="187"/>
      <c r="E389" s="187"/>
      <c r="F389" s="187"/>
      <c r="G389" s="187"/>
      <c r="I389" s="184"/>
      <c r="J389" s="185"/>
      <c r="K389" s="186"/>
      <c r="L389" s="187"/>
      <c r="M389" s="187"/>
      <c r="N389" s="187"/>
      <c r="O389" s="187"/>
      <c r="Q389" s="184"/>
      <c r="R389" s="185"/>
      <c r="S389" s="186"/>
      <c r="T389" s="187"/>
      <c r="U389" s="187"/>
      <c r="V389" s="187"/>
      <c r="W389" s="187"/>
    </row>
    <row r="390" customFormat="false" ht="61" hidden="false" customHeight="false" outlineLevel="0" collapsed="false">
      <c r="A390" s="184" t="s">
        <v>163</v>
      </c>
      <c r="B390" s="187" t="s">
        <v>164</v>
      </c>
      <c r="C390" s="186" t="s">
        <v>165</v>
      </c>
      <c r="D390" s="187" t="s">
        <v>166</v>
      </c>
      <c r="E390" s="187" t="s">
        <v>167</v>
      </c>
      <c r="F390" s="187" t="s">
        <v>168</v>
      </c>
      <c r="G390" s="187" t="s">
        <v>169</v>
      </c>
      <c r="I390" s="184" t="s">
        <v>163</v>
      </c>
      <c r="J390" s="187" t="s">
        <v>164</v>
      </c>
      <c r="K390" s="186" t="s">
        <v>165</v>
      </c>
      <c r="L390" s="187" t="s">
        <v>166</v>
      </c>
      <c r="M390" s="187" t="s">
        <v>167</v>
      </c>
      <c r="N390" s="187" t="s">
        <v>168</v>
      </c>
      <c r="O390" s="187" t="s">
        <v>169</v>
      </c>
      <c r="Q390" s="184" t="s">
        <v>163</v>
      </c>
      <c r="R390" s="187" t="s">
        <v>164</v>
      </c>
      <c r="S390" s="186" t="s">
        <v>165</v>
      </c>
      <c r="T390" s="187" t="s">
        <v>166</v>
      </c>
      <c r="U390" s="187" t="s">
        <v>167</v>
      </c>
      <c r="V390" s="187" t="s">
        <v>168</v>
      </c>
      <c r="W390" s="187" t="s">
        <v>169</v>
      </c>
    </row>
    <row r="391" customFormat="false" ht="15" hidden="false" customHeight="false" outlineLevel="0" collapsed="false">
      <c r="A391" s="191" t="s">
        <v>175</v>
      </c>
      <c r="B391" s="192" t="s">
        <v>176</v>
      </c>
      <c r="C391" s="193" t="s">
        <v>177</v>
      </c>
      <c r="D391" s="192" t="s">
        <v>178</v>
      </c>
      <c r="E391" s="192" t="s">
        <v>179</v>
      </c>
      <c r="F391" s="192" t="s">
        <v>180</v>
      </c>
      <c r="G391" s="192" t="s">
        <v>181</v>
      </c>
      <c r="I391" s="191" t="s">
        <v>175</v>
      </c>
      <c r="J391" s="192" t="s">
        <v>176</v>
      </c>
      <c r="K391" s="193" t="s">
        <v>177</v>
      </c>
      <c r="L391" s="192" t="s">
        <v>178</v>
      </c>
      <c r="M391" s="192" t="s">
        <v>179</v>
      </c>
      <c r="N391" s="192" t="s">
        <v>180</v>
      </c>
      <c r="O391" s="192" t="s">
        <v>181</v>
      </c>
      <c r="Q391" s="191" t="s">
        <v>175</v>
      </c>
      <c r="R391" s="192" t="s">
        <v>176</v>
      </c>
      <c r="S391" s="193" t="s">
        <v>177</v>
      </c>
      <c r="T391" s="192" t="s">
        <v>178</v>
      </c>
      <c r="U391" s="192" t="s">
        <v>179</v>
      </c>
      <c r="V391" s="192" t="s">
        <v>180</v>
      </c>
      <c r="W391" s="192" t="s">
        <v>181</v>
      </c>
    </row>
    <row r="392" customFormat="false" ht="15" hidden="false" customHeight="false" outlineLevel="0" collapsed="false">
      <c r="A392" s="196" t="s">
        <v>186</v>
      </c>
      <c r="B392" s="197" t="s">
        <v>186</v>
      </c>
      <c r="C392" s="197" t="n">
        <v>1</v>
      </c>
      <c r="D392" s="198" t="n">
        <v>366229.94195122</v>
      </c>
      <c r="E392" s="198" t="n">
        <v>3392</v>
      </c>
      <c r="F392" s="199" t="n">
        <f aca="false">E392/D392</f>
        <v>0.00926194068657499</v>
      </c>
      <c r="G392" s="200" t="n">
        <f aca="false">2*C392*F392/(2+C392*F392)</f>
        <v>0.00921924662884933</v>
      </c>
      <c r="I392" s="196" t="s">
        <v>186</v>
      </c>
      <c r="J392" s="197" t="s">
        <v>186</v>
      </c>
      <c r="K392" s="197" t="n">
        <v>1</v>
      </c>
      <c r="L392" s="198" t="n">
        <v>349756.27692878</v>
      </c>
      <c r="M392" s="198" t="n">
        <v>2142</v>
      </c>
      <c r="N392" s="199" t="n">
        <f aca="false">M392/L392</f>
        <v>0.00612426464167838</v>
      </c>
      <c r="O392" s="200" t="n">
        <f aca="false">2*K392*N392/(2+K392*N392)</f>
        <v>0.00610556858278394</v>
      </c>
      <c r="Q392" s="196" t="s">
        <v>186</v>
      </c>
      <c r="R392" s="197" t="s">
        <v>186</v>
      </c>
      <c r="S392" s="197" t="n">
        <v>1</v>
      </c>
      <c r="T392" s="198" t="n">
        <v>341402.372507317</v>
      </c>
      <c r="U392" s="198" t="n">
        <v>1529</v>
      </c>
      <c r="V392" s="199" t="n">
        <f aca="false">U392/T392</f>
        <v>0.00447858633427402</v>
      </c>
      <c r="W392" s="200" t="n">
        <f aca="false">2*S392*V392/(2+S392*V392)</f>
        <v>0.0044685798738956</v>
      </c>
    </row>
    <row r="393" customFormat="false" ht="15" hidden="false" customHeight="false" outlineLevel="0" collapsed="false">
      <c r="A393" s="203" t="s">
        <v>188</v>
      </c>
      <c r="B393" s="204" t="s">
        <v>189</v>
      </c>
      <c r="C393" s="204" t="n">
        <v>1</v>
      </c>
      <c r="D393" s="205" t="n">
        <v>1817374</v>
      </c>
      <c r="E393" s="205" t="n">
        <v>571</v>
      </c>
      <c r="F393" s="206" t="n">
        <f aca="false">E393/D393</f>
        <v>0.000314189594436808</v>
      </c>
      <c r="G393" s="207" t="n">
        <f aca="false">2*C393*F393/(2+C393*F393)</f>
        <v>0.000314140244638779</v>
      </c>
      <c r="I393" s="203" t="s">
        <v>188</v>
      </c>
      <c r="J393" s="204" t="s">
        <v>189</v>
      </c>
      <c r="K393" s="204" t="n">
        <v>1</v>
      </c>
      <c r="L393" s="205" t="n">
        <v>1751610</v>
      </c>
      <c r="M393" s="205" t="n">
        <v>324</v>
      </c>
      <c r="N393" s="206" t="n">
        <f aca="false">M393/L393</f>
        <v>0.000184972682275164</v>
      </c>
      <c r="O393" s="207" t="n">
        <f aca="false">2*K393*N393/(2+K393*N393)</f>
        <v>0.000184955576410629</v>
      </c>
      <c r="Q393" s="203" t="s">
        <v>188</v>
      </c>
      <c r="R393" s="204" t="s">
        <v>189</v>
      </c>
      <c r="S393" s="204" t="n">
        <v>1</v>
      </c>
      <c r="T393" s="205" t="n">
        <v>1702773</v>
      </c>
      <c r="U393" s="205" t="n">
        <v>206</v>
      </c>
      <c r="V393" s="206" t="n">
        <f aca="false">U393/T393</f>
        <v>0.000120979132274237</v>
      </c>
      <c r="W393" s="207" t="n">
        <f aca="false">2*S393*V393/(2+S393*V393)</f>
        <v>0.000120971814741649</v>
      </c>
    </row>
    <row r="394" customFormat="false" ht="15" hidden="false" customHeight="false" outlineLevel="0" collapsed="false">
      <c r="A394" s="196" t="s">
        <v>194</v>
      </c>
      <c r="B394" s="197" t="s">
        <v>46</v>
      </c>
      <c r="C394" s="197" t="n">
        <v>1</v>
      </c>
      <c r="D394" s="198" t="n">
        <v>1720580</v>
      </c>
      <c r="E394" s="198" t="n">
        <v>268</v>
      </c>
      <c r="F394" s="199" t="n">
        <f aca="false">E394/D394</f>
        <v>0.000155761429285473</v>
      </c>
      <c r="G394" s="200" t="n">
        <f aca="false">2*C394*F394/(2+C394*F394)</f>
        <v>0.00015574929941873</v>
      </c>
      <c r="I394" s="196" t="s">
        <v>194</v>
      </c>
      <c r="J394" s="197" t="s">
        <v>46</v>
      </c>
      <c r="K394" s="197" t="n">
        <v>1</v>
      </c>
      <c r="L394" s="198" t="n">
        <v>1787919</v>
      </c>
      <c r="M394" s="198" t="n">
        <v>145</v>
      </c>
      <c r="N394" s="199" t="n">
        <f aca="false">M394/L394</f>
        <v>8.1099870855447E-005</v>
      </c>
      <c r="O394" s="200" t="n">
        <f aca="false">2*K394*N394/(2+K394*N394)</f>
        <v>8.10965823942675E-005</v>
      </c>
      <c r="Q394" s="196" t="s">
        <v>194</v>
      </c>
      <c r="R394" s="197" t="s">
        <v>46</v>
      </c>
      <c r="S394" s="197" t="n">
        <v>1</v>
      </c>
      <c r="T394" s="198" t="n">
        <v>1714863</v>
      </c>
      <c r="U394" s="198" t="n">
        <v>80</v>
      </c>
      <c r="V394" s="199" t="n">
        <f aca="false">U394/T394</f>
        <v>4.66509569569114E-005</v>
      </c>
      <c r="W394" s="200" t="n">
        <f aca="false">2*S394*V394/(2+S394*V394)</f>
        <v>4.66498688264001E-005</v>
      </c>
    </row>
    <row r="395" customFormat="false" ht="15" hidden="false" customHeight="false" outlineLevel="0" collapsed="false">
      <c r="A395" s="203" t="s">
        <v>200</v>
      </c>
      <c r="B395" s="204" t="s">
        <v>33</v>
      </c>
      <c r="C395" s="204" t="n">
        <v>1</v>
      </c>
      <c r="D395" s="205" t="n">
        <v>1716783</v>
      </c>
      <c r="E395" s="205" t="n">
        <v>303</v>
      </c>
      <c r="F395" s="206" t="n">
        <f aca="false">E395/D395</f>
        <v>0.000176492893976699</v>
      </c>
      <c r="G395" s="207" t="n">
        <f aca="false">2*C395*F395/(2+C395*F395)</f>
        <v>0.000176477320480193</v>
      </c>
      <c r="I395" s="203" t="s">
        <v>200</v>
      </c>
      <c r="J395" s="204" t="s">
        <v>33</v>
      </c>
      <c r="K395" s="204" t="n">
        <v>1</v>
      </c>
      <c r="L395" s="205" t="n">
        <v>1820359</v>
      </c>
      <c r="M395" s="205" t="n">
        <v>159</v>
      </c>
      <c r="N395" s="206" t="n">
        <f aca="false">M395/L395</f>
        <v>8.73454082409019E-005</v>
      </c>
      <c r="O395" s="207" t="n">
        <f aca="false">2*K395*N395/(2+K395*N395)</f>
        <v>8.73415937973186E-005</v>
      </c>
      <c r="Q395" s="203" t="s">
        <v>200</v>
      </c>
      <c r="R395" s="204" t="s">
        <v>33</v>
      </c>
      <c r="S395" s="204" t="n">
        <v>1</v>
      </c>
      <c r="T395" s="205" t="n">
        <v>1733941</v>
      </c>
      <c r="U395" s="205" t="n">
        <v>92</v>
      </c>
      <c r="V395" s="206" t="n">
        <f aca="false">U395/T395</f>
        <v>5.30583220536339E-005</v>
      </c>
      <c r="W395" s="207" t="n">
        <f aca="false">2*S395*V395/(2+S395*V395)</f>
        <v>5.30569144982056E-005</v>
      </c>
    </row>
    <row r="396" customFormat="false" ht="15" hidden="false" customHeight="false" outlineLevel="0" collapsed="false">
      <c r="A396" s="196" t="s">
        <v>202</v>
      </c>
      <c r="B396" s="197" t="s">
        <v>34</v>
      </c>
      <c r="C396" s="197" t="n">
        <v>1</v>
      </c>
      <c r="D396" s="198" t="n">
        <v>1749599</v>
      </c>
      <c r="E396" s="198" t="n">
        <v>635</v>
      </c>
      <c r="F396" s="199" t="n">
        <f aca="false">E396/D396</f>
        <v>0.000362940308036299</v>
      </c>
      <c r="G396" s="200" t="n">
        <f aca="false">2*C396*F396/(2+C396*F396)</f>
        <v>0.00036287445715267</v>
      </c>
      <c r="I396" s="196" t="s">
        <v>202</v>
      </c>
      <c r="J396" s="197" t="s">
        <v>34</v>
      </c>
      <c r="K396" s="197" t="n">
        <v>1</v>
      </c>
      <c r="L396" s="198" t="n">
        <v>1780938</v>
      </c>
      <c r="M396" s="198" t="n">
        <v>418</v>
      </c>
      <c r="N396" s="199" t="n">
        <f aca="false">M396/L396</f>
        <v>0.000234707777586867</v>
      </c>
      <c r="O396" s="200" t="n">
        <f aca="false">2*K396*N396/(2+K396*N396)</f>
        <v>0.000234680236948438</v>
      </c>
      <c r="Q396" s="196" t="s">
        <v>202</v>
      </c>
      <c r="R396" s="197" t="s">
        <v>34</v>
      </c>
      <c r="S396" s="197" t="n">
        <v>1</v>
      </c>
      <c r="T396" s="198" t="n">
        <v>1764595</v>
      </c>
      <c r="U396" s="198" t="n">
        <v>302</v>
      </c>
      <c r="V396" s="199" t="n">
        <f aca="false">U396/T396</f>
        <v>0.000171144086886793</v>
      </c>
      <c r="W396" s="200" t="n">
        <f aca="false">2*S396*V396/(2+S396*V396)</f>
        <v>0.000171129442990663</v>
      </c>
    </row>
    <row r="397" customFormat="false" ht="15" hidden="false" customHeight="false" outlineLevel="0" collapsed="false">
      <c r="A397" s="203" t="s">
        <v>203</v>
      </c>
      <c r="B397" s="204" t="s">
        <v>35</v>
      </c>
      <c r="C397" s="204" t="n">
        <v>1</v>
      </c>
      <c r="D397" s="205" t="n">
        <v>1752831</v>
      </c>
      <c r="E397" s="205" t="n">
        <v>764</v>
      </c>
      <c r="F397" s="206" t="n">
        <f aca="false">E397/D397</f>
        <v>0.000435866321396644</v>
      </c>
      <c r="G397" s="207" t="n">
        <f aca="false">2*C397*F397/(2+C397*F397)</f>
        <v>0.00043577135236848</v>
      </c>
      <c r="I397" s="203" t="s">
        <v>203</v>
      </c>
      <c r="J397" s="204" t="s">
        <v>35</v>
      </c>
      <c r="K397" s="204" t="n">
        <v>1</v>
      </c>
      <c r="L397" s="205" t="n">
        <v>1712119</v>
      </c>
      <c r="M397" s="205" t="n">
        <v>487</v>
      </c>
      <c r="N397" s="206" t="n">
        <f aca="false">M397/L397</f>
        <v>0.000284442845386331</v>
      </c>
      <c r="O397" s="207" t="n">
        <f aca="false">2*K397*N397/(2+K397*N397)</f>
        <v>0.000284402397272774</v>
      </c>
      <c r="Q397" s="203" t="s">
        <v>203</v>
      </c>
      <c r="R397" s="204" t="s">
        <v>35</v>
      </c>
      <c r="S397" s="204" t="n">
        <v>1</v>
      </c>
      <c r="T397" s="205" t="n">
        <v>1800741</v>
      </c>
      <c r="U397" s="205" t="n">
        <v>370</v>
      </c>
      <c r="V397" s="206" t="n">
        <f aca="false">U397/T397</f>
        <v>0.000205470970006236</v>
      </c>
      <c r="W397" s="207" t="n">
        <f aca="false">2*S397*V397/(2+S397*V397)</f>
        <v>0.000205449863014916</v>
      </c>
    </row>
    <row r="398" customFormat="false" ht="15" hidden="false" customHeight="false" outlineLevel="0" collapsed="false">
      <c r="A398" s="196" t="s">
        <v>204</v>
      </c>
      <c r="B398" s="197" t="s">
        <v>36</v>
      </c>
      <c r="C398" s="197" t="n">
        <v>1</v>
      </c>
      <c r="D398" s="198" t="n">
        <v>1651186</v>
      </c>
      <c r="E398" s="198" t="n">
        <v>837</v>
      </c>
      <c r="F398" s="199" t="n">
        <f aca="false">E398/D398</f>
        <v>0.000506908367682381</v>
      </c>
      <c r="G398" s="200" t="n">
        <f aca="false">2*C398*F398/(2+C398*F398)</f>
        <v>0.000506779922190815</v>
      </c>
      <c r="I398" s="196" t="s">
        <v>204</v>
      </c>
      <c r="J398" s="197" t="s">
        <v>36</v>
      </c>
      <c r="K398" s="197" t="n">
        <v>1</v>
      </c>
      <c r="L398" s="198" t="n">
        <v>1727307</v>
      </c>
      <c r="M398" s="198" t="n">
        <v>555</v>
      </c>
      <c r="N398" s="199" t="n">
        <f aca="false">M398/L398</f>
        <v>0.000321309414018469</v>
      </c>
      <c r="O398" s="200" t="n">
        <f aca="false">2*K398*N398/(2+K398*N398)</f>
        <v>0.000321257802440344</v>
      </c>
      <c r="Q398" s="196" t="s">
        <v>204</v>
      </c>
      <c r="R398" s="197" t="s">
        <v>36</v>
      </c>
      <c r="S398" s="197" t="n">
        <v>1</v>
      </c>
      <c r="T398" s="198" t="n">
        <v>1825760</v>
      </c>
      <c r="U398" s="198" t="n">
        <v>409</v>
      </c>
      <c r="V398" s="199" t="n">
        <f aca="false">U398/T398</f>
        <v>0.000224016300061344</v>
      </c>
      <c r="W398" s="200" t="n">
        <f aca="false">2*S398*V398/(2+S398*V398)</f>
        <v>0.000223991211220152</v>
      </c>
    </row>
    <row r="399" customFormat="false" ht="15" hidden="false" customHeight="false" outlineLevel="0" collapsed="false">
      <c r="A399" s="203" t="s">
        <v>205</v>
      </c>
      <c r="B399" s="204" t="s">
        <v>37</v>
      </c>
      <c r="C399" s="204" t="n">
        <v>1</v>
      </c>
      <c r="D399" s="205" t="n">
        <v>1588553</v>
      </c>
      <c r="E399" s="205" t="n">
        <v>1045</v>
      </c>
      <c r="F399" s="206" t="n">
        <f aca="false">E399/D399</f>
        <v>0.000657831372324373</v>
      </c>
      <c r="G399" s="207" t="n">
        <f aca="false">2*C399*F399/(2+C399*F399)</f>
        <v>0.0006576150724116</v>
      </c>
      <c r="I399" s="203" t="s">
        <v>205</v>
      </c>
      <c r="J399" s="204" t="s">
        <v>37</v>
      </c>
      <c r="K399" s="204" t="n">
        <v>1</v>
      </c>
      <c r="L399" s="205" t="n">
        <v>1765768</v>
      </c>
      <c r="M399" s="205" t="n">
        <v>756</v>
      </c>
      <c r="N399" s="206" t="n">
        <f aca="false">M399/L399</f>
        <v>0.000428142315411764</v>
      </c>
      <c r="O399" s="207" t="n">
        <f aca="false">2*K399*N399/(2+K399*N399)</f>
        <v>0.000428050682106689</v>
      </c>
      <c r="Q399" s="203" t="s">
        <v>205</v>
      </c>
      <c r="R399" s="204" t="s">
        <v>37</v>
      </c>
      <c r="S399" s="204" t="n">
        <v>1</v>
      </c>
      <c r="T399" s="205" t="n">
        <v>1730876</v>
      </c>
      <c r="U399" s="205" t="n">
        <v>527</v>
      </c>
      <c r="V399" s="206" t="n">
        <f aca="false">U399/T399</f>
        <v>0.000304470106466321</v>
      </c>
      <c r="W399" s="207" t="n">
        <f aca="false">2*S399*V399/(2+S399*V399)</f>
        <v>0.000304423762498632</v>
      </c>
    </row>
    <row r="400" customFormat="false" ht="15" hidden="false" customHeight="false" outlineLevel="0" collapsed="false">
      <c r="A400" s="196" t="s">
        <v>206</v>
      </c>
      <c r="B400" s="197" t="s">
        <v>38</v>
      </c>
      <c r="C400" s="197" t="n">
        <v>1</v>
      </c>
      <c r="D400" s="198" t="n">
        <v>1542857</v>
      </c>
      <c r="E400" s="198" t="n">
        <v>1491</v>
      </c>
      <c r="F400" s="199" t="n">
        <f aca="false">E400/D400</f>
        <v>0.00096638897836935</v>
      </c>
      <c r="G400" s="200" t="n">
        <f aca="false">2*C400*F400/(2+C400*F400)</f>
        <v>0.000965922250061139</v>
      </c>
      <c r="I400" s="196" t="s">
        <v>206</v>
      </c>
      <c r="J400" s="197" t="s">
        <v>38</v>
      </c>
      <c r="K400" s="197" t="n">
        <v>1</v>
      </c>
      <c r="L400" s="198" t="n">
        <v>1714068</v>
      </c>
      <c r="M400" s="198" t="n">
        <v>1160</v>
      </c>
      <c r="N400" s="199" t="n">
        <f aca="false">M400/L400</f>
        <v>0.000676752614248676</v>
      </c>
      <c r="O400" s="200" t="n">
        <f aca="false">2*K400*N400/(2+K400*N400)</f>
        <v>0.000676523694659195</v>
      </c>
      <c r="Q400" s="196" t="s">
        <v>206</v>
      </c>
      <c r="R400" s="197" t="s">
        <v>38</v>
      </c>
      <c r="S400" s="197" t="n">
        <v>1</v>
      </c>
      <c r="T400" s="198" t="n">
        <v>1709759</v>
      </c>
      <c r="U400" s="198" t="n">
        <v>876</v>
      </c>
      <c r="V400" s="199" t="n">
        <f aca="false">U400/T400</f>
        <v>0.0005123529105564</v>
      </c>
      <c r="W400" s="200" t="n">
        <f aca="false">2*S400*V400/(2+S400*V400)</f>
        <v>0.000512221691419176</v>
      </c>
    </row>
    <row r="401" customFormat="false" ht="15" hidden="false" customHeight="false" outlineLevel="0" collapsed="false">
      <c r="A401" s="203" t="s">
        <v>207</v>
      </c>
      <c r="B401" s="204" t="s">
        <v>39</v>
      </c>
      <c r="C401" s="204" t="n">
        <v>1</v>
      </c>
      <c r="D401" s="205" t="n">
        <v>1328055</v>
      </c>
      <c r="E401" s="205" t="n">
        <v>1958</v>
      </c>
      <c r="F401" s="206" t="n">
        <f aca="false">E401/D401</f>
        <v>0.0014743365297371</v>
      </c>
      <c r="G401" s="207" t="n">
        <f aca="false">2*C401*F401/(2+C401*F401)</f>
        <v>0.00147325049622508</v>
      </c>
      <c r="I401" s="203" t="s">
        <v>207</v>
      </c>
      <c r="J401" s="204" t="s">
        <v>39</v>
      </c>
      <c r="K401" s="204" t="n">
        <v>1</v>
      </c>
      <c r="L401" s="205" t="n">
        <v>1602916</v>
      </c>
      <c r="M401" s="205" t="n">
        <v>1791</v>
      </c>
      <c r="N401" s="206" t="n">
        <f aca="false">M401/L401</f>
        <v>0.00111733865030981</v>
      </c>
      <c r="O401" s="207" t="n">
        <f aca="false">2*K401*N401/(2+K401*N401)</f>
        <v>0.0011167147760195</v>
      </c>
      <c r="Q401" s="203" t="s">
        <v>207</v>
      </c>
      <c r="R401" s="204" t="s">
        <v>39</v>
      </c>
      <c r="S401" s="204" t="n">
        <v>1</v>
      </c>
      <c r="T401" s="205" t="n">
        <v>1731602</v>
      </c>
      <c r="U401" s="205" t="n">
        <v>1572</v>
      </c>
      <c r="V401" s="206" t="n">
        <f aca="false">U401/T401</f>
        <v>0.000907829859286372</v>
      </c>
      <c r="W401" s="207" t="n">
        <f aca="false">2*S401*V401/(2+S401*V401)</f>
        <v>0.000907417968722942</v>
      </c>
    </row>
    <row r="402" customFormat="false" ht="15" hidden="false" customHeight="false" outlineLevel="0" collapsed="false">
      <c r="A402" s="196" t="s">
        <v>208</v>
      </c>
      <c r="B402" s="197" t="s">
        <v>40</v>
      </c>
      <c r="C402" s="197" t="n">
        <v>1</v>
      </c>
      <c r="D402" s="198" t="n">
        <v>1170187</v>
      </c>
      <c r="E402" s="198" t="n">
        <v>2786</v>
      </c>
      <c r="F402" s="199" t="n">
        <f aca="false">E402/D402</f>
        <v>0.00238081605760447</v>
      </c>
      <c r="G402" s="200" t="n">
        <f aca="false">2*C402*F402/(2+C402*F402)</f>
        <v>0.00237798528482903</v>
      </c>
      <c r="I402" s="196" t="s">
        <v>208</v>
      </c>
      <c r="J402" s="197" t="s">
        <v>40</v>
      </c>
      <c r="K402" s="197" t="n">
        <v>1</v>
      </c>
      <c r="L402" s="198" t="n">
        <v>1570128</v>
      </c>
      <c r="M402" s="198" t="n">
        <v>2927</v>
      </c>
      <c r="N402" s="199" t="n">
        <f aca="false">M402/L402</f>
        <v>0.00186417922615226</v>
      </c>
      <c r="O402" s="200" t="n">
        <f aca="false">2*K402*N402/(2+K402*N402)</f>
        <v>0.00186244326213269</v>
      </c>
      <c r="Q402" s="196" t="s">
        <v>208</v>
      </c>
      <c r="R402" s="197" t="s">
        <v>40</v>
      </c>
      <c r="S402" s="197" t="n">
        <v>1</v>
      </c>
      <c r="T402" s="198" t="n">
        <v>1743665</v>
      </c>
      <c r="U402" s="198" t="n">
        <v>2698</v>
      </c>
      <c r="V402" s="199" t="n">
        <f aca="false">U402/T402</f>
        <v>0.0015473155680707</v>
      </c>
      <c r="W402" s="200" t="n">
        <f aca="false">2*S402*V402/(2+S402*V402)</f>
        <v>0.00154611940076125</v>
      </c>
    </row>
    <row r="403" customFormat="false" ht="15" hidden="false" customHeight="false" outlineLevel="0" collapsed="false">
      <c r="A403" s="203" t="s">
        <v>209</v>
      </c>
      <c r="B403" s="204" t="s">
        <v>52</v>
      </c>
      <c r="C403" s="204" t="n">
        <v>1</v>
      </c>
      <c r="D403" s="205" t="n">
        <v>1109938</v>
      </c>
      <c r="E403" s="205" t="n">
        <v>4119</v>
      </c>
      <c r="F403" s="206" t="n">
        <f aca="false">E403/D403</f>
        <v>0.00371101809290249</v>
      </c>
      <c r="G403" s="207" t="n">
        <f aca="false">2*C403*F403/(2+C403*F403)</f>
        <v>0.00370414501831164</v>
      </c>
      <c r="I403" s="203" t="s">
        <v>209</v>
      </c>
      <c r="J403" s="204" t="s">
        <v>52</v>
      </c>
      <c r="K403" s="204" t="n">
        <v>1</v>
      </c>
      <c r="L403" s="205" t="n">
        <v>1431166</v>
      </c>
      <c r="M403" s="205" t="n">
        <v>4178</v>
      </c>
      <c r="N403" s="206" t="n">
        <f aca="false">M403/L403</f>
        <v>0.00291929797102502</v>
      </c>
      <c r="O403" s="207" t="n">
        <f aca="false">2*K403*N403/(2+K403*N403)</f>
        <v>0.00291504303142148</v>
      </c>
      <c r="Q403" s="203" t="s">
        <v>209</v>
      </c>
      <c r="R403" s="204" t="s">
        <v>52</v>
      </c>
      <c r="S403" s="204" t="n">
        <v>1</v>
      </c>
      <c r="T403" s="205" t="n">
        <v>1636344</v>
      </c>
      <c r="U403" s="205" t="n">
        <v>4010</v>
      </c>
      <c r="V403" s="206" t="n">
        <f aca="false">U403/T403</f>
        <v>0.00245058496257511</v>
      </c>
      <c r="W403" s="207" t="n">
        <f aca="false">2*S403*V403/(2+S403*V403)</f>
        <v>0.00244758595390848</v>
      </c>
    </row>
    <row r="404" customFormat="false" ht="15" hidden="false" customHeight="false" outlineLevel="0" collapsed="false">
      <c r="A404" s="196" t="s">
        <v>210</v>
      </c>
      <c r="B404" s="197" t="s">
        <v>53</v>
      </c>
      <c r="C404" s="197" t="n">
        <v>1</v>
      </c>
      <c r="D404" s="198" t="n">
        <v>1028808</v>
      </c>
      <c r="E404" s="198" t="n">
        <v>5824</v>
      </c>
      <c r="F404" s="199" t="n">
        <f aca="false">E404/D404</f>
        <v>0.00566092021057379</v>
      </c>
      <c r="G404" s="200" t="n">
        <f aca="false">2*C404*F404/(2+C404*F404)</f>
        <v>0.00564494242623968</v>
      </c>
      <c r="I404" s="196" t="s">
        <v>210</v>
      </c>
      <c r="J404" s="197" t="s">
        <v>53</v>
      </c>
      <c r="K404" s="197" t="n">
        <v>1</v>
      </c>
      <c r="L404" s="198" t="n">
        <v>1204668</v>
      </c>
      <c r="M404" s="198" t="n">
        <v>5395</v>
      </c>
      <c r="N404" s="199" t="n">
        <f aca="false">M404/L404</f>
        <v>0.00447841230944958</v>
      </c>
      <c r="O404" s="200" t="n">
        <f aca="false">2*K404*N404/(2+K404*N404)</f>
        <v>0.0044684066258312</v>
      </c>
      <c r="Q404" s="196" t="s">
        <v>210</v>
      </c>
      <c r="R404" s="197" t="s">
        <v>53</v>
      </c>
      <c r="S404" s="197" t="n">
        <v>1</v>
      </c>
      <c r="T404" s="198" t="n">
        <v>1529841</v>
      </c>
      <c r="U404" s="198" t="n">
        <v>5755</v>
      </c>
      <c r="V404" s="199" t="n">
        <f aca="false">U404/T404</f>
        <v>0.00376182884365107</v>
      </c>
      <c r="W404" s="200" t="n">
        <f aca="false">2*S404*V404/(2+S404*V404)</f>
        <v>0.00375476644928602</v>
      </c>
    </row>
    <row r="405" customFormat="false" ht="15" hidden="false" customHeight="false" outlineLevel="0" collapsed="false">
      <c r="A405" s="203" t="s">
        <v>211</v>
      </c>
      <c r="B405" s="204" t="s">
        <v>57</v>
      </c>
      <c r="C405" s="204" t="n">
        <v>1</v>
      </c>
      <c r="D405" s="205" t="n">
        <v>930510</v>
      </c>
      <c r="E405" s="205" t="n">
        <v>7874</v>
      </c>
      <c r="F405" s="206" t="n">
        <f aca="false">E405/D405</f>
        <v>0.00846202620068565</v>
      </c>
      <c r="G405" s="207" t="n">
        <f aca="false">2*C405*F405/(2+C405*F405)</f>
        <v>0.00842637410147392</v>
      </c>
      <c r="I405" s="203" t="s">
        <v>211</v>
      </c>
      <c r="J405" s="204" t="s">
        <v>57</v>
      </c>
      <c r="K405" s="204" t="n">
        <v>1</v>
      </c>
      <c r="L405" s="205" t="n">
        <v>1079571</v>
      </c>
      <c r="M405" s="205" t="n">
        <v>7417</v>
      </c>
      <c r="N405" s="206" t="n">
        <f aca="false">M405/L405</f>
        <v>0.00687032163702063</v>
      </c>
      <c r="O405" s="207" t="n">
        <f aca="false">2*K405*N405/(2+K405*N405)</f>
        <v>0.00684680177184189</v>
      </c>
      <c r="Q405" s="203" t="s">
        <v>211</v>
      </c>
      <c r="R405" s="204" t="s">
        <v>57</v>
      </c>
      <c r="S405" s="204" t="n">
        <v>1</v>
      </c>
      <c r="T405" s="205" t="n">
        <v>1471683</v>
      </c>
      <c r="U405" s="205" t="n">
        <v>8578</v>
      </c>
      <c r="V405" s="206" t="n">
        <f aca="false">U405/T405</f>
        <v>0.00582870088191547</v>
      </c>
      <c r="W405" s="207" t="n">
        <f aca="false">2*S405*V405/(2+S405*V405)</f>
        <v>0.00581176336678474</v>
      </c>
    </row>
    <row r="406" customFormat="false" ht="15" hidden="false" customHeight="false" outlineLevel="0" collapsed="false">
      <c r="A406" s="196" t="s">
        <v>212</v>
      </c>
      <c r="B406" s="197" t="s">
        <v>62</v>
      </c>
      <c r="C406" s="197" t="n">
        <v>1</v>
      </c>
      <c r="D406" s="198" t="n">
        <v>797308</v>
      </c>
      <c r="E406" s="198" t="n">
        <v>10280</v>
      </c>
      <c r="F406" s="199" t="n">
        <f aca="false">E406/D406</f>
        <v>0.0128933862447135</v>
      </c>
      <c r="G406" s="200" t="n">
        <f aca="false">2*C406*F406/(2+C406*F406)</f>
        <v>0.0128107989551971</v>
      </c>
      <c r="I406" s="196" t="s">
        <v>212</v>
      </c>
      <c r="J406" s="197" t="s">
        <v>62</v>
      </c>
      <c r="K406" s="197" t="n">
        <v>1</v>
      </c>
      <c r="L406" s="198" t="n">
        <v>987228</v>
      </c>
      <c r="M406" s="198" t="n">
        <v>10574</v>
      </c>
      <c r="N406" s="199" t="n">
        <f aca="false">M406/L406</f>
        <v>0.0107107983160931</v>
      </c>
      <c r="O406" s="200" t="n">
        <f aca="false">2*K406*N406/(2+K406*N406)</f>
        <v>0.0106537432683637</v>
      </c>
      <c r="Q406" s="196" t="s">
        <v>212</v>
      </c>
      <c r="R406" s="197" t="s">
        <v>62</v>
      </c>
      <c r="S406" s="197" t="n">
        <v>1</v>
      </c>
      <c r="T406" s="198" t="n">
        <v>1238719</v>
      </c>
      <c r="U406" s="198" t="n">
        <v>11408</v>
      </c>
      <c r="V406" s="199" t="n">
        <f aca="false">U406/T406</f>
        <v>0.00920951402214707</v>
      </c>
      <c r="W406" s="200" t="n">
        <f aca="false">2*S406*V406/(2+S406*V406)</f>
        <v>0.00916730082938036</v>
      </c>
    </row>
    <row r="407" customFormat="false" ht="15" hidden="false" customHeight="false" outlineLevel="0" collapsed="false">
      <c r="A407" s="203" t="s">
        <v>213</v>
      </c>
      <c r="B407" s="204" t="s">
        <v>64</v>
      </c>
      <c r="C407" s="204" t="n">
        <v>1</v>
      </c>
      <c r="D407" s="205" t="n">
        <v>635567</v>
      </c>
      <c r="E407" s="205" t="n">
        <v>13030</v>
      </c>
      <c r="F407" s="206" t="n">
        <f aca="false">E407/D407</f>
        <v>0.0205013790835585</v>
      </c>
      <c r="G407" s="207" t="n">
        <f aca="false">2*C407*F407/(2+C407*F407)</f>
        <v>0.0202933581692058</v>
      </c>
      <c r="I407" s="203" t="s">
        <v>213</v>
      </c>
      <c r="J407" s="204" t="s">
        <v>64</v>
      </c>
      <c r="K407" s="204" t="n">
        <v>1</v>
      </c>
      <c r="L407" s="205" t="n">
        <v>862874</v>
      </c>
      <c r="M407" s="205" t="n">
        <v>14934</v>
      </c>
      <c r="N407" s="206" t="n">
        <f aca="false">M407/L407</f>
        <v>0.0173072777717257</v>
      </c>
      <c r="O407" s="207" t="n">
        <f aca="false">2*K407*N407/(2+K407*N407)</f>
        <v>0.01715879178391</v>
      </c>
      <c r="Q407" s="203" t="s">
        <v>213</v>
      </c>
      <c r="R407" s="204" t="s">
        <v>64</v>
      </c>
      <c r="S407" s="204" t="n">
        <v>1</v>
      </c>
      <c r="T407" s="205" t="n">
        <v>1011782</v>
      </c>
      <c r="U407" s="205" t="n">
        <v>15303</v>
      </c>
      <c r="V407" s="206" t="n">
        <f aca="false">U407/T407</f>
        <v>0.0151247996109834</v>
      </c>
      <c r="W407" s="207" t="n">
        <f aca="false">2*S407*V407/(2+S407*V407)</f>
        <v>0.0150112783227155</v>
      </c>
    </row>
    <row r="408" customFormat="false" ht="15" hidden="false" customHeight="false" outlineLevel="0" collapsed="false">
      <c r="A408" s="196" t="s">
        <v>214</v>
      </c>
      <c r="B408" s="197" t="s">
        <v>69</v>
      </c>
      <c r="C408" s="197" t="n">
        <v>1</v>
      </c>
      <c r="D408" s="198" t="n">
        <v>501634</v>
      </c>
      <c r="E408" s="198" t="n">
        <v>17517</v>
      </c>
      <c r="F408" s="199" t="n">
        <f aca="false">E408/D408</f>
        <v>0.034919881826192</v>
      </c>
      <c r="G408" s="200" t="n">
        <f aca="false">2*C408*F408/(2+C408*F408)</f>
        <v>0.0343206453856591</v>
      </c>
      <c r="I408" s="196" t="s">
        <v>214</v>
      </c>
      <c r="J408" s="197" t="s">
        <v>69</v>
      </c>
      <c r="K408" s="197" t="n">
        <v>1</v>
      </c>
      <c r="L408" s="198" t="n">
        <v>706619</v>
      </c>
      <c r="M408" s="198" t="n">
        <v>20415</v>
      </c>
      <c r="N408" s="199" t="n">
        <f aca="false">M408/L408</f>
        <v>0.0288910997298403</v>
      </c>
      <c r="O408" s="200" t="n">
        <f aca="false">2*K408*N408/(2+K408*N408)</f>
        <v>0.0284796948773518</v>
      </c>
      <c r="Q408" s="196" t="s">
        <v>214</v>
      </c>
      <c r="R408" s="197" t="s">
        <v>69</v>
      </c>
      <c r="S408" s="197" t="n">
        <v>1</v>
      </c>
      <c r="T408" s="198" t="n">
        <v>865081</v>
      </c>
      <c r="U408" s="198" t="n">
        <v>21703</v>
      </c>
      <c r="V408" s="199" t="n">
        <f aca="false">U408/T408</f>
        <v>0.025087824145947</v>
      </c>
      <c r="W408" s="200" t="n">
        <f aca="false">2*S408*V408/(2+S408*V408)</f>
        <v>0.0247770233436937</v>
      </c>
    </row>
    <row r="409" customFormat="false" ht="15" hidden="false" customHeight="false" outlineLevel="0" collapsed="false">
      <c r="A409" s="203" t="s">
        <v>215</v>
      </c>
      <c r="B409" s="204" t="s">
        <v>70</v>
      </c>
      <c r="C409" s="204" t="n">
        <v>1</v>
      </c>
      <c r="D409" s="205" t="n">
        <v>372752</v>
      </c>
      <c r="E409" s="205" t="n">
        <v>24625</v>
      </c>
      <c r="F409" s="206" t="n">
        <f aca="false">E409/D409</f>
        <v>0.0660626904751685</v>
      </c>
      <c r="G409" s="207" t="n">
        <f aca="false">2*C409*F409/(2+C409*F409)</f>
        <v>0.0639503252052578</v>
      </c>
      <c r="I409" s="203" t="s">
        <v>215</v>
      </c>
      <c r="J409" s="204" t="s">
        <v>70</v>
      </c>
      <c r="K409" s="204" t="n">
        <v>1</v>
      </c>
      <c r="L409" s="205" t="n">
        <v>500325</v>
      </c>
      <c r="M409" s="205" t="n">
        <v>26400</v>
      </c>
      <c r="N409" s="206" t="n">
        <f aca="false">M409/L409</f>
        <v>0.0527657022935092</v>
      </c>
      <c r="O409" s="207" t="n">
        <f aca="false">2*K409*N409/(2+K409*N409)</f>
        <v>0.0514093763692128</v>
      </c>
      <c r="Q409" s="203" t="s">
        <v>215</v>
      </c>
      <c r="R409" s="204" t="s">
        <v>70</v>
      </c>
      <c r="S409" s="204" t="n">
        <v>1</v>
      </c>
      <c r="T409" s="205" t="n">
        <v>679883</v>
      </c>
      <c r="U409" s="205" t="n">
        <v>30516</v>
      </c>
      <c r="V409" s="206" t="n">
        <f aca="false">U409/T409</f>
        <v>0.0448841933097312</v>
      </c>
      <c r="W409" s="207" t="n">
        <f aca="false">2*S409*V409/(2+S409*V409)</f>
        <v>0.0438990075394776</v>
      </c>
    </row>
    <row r="410" customFormat="false" ht="15" hidden="false" customHeight="false" outlineLevel="0" collapsed="false">
      <c r="A410" s="196" t="s">
        <v>216</v>
      </c>
      <c r="B410" s="197" t="s">
        <v>71</v>
      </c>
      <c r="C410" s="197" t="n">
        <v>1</v>
      </c>
      <c r="D410" s="198" t="n">
        <v>230626</v>
      </c>
      <c r="E410" s="198" t="n">
        <v>25017</v>
      </c>
      <c r="F410" s="199" t="n">
        <f aca="false">E410/D410</f>
        <v>0.108474326398585</v>
      </c>
      <c r="G410" s="200" t="n">
        <f aca="false">2*C410*F410/(2+C410*F410)</f>
        <v>0.102893665851617</v>
      </c>
      <c r="I410" s="196" t="s">
        <v>216</v>
      </c>
      <c r="J410" s="197" t="s">
        <v>71</v>
      </c>
      <c r="K410" s="197" t="n">
        <v>1</v>
      </c>
      <c r="L410" s="198" t="n">
        <v>298088</v>
      </c>
      <c r="M410" s="198" t="n">
        <v>25683</v>
      </c>
      <c r="N410" s="199" t="n">
        <f aca="false">M410/L410</f>
        <v>0.0861591207965433</v>
      </c>
      <c r="O410" s="200" t="n">
        <f aca="false">2*K410*N410/(2+K410*N410)</f>
        <v>0.0826007181692313</v>
      </c>
      <c r="Q410" s="196" t="s">
        <v>216</v>
      </c>
      <c r="R410" s="197" t="s">
        <v>71</v>
      </c>
      <c r="S410" s="197" t="n">
        <v>1</v>
      </c>
      <c r="T410" s="198" t="n">
        <v>461967</v>
      </c>
      <c r="U410" s="198" t="n">
        <v>33520</v>
      </c>
      <c r="V410" s="199" t="n">
        <f aca="false">U410/T410</f>
        <v>0.0725592953609241</v>
      </c>
      <c r="W410" s="200" t="n">
        <f aca="false">2*S410*V410/(2+S410*V410)</f>
        <v>0.0700190296348441</v>
      </c>
    </row>
    <row r="411" customFormat="false" ht="15" hidden="false" customHeight="false" outlineLevel="0" collapsed="false">
      <c r="A411" s="203" t="n">
        <v>90</v>
      </c>
      <c r="B411" s="204" t="s">
        <v>72</v>
      </c>
      <c r="C411" s="204" t="n">
        <v>1</v>
      </c>
      <c r="D411" s="205" t="n">
        <v>98876</v>
      </c>
      <c r="E411" s="205" t="n">
        <v>16255</v>
      </c>
      <c r="F411" s="206" t="n">
        <f aca="false">E411/D411</f>
        <v>0.164397831627493</v>
      </c>
      <c r="G411" s="207" t="n">
        <f aca="false">2*C411*F411/(2+C411*F411)</f>
        <v>0.151910918801721</v>
      </c>
      <c r="I411" s="203" t="n">
        <v>90</v>
      </c>
      <c r="J411" s="204" t="s">
        <v>72</v>
      </c>
      <c r="K411" s="204" t="n">
        <v>1</v>
      </c>
      <c r="L411" s="205" t="n">
        <v>149640</v>
      </c>
      <c r="M411" s="205" t="n">
        <v>19661</v>
      </c>
      <c r="N411" s="206" t="n">
        <f aca="false">M411/L411</f>
        <v>0.13138866613205</v>
      </c>
      <c r="O411" s="207" t="n">
        <f aca="false">2*K411*N411/(2+K411*N411)</f>
        <v>0.123289260396123</v>
      </c>
      <c r="Q411" s="203" t="n">
        <v>90</v>
      </c>
      <c r="R411" s="204" t="s">
        <v>72</v>
      </c>
      <c r="S411" s="204" t="n">
        <v>1</v>
      </c>
      <c r="T411" s="205" t="n">
        <v>253429</v>
      </c>
      <c r="U411" s="205" t="n">
        <v>27982</v>
      </c>
      <c r="V411" s="206" t="n">
        <f aca="false">U411/T411</f>
        <v>0.110413567508059</v>
      </c>
      <c r="W411" s="207" t="n">
        <f aca="false">2*S411*V411/(2+S411*V411)</f>
        <v>0.104636900755366</v>
      </c>
    </row>
    <row r="412" customFormat="false" ht="15" hidden="false" customHeight="false" outlineLevel="0" collapsed="false">
      <c r="A412" s="196" t="n">
        <v>95</v>
      </c>
      <c r="B412" s="197" t="s">
        <v>74</v>
      </c>
      <c r="C412" s="197" t="n">
        <v>1</v>
      </c>
      <c r="D412" s="198" t="n">
        <v>24616</v>
      </c>
      <c r="E412" s="198" t="n">
        <v>6060</v>
      </c>
      <c r="F412" s="199" t="n">
        <f aca="false">E412/D412</f>
        <v>0.246181345466363</v>
      </c>
      <c r="G412" s="200" t="n">
        <f aca="false">2*C412*F412/(2+C412*F412)</f>
        <v>0.219199884250886</v>
      </c>
      <c r="I412" s="196" t="n">
        <v>95</v>
      </c>
      <c r="J412" s="197" t="s">
        <v>74</v>
      </c>
      <c r="K412" s="197" t="n">
        <v>1</v>
      </c>
      <c r="L412" s="198" t="n">
        <v>55892</v>
      </c>
      <c r="M412" s="198" t="n">
        <v>11323</v>
      </c>
      <c r="N412" s="199" t="n">
        <f aca="false">M412/L412</f>
        <v>0.20258713232663</v>
      </c>
      <c r="O412" s="200" t="n">
        <f aca="false">2*K412*N412/(2+K412*N412)</f>
        <v>0.183953796291031</v>
      </c>
      <c r="Q412" s="196" t="n">
        <v>95</v>
      </c>
      <c r="R412" s="197" t="s">
        <v>74</v>
      </c>
      <c r="S412" s="197" t="n">
        <v>1</v>
      </c>
      <c r="T412" s="198" t="n">
        <v>99416</v>
      </c>
      <c r="U412" s="198" t="n">
        <v>17187</v>
      </c>
      <c r="V412" s="199" t="n">
        <f aca="false">U412/T412</f>
        <v>0.172879616963064</v>
      </c>
      <c r="W412" s="200" t="n">
        <f aca="false">2*S412*V412/(2+S412*V412)</f>
        <v>0.159124891791926</v>
      </c>
    </row>
    <row r="413" customFormat="false" ht="15" hidden="false" customHeight="false" outlineLevel="0" collapsed="false">
      <c r="A413" s="220" t="s">
        <v>217</v>
      </c>
      <c r="B413" s="221" t="s">
        <v>218</v>
      </c>
      <c r="C413" s="221" t="n">
        <v>1</v>
      </c>
      <c r="D413" s="222" t="n">
        <v>4657</v>
      </c>
      <c r="E413" s="222" t="n">
        <v>1502</v>
      </c>
      <c r="F413" s="223" t="n">
        <f aca="false">E413/D413</f>
        <v>0.322525230835302</v>
      </c>
      <c r="G413" s="224" t="n">
        <f aca="false">2*C413*F413/(2+C413*F413)</f>
        <v>0.277736686390533</v>
      </c>
      <c r="I413" s="220" t="s">
        <v>217</v>
      </c>
      <c r="J413" s="221" t="s">
        <v>218</v>
      </c>
      <c r="K413" s="221" t="n">
        <v>1</v>
      </c>
      <c r="L413" s="222" t="n">
        <v>15246</v>
      </c>
      <c r="M413" s="222" t="n">
        <v>4146</v>
      </c>
      <c r="N413" s="223" t="n">
        <f aca="false">M413/L413</f>
        <v>0.27194018103109</v>
      </c>
      <c r="O413" s="224" t="n">
        <f aca="false">2*K413*N413/(2+K413*N413)</f>
        <v>0.239390265026849</v>
      </c>
      <c r="Q413" s="220" t="s">
        <v>217</v>
      </c>
      <c r="R413" s="221" t="s">
        <v>218</v>
      </c>
      <c r="S413" s="221" t="n">
        <v>1</v>
      </c>
      <c r="T413" s="222" t="n">
        <v>33664</v>
      </c>
      <c r="U413" s="222" t="n">
        <v>8031</v>
      </c>
      <c r="V413" s="223" t="n">
        <f aca="false">U413/T413</f>
        <v>0.238563450570342</v>
      </c>
      <c r="W413" s="224" t="n">
        <f aca="false">2*S413*V413/(2+S413*V413)</f>
        <v>0.21313977096299</v>
      </c>
    </row>
    <row r="415" customFormat="false" ht="15" hidden="false" customHeight="false" outlineLevel="0" collapsed="false">
      <c r="F415" s="179" t="n">
        <v>2015</v>
      </c>
      <c r="N415" s="179" t="n">
        <v>2028</v>
      </c>
    </row>
    <row r="416" customFormat="false" ht="15" hidden="false" customHeight="false" outlineLevel="0" collapsed="false">
      <c r="A416" s="180"/>
      <c r="B416" s="181"/>
      <c r="C416" s="181"/>
      <c r="D416" s="181"/>
      <c r="E416" s="182"/>
      <c r="F416" s="182" t="s">
        <v>282</v>
      </c>
      <c r="G416" s="181"/>
      <c r="I416" s="180"/>
      <c r="J416" s="181"/>
      <c r="K416" s="181"/>
      <c r="L416" s="181"/>
      <c r="M416" s="182"/>
      <c r="N416" s="182" t="s">
        <v>283</v>
      </c>
      <c r="O416" s="181"/>
    </row>
    <row r="417" customFormat="false" ht="15" hidden="false" customHeight="false" outlineLevel="0" collapsed="false">
      <c r="A417" s="184"/>
      <c r="B417" s="185"/>
      <c r="C417" s="186"/>
      <c r="D417" s="187"/>
      <c r="E417" s="187"/>
      <c r="F417" s="187"/>
      <c r="G417" s="187"/>
      <c r="I417" s="184"/>
      <c r="J417" s="185"/>
      <c r="K417" s="186"/>
      <c r="L417" s="187"/>
      <c r="M417" s="187"/>
      <c r="N417" s="187"/>
      <c r="O417" s="187"/>
    </row>
    <row r="418" customFormat="false" ht="61" hidden="false" customHeight="false" outlineLevel="0" collapsed="false">
      <c r="A418" s="184" t="s">
        <v>163</v>
      </c>
      <c r="B418" s="187" t="s">
        <v>164</v>
      </c>
      <c r="C418" s="186" t="s">
        <v>165</v>
      </c>
      <c r="D418" s="187" t="s">
        <v>166</v>
      </c>
      <c r="E418" s="187" t="s">
        <v>167</v>
      </c>
      <c r="F418" s="187" t="s">
        <v>168</v>
      </c>
      <c r="G418" s="187" t="s">
        <v>169</v>
      </c>
      <c r="I418" s="184" t="s">
        <v>163</v>
      </c>
      <c r="J418" s="187" t="s">
        <v>164</v>
      </c>
      <c r="K418" s="186" t="s">
        <v>165</v>
      </c>
      <c r="L418" s="187" t="s">
        <v>166</v>
      </c>
      <c r="M418" s="187" t="s">
        <v>167</v>
      </c>
      <c r="N418" s="187" t="s">
        <v>168</v>
      </c>
      <c r="O418" s="187" t="s">
        <v>169</v>
      </c>
    </row>
    <row r="419" customFormat="false" ht="15" hidden="false" customHeight="false" outlineLevel="0" collapsed="false">
      <c r="A419" s="191" t="s">
        <v>175</v>
      </c>
      <c r="B419" s="192" t="s">
        <v>176</v>
      </c>
      <c r="C419" s="193" t="s">
        <v>177</v>
      </c>
      <c r="D419" s="192" t="s">
        <v>178</v>
      </c>
      <c r="E419" s="192" t="s">
        <v>179</v>
      </c>
      <c r="F419" s="192" t="s">
        <v>180</v>
      </c>
      <c r="G419" s="192" t="s">
        <v>181</v>
      </c>
      <c r="I419" s="191" t="s">
        <v>175</v>
      </c>
      <c r="J419" s="192" t="s">
        <v>176</v>
      </c>
      <c r="K419" s="193" t="s">
        <v>177</v>
      </c>
      <c r="L419" s="192" t="s">
        <v>178</v>
      </c>
      <c r="M419" s="192" t="s">
        <v>179</v>
      </c>
      <c r="N419" s="192" t="s">
        <v>180</v>
      </c>
      <c r="O419" s="192" t="s">
        <v>181</v>
      </c>
    </row>
    <row r="420" customFormat="false" ht="15" hidden="false" customHeight="false" outlineLevel="0" collapsed="false">
      <c r="A420" s="196" t="s">
        <v>186</v>
      </c>
      <c r="B420" s="197" t="s">
        <v>186</v>
      </c>
      <c r="C420" s="197" t="n">
        <v>1</v>
      </c>
      <c r="D420" s="198" t="n">
        <v>748184.04432</v>
      </c>
      <c r="E420" s="198" t="n">
        <v>7488</v>
      </c>
      <c r="F420" s="199" t="n">
        <f aca="false">E420/D420</f>
        <v>0.0100082326759662</v>
      </c>
      <c r="G420" s="200" t="n">
        <f aca="false">2*C420*F420/(2+C420*F420)</f>
        <v>0.00995839968540037</v>
      </c>
      <c r="I420" s="196" t="s">
        <v>186</v>
      </c>
      <c r="J420" s="197" t="s">
        <v>186</v>
      </c>
      <c r="K420" s="197" t="n">
        <v>1</v>
      </c>
      <c r="L420" s="198" t="n">
        <v>714502.64384</v>
      </c>
      <c r="M420" s="198" t="n">
        <v>4789</v>
      </c>
      <c r="N420" s="199" t="n">
        <f aca="false">M420/L420</f>
        <v>0.00670256442196232</v>
      </c>
      <c r="O420" s="200" t="n">
        <f aca="false">2*K420*N420/(2+K420*N420)</f>
        <v>0.00668017726273552</v>
      </c>
    </row>
    <row r="421" customFormat="false" ht="15" hidden="false" customHeight="false" outlineLevel="0" collapsed="false">
      <c r="A421" s="203" t="s">
        <v>188</v>
      </c>
      <c r="B421" s="204" t="s">
        <v>189</v>
      </c>
      <c r="C421" s="204" t="n">
        <v>1</v>
      </c>
      <c r="D421" s="205" t="n">
        <v>3016551.95568</v>
      </c>
      <c r="E421" s="205" t="n">
        <v>1237</v>
      </c>
      <c r="F421" s="206" t="n">
        <f aca="false">E421/D421</f>
        <v>0.000410070841866588</v>
      </c>
      <c r="G421" s="207" t="n">
        <f aca="false">2*C421*F421/(2+C421*F421)</f>
        <v>0.000409986780054562</v>
      </c>
      <c r="I421" s="203" t="s">
        <v>188</v>
      </c>
      <c r="J421" s="204" t="s">
        <v>189</v>
      </c>
      <c r="K421" s="204" t="n">
        <v>1</v>
      </c>
      <c r="L421" s="205" t="n">
        <v>2881636.35616</v>
      </c>
      <c r="M421" s="205" t="n">
        <v>715</v>
      </c>
      <c r="N421" s="206" t="n">
        <f aca="false">M421/L421</f>
        <v>0.000248122910606525</v>
      </c>
      <c r="O421" s="207" t="n">
        <f aca="false">2*K421*N421/(2+K421*N421)</f>
        <v>0.000248092131935588</v>
      </c>
    </row>
    <row r="422" customFormat="false" ht="15" hidden="false" customHeight="false" outlineLevel="0" collapsed="false">
      <c r="A422" s="196" t="s">
        <v>194</v>
      </c>
      <c r="B422" s="197" t="s">
        <v>46</v>
      </c>
      <c r="C422" s="197" t="n">
        <v>1</v>
      </c>
      <c r="D422" s="198" t="n">
        <v>3570085</v>
      </c>
      <c r="E422" s="198" t="n">
        <v>623</v>
      </c>
      <c r="F422" s="199" t="n">
        <f aca="false">E422/D422</f>
        <v>0.000174505649025163</v>
      </c>
      <c r="G422" s="200" t="n">
        <f aca="false">2*C422*F422/(2+C422*F422)</f>
        <v>0.000174490424242798</v>
      </c>
      <c r="I422" s="196" t="s">
        <v>194</v>
      </c>
      <c r="J422" s="197" t="s">
        <v>46</v>
      </c>
      <c r="K422" s="197" t="n">
        <v>1</v>
      </c>
      <c r="L422" s="198" t="n">
        <v>3667049</v>
      </c>
      <c r="M422" s="198" t="n">
        <v>385</v>
      </c>
      <c r="N422" s="199" t="n">
        <f aca="false">M422/L422</f>
        <v>0.000104989052505162</v>
      </c>
      <c r="O422" s="200" t="n">
        <f aca="false">2*K422*N422/(2+K422*N422)</f>
        <v>0.000104983541443889</v>
      </c>
    </row>
    <row r="423" customFormat="false" ht="15" hidden="false" customHeight="false" outlineLevel="0" collapsed="false">
      <c r="A423" s="203" t="s">
        <v>200</v>
      </c>
      <c r="B423" s="204" t="s">
        <v>33</v>
      </c>
      <c r="C423" s="204" t="n">
        <v>1</v>
      </c>
      <c r="D423" s="205" t="n">
        <v>3508531</v>
      </c>
      <c r="E423" s="205" t="n">
        <v>759</v>
      </c>
      <c r="F423" s="206" t="n">
        <f aca="false">E423/D423</f>
        <v>0.000216329854289445</v>
      </c>
      <c r="G423" s="207" t="n">
        <f aca="false">2*C423*F423/(2+C423*F423)</f>
        <v>0.000216306457517226</v>
      </c>
      <c r="I423" s="203" t="s">
        <v>200</v>
      </c>
      <c r="J423" s="204" t="s">
        <v>33</v>
      </c>
      <c r="K423" s="204" t="n">
        <v>1</v>
      </c>
      <c r="L423" s="205" t="n">
        <v>3737473</v>
      </c>
      <c r="M423" s="205" t="n">
        <v>474</v>
      </c>
      <c r="N423" s="206" t="n">
        <f aca="false">M423/L423</f>
        <v>0.000126823658659206</v>
      </c>
      <c r="O423" s="207" t="n">
        <f aca="false">2*K423*N423/(2+K423*N423)</f>
        <v>0.000126815617048942</v>
      </c>
    </row>
    <row r="424" customFormat="false" ht="15" hidden="false" customHeight="false" outlineLevel="0" collapsed="false">
      <c r="A424" s="196" t="s">
        <v>202</v>
      </c>
      <c r="B424" s="197" t="s">
        <v>34</v>
      </c>
      <c r="C424" s="197" t="n">
        <v>1</v>
      </c>
      <c r="D424" s="198" t="n">
        <v>3539630</v>
      </c>
      <c r="E424" s="198" t="n">
        <v>2199</v>
      </c>
      <c r="F424" s="199" t="n">
        <f aca="false">E424/D424</f>
        <v>0.000621251373731153</v>
      </c>
      <c r="G424" s="200" t="n">
        <f aca="false">2*C424*F424/(2+C424*F424)</f>
        <v>0.000621058457021357</v>
      </c>
      <c r="I424" s="196" t="s">
        <v>202</v>
      </c>
      <c r="J424" s="197" t="s">
        <v>34</v>
      </c>
      <c r="K424" s="197" t="n">
        <v>1</v>
      </c>
      <c r="L424" s="198" t="n">
        <v>3709659</v>
      </c>
      <c r="M424" s="198" t="n">
        <v>1639</v>
      </c>
      <c r="N424" s="199" t="n">
        <f aca="false">M424/L424</f>
        <v>0.000441819585034635</v>
      </c>
      <c r="O424" s="200" t="n">
        <f aca="false">2*K424*N424/(2+K424*N424)</f>
        <v>0.000441722004318311</v>
      </c>
    </row>
    <row r="425" customFormat="false" ht="15" hidden="false" customHeight="false" outlineLevel="0" collapsed="false">
      <c r="A425" s="203" t="s">
        <v>203</v>
      </c>
      <c r="B425" s="204" t="s">
        <v>35</v>
      </c>
      <c r="C425" s="204" t="n">
        <v>1</v>
      </c>
      <c r="D425" s="205" t="n">
        <v>3554811</v>
      </c>
      <c r="E425" s="205" t="n">
        <v>3071</v>
      </c>
      <c r="F425" s="206" t="n">
        <f aca="false">E425/D425</f>
        <v>0.000863899655987337</v>
      </c>
      <c r="G425" s="207" t="n">
        <f aca="false">2*C425*F425/(2+C425*F425)</f>
        <v>0.000863526655796897</v>
      </c>
      <c r="I425" s="203" t="s">
        <v>203</v>
      </c>
      <c r="J425" s="204" t="s">
        <v>35</v>
      </c>
      <c r="K425" s="204" t="n">
        <v>1</v>
      </c>
      <c r="L425" s="205" t="n">
        <v>3516671</v>
      </c>
      <c r="M425" s="205" t="n">
        <v>2243</v>
      </c>
      <c r="N425" s="206" t="n">
        <f aca="false">M425/L425</f>
        <v>0.000637819119275019</v>
      </c>
      <c r="O425" s="207" t="n">
        <f aca="false">2*K425*N425/(2+K425*N425)</f>
        <v>0.000637615777508196</v>
      </c>
    </row>
    <row r="426" customFormat="false" ht="15" hidden="false" customHeight="false" outlineLevel="0" collapsed="false">
      <c r="A426" s="196" t="s">
        <v>204</v>
      </c>
      <c r="B426" s="197" t="s">
        <v>36</v>
      </c>
      <c r="C426" s="197" t="n">
        <v>1</v>
      </c>
      <c r="D426" s="198" t="n">
        <v>3341846</v>
      </c>
      <c r="E426" s="198" t="n">
        <v>3032</v>
      </c>
      <c r="F426" s="199" t="n">
        <f aca="false">E426/D426</f>
        <v>0.000907282980723828</v>
      </c>
      <c r="G426" s="200" t="n">
        <f aca="false">2*C426*F426/(2+C426*F426)</f>
        <v>0.000906871586145921</v>
      </c>
      <c r="I426" s="196" t="s">
        <v>204</v>
      </c>
      <c r="J426" s="197" t="s">
        <v>36</v>
      </c>
      <c r="K426" s="197" t="n">
        <v>1</v>
      </c>
      <c r="L426" s="198" t="n">
        <v>3502368</v>
      </c>
      <c r="M426" s="198" t="n">
        <v>2234</v>
      </c>
      <c r="N426" s="199" t="n">
        <f aca="false">M426/L426</f>
        <v>0.000637854160385202</v>
      </c>
      <c r="O426" s="200" t="n">
        <f aca="false">2*K426*N426/(2+K426*N426)</f>
        <v>0.000637650796278563</v>
      </c>
    </row>
    <row r="427" customFormat="false" ht="15" hidden="false" customHeight="false" outlineLevel="0" collapsed="false">
      <c r="A427" s="203" t="s">
        <v>205</v>
      </c>
      <c r="B427" s="204" t="s">
        <v>37</v>
      </c>
      <c r="C427" s="204" t="n">
        <v>1</v>
      </c>
      <c r="D427" s="205" t="n">
        <v>3159595</v>
      </c>
      <c r="E427" s="205" t="n">
        <v>3141</v>
      </c>
      <c r="F427" s="206" t="n">
        <f aca="false">E427/D427</f>
        <v>0.000994114752048918</v>
      </c>
      <c r="G427" s="207" t="n">
        <f aca="false">2*C427*F427/(2+C427*F427)</f>
        <v>0.000993620865468765</v>
      </c>
      <c r="I427" s="203" t="s">
        <v>205</v>
      </c>
      <c r="J427" s="204" t="s">
        <v>37</v>
      </c>
      <c r="K427" s="204" t="n">
        <v>1</v>
      </c>
      <c r="L427" s="205" t="n">
        <v>3547644</v>
      </c>
      <c r="M427" s="205" t="n">
        <v>2533</v>
      </c>
      <c r="N427" s="206" t="n">
        <f aca="false">M427/L427</f>
        <v>0.000713994978075591</v>
      </c>
      <c r="O427" s="207" t="n">
        <f aca="false">2*K427*N427/(2+K427*N427)</f>
        <v>0.000713740174625424</v>
      </c>
    </row>
    <row r="428" customFormat="false" ht="15" hidden="false" customHeight="false" outlineLevel="0" collapsed="false">
      <c r="A428" s="196" t="s">
        <v>206</v>
      </c>
      <c r="B428" s="197" t="s">
        <v>38</v>
      </c>
      <c r="C428" s="197" t="n">
        <v>1</v>
      </c>
      <c r="D428" s="198" t="n">
        <v>3099835</v>
      </c>
      <c r="E428" s="198" t="n">
        <v>4096</v>
      </c>
      <c r="F428" s="199" t="n">
        <f aca="false">E428/D428</f>
        <v>0.00132136065306702</v>
      </c>
      <c r="G428" s="200" t="n">
        <f aca="false">2*C428*F428/(2+C428*F428)</f>
        <v>0.00132048823247041</v>
      </c>
      <c r="I428" s="196" t="s">
        <v>206</v>
      </c>
      <c r="J428" s="197" t="s">
        <v>38</v>
      </c>
      <c r="K428" s="197" t="n">
        <v>1</v>
      </c>
      <c r="L428" s="198" t="n">
        <v>3465281</v>
      </c>
      <c r="M428" s="198" t="n">
        <v>3364</v>
      </c>
      <c r="N428" s="199" t="n">
        <f aca="false">M428/L428</f>
        <v>0.000970772644411809</v>
      </c>
      <c r="O428" s="200" t="n">
        <f aca="false">2*K428*N428/(2+K428*N428)</f>
        <v>0.0009703016732512</v>
      </c>
    </row>
    <row r="429" customFormat="false" ht="15" hidden="false" customHeight="false" outlineLevel="0" collapsed="false">
      <c r="A429" s="203" t="s">
        <v>207</v>
      </c>
      <c r="B429" s="204" t="s">
        <v>39</v>
      </c>
      <c r="C429" s="204" t="n">
        <v>1</v>
      </c>
      <c r="D429" s="205" t="n">
        <v>2692486</v>
      </c>
      <c r="E429" s="205" t="n">
        <v>5304</v>
      </c>
      <c r="F429" s="206" t="n">
        <f aca="false">E429/D429</f>
        <v>0.00196992667742748</v>
      </c>
      <c r="G429" s="207" t="n">
        <f aca="false">2*C429*F429/(2+C429*F429)</f>
        <v>0.00196798828111956</v>
      </c>
      <c r="I429" s="203" t="s">
        <v>207</v>
      </c>
      <c r="J429" s="204" t="s">
        <v>39</v>
      </c>
      <c r="K429" s="204" t="n">
        <v>1</v>
      </c>
      <c r="L429" s="205" t="n">
        <v>3214411</v>
      </c>
      <c r="M429" s="205" t="n">
        <v>4878</v>
      </c>
      <c r="N429" s="206" t="n">
        <f aca="false">M429/L429</f>
        <v>0.00151754084962999</v>
      </c>
      <c r="O429" s="207" t="n">
        <f aca="false">2*K429*N429/(2+K429*N429)</f>
        <v>0.00151639025755009</v>
      </c>
    </row>
    <row r="430" customFormat="false" ht="15" hidden="false" customHeight="false" outlineLevel="0" collapsed="false">
      <c r="A430" s="196" t="s">
        <v>208</v>
      </c>
      <c r="B430" s="197" t="s">
        <v>40</v>
      </c>
      <c r="C430" s="197" t="n">
        <v>1</v>
      </c>
      <c r="D430" s="198" t="n">
        <v>2320378</v>
      </c>
      <c r="E430" s="198" t="n">
        <v>7233</v>
      </c>
      <c r="F430" s="199" t="n">
        <f aca="false">E430/D430</f>
        <v>0.00311716453095142</v>
      </c>
      <c r="G430" s="200" t="n">
        <f aca="false">2*C430*F430/(2+C430*F430)</f>
        <v>0.00311231373396107</v>
      </c>
      <c r="I430" s="196" t="s">
        <v>208</v>
      </c>
      <c r="J430" s="197" t="s">
        <v>40</v>
      </c>
      <c r="K430" s="197" t="n">
        <v>1</v>
      </c>
      <c r="L430" s="198" t="n">
        <v>3093331</v>
      </c>
      <c r="M430" s="198" t="n">
        <v>7713</v>
      </c>
      <c r="N430" s="199" t="n">
        <f aca="false">M430/L430</f>
        <v>0.00249342860495692</v>
      </c>
      <c r="O430" s="200" t="n">
        <f aca="false">2*K430*N430/(2+K430*N430)</f>
        <v>0.00249032388255474</v>
      </c>
    </row>
    <row r="431" customFormat="false" ht="15" hidden="false" customHeight="false" outlineLevel="0" collapsed="false">
      <c r="A431" s="203" t="s">
        <v>209</v>
      </c>
      <c r="B431" s="204" t="s">
        <v>52</v>
      </c>
      <c r="C431" s="204" t="n">
        <v>1</v>
      </c>
      <c r="D431" s="205" t="n">
        <v>2168105</v>
      </c>
      <c r="E431" s="205" t="n">
        <v>11060</v>
      </c>
      <c r="F431" s="206" t="n">
        <f aca="false">E431/D431</f>
        <v>0.00510122895339479</v>
      </c>
      <c r="G431" s="207" t="n">
        <f aca="false">2*C431*F431/(2+C431*F431)</f>
        <v>0.00508825078727569</v>
      </c>
      <c r="I431" s="203" t="s">
        <v>209</v>
      </c>
      <c r="J431" s="204" t="s">
        <v>52</v>
      </c>
      <c r="K431" s="204" t="n">
        <v>1</v>
      </c>
      <c r="L431" s="205" t="n">
        <v>2878600</v>
      </c>
      <c r="M431" s="205" t="n">
        <v>11576</v>
      </c>
      <c r="N431" s="206" t="n">
        <f aca="false">M431/L431</f>
        <v>0.00402139929132217</v>
      </c>
      <c r="O431" s="207" t="n">
        <f aca="false">2*K431*N431/(2+K431*N431)</f>
        <v>0.00401332969073509</v>
      </c>
    </row>
    <row r="432" customFormat="false" ht="15" hidden="false" customHeight="false" outlineLevel="0" collapsed="false">
      <c r="A432" s="196" t="s">
        <v>210</v>
      </c>
      <c r="B432" s="197" t="s">
        <v>53</v>
      </c>
      <c r="C432" s="197" t="n">
        <v>1</v>
      </c>
      <c r="D432" s="198" t="n">
        <v>1995008</v>
      </c>
      <c r="E432" s="198" t="n">
        <v>16090</v>
      </c>
      <c r="F432" s="199" t="n">
        <f aca="false">E432/D432</f>
        <v>0.00806513056589247</v>
      </c>
      <c r="G432" s="200" t="n">
        <f aca="false">2*C432*F432/(2+C432*F432)</f>
        <v>0.00803273802540422</v>
      </c>
      <c r="I432" s="196" t="s">
        <v>210</v>
      </c>
      <c r="J432" s="197" t="s">
        <v>53</v>
      </c>
      <c r="K432" s="197" t="n">
        <v>1</v>
      </c>
      <c r="L432" s="198" t="n">
        <v>2394023</v>
      </c>
      <c r="M432" s="198" t="n">
        <v>15368</v>
      </c>
      <c r="N432" s="199" t="n">
        <f aca="false">M432/L432</f>
        <v>0.00641932011513674</v>
      </c>
      <c r="O432" s="200" t="n">
        <f aca="false">2*K432*N432/(2+K432*N432)</f>
        <v>0.00639878219949394</v>
      </c>
    </row>
    <row r="433" customFormat="false" ht="15" hidden="false" customHeight="false" outlineLevel="0" collapsed="false">
      <c r="A433" s="203" t="s">
        <v>211</v>
      </c>
      <c r="B433" s="204" t="s">
        <v>57</v>
      </c>
      <c r="C433" s="204" t="n">
        <v>1</v>
      </c>
      <c r="D433" s="205" t="n">
        <v>1782266</v>
      </c>
      <c r="E433" s="205" t="n">
        <v>21851</v>
      </c>
      <c r="F433" s="206" t="n">
        <f aca="false">E433/D433</f>
        <v>0.0122602350042025</v>
      </c>
      <c r="G433" s="207" t="n">
        <f aca="false">2*C433*F433/(2+C433*F433)</f>
        <v>0.0121855362352543</v>
      </c>
      <c r="I433" s="203" t="s">
        <v>211</v>
      </c>
      <c r="J433" s="204" t="s">
        <v>57</v>
      </c>
      <c r="K433" s="204" t="n">
        <v>1</v>
      </c>
      <c r="L433" s="205" t="n">
        <v>2065740</v>
      </c>
      <c r="M433" s="205" t="n">
        <v>20741</v>
      </c>
      <c r="N433" s="206" t="n">
        <f aca="false">M433/L433</f>
        <v>0.010040469759021</v>
      </c>
      <c r="O433" s="207" t="n">
        <f aca="false">2*K433*N433/(2+K433*N433)</f>
        <v>0.00999031602604967</v>
      </c>
    </row>
    <row r="434" customFormat="false" ht="15" hidden="false" customHeight="false" outlineLevel="0" collapsed="false">
      <c r="A434" s="196" t="s">
        <v>212</v>
      </c>
      <c r="B434" s="197" t="s">
        <v>62</v>
      </c>
      <c r="C434" s="197" t="n">
        <v>1</v>
      </c>
      <c r="D434" s="198" t="n">
        <v>1505504</v>
      </c>
      <c r="E434" s="198" t="n">
        <v>27901</v>
      </c>
      <c r="F434" s="199" t="n">
        <f aca="false">E434/D434</f>
        <v>0.0185326641443663</v>
      </c>
      <c r="G434" s="200" t="n">
        <f aca="false">2*C434*F434/(2+C434*F434)</f>
        <v>0.0183625110195797</v>
      </c>
      <c r="I434" s="196" t="s">
        <v>212</v>
      </c>
      <c r="J434" s="197" t="s">
        <v>62</v>
      </c>
      <c r="K434" s="197" t="n">
        <v>1</v>
      </c>
      <c r="L434" s="198" t="n">
        <v>1850205</v>
      </c>
      <c r="M434" s="198" t="n">
        <v>28315</v>
      </c>
      <c r="N434" s="199" t="n">
        <f aca="false">M434/L434</f>
        <v>0.0153037095889374</v>
      </c>
      <c r="O434" s="200" t="n">
        <f aca="false">2*K434*N434/(2+K434*N434)</f>
        <v>0.0151874970666917</v>
      </c>
    </row>
    <row r="435" customFormat="false" ht="15" hidden="false" customHeight="false" outlineLevel="0" collapsed="false">
      <c r="A435" s="203" t="s">
        <v>213</v>
      </c>
      <c r="B435" s="204" t="s">
        <v>64</v>
      </c>
      <c r="C435" s="204" t="n">
        <v>1</v>
      </c>
      <c r="D435" s="205" t="n">
        <v>1158131</v>
      </c>
      <c r="E435" s="205" t="n">
        <v>32717</v>
      </c>
      <c r="F435" s="206" t="n">
        <f aca="false">E435/D435</f>
        <v>0.0282498266603692</v>
      </c>
      <c r="G435" s="207" t="n">
        <f aca="false">2*C435*F435/(2+C435*F435)</f>
        <v>0.0278563580176749</v>
      </c>
      <c r="I435" s="203" t="s">
        <v>213</v>
      </c>
      <c r="J435" s="204" t="s">
        <v>64</v>
      </c>
      <c r="K435" s="204" t="n">
        <v>1</v>
      </c>
      <c r="L435" s="205" t="n">
        <v>1568826</v>
      </c>
      <c r="M435" s="205" t="n">
        <v>37563</v>
      </c>
      <c r="N435" s="206" t="n">
        <f aca="false">M435/L435</f>
        <v>0.0239433818664403</v>
      </c>
      <c r="O435" s="207" t="n">
        <f aca="false">2*K435*N435/(2+K435*N435)</f>
        <v>0.0236601301014262</v>
      </c>
    </row>
    <row r="436" customFormat="false" ht="15" hidden="false" customHeight="false" outlineLevel="0" collapsed="false">
      <c r="A436" s="196" t="s">
        <v>214</v>
      </c>
      <c r="B436" s="197" t="s">
        <v>69</v>
      </c>
      <c r="C436" s="197" t="n">
        <v>1</v>
      </c>
      <c r="D436" s="198" t="n">
        <v>854985</v>
      </c>
      <c r="E436" s="198" t="n">
        <v>38622</v>
      </c>
      <c r="F436" s="199" t="n">
        <f aca="false">E436/D436</f>
        <v>0.0451727223284619</v>
      </c>
      <c r="G436" s="200" t="n">
        <f aca="false">2*C436*F436/(2+C436*F436)</f>
        <v>0.0441749704905432</v>
      </c>
      <c r="I436" s="196" t="s">
        <v>214</v>
      </c>
      <c r="J436" s="197" t="s">
        <v>69</v>
      </c>
      <c r="K436" s="197" t="n">
        <v>1</v>
      </c>
      <c r="L436" s="198" t="n">
        <v>1234326</v>
      </c>
      <c r="M436" s="198" t="n">
        <v>47019</v>
      </c>
      <c r="N436" s="199" t="n">
        <f aca="false">M436/L436</f>
        <v>0.0380928539137959</v>
      </c>
      <c r="O436" s="200" t="n">
        <f aca="false">2*K436*N436/(2+K436*N436)</f>
        <v>0.0373808816812691</v>
      </c>
    </row>
    <row r="437" customFormat="false" ht="15" hidden="false" customHeight="false" outlineLevel="0" collapsed="false">
      <c r="A437" s="203" t="s">
        <v>215</v>
      </c>
      <c r="B437" s="204" t="s">
        <v>70</v>
      </c>
      <c r="C437" s="204" t="n">
        <v>1</v>
      </c>
      <c r="D437" s="205" t="n">
        <v>591455</v>
      </c>
      <c r="E437" s="205" t="n">
        <v>45775</v>
      </c>
      <c r="F437" s="206" t="n">
        <f aca="false">E437/D437</f>
        <v>0.0773938845727908</v>
      </c>
      <c r="G437" s="207" t="n">
        <f aca="false">2*C437*F437/(2+C437*F437)</f>
        <v>0.0745105539662322</v>
      </c>
      <c r="I437" s="203" t="s">
        <v>215</v>
      </c>
      <c r="J437" s="204" t="s">
        <v>70</v>
      </c>
      <c r="K437" s="204" t="n">
        <v>1</v>
      </c>
      <c r="L437" s="205" t="n">
        <v>835491</v>
      </c>
      <c r="M437" s="205" t="n">
        <v>52855</v>
      </c>
      <c r="N437" s="206" t="n">
        <f aca="false">M437/L437</f>
        <v>0.0632622015078559</v>
      </c>
      <c r="O437" s="207" t="n">
        <f aca="false">2*K437*N437/(2+K437*N437)</f>
        <v>0.0613225032297137</v>
      </c>
    </row>
    <row r="438" customFormat="false" ht="15" hidden="false" customHeight="false" outlineLevel="0" collapsed="false">
      <c r="A438" s="196" t="s">
        <v>216</v>
      </c>
      <c r="B438" s="197" t="s">
        <v>71</v>
      </c>
      <c r="C438" s="197" t="n">
        <v>1</v>
      </c>
      <c r="D438" s="198" t="n">
        <v>341806</v>
      </c>
      <c r="E438" s="198" t="n">
        <v>40665</v>
      </c>
      <c r="F438" s="199" t="n">
        <f aca="false">E438/D438</f>
        <v>0.118970995242916</v>
      </c>
      <c r="G438" s="200" t="n">
        <f aca="false">2*C438*F438/(2+C438*F438)</f>
        <v>0.112291291867614</v>
      </c>
      <c r="I438" s="196" t="s">
        <v>216</v>
      </c>
      <c r="J438" s="197" t="s">
        <v>71</v>
      </c>
      <c r="K438" s="197" t="n">
        <v>1</v>
      </c>
      <c r="L438" s="198" t="n">
        <v>463602</v>
      </c>
      <c r="M438" s="198" t="n">
        <v>44867</v>
      </c>
      <c r="N438" s="199" t="n">
        <f aca="false">M438/L438</f>
        <v>0.0967791338259973</v>
      </c>
      <c r="O438" s="200" t="n">
        <f aca="false">2*K438*N438/(2+K438*N438)</f>
        <v>0.092312187072755</v>
      </c>
    </row>
    <row r="439" customFormat="false" ht="15" hidden="false" customHeight="false" outlineLevel="0" collapsed="false">
      <c r="A439" s="203" t="n">
        <v>90</v>
      </c>
      <c r="B439" s="204" t="s">
        <v>72</v>
      </c>
      <c r="C439" s="204" t="n">
        <v>1</v>
      </c>
      <c r="D439" s="205" t="n">
        <v>141746</v>
      </c>
      <c r="E439" s="205" t="n">
        <v>24447</v>
      </c>
      <c r="F439" s="206" t="n">
        <f aca="false">E439/D439</f>
        <v>0.172470475357329</v>
      </c>
      <c r="G439" s="207" t="n">
        <f aca="false">2*C439*F439/(2+C439*F439)</f>
        <v>0.158778199578488</v>
      </c>
      <c r="I439" s="203" t="n">
        <v>90</v>
      </c>
      <c r="J439" s="204" t="s">
        <v>72</v>
      </c>
      <c r="K439" s="204" t="n">
        <v>1</v>
      </c>
      <c r="L439" s="205" t="n">
        <v>215820</v>
      </c>
      <c r="M439" s="205" t="n">
        <v>30346</v>
      </c>
      <c r="N439" s="206" t="n">
        <f aca="false">M439/L439</f>
        <v>0.140607914002409</v>
      </c>
      <c r="O439" s="207" t="n">
        <f aca="false">2*K439*N439/(2+K439*N439)</f>
        <v>0.131371946336036</v>
      </c>
    </row>
    <row r="440" customFormat="false" ht="15" hidden="false" customHeight="false" outlineLevel="0" collapsed="false">
      <c r="A440" s="196" t="n">
        <v>95</v>
      </c>
      <c r="B440" s="197" t="s">
        <v>74</v>
      </c>
      <c r="C440" s="197" t="n">
        <v>1</v>
      </c>
      <c r="D440" s="198" t="n">
        <v>35094</v>
      </c>
      <c r="E440" s="198" t="n">
        <v>8788</v>
      </c>
      <c r="F440" s="199" t="n">
        <f aca="false">E440/D440</f>
        <v>0.250413176041489</v>
      </c>
      <c r="G440" s="200" t="n">
        <f aca="false">2*C440*F440/(2+C440*F440)</f>
        <v>0.222548622366288</v>
      </c>
      <c r="I440" s="196" t="n">
        <v>95</v>
      </c>
      <c r="J440" s="197" t="s">
        <v>74</v>
      </c>
      <c r="K440" s="197" t="n">
        <v>1</v>
      </c>
      <c r="L440" s="198" t="n">
        <v>76192</v>
      </c>
      <c r="M440" s="198" t="n">
        <v>15917</v>
      </c>
      <c r="N440" s="199" t="n">
        <f aca="false">M440/L440</f>
        <v>0.208906446871063</v>
      </c>
      <c r="O440" s="200" t="n">
        <f aca="false">2*K440*N440/(2+K440*N440)</f>
        <v>0.189149202916204</v>
      </c>
    </row>
    <row r="441" customFormat="false" ht="15" hidden="false" customHeight="false" outlineLevel="0" collapsed="false">
      <c r="A441" s="220" t="s">
        <v>217</v>
      </c>
      <c r="B441" s="221" t="s">
        <v>218</v>
      </c>
      <c r="C441" s="221" t="n">
        <v>1</v>
      </c>
      <c r="D441" s="222" t="n">
        <v>5933</v>
      </c>
      <c r="E441" s="222" t="n">
        <v>1914</v>
      </c>
      <c r="F441" s="223" t="n">
        <f aca="false">E441/D441</f>
        <v>0.322602393392887</v>
      </c>
      <c r="G441" s="224" t="n">
        <f aca="false">2*C441*F441/(2+C441*F441)</f>
        <v>0.277793904208999</v>
      </c>
      <c r="I441" s="220" t="s">
        <v>217</v>
      </c>
      <c r="J441" s="221" t="s">
        <v>218</v>
      </c>
      <c r="K441" s="221" t="n">
        <v>1</v>
      </c>
      <c r="L441" s="222" t="n">
        <v>20534</v>
      </c>
      <c r="M441" s="222" t="n">
        <v>5638</v>
      </c>
      <c r="N441" s="223" t="n">
        <f aca="false">M441/L441</f>
        <v>0.274569007499756</v>
      </c>
      <c r="O441" s="224" t="n">
        <f aca="false">2*K441*N441/(2+K441*N441)</f>
        <v>0.241425084571575</v>
      </c>
    </row>
    <row r="443" customFormat="false" ht="15" hidden="false" customHeight="false" outlineLevel="0" collapsed="false">
      <c r="A443" s="180"/>
      <c r="B443" s="181"/>
      <c r="C443" s="181"/>
      <c r="D443" s="181"/>
      <c r="E443" s="182"/>
      <c r="F443" s="182" t="s">
        <v>285</v>
      </c>
      <c r="G443" s="181"/>
      <c r="I443" s="180"/>
      <c r="J443" s="181"/>
      <c r="K443" s="181"/>
      <c r="L443" s="181"/>
      <c r="M443" s="182"/>
      <c r="N443" s="182" t="s">
        <v>286</v>
      </c>
      <c r="O443" s="181"/>
    </row>
    <row r="444" customFormat="false" ht="15" hidden="false" customHeight="false" outlineLevel="0" collapsed="false">
      <c r="A444" s="184"/>
      <c r="B444" s="185"/>
      <c r="C444" s="186"/>
      <c r="D444" s="187"/>
      <c r="E444" s="187"/>
      <c r="F444" s="187"/>
      <c r="G444" s="187"/>
      <c r="I444" s="184"/>
      <c r="J444" s="185"/>
      <c r="K444" s="186"/>
      <c r="L444" s="187"/>
      <c r="M444" s="187"/>
      <c r="N444" s="187"/>
      <c r="O444" s="187"/>
    </row>
    <row r="445" customFormat="false" ht="61" hidden="false" customHeight="false" outlineLevel="0" collapsed="false">
      <c r="A445" s="184" t="s">
        <v>163</v>
      </c>
      <c r="B445" s="187" t="s">
        <v>164</v>
      </c>
      <c r="C445" s="186" t="s">
        <v>165</v>
      </c>
      <c r="D445" s="187" t="s">
        <v>166</v>
      </c>
      <c r="E445" s="187" t="s">
        <v>167</v>
      </c>
      <c r="F445" s="187" t="s">
        <v>168</v>
      </c>
      <c r="G445" s="187" t="s">
        <v>169</v>
      </c>
      <c r="I445" s="184" t="s">
        <v>163</v>
      </c>
      <c r="J445" s="187" t="s">
        <v>164</v>
      </c>
      <c r="K445" s="186" t="s">
        <v>165</v>
      </c>
      <c r="L445" s="187" t="s">
        <v>166</v>
      </c>
      <c r="M445" s="187" t="s">
        <v>167</v>
      </c>
      <c r="N445" s="187" t="s">
        <v>168</v>
      </c>
      <c r="O445" s="187" t="s">
        <v>169</v>
      </c>
    </row>
    <row r="446" customFormat="false" ht="15" hidden="false" customHeight="false" outlineLevel="0" collapsed="false">
      <c r="A446" s="191" t="s">
        <v>175</v>
      </c>
      <c r="B446" s="192" t="s">
        <v>176</v>
      </c>
      <c r="C446" s="193" t="s">
        <v>177</v>
      </c>
      <c r="D446" s="192" t="s">
        <v>178</v>
      </c>
      <c r="E446" s="192" t="s">
        <v>179</v>
      </c>
      <c r="F446" s="192" t="s">
        <v>180</v>
      </c>
      <c r="G446" s="192" t="s">
        <v>181</v>
      </c>
      <c r="I446" s="191" t="s">
        <v>175</v>
      </c>
      <c r="J446" s="192" t="s">
        <v>176</v>
      </c>
      <c r="K446" s="193" t="s">
        <v>177</v>
      </c>
      <c r="L446" s="192" t="s">
        <v>178</v>
      </c>
      <c r="M446" s="192" t="s">
        <v>179</v>
      </c>
      <c r="N446" s="192" t="s">
        <v>180</v>
      </c>
      <c r="O446" s="192" t="s">
        <v>181</v>
      </c>
    </row>
    <row r="447" customFormat="false" ht="15" hidden="false" customHeight="false" outlineLevel="0" collapsed="false">
      <c r="A447" s="196" t="s">
        <v>186</v>
      </c>
      <c r="B447" s="197" t="s">
        <v>186</v>
      </c>
      <c r="C447" s="197" t="n">
        <v>1</v>
      </c>
      <c r="D447" s="198" t="n">
        <v>382818.53489561</v>
      </c>
      <c r="E447" s="198" t="n">
        <v>4233</v>
      </c>
      <c r="F447" s="199" t="n">
        <f aca="false">E447/D447</f>
        <v>0.0110574583363741</v>
      </c>
      <c r="G447" s="200" t="n">
        <f aca="false">2*C447*F447/(2+C447*F447)</f>
        <v>0.0109966607771827</v>
      </c>
      <c r="I447" s="196" t="s">
        <v>186</v>
      </c>
      <c r="J447" s="197" t="s">
        <v>186</v>
      </c>
      <c r="K447" s="197" t="n">
        <v>1</v>
      </c>
      <c r="L447" s="198" t="n">
        <v>365706.671235122</v>
      </c>
      <c r="M447" s="198" t="n">
        <v>2711</v>
      </c>
      <c r="N447" s="199" t="n">
        <f aca="false">M447/L447</f>
        <v>0.0074130449708341</v>
      </c>
      <c r="O447" s="200" t="n">
        <f aca="false">2*K447*N447/(2+K447*N447)</f>
        <v>0.00738566981957797</v>
      </c>
    </row>
    <row r="448" customFormat="false" ht="15" hidden="false" customHeight="false" outlineLevel="0" collapsed="false">
      <c r="A448" s="203" t="s">
        <v>188</v>
      </c>
      <c r="B448" s="204" t="s">
        <v>189</v>
      </c>
      <c r="C448" s="204" t="n">
        <v>1</v>
      </c>
      <c r="D448" s="205" t="n">
        <v>1936908</v>
      </c>
      <c r="E448" s="205" t="n">
        <v>685</v>
      </c>
      <c r="F448" s="206" t="n">
        <f aca="false">E448/D448</f>
        <v>0.000353656446253513</v>
      </c>
      <c r="G448" s="207" t="n">
        <f aca="false">2*C448*F448/(2+C448*F448)</f>
        <v>0.000353593920868778</v>
      </c>
      <c r="I448" s="203" t="s">
        <v>188</v>
      </c>
      <c r="J448" s="204" t="s">
        <v>189</v>
      </c>
      <c r="K448" s="204" t="n">
        <v>1</v>
      </c>
      <c r="L448" s="205" t="n">
        <v>1850786</v>
      </c>
      <c r="M448" s="205" t="n">
        <v>404</v>
      </c>
      <c r="N448" s="206" t="n">
        <f aca="false">M448/L448</f>
        <v>0.000218285636480933</v>
      </c>
      <c r="O448" s="207" t="n">
        <f aca="false">2*K448*N448/(2+K448*N448)</f>
        <v>0.000218261814771355</v>
      </c>
    </row>
    <row r="449" customFormat="false" ht="15" hidden="false" customHeight="false" outlineLevel="0" collapsed="false">
      <c r="A449" s="196" t="s">
        <v>194</v>
      </c>
      <c r="B449" s="197" t="s">
        <v>46</v>
      </c>
      <c r="C449" s="197" t="n">
        <v>1</v>
      </c>
      <c r="D449" s="198" t="n">
        <v>1837604</v>
      </c>
      <c r="E449" s="198" t="n">
        <v>368</v>
      </c>
      <c r="F449" s="199" t="n">
        <f aca="false">E449/D449</f>
        <v>0.000200260774356172</v>
      </c>
      <c r="G449" s="200" t="n">
        <f aca="false">2*C449*F449/(2+C449*F449)</f>
        <v>0.000200240724174932</v>
      </c>
      <c r="I449" s="196" t="s">
        <v>194</v>
      </c>
      <c r="J449" s="197" t="s">
        <v>46</v>
      </c>
      <c r="K449" s="197" t="n">
        <v>1</v>
      </c>
      <c r="L449" s="198" t="n">
        <v>1886740</v>
      </c>
      <c r="M449" s="198" t="n">
        <v>250</v>
      </c>
      <c r="N449" s="199" t="n">
        <f aca="false">M449/L449</f>
        <v>0.000132503683602404</v>
      </c>
      <c r="O449" s="200" t="n">
        <f aca="false">2*K449*N449/(2+K449*N449)</f>
        <v>0.000132494905570881</v>
      </c>
    </row>
    <row r="450" customFormat="false" ht="15" hidden="false" customHeight="false" outlineLevel="0" collapsed="false">
      <c r="A450" s="203" t="s">
        <v>200</v>
      </c>
      <c r="B450" s="204" t="s">
        <v>33</v>
      </c>
      <c r="C450" s="204" t="n">
        <v>1</v>
      </c>
      <c r="D450" s="205" t="n">
        <v>1794948</v>
      </c>
      <c r="E450" s="205" t="n">
        <v>470</v>
      </c>
      <c r="F450" s="206" t="n">
        <f aca="false">E450/D450</f>
        <v>0.000261846025623026</v>
      </c>
      <c r="G450" s="207" t="n">
        <f aca="false">2*C450*F450/(2+C450*F450)</f>
        <v>0.000261811748440131</v>
      </c>
      <c r="I450" s="203" t="s">
        <v>200</v>
      </c>
      <c r="J450" s="204" t="s">
        <v>33</v>
      </c>
      <c r="K450" s="204" t="n">
        <v>1</v>
      </c>
      <c r="L450" s="205" t="n">
        <v>1922363</v>
      </c>
      <c r="M450" s="205" t="n">
        <v>324</v>
      </c>
      <c r="N450" s="206" t="n">
        <f aca="false">M450/L450</f>
        <v>0.000168542569743592</v>
      </c>
      <c r="O450" s="207" t="n">
        <f aca="false">2*K450*N450/(2+K450*N450)</f>
        <v>0.000168528367641513</v>
      </c>
    </row>
    <row r="451" customFormat="false" ht="15" hidden="false" customHeight="false" outlineLevel="0" collapsed="false">
      <c r="A451" s="196" t="s">
        <v>202</v>
      </c>
      <c r="B451" s="197" t="s">
        <v>34</v>
      </c>
      <c r="C451" s="197" t="n">
        <v>1</v>
      </c>
      <c r="D451" s="198" t="n">
        <v>1799127</v>
      </c>
      <c r="E451" s="198" t="n">
        <v>1594</v>
      </c>
      <c r="F451" s="199" t="n">
        <f aca="false">E451/D451</f>
        <v>0.000885985258405882</v>
      </c>
      <c r="G451" s="200" t="n">
        <f aca="false">2*C451*F451/(2+C451*F451)</f>
        <v>0.000885592947257773</v>
      </c>
      <c r="I451" s="196" t="s">
        <v>202</v>
      </c>
      <c r="J451" s="197" t="s">
        <v>34</v>
      </c>
      <c r="K451" s="197" t="n">
        <v>1</v>
      </c>
      <c r="L451" s="198" t="n">
        <v>1908349</v>
      </c>
      <c r="M451" s="198" t="n">
        <v>1226</v>
      </c>
      <c r="N451" s="199" t="n">
        <f aca="false">M451/L451</f>
        <v>0.000642440140666094</v>
      </c>
      <c r="O451" s="200" t="n">
        <f aca="false">2*K451*N451/(2+K451*N451)</f>
        <v>0.000642233842266111</v>
      </c>
    </row>
    <row r="452" customFormat="false" ht="15" hidden="false" customHeight="false" outlineLevel="0" collapsed="false">
      <c r="A452" s="203" t="s">
        <v>203</v>
      </c>
      <c r="B452" s="204" t="s">
        <v>35</v>
      </c>
      <c r="C452" s="204" t="n">
        <v>1</v>
      </c>
      <c r="D452" s="205" t="n">
        <v>1791102</v>
      </c>
      <c r="E452" s="205" t="n">
        <v>2330</v>
      </c>
      <c r="F452" s="206" t="n">
        <f aca="false">E452/D452</f>
        <v>0.0013008751037071</v>
      </c>
      <c r="G452" s="207" t="n">
        <f aca="false">2*C452*F452/(2+C452*F452)</f>
        <v>0.00130002951569158</v>
      </c>
      <c r="I452" s="203" t="s">
        <v>203</v>
      </c>
      <c r="J452" s="204" t="s">
        <v>35</v>
      </c>
      <c r="K452" s="204" t="n">
        <v>1</v>
      </c>
      <c r="L452" s="205" t="n">
        <v>1801565</v>
      </c>
      <c r="M452" s="205" t="n">
        <v>1770</v>
      </c>
      <c r="N452" s="206" t="n">
        <f aca="false">M452/L452</f>
        <v>0.000982479122318651</v>
      </c>
      <c r="O452" s="207" t="n">
        <f aca="false">2*K452*N452/(2+K452*N452)</f>
        <v>0.000981996726677578</v>
      </c>
    </row>
    <row r="453" customFormat="false" ht="15" hidden="false" customHeight="false" outlineLevel="0" collapsed="false">
      <c r="A453" s="196" t="s">
        <v>204</v>
      </c>
      <c r="B453" s="197" t="s">
        <v>36</v>
      </c>
      <c r="C453" s="197" t="n">
        <v>1</v>
      </c>
      <c r="D453" s="198" t="n">
        <v>1668640</v>
      </c>
      <c r="E453" s="198" t="n">
        <v>2212</v>
      </c>
      <c r="F453" s="199" t="n">
        <f aca="false">E453/D453</f>
        <v>0.00132563045354301</v>
      </c>
      <c r="G453" s="200" t="n">
        <f aca="false">2*C453*F453/(2+C453*F453)</f>
        <v>0.00132475238748888</v>
      </c>
      <c r="I453" s="196" t="s">
        <v>204</v>
      </c>
      <c r="J453" s="197" t="s">
        <v>36</v>
      </c>
      <c r="K453" s="197" t="n">
        <v>1</v>
      </c>
      <c r="L453" s="198" t="n">
        <v>1780238</v>
      </c>
      <c r="M453" s="198" t="n">
        <v>1695</v>
      </c>
      <c r="N453" s="199" t="n">
        <f aca="false">M453/L453</f>
        <v>0.000952119885094015</v>
      </c>
      <c r="O453" s="200" t="n">
        <f aca="false">2*K453*N453/(2+K453*N453)</f>
        <v>0.000951666834635395</v>
      </c>
    </row>
    <row r="454" customFormat="false" ht="15" hidden="false" customHeight="false" outlineLevel="0" collapsed="false">
      <c r="A454" s="203" t="s">
        <v>205</v>
      </c>
      <c r="B454" s="204" t="s">
        <v>37</v>
      </c>
      <c r="C454" s="204" t="n">
        <v>1</v>
      </c>
      <c r="D454" s="205" t="n">
        <v>1568993</v>
      </c>
      <c r="E454" s="205" t="n">
        <v>2144</v>
      </c>
      <c r="F454" s="206" t="n">
        <f aca="false">E454/D454</f>
        <v>0.0013664815585538</v>
      </c>
      <c r="G454" s="207" t="n">
        <f aca="false">2*C454*F454/(2+C454*F454)</f>
        <v>0.00136554856009146</v>
      </c>
      <c r="I454" s="203" t="s">
        <v>205</v>
      </c>
      <c r="J454" s="204" t="s">
        <v>37</v>
      </c>
      <c r="K454" s="204" t="n">
        <v>1</v>
      </c>
      <c r="L454" s="205" t="n">
        <v>1788608</v>
      </c>
      <c r="M454" s="205" t="n">
        <v>1798</v>
      </c>
      <c r="N454" s="206" t="n">
        <f aca="false">M454/L454</f>
        <v>0.00100525101084195</v>
      </c>
      <c r="O454" s="207" t="n">
        <f aca="false">2*K454*N454/(2+K454*N454)</f>
        <v>0.00100474599987594</v>
      </c>
    </row>
    <row r="455" customFormat="false" ht="15" hidden="false" customHeight="false" outlineLevel="0" collapsed="false">
      <c r="A455" s="196" t="s">
        <v>206</v>
      </c>
      <c r="B455" s="197" t="s">
        <v>38</v>
      </c>
      <c r="C455" s="197" t="n">
        <v>1</v>
      </c>
      <c r="D455" s="198" t="n">
        <v>1531313</v>
      </c>
      <c r="E455" s="198" t="n">
        <v>2625</v>
      </c>
      <c r="F455" s="199" t="n">
        <f aca="false">E455/D455</f>
        <v>0.00171421518657518</v>
      </c>
      <c r="G455" s="200" t="n">
        <f aca="false">2*C455*F455/(2+C455*F455)</f>
        <v>0.00171274717796357</v>
      </c>
      <c r="I455" s="196" t="s">
        <v>206</v>
      </c>
      <c r="J455" s="197" t="s">
        <v>38</v>
      </c>
      <c r="K455" s="197" t="n">
        <v>1</v>
      </c>
      <c r="L455" s="198" t="n">
        <v>1731330</v>
      </c>
      <c r="M455" s="198" t="n">
        <v>2225</v>
      </c>
      <c r="N455" s="199" t="n">
        <f aca="false">M455/L455</f>
        <v>0.00128513917046433</v>
      </c>
      <c r="O455" s="200" t="n">
        <f aca="false">2*K455*N455/(2+K455*N455)</f>
        <v>0.00128431390940825</v>
      </c>
    </row>
    <row r="456" customFormat="false" ht="15" hidden="false" customHeight="false" outlineLevel="0" collapsed="false">
      <c r="A456" s="203" t="s">
        <v>207</v>
      </c>
      <c r="B456" s="204" t="s">
        <v>39</v>
      </c>
      <c r="C456" s="204" t="n">
        <v>1</v>
      </c>
      <c r="D456" s="205" t="n">
        <v>1322258</v>
      </c>
      <c r="E456" s="205" t="n">
        <v>3333</v>
      </c>
      <c r="F456" s="206" t="n">
        <f aca="false">E456/D456</f>
        <v>0.00252068809566666</v>
      </c>
      <c r="G456" s="207" t="n">
        <f aca="false">2*C456*F456/(2+C456*F456)</f>
        <v>0.00251751516041889</v>
      </c>
      <c r="I456" s="203" t="s">
        <v>207</v>
      </c>
      <c r="J456" s="204" t="s">
        <v>39</v>
      </c>
      <c r="K456" s="204" t="n">
        <v>1</v>
      </c>
      <c r="L456" s="205" t="n">
        <v>1593433</v>
      </c>
      <c r="M456" s="205" t="n">
        <v>3099</v>
      </c>
      <c r="N456" s="206" t="n">
        <f aca="false">M456/L456</f>
        <v>0.00194485742419041</v>
      </c>
      <c r="O456" s="207" t="n">
        <f aca="false">2*K456*N456/(2+K456*N456)</f>
        <v>0.00194296802629496</v>
      </c>
    </row>
    <row r="457" customFormat="false" ht="15" hidden="false" customHeight="false" outlineLevel="0" collapsed="false">
      <c r="A457" s="196" t="s">
        <v>208</v>
      </c>
      <c r="B457" s="197" t="s">
        <v>40</v>
      </c>
      <c r="C457" s="197" t="n">
        <v>1</v>
      </c>
      <c r="D457" s="198" t="n">
        <v>1132249</v>
      </c>
      <c r="E457" s="198" t="n">
        <v>4465</v>
      </c>
      <c r="F457" s="199" t="n">
        <f aca="false">E457/D457</f>
        <v>0.00394347886374817</v>
      </c>
      <c r="G457" s="200" t="n">
        <f aca="false">2*C457*F457/(2+C457*F457)</f>
        <v>0.00393571865208908</v>
      </c>
      <c r="I457" s="196" t="s">
        <v>208</v>
      </c>
      <c r="J457" s="197" t="s">
        <v>40</v>
      </c>
      <c r="K457" s="197" t="n">
        <v>1</v>
      </c>
      <c r="L457" s="198" t="n">
        <v>1523853</v>
      </c>
      <c r="M457" s="198" t="n">
        <v>4836</v>
      </c>
      <c r="N457" s="199" t="n">
        <f aca="false">M457/L457</f>
        <v>0.00317353445509508</v>
      </c>
      <c r="O457" s="200" t="n">
        <f aca="false">2*K457*N457/(2+K457*N457)</f>
        <v>0.00316850677238839</v>
      </c>
    </row>
    <row r="458" customFormat="false" ht="15" hidden="false" customHeight="false" outlineLevel="0" collapsed="false">
      <c r="A458" s="203" t="s">
        <v>209</v>
      </c>
      <c r="B458" s="204" t="s">
        <v>52</v>
      </c>
      <c r="C458" s="204" t="n">
        <v>1</v>
      </c>
      <c r="D458" s="205" t="n">
        <v>1049173</v>
      </c>
      <c r="E458" s="205" t="n">
        <v>6997</v>
      </c>
      <c r="F458" s="206" t="n">
        <f aca="false">E458/D458</f>
        <v>0.00666906220423133</v>
      </c>
      <c r="G458" s="207" t="n">
        <f aca="false">2*C458*F458/(2+C458*F458)</f>
        <v>0.00664689791639652</v>
      </c>
      <c r="I458" s="203" t="s">
        <v>209</v>
      </c>
      <c r="J458" s="204" t="s">
        <v>52</v>
      </c>
      <c r="K458" s="204" t="n">
        <v>1</v>
      </c>
      <c r="L458" s="205" t="n">
        <v>1405982</v>
      </c>
      <c r="M458" s="205" t="n">
        <v>7339</v>
      </c>
      <c r="N458" s="206" t="n">
        <f aca="false">M458/L458</f>
        <v>0.00521983922980522</v>
      </c>
      <c r="O458" s="207" t="n">
        <f aca="false">2*K458*N458/(2+K458*N458)</f>
        <v>0.00520625133233285</v>
      </c>
    </row>
    <row r="459" customFormat="false" ht="15" hidden="false" customHeight="false" outlineLevel="0" collapsed="false">
      <c r="A459" s="196" t="s">
        <v>210</v>
      </c>
      <c r="B459" s="197" t="s">
        <v>53</v>
      </c>
      <c r="C459" s="197" t="n">
        <v>1</v>
      </c>
      <c r="D459" s="198" t="n">
        <v>954332</v>
      </c>
      <c r="E459" s="198" t="n">
        <v>10309</v>
      </c>
      <c r="F459" s="199" t="n">
        <f aca="false">E459/D459</f>
        <v>0.0108023203664972</v>
      </c>
      <c r="G459" s="200" t="n">
        <f aca="false">2*C459*F459/(2+C459*F459)</f>
        <v>0.0107442887419469</v>
      </c>
      <c r="I459" s="196" t="s">
        <v>210</v>
      </c>
      <c r="J459" s="197" t="s">
        <v>53</v>
      </c>
      <c r="K459" s="197" t="n">
        <v>1</v>
      </c>
      <c r="L459" s="198" t="n">
        <v>1154377</v>
      </c>
      <c r="M459" s="198" t="n">
        <v>9907</v>
      </c>
      <c r="N459" s="199" t="n">
        <f aca="false">M459/L459</f>
        <v>0.0085821183200982</v>
      </c>
      <c r="O459" s="200" t="n">
        <f aca="false">2*K459*N459/(2+K459*N459)</f>
        <v>0.00854544929163858</v>
      </c>
    </row>
    <row r="460" customFormat="false" ht="15" hidden="false" customHeight="false" outlineLevel="0" collapsed="false">
      <c r="A460" s="203" t="s">
        <v>211</v>
      </c>
      <c r="B460" s="204" t="s">
        <v>57</v>
      </c>
      <c r="C460" s="204" t="n">
        <v>1</v>
      </c>
      <c r="D460" s="205" t="n">
        <v>837634</v>
      </c>
      <c r="E460" s="205" t="n">
        <v>14008</v>
      </c>
      <c r="F460" s="206" t="n">
        <f aca="false">E460/D460</f>
        <v>0.0167232944221462</v>
      </c>
      <c r="G460" s="207" t="n">
        <f aca="false">2*C460*F460/(2+C460*F460)</f>
        <v>0.0165846196832252</v>
      </c>
      <c r="I460" s="203" t="s">
        <v>211</v>
      </c>
      <c r="J460" s="204" t="s">
        <v>57</v>
      </c>
      <c r="K460" s="204" t="n">
        <v>1</v>
      </c>
      <c r="L460" s="205" t="n">
        <v>977147</v>
      </c>
      <c r="M460" s="205" t="n">
        <v>13371</v>
      </c>
      <c r="N460" s="206" t="n">
        <f aca="false">M460/L460</f>
        <v>0.0136837139140784</v>
      </c>
      <c r="O460" s="207" t="n">
        <f aca="false">2*K460*N460/(2+K460*N460)</f>
        <v>0.0135907280965002</v>
      </c>
    </row>
    <row r="461" customFormat="false" ht="15" hidden="false" customHeight="false" outlineLevel="0" collapsed="false">
      <c r="A461" s="196" t="s">
        <v>212</v>
      </c>
      <c r="B461" s="197" t="s">
        <v>62</v>
      </c>
      <c r="C461" s="197" t="n">
        <v>1</v>
      </c>
      <c r="D461" s="198" t="n">
        <v>687330</v>
      </c>
      <c r="E461" s="198" t="n">
        <v>17520</v>
      </c>
      <c r="F461" s="199" t="n">
        <f aca="false">E461/D461</f>
        <v>0.0254899393304526</v>
      </c>
      <c r="G461" s="200" t="n">
        <f aca="false">2*C461*F461/(2+C461*F461)</f>
        <v>0.0251691591604534</v>
      </c>
      <c r="I461" s="196" t="s">
        <v>212</v>
      </c>
      <c r="J461" s="197" t="s">
        <v>62</v>
      </c>
      <c r="K461" s="197" t="n">
        <v>1</v>
      </c>
      <c r="L461" s="198" t="n">
        <v>851196</v>
      </c>
      <c r="M461" s="198" t="n">
        <v>17745</v>
      </c>
      <c r="N461" s="199" t="n">
        <f aca="false">M461/L461</f>
        <v>0.0208471374395556</v>
      </c>
      <c r="O461" s="200" t="n">
        <f aca="false">2*K461*N461/(2+K461*N461)</f>
        <v>0.020632077561264</v>
      </c>
    </row>
    <row r="462" customFormat="false" ht="15" hidden="false" customHeight="false" outlineLevel="0" collapsed="false">
      <c r="A462" s="203" t="s">
        <v>213</v>
      </c>
      <c r="B462" s="204" t="s">
        <v>64</v>
      </c>
      <c r="C462" s="204" t="n">
        <v>1</v>
      </c>
      <c r="D462" s="205" t="n">
        <v>504795</v>
      </c>
      <c r="E462" s="205" t="n">
        <v>19532</v>
      </c>
      <c r="F462" s="206" t="n">
        <f aca="false">E462/D462</f>
        <v>0.0386929347556929</v>
      </c>
      <c r="G462" s="207" t="n">
        <f aca="false">2*C462*F462/(2+C462*F462)</f>
        <v>0.0379585705096189</v>
      </c>
      <c r="I462" s="203" t="s">
        <v>213</v>
      </c>
      <c r="J462" s="204" t="s">
        <v>64</v>
      </c>
      <c r="K462" s="204" t="n">
        <v>1</v>
      </c>
      <c r="L462" s="205" t="n">
        <v>693489</v>
      </c>
      <c r="M462" s="205" t="n">
        <v>22590</v>
      </c>
      <c r="N462" s="206" t="n">
        <f aca="false">M462/L462</f>
        <v>0.0325744171861414</v>
      </c>
      <c r="O462" s="207" t="n">
        <f aca="false">2*K462*N462/(2+K462*N462)</f>
        <v>0.0320523734931553</v>
      </c>
    </row>
    <row r="463" customFormat="false" ht="15" hidden="false" customHeight="false" outlineLevel="0" collapsed="false">
      <c r="A463" s="196" t="s">
        <v>214</v>
      </c>
      <c r="B463" s="197" t="s">
        <v>69</v>
      </c>
      <c r="C463" s="197" t="n">
        <v>1</v>
      </c>
      <c r="D463" s="198" t="n">
        <v>345283</v>
      </c>
      <c r="E463" s="198" t="n">
        <v>21130</v>
      </c>
      <c r="F463" s="199" t="n">
        <f aca="false">E463/D463</f>
        <v>0.0611961782074414</v>
      </c>
      <c r="G463" s="200" t="n">
        <f aca="false">2*C463*F463/(2+C463*F463)</f>
        <v>0.0593792855376453</v>
      </c>
      <c r="I463" s="196" t="s">
        <v>214</v>
      </c>
      <c r="J463" s="197" t="s">
        <v>69</v>
      </c>
      <c r="K463" s="197" t="n">
        <v>1</v>
      </c>
      <c r="L463" s="198" t="n">
        <v>512936</v>
      </c>
      <c r="M463" s="198" t="n">
        <v>26424</v>
      </c>
      <c r="N463" s="199" t="n">
        <f aca="false">M463/L463</f>
        <v>0.0515151987772354</v>
      </c>
      <c r="O463" s="200" t="n">
        <f aca="false">2*K463*N463/(2+K463*N463)</f>
        <v>0.0502216106494751</v>
      </c>
    </row>
    <row r="464" customFormat="false" ht="15" hidden="false" customHeight="false" outlineLevel="0" collapsed="false">
      <c r="A464" s="203" t="s">
        <v>215</v>
      </c>
      <c r="B464" s="204" t="s">
        <v>70</v>
      </c>
      <c r="C464" s="204" t="n">
        <v>1</v>
      </c>
      <c r="D464" s="205" t="n">
        <v>215439</v>
      </c>
      <c r="E464" s="205" t="n">
        <v>21422</v>
      </c>
      <c r="F464" s="206" t="n">
        <f aca="false">E464/D464</f>
        <v>0.0994341785841932</v>
      </c>
      <c r="G464" s="207" t="n">
        <f aca="false">2*C464*F464/(2+C464*F464)</f>
        <v>0.0947247402166703</v>
      </c>
      <c r="I464" s="203" t="s">
        <v>215</v>
      </c>
      <c r="J464" s="204" t="s">
        <v>70</v>
      </c>
      <c r="K464" s="204" t="n">
        <v>1</v>
      </c>
      <c r="L464" s="205" t="n">
        <v>317140</v>
      </c>
      <c r="M464" s="205" t="n">
        <v>25896</v>
      </c>
      <c r="N464" s="206" t="n">
        <f aca="false">M464/L464</f>
        <v>0.0816547896827899</v>
      </c>
      <c r="O464" s="207" t="n">
        <f aca="false">2*K464*N464/(2+K464*N464)</f>
        <v>0.0784518067909164</v>
      </c>
    </row>
    <row r="465" customFormat="false" ht="15" hidden="false" customHeight="false" outlineLevel="0" collapsed="false">
      <c r="A465" s="196" t="s">
        <v>216</v>
      </c>
      <c r="B465" s="197" t="s">
        <v>71</v>
      </c>
      <c r="C465" s="197" t="n">
        <v>1</v>
      </c>
      <c r="D465" s="198" t="n">
        <v>107103</v>
      </c>
      <c r="E465" s="198" t="n">
        <v>15698</v>
      </c>
      <c r="F465" s="199" t="n">
        <f aca="false">E465/D465</f>
        <v>0.146569190405498</v>
      </c>
      <c r="G465" s="200" t="n">
        <f aca="false">2*C465*F465/(2+C465*F465)</f>
        <v>0.136561347344979</v>
      </c>
      <c r="I465" s="196" t="s">
        <v>216</v>
      </c>
      <c r="J465" s="197" t="s">
        <v>71</v>
      </c>
      <c r="K465" s="197" t="n">
        <v>1</v>
      </c>
      <c r="L465" s="198" t="n">
        <v>155234</v>
      </c>
      <c r="M465" s="198" t="n">
        <v>18709</v>
      </c>
      <c r="N465" s="199" t="n">
        <f aca="false">M465/L465</f>
        <v>0.120521277555175</v>
      </c>
      <c r="O465" s="200" t="n">
        <f aca="false">2*K465*N465/(2+K465*N465)</f>
        <v>0.113671368291223</v>
      </c>
    </row>
    <row r="466" customFormat="false" ht="15" hidden="false" customHeight="false" outlineLevel="0" collapsed="false">
      <c r="A466" s="203" t="n">
        <v>90</v>
      </c>
      <c r="B466" s="204" t="s">
        <v>72</v>
      </c>
      <c r="C466" s="204" t="n">
        <v>1</v>
      </c>
      <c r="D466" s="205" t="n">
        <v>38173</v>
      </c>
      <c r="E466" s="205" t="n">
        <v>7748</v>
      </c>
      <c r="F466" s="206" t="n">
        <f aca="false">E466/D466</f>
        <v>0.202970686087025</v>
      </c>
      <c r="G466" s="207" t="n">
        <f aca="false">2*C466*F466/(2+C466*F466)</f>
        <v>0.184269983589792</v>
      </c>
      <c r="I466" s="203" t="n">
        <v>90</v>
      </c>
      <c r="J466" s="204" t="s">
        <v>72</v>
      </c>
      <c r="K466" s="204" t="n">
        <v>1</v>
      </c>
      <c r="L466" s="205" t="n">
        <v>61591</v>
      </c>
      <c r="M466" s="205" t="n">
        <v>10384</v>
      </c>
      <c r="N466" s="206" t="n">
        <f aca="false">M466/L466</f>
        <v>0.168596061112825</v>
      </c>
      <c r="O466" s="207" t="n">
        <f aca="false">2*K466*N466/(2+K466*N466)</f>
        <v>0.155488672266894</v>
      </c>
    </row>
    <row r="467" customFormat="false" ht="15" hidden="false" customHeight="false" outlineLevel="0" collapsed="false">
      <c r="A467" s="196" t="n">
        <v>95</v>
      </c>
      <c r="B467" s="197" t="s">
        <v>74</v>
      </c>
      <c r="C467" s="197" t="n">
        <v>1</v>
      </c>
      <c r="D467" s="198" t="n">
        <v>7867</v>
      </c>
      <c r="E467" s="198" t="n">
        <v>2203</v>
      </c>
      <c r="F467" s="199" t="n">
        <f aca="false">E467/D467</f>
        <v>0.280030507181899</v>
      </c>
      <c r="G467" s="200" t="n">
        <f aca="false">2*C467*F467/(2+C467*F467)</f>
        <v>0.245637509059486</v>
      </c>
      <c r="I467" s="196" t="n">
        <v>95</v>
      </c>
      <c r="J467" s="197" t="s">
        <v>74</v>
      </c>
      <c r="K467" s="197" t="n">
        <v>1</v>
      </c>
      <c r="L467" s="198" t="n">
        <v>18221</v>
      </c>
      <c r="M467" s="198" t="n">
        <v>4337</v>
      </c>
      <c r="N467" s="199" t="n">
        <f aca="false">M467/L467</f>
        <v>0.238022062455409</v>
      </c>
      <c r="O467" s="200" t="n">
        <f aca="false">2*K467*N467/(2+K467*N467)</f>
        <v>0.21270752102798</v>
      </c>
    </row>
    <row r="468" customFormat="false" ht="15" hidden="false" customHeight="false" outlineLevel="0" collapsed="false">
      <c r="A468" s="220" t="s">
        <v>217</v>
      </c>
      <c r="B468" s="221" t="s">
        <v>218</v>
      </c>
      <c r="C468" s="221" t="n">
        <v>1</v>
      </c>
      <c r="D468" s="222" t="n">
        <v>1075</v>
      </c>
      <c r="E468" s="222" t="n">
        <v>371</v>
      </c>
      <c r="F468" s="223" t="n">
        <f aca="false">E468/D468</f>
        <v>0.345116279069767</v>
      </c>
      <c r="G468" s="224" t="n">
        <f aca="false">2*C468*F468/(2+C468*F468)</f>
        <v>0.294327647758826</v>
      </c>
      <c r="I468" s="220" t="s">
        <v>217</v>
      </c>
      <c r="J468" s="221" t="s">
        <v>218</v>
      </c>
      <c r="K468" s="221" t="n">
        <v>1</v>
      </c>
      <c r="L468" s="222" t="n">
        <v>4067</v>
      </c>
      <c r="M468" s="222" t="n">
        <v>1213</v>
      </c>
      <c r="N468" s="223" t="n">
        <f aca="false">M468/L468</f>
        <v>0.298254241455618</v>
      </c>
      <c r="O468" s="224" t="n">
        <f aca="false">2*K468*N468/(2+K468*N468)</f>
        <v>0.259548518241147</v>
      </c>
    </row>
    <row r="470" customFormat="false" ht="15" hidden="false" customHeight="false" outlineLevel="0" collapsed="false">
      <c r="A470" s="180"/>
      <c r="B470" s="181"/>
      <c r="C470" s="181"/>
      <c r="D470" s="181"/>
      <c r="E470" s="182"/>
      <c r="F470" s="182" t="s">
        <v>287</v>
      </c>
      <c r="G470" s="181"/>
      <c r="I470" s="180"/>
      <c r="J470" s="181"/>
      <c r="K470" s="181"/>
      <c r="L470" s="181"/>
      <c r="M470" s="182"/>
      <c r="N470" s="182" t="s">
        <v>288</v>
      </c>
      <c r="O470" s="181"/>
    </row>
    <row r="471" customFormat="false" ht="15" hidden="false" customHeight="false" outlineLevel="0" collapsed="false">
      <c r="A471" s="184"/>
      <c r="B471" s="185"/>
      <c r="C471" s="186"/>
      <c r="D471" s="187"/>
      <c r="E471" s="187"/>
      <c r="F471" s="187"/>
      <c r="G471" s="187"/>
      <c r="I471" s="184"/>
      <c r="J471" s="185"/>
      <c r="K471" s="186"/>
      <c r="L471" s="187"/>
      <c r="M471" s="187"/>
      <c r="N471" s="187"/>
      <c r="O471" s="187"/>
    </row>
    <row r="472" customFormat="false" ht="61" hidden="false" customHeight="false" outlineLevel="0" collapsed="false">
      <c r="A472" s="184" t="s">
        <v>163</v>
      </c>
      <c r="B472" s="187" t="s">
        <v>164</v>
      </c>
      <c r="C472" s="186" t="s">
        <v>165</v>
      </c>
      <c r="D472" s="187" t="s">
        <v>166</v>
      </c>
      <c r="E472" s="187" t="s">
        <v>167</v>
      </c>
      <c r="F472" s="187" t="s">
        <v>168</v>
      </c>
      <c r="G472" s="187" t="s">
        <v>169</v>
      </c>
      <c r="I472" s="184" t="s">
        <v>163</v>
      </c>
      <c r="J472" s="187" t="s">
        <v>164</v>
      </c>
      <c r="K472" s="186" t="s">
        <v>165</v>
      </c>
      <c r="L472" s="187" t="s">
        <v>166</v>
      </c>
      <c r="M472" s="187" t="s">
        <v>167</v>
      </c>
      <c r="N472" s="187" t="s">
        <v>168</v>
      </c>
      <c r="O472" s="187" t="s">
        <v>169</v>
      </c>
    </row>
    <row r="473" customFormat="false" ht="15" hidden="false" customHeight="false" outlineLevel="0" collapsed="false">
      <c r="A473" s="191" t="s">
        <v>175</v>
      </c>
      <c r="B473" s="192" t="s">
        <v>176</v>
      </c>
      <c r="C473" s="193" t="s">
        <v>177</v>
      </c>
      <c r="D473" s="192" t="s">
        <v>178</v>
      </c>
      <c r="E473" s="192" t="s">
        <v>179</v>
      </c>
      <c r="F473" s="192" t="s">
        <v>180</v>
      </c>
      <c r="G473" s="192" t="s">
        <v>181</v>
      </c>
      <c r="I473" s="191" t="s">
        <v>175</v>
      </c>
      <c r="J473" s="192" t="s">
        <v>176</v>
      </c>
      <c r="K473" s="193" t="s">
        <v>177</v>
      </c>
      <c r="L473" s="192" t="s">
        <v>178</v>
      </c>
      <c r="M473" s="192" t="s">
        <v>179</v>
      </c>
      <c r="N473" s="192" t="s">
        <v>180</v>
      </c>
      <c r="O473" s="192" t="s">
        <v>181</v>
      </c>
    </row>
    <row r="474" customFormat="false" ht="15" hidden="false" customHeight="false" outlineLevel="0" collapsed="false">
      <c r="A474" s="196" t="s">
        <v>186</v>
      </c>
      <c r="B474" s="197" t="s">
        <v>186</v>
      </c>
      <c r="C474" s="197" t="n">
        <v>1</v>
      </c>
      <c r="D474" s="198" t="n">
        <v>365365.50942439</v>
      </c>
      <c r="E474" s="198" t="n">
        <v>3255</v>
      </c>
      <c r="F474" s="199" t="n">
        <f aca="false">E474/D474</f>
        <v>0.00890888689829548</v>
      </c>
      <c r="G474" s="200" t="n">
        <f aca="false">2*C474*F474/(2+C474*F474)</f>
        <v>0.00886937875221466</v>
      </c>
      <c r="I474" s="196" t="s">
        <v>186</v>
      </c>
      <c r="J474" s="197" t="s">
        <v>186</v>
      </c>
      <c r="K474" s="197" t="n">
        <v>1</v>
      </c>
      <c r="L474" s="198" t="n">
        <v>348795.972604878</v>
      </c>
      <c r="M474" s="198" t="n">
        <v>2078</v>
      </c>
      <c r="N474" s="199" t="n">
        <f aca="false">M474/L474</f>
        <v>0.0059576375967907</v>
      </c>
      <c r="O474" s="200" t="n">
        <f aca="false">2*K474*N474/(2+K474*N474)</f>
        <v>0.00593994358118964</v>
      </c>
    </row>
    <row r="475" customFormat="false" ht="15" hidden="false" customHeight="false" outlineLevel="0" collapsed="false">
      <c r="A475" s="203" t="s">
        <v>188</v>
      </c>
      <c r="B475" s="204" t="s">
        <v>189</v>
      </c>
      <c r="C475" s="204" t="n">
        <v>1</v>
      </c>
      <c r="D475" s="205" t="n">
        <v>1827828</v>
      </c>
      <c r="E475" s="205" t="n">
        <v>552</v>
      </c>
      <c r="F475" s="206" t="n">
        <f aca="false">E475/D475</f>
        <v>0.000301997780972827</v>
      </c>
      <c r="G475" s="207" t="n">
        <f aca="false">2*C475*F475/(2+C475*F475)</f>
        <v>0.000301952186527681</v>
      </c>
      <c r="I475" s="203" t="s">
        <v>188</v>
      </c>
      <c r="J475" s="204" t="s">
        <v>189</v>
      </c>
      <c r="K475" s="204" t="n">
        <v>1</v>
      </c>
      <c r="L475" s="205" t="n">
        <v>1745353</v>
      </c>
      <c r="M475" s="205" t="n">
        <v>311</v>
      </c>
      <c r="N475" s="206" t="n">
        <f aca="false">M475/L475</f>
        <v>0.000178187449759447</v>
      </c>
      <c r="O475" s="207" t="n">
        <f aca="false">2*K475*N475/(2+K475*N475)</f>
        <v>0.000178171575790092</v>
      </c>
    </row>
    <row r="476" customFormat="false" ht="15" hidden="false" customHeight="false" outlineLevel="0" collapsed="false">
      <c r="A476" s="196" t="s">
        <v>194</v>
      </c>
      <c r="B476" s="197" t="s">
        <v>46</v>
      </c>
      <c r="C476" s="197" t="n">
        <v>1</v>
      </c>
      <c r="D476" s="198" t="n">
        <v>1732481</v>
      </c>
      <c r="E476" s="198" t="n">
        <v>255</v>
      </c>
      <c r="F476" s="199" t="n">
        <f aca="false">E476/D476</f>
        <v>0.000147187761366503</v>
      </c>
      <c r="G476" s="200" t="n">
        <f aca="false">2*C476*F476/(2+C476*F476)</f>
        <v>0.000147176930045074</v>
      </c>
      <c r="I476" s="196" t="s">
        <v>194</v>
      </c>
      <c r="J476" s="197" t="s">
        <v>46</v>
      </c>
      <c r="K476" s="197" t="n">
        <v>1</v>
      </c>
      <c r="L476" s="198" t="n">
        <v>1780309</v>
      </c>
      <c r="M476" s="198" t="n">
        <v>135</v>
      </c>
      <c r="N476" s="199" t="n">
        <f aca="false">M476/L476</f>
        <v>7.5829532963098E-005</v>
      </c>
      <c r="O476" s="200" t="n">
        <f aca="false">2*K476*N476/(2+K476*N476)</f>
        <v>7.58266580130663E-005</v>
      </c>
    </row>
    <row r="477" customFormat="false" ht="15" hidden="false" customHeight="false" outlineLevel="0" collapsed="false">
      <c r="A477" s="203" t="s">
        <v>200</v>
      </c>
      <c r="B477" s="204" t="s">
        <v>33</v>
      </c>
      <c r="C477" s="204" t="n">
        <v>1</v>
      </c>
      <c r="D477" s="205" t="n">
        <v>1713583</v>
      </c>
      <c r="E477" s="205" t="n">
        <v>289</v>
      </c>
      <c r="F477" s="206" t="n">
        <f aca="false">E477/D477</f>
        <v>0.000168652466790345</v>
      </c>
      <c r="G477" s="207" t="n">
        <f aca="false">2*C477*F477/(2+C477*F477)</f>
        <v>0.00016863824616224</v>
      </c>
      <c r="I477" s="203" t="s">
        <v>200</v>
      </c>
      <c r="J477" s="204" t="s">
        <v>33</v>
      </c>
      <c r="K477" s="204" t="n">
        <v>1</v>
      </c>
      <c r="L477" s="205" t="n">
        <v>1815110</v>
      </c>
      <c r="M477" s="205" t="n">
        <v>150</v>
      </c>
      <c r="N477" s="206" t="n">
        <f aca="false">M477/L477</f>
        <v>8.26396196373773E-005</v>
      </c>
      <c r="O477" s="207" t="n">
        <f aca="false">2*K477*N477/(2+K477*N477)</f>
        <v>8.26362051250974E-005</v>
      </c>
    </row>
    <row r="478" customFormat="false" ht="15" hidden="false" customHeight="false" outlineLevel="0" collapsed="false">
      <c r="A478" s="196" t="s">
        <v>202</v>
      </c>
      <c r="B478" s="197" t="s">
        <v>34</v>
      </c>
      <c r="C478" s="197" t="n">
        <v>1</v>
      </c>
      <c r="D478" s="198" t="n">
        <v>1740503</v>
      </c>
      <c r="E478" s="198" t="n">
        <v>605</v>
      </c>
      <c r="F478" s="199" t="n">
        <f aca="false">E478/D478</f>
        <v>0.000347600664865272</v>
      </c>
      <c r="G478" s="200" t="n">
        <f aca="false">2*C478*F478/(2+C478*F478)</f>
        <v>0.000347540262252159</v>
      </c>
      <c r="I478" s="196" t="s">
        <v>202</v>
      </c>
      <c r="J478" s="197" t="s">
        <v>34</v>
      </c>
      <c r="K478" s="197" t="n">
        <v>1</v>
      </c>
      <c r="L478" s="198" t="n">
        <v>1801310</v>
      </c>
      <c r="M478" s="198" t="n">
        <v>413</v>
      </c>
      <c r="N478" s="199" t="n">
        <f aca="false">M478/L478</f>
        <v>0.00022927758131582</v>
      </c>
      <c r="O478" s="200" t="n">
        <f aca="false">2*K478*N478/(2+K478*N478)</f>
        <v>0.000229251300224006</v>
      </c>
    </row>
    <row r="479" customFormat="false" ht="15" hidden="false" customHeight="false" outlineLevel="0" collapsed="false">
      <c r="A479" s="203" t="s">
        <v>203</v>
      </c>
      <c r="B479" s="204" t="s">
        <v>35</v>
      </c>
      <c r="C479" s="204" t="n">
        <v>1</v>
      </c>
      <c r="D479" s="205" t="n">
        <v>1763709</v>
      </c>
      <c r="E479" s="205" t="n">
        <v>741</v>
      </c>
      <c r="F479" s="206" t="n">
        <f aca="false">E479/D479</f>
        <v>0.00042013733558087</v>
      </c>
      <c r="G479" s="207" t="n">
        <f aca="false">2*C479*F479/(2+C479*F479)</f>
        <v>0.000420049096426777</v>
      </c>
      <c r="I479" s="203" t="s">
        <v>203</v>
      </c>
      <c r="J479" s="204" t="s">
        <v>35</v>
      </c>
      <c r="K479" s="204" t="n">
        <v>1</v>
      </c>
      <c r="L479" s="205" t="n">
        <v>1715106</v>
      </c>
      <c r="M479" s="205" t="n">
        <v>473</v>
      </c>
      <c r="N479" s="206" t="n">
        <f aca="false">M479/L479</f>
        <v>0.000275784703685953</v>
      </c>
      <c r="O479" s="207" t="n">
        <f aca="false">2*K479*N479/(2+K479*N479)</f>
        <v>0.00027574668032769</v>
      </c>
    </row>
    <row r="480" customFormat="false" ht="15" hidden="false" customHeight="false" outlineLevel="0" collapsed="false">
      <c r="A480" s="196" t="s">
        <v>204</v>
      </c>
      <c r="B480" s="197" t="s">
        <v>36</v>
      </c>
      <c r="C480" s="197" t="n">
        <v>1</v>
      </c>
      <c r="D480" s="198" t="n">
        <v>1673206</v>
      </c>
      <c r="E480" s="198" t="n">
        <v>820</v>
      </c>
      <c r="F480" s="199" t="n">
        <f aca="false">E480/D480</f>
        <v>0.000490077133359551</v>
      </c>
      <c r="G480" s="200" t="n">
        <f aca="false">2*C480*F480/(2+C480*F480)</f>
        <v>0.000489957074980163</v>
      </c>
      <c r="I480" s="196" t="s">
        <v>204</v>
      </c>
      <c r="J480" s="197" t="s">
        <v>36</v>
      </c>
      <c r="K480" s="197" t="n">
        <v>1</v>
      </c>
      <c r="L480" s="198" t="n">
        <v>1722130</v>
      </c>
      <c r="M480" s="198" t="n">
        <v>539</v>
      </c>
      <c r="N480" s="199" t="n">
        <f aca="false">M480/L480</f>
        <v>0.000312984501750739</v>
      </c>
      <c r="O480" s="200" t="n">
        <f aca="false">2*K480*N480/(2+K480*N480)</f>
        <v>0.000312935529765307</v>
      </c>
    </row>
    <row r="481" customFormat="false" ht="15" hidden="false" customHeight="false" outlineLevel="0" collapsed="false">
      <c r="A481" s="203" t="s">
        <v>205</v>
      </c>
      <c r="B481" s="204" t="s">
        <v>37</v>
      </c>
      <c r="C481" s="204" t="n">
        <v>1</v>
      </c>
      <c r="D481" s="205" t="n">
        <v>1590602</v>
      </c>
      <c r="E481" s="205" t="n">
        <v>997</v>
      </c>
      <c r="F481" s="206" t="n">
        <f aca="false">E481/D481</f>
        <v>0.000626806705888714</v>
      </c>
      <c r="G481" s="207" t="n">
        <f aca="false">2*C481*F481/(2+C481*F481)</f>
        <v>0.000626610324112148</v>
      </c>
      <c r="I481" s="203" t="s">
        <v>205</v>
      </c>
      <c r="J481" s="204" t="s">
        <v>37</v>
      </c>
      <c r="K481" s="204" t="n">
        <v>1</v>
      </c>
      <c r="L481" s="205" t="n">
        <v>1759036</v>
      </c>
      <c r="M481" s="205" t="n">
        <v>735</v>
      </c>
      <c r="N481" s="206" t="n">
        <f aca="false">M481/L481</f>
        <v>0.000417842500096644</v>
      </c>
      <c r="O481" s="207" t="n">
        <f aca="false">2*K481*N481/(2+K481*N481)</f>
        <v>0.000417755222153417</v>
      </c>
    </row>
    <row r="482" customFormat="false" ht="15" hidden="false" customHeight="false" outlineLevel="0" collapsed="false">
      <c r="A482" s="196" t="s">
        <v>206</v>
      </c>
      <c r="B482" s="197" t="s">
        <v>38</v>
      </c>
      <c r="C482" s="197" t="n">
        <v>1</v>
      </c>
      <c r="D482" s="198" t="n">
        <v>1568522</v>
      </c>
      <c r="E482" s="198" t="n">
        <v>1471</v>
      </c>
      <c r="F482" s="199" t="n">
        <f aca="false">E482/D482</f>
        <v>0.000937825545322284</v>
      </c>
      <c r="G482" s="200" t="n">
        <f aca="false">2*C482*F482/(2+C482*F482)</f>
        <v>0.000937385993057226</v>
      </c>
      <c r="I482" s="196" t="s">
        <v>206</v>
      </c>
      <c r="J482" s="197" t="s">
        <v>38</v>
      </c>
      <c r="K482" s="197" t="n">
        <v>1</v>
      </c>
      <c r="L482" s="198" t="n">
        <v>1733951</v>
      </c>
      <c r="M482" s="198" t="n">
        <v>1139</v>
      </c>
      <c r="N482" s="199" t="n">
        <f aca="false">M482/L482</f>
        <v>0.000656881307487928</v>
      </c>
      <c r="O482" s="200" t="n">
        <f aca="false">2*K482*N482/(2+K482*N482)</f>
        <v>0.000656665631798529</v>
      </c>
    </row>
    <row r="483" customFormat="false" ht="15" hidden="false" customHeight="false" outlineLevel="0" collapsed="false">
      <c r="A483" s="203" t="s">
        <v>207</v>
      </c>
      <c r="B483" s="204" t="s">
        <v>39</v>
      </c>
      <c r="C483" s="204" t="n">
        <v>1</v>
      </c>
      <c r="D483" s="205" t="n">
        <v>1370228</v>
      </c>
      <c r="E483" s="205" t="n">
        <v>1971</v>
      </c>
      <c r="F483" s="206" t="n">
        <f aca="false">E483/D483</f>
        <v>0.00143844674025053</v>
      </c>
      <c r="G483" s="207" t="n">
        <f aca="false">2*C483*F483/(2+C483*F483)</f>
        <v>0.00143741291928646</v>
      </c>
      <c r="I483" s="203" t="s">
        <v>207</v>
      </c>
      <c r="J483" s="204" t="s">
        <v>39</v>
      </c>
      <c r="K483" s="204" t="n">
        <v>1</v>
      </c>
      <c r="L483" s="205" t="n">
        <v>1620978</v>
      </c>
      <c r="M483" s="205" t="n">
        <v>1779</v>
      </c>
      <c r="N483" s="206" t="n">
        <f aca="false">M483/L483</f>
        <v>0.00109748559203148</v>
      </c>
      <c r="O483" s="207" t="n">
        <f aca="false">2*K483*N483/(2+K483*N483)</f>
        <v>0.00109688368501126</v>
      </c>
    </row>
    <row r="484" customFormat="false" ht="15" hidden="false" customHeight="false" outlineLevel="0" collapsed="false">
      <c r="A484" s="196" t="s">
        <v>208</v>
      </c>
      <c r="B484" s="197" t="s">
        <v>40</v>
      </c>
      <c r="C484" s="197" t="n">
        <v>1</v>
      </c>
      <c r="D484" s="198" t="n">
        <v>1188129</v>
      </c>
      <c r="E484" s="198" t="n">
        <v>2768</v>
      </c>
      <c r="F484" s="199" t="n">
        <f aca="false">E484/D484</f>
        <v>0.00232971335604131</v>
      </c>
      <c r="G484" s="200" t="n">
        <f aca="false">2*C484*F484/(2+C484*F484)</f>
        <v>0.0023270027313699</v>
      </c>
      <c r="I484" s="196" t="s">
        <v>208</v>
      </c>
      <c r="J484" s="197" t="s">
        <v>40</v>
      </c>
      <c r="K484" s="197" t="n">
        <v>1</v>
      </c>
      <c r="L484" s="198" t="n">
        <v>1569478</v>
      </c>
      <c r="M484" s="198" t="n">
        <v>2877</v>
      </c>
      <c r="N484" s="199" t="n">
        <f aca="false">M484/L484</f>
        <v>0.00183309355084939</v>
      </c>
      <c r="O484" s="200" t="n">
        <f aca="false">2*K484*N484/(2+K484*N484)</f>
        <v>0.00183141497336109</v>
      </c>
    </row>
    <row r="485" customFormat="false" ht="15" hidden="false" customHeight="false" outlineLevel="0" collapsed="false">
      <c r="A485" s="203" t="s">
        <v>209</v>
      </c>
      <c r="B485" s="204" t="s">
        <v>52</v>
      </c>
      <c r="C485" s="204" t="n">
        <v>1</v>
      </c>
      <c r="D485" s="205" t="n">
        <v>1118932</v>
      </c>
      <c r="E485" s="205" t="n">
        <v>4063</v>
      </c>
      <c r="F485" s="206" t="n">
        <f aca="false">E485/D485</f>
        <v>0.00363114112385739</v>
      </c>
      <c r="G485" s="207" t="n">
        <f aca="false">2*C485*F485/(2+C485*F485)</f>
        <v>0.0036245604785526</v>
      </c>
      <c r="I485" s="203" t="s">
        <v>209</v>
      </c>
      <c r="J485" s="204" t="s">
        <v>52</v>
      </c>
      <c r="K485" s="204" t="n">
        <v>1</v>
      </c>
      <c r="L485" s="205" t="n">
        <v>1472618</v>
      </c>
      <c r="M485" s="205" t="n">
        <v>4237</v>
      </c>
      <c r="N485" s="206" t="n">
        <f aca="false">M485/L485</f>
        <v>0.00287718878894595</v>
      </c>
      <c r="O485" s="207" t="n">
        <f aca="false">2*K485*N485/(2+K485*N485)</f>
        <v>0.00287305562722561</v>
      </c>
    </row>
    <row r="486" customFormat="false" ht="15" hidden="false" customHeight="false" outlineLevel="0" collapsed="false">
      <c r="A486" s="196" t="s">
        <v>210</v>
      </c>
      <c r="B486" s="197" t="s">
        <v>53</v>
      </c>
      <c r="C486" s="197" t="n">
        <v>1</v>
      </c>
      <c r="D486" s="198" t="n">
        <v>1040676</v>
      </c>
      <c r="E486" s="198" t="n">
        <v>5781</v>
      </c>
      <c r="F486" s="199" t="n">
        <f aca="false">E486/D486</f>
        <v>0.00555504306815954</v>
      </c>
      <c r="G486" s="200" t="n">
        <f aca="false">2*C486*F486/(2+C486*F486)</f>
        <v>0.00553965655279275</v>
      </c>
      <c r="I486" s="196" t="s">
        <v>210</v>
      </c>
      <c r="J486" s="197" t="s">
        <v>53</v>
      </c>
      <c r="K486" s="197" t="n">
        <v>1</v>
      </c>
      <c r="L486" s="198" t="n">
        <v>1239646</v>
      </c>
      <c r="M486" s="198" t="n">
        <v>5461</v>
      </c>
      <c r="N486" s="199" t="n">
        <f aca="false">M486/L486</f>
        <v>0.00440528989727713</v>
      </c>
      <c r="O486" s="200" t="n">
        <f aca="false">2*K486*N486/(2+K486*N486)</f>
        <v>0.00439560793366584</v>
      </c>
    </row>
    <row r="487" customFormat="false" ht="15" hidden="false" customHeight="false" outlineLevel="0" collapsed="false">
      <c r="A487" s="203" t="s">
        <v>211</v>
      </c>
      <c r="B487" s="204" t="s">
        <v>57</v>
      </c>
      <c r="C487" s="204" t="n">
        <v>1</v>
      </c>
      <c r="D487" s="205" t="n">
        <v>944632</v>
      </c>
      <c r="E487" s="205" t="n">
        <v>7843</v>
      </c>
      <c r="F487" s="206" t="n">
        <f aca="false">E487/D487</f>
        <v>0.00830270412181675</v>
      </c>
      <c r="G487" s="207" t="n">
        <f aca="false">2*C487*F487/(2+C487*F487)</f>
        <v>0.00826837916891351</v>
      </c>
      <c r="I487" s="203" t="s">
        <v>211</v>
      </c>
      <c r="J487" s="204" t="s">
        <v>57</v>
      </c>
      <c r="K487" s="204" t="n">
        <v>1</v>
      </c>
      <c r="L487" s="205" t="n">
        <v>1088593</v>
      </c>
      <c r="M487" s="205" t="n">
        <v>7370</v>
      </c>
      <c r="N487" s="206" t="n">
        <f aca="false">M487/L487</f>
        <v>0.0067702070470782</v>
      </c>
      <c r="O487" s="207" t="n">
        <f aca="false">2*K487*N487/(2+K487*N487)</f>
        <v>0.0067473665129207</v>
      </c>
    </row>
    <row r="488" customFormat="false" ht="15" hidden="false" customHeight="false" outlineLevel="0" collapsed="false">
      <c r="A488" s="196" t="s">
        <v>212</v>
      </c>
      <c r="B488" s="197" t="s">
        <v>62</v>
      </c>
      <c r="C488" s="197" t="n">
        <v>1</v>
      </c>
      <c r="D488" s="198" t="n">
        <v>818174</v>
      </c>
      <c r="E488" s="198" t="n">
        <v>10381</v>
      </c>
      <c r="F488" s="199" t="n">
        <f aca="false">E488/D488</f>
        <v>0.0126880101298746</v>
      </c>
      <c r="G488" s="200" t="n">
        <f aca="false">2*C488*F488/(2+C488*F488)</f>
        <v>0.0126080247569576</v>
      </c>
      <c r="I488" s="196" t="s">
        <v>212</v>
      </c>
      <c r="J488" s="197" t="s">
        <v>62</v>
      </c>
      <c r="K488" s="197" t="n">
        <v>1</v>
      </c>
      <c r="L488" s="198" t="n">
        <v>999009</v>
      </c>
      <c r="M488" s="198" t="n">
        <v>10570</v>
      </c>
      <c r="N488" s="199" t="n">
        <f aca="false">M488/L488</f>
        <v>0.0105804852608935</v>
      </c>
      <c r="O488" s="200" t="n">
        <f aca="false">2*K488*N488/(2+K488*N488)</f>
        <v>0.0105248064809707</v>
      </c>
    </row>
    <row r="489" customFormat="false" ht="15" hidden="false" customHeight="false" outlineLevel="0" collapsed="false">
      <c r="A489" s="203" t="s">
        <v>213</v>
      </c>
      <c r="B489" s="204" t="s">
        <v>64</v>
      </c>
      <c r="C489" s="204" t="n">
        <v>1</v>
      </c>
      <c r="D489" s="205" t="n">
        <v>653336</v>
      </c>
      <c r="E489" s="205" t="n">
        <v>13185</v>
      </c>
      <c r="F489" s="206" t="n">
        <f aca="false">E489/D489</f>
        <v>0.0201810400773874</v>
      </c>
      <c r="G489" s="207" t="n">
        <f aca="false">2*C489*F489/(2+C489*F489)</f>
        <v>0.0199794371662991</v>
      </c>
      <c r="I489" s="203" t="s">
        <v>213</v>
      </c>
      <c r="J489" s="204" t="s">
        <v>64</v>
      </c>
      <c r="K489" s="204" t="n">
        <v>1</v>
      </c>
      <c r="L489" s="205" t="n">
        <v>875337</v>
      </c>
      <c r="M489" s="205" t="n">
        <v>14973</v>
      </c>
      <c r="N489" s="206" t="n">
        <f aca="false">M489/L489</f>
        <v>0.0171054119727602</v>
      </c>
      <c r="O489" s="207" t="n">
        <f aca="false">2*K489*N489/(2+K489*N489)</f>
        <v>0.0169603550426558</v>
      </c>
    </row>
    <row r="490" customFormat="false" ht="15" hidden="false" customHeight="false" outlineLevel="0" collapsed="false">
      <c r="A490" s="196" t="s">
        <v>214</v>
      </c>
      <c r="B490" s="197" t="s">
        <v>69</v>
      </c>
      <c r="C490" s="197" t="n">
        <v>1</v>
      </c>
      <c r="D490" s="198" t="n">
        <v>509702</v>
      </c>
      <c r="E490" s="198" t="n">
        <v>17492</v>
      </c>
      <c r="F490" s="199" t="n">
        <f aca="false">E490/D490</f>
        <v>0.0343180917477271</v>
      </c>
      <c r="G490" s="200" t="n">
        <f aca="false">2*C490*F490/(2+C490*F490)</f>
        <v>0.0337391599543252</v>
      </c>
      <c r="I490" s="196" t="s">
        <v>214</v>
      </c>
      <c r="J490" s="197" t="s">
        <v>69</v>
      </c>
      <c r="K490" s="197" t="n">
        <v>1</v>
      </c>
      <c r="L490" s="198" t="n">
        <v>721390</v>
      </c>
      <c r="M490" s="198" t="n">
        <v>20595</v>
      </c>
      <c r="N490" s="199" t="n">
        <f aca="false">M490/L490</f>
        <v>0.0285490511373875</v>
      </c>
      <c r="O490" s="200" t="n">
        <f aca="false">2*K490*N490/(2+K490*N490)</f>
        <v>0.0281472623216879</v>
      </c>
    </row>
    <row r="491" customFormat="false" ht="15" hidden="false" customHeight="false" outlineLevel="0" collapsed="false">
      <c r="A491" s="203" t="s">
        <v>215</v>
      </c>
      <c r="B491" s="204" t="s">
        <v>70</v>
      </c>
      <c r="C491" s="204" t="n">
        <v>1</v>
      </c>
      <c r="D491" s="205" t="n">
        <v>376016</v>
      </c>
      <c r="E491" s="205" t="n">
        <v>24353</v>
      </c>
      <c r="F491" s="206" t="n">
        <f aca="false">E491/D491</f>
        <v>0.0647658610271903</v>
      </c>
      <c r="G491" s="207" t="n">
        <f aca="false">2*C491*F491/(2+C491*F491)</f>
        <v>0.0627343392775491</v>
      </c>
      <c r="I491" s="203" t="s">
        <v>215</v>
      </c>
      <c r="J491" s="204" t="s">
        <v>70</v>
      </c>
      <c r="K491" s="204" t="n">
        <v>1</v>
      </c>
      <c r="L491" s="205" t="n">
        <v>518351</v>
      </c>
      <c r="M491" s="205" t="n">
        <v>26959</v>
      </c>
      <c r="N491" s="206" t="n">
        <f aca="false">M491/L491</f>
        <v>0.0520091598164178</v>
      </c>
      <c r="O491" s="207" t="n">
        <f aca="false">2*K491*N491/(2+K491*N491)</f>
        <v>0.0506909626281306</v>
      </c>
    </row>
    <row r="492" customFormat="false" ht="15" hidden="false" customHeight="false" outlineLevel="0" collapsed="false">
      <c r="A492" s="196" t="s">
        <v>216</v>
      </c>
      <c r="B492" s="197" t="s">
        <v>71</v>
      </c>
      <c r="C492" s="197" t="n">
        <v>1</v>
      </c>
      <c r="D492" s="198" t="n">
        <v>234703</v>
      </c>
      <c r="E492" s="198" t="n">
        <v>24967</v>
      </c>
      <c r="F492" s="199" t="n">
        <f aca="false">E492/D492</f>
        <v>0.106376995607214</v>
      </c>
      <c r="G492" s="200" t="n">
        <f aca="false">2*C492*F492/(2+C492*F492)</f>
        <v>0.101004706972266</v>
      </c>
      <c r="I492" s="196" t="s">
        <v>216</v>
      </c>
      <c r="J492" s="197" t="s">
        <v>71</v>
      </c>
      <c r="K492" s="197" t="n">
        <v>1</v>
      </c>
      <c r="L492" s="198" t="n">
        <v>308368</v>
      </c>
      <c r="M492" s="198" t="n">
        <v>26158</v>
      </c>
      <c r="N492" s="199" t="n">
        <f aca="false">M492/L492</f>
        <v>0.0848272194261402</v>
      </c>
      <c r="O492" s="200" t="n">
        <f aca="false">2*K492*N492/(2+K492*N492)</f>
        <v>0.0813757788997875</v>
      </c>
    </row>
    <row r="493" customFormat="false" ht="15" hidden="false" customHeight="false" outlineLevel="0" collapsed="false">
      <c r="A493" s="203" t="n">
        <v>90</v>
      </c>
      <c r="B493" s="204" t="s">
        <v>72</v>
      </c>
      <c r="C493" s="204" t="n">
        <v>1</v>
      </c>
      <c r="D493" s="205" t="n">
        <v>103573</v>
      </c>
      <c r="E493" s="205" t="n">
        <v>16699</v>
      </c>
      <c r="F493" s="206" t="n">
        <f aca="false">E493/D493</f>
        <v>0.161229277900611</v>
      </c>
      <c r="G493" s="207" t="n">
        <f aca="false">2*C493*F493/(2+C493*F493)</f>
        <v>0.149201456364895</v>
      </c>
      <c r="I493" s="203" t="n">
        <v>90</v>
      </c>
      <c r="J493" s="204" t="s">
        <v>72</v>
      </c>
      <c r="K493" s="204" t="n">
        <v>1</v>
      </c>
      <c r="L493" s="205" t="n">
        <v>154229</v>
      </c>
      <c r="M493" s="205" t="n">
        <v>19962</v>
      </c>
      <c r="N493" s="206" t="n">
        <f aca="false">M493/L493</f>
        <v>0.129430911177535</v>
      </c>
      <c r="O493" s="207" t="n">
        <f aca="false">2*K493*N493/(2+K493*N493)</f>
        <v>0.12156385116619</v>
      </c>
    </row>
    <row r="494" customFormat="false" ht="15" hidden="false" customHeight="false" outlineLevel="0" collapsed="false">
      <c r="A494" s="196" t="n">
        <v>95</v>
      </c>
      <c r="B494" s="197" t="s">
        <v>74</v>
      </c>
      <c r="C494" s="197" t="n">
        <v>1</v>
      </c>
      <c r="D494" s="198" t="n">
        <v>27227</v>
      </c>
      <c r="E494" s="198" t="n">
        <v>6585</v>
      </c>
      <c r="F494" s="199" t="n">
        <f aca="false">E494/D494</f>
        <v>0.241855511073567</v>
      </c>
      <c r="G494" s="200" t="n">
        <f aca="false">2*C494*F494/(2+C494*F494)</f>
        <v>0.215763692065728</v>
      </c>
      <c r="I494" s="196" t="n">
        <v>95</v>
      </c>
      <c r="J494" s="197" t="s">
        <v>74</v>
      </c>
      <c r="K494" s="197" t="n">
        <v>1</v>
      </c>
      <c r="L494" s="198" t="n">
        <v>57971</v>
      </c>
      <c r="M494" s="198" t="n">
        <v>11580</v>
      </c>
      <c r="N494" s="199" t="n">
        <f aca="false">M494/L494</f>
        <v>0.199755049938762</v>
      </c>
      <c r="O494" s="200" t="n">
        <f aca="false">2*K494*N494/(2+K494*N494)</f>
        <v>0.181615721208889</v>
      </c>
    </row>
    <row r="495" customFormat="false" ht="15" hidden="false" customHeight="false" outlineLevel="0" collapsed="false">
      <c r="A495" s="220" t="s">
        <v>217</v>
      </c>
      <c r="B495" s="221" t="s">
        <v>218</v>
      </c>
      <c r="C495" s="221" t="n">
        <v>1</v>
      </c>
      <c r="D495" s="222" t="n">
        <v>4858</v>
      </c>
      <c r="E495" s="222" t="n">
        <v>1543</v>
      </c>
      <c r="F495" s="223" t="n">
        <f aca="false">E495/D495</f>
        <v>0.317620419925895</v>
      </c>
      <c r="G495" s="224" t="n">
        <f aca="false">2*C495*F495/(2+C495*F495)</f>
        <v>0.274091837640998</v>
      </c>
      <c r="I495" s="220" t="s">
        <v>217</v>
      </c>
      <c r="J495" s="221" t="s">
        <v>218</v>
      </c>
      <c r="K495" s="221" t="n">
        <v>1</v>
      </c>
      <c r="L495" s="222" t="n">
        <v>16467</v>
      </c>
      <c r="M495" s="222" t="n">
        <v>4425</v>
      </c>
      <c r="N495" s="223" t="n">
        <f aca="false">M495/L495</f>
        <v>0.268719256695209</v>
      </c>
      <c r="O495" s="224" t="n">
        <f aca="false">2*K495*N495/(2+K495*N495)</f>
        <v>0.236890709066088</v>
      </c>
    </row>
    <row r="497" customFormat="false" ht="15" hidden="false" customHeight="false" outlineLevel="0" collapsed="false">
      <c r="F497" s="179" t="n">
        <v>2016</v>
      </c>
      <c r="N497" s="179" t="n">
        <v>2029</v>
      </c>
    </row>
    <row r="498" customFormat="false" ht="15" hidden="false" customHeight="false" outlineLevel="0" collapsed="false">
      <c r="A498" s="180"/>
      <c r="B498" s="181"/>
      <c r="C498" s="181"/>
      <c r="D498" s="181"/>
      <c r="E498" s="182"/>
      <c r="F498" s="182" t="s">
        <v>290</v>
      </c>
      <c r="G498" s="181"/>
      <c r="I498" s="180"/>
      <c r="J498" s="181"/>
      <c r="K498" s="181"/>
      <c r="L498" s="181"/>
      <c r="M498" s="182"/>
      <c r="N498" s="182" t="s">
        <v>291</v>
      </c>
      <c r="O498" s="181"/>
    </row>
    <row r="499" customFormat="false" ht="15" hidden="false" customHeight="false" outlineLevel="0" collapsed="false">
      <c r="A499" s="184"/>
      <c r="B499" s="185"/>
      <c r="C499" s="186"/>
      <c r="D499" s="187"/>
      <c r="E499" s="187"/>
      <c r="F499" s="187"/>
      <c r="G499" s="187"/>
      <c r="I499" s="184"/>
      <c r="J499" s="185"/>
      <c r="K499" s="186"/>
      <c r="L499" s="187"/>
      <c r="M499" s="187"/>
      <c r="N499" s="187"/>
      <c r="O499" s="187"/>
    </row>
    <row r="500" customFormat="false" ht="61" hidden="false" customHeight="false" outlineLevel="0" collapsed="false">
      <c r="A500" s="184" t="s">
        <v>163</v>
      </c>
      <c r="B500" s="187" t="s">
        <v>164</v>
      </c>
      <c r="C500" s="186" t="s">
        <v>165</v>
      </c>
      <c r="D500" s="187" t="s">
        <v>166</v>
      </c>
      <c r="E500" s="187" t="s">
        <v>167</v>
      </c>
      <c r="F500" s="187" t="s">
        <v>168</v>
      </c>
      <c r="G500" s="187" t="s">
        <v>169</v>
      </c>
      <c r="I500" s="184" t="s">
        <v>163</v>
      </c>
      <c r="J500" s="187" t="s">
        <v>164</v>
      </c>
      <c r="K500" s="186" t="s">
        <v>165</v>
      </c>
      <c r="L500" s="187" t="s">
        <v>166</v>
      </c>
      <c r="M500" s="187" t="s">
        <v>167</v>
      </c>
      <c r="N500" s="187" t="s">
        <v>168</v>
      </c>
      <c r="O500" s="187" t="s">
        <v>169</v>
      </c>
    </row>
    <row r="501" customFormat="false" ht="15" hidden="false" customHeight="false" outlineLevel="0" collapsed="false">
      <c r="A501" s="191" t="s">
        <v>175</v>
      </c>
      <c r="B501" s="192" t="s">
        <v>176</v>
      </c>
      <c r="C501" s="193" t="s">
        <v>177</v>
      </c>
      <c r="D501" s="192" t="s">
        <v>178</v>
      </c>
      <c r="E501" s="192" t="s">
        <v>179</v>
      </c>
      <c r="F501" s="192" t="s">
        <v>180</v>
      </c>
      <c r="G501" s="192" t="s">
        <v>181</v>
      </c>
      <c r="I501" s="191" t="s">
        <v>175</v>
      </c>
      <c r="J501" s="192" t="s">
        <v>176</v>
      </c>
      <c r="K501" s="193" t="s">
        <v>177</v>
      </c>
      <c r="L501" s="192" t="s">
        <v>178</v>
      </c>
      <c r="M501" s="192" t="s">
        <v>179</v>
      </c>
      <c r="N501" s="192" t="s">
        <v>180</v>
      </c>
      <c r="O501" s="192" t="s">
        <v>181</v>
      </c>
    </row>
    <row r="502" customFormat="false" ht="15" hidden="false" customHeight="false" outlineLevel="0" collapsed="false">
      <c r="A502" s="196" t="s">
        <v>186</v>
      </c>
      <c r="B502" s="197" t="s">
        <v>186</v>
      </c>
      <c r="C502" s="197" t="n">
        <v>1</v>
      </c>
      <c r="D502" s="198" t="n">
        <v>746102.739776</v>
      </c>
      <c r="E502" s="198" t="n">
        <v>7226</v>
      </c>
      <c r="F502" s="199" t="n">
        <f aca="false">E502/D502</f>
        <v>0.00968499325196077</v>
      </c>
      <c r="G502" s="200" t="n">
        <f aca="false">2*C502*F502/(2+C502*F502)</f>
        <v>0.00963831972123059</v>
      </c>
      <c r="I502" s="196" t="s">
        <v>186</v>
      </c>
      <c r="J502" s="197" t="s">
        <v>186</v>
      </c>
      <c r="K502" s="197" t="n">
        <v>1</v>
      </c>
      <c r="L502" s="198" t="n">
        <v>712315.439716</v>
      </c>
      <c r="M502" s="198" t="n">
        <v>4655</v>
      </c>
      <c r="N502" s="199" t="n">
        <f aca="false">M502/L502</f>
        <v>0.00653502611407096</v>
      </c>
      <c r="O502" s="200" t="n">
        <f aca="false">2*K502*N502/(2+K502*N502)</f>
        <v>0.00651374237580785</v>
      </c>
    </row>
    <row r="503" customFormat="false" ht="15" hidden="false" customHeight="false" outlineLevel="0" collapsed="false">
      <c r="A503" s="203" t="s">
        <v>188</v>
      </c>
      <c r="B503" s="204" t="s">
        <v>189</v>
      </c>
      <c r="C503" s="204" t="n">
        <v>1</v>
      </c>
      <c r="D503" s="205" t="n">
        <v>3011606.260224</v>
      </c>
      <c r="E503" s="205" t="n">
        <v>1185</v>
      </c>
      <c r="F503" s="206" t="n">
        <f aca="false">E503/D503</f>
        <v>0.000393477731684573</v>
      </c>
      <c r="G503" s="207" t="n">
        <f aca="false">2*C503*F503/(2+C503*F503)</f>
        <v>0.000393400334548932</v>
      </c>
      <c r="I503" s="203" t="s">
        <v>188</v>
      </c>
      <c r="J503" s="204" t="s">
        <v>189</v>
      </c>
      <c r="K503" s="204" t="n">
        <v>1</v>
      </c>
      <c r="L503" s="205" t="n">
        <v>2872212.560284</v>
      </c>
      <c r="M503" s="205" t="n">
        <v>678</v>
      </c>
      <c r="N503" s="206" t="n">
        <f aca="false">M503/L503</f>
        <v>0.000236054952678349</v>
      </c>
      <c r="O503" s="207" t="n">
        <f aca="false">2*K503*N503/(2+K503*N503)</f>
        <v>0.000236027094995979</v>
      </c>
    </row>
    <row r="504" customFormat="false" ht="15" hidden="false" customHeight="false" outlineLevel="0" collapsed="false">
      <c r="A504" s="196" t="s">
        <v>194</v>
      </c>
      <c r="B504" s="197" t="s">
        <v>46</v>
      </c>
      <c r="C504" s="197" t="n">
        <v>1</v>
      </c>
      <c r="D504" s="198" t="n">
        <v>3621521</v>
      </c>
      <c r="E504" s="198" t="n">
        <v>607</v>
      </c>
      <c r="F504" s="199" t="n">
        <f aca="false">E504/D504</f>
        <v>0.000167609134394085</v>
      </c>
      <c r="G504" s="200" t="n">
        <f aca="false">2*C504*F504/(2+C504*F504)</f>
        <v>0.000167595089160173</v>
      </c>
      <c r="I504" s="196" t="s">
        <v>194</v>
      </c>
      <c r="J504" s="197" t="s">
        <v>46</v>
      </c>
      <c r="K504" s="197" t="n">
        <v>1</v>
      </c>
      <c r="L504" s="198" t="n">
        <v>3651460</v>
      </c>
      <c r="M504" s="198" t="n">
        <v>375</v>
      </c>
      <c r="N504" s="199" t="n">
        <f aca="false">M504/L504</f>
        <v>0.00010269864656877</v>
      </c>
      <c r="O504" s="200" t="n">
        <f aca="false">2*K504*N504/(2+K504*N504)</f>
        <v>0.000102693373333543</v>
      </c>
    </row>
    <row r="505" customFormat="false" ht="15" hidden="false" customHeight="false" outlineLevel="0" collapsed="false">
      <c r="A505" s="203" t="s">
        <v>200</v>
      </c>
      <c r="B505" s="204" t="s">
        <v>33</v>
      </c>
      <c r="C505" s="204" t="n">
        <v>1</v>
      </c>
      <c r="D505" s="205" t="n">
        <v>3508707</v>
      </c>
      <c r="E505" s="205" t="n">
        <v>725</v>
      </c>
      <c r="F505" s="206" t="n">
        <f aca="false">E505/D505</f>
        <v>0.000206628823666382</v>
      </c>
      <c r="G505" s="207" t="n">
        <f aca="false">2*C505*F505/(2+C505*F505)</f>
        <v>0.000206607478136298</v>
      </c>
      <c r="I505" s="203" t="s">
        <v>200</v>
      </c>
      <c r="J505" s="204" t="s">
        <v>33</v>
      </c>
      <c r="K505" s="204" t="n">
        <v>1</v>
      </c>
      <c r="L505" s="205" t="n">
        <v>3725340</v>
      </c>
      <c r="M505" s="205" t="n">
        <v>460</v>
      </c>
      <c r="N505" s="206" t="n">
        <f aca="false">M505/L505</f>
        <v>0.000123478662350282</v>
      </c>
      <c r="O505" s="207" t="n">
        <f aca="false">2*K505*N505/(2+K505*N505)</f>
        <v>0.000123471039330894</v>
      </c>
    </row>
    <row r="506" customFormat="false" ht="15" hidden="false" customHeight="false" outlineLevel="0" collapsed="false">
      <c r="A506" s="196" t="s">
        <v>202</v>
      </c>
      <c r="B506" s="197" t="s">
        <v>34</v>
      </c>
      <c r="C506" s="197" t="n">
        <v>1</v>
      </c>
      <c r="D506" s="198" t="n">
        <v>3527929</v>
      </c>
      <c r="E506" s="198" t="n">
        <v>2125</v>
      </c>
      <c r="F506" s="199" t="n">
        <f aca="false">E506/D506</f>
        <v>0.000602336384887564</v>
      </c>
      <c r="G506" s="200" t="n">
        <f aca="false">2*C506*F506/(2+C506*F506)</f>
        <v>0.000602155034944119</v>
      </c>
      <c r="I506" s="196" t="s">
        <v>202</v>
      </c>
      <c r="J506" s="197" t="s">
        <v>34</v>
      </c>
      <c r="K506" s="197" t="n">
        <v>1</v>
      </c>
      <c r="L506" s="198" t="n">
        <v>3742148</v>
      </c>
      <c r="M506" s="198" t="n">
        <v>1614</v>
      </c>
      <c r="N506" s="199" t="n">
        <f aca="false">M506/L506</f>
        <v>0.000431303091165822</v>
      </c>
      <c r="O506" s="200" t="n">
        <f aca="false">2*K506*N506/(2+K506*N506)</f>
        <v>0.000431210100041278</v>
      </c>
    </row>
    <row r="507" customFormat="false" ht="15" hidden="false" customHeight="false" outlineLevel="0" collapsed="false">
      <c r="A507" s="203" t="s">
        <v>203</v>
      </c>
      <c r="B507" s="204" t="s">
        <v>35</v>
      </c>
      <c r="C507" s="204" t="n">
        <v>1</v>
      </c>
      <c r="D507" s="205" t="n">
        <v>3568580</v>
      </c>
      <c r="E507" s="205" t="n">
        <v>3013</v>
      </c>
      <c r="F507" s="206" t="n">
        <f aca="false">E507/D507</f>
        <v>0.000844313424387291</v>
      </c>
      <c r="G507" s="207" t="n">
        <f aca="false">2*C507*F507/(2+C507*F507)</f>
        <v>0.000843957142214902</v>
      </c>
      <c r="I507" s="203" t="s">
        <v>203</v>
      </c>
      <c r="J507" s="204" t="s">
        <v>35</v>
      </c>
      <c r="K507" s="204" t="n">
        <v>1</v>
      </c>
      <c r="L507" s="205" t="n">
        <v>3534949</v>
      </c>
      <c r="M507" s="205" t="n">
        <v>2212</v>
      </c>
      <c r="N507" s="206" t="n">
        <f aca="false">M507/L507</f>
        <v>0.000625751602074033</v>
      </c>
      <c r="O507" s="207" t="n">
        <f aca="false">2*K507*N507/(2+K507*N507)</f>
        <v>0.000625555880776741</v>
      </c>
    </row>
    <row r="508" customFormat="false" ht="15" hidden="false" customHeight="false" outlineLevel="0" collapsed="false">
      <c r="A508" s="196" t="s">
        <v>204</v>
      </c>
      <c r="B508" s="197" t="s">
        <v>36</v>
      </c>
      <c r="C508" s="197" t="n">
        <v>1</v>
      </c>
      <c r="D508" s="198" t="n">
        <v>3390781</v>
      </c>
      <c r="E508" s="198" t="n">
        <v>2983</v>
      </c>
      <c r="F508" s="199" t="n">
        <f aca="false">E508/D508</f>
        <v>0.000879738325772145</v>
      </c>
      <c r="G508" s="200" t="n">
        <f aca="false">2*C508*F508/(2+C508*F508)</f>
        <v>0.000879351526152454</v>
      </c>
      <c r="I508" s="196" t="s">
        <v>204</v>
      </c>
      <c r="J508" s="197" t="s">
        <v>36</v>
      </c>
      <c r="K508" s="197" t="n">
        <v>1</v>
      </c>
      <c r="L508" s="198" t="n">
        <v>3497916</v>
      </c>
      <c r="M508" s="198" t="n">
        <v>2172</v>
      </c>
      <c r="N508" s="199" t="n">
        <f aca="false">M508/L508</f>
        <v>0.000620941154676099</v>
      </c>
      <c r="O508" s="200" t="n">
        <f aca="false">2*K508*N508/(2+K508*N508)</f>
        <v>0.000620748430552483</v>
      </c>
    </row>
    <row r="509" customFormat="false" ht="15" hidden="false" customHeight="false" outlineLevel="0" collapsed="false">
      <c r="A509" s="203" t="s">
        <v>205</v>
      </c>
      <c r="B509" s="204" t="s">
        <v>37</v>
      </c>
      <c r="C509" s="204" t="n">
        <v>1</v>
      </c>
      <c r="D509" s="205" t="n">
        <v>3177008</v>
      </c>
      <c r="E509" s="205" t="n">
        <v>3083</v>
      </c>
      <c r="F509" s="206" t="n">
        <f aca="false">E509/D509</f>
        <v>0.000970409895096267</v>
      </c>
      <c r="G509" s="207" t="n">
        <f aca="false">2*C509*F509/(2+C509*F509)</f>
        <v>0.000969939275760846</v>
      </c>
      <c r="I509" s="203" t="s">
        <v>205</v>
      </c>
      <c r="J509" s="204" t="s">
        <v>37</v>
      </c>
      <c r="K509" s="204" t="n">
        <v>1</v>
      </c>
      <c r="L509" s="205" t="n">
        <v>3534869</v>
      </c>
      <c r="M509" s="205" t="n">
        <v>2468</v>
      </c>
      <c r="N509" s="206" t="n">
        <f aca="false">M509/L509</f>
        <v>0.000698187118108196</v>
      </c>
      <c r="O509" s="207" t="n">
        <f aca="false">2*K509*N509/(2+K509*N509)</f>
        <v>0.000697943470538047</v>
      </c>
    </row>
    <row r="510" customFormat="false" ht="15" hidden="false" customHeight="false" outlineLevel="0" collapsed="false">
      <c r="A510" s="196" t="s">
        <v>206</v>
      </c>
      <c r="B510" s="197" t="s">
        <v>38</v>
      </c>
      <c r="C510" s="197" t="n">
        <v>1</v>
      </c>
      <c r="D510" s="198" t="n">
        <v>3130524</v>
      </c>
      <c r="E510" s="198" t="n">
        <v>4026</v>
      </c>
      <c r="F510" s="199" t="n">
        <f aca="false">E510/D510</f>
        <v>0.00128604668100292</v>
      </c>
      <c r="G510" s="200" t="n">
        <f aca="false">2*C510*F510/(2+C510*F510)</f>
        <v>0.00128522025438167</v>
      </c>
      <c r="I510" s="196" t="s">
        <v>206</v>
      </c>
      <c r="J510" s="197" t="s">
        <v>38</v>
      </c>
      <c r="K510" s="197" t="n">
        <v>1</v>
      </c>
      <c r="L510" s="198" t="n">
        <v>3502762</v>
      </c>
      <c r="M510" s="198" t="n">
        <v>3329</v>
      </c>
      <c r="N510" s="199" t="n">
        <f aca="false">M510/L510</f>
        <v>0.0009503928614048</v>
      </c>
      <c r="O510" s="200" t="n">
        <f aca="false">2*K510*N510/(2+K510*N510)</f>
        <v>0.00094994145261714</v>
      </c>
    </row>
    <row r="511" customFormat="false" ht="15" hidden="false" customHeight="false" outlineLevel="0" collapsed="false">
      <c r="A511" s="203" t="s">
        <v>207</v>
      </c>
      <c r="B511" s="204" t="s">
        <v>39</v>
      </c>
      <c r="C511" s="204" t="n">
        <v>1</v>
      </c>
      <c r="D511" s="205" t="n">
        <v>2781388</v>
      </c>
      <c r="E511" s="205" t="n">
        <v>5361</v>
      </c>
      <c r="F511" s="206" t="n">
        <f aca="false">E511/D511</f>
        <v>0.00192745492538258</v>
      </c>
      <c r="G511" s="207" t="n">
        <f aca="false">2*C511*F511/(2+C511*F511)</f>
        <v>0.00192559917257783</v>
      </c>
      <c r="I511" s="203" t="s">
        <v>207</v>
      </c>
      <c r="J511" s="204" t="s">
        <v>39</v>
      </c>
      <c r="K511" s="204" t="n">
        <v>1</v>
      </c>
      <c r="L511" s="205" t="n">
        <v>3258042</v>
      </c>
      <c r="M511" s="205" t="n">
        <v>4856</v>
      </c>
      <c r="N511" s="206" t="n">
        <f aca="false">M511/L511</f>
        <v>0.001490465745991</v>
      </c>
      <c r="O511" s="207" t="n">
        <f aca="false">2*K511*N511/(2+K511*N511)</f>
        <v>0.00148935582906759</v>
      </c>
    </row>
    <row r="512" customFormat="false" ht="15" hidden="false" customHeight="false" outlineLevel="0" collapsed="false">
      <c r="A512" s="196" t="s">
        <v>208</v>
      </c>
      <c r="B512" s="197" t="s">
        <v>40</v>
      </c>
      <c r="C512" s="197" t="n">
        <v>1</v>
      </c>
      <c r="D512" s="198" t="n">
        <v>2369213</v>
      </c>
      <c r="E512" s="198" t="n">
        <v>7236</v>
      </c>
      <c r="F512" s="199" t="n">
        <f aca="false">E512/D512</f>
        <v>0.00305417875049647</v>
      </c>
      <c r="G512" s="200" t="n">
        <f aca="false">2*C512*F512/(2+C512*F512)</f>
        <v>0.00304952185806743</v>
      </c>
      <c r="I512" s="196" t="s">
        <v>208</v>
      </c>
      <c r="J512" s="197" t="s">
        <v>40</v>
      </c>
      <c r="K512" s="197" t="n">
        <v>1</v>
      </c>
      <c r="L512" s="198" t="n">
        <v>3093501</v>
      </c>
      <c r="M512" s="198" t="n">
        <v>7587</v>
      </c>
      <c r="N512" s="199" t="n">
        <f aca="false">M512/L512</f>
        <v>0.00245256103036657</v>
      </c>
      <c r="O512" s="200" t="n">
        <f aca="false">2*K512*N512/(2+K512*N512)</f>
        <v>0.0024495571861184</v>
      </c>
    </row>
    <row r="513" customFormat="false" ht="15" hidden="false" customHeight="false" outlineLevel="0" collapsed="false">
      <c r="A513" s="203" t="s">
        <v>209</v>
      </c>
      <c r="B513" s="204" t="s">
        <v>52</v>
      </c>
      <c r="C513" s="204" t="n">
        <v>1</v>
      </c>
      <c r="D513" s="205" t="n">
        <v>2183741</v>
      </c>
      <c r="E513" s="205" t="n">
        <v>10929</v>
      </c>
      <c r="F513" s="206" t="n">
        <f aca="false">E513/D513</f>
        <v>0.00500471438691676</v>
      </c>
      <c r="G513" s="207" t="n">
        <f aca="false">2*C513*F513/(2+C513*F513)</f>
        <v>0.00499222206412326</v>
      </c>
      <c r="I513" s="203" t="s">
        <v>209</v>
      </c>
      <c r="J513" s="204" t="s">
        <v>52</v>
      </c>
      <c r="K513" s="204" t="n">
        <v>1</v>
      </c>
      <c r="L513" s="205" t="n">
        <v>2949238</v>
      </c>
      <c r="M513" s="205" t="n">
        <v>11698</v>
      </c>
      <c r="N513" s="206" t="n">
        <f aca="false">M513/L513</f>
        <v>0.00396644828257333</v>
      </c>
      <c r="O513" s="207" t="n">
        <f aca="false">2*K513*N513/(2+K513*N513)</f>
        <v>0.00395859749645273</v>
      </c>
    </row>
    <row r="514" customFormat="false" ht="15" hidden="false" customHeight="false" outlineLevel="0" collapsed="false">
      <c r="A514" s="196" t="s">
        <v>210</v>
      </c>
      <c r="B514" s="197" t="s">
        <v>53</v>
      </c>
      <c r="C514" s="197" t="n">
        <v>1</v>
      </c>
      <c r="D514" s="198" t="n">
        <v>2018007</v>
      </c>
      <c r="E514" s="198" t="n">
        <v>15970</v>
      </c>
      <c r="F514" s="199" t="n">
        <f aca="false">E514/D514</f>
        <v>0.00791374856479685</v>
      </c>
      <c r="G514" s="200" t="n">
        <f aca="false">2*C514*F514/(2+C514*F514)</f>
        <v>0.00788255827268815</v>
      </c>
      <c r="I514" s="196" t="s">
        <v>210</v>
      </c>
      <c r="J514" s="197" t="s">
        <v>53</v>
      </c>
      <c r="K514" s="197" t="n">
        <v>1</v>
      </c>
      <c r="L514" s="198" t="n">
        <v>2470895</v>
      </c>
      <c r="M514" s="198" t="n">
        <v>15619</v>
      </c>
      <c r="N514" s="199" t="n">
        <f aca="false">M514/L514</f>
        <v>0.00632119130922196</v>
      </c>
      <c r="O514" s="200" t="n">
        <f aca="false">2*K514*N514/(2+K514*N514)</f>
        <v>0.00630127552517858</v>
      </c>
    </row>
    <row r="515" customFormat="false" ht="15" hidden="false" customHeight="false" outlineLevel="0" collapsed="false">
      <c r="A515" s="203" t="s">
        <v>211</v>
      </c>
      <c r="B515" s="204" t="s">
        <v>57</v>
      </c>
      <c r="C515" s="204" t="n">
        <v>1</v>
      </c>
      <c r="D515" s="205" t="n">
        <v>1807828</v>
      </c>
      <c r="E515" s="205" t="n">
        <v>21807</v>
      </c>
      <c r="F515" s="206" t="n">
        <f aca="false">E515/D515</f>
        <v>0.0120625413479601</v>
      </c>
      <c r="G515" s="207" t="n">
        <f aca="false">2*C515*F515/(2+C515*F515)</f>
        <v>0.0119902250552102</v>
      </c>
      <c r="I515" s="203" t="s">
        <v>211</v>
      </c>
      <c r="J515" s="204" t="s">
        <v>57</v>
      </c>
      <c r="K515" s="204" t="n">
        <v>1</v>
      </c>
      <c r="L515" s="205" t="n">
        <v>2091836</v>
      </c>
      <c r="M515" s="205" t="n">
        <v>20699</v>
      </c>
      <c r="N515" s="206" t="n">
        <f aca="false">M515/L515</f>
        <v>0.00989513518268162</v>
      </c>
      <c r="O515" s="207" t="n">
        <f aca="false">2*K515*N515/(2+K515*N515)</f>
        <v>0.00984641935737831</v>
      </c>
    </row>
    <row r="516" customFormat="false" ht="15" hidden="false" customHeight="false" outlineLevel="0" collapsed="false">
      <c r="A516" s="196" t="s">
        <v>212</v>
      </c>
      <c r="B516" s="197" t="s">
        <v>62</v>
      </c>
      <c r="C516" s="197" t="n">
        <v>1</v>
      </c>
      <c r="D516" s="198" t="n">
        <v>1541040</v>
      </c>
      <c r="E516" s="198" t="n">
        <v>28111</v>
      </c>
      <c r="F516" s="199" t="n">
        <f aca="false">E516/D516</f>
        <v>0.0182415771167523</v>
      </c>
      <c r="G516" s="200" t="n">
        <f aca="false">2*C516*F516/(2+C516*F516)</f>
        <v>0.0180767033278664</v>
      </c>
      <c r="I516" s="196" t="s">
        <v>212</v>
      </c>
      <c r="J516" s="197" t="s">
        <v>62</v>
      </c>
      <c r="K516" s="197" t="n">
        <v>1</v>
      </c>
      <c r="L516" s="198" t="n">
        <v>1871962</v>
      </c>
      <c r="M516" s="198" t="n">
        <v>28278</v>
      </c>
      <c r="N516" s="199" t="n">
        <f aca="false">M516/L516</f>
        <v>0.0151060758711982</v>
      </c>
      <c r="O516" s="200" t="n">
        <f aca="false">2*K516*N516/(2+K516*N516)</f>
        <v>0.0149928344240314</v>
      </c>
    </row>
    <row r="517" customFormat="false" ht="15" hidden="false" customHeight="false" outlineLevel="0" collapsed="false">
      <c r="A517" s="203" t="s">
        <v>213</v>
      </c>
      <c r="B517" s="204" t="s">
        <v>64</v>
      </c>
      <c r="C517" s="204" t="n">
        <v>1</v>
      </c>
      <c r="D517" s="205" t="n">
        <v>1194213</v>
      </c>
      <c r="E517" s="205" t="n">
        <v>33246</v>
      </c>
      <c r="F517" s="206" t="n">
        <f aca="false">E517/D517</f>
        <v>0.0278392548063034</v>
      </c>
      <c r="G517" s="207" t="n">
        <f aca="false">2*C517*F517/(2+C517*F517)</f>
        <v>0.0274570627236058</v>
      </c>
      <c r="I517" s="203" t="s">
        <v>213</v>
      </c>
      <c r="J517" s="204" t="s">
        <v>64</v>
      </c>
      <c r="K517" s="204" t="n">
        <v>1</v>
      </c>
      <c r="L517" s="205" t="n">
        <v>1592135</v>
      </c>
      <c r="M517" s="205" t="n">
        <v>37685</v>
      </c>
      <c r="N517" s="206" t="n">
        <f aca="false">M517/L517</f>
        <v>0.0236694752643463</v>
      </c>
      <c r="O517" s="207" t="n">
        <f aca="false">2*K517*N517/(2+K517*N517)</f>
        <v>0.0233926296301469</v>
      </c>
    </row>
    <row r="518" customFormat="false" ht="15" hidden="false" customHeight="false" outlineLevel="0" collapsed="false">
      <c r="A518" s="196" t="s">
        <v>214</v>
      </c>
      <c r="B518" s="197" t="s">
        <v>69</v>
      </c>
      <c r="C518" s="197" t="n">
        <v>1</v>
      </c>
      <c r="D518" s="198" t="n">
        <v>872946</v>
      </c>
      <c r="E518" s="198" t="n">
        <v>38851</v>
      </c>
      <c r="F518" s="199" t="n">
        <f aca="false">E518/D518</f>
        <v>0.0445056166131697</v>
      </c>
      <c r="G518" s="200" t="n">
        <f aca="false">2*C518*F518/(2+C518*F518)</f>
        <v>0.0435368005365478</v>
      </c>
      <c r="I518" s="196" t="s">
        <v>214</v>
      </c>
      <c r="J518" s="197" t="s">
        <v>69</v>
      </c>
      <c r="K518" s="197" t="n">
        <v>1</v>
      </c>
      <c r="L518" s="198" t="n">
        <v>1259848</v>
      </c>
      <c r="M518" s="198" t="n">
        <v>47443</v>
      </c>
      <c r="N518" s="199" t="n">
        <f aca="false">M518/L518</f>
        <v>0.0376577174389291</v>
      </c>
      <c r="O518" s="200" t="n">
        <f aca="false">2*K518*N518/(2+K518*N518)</f>
        <v>0.0369617695029369</v>
      </c>
    </row>
    <row r="519" customFormat="false" ht="15" hidden="false" customHeight="false" outlineLevel="0" collapsed="false">
      <c r="A519" s="203" t="s">
        <v>215</v>
      </c>
      <c r="B519" s="204" t="s">
        <v>70</v>
      </c>
      <c r="C519" s="204" t="n">
        <v>1</v>
      </c>
      <c r="D519" s="205" t="n">
        <v>598590</v>
      </c>
      <c r="E519" s="205" t="n">
        <v>45557</v>
      </c>
      <c r="F519" s="206" t="n">
        <f aca="false">E519/D519</f>
        <v>0.076107185218597</v>
      </c>
      <c r="G519" s="207" t="n">
        <f aca="false">2*C519*F519/(2+C519*F519)</f>
        <v>0.0733172022720817</v>
      </c>
      <c r="I519" s="203" t="s">
        <v>215</v>
      </c>
      <c r="J519" s="204" t="s">
        <v>70</v>
      </c>
      <c r="K519" s="204" t="n">
        <v>1</v>
      </c>
      <c r="L519" s="205" t="n">
        <v>865524</v>
      </c>
      <c r="M519" s="205" t="n">
        <v>54060</v>
      </c>
      <c r="N519" s="206" t="n">
        <f aca="false">M519/L519</f>
        <v>0.0624592732263923</v>
      </c>
      <c r="O519" s="207" t="n">
        <f aca="false">2*K519*N519/(2+K519*N519)</f>
        <v>0.0605677639672222</v>
      </c>
    </row>
    <row r="520" customFormat="false" ht="15" hidden="false" customHeight="false" outlineLevel="0" collapsed="false">
      <c r="A520" s="196" t="s">
        <v>216</v>
      </c>
      <c r="B520" s="197" t="s">
        <v>71</v>
      </c>
      <c r="C520" s="197" t="n">
        <v>1</v>
      </c>
      <c r="D520" s="198" t="n">
        <v>347416</v>
      </c>
      <c r="E520" s="198" t="n">
        <v>40664</v>
      </c>
      <c r="F520" s="199" t="n">
        <f aca="false">E520/D520</f>
        <v>0.117046998411127</v>
      </c>
      <c r="G520" s="200" t="n">
        <f aca="false">2*C520*F520/(2+C520*F520)</f>
        <v>0.110575720330226</v>
      </c>
      <c r="I520" s="196" t="s">
        <v>216</v>
      </c>
      <c r="J520" s="197" t="s">
        <v>71</v>
      </c>
      <c r="K520" s="197" t="n">
        <v>1</v>
      </c>
      <c r="L520" s="198" t="n">
        <v>481938</v>
      </c>
      <c r="M520" s="198" t="n">
        <v>45986</v>
      </c>
      <c r="N520" s="199" t="n">
        <f aca="false">M520/L520</f>
        <v>0.0954189128062116</v>
      </c>
      <c r="O520" s="200" t="n">
        <f aca="false">2*K520*N520/(2+K520*N520)</f>
        <v>0.0910738298896285</v>
      </c>
    </row>
    <row r="521" customFormat="false" ht="15" hidden="false" customHeight="false" outlineLevel="0" collapsed="false">
      <c r="A521" s="203" t="n">
        <v>90</v>
      </c>
      <c r="B521" s="204" t="s">
        <v>72</v>
      </c>
      <c r="C521" s="204" t="n">
        <v>1</v>
      </c>
      <c r="D521" s="205" t="n">
        <v>148273</v>
      </c>
      <c r="E521" s="205" t="n">
        <v>25123</v>
      </c>
      <c r="F521" s="206" t="n">
        <f aca="false">E521/D521</f>
        <v>0.169437456583464</v>
      </c>
      <c r="G521" s="207" t="n">
        <f aca="false">2*C521*F521/(2+C521*F521)</f>
        <v>0.15620404826079</v>
      </c>
      <c r="I521" s="203" t="n">
        <v>90</v>
      </c>
      <c r="J521" s="204" t="s">
        <v>72</v>
      </c>
      <c r="K521" s="204" t="n">
        <v>1</v>
      </c>
      <c r="L521" s="205" t="n">
        <v>223451</v>
      </c>
      <c r="M521" s="205" t="n">
        <v>30969</v>
      </c>
      <c r="N521" s="206" t="n">
        <f aca="false">M521/L521</f>
        <v>0.138594143682508</v>
      </c>
      <c r="O521" s="207" t="n">
        <f aca="false">2*K521*N521/(2+K521*N521)</f>
        <v>0.129612384932335</v>
      </c>
    </row>
    <row r="522" customFormat="false" ht="15" hidden="false" customHeight="false" outlineLevel="0" collapsed="false">
      <c r="A522" s="196" t="n">
        <v>95</v>
      </c>
      <c r="B522" s="197" t="s">
        <v>74</v>
      </c>
      <c r="C522" s="197" t="n">
        <v>1</v>
      </c>
      <c r="D522" s="198" t="n">
        <v>38691</v>
      </c>
      <c r="E522" s="198" t="n">
        <v>9559</v>
      </c>
      <c r="F522" s="199" t="n">
        <f aca="false">E522/D522</f>
        <v>0.247060039802538</v>
      </c>
      <c r="G522" s="200" t="n">
        <f aca="false">2*C522*F522/(2+C522*F522)</f>
        <v>0.219896251480889</v>
      </c>
      <c r="I522" s="196" t="n">
        <v>95</v>
      </c>
      <c r="J522" s="197" t="s">
        <v>74</v>
      </c>
      <c r="K522" s="197" t="n">
        <v>1</v>
      </c>
      <c r="L522" s="198" t="n">
        <v>79305</v>
      </c>
      <c r="M522" s="198" t="n">
        <v>16354</v>
      </c>
      <c r="N522" s="199" t="n">
        <f aca="false">M522/L522</f>
        <v>0.206216505894962</v>
      </c>
      <c r="O522" s="200" t="n">
        <f aca="false">2*K522*N522/(2+K522*N522)</f>
        <v>0.186941313641663</v>
      </c>
    </row>
    <row r="523" customFormat="false" ht="15" hidden="false" customHeight="false" outlineLevel="0" collapsed="false">
      <c r="A523" s="220" t="s">
        <v>217</v>
      </c>
      <c r="B523" s="221" t="s">
        <v>218</v>
      </c>
      <c r="C523" s="221" t="n">
        <v>1</v>
      </c>
      <c r="D523" s="222" t="n">
        <v>6263</v>
      </c>
      <c r="E523" s="222" t="n">
        <v>1992</v>
      </c>
      <c r="F523" s="223" t="n">
        <f aca="false">E523/D523</f>
        <v>0.318058438448028</v>
      </c>
      <c r="G523" s="224" t="n">
        <f aca="false">2*C523*F523/(2+C523*F523)</f>
        <v>0.274417963906874</v>
      </c>
      <c r="I523" s="220" t="s">
        <v>217</v>
      </c>
      <c r="J523" s="221" t="s">
        <v>218</v>
      </c>
      <c r="K523" s="221" t="n">
        <v>1</v>
      </c>
      <c r="L523" s="222" t="n">
        <v>22031</v>
      </c>
      <c r="M523" s="222" t="n">
        <v>5985</v>
      </c>
      <c r="N523" s="223" t="n">
        <f aca="false">M523/L523</f>
        <v>0.271662657164904</v>
      </c>
      <c r="O523" s="224" t="n">
        <f aca="false">2*K523*N523/(2+K523*N523)</f>
        <v>0.239175175335185</v>
      </c>
    </row>
    <row r="525" customFormat="false" ht="15" hidden="false" customHeight="false" outlineLevel="0" collapsed="false">
      <c r="A525" s="180"/>
      <c r="B525" s="181"/>
      <c r="C525" s="181"/>
      <c r="D525" s="181"/>
      <c r="E525" s="182"/>
      <c r="F525" s="182" t="s">
        <v>292</v>
      </c>
      <c r="G525" s="181"/>
      <c r="I525" s="180"/>
      <c r="J525" s="181"/>
      <c r="K525" s="181"/>
      <c r="L525" s="181"/>
      <c r="M525" s="182"/>
      <c r="N525" s="182" t="s">
        <v>293</v>
      </c>
      <c r="O525" s="181"/>
    </row>
    <row r="526" customFormat="false" ht="15" hidden="false" customHeight="false" outlineLevel="0" collapsed="false">
      <c r="A526" s="184"/>
      <c r="B526" s="185"/>
      <c r="C526" s="186"/>
      <c r="D526" s="187"/>
      <c r="E526" s="187"/>
      <c r="F526" s="187"/>
      <c r="G526" s="187"/>
      <c r="I526" s="184"/>
      <c r="J526" s="185"/>
      <c r="K526" s="186"/>
      <c r="L526" s="187"/>
      <c r="M526" s="187"/>
      <c r="N526" s="187"/>
      <c r="O526" s="187"/>
    </row>
    <row r="527" customFormat="false" ht="61" hidden="false" customHeight="false" outlineLevel="0" collapsed="false">
      <c r="A527" s="184" t="s">
        <v>163</v>
      </c>
      <c r="B527" s="187" t="s">
        <v>164</v>
      </c>
      <c r="C527" s="186" t="s">
        <v>165</v>
      </c>
      <c r="D527" s="187" t="s">
        <v>166</v>
      </c>
      <c r="E527" s="187" t="s">
        <v>167</v>
      </c>
      <c r="F527" s="187" t="s">
        <v>168</v>
      </c>
      <c r="G527" s="187" t="s">
        <v>169</v>
      </c>
      <c r="I527" s="184" t="s">
        <v>163</v>
      </c>
      <c r="J527" s="187" t="s">
        <v>164</v>
      </c>
      <c r="K527" s="186" t="s">
        <v>165</v>
      </c>
      <c r="L527" s="187" t="s">
        <v>166</v>
      </c>
      <c r="M527" s="187" t="s">
        <v>167</v>
      </c>
      <c r="N527" s="187" t="s">
        <v>168</v>
      </c>
      <c r="O527" s="187" t="s">
        <v>169</v>
      </c>
    </row>
    <row r="528" customFormat="false" ht="15" hidden="false" customHeight="false" outlineLevel="0" collapsed="false">
      <c r="A528" s="191" t="s">
        <v>175</v>
      </c>
      <c r="B528" s="192" t="s">
        <v>176</v>
      </c>
      <c r="C528" s="193" t="s">
        <v>177</v>
      </c>
      <c r="D528" s="192" t="s">
        <v>178</v>
      </c>
      <c r="E528" s="192" t="s">
        <v>179</v>
      </c>
      <c r="F528" s="192" t="s">
        <v>180</v>
      </c>
      <c r="G528" s="192" t="s">
        <v>181</v>
      </c>
      <c r="I528" s="191" t="s">
        <v>175</v>
      </c>
      <c r="J528" s="192" t="s">
        <v>176</v>
      </c>
      <c r="K528" s="193" t="s">
        <v>177</v>
      </c>
      <c r="L528" s="192" t="s">
        <v>178</v>
      </c>
      <c r="M528" s="192" t="s">
        <v>179</v>
      </c>
      <c r="N528" s="192" t="s">
        <v>180</v>
      </c>
      <c r="O528" s="192" t="s">
        <v>181</v>
      </c>
    </row>
    <row r="529" customFormat="false" ht="15" hidden="false" customHeight="false" outlineLevel="0" collapsed="false">
      <c r="A529" s="196" t="s">
        <v>186</v>
      </c>
      <c r="B529" s="197" t="s">
        <v>186</v>
      </c>
      <c r="C529" s="197" t="n">
        <v>1</v>
      </c>
      <c r="D529" s="198" t="n">
        <v>381768.305738927</v>
      </c>
      <c r="E529" s="198" t="n">
        <v>4083</v>
      </c>
      <c r="F529" s="199" t="n">
        <f aca="false">E529/D529</f>
        <v>0.0106949684890609</v>
      </c>
      <c r="G529" s="200" t="n">
        <f aca="false">2*C529*F529/(2+C529*F529)</f>
        <v>0.0106380815157633</v>
      </c>
      <c r="I529" s="196" t="s">
        <v>186</v>
      </c>
      <c r="J529" s="197" t="s">
        <v>186</v>
      </c>
      <c r="K529" s="197" t="n">
        <v>1</v>
      </c>
      <c r="L529" s="198" t="n">
        <v>364596.761805756</v>
      </c>
      <c r="M529" s="198" t="n">
        <v>2632</v>
      </c>
      <c r="N529" s="199" t="n">
        <f aca="false">M529/L529</f>
        <v>0.00721893410946484</v>
      </c>
      <c r="O529" s="200" t="n">
        <f aca="false">2*K529*N529/(2+K529*N529)</f>
        <v>0.0071929713164724</v>
      </c>
    </row>
    <row r="530" customFormat="false" ht="15" hidden="false" customHeight="false" outlineLevel="0" collapsed="false">
      <c r="A530" s="203" t="s">
        <v>188</v>
      </c>
      <c r="B530" s="204" t="s">
        <v>189</v>
      </c>
      <c r="C530" s="204" t="n">
        <v>1</v>
      </c>
      <c r="D530" s="205" t="n">
        <v>1933361</v>
      </c>
      <c r="E530" s="205" t="n">
        <v>663</v>
      </c>
      <c r="F530" s="206" t="n">
        <f aca="false">E530/D530</f>
        <v>0.00034292612709163</v>
      </c>
      <c r="G530" s="207" t="n">
        <f aca="false">2*C530*F530/(2+C530*F530)</f>
        <v>0.000342867338007465</v>
      </c>
      <c r="I530" s="203" t="s">
        <v>188</v>
      </c>
      <c r="J530" s="204" t="s">
        <v>189</v>
      </c>
      <c r="K530" s="204" t="n">
        <v>1</v>
      </c>
      <c r="L530" s="205" t="n">
        <v>1844840</v>
      </c>
      <c r="M530" s="205" t="n">
        <v>385</v>
      </c>
      <c r="N530" s="206" t="n">
        <f aca="false">M530/L530</f>
        <v>0.000208690184514646</v>
      </c>
      <c r="O530" s="207" t="n">
        <f aca="false">2*K530*N530/(2+K530*N530)</f>
        <v>0.00020866841099005</v>
      </c>
    </row>
    <row r="531" customFormat="false" ht="15" hidden="false" customHeight="false" outlineLevel="0" collapsed="false">
      <c r="A531" s="196" t="s">
        <v>194</v>
      </c>
      <c r="B531" s="197" t="s">
        <v>46</v>
      </c>
      <c r="C531" s="197" t="n">
        <v>1</v>
      </c>
      <c r="D531" s="198" t="n">
        <v>1864612</v>
      </c>
      <c r="E531" s="198" t="n">
        <v>362</v>
      </c>
      <c r="F531" s="199" t="n">
        <f aca="false">E531/D531</f>
        <v>0.000194142266594873</v>
      </c>
      <c r="G531" s="200" t="n">
        <f aca="false">2*C531*F531/(2+C531*F531)</f>
        <v>0.000194123422814221</v>
      </c>
      <c r="I531" s="196" t="s">
        <v>194</v>
      </c>
      <c r="J531" s="197" t="s">
        <v>46</v>
      </c>
      <c r="K531" s="197" t="n">
        <v>1</v>
      </c>
      <c r="L531" s="198" t="n">
        <v>1878765</v>
      </c>
      <c r="M531" s="198" t="n">
        <v>244</v>
      </c>
      <c r="N531" s="199" t="n">
        <f aca="false">M531/L531</f>
        <v>0.00012987254925443</v>
      </c>
      <c r="O531" s="200" t="n">
        <f aca="false">2*K531*N531/(2+K531*N531)</f>
        <v>0.000129864116362506</v>
      </c>
    </row>
    <row r="532" customFormat="false" ht="15" hidden="false" customHeight="false" outlineLevel="0" collapsed="false">
      <c r="A532" s="203" t="s">
        <v>200</v>
      </c>
      <c r="B532" s="204" t="s">
        <v>33</v>
      </c>
      <c r="C532" s="204" t="n">
        <v>1</v>
      </c>
      <c r="D532" s="205" t="n">
        <v>1797146</v>
      </c>
      <c r="E532" s="205" t="n">
        <v>451</v>
      </c>
      <c r="F532" s="206" t="n">
        <f aca="false">E532/D532</f>
        <v>0.000250953456202223</v>
      </c>
      <c r="G532" s="207" t="n">
        <f aca="false">2*C532*F532/(2+C532*F532)</f>
        <v>0.000250921971334251</v>
      </c>
      <c r="I532" s="203" t="s">
        <v>200</v>
      </c>
      <c r="J532" s="204" t="s">
        <v>33</v>
      </c>
      <c r="K532" s="204" t="n">
        <v>1</v>
      </c>
      <c r="L532" s="205" t="n">
        <v>1916185</v>
      </c>
      <c r="M532" s="205" t="n">
        <v>313</v>
      </c>
      <c r="N532" s="206" t="n">
        <f aca="false">M532/L532</f>
        <v>0.000163345397234609</v>
      </c>
      <c r="O532" s="207" t="n">
        <f aca="false">2*K532*N532/(2+K532*N532)</f>
        <v>0.000163332057464706</v>
      </c>
    </row>
    <row r="533" customFormat="false" ht="15" hidden="false" customHeight="false" outlineLevel="0" collapsed="false">
      <c r="A533" s="196" t="s">
        <v>202</v>
      </c>
      <c r="B533" s="197" t="s">
        <v>34</v>
      </c>
      <c r="C533" s="197" t="n">
        <v>1</v>
      </c>
      <c r="D533" s="198" t="n">
        <v>1795390</v>
      </c>
      <c r="E533" s="198" t="n">
        <v>1545</v>
      </c>
      <c r="F533" s="199" t="n">
        <f aca="false">E533/D533</f>
        <v>0.000860537264883953</v>
      </c>
      <c r="G533" s="200" t="n">
        <f aca="false">2*C533*F533/(2+C533*F533)</f>
        <v>0.000860167161935515</v>
      </c>
      <c r="I533" s="196" t="s">
        <v>202</v>
      </c>
      <c r="J533" s="197" t="s">
        <v>34</v>
      </c>
      <c r="K533" s="197" t="n">
        <v>1</v>
      </c>
      <c r="L533" s="198" t="n">
        <v>1924412</v>
      </c>
      <c r="M533" s="198" t="n">
        <v>1211</v>
      </c>
      <c r="N533" s="199" t="n">
        <f aca="false">M533/L533</f>
        <v>0.000629283126482271</v>
      </c>
      <c r="O533" s="200" t="n">
        <f aca="false">2*K533*N533/(2+K533*N533)</f>
        <v>0.000629085190134635</v>
      </c>
    </row>
    <row r="534" customFormat="false" ht="15" hidden="false" customHeight="false" outlineLevel="0" collapsed="false">
      <c r="A534" s="203" t="s">
        <v>203</v>
      </c>
      <c r="B534" s="204" t="s">
        <v>35</v>
      </c>
      <c r="C534" s="204" t="n">
        <v>1</v>
      </c>
      <c r="D534" s="205" t="n">
        <v>1800611</v>
      </c>
      <c r="E534" s="205" t="n">
        <v>2295</v>
      </c>
      <c r="F534" s="206" t="n">
        <f aca="false">E534/D534</f>
        <v>0.00127456735519221</v>
      </c>
      <c r="G534" s="207" t="n">
        <f aca="false">2*C534*F534/(2+C534*F534)</f>
        <v>0.00127375561153173</v>
      </c>
      <c r="I534" s="203" t="s">
        <v>203</v>
      </c>
      <c r="J534" s="204" t="s">
        <v>35</v>
      </c>
      <c r="K534" s="204" t="n">
        <v>1</v>
      </c>
      <c r="L534" s="205" t="n">
        <v>1813216</v>
      </c>
      <c r="M534" s="205" t="n">
        <v>1751</v>
      </c>
      <c r="N534" s="206" t="n">
        <f aca="false">M534/L534</f>
        <v>0.000965687485660837</v>
      </c>
      <c r="O534" s="207" t="n">
        <f aca="false">2*K534*N534/(2+K534*N534)</f>
        <v>0.000965221434530728</v>
      </c>
    </row>
    <row r="535" customFormat="false" ht="15" hidden="false" customHeight="false" outlineLevel="0" collapsed="false">
      <c r="A535" s="196" t="s">
        <v>204</v>
      </c>
      <c r="B535" s="197" t="s">
        <v>36</v>
      </c>
      <c r="C535" s="197" t="n">
        <v>1</v>
      </c>
      <c r="D535" s="198" t="n">
        <v>1695030</v>
      </c>
      <c r="E535" s="198" t="n">
        <v>2184</v>
      </c>
      <c r="F535" s="199" t="n">
        <f aca="false">E535/D535</f>
        <v>0.00128847277039344</v>
      </c>
      <c r="G535" s="200" t="n">
        <f aca="false">2*C535*F535/(2+C535*F535)</f>
        <v>0.00128764322377753</v>
      </c>
      <c r="I535" s="196" t="s">
        <v>204</v>
      </c>
      <c r="J535" s="197" t="s">
        <v>36</v>
      </c>
      <c r="K535" s="197" t="n">
        <v>1</v>
      </c>
      <c r="L535" s="198" t="n">
        <v>1780048</v>
      </c>
      <c r="M535" s="198" t="n">
        <v>1654</v>
      </c>
      <c r="N535" s="199" t="n">
        <f aca="false">M535/L535</f>
        <v>0.000929188426379513</v>
      </c>
      <c r="O535" s="200" t="n">
        <f aca="false">2*K535*N535/(2+K535*N535)</f>
        <v>0.000928756931283779</v>
      </c>
    </row>
    <row r="536" customFormat="false" ht="15" hidden="false" customHeight="false" outlineLevel="0" collapsed="false">
      <c r="A536" s="203" t="s">
        <v>205</v>
      </c>
      <c r="B536" s="204" t="s">
        <v>37</v>
      </c>
      <c r="C536" s="204" t="n">
        <v>1</v>
      </c>
      <c r="D536" s="205" t="n">
        <v>1578587</v>
      </c>
      <c r="E536" s="205" t="n">
        <v>2104</v>
      </c>
      <c r="F536" s="206" t="n">
        <f aca="false">E536/D536</f>
        <v>0.00133283753128589</v>
      </c>
      <c r="G536" s="207" t="n">
        <f aca="false">2*C536*F536/(2+C536*F536)</f>
        <v>0.00133194989488105</v>
      </c>
      <c r="I536" s="203" t="s">
        <v>205</v>
      </c>
      <c r="J536" s="204" t="s">
        <v>37</v>
      </c>
      <c r="K536" s="204" t="n">
        <v>1</v>
      </c>
      <c r="L536" s="205" t="n">
        <v>1784758</v>
      </c>
      <c r="M536" s="205" t="n">
        <v>1755</v>
      </c>
      <c r="N536" s="206" t="n">
        <f aca="false">M536/L536</f>
        <v>0.000983326591056042</v>
      </c>
      <c r="O536" s="207" t="n">
        <f aca="false">2*K536*N536/(2+K536*N536)</f>
        <v>0.000982843363049178</v>
      </c>
    </row>
    <row r="537" customFormat="false" ht="15" hidden="false" customHeight="false" outlineLevel="0" collapsed="false">
      <c r="A537" s="196" t="s">
        <v>206</v>
      </c>
      <c r="B537" s="197" t="s">
        <v>38</v>
      </c>
      <c r="C537" s="197" t="n">
        <v>1</v>
      </c>
      <c r="D537" s="198" t="n">
        <v>1547524</v>
      </c>
      <c r="E537" s="198" t="n">
        <v>2590</v>
      </c>
      <c r="F537" s="199" t="n">
        <f aca="false">E537/D537</f>
        <v>0.00167364124885947</v>
      </c>
      <c r="G537" s="200" t="n">
        <f aca="false">2*C537*F537/(2+C537*F537)</f>
        <v>0.00167224188236327</v>
      </c>
      <c r="I537" s="196" t="s">
        <v>206</v>
      </c>
      <c r="J537" s="197" t="s">
        <v>38</v>
      </c>
      <c r="K537" s="197" t="n">
        <v>1</v>
      </c>
      <c r="L537" s="198" t="n">
        <v>1752786</v>
      </c>
      <c r="M537" s="198" t="n">
        <v>2210</v>
      </c>
      <c r="N537" s="199" t="n">
        <f aca="false">M537/L537</f>
        <v>0.00126084986986432</v>
      </c>
      <c r="O537" s="200" t="n">
        <f aca="false">2*K537*N537/(2+K537*N537)</f>
        <v>0.00126005549945806</v>
      </c>
    </row>
    <row r="538" customFormat="false" ht="15" hidden="false" customHeight="false" outlineLevel="0" collapsed="false">
      <c r="A538" s="203" t="s">
        <v>207</v>
      </c>
      <c r="B538" s="204" t="s">
        <v>39</v>
      </c>
      <c r="C538" s="204" t="n">
        <v>1</v>
      </c>
      <c r="D538" s="205" t="n">
        <v>1366919</v>
      </c>
      <c r="E538" s="205" t="n">
        <v>3372</v>
      </c>
      <c r="F538" s="206" t="n">
        <f aca="false">E538/D538</f>
        <v>0.00246686160628391</v>
      </c>
      <c r="G538" s="207" t="n">
        <f aca="false">2*C538*F538/(2+C538*F538)</f>
        <v>0.00246382265153203</v>
      </c>
      <c r="I538" s="203" t="s">
        <v>207</v>
      </c>
      <c r="J538" s="204" t="s">
        <v>39</v>
      </c>
      <c r="K538" s="204" t="n">
        <v>1</v>
      </c>
      <c r="L538" s="205" t="n">
        <v>1616434</v>
      </c>
      <c r="M538" s="205" t="n">
        <v>3087</v>
      </c>
      <c r="N538" s="206" t="n">
        <f aca="false">M538/L538</f>
        <v>0.00190975938392783</v>
      </c>
      <c r="O538" s="207" t="n">
        <f aca="false">2*K538*N538/(2+K538*N538)</f>
        <v>0.00190793753312392</v>
      </c>
    </row>
    <row r="539" customFormat="false" ht="15" hidden="false" customHeight="false" outlineLevel="0" collapsed="false">
      <c r="A539" s="196" t="s">
        <v>208</v>
      </c>
      <c r="B539" s="197" t="s">
        <v>40</v>
      </c>
      <c r="C539" s="197" t="n">
        <v>1</v>
      </c>
      <c r="D539" s="198" t="n">
        <v>1156735</v>
      </c>
      <c r="E539" s="198" t="n">
        <v>4472</v>
      </c>
      <c r="F539" s="199" t="n">
        <f aca="false">E539/D539</f>
        <v>0.00386605402274505</v>
      </c>
      <c r="G539" s="200" t="n">
        <f aca="false">2*C539*F539/(2+C539*F539)</f>
        <v>0.00385859525389332</v>
      </c>
      <c r="I539" s="196" t="s">
        <v>208</v>
      </c>
      <c r="J539" s="197" t="s">
        <v>40</v>
      </c>
      <c r="K539" s="197" t="n">
        <v>1</v>
      </c>
      <c r="L539" s="198" t="n">
        <v>1525096</v>
      </c>
      <c r="M539" s="198" t="n">
        <v>4761</v>
      </c>
      <c r="N539" s="199" t="n">
        <f aca="false">M539/L539</f>
        <v>0.00312177069509067</v>
      </c>
      <c r="O539" s="200" t="n">
        <f aca="false">2*K539*N539/(2+K539*N539)</f>
        <v>0.00311690556286791</v>
      </c>
    </row>
    <row r="540" customFormat="false" ht="15" hidden="false" customHeight="false" outlineLevel="0" collapsed="false">
      <c r="A540" s="203" t="s">
        <v>209</v>
      </c>
      <c r="B540" s="204" t="s">
        <v>52</v>
      </c>
      <c r="C540" s="204" t="n">
        <v>1</v>
      </c>
      <c r="D540" s="205" t="n">
        <v>1057225</v>
      </c>
      <c r="E540" s="205" t="n">
        <v>6913</v>
      </c>
      <c r="F540" s="206" t="n">
        <f aca="false">E540/D540</f>
        <v>0.00653881624062995</v>
      </c>
      <c r="G540" s="207" t="n">
        <f aca="false">2*C540*F540/(2+C540*F540)</f>
        <v>0.00651750784754896</v>
      </c>
      <c r="I540" s="203" t="s">
        <v>209</v>
      </c>
      <c r="J540" s="204" t="s">
        <v>52</v>
      </c>
      <c r="K540" s="204" t="n">
        <v>1</v>
      </c>
      <c r="L540" s="205" t="n">
        <v>1441718</v>
      </c>
      <c r="M540" s="205" t="n">
        <v>7417</v>
      </c>
      <c r="N540" s="206" t="n">
        <f aca="false">M540/L540</f>
        <v>0.00514455670248967</v>
      </c>
      <c r="O540" s="207" t="n">
        <f aca="false">2*K540*N540/(2+K540*N540)</f>
        <v>0.0051313574228783</v>
      </c>
    </row>
    <row r="541" customFormat="false" ht="15" hidden="false" customHeight="false" outlineLevel="0" collapsed="false">
      <c r="A541" s="196" t="s">
        <v>210</v>
      </c>
      <c r="B541" s="197" t="s">
        <v>53</v>
      </c>
      <c r="C541" s="197" t="n">
        <v>1</v>
      </c>
      <c r="D541" s="198" t="n">
        <v>965405</v>
      </c>
      <c r="E541" s="198" t="n">
        <v>10238</v>
      </c>
      <c r="F541" s="199" t="n">
        <f aca="false">E541/D541</f>
        <v>0.01060487567394</v>
      </c>
      <c r="G541" s="200" t="n">
        <f aca="false">2*C541*F541/(2+C541*F541)</f>
        <v>0.0105489405723094</v>
      </c>
      <c r="I541" s="196" t="s">
        <v>210</v>
      </c>
      <c r="J541" s="197" t="s">
        <v>53</v>
      </c>
      <c r="K541" s="197" t="n">
        <v>1</v>
      </c>
      <c r="L541" s="198" t="n">
        <v>1192579</v>
      </c>
      <c r="M541" s="198" t="n">
        <v>10076</v>
      </c>
      <c r="N541" s="199" t="n">
        <f aca="false">M541/L541</f>
        <v>0.00844891617242967</v>
      </c>
      <c r="O541" s="200" t="n">
        <f aca="false">2*K541*N541/(2+K541*N541)</f>
        <v>0.00841337422564977</v>
      </c>
    </row>
    <row r="542" customFormat="false" ht="15" hidden="false" customHeight="false" outlineLevel="0" collapsed="false">
      <c r="A542" s="203" t="s">
        <v>211</v>
      </c>
      <c r="B542" s="204" t="s">
        <v>57</v>
      </c>
      <c r="C542" s="204" t="n">
        <v>1</v>
      </c>
      <c r="D542" s="205" t="n">
        <v>849667</v>
      </c>
      <c r="E542" s="205" t="n">
        <v>13979</v>
      </c>
      <c r="F542" s="206" t="n">
        <f aca="false">E542/D542</f>
        <v>0.0164523277943006</v>
      </c>
      <c r="G542" s="207" t="n">
        <f aca="false">2*C542*F542/(2+C542*F542)</f>
        <v>0.0163180924909809</v>
      </c>
      <c r="I542" s="203" t="s">
        <v>211</v>
      </c>
      <c r="J542" s="204" t="s">
        <v>57</v>
      </c>
      <c r="K542" s="204" t="n">
        <v>1</v>
      </c>
      <c r="L542" s="205" t="n">
        <v>990550</v>
      </c>
      <c r="M542" s="205" t="n">
        <v>13354</v>
      </c>
      <c r="N542" s="206" t="n">
        <f aca="false">M542/L542</f>
        <v>0.0134813992226541</v>
      </c>
      <c r="O542" s="207" t="n">
        <f aca="false">2*K542*N542/(2+K542*N542)</f>
        <v>0.0133911336135103</v>
      </c>
    </row>
    <row r="543" customFormat="false" ht="15" hidden="false" customHeight="false" outlineLevel="0" collapsed="false">
      <c r="A543" s="196" t="s">
        <v>212</v>
      </c>
      <c r="B543" s="197" t="s">
        <v>62</v>
      </c>
      <c r="C543" s="197" t="n">
        <v>1</v>
      </c>
      <c r="D543" s="198" t="n">
        <v>703822</v>
      </c>
      <c r="E543" s="198" t="n">
        <v>17642</v>
      </c>
      <c r="F543" s="199" t="n">
        <f aca="false">E543/D543</f>
        <v>0.0250659968003274</v>
      </c>
      <c r="G543" s="200" t="n">
        <f aca="false">2*C543*F543/(2+C543*F543)</f>
        <v>0.0247557332352945</v>
      </c>
      <c r="I543" s="196" t="s">
        <v>212</v>
      </c>
      <c r="J543" s="197" t="s">
        <v>62</v>
      </c>
      <c r="K543" s="197" t="n">
        <v>1</v>
      </c>
      <c r="L543" s="198" t="n">
        <v>862094</v>
      </c>
      <c r="M543" s="198" t="n">
        <v>17727</v>
      </c>
      <c r="N543" s="199" t="n">
        <f aca="false">M543/L543</f>
        <v>0.0205627228585282</v>
      </c>
      <c r="O543" s="200" t="n">
        <f aca="false">2*K543*N543/(2+K543*N543)</f>
        <v>0.0203534615638536</v>
      </c>
    </row>
    <row r="544" customFormat="false" ht="15" hidden="false" customHeight="false" outlineLevel="0" collapsed="false">
      <c r="A544" s="203" t="s">
        <v>213</v>
      </c>
      <c r="B544" s="204" t="s">
        <v>64</v>
      </c>
      <c r="C544" s="204" t="n">
        <v>1</v>
      </c>
      <c r="D544" s="205" t="n">
        <v>521180</v>
      </c>
      <c r="E544" s="205" t="n">
        <v>19865</v>
      </c>
      <c r="F544" s="206" t="n">
        <f aca="false">E544/D544</f>
        <v>0.038115430369546</v>
      </c>
      <c r="G544" s="207" t="n">
        <f aca="false">2*C544*F544/(2+C544*F544)</f>
        <v>0.0374026218550684</v>
      </c>
      <c r="I544" s="203" t="s">
        <v>213</v>
      </c>
      <c r="J544" s="204" t="s">
        <v>64</v>
      </c>
      <c r="K544" s="204" t="n">
        <v>1</v>
      </c>
      <c r="L544" s="205" t="n">
        <v>704602</v>
      </c>
      <c r="M544" s="205" t="n">
        <v>22678</v>
      </c>
      <c r="N544" s="206" t="n">
        <f aca="false">M544/L544</f>
        <v>0.0321855458826401</v>
      </c>
      <c r="O544" s="207" t="n">
        <f aca="false">2*K544*N544/(2+K544*N544)</f>
        <v>0.0316757945137937</v>
      </c>
    </row>
    <row r="545" customFormat="false" ht="15" hidden="false" customHeight="false" outlineLevel="0" collapsed="false">
      <c r="A545" s="196" t="s">
        <v>214</v>
      </c>
      <c r="B545" s="197" t="s">
        <v>69</v>
      </c>
      <c r="C545" s="197" t="n">
        <v>1</v>
      </c>
      <c r="D545" s="198" t="n">
        <v>353449</v>
      </c>
      <c r="E545" s="198" t="n">
        <v>21307</v>
      </c>
      <c r="F545" s="199" t="n">
        <f aca="false">E545/D545</f>
        <v>0.0602830960053643</v>
      </c>
      <c r="G545" s="200" t="n">
        <f aca="false">2*C545*F545/(2+C545*F545)</f>
        <v>0.058519235654795</v>
      </c>
      <c r="I545" s="196" t="s">
        <v>214</v>
      </c>
      <c r="J545" s="197" t="s">
        <v>69</v>
      </c>
      <c r="K545" s="197" t="n">
        <v>1</v>
      </c>
      <c r="L545" s="198" t="n">
        <v>524489</v>
      </c>
      <c r="M545" s="198" t="n">
        <v>26705</v>
      </c>
      <c r="N545" s="199" t="n">
        <f aca="false">M545/L545</f>
        <v>0.0509162251257891</v>
      </c>
      <c r="O545" s="200" t="n">
        <f aca="false">2*K545*N545/(2+K545*N545)</f>
        <v>0.0496521744789125</v>
      </c>
    </row>
    <row r="546" customFormat="false" ht="15" hidden="false" customHeight="false" outlineLevel="0" collapsed="false">
      <c r="A546" s="203" t="s">
        <v>215</v>
      </c>
      <c r="B546" s="204" t="s">
        <v>70</v>
      </c>
      <c r="C546" s="204" t="n">
        <v>1</v>
      </c>
      <c r="D546" s="205" t="n">
        <v>218529</v>
      </c>
      <c r="E546" s="205" t="n">
        <v>21389</v>
      </c>
      <c r="F546" s="206" t="n">
        <f aca="false">E546/D546</f>
        <v>0.097877169620508</v>
      </c>
      <c r="G546" s="207" t="n">
        <f aca="false">2*C546*F546/(2+C546*F546)</f>
        <v>0.093310677133889</v>
      </c>
      <c r="I546" s="203" t="s">
        <v>215</v>
      </c>
      <c r="J546" s="204" t="s">
        <v>70</v>
      </c>
      <c r="K546" s="204" t="n">
        <v>1</v>
      </c>
      <c r="L546" s="205" t="n">
        <v>329461</v>
      </c>
      <c r="M546" s="205" t="n">
        <v>26565</v>
      </c>
      <c r="N546" s="206" t="n">
        <f aca="false">M546/L546</f>
        <v>0.0806316984407866</v>
      </c>
      <c r="O546" s="207" t="n">
        <f aca="false">2*K546*N546/(2+K546*N546)</f>
        <v>0.0775069403212607</v>
      </c>
    </row>
    <row r="547" customFormat="false" ht="15" hidden="false" customHeight="false" outlineLevel="0" collapsed="false">
      <c r="A547" s="196" t="s">
        <v>216</v>
      </c>
      <c r="B547" s="197" t="s">
        <v>71</v>
      </c>
      <c r="C547" s="197" t="n">
        <v>1</v>
      </c>
      <c r="D547" s="198" t="n">
        <v>109415</v>
      </c>
      <c r="E547" s="198" t="n">
        <v>15784</v>
      </c>
      <c r="F547" s="199" t="n">
        <f aca="false">E547/D547</f>
        <v>0.144258099894896</v>
      </c>
      <c r="G547" s="200" t="n">
        <f aca="false">2*C547*F547/(2+C547*F547)</f>
        <v>0.134552925230378</v>
      </c>
      <c r="I547" s="196" t="s">
        <v>216</v>
      </c>
      <c r="J547" s="197" t="s">
        <v>71</v>
      </c>
      <c r="K547" s="197" t="n">
        <v>1</v>
      </c>
      <c r="L547" s="198" t="n">
        <v>162247</v>
      </c>
      <c r="M547" s="198" t="n">
        <v>19286</v>
      </c>
      <c r="N547" s="199" t="n">
        <f aca="false">M547/L547</f>
        <v>0.118868145481889</v>
      </c>
      <c r="O547" s="200" t="n">
        <f aca="false">2*K547*N547/(2+K547*N547)</f>
        <v>0.112199662574903</v>
      </c>
    </row>
    <row r="548" customFormat="false" ht="15" hidden="false" customHeight="false" outlineLevel="0" collapsed="false">
      <c r="A548" s="203" t="n">
        <v>90</v>
      </c>
      <c r="B548" s="204" t="s">
        <v>72</v>
      </c>
      <c r="C548" s="204" t="n">
        <v>1</v>
      </c>
      <c r="D548" s="205" t="n">
        <v>39951</v>
      </c>
      <c r="E548" s="205" t="n">
        <v>7986</v>
      </c>
      <c r="F548" s="206" t="n">
        <f aca="false">E548/D548</f>
        <v>0.199894871217241</v>
      </c>
      <c r="G548" s="207" t="n">
        <f aca="false">2*C548*F548/(2+C548*F548)</f>
        <v>0.181731294374659</v>
      </c>
      <c r="I548" s="203" t="n">
        <v>90</v>
      </c>
      <c r="J548" s="204" t="s">
        <v>72</v>
      </c>
      <c r="K548" s="204" t="n">
        <v>1</v>
      </c>
      <c r="L548" s="205" t="n">
        <v>64120</v>
      </c>
      <c r="M548" s="205" t="n">
        <v>10667</v>
      </c>
      <c r="N548" s="206" t="n">
        <f aca="false">M548/L548</f>
        <v>0.166359950093575</v>
      </c>
      <c r="O548" s="207" t="n">
        <f aca="false">2*K548*N548/(2+K548*N548)</f>
        <v>0.15358477254566</v>
      </c>
    </row>
    <row r="549" customFormat="false" ht="15" hidden="false" customHeight="false" outlineLevel="0" collapsed="false">
      <c r="A549" s="196" t="n">
        <v>95</v>
      </c>
      <c r="B549" s="197" t="s">
        <v>74</v>
      </c>
      <c r="C549" s="197" t="n">
        <v>1</v>
      </c>
      <c r="D549" s="198" t="n">
        <v>8800</v>
      </c>
      <c r="E549" s="198" t="n">
        <v>2434</v>
      </c>
      <c r="F549" s="199" t="n">
        <f aca="false">E549/D549</f>
        <v>0.276590909090909</v>
      </c>
      <c r="G549" s="200" t="n">
        <f aca="false">2*C549*F549/(2+C549*F549)</f>
        <v>0.242986922232205</v>
      </c>
      <c r="I549" s="196" t="n">
        <v>95</v>
      </c>
      <c r="J549" s="197" t="s">
        <v>74</v>
      </c>
      <c r="K549" s="197" t="n">
        <v>1</v>
      </c>
      <c r="L549" s="198" t="n">
        <v>19117</v>
      </c>
      <c r="M549" s="198" t="n">
        <v>4498</v>
      </c>
      <c r="N549" s="199" t="n">
        <f aca="false">M549/L549</f>
        <v>0.235287963592614</v>
      </c>
      <c r="O549" s="200" t="n">
        <f aca="false">2*K549*N549/(2+K549*N549)</f>
        <v>0.210521389122906</v>
      </c>
    </row>
    <row r="550" customFormat="false" ht="15" hidden="false" customHeight="false" outlineLevel="0" collapsed="false">
      <c r="A550" s="220" t="s">
        <v>217</v>
      </c>
      <c r="B550" s="221" t="s">
        <v>218</v>
      </c>
      <c r="C550" s="221" t="n">
        <v>1</v>
      </c>
      <c r="D550" s="222" t="n">
        <v>1112</v>
      </c>
      <c r="E550" s="222" t="n">
        <v>378</v>
      </c>
      <c r="F550" s="223" t="n">
        <f aca="false">E550/D550</f>
        <v>0.339928057553957</v>
      </c>
      <c r="G550" s="224" t="n">
        <f aca="false">2*C550*F550/(2+C550*F550)</f>
        <v>0.29054573405073</v>
      </c>
      <c r="I550" s="220" t="s">
        <v>217</v>
      </c>
      <c r="J550" s="221" t="s">
        <v>218</v>
      </c>
      <c r="K550" s="221" t="n">
        <v>1</v>
      </c>
      <c r="L550" s="222" t="n">
        <v>4366</v>
      </c>
      <c r="M550" s="222" t="n">
        <v>1292</v>
      </c>
      <c r="N550" s="223" t="n">
        <f aca="false">M550/L550</f>
        <v>0.295923041685754</v>
      </c>
      <c r="O550" s="224" t="n">
        <f aca="false">2*K550*N550/(2+K550*N550)</f>
        <v>0.257781324820431</v>
      </c>
    </row>
    <row r="552" customFormat="false" ht="15" hidden="false" customHeight="false" outlineLevel="0" collapsed="false">
      <c r="A552" s="180"/>
      <c r="B552" s="181"/>
      <c r="C552" s="181"/>
      <c r="D552" s="181"/>
      <c r="E552" s="182"/>
      <c r="F552" s="182" t="s">
        <v>295</v>
      </c>
      <c r="G552" s="181"/>
      <c r="I552" s="180"/>
      <c r="J552" s="181"/>
      <c r="K552" s="181"/>
      <c r="L552" s="181"/>
      <c r="M552" s="182"/>
      <c r="N552" s="182" t="s">
        <v>296</v>
      </c>
      <c r="O552" s="181"/>
    </row>
    <row r="553" customFormat="false" ht="15" hidden="false" customHeight="false" outlineLevel="0" collapsed="false">
      <c r="A553" s="184"/>
      <c r="B553" s="185"/>
      <c r="C553" s="186"/>
      <c r="D553" s="187"/>
      <c r="E553" s="187"/>
      <c r="F553" s="187"/>
      <c r="G553" s="187"/>
      <c r="I553" s="184"/>
      <c r="J553" s="185"/>
      <c r="K553" s="186"/>
      <c r="L553" s="187"/>
      <c r="M553" s="187"/>
      <c r="N553" s="187"/>
      <c r="O553" s="187"/>
    </row>
    <row r="554" customFormat="false" ht="61" hidden="false" customHeight="false" outlineLevel="0" collapsed="false">
      <c r="A554" s="184" t="s">
        <v>163</v>
      </c>
      <c r="B554" s="187" t="s">
        <v>164</v>
      </c>
      <c r="C554" s="186" t="s">
        <v>165</v>
      </c>
      <c r="D554" s="187" t="s">
        <v>166</v>
      </c>
      <c r="E554" s="187" t="s">
        <v>167</v>
      </c>
      <c r="F554" s="187" t="s">
        <v>168</v>
      </c>
      <c r="G554" s="187" t="s">
        <v>169</v>
      </c>
      <c r="I554" s="184" t="s">
        <v>163</v>
      </c>
      <c r="J554" s="187" t="s">
        <v>164</v>
      </c>
      <c r="K554" s="186" t="s">
        <v>165</v>
      </c>
      <c r="L554" s="187" t="s">
        <v>166</v>
      </c>
      <c r="M554" s="187" t="s">
        <v>167</v>
      </c>
      <c r="N554" s="187" t="s">
        <v>168</v>
      </c>
      <c r="O554" s="187" t="s">
        <v>169</v>
      </c>
    </row>
    <row r="555" customFormat="false" ht="15" hidden="false" customHeight="false" outlineLevel="0" collapsed="false">
      <c r="A555" s="191" t="s">
        <v>175</v>
      </c>
      <c r="B555" s="192" t="s">
        <v>176</v>
      </c>
      <c r="C555" s="193" t="s">
        <v>177</v>
      </c>
      <c r="D555" s="192" t="s">
        <v>178</v>
      </c>
      <c r="E555" s="192" t="s">
        <v>179</v>
      </c>
      <c r="F555" s="192" t="s">
        <v>180</v>
      </c>
      <c r="G555" s="192" t="s">
        <v>181</v>
      </c>
      <c r="I555" s="191" t="s">
        <v>175</v>
      </c>
      <c r="J555" s="192" t="s">
        <v>176</v>
      </c>
      <c r="K555" s="193" t="s">
        <v>177</v>
      </c>
      <c r="L555" s="192" t="s">
        <v>178</v>
      </c>
      <c r="M555" s="192" t="s">
        <v>179</v>
      </c>
      <c r="N555" s="192" t="s">
        <v>180</v>
      </c>
      <c r="O555" s="192" t="s">
        <v>181</v>
      </c>
    </row>
    <row r="556" customFormat="false" ht="15" hidden="false" customHeight="false" outlineLevel="0" collapsed="false">
      <c r="A556" s="196" t="s">
        <v>186</v>
      </c>
      <c r="B556" s="197" t="s">
        <v>186</v>
      </c>
      <c r="C556" s="197" t="n">
        <v>1</v>
      </c>
      <c r="D556" s="198" t="n">
        <v>364334.434037073</v>
      </c>
      <c r="E556" s="198" t="n">
        <v>3143</v>
      </c>
      <c r="F556" s="199" t="n">
        <f aca="false">E556/D556</f>
        <v>0.00862668939955366</v>
      </c>
      <c r="G556" s="200" t="n">
        <f aca="false">2*C556*F556/(2+C556*F556)</f>
        <v>0.00858963932430119</v>
      </c>
      <c r="I556" s="196" t="s">
        <v>186</v>
      </c>
      <c r="J556" s="197" t="s">
        <v>186</v>
      </c>
      <c r="K556" s="197" t="n">
        <v>1</v>
      </c>
      <c r="L556" s="198" t="n">
        <v>347718.677910244</v>
      </c>
      <c r="M556" s="198" t="n">
        <v>2023</v>
      </c>
      <c r="N556" s="199" t="n">
        <f aca="false">M556/L556</f>
        <v>0.00581792158004867</v>
      </c>
      <c r="O556" s="200" t="n">
        <f aca="false">2*K556*N556/(2+K556*N556)</f>
        <v>0.00580104656305563</v>
      </c>
    </row>
    <row r="557" customFormat="false" ht="15" hidden="false" customHeight="false" outlineLevel="0" collapsed="false">
      <c r="A557" s="203" t="s">
        <v>188</v>
      </c>
      <c r="B557" s="204" t="s">
        <v>189</v>
      </c>
      <c r="C557" s="204" t="n">
        <v>1</v>
      </c>
      <c r="D557" s="205" t="n">
        <v>1824348</v>
      </c>
      <c r="E557" s="205" t="n">
        <v>522</v>
      </c>
      <c r="F557" s="206" t="n">
        <f aca="false">E557/D557</f>
        <v>0.000286129620006709</v>
      </c>
      <c r="G557" s="207" t="n">
        <f aca="false">2*C557*F557/(2+C557*F557)</f>
        <v>0.000286088690782518</v>
      </c>
      <c r="I557" s="203" t="s">
        <v>188</v>
      </c>
      <c r="J557" s="204" t="s">
        <v>189</v>
      </c>
      <c r="K557" s="204" t="n">
        <v>1</v>
      </c>
      <c r="L557" s="205" t="n">
        <v>1739688</v>
      </c>
      <c r="M557" s="205" t="n">
        <v>293</v>
      </c>
      <c r="N557" s="206" t="n">
        <f aca="false">M557/L557</f>
        <v>0.000168421004226045</v>
      </c>
      <c r="O557" s="207" t="n">
        <f aca="false">2*K557*N557/(2+K557*N557)</f>
        <v>0.000168406822602954</v>
      </c>
    </row>
    <row r="558" customFormat="false" ht="15" hidden="false" customHeight="false" outlineLevel="0" collapsed="false">
      <c r="A558" s="196" t="s">
        <v>194</v>
      </c>
      <c r="B558" s="197" t="s">
        <v>46</v>
      </c>
      <c r="C558" s="197" t="n">
        <v>1</v>
      </c>
      <c r="D558" s="198" t="n">
        <v>1756909</v>
      </c>
      <c r="E558" s="198" t="n">
        <v>245</v>
      </c>
      <c r="F558" s="199" t="n">
        <f aca="false">E558/D558</f>
        <v>0.000139449453557356</v>
      </c>
      <c r="G558" s="200" t="n">
        <f aca="false">2*C558*F558/(2+C558*F558)</f>
        <v>0.000139439731160198</v>
      </c>
      <c r="I558" s="196" t="s">
        <v>194</v>
      </c>
      <c r="J558" s="197" t="s">
        <v>46</v>
      </c>
      <c r="K558" s="197" t="n">
        <v>1</v>
      </c>
      <c r="L558" s="198" t="n">
        <v>1772695</v>
      </c>
      <c r="M558" s="198" t="n">
        <v>131</v>
      </c>
      <c r="N558" s="199" t="n">
        <f aca="false">M558/L558</f>
        <v>7.38987812342225E-005</v>
      </c>
      <c r="O558" s="200" t="n">
        <f aca="false">2*K558*N558/(2+K558*N558)</f>
        <v>7.38960508201756E-005</v>
      </c>
    </row>
    <row r="559" customFormat="false" ht="15" hidden="false" customHeight="false" outlineLevel="0" collapsed="false">
      <c r="A559" s="203" t="s">
        <v>200</v>
      </c>
      <c r="B559" s="204" t="s">
        <v>33</v>
      </c>
      <c r="C559" s="204" t="n">
        <v>1</v>
      </c>
      <c r="D559" s="205" t="n">
        <v>1711561</v>
      </c>
      <c r="E559" s="205" t="n">
        <v>274</v>
      </c>
      <c r="F559" s="206" t="n">
        <f aca="false">E559/D559</f>
        <v>0.000160087779518229</v>
      </c>
      <c r="G559" s="207" t="n">
        <f aca="false">2*C559*F559/(2+C559*F559)</f>
        <v>0.000160074966495258</v>
      </c>
      <c r="I559" s="203" t="s">
        <v>200</v>
      </c>
      <c r="J559" s="204" t="s">
        <v>33</v>
      </c>
      <c r="K559" s="204" t="n">
        <v>1</v>
      </c>
      <c r="L559" s="205" t="n">
        <v>1809155</v>
      </c>
      <c r="M559" s="205" t="n">
        <v>147</v>
      </c>
      <c r="N559" s="206" t="n">
        <f aca="false">M559/L559</f>
        <v>8.12534028317087E-005</v>
      </c>
      <c r="O559" s="207" t="n">
        <f aca="false">2*K559*N559/(2+K559*N559)</f>
        <v>8.12501019080785E-005</v>
      </c>
    </row>
    <row r="560" customFormat="false" ht="15" hidden="false" customHeight="false" outlineLevel="0" collapsed="false">
      <c r="A560" s="196" t="s">
        <v>202</v>
      </c>
      <c r="B560" s="197" t="s">
        <v>34</v>
      </c>
      <c r="C560" s="197" t="n">
        <v>1</v>
      </c>
      <c r="D560" s="198" t="n">
        <v>1732539</v>
      </c>
      <c r="E560" s="198" t="n">
        <v>580</v>
      </c>
      <c r="F560" s="199" t="n">
        <f aca="false">E560/D560</f>
        <v>0.000334768798855322</v>
      </c>
      <c r="G560" s="200" t="n">
        <f aca="false">2*C560*F560/(2+C560*F560)</f>
        <v>0.000334712773158806</v>
      </c>
      <c r="I560" s="196" t="s">
        <v>202</v>
      </c>
      <c r="J560" s="197" t="s">
        <v>34</v>
      </c>
      <c r="K560" s="197" t="n">
        <v>1</v>
      </c>
      <c r="L560" s="198" t="n">
        <v>1817736</v>
      </c>
      <c r="M560" s="198" t="n">
        <v>403</v>
      </c>
      <c r="N560" s="199" t="n">
        <f aca="false">M560/L560</f>
        <v>0.00022170436190954</v>
      </c>
      <c r="O560" s="200" t="n">
        <f aca="false">2*K560*N560/(2+K560*N560)</f>
        <v>0.000221679788221542</v>
      </c>
    </row>
    <row r="561" customFormat="false" ht="15" hidden="false" customHeight="false" outlineLevel="0" collapsed="false">
      <c r="A561" s="203" t="s">
        <v>203</v>
      </c>
      <c r="B561" s="204" t="s">
        <v>35</v>
      </c>
      <c r="C561" s="204" t="n">
        <v>1</v>
      </c>
      <c r="D561" s="205" t="n">
        <v>1767969</v>
      </c>
      <c r="E561" s="205" t="n">
        <v>718</v>
      </c>
      <c r="F561" s="206" t="n">
        <f aca="false">E561/D561</f>
        <v>0.000406115718092342</v>
      </c>
      <c r="G561" s="207" t="n">
        <f aca="false">2*C561*F561/(2+C561*F561)</f>
        <v>0.000406033269845866</v>
      </c>
      <c r="I561" s="203" t="s">
        <v>203</v>
      </c>
      <c r="J561" s="204" t="s">
        <v>35</v>
      </c>
      <c r="K561" s="204" t="n">
        <v>1</v>
      </c>
      <c r="L561" s="205" t="n">
        <v>1721733</v>
      </c>
      <c r="M561" s="205" t="n">
        <v>461</v>
      </c>
      <c r="N561" s="206" t="n">
        <f aca="false">M561/L561</f>
        <v>0.000267753478617184</v>
      </c>
      <c r="O561" s="207" t="n">
        <f aca="false">2*K561*N561/(2+K561*N561)</f>
        <v>0.000267717637452826</v>
      </c>
    </row>
    <row r="562" customFormat="false" ht="15" hidden="false" customHeight="false" outlineLevel="0" collapsed="false">
      <c r="A562" s="196" t="s">
        <v>204</v>
      </c>
      <c r="B562" s="197" t="s">
        <v>36</v>
      </c>
      <c r="C562" s="197" t="n">
        <v>1</v>
      </c>
      <c r="D562" s="198" t="n">
        <v>1695751</v>
      </c>
      <c r="E562" s="198" t="n">
        <v>799</v>
      </c>
      <c r="F562" s="199" t="n">
        <f aca="false">E562/D562</f>
        <v>0.000471177667004177</v>
      </c>
      <c r="G562" s="200" t="n">
        <f aca="false">2*C562*F562/(2+C562*F562)</f>
        <v>0.000471066688952425</v>
      </c>
      <c r="I562" s="196" t="s">
        <v>204</v>
      </c>
      <c r="J562" s="197" t="s">
        <v>36</v>
      </c>
      <c r="K562" s="197" t="n">
        <v>1</v>
      </c>
      <c r="L562" s="198" t="n">
        <v>1717868</v>
      </c>
      <c r="M562" s="198" t="n">
        <v>518</v>
      </c>
      <c r="N562" s="199" t="n">
        <f aca="false">M562/L562</f>
        <v>0.000301536555777277</v>
      </c>
      <c r="O562" s="200" t="n">
        <f aca="false">2*K562*N562/(2+K562*N562)</f>
        <v>0.000301491100483259</v>
      </c>
    </row>
    <row r="563" customFormat="false" ht="15" hidden="false" customHeight="false" outlineLevel="0" collapsed="false">
      <c r="A563" s="203" t="s">
        <v>205</v>
      </c>
      <c r="B563" s="204" t="s">
        <v>37</v>
      </c>
      <c r="C563" s="204" t="n">
        <v>1</v>
      </c>
      <c r="D563" s="205" t="n">
        <v>1598421</v>
      </c>
      <c r="E563" s="205" t="n">
        <v>979</v>
      </c>
      <c r="F563" s="206" t="n">
        <f aca="false">E563/D563</f>
        <v>0.00061247944064799</v>
      </c>
      <c r="G563" s="207" t="n">
        <f aca="false">2*C563*F563/(2+C563*F563)</f>
        <v>0.000612291932537813</v>
      </c>
      <c r="I563" s="203" t="s">
        <v>205</v>
      </c>
      <c r="J563" s="204" t="s">
        <v>37</v>
      </c>
      <c r="K563" s="204" t="n">
        <v>1</v>
      </c>
      <c r="L563" s="205" t="n">
        <v>1750111</v>
      </c>
      <c r="M563" s="205" t="n">
        <v>713</v>
      </c>
      <c r="N563" s="206" t="n">
        <f aca="false">M563/L563</f>
        <v>0.000407402730455383</v>
      </c>
      <c r="O563" s="207" t="n">
        <f aca="false">2*K563*N563/(2+K563*N563)</f>
        <v>0.000407319758864418</v>
      </c>
    </row>
    <row r="564" customFormat="false" ht="15" hidden="false" customHeight="false" outlineLevel="0" collapsed="false">
      <c r="A564" s="196" t="s">
        <v>206</v>
      </c>
      <c r="B564" s="197" t="s">
        <v>38</v>
      </c>
      <c r="C564" s="197" t="n">
        <v>1</v>
      </c>
      <c r="D564" s="198" t="n">
        <v>1583000</v>
      </c>
      <c r="E564" s="198" t="n">
        <v>1436</v>
      </c>
      <c r="F564" s="199" t="n">
        <f aca="false">E564/D564</f>
        <v>0.000907138344914719</v>
      </c>
      <c r="G564" s="200" t="n">
        <f aca="false">2*C564*F564/(2+C564*F564)</f>
        <v>0.000906727081462735</v>
      </c>
      <c r="I564" s="196" t="s">
        <v>206</v>
      </c>
      <c r="J564" s="197" t="s">
        <v>38</v>
      </c>
      <c r="K564" s="197" t="n">
        <v>1</v>
      </c>
      <c r="L564" s="198" t="n">
        <v>1749976</v>
      </c>
      <c r="M564" s="198" t="n">
        <v>1119</v>
      </c>
      <c r="N564" s="199" t="n">
        <f aca="false">M564/L564</f>
        <v>0.00063943734085496</v>
      </c>
      <c r="O564" s="200" t="n">
        <f aca="false">2*K564*N564/(2+K564*N564)</f>
        <v>0.000639232966140932</v>
      </c>
    </row>
    <row r="565" customFormat="false" ht="15" hidden="false" customHeight="false" outlineLevel="0" collapsed="false">
      <c r="A565" s="203" t="s">
        <v>207</v>
      </c>
      <c r="B565" s="204" t="s">
        <v>39</v>
      </c>
      <c r="C565" s="204" t="n">
        <v>1</v>
      </c>
      <c r="D565" s="205" t="n">
        <v>1414469</v>
      </c>
      <c r="E565" s="205" t="n">
        <v>1989</v>
      </c>
      <c r="F565" s="206" t="n">
        <f aca="false">E565/D565</f>
        <v>0.00140618140093562</v>
      </c>
      <c r="G565" s="207" t="n">
        <f aca="false">2*C565*F565/(2+C565*F565)</f>
        <v>0.00140519342250789</v>
      </c>
      <c r="I565" s="203" t="s">
        <v>207</v>
      </c>
      <c r="J565" s="204" t="s">
        <v>39</v>
      </c>
      <c r="K565" s="204" t="n">
        <v>1</v>
      </c>
      <c r="L565" s="205" t="n">
        <v>1641608</v>
      </c>
      <c r="M565" s="205" t="n">
        <v>1769</v>
      </c>
      <c r="N565" s="206" t="n">
        <f aca="false">M565/L565</f>
        <v>0.00107760196100409</v>
      </c>
      <c r="O565" s="207" t="n">
        <f aca="false">2*K565*N565/(2+K565*N565)</f>
        <v>0.00107702166067729</v>
      </c>
    </row>
    <row r="566" customFormat="false" ht="15" hidden="false" customHeight="false" outlineLevel="0" collapsed="false">
      <c r="A566" s="196" t="s">
        <v>208</v>
      </c>
      <c r="B566" s="197" t="s">
        <v>40</v>
      </c>
      <c r="C566" s="197" t="n">
        <v>1</v>
      </c>
      <c r="D566" s="198" t="n">
        <v>1212478</v>
      </c>
      <c r="E566" s="198" t="n">
        <v>2764</v>
      </c>
      <c r="F566" s="199" t="n">
        <f aca="false">E566/D566</f>
        <v>0.00227962899120644</v>
      </c>
      <c r="G566" s="200" t="n">
        <f aca="false">2*C566*F566/(2+C566*F566)</f>
        <v>0.00227703359530753</v>
      </c>
      <c r="I566" s="196" t="s">
        <v>208</v>
      </c>
      <c r="J566" s="197" t="s">
        <v>40</v>
      </c>
      <c r="K566" s="197" t="n">
        <v>1</v>
      </c>
      <c r="L566" s="198" t="n">
        <v>1568405</v>
      </c>
      <c r="M566" s="198" t="n">
        <v>2826</v>
      </c>
      <c r="N566" s="199" t="n">
        <f aca="false">M566/L566</f>
        <v>0.00180183052209091</v>
      </c>
      <c r="O566" s="200" t="n">
        <f aca="false">2*K566*N566/(2+K566*N566)</f>
        <v>0.00180020868661208</v>
      </c>
    </row>
    <row r="567" customFormat="false" ht="15" hidden="false" customHeight="false" outlineLevel="0" collapsed="false">
      <c r="A567" s="203" t="s">
        <v>209</v>
      </c>
      <c r="B567" s="204" t="s">
        <v>52</v>
      </c>
      <c r="C567" s="204" t="n">
        <v>1</v>
      </c>
      <c r="D567" s="205" t="n">
        <v>1126516</v>
      </c>
      <c r="E567" s="205" t="n">
        <v>4016</v>
      </c>
      <c r="F567" s="206" t="n">
        <f aca="false">E567/D567</f>
        <v>0.00356497377755842</v>
      </c>
      <c r="G567" s="207" t="n">
        <f aca="false">2*C567*F567/(2+C567*F567)</f>
        <v>0.00355863056523388</v>
      </c>
      <c r="I567" s="203" t="s">
        <v>209</v>
      </c>
      <c r="J567" s="204" t="s">
        <v>52</v>
      </c>
      <c r="K567" s="204" t="n">
        <v>1</v>
      </c>
      <c r="L567" s="205" t="n">
        <v>1507520</v>
      </c>
      <c r="M567" s="205" t="n">
        <v>4281</v>
      </c>
      <c r="N567" s="206" t="n">
        <f aca="false">M567/L567</f>
        <v>0.00283976331988962</v>
      </c>
      <c r="O567" s="207" t="n">
        <f aca="false">2*K567*N567/(2+K567*N567)</f>
        <v>0.00283573690906002</v>
      </c>
    </row>
    <row r="568" customFormat="false" ht="15" hidden="false" customHeight="false" outlineLevel="0" collapsed="false">
      <c r="A568" s="196" t="s">
        <v>210</v>
      </c>
      <c r="B568" s="197" t="s">
        <v>53</v>
      </c>
      <c r="C568" s="197" t="n">
        <v>1</v>
      </c>
      <c r="D568" s="198" t="n">
        <v>1052602</v>
      </c>
      <c r="E568" s="198" t="n">
        <v>5732</v>
      </c>
      <c r="F568" s="199" t="n">
        <f aca="false">E568/D568</f>
        <v>0.00544555302003986</v>
      </c>
      <c r="G568" s="200" t="n">
        <f aca="false">2*C568*F568/(2+C568*F568)</f>
        <v>0.00543076625724323</v>
      </c>
      <c r="I568" s="196" t="s">
        <v>210</v>
      </c>
      <c r="J568" s="197" t="s">
        <v>53</v>
      </c>
      <c r="K568" s="197" t="n">
        <v>1</v>
      </c>
      <c r="L568" s="198" t="n">
        <v>1278316</v>
      </c>
      <c r="M568" s="198" t="n">
        <v>5543</v>
      </c>
      <c r="N568" s="199" t="n">
        <f aca="false">M568/L568</f>
        <v>0.00433617352829817</v>
      </c>
      <c r="O568" s="200" t="n">
        <f aca="false">2*K568*N568/(2+K568*N568)</f>
        <v>0.00432679266638696</v>
      </c>
    </row>
    <row r="569" customFormat="false" ht="15" hidden="false" customHeight="false" outlineLevel="0" collapsed="false">
      <c r="A569" s="203" t="s">
        <v>211</v>
      </c>
      <c r="B569" s="204" t="s">
        <v>57</v>
      </c>
      <c r="C569" s="204" t="n">
        <v>1</v>
      </c>
      <c r="D569" s="205" t="n">
        <v>958161</v>
      </c>
      <c r="E569" s="205" t="n">
        <v>7828</v>
      </c>
      <c r="F569" s="206" t="n">
        <f aca="false">E569/D569</f>
        <v>0.00816981697230424</v>
      </c>
      <c r="G569" s="207" t="n">
        <f aca="false">2*C569*F569/(2+C569*F569)</f>
        <v>0.00813657978847803</v>
      </c>
      <c r="I569" s="203" t="s">
        <v>211</v>
      </c>
      <c r="J569" s="204" t="s">
        <v>57</v>
      </c>
      <c r="K569" s="204" t="n">
        <v>1</v>
      </c>
      <c r="L569" s="205" t="n">
        <v>1101286</v>
      </c>
      <c r="M569" s="205" t="n">
        <v>7345</v>
      </c>
      <c r="N569" s="206" t="n">
        <f aca="false">M569/L569</f>
        <v>0.00666947550409249</v>
      </c>
      <c r="O569" s="207" t="n">
        <f aca="false">2*K569*N569/(2+K569*N569)</f>
        <v>0.00664730847357616</v>
      </c>
    </row>
    <row r="570" customFormat="false" ht="15" hidden="false" customHeight="false" outlineLevel="0" collapsed="false">
      <c r="A570" s="196" t="s">
        <v>212</v>
      </c>
      <c r="B570" s="197" t="s">
        <v>62</v>
      </c>
      <c r="C570" s="197" t="n">
        <v>1</v>
      </c>
      <c r="D570" s="198" t="n">
        <v>837218</v>
      </c>
      <c r="E570" s="198" t="n">
        <v>10469</v>
      </c>
      <c r="F570" s="199" t="n">
        <f aca="false">E570/D570</f>
        <v>0.0125045089809345</v>
      </c>
      <c r="G570" s="200" t="n">
        <f aca="false">2*C570*F570/(2+C570*F570)</f>
        <v>0.0124268133811699</v>
      </c>
      <c r="I570" s="196" t="s">
        <v>212</v>
      </c>
      <c r="J570" s="197" t="s">
        <v>62</v>
      </c>
      <c r="K570" s="197" t="n">
        <v>1</v>
      </c>
      <c r="L570" s="198" t="n">
        <v>1009868</v>
      </c>
      <c r="M570" s="198" t="n">
        <v>10551</v>
      </c>
      <c r="N570" s="199" t="n">
        <f aca="false">M570/L570</f>
        <v>0.0104479001216001</v>
      </c>
      <c r="O570" s="200" t="n">
        <f aca="false">2*K570*N570/(2+K570*N570)</f>
        <v>0.0103936044509963</v>
      </c>
    </row>
    <row r="571" customFormat="false" ht="15" hidden="false" customHeight="false" outlineLevel="0" collapsed="false">
      <c r="A571" s="203" t="s">
        <v>213</v>
      </c>
      <c r="B571" s="204" t="s">
        <v>64</v>
      </c>
      <c r="C571" s="204" t="n">
        <v>1</v>
      </c>
      <c r="D571" s="205" t="n">
        <v>673033</v>
      </c>
      <c r="E571" s="205" t="n">
        <v>13381</v>
      </c>
      <c r="F571" s="206" t="n">
        <f aca="false">E571/D571</f>
        <v>0.0198816402761826</v>
      </c>
      <c r="G571" s="207" t="n">
        <f aca="false">2*C571*F571/(2+C571*F571)</f>
        <v>0.0196859458294439</v>
      </c>
      <c r="I571" s="203" t="s">
        <v>213</v>
      </c>
      <c r="J571" s="204" t="s">
        <v>64</v>
      </c>
      <c r="K571" s="204" t="n">
        <v>1</v>
      </c>
      <c r="L571" s="205" t="n">
        <v>887533</v>
      </c>
      <c r="M571" s="205" t="n">
        <v>15007</v>
      </c>
      <c r="N571" s="206" t="n">
        <f aca="false">M571/L571</f>
        <v>0.0169086670580136</v>
      </c>
      <c r="O571" s="207" t="n">
        <f aca="false">2*K571*N571/(2+K571*N571)</f>
        <v>0.0167669139750167</v>
      </c>
    </row>
    <row r="572" customFormat="false" ht="15" hidden="false" customHeight="false" outlineLevel="0" collapsed="false">
      <c r="A572" s="196" t="s">
        <v>214</v>
      </c>
      <c r="B572" s="197" t="s">
        <v>69</v>
      </c>
      <c r="C572" s="197" t="n">
        <v>1</v>
      </c>
      <c r="D572" s="198" t="n">
        <v>519497</v>
      </c>
      <c r="E572" s="198" t="n">
        <v>17544</v>
      </c>
      <c r="F572" s="199" t="n">
        <f aca="false">E572/D572</f>
        <v>0.0337711286109448</v>
      </c>
      <c r="G572" s="200" t="n">
        <f aca="false">2*C572*F572/(2+C572*F572)</f>
        <v>0.0332103530587636</v>
      </c>
      <c r="I572" s="196" t="s">
        <v>214</v>
      </c>
      <c r="J572" s="197" t="s">
        <v>69</v>
      </c>
      <c r="K572" s="197" t="n">
        <v>1</v>
      </c>
      <c r="L572" s="198" t="n">
        <v>735359</v>
      </c>
      <c r="M572" s="198" t="n">
        <v>20738</v>
      </c>
      <c r="N572" s="199" t="n">
        <f aca="false">M572/L572</f>
        <v>0.0282011915268597</v>
      </c>
      <c r="O572" s="200" t="n">
        <f aca="false">2*K572*N572/(2+K572*N572)</f>
        <v>0.027809067112942</v>
      </c>
    </row>
    <row r="573" customFormat="false" ht="15" hidden="false" customHeight="false" outlineLevel="0" collapsed="false">
      <c r="A573" s="203" t="s">
        <v>215</v>
      </c>
      <c r="B573" s="204" t="s">
        <v>70</v>
      </c>
      <c r="C573" s="204" t="n">
        <v>1</v>
      </c>
      <c r="D573" s="205" t="n">
        <v>380061</v>
      </c>
      <c r="E573" s="205" t="n">
        <v>24168</v>
      </c>
      <c r="F573" s="206" t="n">
        <f aca="false">E573/D573</f>
        <v>0.0635897921649419</v>
      </c>
      <c r="G573" s="207" t="n">
        <f aca="false">2*C573*F573/(2+C573*F573)</f>
        <v>0.0616302643154955</v>
      </c>
      <c r="I573" s="203" t="s">
        <v>215</v>
      </c>
      <c r="J573" s="204" t="s">
        <v>70</v>
      </c>
      <c r="K573" s="204" t="n">
        <v>1</v>
      </c>
      <c r="L573" s="205" t="n">
        <v>536063</v>
      </c>
      <c r="M573" s="205" t="n">
        <v>27495</v>
      </c>
      <c r="N573" s="206" t="n">
        <f aca="false">M573/L573</f>
        <v>0.0512906132301614</v>
      </c>
      <c r="O573" s="207" t="n">
        <f aca="false">2*K573*N573/(2+K573*N573)</f>
        <v>0.0500081391679497</v>
      </c>
    </row>
    <row r="574" customFormat="false" ht="15" hidden="false" customHeight="false" outlineLevel="0" collapsed="false">
      <c r="A574" s="196" t="s">
        <v>216</v>
      </c>
      <c r="B574" s="197" t="s">
        <v>71</v>
      </c>
      <c r="C574" s="197" t="n">
        <v>1</v>
      </c>
      <c r="D574" s="198" t="n">
        <v>238001</v>
      </c>
      <c r="E574" s="198" t="n">
        <v>24880</v>
      </c>
      <c r="F574" s="199" t="n">
        <f aca="false">E574/D574</f>
        <v>0.104537375893379</v>
      </c>
      <c r="G574" s="200" t="n">
        <f aca="false">2*C574*F574/(2+C574*F574)</f>
        <v>0.0993447558506794</v>
      </c>
      <c r="I574" s="196" t="s">
        <v>216</v>
      </c>
      <c r="J574" s="197" t="s">
        <v>71</v>
      </c>
      <c r="K574" s="197" t="n">
        <v>1</v>
      </c>
      <c r="L574" s="198" t="n">
        <v>319691</v>
      </c>
      <c r="M574" s="198" t="n">
        <v>26700</v>
      </c>
      <c r="N574" s="199" t="n">
        <f aca="false">M574/L574</f>
        <v>0.0835181472109005</v>
      </c>
      <c r="O574" s="200" t="n">
        <f aca="false">2*K574*N574/(2+K574*N574)</f>
        <v>0.0801703093613099</v>
      </c>
    </row>
    <row r="575" customFormat="false" ht="15" hidden="false" customHeight="false" outlineLevel="0" collapsed="false">
      <c r="A575" s="203" t="n">
        <v>90</v>
      </c>
      <c r="B575" s="204" t="s">
        <v>72</v>
      </c>
      <c r="C575" s="204" t="n">
        <v>1</v>
      </c>
      <c r="D575" s="205" t="n">
        <v>108322</v>
      </c>
      <c r="E575" s="205" t="n">
        <v>17137</v>
      </c>
      <c r="F575" s="206" t="n">
        <f aca="false">E575/D575</f>
        <v>0.158204242905412</v>
      </c>
      <c r="G575" s="207" t="n">
        <f aca="false">2*C575*F575/(2+C575*F575)</f>
        <v>0.14660729486143</v>
      </c>
      <c r="I575" s="203" t="n">
        <v>90</v>
      </c>
      <c r="J575" s="204" t="s">
        <v>72</v>
      </c>
      <c r="K575" s="204" t="n">
        <v>1</v>
      </c>
      <c r="L575" s="205" t="n">
        <v>159331</v>
      </c>
      <c r="M575" s="205" t="n">
        <v>20302</v>
      </c>
      <c r="N575" s="206" t="n">
        <f aca="false">M575/L575</f>
        <v>0.127420276029147</v>
      </c>
      <c r="O575" s="207" t="n">
        <f aca="false">2*K575*N575/(2+K575*N575)</f>
        <v>0.119788532115505</v>
      </c>
    </row>
    <row r="576" customFormat="false" ht="15" hidden="false" customHeight="false" outlineLevel="0" collapsed="false">
      <c r="A576" s="196" t="n">
        <v>95</v>
      </c>
      <c r="B576" s="197" t="s">
        <v>74</v>
      </c>
      <c r="C576" s="197" t="n">
        <v>1</v>
      </c>
      <c r="D576" s="198" t="n">
        <v>29891</v>
      </c>
      <c r="E576" s="198" t="n">
        <v>7125</v>
      </c>
      <c r="F576" s="199" t="n">
        <f aca="false">E576/D576</f>
        <v>0.238366063363554</v>
      </c>
      <c r="G576" s="200" t="n">
        <f aca="false">2*C576*F576/(2+C576*F576)</f>
        <v>0.212982199171985</v>
      </c>
      <c r="I576" s="196" t="n">
        <v>95</v>
      </c>
      <c r="J576" s="197" t="s">
        <v>74</v>
      </c>
      <c r="K576" s="197" t="n">
        <v>1</v>
      </c>
      <c r="L576" s="198" t="n">
        <v>60188</v>
      </c>
      <c r="M576" s="198" t="n">
        <v>11856</v>
      </c>
      <c r="N576" s="199" t="n">
        <f aca="false">M576/L576</f>
        <v>0.196982787266565</v>
      </c>
      <c r="O576" s="200" t="n">
        <f aca="false">2*K576*N576/(2+K576*N576)</f>
        <v>0.179321193054631</v>
      </c>
    </row>
    <row r="577" customFormat="false" ht="15" hidden="false" customHeight="false" outlineLevel="0" collapsed="false">
      <c r="A577" s="220" t="s">
        <v>217</v>
      </c>
      <c r="B577" s="221" t="s">
        <v>218</v>
      </c>
      <c r="C577" s="221" t="n">
        <v>1</v>
      </c>
      <c r="D577" s="222" t="n">
        <v>5151</v>
      </c>
      <c r="E577" s="222" t="n">
        <v>1614</v>
      </c>
      <c r="F577" s="223" t="n">
        <f aca="false">E577/D577</f>
        <v>0.313337216074549</v>
      </c>
      <c r="G577" s="224" t="n">
        <f aca="false">2*C577*F577/(2+C577*F577)</f>
        <v>0.270896273917422</v>
      </c>
      <c r="I577" s="220" t="s">
        <v>217</v>
      </c>
      <c r="J577" s="221" t="s">
        <v>218</v>
      </c>
      <c r="K577" s="221" t="n">
        <v>1</v>
      </c>
      <c r="L577" s="222" t="n">
        <v>17665</v>
      </c>
      <c r="M577" s="222" t="n">
        <v>4693</v>
      </c>
      <c r="N577" s="223" t="n">
        <f aca="false">M577/L577</f>
        <v>0.265666572318143</v>
      </c>
      <c r="O577" s="224" t="n">
        <f aca="false">2*K577*N577/(2+K577*N577)</f>
        <v>0.234515153786573</v>
      </c>
    </row>
    <row r="579" customFormat="false" ht="15" hidden="false" customHeight="false" outlineLevel="0" collapsed="false">
      <c r="F579" s="179" t="n">
        <v>2017</v>
      </c>
      <c r="N579" s="179" t="n">
        <v>2030</v>
      </c>
    </row>
    <row r="580" customFormat="false" ht="15" hidden="false" customHeight="false" outlineLevel="0" collapsed="false">
      <c r="A580" s="180"/>
      <c r="B580" s="181"/>
      <c r="C580" s="181"/>
      <c r="D580" s="181"/>
      <c r="E580" s="182"/>
      <c r="F580" s="182" t="s">
        <v>297</v>
      </c>
      <c r="G580" s="181"/>
      <c r="I580" s="180"/>
      <c r="J580" s="181"/>
      <c r="K580" s="181"/>
      <c r="L580" s="181"/>
      <c r="M580" s="182"/>
      <c r="N580" s="182" t="s">
        <v>298</v>
      </c>
      <c r="O580" s="181"/>
    </row>
    <row r="581" customFormat="false" ht="15" hidden="false" customHeight="false" outlineLevel="0" collapsed="false">
      <c r="A581" s="184"/>
      <c r="B581" s="185"/>
      <c r="C581" s="186"/>
      <c r="D581" s="187"/>
      <c r="E581" s="187"/>
      <c r="F581" s="187"/>
      <c r="G581" s="187"/>
      <c r="I581" s="184"/>
      <c r="J581" s="185"/>
      <c r="K581" s="186"/>
      <c r="L581" s="187"/>
      <c r="M581" s="187"/>
      <c r="N581" s="187"/>
      <c r="O581" s="187"/>
    </row>
    <row r="582" customFormat="false" ht="61" hidden="false" customHeight="false" outlineLevel="0" collapsed="false">
      <c r="A582" s="184" t="s">
        <v>163</v>
      </c>
      <c r="B582" s="187" t="s">
        <v>164</v>
      </c>
      <c r="C582" s="186" t="s">
        <v>165</v>
      </c>
      <c r="D582" s="187" t="s">
        <v>166</v>
      </c>
      <c r="E582" s="187" t="s">
        <v>167</v>
      </c>
      <c r="F582" s="187" t="s">
        <v>168</v>
      </c>
      <c r="G582" s="187" t="s">
        <v>169</v>
      </c>
      <c r="I582" s="184" t="s">
        <v>163</v>
      </c>
      <c r="J582" s="187" t="s">
        <v>164</v>
      </c>
      <c r="K582" s="186" t="s">
        <v>165</v>
      </c>
      <c r="L582" s="187" t="s">
        <v>166</v>
      </c>
      <c r="M582" s="187" t="s">
        <v>167</v>
      </c>
      <c r="N582" s="187" t="s">
        <v>168</v>
      </c>
      <c r="O582" s="187" t="s">
        <v>169</v>
      </c>
    </row>
    <row r="583" customFormat="false" ht="15" hidden="false" customHeight="false" outlineLevel="0" collapsed="false">
      <c r="A583" s="191" t="s">
        <v>175</v>
      </c>
      <c r="B583" s="192" t="s">
        <v>176</v>
      </c>
      <c r="C583" s="193" t="s">
        <v>177</v>
      </c>
      <c r="D583" s="192" t="s">
        <v>178</v>
      </c>
      <c r="E583" s="192" t="s">
        <v>179</v>
      </c>
      <c r="F583" s="192" t="s">
        <v>180</v>
      </c>
      <c r="G583" s="192" t="s">
        <v>181</v>
      </c>
      <c r="I583" s="191" t="s">
        <v>175</v>
      </c>
      <c r="J583" s="192" t="s">
        <v>176</v>
      </c>
      <c r="K583" s="193" t="s">
        <v>177</v>
      </c>
      <c r="L583" s="192" t="s">
        <v>178</v>
      </c>
      <c r="M583" s="192" t="s">
        <v>179</v>
      </c>
      <c r="N583" s="192" t="s">
        <v>180</v>
      </c>
      <c r="O583" s="192" t="s">
        <v>181</v>
      </c>
    </row>
    <row r="584" customFormat="false" ht="15" hidden="false" customHeight="false" outlineLevel="0" collapsed="false">
      <c r="A584" s="196" t="s">
        <v>186</v>
      </c>
      <c r="B584" s="197" t="s">
        <v>186</v>
      </c>
      <c r="C584" s="197" t="n">
        <v>1</v>
      </c>
      <c r="D584" s="198" t="n">
        <v>743722.758684</v>
      </c>
      <c r="E584" s="198" t="n">
        <v>6977</v>
      </c>
      <c r="F584" s="199" t="n">
        <f aca="false">E584/D584</f>
        <v>0.00938118394056629</v>
      </c>
      <c r="G584" s="200" t="n">
        <f aca="false">2*C584*F584/(2+C584*F584)</f>
        <v>0.00933738607243151</v>
      </c>
      <c r="I584" s="196" t="s">
        <v>186</v>
      </c>
      <c r="J584" s="197" t="s">
        <v>186</v>
      </c>
      <c r="K584" s="197" t="n">
        <v>1</v>
      </c>
      <c r="L584" s="198" t="n">
        <v>709919.0519</v>
      </c>
      <c r="M584" s="198" t="n">
        <v>4510</v>
      </c>
      <c r="N584" s="199" t="n">
        <f aca="false">M584/L584</f>
        <v>0.00635283697194717</v>
      </c>
      <c r="O584" s="200" t="n">
        <f aca="false">2*K584*N584/(2+K584*N584)</f>
        <v>0.00633272159799677</v>
      </c>
    </row>
    <row r="585" customFormat="false" ht="15" hidden="false" customHeight="false" outlineLevel="0" collapsed="false">
      <c r="A585" s="203" t="s">
        <v>188</v>
      </c>
      <c r="B585" s="204" t="s">
        <v>189</v>
      </c>
      <c r="C585" s="204" t="n">
        <v>1</v>
      </c>
      <c r="D585" s="205" t="n">
        <v>3005123.241316</v>
      </c>
      <c r="E585" s="205" t="n">
        <v>1131</v>
      </c>
      <c r="F585" s="206" t="n">
        <f aca="false">E585/D585</f>
        <v>0.000376357276949718</v>
      </c>
      <c r="G585" s="207" t="n">
        <f aca="false">2*C585*F585/(2+C585*F585)</f>
        <v>0.000376286467874517</v>
      </c>
      <c r="I585" s="203" t="s">
        <v>188</v>
      </c>
      <c r="J585" s="204" t="s">
        <v>189</v>
      </c>
      <c r="K585" s="204" t="n">
        <v>1</v>
      </c>
      <c r="L585" s="205" t="n">
        <v>2864275.9481</v>
      </c>
      <c r="M585" s="205" t="n">
        <v>656</v>
      </c>
      <c r="N585" s="206" t="n">
        <f aca="false">M585/L585</f>
        <v>0.000229028212325406</v>
      </c>
      <c r="O585" s="207" t="n">
        <f aca="false">2*K585*N585/(2+K585*N585)</f>
        <v>0.000229001988367399</v>
      </c>
    </row>
    <row r="586" customFormat="false" ht="15" hidden="false" customHeight="false" outlineLevel="0" collapsed="false">
      <c r="A586" s="196" t="s">
        <v>194</v>
      </c>
      <c r="B586" s="197" t="s">
        <v>46</v>
      </c>
      <c r="C586" s="197" t="n">
        <v>1</v>
      </c>
      <c r="D586" s="198" t="n">
        <v>3669575</v>
      </c>
      <c r="E586" s="198" t="n">
        <v>591</v>
      </c>
      <c r="F586" s="199" t="n">
        <f aca="false">E586/D586</f>
        <v>0.000161054073019355</v>
      </c>
      <c r="G586" s="200" t="n">
        <f aca="false">2*C586*F586/(2+C586*F586)</f>
        <v>0.000161041104856425</v>
      </c>
      <c r="I586" s="196" t="s">
        <v>194</v>
      </c>
      <c r="J586" s="197" t="s">
        <v>46</v>
      </c>
      <c r="K586" s="197" t="n">
        <v>1</v>
      </c>
      <c r="L586" s="198" t="n">
        <v>3636191</v>
      </c>
      <c r="M586" s="198" t="n">
        <v>367</v>
      </c>
      <c r="N586" s="199" t="n">
        <f aca="false">M586/L586</f>
        <v>0.000100929791641858</v>
      </c>
      <c r="O586" s="200" t="n">
        <f aca="false">2*K586*N586/(2+K586*N586)</f>
        <v>0.000100924698487463</v>
      </c>
    </row>
    <row r="587" customFormat="false" ht="15" hidden="false" customHeight="false" outlineLevel="0" collapsed="false">
      <c r="A587" s="203" t="s">
        <v>200</v>
      </c>
      <c r="B587" s="204" t="s">
        <v>33</v>
      </c>
      <c r="C587" s="204" t="n">
        <v>1</v>
      </c>
      <c r="D587" s="205" t="n">
        <v>3513167</v>
      </c>
      <c r="E587" s="205" t="n">
        <v>688</v>
      </c>
      <c r="F587" s="206" t="n">
        <f aca="false">E587/D587</f>
        <v>0.000195834698435913</v>
      </c>
      <c r="G587" s="207" t="n">
        <f aca="false">2*C587*F587/(2+C587*F587)</f>
        <v>0.000195815524698798</v>
      </c>
      <c r="I587" s="203" t="s">
        <v>200</v>
      </c>
      <c r="J587" s="204" t="s">
        <v>33</v>
      </c>
      <c r="K587" s="204" t="n">
        <v>1</v>
      </c>
      <c r="L587" s="205" t="n">
        <v>3712073</v>
      </c>
      <c r="M587" s="205" t="n">
        <v>441</v>
      </c>
      <c r="N587" s="206" t="n">
        <f aca="false">M587/L587</f>
        <v>0.000118801542965346</v>
      </c>
      <c r="O587" s="207" t="n">
        <f aca="false">2*K587*N587/(2+K587*N587)</f>
        <v>0.000118794486481201</v>
      </c>
    </row>
    <row r="588" customFormat="false" ht="15" hidden="false" customHeight="false" outlineLevel="0" collapsed="false">
      <c r="A588" s="196" t="s">
        <v>202</v>
      </c>
      <c r="B588" s="197" t="s">
        <v>34</v>
      </c>
      <c r="C588" s="197" t="n">
        <v>1</v>
      </c>
      <c r="D588" s="198" t="n">
        <v>3519280</v>
      </c>
      <c r="E588" s="198" t="n">
        <v>2068</v>
      </c>
      <c r="F588" s="199" t="n">
        <f aca="false">E588/D588</f>
        <v>0.000587620195039895</v>
      </c>
      <c r="G588" s="200" t="n">
        <f aca="false">2*C588*F588/(2+C588*F588)</f>
        <v>0.000587447597004131</v>
      </c>
      <c r="I588" s="196" t="s">
        <v>202</v>
      </c>
      <c r="J588" s="197" t="s">
        <v>34</v>
      </c>
      <c r="K588" s="197" t="n">
        <v>1</v>
      </c>
      <c r="L588" s="198" t="n">
        <v>3761433</v>
      </c>
      <c r="M588" s="198" t="n">
        <v>1581</v>
      </c>
      <c r="N588" s="199" t="n">
        <f aca="false">M588/L588</f>
        <v>0.000420318532857026</v>
      </c>
      <c r="O588" s="200" t="n">
        <f aca="false">2*K588*N588/(2+K588*N588)</f>
        <v>0.000420230217582767</v>
      </c>
    </row>
    <row r="589" customFormat="false" ht="15" hidden="false" customHeight="false" outlineLevel="0" collapsed="false">
      <c r="A589" s="203" t="s">
        <v>203</v>
      </c>
      <c r="B589" s="204" t="s">
        <v>35</v>
      </c>
      <c r="C589" s="204" t="n">
        <v>1</v>
      </c>
      <c r="D589" s="205" t="n">
        <v>3569502</v>
      </c>
      <c r="E589" s="205" t="n">
        <v>2943</v>
      </c>
      <c r="F589" s="206" t="n">
        <f aca="false">E589/D589</f>
        <v>0.000824484760058966</v>
      </c>
      <c r="G589" s="207" t="n">
        <f aca="false">2*C589*F589/(2+C589*F589)</f>
        <v>0.0008241450125575</v>
      </c>
      <c r="I589" s="203" t="s">
        <v>203</v>
      </c>
      <c r="J589" s="204" t="s">
        <v>35</v>
      </c>
      <c r="K589" s="204" t="n">
        <v>1</v>
      </c>
      <c r="L589" s="205" t="n">
        <v>3563410</v>
      </c>
      <c r="M589" s="205" t="n">
        <v>2186</v>
      </c>
      <c r="N589" s="206" t="n">
        <f aca="false">M589/L589</f>
        <v>0.000613457334407211</v>
      </c>
      <c r="O589" s="207" t="n">
        <f aca="false">2*K589*N589/(2+K589*N589)</f>
        <v>0.000613269227154529</v>
      </c>
    </row>
    <row r="590" customFormat="false" ht="15" hidden="false" customHeight="false" outlineLevel="0" collapsed="false">
      <c r="A590" s="196" t="s">
        <v>204</v>
      </c>
      <c r="B590" s="197" t="s">
        <v>36</v>
      </c>
      <c r="C590" s="197" t="n">
        <v>1</v>
      </c>
      <c r="D590" s="198" t="n">
        <v>3439542</v>
      </c>
      <c r="E590" s="198" t="n">
        <v>2946</v>
      </c>
      <c r="F590" s="199" t="n">
        <f aca="false">E590/D590</f>
        <v>0.000856509384098232</v>
      </c>
      <c r="G590" s="200" t="n">
        <f aca="false">2*C590*F590/(2+C590*F590)</f>
        <v>0.000856142736954067</v>
      </c>
      <c r="I590" s="196" t="s">
        <v>204</v>
      </c>
      <c r="J590" s="197" t="s">
        <v>36</v>
      </c>
      <c r="K590" s="197" t="n">
        <v>1</v>
      </c>
      <c r="L590" s="198" t="n">
        <v>3495312</v>
      </c>
      <c r="M590" s="198" t="n">
        <v>2124</v>
      </c>
      <c r="N590" s="199" t="n">
        <f aca="false">M590/L590</f>
        <v>0.000607671074856837</v>
      </c>
      <c r="O590" s="200" t="n">
        <f aca="false">2*K590*N590/(2+K590*N590)</f>
        <v>0.000607486498869972</v>
      </c>
    </row>
    <row r="591" customFormat="false" ht="15" hidden="false" customHeight="false" outlineLevel="0" collapsed="false">
      <c r="A591" s="203" t="s">
        <v>205</v>
      </c>
      <c r="B591" s="204" t="s">
        <v>37</v>
      </c>
      <c r="C591" s="204" t="n">
        <v>1</v>
      </c>
      <c r="D591" s="205" t="n">
        <v>3205836</v>
      </c>
      <c r="E591" s="205" t="n">
        <v>3014</v>
      </c>
      <c r="F591" s="206" t="n">
        <f aca="false">E591/D591</f>
        <v>0.000940160382502411</v>
      </c>
      <c r="G591" s="207" t="n">
        <f aca="false">2*C591*F591/(2+C591*F591)</f>
        <v>0.000939718639384687</v>
      </c>
      <c r="I591" s="203" t="s">
        <v>205</v>
      </c>
      <c r="J591" s="204" t="s">
        <v>37</v>
      </c>
      <c r="K591" s="204" t="n">
        <v>1</v>
      </c>
      <c r="L591" s="205" t="n">
        <v>3521200</v>
      </c>
      <c r="M591" s="205" t="n">
        <v>2395</v>
      </c>
      <c r="N591" s="206" t="n">
        <f aca="false">M591/L591</f>
        <v>0.000680165852550267</v>
      </c>
      <c r="O591" s="207" t="n">
        <f aca="false">2*K591*N591/(2+K591*N591)</f>
        <v>0.000679934618395567</v>
      </c>
    </row>
    <row r="592" customFormat="false" ht="15" hidden="false" customHeight="false" outlineLevel="0" collapsed="false">
      <c r="A592" s="196" t="s">
        <v>206</v>
      </c>
      <c r="B592" s="197" t="s">
        <v>38</v>
      </c>
      <c r="C592" s="197" t="n">
        <v>1</v>
      </c>
      <c r="D592" s="198" t="n">
        <v>3142130</v>
      </c>
      <c r="E592" s="198" t="n">
        <v>3942</v>
      </c>
      <c r="F592" s="199" t="n">
        <f aca="false">E592/D592</f>
        <v>0.00125456298752757</v>
      </c>
      <c r="G592" s="200" t="n">
        <f aca="false">2*C592*F592/(2+C592*F592)</f>
        <v>0.00125377651672131</v>
      </c>
      <c r="I592" s="196" t="s">
        <v>206</v>
      </c>
      <c r="J592" s="197" t="s">
        <v>38</v>
      </c>
      <c r="K592" s="197" t="n">
        <v>1</v>
      </c>
      <c r="L592" s="198" t="n">
        <v>3529587</v>
      </c>
      <c r="M592" s="198" t="n">
        <v>3301</v>
      </c>
      <c r="N592" s="199" t="n">
        <f aca="false">M592/L592</f>
        <v>0.000935236898821307</v>
      </c>
      <c r="O592" s="200" t="n">
        <f aca="false">2*K592*N592/(2+K592*N592)</f>
        <v>0.000934799769202723</v>
      </c>
    </row>
    <row r="593" customFormat="false" ht="15" hidden="false" customHeight="false" outlineLevel="0" collapsed="false">
      <c r="A593" s="203" t="s">
        <v>207</v>
      </c>
      <c r="B593" s="204" t="s">
        <v>39</v>
      </c>
      <c r="C593" s="204" t="n">
        <v>1</v>
      </c>
      <c r="D593" s="205" t="n">
        <v>2871282</v>
      </c>
      <c r="E593" s="205" t="n">
        <v>5419</v>
      </c>
      <c r="F593" s="206" t="n">
        <f aca="false">E593/D593</f>
        <v>0.00188731026767834</v>
      </c>
      <c r="G593" s="207" t="n">
        <f aca="false">2*C593*F593/(2+C593*F593)</f>
        <v>0.00188553097669217</v>
      </c>
      <c r="I593" s="203" t="s">
        <v>207</v>
      </c>
      <c r="J593" s="204" t="s">
        <v>39</v>
      </c>
      <c r="K593" s="204" t="n">
        <v>1</v>
      </c>
      <c r="L593" s="205" t="n">
        <v>3304911</v>
      </c>
      <c r="M593" s="205" t="n">
        <v>4841</v>
      </c>
      <c r="N593" s="206" t="n">
        <f aca="false">M593/L593</f>
        <v>0.00146478982338707</v>
      </c>
      <c r="O593" s="207" t="n">
        <f aca="false">2*K593*N593/(2+K593*N593)</f>
        <v>0.00146371780391533</v>
      </c>
    </row>
    <row r="594" customFormat="false" ht="15" hidden="false" customHeight="false" outlineLevel="0" collapsed="false">
      <c r="A594" s="196" t="s">
        <v>208</v>
      </c>
      <c r="B594" s="197" t="s">
        <v>40</v>
      </c>
      <c r="C594" s="197" t="n">
        <v>1</v>
      </c>
      <c r="D594" s="198" t="n">
        <v>2429989</v>
      </c>
      <c r="E594" s="198" t="n">
        <v>7267</v>
      </c>
      <c r="F594" s="199" t="n">
        <f aca="false">E594/D594</f>
        <v>0.00299054851688629</v>
      </c>
      <c r="G594" s="200" t="n">
        <f aca="false">2*C594*F594/(2+C594*F594)</f>
        <v>0.00298608350309056</v>
      </c>
      <c r="I594" s="196" t="s">
        <v>208</v>
      </c>
      <c r="J594" s="197" t="s">
        <v>40</v>
      </c>
      <c r="K594" s="197" t="n">
        <v>1</v>
      </c>
      <c r="L594" s="198" t="n">
        <v>3100353</v>
      </c>
      <c r="M594" s="198" t="n">
        <v>7469</v>
      </c>
      <c r="N594" s="199" t="n">
        <f aca="false">M594/L594</f>
        <v>0.00240908051438014</v>
      </c>
      <c r="O594" s="200" t="n">
        <f aca="false">2*K594*N594/(2+K594*N594)</f>
        <v>0.00240618217108893</v>
      </c>
    </row>
    <row r="595" customFormat="false" ht="15" hidden="false" customHeight="false" outlineLevel="0" collapsed="false">
      <c r="A595" s="203" t="s">
        <v>209</v>
      </c>
      <c r="B595" s="204" t="s">
        <v>52</v>
      </c>
      <c r="C595" s="204" t="n">
        <v>1</v>
      </c>
      <c r="D595" s="205" t="n">
        <v>2198619</v>
      </c>
      <c r="E595" s="205" t="n">
        <v>10793</v>
      </c>
      <c r="F595" s="206" t="n">
        <f aca="false">E595/D595</f>
        <v>0.00490899059818914</v>
      </c>
      <c r="G595" s="207" t="n">
        <f aca="false">2*C595*F595/(2+C595*F595)</f>
        <v>0.00489697100587541</v>
      </c>
      <c r="I595" s="203" t="s">
        <v>209</v>
      </c>
      <c r="J595" s="204" t="s">
        <v>52</v>
      </c>
      <c r="K595" s="204" t="n">
        <v>1</v>
      </c>
      <c r="L595" s="205" t="n">
        <v>3001593</v>
      </c>
      <c r="M595" s="205" t="n">
        <v>11735</v>
      </c>
      <c r="N595" s="206" t="n">
        <f aca="false">M595/L595</f>
        <v>0.00390959067401876</v>
      </c>
      <c r="O595" s="207" t="n">
        <f aca="false">2*K595*N595/(2+K595*N595)</f>
        <v>0.00390196313467791</v>
      </c>
    </row>
    <row r="596" customFormat="false" ht="15" hidden="false" customHeight="false" outlineLevel="0" collapsed="false">
      <c r="A596" s="196" t="s">
        <v>210</v>
      </c>
      <c r="B596" s="197" t="s">
        <v>53</v>
      </c>
      <c r="C596" s="197" t="n">
        <v>1</v>
      </c>
      <c r="D596" s="198" t="n">
        <v>2041236</v>
      </c>
      <c r="E596" s="198" t="n">
        <v>15858</v>
      </c>
      <c r="F596" s="199" t="n">
        <f aca="false">E596/D596</f>
        <v>0.00776882241935768</v>
      </c>
      <c r="G596" s="200" t="n">
        <f aca="false">2*C596*F596/(2+C596*F596)</f>
        <v>0.00773876188593891</v>
      </c>
      <c r="I596" s="196" t="s">
        <v>210</v>
      </c>
      <c r="J596" s="197" t="s">
        <v>53</v>
      </c>
      <c r="K596" s="197" t="n">
        <v>1</v>
      </c>
      <c r="L596" s="198" t="n">
        <v>2553113</v>
      </c>
      <c r="M596" s="198" t="n">
        <v>15890</v>
      </c>
      <c r="N596" s="199" t="n">
        <f aca="false">M596/L596</f>
        <v>0.00622377466253942</v>
      </c>
      <c r="O596" s="200" t="n">
        <f aca="false">2*K596*N596/(2+K596*N596)</f>
        <v>0.00620446706009782</v>
      </c>
    </row>
    <row r="597" customFormat="false" ht="15" hidden="false" customHeight="false" outlineLevel="0" collapsed="false">
      <c r="A597" s="203" t="s">
        <v>211</v>
      </c>
      <c r="B597" s="204" t="s">
        <v>57</v>
      </c>
      <c r="C597" s="204" t="n">
        <v>1</v>
      </c>
      <c r="D597" s="205" t="n">
        <v>1832328</v>
      </c>
      <c r="E597" s="205" t="n">
        <v>21733</v>
      </c>
      <c r="F597" s="206" t="n">
        <f aca="false">E597/D597</f>
        <v>0.0118608677049087</v>
      </c>
      <c r="G597" s="207" t="n">
        <f aca="false">2*C597*F597/(2+C597*F597)</f>
        <v>0.0117909423015314</v>
      </c>
      <c r="I597" s="203" t="s">
        <v>211</v>
      </c>
      <c r="J597" s="204" t="s">
        <v>57</v>
      </c>
      <c r="K597" s="204" t="n">
        <v>1</v>
      </c>
      <c r="L597" s="205" t="n">
        <v>2128116</v>
      </c>
      <c r="M597" s="205" t="n">
        <v>20748</v>
      </c>
      <c r="N597" s="206" t="n">
        <f aca="false">M597/L597</f>
        <v>0.00974946854400794</v>
      </c>
      <c r="O597" s="207" t="n">
        <f aca="false">2*K597*N597/(2+K597*N597)</f>
        <v>0.00970217302863235</v>
      </c>
    </row>
    <row r="598" customFormat="false" ht="15" hidden="false" customHeight="false" outlineLevel="0" collapsed="false">
      <c r="A598" s="196" t="s">
        <v>212</v>
      </c>
      <c r="B598" s="197" t="s">
        <v>62</v>
      </c>
      <c r="C598" s="197" t="n">
        <v>1</v>
      </c>
      <c r="D598" s="198" t="n">
        <v>1573449</v>
      </c>
      <c r="E598" s="198" t="n">
        <v>28261</v>
      </c>
      <c r="F598" s="199" t="n">
        <f aca="false">E598/D598</f>
        <v>0.0179611795488764</v>
      </c>
      <c r="G598" s="200" t="n">
        <f aca="false">2*C598*F598/(2+C598*F598)</f>
        <v>0.0178013132570684</v>
      </c>
      <c r="I598" s="196" t="s">
        <v>212</v>
      </c>
      <c r="J598" s="197" t="s">
        <v>62</v>
      </c>
      <c r="K598" s="197" t="n">
        <v>1</v>
      </c>
      <c r="L598" s="198" t="n">
        <v>1891606</v>
      </c>
      <c r="M598" s="198" t="n">
        <v>28214</v>
      </c>
      <c r="N598" s="199" t="n">
        <f aca="false">M598/L598</f>
        <v>0.0149153682109276</v>
      </c>
      <c r="O598" s="200" t="n">
        <f aca="false">2*K598*N598/(2+K598*N598)</f>
        <v>0.014804957514589</v>
      </c>
    </row>
    <row r="599" customFormat="false" ht="15" hidden="false" customHeight="false" outlineLevel="0" collapsed="false">
      <c r="A599" s="203" t="s">
        <v>213</v>
      </c>
      <c r="B599" s="204" t="s">
        <v>64</v>
      </c>
      <c r="C599" s="204" t="n">
        <v>1</v>
      </c>
      <c r="D599" s="205" t="n">
        <v>1232878</v>
      </c>
      <c r="E599" s="205" t="n">
        <v>33840</v>
      </c>
      <c r="F599" s="206" t="n">
        <f aca="false">E599/D599</f>
        <v>0.0274479713321188</v>
      </c>
      <c r="G599" s="207" t="n">
        <f aca="false">2*C599*F599/(2+C599*F599)</f>
        <v>0.0270763755422876</v>
      </c>
      <c r="I599" s="203" t="s">
        <v>213</v>
      </c>
      <c r="J599" s="204" t="s">
        <v>64</v>
      </c>
      <c r="K599" s="204" t="n">
        <v>1</v>
      </c>
      <c r="L599" s="205" t="n">
        <v>1615390</v>
      </c>
      <c r="M599" s="205" t="n">
        <v>37796</v>
      </c>
      <c r="N599" s="206" t="n">
        <f aca="false">M599/L599</f>
        <v>0.0233974458180377</v>
      </c>
      <c r="O599" s="207" t="n">
        <f aca="false">2*K599*N599/(2+K599*N599)</f>
        <v>0.0231268907316214</v>
      </c>
    </row>
    <row r="600" customFormat="false" ht="15" hidden="false" customHeight="false" outlineLevel="0" collapsed="false">
      <c r="A600" s="196" t="s">
        <v>214</v>
      </c>
      <c r="B600" s="197" t="s">
        <v>69</v>
      </c>
      <c r="C600" s="197" t="n">
        <v>1</v>
      </c>
      <c r="D600" s="198" t="n">
        <v>893988</v>
      </c>
      <c r="E600" s="198" t="n">
        <v>39201</v>
      </c>
      <c r="F600" s="199" t="n">
        <f aca="false">E600/D600</f>
        <v>0.0438495818735822</v>
      </c>
      <c r="G600" s="200" t="n">
        <f aca="false">2*C600*F600/(2+C600*F600)</f>
        <v>0.0429088150737449</v>
      </c>
      <c r="I600" s="196" t="s">
        <v>214</v>
      </c>
      <c r="J600" s="197" t="s">
        <v>69</v>
      </c>
      <c r="K600" s="197" t="n">
        <v>1</v>
      </c>
      <c r="L600" s="198" t="n">
        <v>1284446</v>
      </c>
      <c r="M600" s="198" t="n">
        <v>47821</v>
      </c>
      <c r="N600" s="199" t="n">
        <f aca="false">M600/L600</f>
        <v>0.0372308372636919</v>
      </c>
      <c r="O600" s="200" t="n">
        <f aca="false">2*K600*N600/(2+K600*N600)</f>
        <v>0.0365504356037517</v>
      </c>
    </row>
    <row r="601" customFormat="false" ht="15" hidden="false" customHeight="false" outlineLevel="0" collapsed="false">
      <c r="A601" s="203" t="s">
        <v>215</v>
      </c>
      <c r="B601" s="204" t="s">
        <v>70</v>
      </c>
      <c r="C601" s="204" t="n">
        <v>1</v>
      </c>
      <c r="D601" s="205" t="n">
        <v>606633</v>
      </c>
      <c r="E601" s="205" t="n">
        <v>45396</v>
      </c>
      <c r="F601" s="206" t="n">
        <f aca="false">E601/D601</f>
        <v>0.0748327242335976</v>
      </c>
      <c r="G601" s="207" t="n">
        <f aca="false">2*C601*F601/(2+C601*F601)</f>
        <v>0.0721337420212893</v>
      </c>
      <c r="I601" s="203" t="s">
        <v>215</v>
      </c>
      <c r="J601" s="204" t="s">
        <v>70</v>
      </c>
      <c r="K601" s="204" t="n">
        <v>1</v>
      </c>
      <c r="L601" s="205" t="n">
        <v>894194</v>
      </c>
      <c r="M601" s="205" t="n">
        <v>55151</v>
      </c>
      <c r="N601" s="206" t="n">
        <f aca="false">M601/L601</f>
        <v>0.0616767726019186</v>
      </c>
      <c r="O601" s="207" t="n">
        <f aca="false">2*K601*N601/(2+K601*N601)</f>
        <v>0.0598316607351404</v>
      </c>
    </row>
    <row r="602" customFormat="false" ht="15" hidden="false" customHeight="false" outlineLevel="0" collapsed="false">
      <c r="A602" s="196" t="s">
        <v>216</v>
      </c>
      <c r="B602" s="197" t="s">
        <v>71</v>
      </c>
      <c r="C602" s="197" t="n">
        <v>1</v>
      </c>
      <c r="D602" s="198" t="n">
        <v>352861</v>
      </c>
      <c r="E602" s="198" t="n">
        <v>40615</v>
      </c>
      <c r="F602" s="199" t="n">
        <f aca="false">E602/D602</f>
        <v>0.115101980666608</v>
      </c>
      <c r="G602" s="200" t="n">
        <f aca="false">2*C602*F602/(2+C602*F602)</f>
        <v>0.108838232594659</v>
      </c>
      <c r="I602" s="196" t="s">
        <v>216</v>
      </c>
      <c r="J602" s="197" t="s">
        <v>71</v>
      </c>
      <c r="K602" s="197" t="n">
        <v>1</v>
      </c>
      <c r="L602" s="198" t="n">
        <v>501984</v>
      </c>
      <c r="M602" s="198" t="n">
        <v>47220</v>
      </c>
      <c r="N602" s="199" t="n">
        <f aca="false">M602/L602</f>
        <v>0.0940667431631287</v>
      </c>
      <c r="O602" s="200" t="n">
        <f aca="false">2*K602*N602/(2+K602*N602)</f>
        <v>0.0898412082329707</v>
      </c>
    </row>
    <row r="603" customFormat="false" ht="15" hidden="false" customHeight="false" outlineLevel="0" collapsed="false">
      <c r="A603" s="203" t="n">
        <v>90</v>
      </c>
      <c r="B603" s="204" t="s">
        <v>72</v>
      </c>
      <c r="C603" s="204" t="n">
        <v>1</v>
      </c>
      <c r="D603" s="205" t="n">
        <v>154738</v>
      </c>
      <c r="E603" s="205" t="n">
        <v>25768</v>
      </c>
      <c r="F603" s="206" t="n">
        <f aca="false">E603/D603</f>
        <v>0.166526645038711</v>
      </c>
      <c r="G603" s="207" t="n">
        <f aca="false">2*C603*F603/(2+C603*F603)</f>
        <v>0.153726837765926</v>
      </c>
      <c r="I603" s="203" t="n">
        <v>90</v>
      </c>
      <c r="J603" s="204" t="s">
        <v>72</v>
      </c>
      <c r="K603" s="204" t="n">
        <v>1</v>
      </c>
      <c r="L603" s="205" t="n">
        <v>232001</v>
      </c>
      <c r="M603" s="205" t="n">
        <v>31690</v>
      </c>
      <c r="N603" s="206" t="n">
        <f aca="false">M603/L603</f>
        <v>0.136594238817936</v>
      </c>
      <c r="O603" s="207" t="n">
        <f aca="false">2*K603*N603/(2+K603*N603)</f>
        <v>0.12786165602834</v>
      </c>
    </row>
    <row r="604" customFormat="false" ht="15" hidden="false" customHeight="false" outlineLevel="0" collapsed="false">
      <c r="A604" s="196" t="n">
        <v>95</v>
      </c>
      <c r="B604" s="197" t="s">
        <v>74</v>
      </c>
      <c r="C604" s="197" t="n">
        <v>1</v>
      </c>
      <c r="D604" s="198" t="n">
        <v>42057</v>
      </c>
      <c r="E604" s="198" t="n">
        <v>10247</v>
      </c>
      <c r="F604" s="199" t="n">
        <f aca="false">E604/D604</f>
        <v>0.243645528687258</v>
      </c>
      <c r="G604" s="200" t="n">
        <f aca="false">2*C604*F604/(2+C604*F604)</f>
        <v>0.217187185383792</v>
      </c>
      <c r="I604" s="196" t="n">
        <v>95</v>
      </c>
      <c r="J604" s="197" t="s">
        <v>74</v>
      </c>
      <c r="K604" s="197" t="n">
        <v>1</v>
      </c>
      <c r="L604" s="198" t="n">
        <v>82613</v>
      </c>
      <c r="M604" s="198" t="n">
        <v>16826</v>
      </c>
      <c r="N604" s="199" t="n">
        <f aca="false">M604/L604</f>
        <v>0.203672545483156</v>
      </c>
      <c r="O604" s="200" t="n">
        <f aca="false">2*K604*N604/(2+K604*N604)</f>
        <v>0.184848285105355</v>
      </c>
    </row>
    <row r="605" customFormat="false" ht="15" hidden="false" customHeight="false" outlineLevel="0" collapsed="false">
      <c r="A605" s="220" t="s">
        <v>217</v>
      </c>
      <c r="B605" s="221" t="s">
        <v>218</v>
      </c>
      <c r="C605" s="221" t="n">
        <v>1</v>
      </c>
      <c r="D605" s="222" t="n">
        <v>6875</v>
      </c>
      <c r="E605" s="222" t="n">
        <v>2158</v>
      </c>
      <c r="F605" s="223" t="n">
        <f aca="false">E605/D605</f>
        <v>0.313890909090909</v>
      </c>
      <c r="G605" s="224" t="n">
        <f aca="false">2*C605*F605/(2+C605*F605)</f>
        <v>0.271310032687956</v>
      </c>
      <c r="I605" s="220" t="s">
        <v>217</v>
      </c>
      <c r="J605" s="221" t="s">
        <v>218</v>
      </c>
      <c r="K605" s="221" t="n">
        <v>1</v>
      </c>
      <c r="L605" s="222" t="n">
        <v>23544</v>
      </c>
      <c r="M605" s="222" t="n">
        <v>6319</v>
      </c>
      <c r="N605" s="223" t="n">
        <f aca="false">M605/L605</f>
        <v>0.268391097519538</v>
      </c>
      <c r="O605" s="224" t="n">
        <f aca="false">2*K605*N605/(2+K605*N605)</f>
        <v>0.236635647012564</v>
      </c>
    </row>
    <row r="607" customFormat="false" ht="15" hidden="false" customHeight="false" outlineLevel="0" collapsed="false">
      <c r="A607" s="180"/>
      <c r="B607" s="181"/>
      <c r="C607" s="181"/>
      <c r="D607" s="181"/>
      <c r="E607" s="182"/>
      <c r="F607" s="182" t="s">
        <v>300</v>
      </c>
      <c r="G607" s="181"/>
      <c r="I607" s="180"/>
      <c r="J607" s="181"/>
      <c r="K607" s="181"/>
      <c r="L607" s="181"/>
      <c r="M607" s="182"/>
      <c r="N607" s="182" t="s">
        <v>301</v>
      </c>
      <c r="O607" s="181"/>
    </row>
    <row r="608" customFormat="false" ht="15" hidden="false" customHeight="false" outlineLevel="0" collapsed="false">
      <c r="A608" s="184"/>
      <c r="B608" s="185"/>
      <c r="C608" s="186"/>
      <c r="D608" s="187"/>
      <c r="E608" s="187"/>
      <c r="F608" s="187"/>
      <c r="G608" s="187"/>
      <c r="I608" s="184"/>
      <c r="J608" s="185"/>
      <c r="K608" s="186"/>
      <c r="L608" s="187"/>
      <c r="M608" s="187"/>
      <c r="N608" s="187"/>
      <c r="O608" s="187"/>
    </row>
    <row r="609" customFormat="false" ht="61" hidden="false" customHeight="false" outlineLevel="0" collapsed="false">
      <c r="A609" s="184" t="s">
        <v>163</v>
      </c>
      <c r="B609" s="187" t="s">
        <v>164</v>
      </c>
      <c r="C609" s="186" t="s">
        <v>165</v>
      </c>
      <c r="D609" s="187" t="s">
        <v>166</v>
      </c>
      <c r="E609" s="187" t="s">
        <v>167</v>
      </c>
      <c r="F609" s="187" t="s">
        <v>168</v>
      </c>
      <c r="G609" s="187" t="s">
        <v>169</v>
      </c>
      <c r="I609" s="184" t="s">
        <v>163</v>
      </c>
      <c r="J609" s="187" t="s">
        <v>164</v>
      </c>
      <c r="K609" s="186" t="s">
        <v>165</v>
      </c>
      <c r="L609" s="187" t="s">
        <v>166</v>
      </c>
      <c r="M609" s="187" t="s">
        <v>167</v>
      </c>
      <c r="N609" s="187" t="s">
        <v>168</v>
      </c>
      <c r="O609" s="187" t="s">
        <v>169</v>
      </c>
    </row>
    <row r="610" customFormat="false" ht="15" hidden="false" customHeight="false" outlineLevel="0" collapsed="false">
      <c r="A610" s="191" t="s">
        <v>175</v>
      </c>
      <c r="B610" s="192" t="s">
        <v>176</v>
      </c>
      <c r="C610" s="193" t="s">
        <v>177</v>
      </c>
      <c r="D610" s="192" t="s">
        <v>178</v>
      </c>
      <c r="E610" s="192" t="s">
        <v>179</v>
      </c>
      <c r="F610" s="192" t="s">
        <v>180</v>
      </c>
      <c r="G610" s="192" t="s">
        <v>181</v>
      </c>
      <c r="I610" s="191" t="s">
        <v>175</v>
      </c>
      <c r="J610" s="192" t="s">
        <v>176</v>
      </c>
      <c r="K610" s="193" t="s">
        <v>177</v>
      </c>
      <c r="L610" s="192" t="s">
        <v>178</v>
      </c>
      <c r="M610" s="192" t="s">
        <v>179</v>
      </c>
      <c r="N610" s="192" t="s">
        <v>180</v>
      </c>
      <c r="O610" s="192" t="s">
        <v>181</v>
      </c>
    </row>
    <row r="611" customFormat="false" ht="15" hidden="false" customHeight="false" outlineLevel="0" collapsed="false">
      <c r="A611" s="196" t="s">
        <v>186</v>
      </c>
      <c r="B611" s="197" t="s">
        <v>186</v>
      </c>
      <c r="C611" s="197" t="n">
        <v>1</v>
      </c>
      <c r="D611" s="198" t="n">
        <v>380561.754447902</v>
      </c>
      <c r="E611" s="198" t="n">
        <v>3943</v>
      </c>
      <c r="F611" s="199" t="n">
        <f aca="false">E611/D611</f>
        <v>0.0103609991122736</v>
      </c>
      <c r="G611" s="200" t="n">
        <f aca="false">2*C611*F611/(2+C611*F611)</f>
        <v>0.010307600591982</v>
      </c>
      <c r="I611" s="196" t="s">
        <v>186</v>
      </c>
      <c r="J611" s="197" t="s">
        <v>186</v>
      </c>
      <c r="K611" s="197" t="n">
        <v>1</v>
      </c>
      <c r="L611" s="198" t="n">
        <v>363374.075363415</v>
      </c>
      <c r="M611" s="198" t="n">
        <v>2553</v>
      </c>
      <c r="N611" s="199" t="n">
        <f aca="false">M611/L611</f>
        <v>0.00702581767135345</v>
      </c>
      <c r="O611" s="200" t="n">
        <f aca="false">2*K611*N611/(2+K611*N611)</f>
        <v>0.00700122301316994</v>
      </c>
    </row>
    <row r="612" customFormat="false" ht="15" hidden="false" customHeight="false" outlineLevel="0" collapsed="false">
      <c r="A612" s="203" t="s">
        <v>188</v>
      </c>
      <c r="B612" s="204" t="s">
        <v>189</v>
      </c>
      <c r="C612" s="204" t="n">
        <v>1</v>
      </c>
      <c r="D612" s="205" t="n">
        <v>1928846</v>
      </c>
      <c r="E612" s="205" t="n">
        <v>629</v>
      </c>
      <c r="F612" s="206" t="n">
        <f aca="false">E612/D612</f>
        <v>0.000326101720925362</v>
      </c>
      <c r="G612" s="207" t="n">
        <f aca="false">2*C612*F612/(2+C612*F612)</f>
        <v>0.000326048558427357</v>
      </c>
      <c r="I612" s="203" t="s">
        <v>188</v>
      </c>
      <c r="J612" s="204" t="s">
        <v>189</v>
      </c>
      <c r="K612" s="204" t="n">
        <v>1</v>
      </c>
      <c r="L612" s="205" t="n">
        <v>1839562</v>
      </c>
      <c r="M612" s="205" t="n">
        <v>371</v>
      </c>
      <c r="N612" s="206" t="n">
        <f aca="false">M612/L612</f>
        <v>0.000201678443020676</v>
      </c>
      <c r="O612" s="207" t="n">
        <f aca="false">2*K612*N612/(2+K612*N612)</f>
        <v>0.000201658107974056</v>
      </c>
    </row>
    <row r="613" customFormat="false" ht="15" hidden="false" customHeight="false" outlineLevel="0" collapsed="false">
      <c r="A613" s="196" t="s">
        <v>194</v>
      </c>
      <c r="B613" s="197" t="s">
        <v>46</v>
      </c>
      <c r="C613" s="197" t="n">
        <v>1</v>
      </c>
      <c r="D613" s="198" t="n">
        <v>1889493</v>
      </c>
      <c r="E613" s="198" t="n">
        <v>359</v>
      </c>
      <c r="F613" s="199" t="n">
        <f aca="false">E613/D613</f>
        <v>0.000189998057680023</v>
      </c>
      <c r="G613" s="200" t="n">
        <f aca="false">2*C613*F613/(2+C613*F613)</f>
        <v>0.000189980009763597</v>
      </c>
      <c r="I613" s="196" t="s">
        <v>194</v>
      </c>
      <c r="J613" s="197" t="s">
        <v>46</v>
      </c>
      <c r="K613" s="197" t="n">
        <v>1</v>
      </c>
      <c r="L613" s="198" t="n">
        <v>1870956</v>
      </c>
      <c r="M613" s="198" t="n">
        <v>242</v>
      </c>
      <c r="N613" s="199" t="n">
        <f aca="false">M613/L613</f>
        <v>0.000129345639341599</v>
      </c>
      <c r="O613" s="200" t="n">
        <f aca="false">2*K613*N613/(2+K613*N613)</f>
        <v>0.000129337274735353</v>
      </c>
    </row>
    <row r="614" customFormat="false" ht="15" hidden="false" customHeight="false" outlineLevel="0" collapsed="false">
      <c r="A614" s="203" t="s">
        <v>200</v>
      </c>
      <c r="B614" s="204" t="s">
        <v>33</v>
      </c>
      <c r="C614" s="204" t="n">
        <v>1</v>
      </c>
      <c r="D614" s="205" t="n">
        <v>1801584</v>
      </c>
      <c r="E614" s="205" t="n">
        <v>433</v>
      </c>
      <c r="F614" s="206" t="n">
        <f aca="false">E614/D614</f>
        <v>0.000240344052789101</v>
      </c>
      <c r="G614" s="207" t="n">
        <f aca="false">2*C614*F614/(2+C614*F614)</f>
        <v>0.000240315173627713</v>
      </c>
      <c r="I614" s="203" t="s">
        <v>200</v>
      </c>
      <c r="J614" s="204" t="s">
        <v>33</v>
      </c>
      <c r="K614" s="204" t="n">
        <v>1</v>
      </c>
      <c r="L614" s="205" t="n">
        <v>1909433</v>
      </c>
      <c r="M614" s="205" t="n">
        <v>299</v>
      </c>
      <c r="N614" s="206" t="n">
        <f aca="false">M614/L614</f>
        <v>0.00015659098800534</v>
      </c>
      <c r="O614" s="207" t="n">
        <f aca="false">2*K614*N614/(2+K614*N614)</f>
        <v>0.000156578728596434</v>
      </c>
    </row>
    <row r="615" customFormat="false" ht="15" hidden="false" customHeight="false" outlineLevel="0" collapsed="false">
      <c r="A615" s="196" t="s">
        <v>202</v>
      </c>
      <c r="B615" s="197" t="s">
        <v>34</v>
      </c>
      <c r="C615" s="197" t="n">
        <v>1</v>
      </c>
      <c r="D615" s="198" t="n">
        <v>1793078</v>
      </c>
      <c r="E615" s="198" t="n">
        <v>1508</v>
      </c>
      <c r="F615" s="199" t="n">
        <f aca="false">E615/D615</f>
        <v>0.000841011935900167</v>
      </c>
      <c r="G615" s="200" t="n">
        <f aca="false">2*C615*F615/(2+C615*F615)</f>
        <v>0.000840658434011658</v>
      </c>
      <c r="I615" s="196" t="s">
        <v>202</v>
      </c>
      <c r="J615" s="197" t="s">
        <v>34</v>
      </c>
      <c r="K615" s="197" t="n">
        <v>1</v>
      </c>
      <c r="L615" s="198" t="n">
        <v>1933338</v>
      </c>
      <c r="M615" s="198" t="n">
        <v>1191</v>
      </c>
      <c r="N615" s="199" t="n">
        <f aca="false">M615/L615</f>
        <v>0.000616032995782424</v>
      </c>
      <c r="O615" s="200" t="n">
        <f aca="false">2*K615*N615/(2+K615*N615)</f>
        <v>0.000615843305884096</v>
      </c>
    </row>
    <row r="616" customFormat="false" ht="15" hidden="false" customHeight="false" outlineLevel="0" collapsed="false">
      <c r="A616" s="203" t="s">
        <v>203</v>
      </c>
      <c r="B616" s="204" t="s">
        <v>35</v>
      </c>
      <c r="C616" s="204" t="n">
        <v>1</v>
      </c>
      <c r="D616" s="205" t="n">
        <v>1803625</v>
      </c>
      <c r="E616" s="205" t="n">
        <v>2247</v>
      </c>
      <c r="F616" s="206" t="n">
        <f aca="false">E616/D616</f>
        <v>0.00124582438145402</v>
      </c>
      <c r="G616" s="207" t="n">
        <f aca="false">2*C616*F616/(2+C616*F616)</f>
        <v>0.00124504882536265</v>
      </c>
      <c r="I616" s="203" t="s">
        <v>203</v>
      </c>
      <c r="J616" s="204" t="s">
        <v>35</v>
      </c>
      <c r="K616" s="204" t="n">
        <v>1</v>
      </c>
      <c r="L616" s="205" t="n">
        <v>1829977</v>
      </c>
      <c r="M616" s="205" t="n">
        <v>1732</v>
      </c>
      <c r="N616" s="206" t="n">
        <f aca="false">M616/L616</f>
        <v>0.000946459982830385</v>
      </c>
      <c r="O616" s="207" t="n">
        <f aca="false">2*K616*N616/(2+K616*N616)</f>
        <v>0.000946012301437098</v>
      </c>
    </row>
    <row r="617" customFormat="false" ht="15" hidden="false" customHeight="false" outlineLevel="0" collapsed="false">
      <c r="A617" s="196" t="s">
        <v>204</v>
      </c>
      <c r="B617" s="197" t="s">
        <v>36</v>
      </c>
      <c r="C617" s="197" t="n">
        <v>1</v>
      </c>
      <c r="D617" s="198" t="n">
        <v>1721706</v>
      </c>
      <c r="E617" s="198" t="n">
        <v>2164</v>
      </c>
      <c r="F617" s="199" t="n">
        <f aca="false">E617/D617</f>
        <v>0.00125689287253457</v>
      </c>
      <c r="G617" s="200" t="n">
        <f aca="false">2*C617*F617/(2+C617*F617)</f>
        <v>0.00125610347877975</v>
      </c>
      <c r="I617" s="196" t="s">
        <v>204</v>
      </c>
      <c r="J617" s="197" t="s">
        <v>36</v>
      </c>
      <c r="K617" s="197" t="n">
        <v>1</v>
      </c>
      <c r="L617" s="198" t="n">
        <v>1780865</v>
      </c>
      <c r="M617" s="198" t="n">
        <v>1622</v>
      </c>
      <c r="N617" s="199" t="n">
        <f aca="false">M617/L617</f>
        <v>0.000910793350422407</v>
      </c>
      <c r="O617" s="200" t="n">
        <f aca="false">2*K617*N617/(2+K617*N617)</f>
        <v>0.000910378766958751</v>
      </c>
    </row>
    <row r="618" customFormat="false" ht="15" hidden="false" customHeight="false" outlineLevel="0" collapsed="false">
      <c r="A618" s="203" t="s">
        <v>205</v>
      </c>
      <c r="B618" s="204" t="s">
        <v>37</v>
      </c>
      <c r="C618" s="204" t="n">
        <v>1</v>
      </c>
      <c r="D618" s="205" t="n">
        <v>1593874</v>
      </c>
      <c r="E618" s="205" t="n">
        <v>2065</v>
      </c>
      <c r="F618" s="206" t="n">
        <f aca="false">E618/D618</f>
        <v>0.00129558547287929</v>
      </c>
      <c r="G618" s="207" t="n">
        <f aca="false">2*C618*F618/(2+C618*F618)</f>
        <v>0.00129474674534213</v>
      </c>
      <c r="I618" s="203" t="s">
        <v>205</v>
      </c>
      <c r="J618" s="204" t="s">
        <v>37</v>
      </c>
      <c r="K618" s="204" t="n">
        <v>1</v>
      </c>
      <c r="L618" s="205" t="n">
        <v>1780365</v>
      </c>
      <c r="M618" s="205" t="n">
        <v>1709</v>
      </c>
      <c r="N618" s="206" t="n">
        <f aca="false">M618/L618</f>
        <v>0.000959915522940521</v>
      </c>
      <c r="O618" s="207" t="n">
        <f aca="false">2*K618*N618/(2+K618*N618)</f>
        <v>0.000959455025054464</v>
      </c>
    </row>
    <row r="619" customFormat="false" ht="15" hidden="false" customHeight="false" outlineLevel="0" collapsed="false">
      <c r="A619" s="196" t="s">
        <v>206</v>
      </c>
      <c r="B619" s="197" t="s">
        <v>38</v>
      </c>
      <c r="C619" s="197" t="n">
        <v>1</v>
      </c>
      <c r="D619" s="198" t="n">
        <v>1554318</v>
      </c>
      <c r="E619" s="198" t="n">
        <v>2543</v>
      </c>
      <c r="F619" s="199" t="n">
        <f aca="false">E619/D619</f>
        <v>0.00163608733862697</v>
      </c>
      <c r="G619" s="200" t="n">
        <f aca="false">2*C619*F619/(2+C619*F619)</f>
        <v>0.00163475004170445</v>
      </c>
      <c r="I619" s="196" t="s">
        <v>206</v>
      </c>
      <c r="J619" s="197" t="s">
        <v>38</v>
      </c>
      <c r="K619" s="197" t="n">
        <v>1</v>
      </c>
      <c r="L619" s="198" t="n">
        <v>1768927</v>
      </c>
      <c r="M619" s="198" t="n">
        <v>2192</v>
      </c>
      <c r="N619" s="199" t="n">
        <f aca="false">M619/L619</f>
        <v>0.00123916928171711</v>
      </c>
      <c r="O619" s="200" t="n">
        <f aca="false">2*K619*N619/(2+K619*N619)</f>
        <v>0.00123840198686684</v>
      </c>
    </row>
    <row r="620" customFormat="false" ht="15" hidden="false" customHeight="false" outlineLevel="0" collapsed="false">
      <c r="A620" s="203" t="s">
        <v>207</v>
      </c>
      <c r="B620" s="204" t="s">
        <v>39</v>
      </c>
      <c r="C620" s="204" t="n">
        <v>1</v>
      </c>
      <c r="D620" s="205" t="n">
        <v>1412178</v>
      </c>
      <c r="E620" s="205" t="n">
        <v>3407</v>
      </c>
      <c r="F620" s="206" t="n">
        <f aca="false">E620/D620</f>
        <v>0.002412585382296</v>
      </c>
      <c r="G620" s="207" t="n">
        <f aca="false">2*C620*F620/(2+C620*F620)</f>
        <v>0.00240967860460725</v>
      </c>
      <c r="I620" s="203" t="s">
        <v>207</v>
      </c>
      <c r="J620" s="204" t="s">
        <v>39</v>
      </c>
      <c r="K620" s="204" t="n">
        <v>1</v>
      </c>
      <c r="L620" s="205" t="n">
        <v>1641383</v>
      </c>
      <c r="M620" s="205" t="n">
        <v>3083</v>
      </c>
      <c r="N620" s="206" t="n">
        <f aca="false">M620/L620</f>
        <v>0.00187829409711201</v>
      </c>
      <c r="O620" s="207" t="n">
        <f aca="false">2*K620*N620/(2+K620*N620)</f>
        <v>0.0018765317578501</v>
      </c>
    </row>
    <row r="621" customFormat="false" ht="15" hidden="false" customHeight="false" outlineLevel="0" collapsed="false">
      <c r="A621" s="196" t="s">
        <v>208</v>
      </c>
      <c r="B621" s="197" t="s">
        <v>40</v>
      </c>
      <c r="C621" s="197" t="n">
        <v>1</v>
      </c>
      <c r="D621" s="198" t="n">
        <v>1187120</v>
      </c>
      <c r="E621" s="198" t="n">
        <v>4498</v>
      </c>
      <c r="F621" s="199" t="n">
        <f aca="false">E621/D621</f>
        <v>0.00378900195430959</v>
      </c>
      <c r="G621" s="200" t="n">
        <f aca="false">2*C621*F621/(2+C621*F621)</f>
        <v>0.00378183725992522</v>
      </c>
      <c r="I621" s="196" t="s">
        <v>208</v>
      </c>
      <c r="J621" s="197" t="s">
        <v>40</v>
      </c>
      <c r="K621" s="197" t="n">
        <v>1</v>
      </c>
      <c r="L621" s="198" t="n">
        <v>1529635</v>
      </c>
      <c r="M621" s="198" t="n">
        <v>4693</v>
      </c>
      <c r="N621" s="199" t="n">
        <f aca="false">M621/L621</f>
        <v>0.00306805218238338</v>
      </c>
      <c r="O621" s="200" t="n">
        <f aca="false">2*K621*N621/(2+K621*N621)</f>
        <v>0.00306335291907898</v>
      </c>
    </row>
    <row r="622" customFormat="false" ht="15" hidden="false" customHeight="false" outlineLevel="0" collapsed="false">
      <c r="A622" s="203" t="s">
        <v>209</v>
      </c>
      <c r="B622" s="204" t="s">
        <v>52</v>
      </c>
      <c r="C622" s="204" t="n">
        <v>1</v>
      </c>
      <c r="D622" s="205" t="n">
        <v>1064970</v>
      </c>
      <c r="E622" s="205" t="n">
        <v>6827</v>
      </c>
      <c r="F622" s="206" t="n">
        <f aca="false">E622/D622</f>
        <v>0.00641050921622205</v>
      </c>
      <c r="G622" s="207" t="n">
        <f aca="false">2*C622*F622/(2+C622*F622)</f>
        <v>0.00639002755096836</v>
      </c>
      <c r="I622" s="203" t="s">
        <v>209</v>
      </c>
      <c r="J622" s="204" t="s">
        <v>52</v>
      </c>
      <c r="K622" s="204" t="n">
        <v>1</v>
      </c>
      <c r="L622" s="205" t="n">
        <v>1468530</v>
      </c>
      <c r="M622" s="205" t="n">
        <v>7444</v>
      </c>
      <c r="N622" s="206" t="n">
        <f aca="false">M622/L622</f>
        <v>0.00506901459282412</v>
      </c>
      <c r="O622" s="207" t="n">
        <f aca="false">2*K622*N622/(2+K622*N622)</f>
        <v>0.00505619961800018</v>
      </c>
    </row>
    <row r="623" customFormat="false" ht="15" hidden="false" customHeight="false" outlineLevel="0" collapsed="false">
      <c r="A623" s="196" t="s">
        <v>210</v>
      </c>
      <c r="B623" s="197" t="s">
        <v>53</v>
      </c>
      <c r="C623" s="197" t="n">
        <v>1</v>
      </c>
      <c r="D623" s="198" t="n">
        <v>976710</v>
      </c>
      <c r="E623" s="198" t="n">
        <v>10168</v>
      </c>
      <c r="F623" s="199" t="n">
        <f aca="false">E623/D623</f>
        <v>0.0104104596041814</v>
      </c>
      <c r="G623" s="200" t="n">
        <f aca="false">2*C623*F623/(2+C623*F623)</f>
        <v>0.0103565513743209</v>
      </c>
      <c r="I623" s="196" t="s">
        <v>210</v>
      </c>
      <c r="J623" s="197" t="s">
        <v>53</v>
      </c>
      <c r="K623" s="197" t="n">
        <v>1</v>
      </c>
      <c r="L623" s="198" t="n">
        <v>1233484</v>
      </c>
      <c r="M623" s="198" t="n">
        <v>10257</v>
      </c>
      <c r="N623" s="199" t="n">
        <f aca="false">M623/L623</f>
        <v>0.00831547065061241</v>
      </c>
      <c r="O623" s="200" t="n">
        <f aca="false">2*K623*N623/(2+K623*N623)</f>
        <v>0.00828104027692277</v>
      </c>
    </row>
    <row r="624" customFormat="false" ht="15" hidden="false" customHeight="false" outlineLevel="0" collapsed="false">
      <c r="A624" s="203" t="s">
        <v>211</v>
      </c>
      <c r="B624" s="204" t="s">
        <v>57</v>
      </c>
      <c r="C624" s="204" t="n">
        <v>1</v>
      </c>
      <c r="D624" s="205" t="n">
        <v>861250</v>
      </c>
      <c r="E624" s="205" t="n">
        <v>13935</v>
      </c>
      <c r="F624" s="206" t="n">
        <f aca="false">E624/D624</f>
        <v>0.0161799709724238</v>
      </c>
      <c r="G624" s="207" t="n">
        <f aca="false">2*C624*F624/(2+C624*F624)</f>
        <v>0.0160501256885515</v>
      </c>
      <c r="I624" s="203" t="s">
        <v>211</v>
      </c>
      <c r="J624" s="204" t="s">
        <v>57</v>
      </c>
      <c r="K624" s="204" t="n">
        <v>1</v>
      </c>
      <c r="L624" s="205" t="n">
        <v>1008817</v>
      </c>
      <c r="M624" s="205" t="n">
        <v>13399</v>
      </c>
      <c r="N624" s="206" t="n">
        <f aca="false">M624/L624</f>
        <v>0.0132818935446171</v>
      </c>
      <c r="O624" s="207" t="n">
        <f aca="false">2*K624*N624/(2+K624*N624)</f>
        <v>0.0131942710925918</v>
      </c>
    </row>
    <row r="625" customFormat="false" ht="15" hidden="false" customHeight="false" outlineLevel="0" collapsed="false">
      <c r="A625" s="196" t="s">
        <v>212</v>
      </c>
      <c r="B625" s="197" t="s">
        <v>62</v>
      </c>
      <c r="C625" s="197" t="n">
        <v>1</v>
      </c>
      <c r="D625" s="198" t="n">
        <v>718924</v>
      </c>
      <c r="E625" s="198" t="n">
        <v>17733</v>
      </c>
      <c r="F625" s="199" t="n">
        <f aca="false">E625/D625</f>
        <v>0.0246660286761883</v>
      </c>
      <c r="G625" s="200" t="n">
        <f aca="false">2*C625*F625/(2+C625*F625)</f>
        <v>0.0243655282667196</v>
      </c>
      <c r="I625" s="196" t="s">
        <v>212</v>
      </c>
      <c r="J625" s="197" t="s">
        <v>62</v>
      </c>
      <c r="K625" s="197" t="n">
        <v>1</v>
      </c>
      <c r="L625" s="198" t="n">
        <v>872137</v>
      </c>
      <c r="M625" s="198" t="n">
        <v>17694</v>
      </c>
      <c r="N625" s="199" t="n">
        <f aca="false">M625/L625</f>
        <v>0.0202880969388984</v>
      </c>
      <c r="O625" s="200" t="n">
        <f aca="false">2*K625*N625/(2+K625*N625)</f>
        <v>0.0200843602153955</v>
      </c>
    </row>
    <row r="626" customFormat="false" ht="15" hidden="false" customHeight="false" outlineLevel="0" collapsed="false">
      <c r="A626" s="203" t="s">
        <v>213</v>
      </c>
      <c r="B626" s="204" t="s">
        <v>64</v>
      </c>
      <c r="C626" s="204" t="n">
        <v>1</v>
      </c>
      <c r="D626" s="205" t="n">
        <v>538648</v>
      </c>
      <c r="E626" s="205" t="n">
        <v>20230</v>
      </c>
      <c r="F626" s="206" t="n">
        <f aca="false">E626/D626</f>
        <v>0.0375569945493161</v>
      </c>
      <c r="G626" s="207" t="n">
        <f aca="false">2*C626*F626/(2+C626*F626)</f>
        <v>0.0368647303116282</v>
      </c>
      <c r="I626" s="203" t="s">
        <v>213</v>
      </c>
      <c r="J626" s="204" t="s">
        <v>64</v>
      </c>
      <c r="K626" s="204" t="n">
        <v>1</v>
      </c>
      <c r="L626" s="205" t="n">
        <v>715777</v>
      </c>
      <c r="M626" s="205" t="n">
        <v>22760</v>
      </c>
      <c r="N626" s="206" t="n">
        <f aca="false">M626/L626</f>
        <v>0.0317976129436961</v>
      </c>
      <c r="O626" s="207" t="n">
        <f aca="false">2*K626*N626/(2+K626*N626)</f>
        <v>0.0312999806094145</v>
      </c>
    </row>
    <row r="627" customFormat="false" ht="15" hidden="false" customHeight="false" outlineLevel="0" collapsed="false">
      <c r="A627" s="196" t="s">
        <v>214</v>
      </c>
      <c r="B627" s="197" t="s">
        <v>69</v>
      </c>
      <c r="C627" s="197" t="n">
        <v>1</v>
      </c>
      <c r="D627" s="198" t="n">
        <v>362996</v>
      </c>
      <c r="E627" s="198" t="n">
        <v>21556</v>
      </c>
      <c r="F627" s="199" t="n">
        <f aca="false">E627/D627</f>
        <v>0.0593835744746499</v>
      </c>
      <c r="G627" s="200" t="n">
        <f aca="false">2*C627*F627/(2+C627*F627)</f>
        <v>0.0576712130859824</v>
      </c>
      <c r="I627" s="196" t="s">
        <v>214</v>
      </c>
      <c r="J627" s="197" t="s">
        <v>69</v>
      </c>
      <c r="K627" s="197" t="n">
        <v>1</v>
      </c>
      <c r="L627" s="198" t="n">
        <v>535672</v>
      </c>
      <c r="M627" s="198" t="n">
        <v>26961</v>
      </c>
      <c r="N627" s="199" t="n">
        <f aca="false">M627/L627</f>
        <v>0.0503311728072403</v>
      </c>
      <c r="O627" s="200" t="n">
        <f aca="false">2*K627*N627/(2+K627*N627)</f>
        <v>0.0490956519363929</v>
      </c>
    </row>
    <row r="628" customFormat="false" ht="15" hidden="false" customHeight="false" outlineLevel="0" collapsed="false">
      <c r="A628" s="203" t="s">
        <v>215</v>
      </c>
      <c r="B628" s="204" t="s">
        <v>70</v>
      </c>
      <c r="C628" s="204" t="n">
        <v>1</v>
      </c>
      <c r="D628" s="205" t="n">
        <v>221851</v>
      </c>
      <c r="E628" s="205" t="n">
        <v>21366</v>
      </c>
      <c r="F628" s="206" t="n">
        <f aca="false">E628/D628</f>
        <v>0.0963078823174112</v>
      </c>
      <c r="G628" s="207" t="n">
        <f aca="false">2*C628*F628/(2+C628*F628)</f>
        <v>0.0918833374904315</v>
      </c>
      <c r="I628" s="203" t="s">
        <v>215</v>
      </c>
      <c r="J628" s="204" t="s">
        <v>70</v>
      </c>
      <c r="K628" s="204" t="n">
        <v>1</v>
      </c>
      <c r="L628" s="205" t="n">
        <v>341314</v>
      </c>
      <c r="M628" s="205" t="n">
        <v>27179</v>
      </c>
      <c r="N628" s="206" t="n">
        <f aca="false">M628/L628</f>
        <v>0.0796304868830461</v>
      </c>
      <c r="O628" s="207" t="n">
        <f aca="false">2*K628*N628/(2+K628*N628)</f>
        <v>0.0765813805724655</v>
      </c>
    </row>
    <row r="629" customFormat="false" ht="15" hidden="false" customHeight="false" outlineLevel="0" collapsed="false">
      <c r="A629" s="196" t="s">
        <v>216</v>
      </c>
      <c r="B629" s="197" t="s">
        <v>71</v>
      </c>
      <c r="C629" s="197" t="n">
        <v>1</v>
      </c>
      <c r="D629" s="198" t="n">
        <v>111904</v>
      </c>
      <c r="E629" s="198" t="n">
        <v>15891</v>
      </c>
      <c r="F629" s="199" t="n">
        <f aca="false">E629/D629</f>
        <v>0.142005647698027</v>
      </c>
      <c r="G629" s="200" t="n">
        <f aca="false">2*C629*F629/(2+C629*F629)</f>
        <v>0.132591291578188</v>
      </c>
      <c r="I629" s="196" t="s">
        <v>216</v>
      </c>
      <c r="J629" s="197" t="s">
        <v>71</v>
      </c>
      <c r="K629" s="197" t="n">
        <v>1</v>
      </c>
      <c r="L629" s="198" t="n">
        <v>169825</v>
      </c>
      <c r="M629" s="198" t="n">
        <v>19911</v>
      </c>
      <c r="N629" s="199" t="n">
        <f aca="false">M629/L629</f>
        <v>0.117244221993228</v>
      </c>
      <c r="O629" s="200" t="n">
        <f aca="false">2*K629*N629/(2+K629*N629)</f>
        <v>0.110751722239064</v>
      </c>
    </row>
    <row r="630" customFormat="false" ht="15" hidden="false" customHeight="false" outlineLevel="0" collapsed="false">
      <c r="A630" s="203" t="n">
        <v>90</v>
      </c>
      <c r="B630" s="204" t="s">
        <v>72</v>
      </c>
      <c r="C630" s="204" t="n">
        <v>1</v>
      </c>
      <c r="D630" s="205" t="n">
        <v>41676</v>
      </c>
      <c r="E630" s="205" t="n">
        <v>8199</v>
      </c>
      <c r="F630" s="206" t="n">
        <f aca="false">E630/D630</f>
        <v>0.196731932047221</v>
      </c>
      <c r="G630" s="207" t="n">
        <f aca="false">2*C630*F630/(2+C630*F630)</f>
        <v>0.179113281121998</v>
      </c>
      <c r="I630" s="203" t="n">
        <v>90</v>
      </c>
      <c r="J630" s="204" t="s">
        <v>72</v>
      </c>
      <c r="K630" s="204" t="n">
        <v>1</v>
      </c>
      <c r="L630" s="205" t="n">
        <v>67007</v>
      </c>
      <c r="M630" s="205" t="n">
        <v>11000</v>
      </c>
      <c r="N630" s="206" t="n">
        <f aca="false">M630/L630</f>
        <v>0.164161953228767</v>
      </c>
      <c r="O630" s="207" t="n">
        <f aca="false">2*K630*N630/(2+K630*N630)</f>
        <v>0.151709490118195</v>
      </c>
    </row>
    <row r="631" customFormat="false" ht="15" hidden="false" customHeight="false" outlineLevel="0" collapsed="false">
      <c r="A631" s="196" t="n">
        <v>95</v>
      </c>
      <c r="B631" s="197" t="s">
        <v>74</v>
      </c>
      <c r="C631" s="197" t="n">
        <v>1</v>
      </c>
      <c r="D631" s="198" t="n">
        <v>9634</v>
      </c>
      <c r="E631" s="198" t="n">
        <v>2636</v>
      </c>
      <c r="F631" s="199" t="n">
        <f aca="false">E631/D631</f>
        <v>0.273614282748599</v>
      </c>
      <c r="G631" s="200" t="n">
        <f aca="false">2*C631*F631/(2+C631*F631)</f>
        <v>0.240686632578524</v>
      </c>
      <c r="I631" s="196" t="n">
        <v>95</v>
      </c>
      <c r="J631" s="197" t="s">
        <v>74</v>
      </c>
      <c r="K631" s="197" t="n">
        <v>1</v>
      </c>
      <c r="L631" s="198" t="n">
        <v>20035</v>
      </c>
      <c r="M631" s="198" t="n">
        <v>4659</v>
      </c>
      <c r="N631" s="199" t="n">
        <f aca="false">M631/L631</f>
        <v>0.23254304966309</v>
      </c>
      <c r="O631" s="200" t="n">
        <f aca="false">2*K631*N631/(2+K631*N631)</f>
        <v>0.20832122336739</v>
      </c>
    </row>
    <row r="632" customFormat="false" ht="15" hidden="false" customHeight="false" outlineLevel="0" collapsed="false">
      <c r="A632" s="220" t="s">
        <v>217</v>
      </c>
      <c r="B632" s="221" t="s">
        <v>218</v>
      </c>
      <c r="C632" s="221" t="n">
        <v>1</v>
      </c>
      <c r="D632" s="222" t="n">
        <v>1238</v>
      </c>
      <c r="E632" s="222" t="n">
        <v>414</v>
      </c>
      <c r="F632" s="223" t="n">
        <f aca="false">E632/D632</f>
        <v>0.334410339256866</v>
      </c>
      <c r="G632" s="224" t="n">
        <f aca="false">2*C632*F632/(2+C632*F632)</f>
        <v>0.286505190311419</v>
      </c>
      <c r="I632" s="220" t="s">
        <v>217</v>
      </c>
      <c r="J632" s="221" t="s">
        <v>218</v>
      </c>
      <c r="K632" s="221" t="n">
        <v>1</v>
      </c>
      <c r="L632" s="222" t="n">
        <v>4690</v>
      </c>
      <c r="M632" s="222" t="n">
        <v>1371</v>
      </c>
      <c r="N632" s="223" t="n">
        <f aca="false">M632/L632</f>
        <v>0.292324093816631</v>
      </c>
      <c r="O632" s="224" t="n">
        <f aca="false">2*K632*N632/(2+K632*N632)</f>
        <v>0.25504604222863</v>
      </c>
    </row>
    <row r="634" customFormat="false" ht="15" hidden="false" customHeight="false" outlineLevel="0" collapsed="false">
      <c r="A634" s="180"/>
      <c r="B634" s="181"/>
      <c r="C634" s="181"/>
      <c r="D634" s="181"/>
      <c r="E634" s="182"/>
      <c r="F634" s="182" t="s">
        <v>302</v>
      </c>
      <c r="G634" s="181"/>
      <c r="I634" s="180"/>
      <c r="J634" s="181"/>
      <c r="K634" s="181"/>
      <c r="L634" s="181"/>
      <c r="M634" s="182"/>
      <c r="N634" s="182" t="s">
        <v>303</v>
      </c>
      <c r="O634" s="181"/>
    </row>
    <row r="635" customFormat="false" ht="15" hidden="false" customHeight="false" outlineLevel="0" collapsed="false">
      <c r="A635" s="184"/>
      <c r="B635" s="185"/>
      <c r="C635" s="186"/>
      <c r="D635" s="187"/>
      <c r="E635" s="187"/>
      <c r="F635" s="187"/>
      <c r="G635" s="187"/>
      <c r="I635" s="184"/>
      <c r="J635" s="185"/>
      <c r="K635" s="186"/>
      <c r="L635" s="187"/>
      <c r="M635" s="187"/>
      <c r="N635" s="187"/>
      <c r="O635" s="187"/>
    </row>
    <row r="636" customFormat="false" ht="61" hidden="false" customHeight="false" outlineLevel="0" collapsed="false">
      <c r="A636" s="184" t="s">
        <v>163</v>
      </c>
      <c r="B636" s="187" t="s">
        <v>164</v>
      </c>
      <c r="C636" s="186" t="s">
        <v>165</v>
      </c>
      <c r="D636" s="187" t="s">
        <v>166</v>
      </c>
      <c r="E636" s="187" t="s">
        <v>167</v>
      </c>
      <c r="F636" s="187" t="s">
        <v>168</v>
      </c>
      <c r="G636" s="187" t="s">
        <v>169</v>
      </c>
      <c r="I636" s="184" t="s">
        <v>163</v>
      </c>
      <c r="J636" s="187" t="s">
        <v>164</v>
      </c>
      <c r="K636" s="186" t="s">
        <v>165</v>
      </c>
      <c r="L636" s="187" t="s">
        <v>166</v>
      </c>
      <c r="M636" s="187" t="s">
        <v>167</v>
      </c>
      <c r="N636" s="187" t="s">
        <v>168</v>
      </c>
      <c r="O636" s="187" t="s">
        <v>169</v>
      </c>
    </row>
    <row r="637" customFormat="false" ht="15" hidden="false" customHeight="false" outlineLevel="0" collapsed="false">
      <c r="A637" s="191" t="s">
        <v>175</v>
      </c>
      <c r="B637" s="192" t="s">
        <v>176</v>
      </c>
      <c r="C637" s="193" t="s">
        <v>177</v>
      </c>
      <c r="D637" s="192" t="s">
        <v>178</v>
      </c>
      <c r="E637" s="192" t="s">
        <v>179</v>
      </c>
      <c r="F637" s="192" t="s">
        <v>180</v>
      </c>
      <c r="G637" s="192" t="s">
        <v>181</v>
      </c>
      <c r="I637" s="191" t="s">
        <v>175</v>
      </c>
      <c r="J637" s="192" t="s">
        <v>176</v>
      </c>
      <c r="K637" s="193" t="s">
        <v>177</v>
      </c>
      <c r="L637" s="192" t="s">
        <v>178</v>
      </c>
      <c r="M637" s="192" t="s">
        <v>179</v>
      </c>
      <c r="N637" s="192" t="s">
        <v>180</v>
      </c>
      <c r="O637" s="192" t="s">
        <v>181</v>
      </c>
    </row>
    <row r="638" customFormat="false" ht="15" hidden="false" customHeight="false" outlineLevel="0" collapsed="false">
      <c r="A638" s="196" t="s">
        <v>186</v>
      </c>
      <c r="B638" s="197" t="s">
        <v>186</v>
      </c>
      <c r="C638" s="197" t="n">
        <v>1</v>
      </c>
      <c r="D638" s="198" t="n">
        <v>363161.004236098</v>
      </c>
      <c r="E638" s="198" t="n">
        <v>3034</v>
      </c>
      <c r="F638" s="199" t="n">
        <f aca="false">E638/D638</f>
        <v>0.0083544212198167</v>
      </c>
      <c r="G638" s="200" t="n">
        <f aca="false">2*C638*F638/(2+C638*F638)</f>
        <v>0.00831966821348442</v>
      </c>
      <c r="I638" s="196" t="s">
        <v>186</v>
      </c>
      <c r="J638" s="197" t="s">
        <v>186</v>
      </c>
      <c r="K638" s="197" t="n">
        <v>1</v>
      </c>
      <c r="L638" s="198" t="n">
        <v>346544.976536585</v>
      </c>
      <c r="M638" s="198" t="n">
        <v>1957</v>
      </c>
      <c r="N638" s="199" t="n">
        <f aca="false">M638/L638</f>
        <v>0.00564717463100608</v>
      </c>
      <c r="O638" s="200" t="n">
        <f aca="false">2*K638*N638/(2+K638*N638)</f>
        <v>0.00563127423650177</v>
      </c>
    </row>
    <row r="639" customFormat="false" ht="15" hidden="false" customHeight="false" outlineLevel="0" collapsed="false">
      <c r="A639" s="203" t="s">
        <v>188</v>
      </c>
      <c r="B639" s="204" t="s">
        <v>189</v>
      </c>
      <c r="C639" s="204" t="n">
        <v>1</v>
      </c>
      <c r="D639" s="205" t="n">
        <v>1820000</v>
      </c>
      <c r="E639" s="205" t="n">
        <v>502</v>
      </c>
      <c r="F639" s="206" t="n">
        <f aca="false">E639/D639</f>
        <v>0.000275824175824176</v>
      </c>
      <c r="G639" s="207" t="n">
        <f aca="false">2*C639*F639/(2+C639*F639)</f>
        <v>0.000275786141581573</v>
      </c>
      <c r="I639" s="203" t="s">
        <v>188</v>
      </c>
      <c r="J639" s="204" t="s">
        <v>189</v>
      </c>
      <c r="K639" s="204" t="n">
        <v>1</v>
      </c>
      <c r="L639" s="205" t="n">
        <v>1734633</v>
      </c>
      <c r="M639" s="205" t="n">
        <v>285</v>
      </c>
      <c r="N639" s="206" t="n">
        <f aca="false">M639/L639</f>
        <v>0.000164299883606504</v>
      </c>
      <c r="O639" s="207" t="n">
        <f aca="false">2*K639*N639/(2+K639*N639)</f>
        <v>0.000164286387489332</v>
      </c>
    </row>
    <row r="640" customFormat="false" ht="15" hidden="false" customHeight="false" outlineLevel="0" collapsed="false">
      <c r="A640" s="196" t="s">
        <v>194</v>
      </c>
      <c r="B640" s="197" t="s">
        <v>46</v>
      </c>
      <c r="C640" s="197" t="n">
        <v>1</v>
      </c>
      <c r="D640" s="198" t="n">
        <v>1780082</v>
      </c>
      <c r="E640" s="198" t="n">
        <v>232</v>
      </c>
      <c r="F640" s="199" t="n">
        <f aca="false">E640/D640</f>
        <v>0.000130331074635888</v>
      </c>
      <c r="G640" s="200" t="n">
        <f aca="false">2*C640*F640/(2+C640*F640)</f>
        <v>0.000130322582094801</v>
      </c>
      <c r="I640" s="196" t="s">
        <v>194</v>
      </c>
      <c r="J640" s="197" t="s">
        <v>46</v>
      </c>
      <c r="K640" s="197" t="n">
        <v>1</v>
      </c>
      <c r="L640" s="198" t="n">
        <v>1765235</v>
      </c>
      <c r="M640" s="198" t="n">
        <v>125</v>
      </c>
      <c r="N640" s="199" t="n">
        <f aca="false">M640/L640</f>
        <v>7.08121015048988E-005</v>
      </c>
      <c r="O640" s="200" t="n">
        <f aca="false">2*K640*N640/(2+K640*N640)</f>
        <v>7.08095944168051E-005</v>
      </c>
    </row>
    <row r="641" customFormat="false" ht="15" hidden="false" customHeight="false" outlineLevel="0" collapsed="false">
      <c r="A641" s="203" t="s">
        <v>200</v>
      </c>
      <c r="B641" s="204" t="s">
        <v>33</v>
      </c>
      <c r="C641" s="204" t="n">
        <v>1</v>
      </c>
      <c r="D641" s="205" t="n">
        <v>1711583</v>
      </c>
      <c r="E641" s="205" t="n">
        <v>255</v>
      </c>
      <c r="F641" s="206" t="n">
        <f aca="false">E641/D641</f>
        <v>0.000148984887089905</v>
      </c>
      <c r="G641" s="207" t="n">
        <f aca="false">2*C641*F641/(2+C641*F641)</f>
        <v>0.000148973789668288</v>
      </c>
      <c r="I641" s="203" t="s">
        <v>200</v>
      </c>
      <c r="J641" s="204" t="s">
        <v>33</v>
      </c>
      <c r="K641" s="204" t="n">
        <v>1</v>
      </c>
      <c r="L641" s="205" t="n">
        <v>1802640</v>
      </c>
      <c r="M641" s="205" t="n">
        <v>142</v>
      </c>
      <c r="N641" s="206" t="n">
        <f aca="false">M641/L641</f>
        <v>7.87733546354236E-005</v>
      </c>
      <c r="O641" s="207" t="n">
        <f aca="false">2*K641*N641/(2+K641*N641)</f>
        <v>7.87702521369205E-005</v>
      </c>
    </row>
    <row r="642" customFormat="false" ht="15" hidden="false" customHeight="false" outlineLevel="0" collapsed="false">
      <c r="A642" s="196" t="s">
        <v>202</v>
      </c>
      <c r="B642" s="197" t="s">
        <v>34</v>
      </c>
      <c r="C642" s="197" t="n">
        <v>1</v>
      </c>
      <c r="D642" s="198" t="n">
        <v>1726202</v>
      </c>
      <c r="E642" s="198" t="n">
        <v>560</v>
      </c>
      <c r="F642" s="199" t="n">
        <f aca="false">E642/D642</f>
        <v>0.00032441162737617</v>
      </c>
      <c r="G642" s="200" t="n">
        <f aca="false">2*C642*F642/(2+C642*F642)</f>
        <v>0.000324359014458303</v>
      </c>
      <c r="I642" s="196" t="s">
        <v>202</v>
      </c>
      <c r="J642" s="197" t="s">
        <v>34</v>
      </c>
      <c r="K642" s="197" t="n">
        <v>1</v>
      </c>
      <c r="L642" s="198" t="n">
        <v>1828095</v>
      </c>
      <c r="M642" s="198" t="n">
        <v>390</v>
      </c>
      <c r="N642" s="199" t="n">
        <f aca="false">M642/L642</f>
        <v>0.000213336834245485</v>
      </c>
      <c r="O642" s="200" t="n">
        <f aca="false">2*K642*N642/(2+K642*N642)</f>
        <v>0.000213314080370182</v>
      </c>
    </row>
    <row r="643" customFormat="false" ht="15" hidden="false" customHeight="false" outlineLevel="0" collapsed="false">
      <c r="A643" s="203" t="s">
        <v>203</v>
      </c>
      <c r="B643" s="204" t="s">
        <v>35</v>
      </c>
      <c r="C643" s="204" t="n">
        <v>1</v>
      </c>
      <c r="D643" s="205" t="n">
        <v>1765877</v>
      </c>
      <c r="E643" s="205" t="n">
        <v>696</v>
      </c>
      <c r="F643" s="206" t="n">
        <f aca="false">E643/D643</f>
        <v>0.000394138436595527</v>
      </c>
      <c r="G643" s="207" t="n">
        <f aca="false">2*C643*F643/(2+C643*F643)</f>
        <v>0.00039406077934578</v>
      </c>
      <c r="I643" s="203" t="s">
        <v>203</v>
      </c>
      <c r="J643" s="204" t="s">
        <v>35</v>
      </c>
      <c r="K643" s="204" t="n">
        <v>1</v>
      </c>
      <c r="L643" s="205" t="n">
        <v>1733433</v>
      </c>
      <c r="M643" s="205" t="n">
        <v>454</v>
      </c>
      <c r="N643" s="206" t="n">
        <f aca="false">M643/L643</f>
        <v>0.000261908017212087</v>
      </c>
      <c r="O643" s="207" t="n">
        <f aca="false">2*K643*N643/(2+K643*N643)</f>
        <v>0.000261873723798207</v>
      </c>
    </row>
    <row r="644" customFormat="false" ht="15" hidden="false" customHeight="false" outlineLevel="0" collapsed="false">
      <c r="A644" s="196" t="s">
        <v>204</v>
      </c>
      <c r="B644" s="197" t="s">
        <v>36</v>
      </c>
      <c r="C644" s="197" t="n">
        <v>1</v>
      </c>
      <c r="D644" s="198" t="n">
        <v>1717836</v>
      </c>
      <c r="E644" s="198" t="n">
        <v>782</v>
      </c>
      <c r="F644" s="199" t="n">
        <f aca="false">E644/D644</f>
        <v>0.000455223897973963</v>
      </c>
      <c r="G644" s="200" t="n">
        <f aca="false">2*C644*F644/(2+C644*F644)</f>
        <v>0.000455120307153828</v>
      </c>
      <c r="I644" s="196" t="s">
        <v>204</v>
      </c>
      <c r="J644" s="197" t="s">
        <v>36</v>
      </c>
      <c r="K644" s="197" t="n">
        <v>1</v>
      </c>
      <c r="L644" s="198" t="n">
        <v>1714447</v>
      </c>
      <c r="M644" s="198" t="n">
        <v>502</v>
      </c>
      <c r="N644" s="199" t="n">
        <f aca="false">M644/L644</f>
        <v>0.000292805785189043</v>
      </c>
      <c r="O644" s="200" t="n">
        <f aca="false">2*K644*N644/(2+K644*N644)</f>
        <v>0.000292762923850147</v>
      </c>
    </row>
    <row r="645" customFormat="false" ht="15" hidden="false" customHeight="false" outlineLevel="0" collapsed="false">
      <c r="A645" s="203" t="s">
        <v>205</v>
      </c>
      <c r="B645" s="204" t="s">
        <v>37</v>
      </c>
      <c r="C645" s="204" t="n">
        <v>1</v>
      </c>
      <c r="D645" s="205" t="n">
        <v>1611962</v>
      </c>
      <c r="E645" s="205" t="n">
        <v>949</v>
      </c>
      <c r="F645" s="206" t="n">
        <f aca="false">E645/D645</f>
        <v>0.000588723555518058</v>
      </c>
      <c r="G645" s="207" t="n">
        <f aca="false">2*C645*F645/(2+C645*F645)</f>
        <v>0.000588550308802858</v>
      </c>
      <c r="I645" s="203" t="s">
        <v>205</v>
      </c>
      <c r="J645" s="204" t="s">
        <v>37</v>
      </c>
      <c r="K645" s="204" t="n">
        <v>1</v>
      </c>
      <c r="L645" s="205" t="n">
        <v>1740835</v>
      </c>
      <c r="M645" s="205" t="n">
        <v>686</v>
      </c>
      <c r="N645" s="206" t="n">
        <f aca="false">M645/L645</f>
        <v>0.000394063768249145</v>
      </c>
      <c r="O645" s="207" t="n">
        <f aca="false">2*K645*N645/(2+K645*N645)</f>
        <v>0.000393986140417579</v>
      </c>
    </row>
    <row r="646" customFormat="false" ht="15" hidden="false" customHeight="false" outlineLevel="0" collapsed="false">
      <c r="A646" s="196" t="s">
        <v>206</v>
      </c>
      <c r="B646" s="197" t="s">
        <v>38</v>
      </c>
      <c r="C646" s="197" t="n">
        <v>1</v>
      </c>
      <c r="D646" s="198" t="n">
        <v>1587812</v>
      </c>
      <c r="E646" s="198" t="n">
        <v>1399</v>
      </c>
      <c r="F646" s="199" t="n">
        <f aca="false">E646/D646</f>
        <v>0.000881086677767897</v>
      </c>
      <c r="G646" s="200" t="n">
        <f aca="false">2*C646*F646/(2+C646*F646)</f>
        <v>0.000880698691825649</v>
      </c>
      <c r="I646" s="196" t="s">
        <v>206</v>
      </c>
      <c r="J646" s="197" t="s">
        <v>38</v>
      </c>
      <c r="K646" s="197" t="n">
        <v>1</v>
      </c>
      <c r="L646" s="198" t="n">
        <v>1760660</v>
      </c>
      <c r="M646" s="198" t="n">
        <v>1109</v>
      </c>
      <c r="N646" s="199" t="n">
        <f aca="false">M646/L646</f>
        <v>0.000629877432326514</v>
      </c>
      <c r="O646" s="200" t="n">
        <f aca="false">2*K646*N646/(2+K646*N646)</f>
        <v>0.000629679121992239</v>
      </c>
    </row>
    <row r="647" customFormat="false" ht="15" hidden="false" customHeight="false" outlineLevel="0" collapsed="false">
      <c r="A647" s="203" t="s">
        <v>207</v>
      </c>
      <c r="B647" s="204" t="s">
        <v>39</v>
      </c>
      <c r="C647" s="204" t="n">
        <v>1</v>
      </c>
      <c r="D647" s="205" t="n">
        <v>1459104</v>
      </c>
      <c r="E647" s="205" t="n">
        <v>2012</v>
      </c>
      <c r="F647" s="206" t="n">
        <f aca="false">E647/D647</f>
        <v>0.00137892843827445</v>
      </c>
      <c r="G647" s="207" t="n">
        <f aca="false">2*C647*F647/(2+C647*F647)</f>
        <v>0.00137797837149256</v>
      </c>
      <c r="I647" s="203" t="s">
        <v>207</v>
      </c>
      <c r="J647" s="204" t="s">
        <v>39</v>
      </c>
      <c r="K647" s="204" t="n">
        <v>1</v>
      </c>
      <c r="L647" s="205" t="n">
        <v>1663528</v>
      </c>
      <c r="M647" s="205" t="n">
        <v>1758</v>
      </c>
      <c r="N647" s="206" t="n">
        <f aca="false">M647/L647</f>
        <v>0.00105679014720522</v>
      </c>
      <c r="O647" s="207" t="n">
        <f aca="false">2*K647*N647/(2+K647*N647)</f>
        <v>0.00105623203939902</v>
      </c>
    </row>
    <row r="648" customFormat="false" ht="15" hidden="false" customHeight="false" outlineLevel="0" collapsed="false">
      <c r="A648" s="196" t="s">
        <v>208</v>
      </c>
      <c r="B648" s="197" t="s">
        <v>40</v>
      </c>
      <c r="C648" s="197" t="n">
        <v>1</v>
      </c>
      <c r="D648" s="198" t="n">
        <v>1242869</v>
      </c>
      <c r="E648" s="198" t="n">
        <v>2769</v>
      </c>
      <c r="F648" s="199" t="n">
        <f aca="false">E648/D648</f>
        <v>0.0022279097797113</v>
      </c>
      <c r="G648" s="200" t="n">
        <f aca="false">2*C648*F648/(2+C648*F648)</f>
        <v>0.00222543075024503</v>
      </c>
      <c r="I648" s="196" t="s">
        <v>208</v>
      </c>
      <c r="J648" s="197" t="s">
        <v>40</v>
      </c>
      <c r="K648" s="197" t="n">
        <v>1</v>
      </c>
      <c r="L648" s="198" t="n">
        <v>1570718</v>
      </c>
      <c r="M648" s="198" t="n">
        <v>2776</v>
      </c>
      <c r="N648" s="199" t="n">
        <f aca="false">M648/L648</f>
        <v>0.00176734461564711</v>
      </c>
      <c r="O648" s="200" t="n">
        <f aca="false">2*K648*N648/(2+K648*N648)</f>
        <v>0.00176578424101174</v>
      </c>
    </row>
    <row r="649" customFormat="false" ht="15" hidden="false" customHeight="false" outlineLevel="0" collapsed="false">
      <c r="A649" s="203" t="s">
        <v>209</v>
      </c>
      <c r="B649" s="204" t="s">
        <v>52</v>
      </c>
      <c r="C649" s="204" t="n">
        <v>1</v>
      </c>
      <c r="D649" s="205" t="n">
        <v>1133649</v>
      </c>
      <c r="E649" s="205" t="n">
        <v>3966</v>
      </c>
      <c r="F649" s="206" t="n">
        <f aca="false">E649/D649</f>
        <v>0.00349843734700952</v>
      </c>
      <c r="G649" s="207" t="n">
        <f aca="false">2*C649*F649/(2+C649*F649)</f>
        <v>0.00349232850078194</v>
      </c>
      <c r="I649" s="203" t="s">
        <v>209</v>
      </c>
      <c r="J649" s="204" t="s">
        <v>52</v>
      </c>
      <c r="K649" s="204" t="n">
        <v>1</v>
      </c>
      <c r="L649" s="205" t="n">
        <v>1533063</v>
      </c>
      <c r="M649" s="205" t="n">
        <v>4291</v>
      </c>
      <c r="N649" s="206" t="n">
        <f aca="false">M649/L649</f>
        <v>0.00279897173175532</v>
      </c>
      <c r="O649" s="207" t="n">
        <f aca="false">2*K649*N649/(2+K649*N649)</f>
        <v>0.00279506008467254</v>
      </c>
    </row>
    <row r="650" customFormat="false" ht="15" hidden="false" customHeight="false" outlineLevel="0" collapsed="false">
      <c r="A650" s="196" t="s">
        <v>210</v>
      </c>
      <c r="B650" s="197" t="s">
        <v>53</v>
      </c>
      <c r="C650" s="197" t="n">
        <v>1</v>
      </c>
      <c r="D650" s="198" t="n">
        <v>1064526</v>
      </c>
      <c r="E650" s="198" t="n">
        <v>5690</v>
      </c>
      <c r="F650" s="199" t="n">
        <f aca="false">E650/D650</f>
        <v>0.00534510195147887</v>
      </c>
      <c r="G650" s="200" t="n">
        <f aca="false">2*C650*F650/(2+C650*F650)</f>
        <v>0.00533085496982774</v>
      </c>
      <c r="I650" s="196" t="s">
        <v>210</v>
      </c>
      <c r="J650" s="197" t="s">
        <v>53</v>
      </c>
      <c r="K650" s="197" t="n">
        <v>1</v>
      </c>
      <c r="L650" s="198" t="n">
        <v>1319629</v>
      </c>
      <c r="M650" s="198" t="n">
        <v>5633</v>
      </c>
      <c r="N650" s="199" t="n">
        <f aca="false">M650/L650</f>
        <v>0.00426862398446836</v>
      </c>
      <c r="O650" s="200" t="n">
        <f aca="false">2*K650*N650/(2+K650*N650)</f>
        <v>0.00425953281250532</v>
      </c>
    </row>
    <row r="651" customFormat="false" ht="15" hidden="false" customHeight="false" outlineLevel="0" collapsed="false">
      <c r="A651" s="203" t="s">
        <v>211</v>
      </c>
      <c r="B651" s="204" t="s">
        <v>57</v>
      </c>
      <c r="C651" s="204" t="n">
        <v>1</v>
      </c>
      <c r="D651" s="205" t="n">
        <v>971078</v>
      </c>
      <c r="E651" s="205" t="n">
        <v>7798</v>
      </c>
      <c r="F651" s="206" t="n">
        <f aca="false">E651/D651</f>
        <v>0.00803025091702211</v>
      </c>
      <c r="G651" s="207" t="n">
        <f aca="false">2*C651*F651/(2+C651*F651)</f>
        <v>0.00799813739195899</v>
      </c>
      <c r="I651" s="203" t="s">
        <v>211</v>
      </c>
      <c r="J651" s="204" t="s">
        <v>57</v>
      </c>
      <c r="K651" s="204" t="n">
        <v>1</v>
      </c>
      <c r="L651" s="205" t="n">
        <v>1119299</v>
      </c>
      <c r="M651" s="205" t="n">
        <v>7349</v>
      </c>
      <c r="N651" s="206" t="n">
        <f aca="false">M651/L651</f>
        <v>0.00656571657796532</v>
      </c>
      <c r="O651" s="207" t="n">
        <f aca="false">2*K651*N651/(2+K651*N651)</f>
        <v>0.00654423278910856</v>
      </c>
    </row>
    <row r="652" customFormat="false" ht="15" hidden="false" customHeight="false" outlineLevel="0" collapsed="false">
      <c r="A652" s="196" t="s">
        <v>212</v>
      </c>
      <c r="B652" s="197" t="s">
        <v>62</v>
      </c>
      <c r="C652" s="197" t="n">
        <v>1</v>
      </c>
      <c r="D652" s="198" t="n">
        <v>854525</v>
      </c>
      <c r="E652" s="198" t="n">
        <v>10528</v>
      </c>
      <c r="F652" s="199" t="n">
        <f aca="false">E652/D652</f>
        <v>0.0123202949006758</v>
      </c>
      <c r="G652" s="200" t="n">
        <f aca="false">2*C652*F652/(2+C652*F652)</f>
        <v>0.0122448647284392</v>
      </c>
      <c r="I652" s="196" t="s">
        <v>212</v>
      </c>
      <c r="J652" s="197" t="s">
        <v>62</v>
      </c>
      <c r="K652" s="197" t="n">
        <v>1</v>
      </c>
      <c r="L652" s="198" t="n">
        <v>1019469</v>
      </c>
      <c r="M652" s="198" t="n">
        <v>10520</v>
      </c>
      <c r="N652" s="199" t="n">
        <f aca="false">M652/L652</f>
        <v>0.0103190974909487</v>
      </c>
      <c r="O652" s="200" t="n">
        <f aca="false">2*K652*N652/(2+K652*N652)</f>
        <v>0.0102661288984697</v>
      </c>
    </row>
    <row r="653" customFormat="false" ht="15" hidden="false" customHeight="false" outlineLevel="0" collapsed="false">
      <c r="A653" s="203" t="s">
        <v>213</v>
      </c>
      <c r="B653" s="204" t="s">
        <v>64</v>
      </c>
      <c r="C653" s="204" t="n">
        <v>1</v>
      </c>
      <c r="D653" s="205" t="n">
        <v>694230</v>
      </c>
      <c r="E653" s="205" t="n">
        <v>13610</v>
      </c>
      <c r="F653" s="206" t="n">
        <f aca="false">E653/D653</f>
        <v>0.0196044538553505</v>
      </c>
      <c r="G653" s="207" t="n">
        <f aca="false">2*C653*F653/(2+C653*F653)</f>
        <v>0.0194141519324998</v>
      </c>
      <c r="I653" s="203" t="s">
        <v>213</v>
      </c>
      <c r="J653" s="204" t="s">
        <v>64</v>
      </c>
      <c r="K653" s="204" t="n">
        <v>1</v>
      </c>
      <c r="L653" s="205" t="n">
        <v>899613</v>
      </c>
      <c r="M653" s="205" t="n">
        <v>15036</v>
      </c>
      <c r="N653" s="206" t="n">
        <f aca="false">M653/L653</f>
        <v>0.0167138536237249</v>
      </c>
      <c r="O653" s="207" t="n">
        <f aca="false">2*K653*N653/(2+K653*N653)</f>
        <v>0.0165753347642182</v>
      </c>
    </row>
    <row r="654" customFormat="false" ht="15" hidden="false" customHeight="false" outlineLevel="0" collapsed="false">
      <c r="A654" s="196" t="s">
        <v>214</v>
      </c>
      <c r="B654" s="197" t="s">
        <v>69</v>
      </c>
      <c r="C654" s="197" t="n">
        <v>1</v>
      </c>
      <c r="D654" s="198" t="n">
        <v>530992</v>
      </c>
      <c r="E654" s="198" t="n">
        <v>17645</v>
      </c>
      <c r="F654" s="199" t="n">
        <f aca="false">E654/D654</f>
        <v>0.0332302558230632</v>
      </c>
      <c r="G654" s="200" t="n">
        <f aca="false">2*C654*F654/(2+C654*F654)</f>
        <v>0.032687154568838</v>
      </c>
      <c r="I654" s="196" t="s">
        <v>214</v>
      </c>
      <c r="J654" s="197" t="s">
        <v>69</v>
      </c>
      <c r="K654" s="197" t="n">
        <v>1</v>
      </c>
      <c r="L654" s="198" t="n">
        <v>748774</v>
      </c>
      <c r="M654" s="198" t="n">
        <v>20860</v>
      </c>
      <c r="N654" s="199" t="n">
        <f aca="false">M654/L654</f>
        <v>0.0278588733048957</v>
      </c>
      <c r="O654" s="200" t="n">
        <f aca="false">2*K654*N654/(2+K654*N654)</f>
        <v>0.0274761460687773</v>
      </c>
    </row>
    <row r="655" customFormat="false" ht="15" hidden="false" customHeight="false" outlineLevel="0" collapsed="false">
      <c r="A655" s="203" t="s">
        <v>215</v>
      </c>
      <c r="B655" s="204" t="s">
        <v>70</v>
      </c>
      <c r="C655" s="204" t="n">
        <v>1</v>
      </c>
      <c r="D655" s="205" t="n">
        <v>384782</v>
      </c>
      <c r="E655" s="205" t="n">
        <v>24030</v>
      </c>
      <c r="F655" s="206" t="n">
        <f aca="false">E655/D655</f>
        <v>0.0624509462500845</v>
      </c>
      <c r="G655" s="207" t="n">
        <f aca="false">2*C655*F655/(2+C655*F655)</f>
        <v>0.0605599336688533</v>
      </c>
      <c r="I655" s="203" t="s">
        <v>215</v>
      </c>
      <c r="J655" s="204" t="s">
        <v>70</v>
      </c>
      <c r="K655" s="204" t="n">
        <v>1</v>
      </c>
      <c r="L655" s="205" t="n">
        <v>552880</v>
      </c>
      <c r="M655" s="205" t="n">
        <v>27972</v>
      </c>
      <c r="N655" s="206" t="n">
        <f aca="false">M655/L655</f>
        <v>0.0505932571263204</v>
      </c>
      <c r="O655" s="207" t="n">
        <f aca="false">2*K655*N655/(2+K655*N655)</f>
        <v>0.0493449951134836</v>
      </c>
    </row>
    <row r="656" customFormat="false" ht="15" hidden="false" customHeight="false" outlineLevel="0" collapsed="false">
      <c r="A656" s="196" t="s">
        <v>216</v>
      </c>
      <c r="B656" s="197" t="s">
        <v>71</v>
      </c>
      <c r="C656" s="197" t="n">
        <v>1</v>
      </c>
      <c r="D656" s="198" t="n">
        <v>240957</v>
      </c>
      <c r="E656" s="198" t="n">
        <v>24724</v>
      </c>
      <c r="F656" s="199" t="n">
        <f aca="false">E656/D656</f>
        <v>0.102607519183921</v>
      </c>
      <c r="G656" s="200" t="n">
        <f aca="false">2*C656*F656/(2+C656*F656)</f>
        <v>0.0976002589620202</v>
      </c>
      <c r="I656" s="196" t="s">
        <v>216</v>
      </c>
      <c r="J656" s="197" t="s">
        <v>71</v>
      </c>
      <c r="K656" s="197" t="n">
        <v>1</v>
      </c>
      <c r="L656" s="198" t="n">
        <v>332159</v>
      </c>
      <c r="M656" s="198" t="n">
        <v>27309</v>
      </c>
      <c r="N656" s="199" t="n">
        <f aca="false">M656/L656</f>
        <v>0.0822166492553265</v>
      </c>
      <c r="O656" s="200" t="n">
        <f aca="false">2*K656*N656/(2+K656*N656)</f>
        <v>0.0789703120323527</v>
      </c>
    </row>
    <row r="657" customFormat="false" ht="15" hidden="false" customHeight="false" outlineLevel="0" collapsed="false">
      <c r="A657" s="203" t="n">
        <v>90</v>
      </c>
      <c r="B657" s="204" t="s">
        <v>72</v>
      </c>
      <c r="C657" s="204" t="n">
        <v>1</v>
      </c>
      <c r="D657" s="205" t="n">
        <v>113062</v>
      </c>
      <c r="E657" s="205" t="n">
        <v>17569</v>
      </c>
      <c r="F657" s="206" t="n">
        <f aca="false">E657/D657</f>
        <v>0.155392616440537</v>
      </c>
      <c r="G657" s="207" t="n">
        <f aca="false">2*C657*F657/(2+C657*F657)</f>
        <v>0.144189615622935</v>
      </c>
      <c r="I657" s="203" t="n">
        <v>90</v>
      </c>
      <c r="J657" s="204" t="s">
        <v>72</v>
      </c>
      <c r="K657" s="204" t="n">
        <v>1</v>
      </c>
      <c r="L657" s="205" t="n">
        <v>164994</v>
      </c>
      <c r="M657" s="205" t="n">
        <v>20690</v>
      </c>
      <c r="N657" s="206" t="n">
        <f aca="false">M657/L657</f>
        <v>0.12539849933937</v>
      </c>
      <c r="O657" s="207" t="n">
        <f aca="false">2*K657*N657/(2+K657*N657)</f>
        <v>0.117999988593525</v>
      </c>
    </row>
    <row r="658" customFormat="false" ht="15" hidden="false" customHeight="false" outlineLevel="0" collapsed="false">
      <c r="A658" s="196" t="n">
        <v>95</v>
      </c>
      <c r="B658" s="197" t="s">
        <v>74</v>
      </c>
      <c r="C658" s="197" t="n">
        <v>1</v>
      </c>
      <c r="D658" s="198" t="n">
        <v>32423</v>
      </c>
      <c r="E658" s="198" t="n">
        <v>7611</v>
      </c>
      <c r="F658" s="199" t="n">
        <f aca="false">E658/D658</f>
        <v>0.234740770440736</v>
      </c>
      <c r="G658" s="200" t="n">
        <f aca="false">2*C658*F658/(2+C658*F658)</f>
        <v>0.210083221772914</v>
      </c>
      <c r="I658" s="196" t="n">
        <v>95</v>
      </c>
      <c r="J658" s="197" t="s">
        <v>74</v>
      </c>
      <c r="K658" s="197" t="n">
        <v>1</v>
      </c>
      <c r="L658" s="198" t="n">
        <v>62578</v>
      </c>
      <c r="M658" s="198" t="n">
        <v>12167</v>
      </c>
      <c r="N658" s="199" t="n">
        <f aca="false">M658/L658</f>
        <v>0.194429352168494</v>
      </c>
      <c r="O658" s="200" t="n">
        <f aca="false">2*K658*N658/(2+K658*N658)</f>
        <v>0.177202653597722</v>
      </c>
    </row>
    <row r="659" customFormat="false" ht="15" hidden="false" customHeight="false" outlineLevel="0" collapsed="false">
      <c r="A659" s="220" t="s">
        <v>217</v>
      </c>
      <c r="B659" s="221" t="s">
        <v>218</v>
      </c>
      <c r="C659" s="221" t="n">
        <v>1</v>
      </c>
      <c r="D659" s="222" t="n">
        <v>5637</v>
      </c>
      <c r="E659" s="222" t="n">
        <v>1744</v>
      </c>
      <c r="F659" s="223" t="n">
        <f aca="false">E659/D659</f>
        <v>0.309384424339187</v>
      </c>
      <c r="G659" s="224" t="n">
        <f aca="false">2*C659*F659/(2+C659*F659)</f>
        <v>0.267936703026579</v>
      </c>
      <c r="I659" s="220" t="s">
        <v>217</v>
      </c>
      <c r="J659" s="221" t="s">
        <v>218</v>
      </c>
      <c r="K659" s="221" t="n">
        <v>1</v>
      </c>
      <c r="L659" s="222" t="n">
        <v>18854</v>
      </c>
      <c r="M659" s="222" t="n">
        <v>4948</v>
      </c>
      <c r="N659" s="223" t="n">
        <f aca="false">M659/L659</f>
        <v>0.262437679007107</v>
      </c>
      <c r="O659" s="224" t="n">
        <f aca="false">2*K659*N659/(2+K659*N659)</f>
        <v>0.231995498874719</v>
      </c>
    </row>
    <row r="661" customFormat="false" ht="15" hidden="false" customHeight="false" outlineLevel="0" collapsed="false">
      <c r="F661" s="179" t="n">
        <v>2018</v>
      </c>
      <c r="N661" s="179" t="n">
        <v>2031</v>
      </c>
    </row>
    <row r="662" customFormat="false" ht="15" hidden="false" customHeight="false" outlineLevel="0" collapsed="false">
      <c r="A662" s="180"/>
      <c r="B662" s="181"/>
      <c r="C662" s="181"/>
      <c r="D662" s="181"/>
      <c r="E662" s="182"/>
      <c r="F662" s="182" t="s">
        <v>305</v>
      </c>
      <c r="G662" s="181"/>
      <c r="I662" s="180"/>
      <c r="J662" s="181"/>
      <c r="K662" s="181"/>
      <c r="L662" s="181"/>
      <c r="M662" s="182"/>
      <c r="N662" s="182" t="s">
        <v>306</v>
      </c>
      <c r="O662" s="181"/>
    </row>
    <row r="663" customFormat="false" ht="15" hidden="false" customHeight="false" outlineLevel="0" collapsed="false">
      <c r="A663" s="184"/>
      <c r="B663" s="185"/>
      <c r="C663" s="186"/>
      <c r="D663" s="187"/>
      <c r="E663" s="187"/>
      <c r="F663" s="187"/>
      <c r="G663" s="187"/>
      <c r="I663" s="184"/>
      <c r="J663" s="185"/>
      <c r="K663" s="186"/>
      <c r="L663" s="187"/>
      <c r="M663" s="187"/>
      <c r="N663" s="187"/>
      <c r="O663" s="187"/>
    </row>
    <row r="664" customFormat="false" ht="61" hidden="false" customHeight="false" outlineLevel="0" collapsed="false">
      <c r="A664" s="184" t="s">
        <v>163</v>
      </c>
      <c r="B664" s="187" t="s">
        <v>164</v>
      </c>
      <c r="C664" s="186" t="s">
        <v>165</v>
      </c>
      <c r="D664" s="187" t="s">
        <v>166</v>
      </c>
      <c r="E664" s="187" t="s">
        <v>167</v>
      </c>
      <c r="F664" s="187" t="s">
        <v>168</v>
      </c>
      <c r="G664" s="187" t="s">
        <v>169</v>
      </c>
      <c r="I664" s="184" t="s">
        <v>163</v>
      </c>
      <c r="J664" s="187" t="s">
        <v>164</v>
      </c>
      <c r="K664" s="186" t="s">
        <v>165</v>
      </c>
      <c r="L664" s="187" t="s">
        <v>166</v>
      </c>
      <c r="M664" s="187" t="s">
        <v>167</v>
      </c>
      <c r="N664" s="187" t="s">
        <v>168</v>
      </c>
      <c r="O664" s="187" t="s">
        <v>169</v>
      </c>
    </row>
    <row r="665" customFormat="false" ht="15" hidden="false" customHeight="false" outlineLevel="0" collapsed="false">
      <c r="A665" s="191" t="s">
        <v>175</v>
      </c>
      <c r="B665" s="192" t="s">
        <v>176</v>
      </c>
      <c r="C665" s="193" t="s">
        <v>177</v>
      </c>
      <c r="D665" s="192" t="s">
        <v>178</v>
      </c>
      <c r="E665" s="192" t="s">
        <v>179</v>
      </c>
      <c r="F665" s="192" t="s">
        <v>180</v>
      </c>
      <c r="G665" s="192" t="s">
        <v>181</v>
      </c>
      <c r="I665" s="191" t="s">
        <v>175</v>
      </c>
      <c r="J665" s="192" t="s">
        <v>176</v>
      </c>
      <c r="K665" s="193" t="s">
        <v>177</v>
      </c>
      <c r="L665" s="192" t="s">
        <v>178</v>
      </c>
      <c r="M665" s="192" t="s">
        <v>179</v>
      </c>
      <c r="N665" s="192" t="s">
        <v>180</v>
      </c>
      <c r="O665" s="192" t="s">
        <v>181</v>
      </c>
    </row>
    <row r="666" customFormat="false" ht="15" hidden="false" customHeight="false" outlineLevel="0" collapsed="false">
      <c r="A666" s="196" t="s">
        <v>186</v>
      </c>
      <c r="B666" s="197" t="s">
        <v>186</v>
      </c>
      <c r="C666" s="197" t="n">
        <v>1</v>
      </c>
      <c r="D666" s="198" t="n">
        <v>741054.600612</v>
      </c>
      <c r="E666" s="198" t="n">
        <v>6720</v>
      </c>
      <c r="F666" s="199" t="n">
        <f aca="false">E666/D666</f>
        <v>0.00906815772339891</v>
      </c>
      <c r="G666" s="200" t="n">
        <f aca="false">2*C666*F666/(2+C666*F666)</f>
        <v>0.00902722756173151</v>
      </c>
      <c r="I666" s="196" t="s">
        <v>186</v>
      </c>
      <c r="J666" s="197" t="s">
        <v>186</v>
      </c>
      <c r="K666" s="197" t="n">
        <v>1</v>
      </c>
      <c r="L666" s="198" t="n">
        <v>709068.472184</v>
      </c>
      <c r="M666" s="198" t="n">
        <v>4396</v>
      </c>
      <c r="N666" s="199" t="n">
        <f aca="false">M666/L666</f>
        <v>0.00619968334857689</v>
      </c>
      <c r="O666" s="200" t="n">
        <f aca="false">2*K666*N666/(2+K666*N666)</f>
        <v>0.00618052470054118</v>
      </c>
    </row>
    <row r="667" customFormat="false" ht="15" hidden="false" customHeight="false" outlineLevel="0" collapsed="false">
      <c r="A667" s="203" t="s">
        <v>188</v>
      </c>
      <c r="B667" s="204" t="s">
        <v>189</v>
      </c>
      <c r="C667" s="204" t="n">
        <v>1</v>
      </c>
      <c r="D667" s="205" t="n">
        <v>2997174.399388</v>
      </c>
      <c r="E667" s="205" t="n">
        <v>1091</v>
      </c>
      <c r="F667" s="206" t="n">
        <f aca="false">E667/D667</f>
        <v>0.000364009515169612</v>
      </c>
      <c r="G667" s="207" t="n">
        <f aca="false">2*C667*F667/(2+C667*F667)</f>
        <v>0.000363943275761933</v>
      </c>
      <c r="I667" s="203" t="s">
        <v>188</v>
      </c>
      <c r="J667" s="204" t="s">
        <v>189</v>
      </c>
      <c r="K667" s="204" t="n">
        <v>1</v>
      </c>
      <c r="L667" s="205" t="n">
        <v>2855830.527816</v>
      </c>
      <c r="M667" s="205" t="n">
        <v>639</v>
      </c>
      <c r="N667" s="206" t="n">
        <f aca="false">M667/L667</f>
        <v>0.00022375277306412</v>
      </c>
      <c r="O667" s="207" t="n">
        <f aca="false">2*K667*N667/(2+K667*N667)</f>
        <v>0.000223727743212643</v>
      </c>
    </row>
    <row r="668" customFormat="false" ht="15" hidden="false" customHeight="false" outlineLevel="0" collapsed="false">
      <c r="A668" s="196" t="s">
        <v>194</v>
      </c>
      <c r="B668" s="197" t="s">
        <v>46</v>
      </c>
      <c r="C668" s="197" t="n">
        <v>1</v>
      </c>
      <c r="D668" s="198" t="n">
        <v>3711205</v>
      </c>
      <c r="E668" s="198" t="n">
        <v>566</v>
      </c>
      <c r="F668" s="199" t="n">
        <f aca="false">E668/D668</f>
        <v>0.00015251111162008</v>
      </c>
      <c r="G668" s="200" t="n">
        <f aca="false">2*C668*F668/(2+C668*F668)</f>
        <v>0.000152499482687267</v>
      </c>
      <c r="I668" s="196" t="s">
        <v>194</v>
      </c>
      <c r="J668" s="197" t="s">
        <v>46</v>
      </c>
      <c r="K668" s="197" t="n">
        <v>1</v>
      </c>
      <c r="L668" s="198" t="n">
        <v>3621495</v>
      </c>
      <c r="M668" s="198" t="n">
        <v>353</v>
      </c>
      <c r="N668" s="199" t="n">
        <f aca="false">M668/L668</f>
        <v>9.747355719116E-005</v>
      </c>
      <c r="O668" s="200" t="n">
        <f aca="false">2*K668*N668/(2+K668*N668)</f>
        <v>9.74688068754993E-005</v>
      </c>
    </row>
    <row r="669" customFormat="false" ht="15" hidden="false" customHeight="false" outlineLevel="0" collapsed="false">
      <c r="A669" s="203" t="s">
        <v>200</v>
      </c>
      <c r="B669" s="204" t="s">
        <v>33</v>
      </c>
      <c r="C669" s="204" t="n">
        <v>1</v>
      </c>
      <c r="D669" s="205" t="n">
        <v>3524036</v>
      </c>
      <c r="E669" s="205" t="n">
        <v>659</v>
      </c>
      <c r="F669" s="206" t="n">
        <f aca="false">E669/D669</f>
        <v>0.000187001494876897</v>
      </c>
      <c r="G669" s="207" t="n">
        <f aca="false">2*C669*F669/(2+C669*F669)</f>
        <v>0.000186984011732041</v>
      </c>
      <c r="I669" s="203" t="s">
        <v>200</v>
      </c>
      <c r="J669" s="204" t="s">
        <v>33</v>
      </c>
      <c r="K669" s="204" t="n">
        <v>1</v>
      </c>
      <c r="L669" s="205" t="n">
        <v>3697812</v>
      </c>
      <c r="M669" s="205" t="n">
        <v>411</v>
      </c>
      <c r="N669" s="206" t="n">
        <f aca="false">M669/L669</f>
        <v>0.000111146807896129</v>
      </c>
      <c r="O669" s="207" t="n">
        <f aca="false">2*K669*N669/(2+K669*N669)</f>
        <v>0.000111140631432923</v>
      </c>
    </row>
    <row r="670" customFormat="false" ht="15" hidden="false" customHeight="false" outlineLevel="0" collapsed="false">
      <c r="A670" s="196" t="s">
        <v>202</v>
      </c>
      <c r="B670" s="197" t="s">
        <v>34</v>
      </c>
      <c r="C670" s="197" t="n">
        <v>1</v>
      </c>
      <c r="D670" s="198" t="n">
        <v>3513239</v>
      </c>
      <c r="E670" s="198" t="n">
        <v>2013</v>
      </c>
      <c r="F670" s="199" t="n">
        <f aca="false">E670/D670</f>
        <v>0.000572975536250167</v>
      </c>
      <c r="G670" s="200" t="n">
        <f aca="false">2*C670*F670/(2+C670*F670)</f>
        <v>0.000572811432781233</v>
      </c>
      <c r="I670" s="196" t="s">
        <v>202</v>
      </c>
      <c r="J670" s="197" t="s">
        <v>34</v>
      </c>
      <c r="K670" s="197" t="n">
        <v>1</v>
      </c>
      <c r="L670" s="198" t="n">
        <v>3754300</v>
      </c>
      <c r="M670" s="198" t="n">
        <v>1554</v>
      </c>
      <c r="N670" s="199" t="n">
        <f aca="false">M670/L670</f>
        <v>0.000413925365580801</v>
      </c>
      <c r="O670" s="200" t="n">
        <f aca="false">2*K670*N670/(2+K670*N670)</f>
        <v>0.00041383971620289</v>
      </c>
    </row>
    <row r="671" customFormat="false" ht="15" hidden="false" customHeight="false" outlineLevel="0" collapsed="false">
      <c r="A671" s="203" t="s">
        <v>203</v>
      </c>
      <c r="B671" s="204" t="s">
        <v>35</v>
      </c>
      <c r="C671" s="204" t="n">
        <v>1</v>
      </c>
      <c r="D671" s="205" t="n">
        <v>3561187</v>
      </c>
      <c r="E671" s="205" t="n">
        <v>2858</v>
      </c>
      <c r="F671" s="206" t="n">
        <f aca="false">E671/D671</f>
        <v>0.000802541399819779</v>
      </c>
      <c r="G671" s="207" t="n">
        <f aca="false">2*C671*F671/(2+C671*F671)</f>
        <v>0.000802219492642485</v>
      </c>
      <c r="I671" s="203" t="s">
        <v>203</v>
      </c>
      <c r="J671" s="204" t="s">
        <v>35</v>
      </c>
      <c r="K671" s="204" t="n">
        <v>1</v>
      </c>
      <c r="L671" s="205" t="n">
        <v>3614378</v>
      </c>
      <c r="M671" s="205" t="n">
        <v>2177</v>
      </c>
      <c r="N671" s="206" t="n">
        <f aca="false">M671/L671</f>
        <v>0.000602316636500111</v>
      </c>
      <c r="O671" s="207" t="n">
        <f aca="false">2*K671*N671/(2+K671*N671)</f>
        <v>0.000602135298446273</v>
      </c>
    </row>
    <row r="672" customFormat="false" ht="15" hidden="false" customHeight="false" outlineLevel="0" collapsed="false">
      <c r="A672" s="196" t="s">
        <v>204</v>
      </c>
      <c r="B672" s="197" t="s">
        <v>36</v>
      </c>
      <c r="C672" s="197" t="n">
        <v>1</v>
      </c>
      <c r="D672" s="198" t="n">
        <v>3484671</v>
      </c>
      <c r="E672" s="198" t="n">
        <v>2899</v>
      </c>
      <c r="F672" s="199" t="n">
        <f aca="false">E672/D672</f>
        <v>0.000831929327044074</v>
      </c>
      <c r="G672" s="200" t="n">
        <f aca="false">2*C672*F672/(2+C672*F672)</f>
        <v>0.000831583417727529</v>
      </c>
      <c r="I672" s="196" t="s">
        <v>204</v>
      </c>
      <c r="J672" s="197" t="s">
        <v>36</v>
      </c>
      <c r="K672" s="197" t="n">
        <v>1</v>
      </c>
      <c r="L672" s="198" t="n">
        <v>3495281</v>
      </c>
      <c r="M672" s="198" t="n">
        <v>2073</v>
      </c>
      <c r="N672" s="199" t="n">
        <f aca="false">M672/L672</f>
        <v>0.00059308536280774</v>
      </c>
      <c r="O672" s="200" t="n">
        <f aca="false">2*K672*N672/(2+K672*N672)</f>
        <v>0.000592909539822971</v>
      </c>
    </row>
    <row r="673" customFormat="false" ht="15" hidden="false" customHeight="false" outlineLevel="0" collapsed="false">
      <c r="A673" s="203" t="s">
        <v>205</v>
      </c>
      <c r="B673" s="204" t="s">
        <v>37</v>
      </c>
      <c r="C673" s="204" t="n">
        <v>1</v>
      </c>
      <c r="D673" s="205" t="n">
        <v>3243841</v>
      </c>
      <c r="E673" s="205" t="n">
        <v>2967</v>
      </c>
      <c r="F673" s="206" t="n">
        <f aca="false">E673/D673</f>
        <v>0.000914656421199436</v>
      </c>
      <c r="G673" s="207" t="n">
        <f aca="false">2*C673*F673/(2+C673*F673)</f>
        <v>0.000914238314227129</v>
      </c>
      <c r="I673" s="203" t="s">
        <v>205</v>
      </c>
      <c r="J673" s="204" t="s">
        <v>37</v>
      </c>
      <c r="K673" s="204" t="n">
        <v>1</v>
      </c>
      <c r="L673" s="205" t="n">
        <v>3509462</v>
      </c>
      <c r="M673" s="205" t="n">
        <v>2339</v>
      </c>
      <c r="N673" s="206" t="n">
        <f aca="false">M673/L673</f>
        <v>0.000666483922606941</v>
      </c>
      <c r="O673" s="207" t="n">
        <f aca="false">2*K673*N673/(2+K673*N673)</f>
        <v>0.000666261896185914</v>
      </c>
    </row>
    <row r="674" customFormat="false" ht="15" hidden="false" customHeight="false" outlineLevel="0" collapsed="false">
      <c r="A674" s="196" t="s">
        <v>206</v>
      </c>
      <c r="B674" s="197" t="s">
        <v>38</v>
      </c>
      <c r="C674" s="197" t="n">
        <v>1</v>
      </c>
      <c r="D674" s="198" t="n">
        <v>3142485</v>
      </c>
      <c r="E674" s="198" t="n">
        <v>3850</v>
      </c>
      <c r="F674" s="199" t="n">
        <f aca="false">E674/D674</f>
        <v>0.00122514506831377</v>
      </c>
      <c r="G674" s="200" t="n">
        <f aca="false">2*C674*F674/(2+C674*F674)</f>
        <v>0.00122439503754281</v>
      </c>
      <c r="I674" s="196" t="s">
        <v>206</v>
      </c>
      <c r="J674" s="197" t="s">
        <v>38</v>
      </c>
      <c r="K674" s="197" t="n">
        <v>1</v>
      </c>
      <c r="L674" s="198" t="n">
        <v>3543287</v>
      </c>
      <c r="M674" s="198" t="n">
        <v>3246</v>
      </c>
      <c r="N674" s="199" t="n">
        <f aca="false">M674/L674</f>
        <v>0.000916098526594092</v>
      </c>
      <c r="O674" s="200" t="n">
        <f aca="false">2*K674*N674/(2+K674*N674)</f>
        <v>0.000915679100456711</v>
      </c>
    </row>
    <row r="675" customFormat="false" ht="15" hidden="false" customHeight="false" outlineLevel="0" collapsed="false">
      <c r="A675" s="203" t="s">
        <v>207</v>
      </c>
      <c r="B675" s="204" t="s">
        <v>39</v>
      </c>
      <c r="C675" s="204" t="n">
        <v>1</v>
      </c>
      <c r="D675" s="205" t="n">
        <v>2955834</v>
      </c>
      <c r="E675" s="205" t="n">
        <v>5455</v>
      </c>
      <c r="F675" s="206" t="n">
        <f aca="false">E675/D675</f>
        <v>0.00184550282593677</v>
      </c>
      <c r="G675" s="207" t="n">
        <f aca="false">2*C675*F675/(2+C675*F675)</f>
        <v>0.00184380145553844</v>
      </c>
      <c r="I675" s="203" t="s">
        <v>207</v>
      </c>
      <c r="J675" s="204" t="s">
        <v>39</v>
      </c>
      <c r="K675" s="204" t="n">
        <v>1</v>
      </c>
      <c r="L675" s="205" t="n">
        <v>3353523</v>
      </c>
      <c r="M675" s="205" t="n">
        <v>4839</v>
      </c>
      <c r="N675" s="206" t="n">
        <f aca="false">M675/L675</f>
        <v>0.00144296013475977</v>
      </c>
      <c r="O675" s="207" t="n">
        <f aca="false">2*K675*N675/(2+K675*N675)</f>
        <v>0.00144191981835207</v>
      </c>
    </row>
    <row r="676" customFormat="false" ht="15" hidden="false" customHeight="false" outlineLevel="0" collapsed="false">
      <c r="A676" s="196" t="s">
        <v>208</v>
      </c>
      <c r="B676" s="197" t="s">
        <v>40</v>
      </c>
      <c r="C676" s="197" t="n">
        <v>1</v>
      </c>
      <c r="D676" s="198" t="n">
        <v>2500862</v>
      </c>
      <c r="E676" s="198" t="n">
        <v>7336</v>
      </c>
      <c r="F676" s="199" t="n">
        <f aca="false">E676/D676</f>
        <v>0.00293338856762188</v>
      </c>
      <c r="G676" s="200" t="n">
        <f aca="false">2*C676*F676/(2+C676*F676)</f>
        <v>0.00292909248441823</v>
      </c>
      <c r="I676" s="196" t="s">
        <v>208</v>
      </c>
      <c r="J676" s="197" t="s">
        <v>40</v>
      </c>
      <c r="K676" s="197" t="n">
        <v>1</v>
      </c>
      <c r="L676" s="198" t="n">
        <v>3118334</v>
      </c>
      <c r="M676" s="198" t="n">
        <v>7406</v>
      </c>
      <c r="N676" s="199" t="n">
        <f aca="false">M676/L676</f>
        <v>0.00237498613041451</v>
      </c>
      <c r="O676" s="200" t="n">
        <f aca="false">2*K676*N676/(2+K676*N676)</f>
        <v>0.00237216919594483</v>
      </c>
    </row>
    <row r="677" customFormat="false" ht="15" hidden="false" customHeight="false" outlineLevel="0" collapsed="false">
      <c r="A677" s="203" t="s">
        <v>209</v>
      </c>
      <c r="B677" s="204" t="s">
        <v>52</v>
      </c>
      <c r="C677" s="204" t="n">
        <v>1</v>
      </c>
      <c r="D677" s="205" t="n">
        <v>2216535</v>
      </c>
      <c r="E677" s="205" t="n">
        <v>10665</v>
      </c>
      <c r="F677" s="206" t="n">
        <f aca="false">E677/D677</f>
        <v>0.0048115639951546</v>
      </c>
      <c r="G677" s="207" t="n">
        <f aca="false">2*C677*F677/(2+C677*F677)</f>
        <v>0.00480001620258634</v>
      </c>
      <c r="I677" s="203" t="s">
        <v>209</v>
      </c>
      <c r="J677" s="204" t="s">
        <v>52</v>
      </c>
      <c r="K677" s="204" t="n">
        <v>1</v>
      </c>
      <c r="L677" s="205" t="n">
        <v>3032582</v>
      </c>
      <c r="M677" s="205" t="n">
        <v>11713</v>
      </c>
      <c r="N677" s="206" t="n">
        <f aca="false">M677/L677</f>
        <v>0.00386238525454547</v>
      </c>
      <c r="O677" s="207" t="n">
        <f aca="false">2*K677*N677/(2+K677*N677)</f>
        <v>0.00385494062163838</v>
      </c>
    </row>
    <row r="678" customFormat="false" ht="15" hidden="false" customHeight="false" outlineLevel="0" collapsed="false">
      <c r="A678" s="196" t="s">
        <v>210</v>
      </c>
      <c r="B678" s="197" t="s">
        <v>53</v>
      </c>
      <c r="C678" s="197" t="n">
        <v>1</v>
      </c>
      <c r="D678" s="198" t="n">
        <v>2063845</v>
      </c>
      <c r="E678" s="198" t="n">
        <v>15736</v>
      </c>
      <c r="F678" s="199" t="n">
        <f aca="false">E678/D678</f>
        <v>0.0076246035918395</v>
      </c>
      <c r="G678" s="200" t="n">
        <f aca="false">2*C678*F678/(2+C678*F678)</f>
        <v>0.00759564669430563</v>
      </c>
      <c r="I678" s="196" t="s">
        <v>210</v>
      </c>
      <c r="J678" s="197" t="s">
        <v>53</v>
      </c>
      <c r="K678" s="197" t="n">
        <v>1</v>
      </c>
      <c r="L678" s="198" t="n">
        <v>2639468</v>
      </c>
      <c r="M678" s="198" t="n">
        <v>16197</v>
      </c>
      <c r="N678" s="199" t="n">
        <f aca="false">M678/L678</f>
        <v>0.00613646386317243</v>
      </c>
      <c r="O678" s="200" t="n">
        <f aca="false">2*K678*N678/(2+K678*N678)</f>
        <v>0.00611769336105439</v>
      </c>
    </row>
    <row r="679" customFormat="false" ht="15" hidden="false" customHeight="false" outlineLevel="0" collapsed="false">
      <c r="A679" s="203" t="s">
        <v>211</v>
      </c>
      <c r="B679" s="204" t="s">
        <v>57</v>
      </c>
      <c r="C679" s="204" t="n">
        <v>1</v>
      </c>
      <c r="D679" s="205" t="n">
        <v>1856108</v>
      </c>
      <c r="E679" s="205" t="n">
        <v>21660</v>
      </c>
      <c r="F679" s="206" t="n">
        <f aca="false">E679/D679</f>
        <v>0.0116695795718784</v>
      </c>
      <c r="G679" s="207" t="n">
        <f aca="false">2*C679*F679/(2+C679*F679)</f>
        <v>0.0116018850117144</v>
      </c>
      <c r="I679" s="203" t="s">
        <v>211</v>
      </c>
      <c r="J679" s="204" t="s">
        <v>57</v>
      </c>
      <c r="K679" s="204" t="n">
        <v>1</v>
      </c>
      <c r="L679" s="205" t="n">
        <v>2175931</v>
      </c>
      <c r="M679" s="205" t="n">
        <v>20935</v>
      </c>
      <c r="N679" s="206" t="n">
        <f aca="false">M679/L679</f>
        <v>0.00962116905361429</v>
      </c>
      <c r="O679" s="207" t="n">
        <f aca="false">2*K679*N679/(2+K679*N679)</f>
        <v>0.00957510719111818</v>
      </c>
    </row>
    <row r="680" customFormat="false" ht="15" hidden="false" customHeight="false" outlineLevel="0" collapsed="false">
      <c r="A680" s="196" t="s">
        <v>212</v>
      </c>
      <c r="B680" s="197" t="s">
        <v>62</v>
      </c>
      <c r="C680" s="197" t="n">
        <v>1</v>
      </c>
      <c r="D680" s="198" t="n">
        <v>1603203</v>
      </c>
      <c r="E680" s="198" t="n">
        <v>28343</v>
      </c>
      <c r="F680" s="199" t="n">
        <f aca="false">E680/D680</f>
        <v>0.0176789838841369</v>
      </c>
      <c r="G680" s="200" t="n">
        <f aca="false">2*C680*F680/(2+C680*F680)</f>
        <v>0.0175240799208841</v>
      </c>
      <c r="I680" s="196" t="s">
        <v>212</v>
      </c>
      <c r="J680" s="197" t="s">
        <v>62</v>
      </c>
      <c r="K680" s="197" t="n">
        <v>1</v>
      </c>
      <c r="L680" s="198" t="n">
        <v>1909040</v>
      </c>
      <c r="M680" s="198" t="n">
        <v>28148</v>
      </c>
      <c r="N680" s="199" t="n">
        <f aca="false">M680/L680</f>
        <v>0.0147445836650882</v>
      </c>
      <c r="O680" s="200" t="n">
        <f aca="false">2*K680*N680/(2+K680*N680)</f>
        <v>0.0146366778048519</v>
      </c>
    </row>
    <row r="681" customFormat="false" ht="15" hidden="false" customHeight="false" outlineLevel="0" collapsed="false">
      <c r="A681" s="203" t="s">
        <v>213</v>
      </c>
      <c r="B681" s="204" t="s">
        <v>64</v>
      </c>
      <c r="C681" s="204" t="n">
        <v>1</v>
      </c>
      <c r="D681" s="205" t="n">
        <v>1272577</v>
      </c>
      <c r="E681" s="205" t="n">
        <v>34451</v>
      </c>
      <c r="F681" s="206" t="n">
        <f aca="false">E681/D681</f>
        <v>0.0270718392678793</v>
      </c>
      <c r="G681" s="207" t="n">
        <f aca="false">2*C681*F681/(2+C681*F681)</f>
        <v>0.0267102909166326</v>
      </c>
      <c r="I681" s="203" t="s">
        <v>213</v>
      </c>
      <c r="J681" s="204" t="s">
        <v>64</v>
      </c>
      <c r="K681" s="204" t="n">
        <v>1</v>
      </c>
      <c r="L681" s="205" t="n">
        <v>1638791</v>
      </c>
      <c r="M681" s="205" t="n">
        <v>37958</v>
      </c>
      <c r="N681" s="206" t="n">
        <f aca="false">M681/L681</f>
        <v>0.0231621970098689</v>
      </c>
      <c r="O681" s="207" t="n">
        <f aca="false">2*K681*N681/(2+K681*N681)</f>
        <v>0.0228970243157977</v>
      </c>
    </row>
    <row r="682" customFormat="false" ht="15" hidden="false" customHeight="false" outlineLevel="0" collapsed="false">
      <c r="A682" s="196" t="s">
        <v>214</v>
      </c>
      <c r="B682" s="197" t="s">
        <v>69</v>
      </c>
      <c r="C682" s="197" t="n">
        <v>1</v>
      </c>
      <c r="D682" s="198" t="n">
        <v>918063</v>
      </c>
      <c r="E682" s="198" t="n">
        <v>39667</v>
      </c>
      <c r="F682" s="199" t="n">
        <f aca="false">E682/D682</f>
        <v>0.0432072744463071</v>
      </c>
      <c r="G682" s="200" t="n">
        <f aca="false">2*C682*F682/(2+C682*F682)</f>
        <v>0.0422935793021938</v>
      </c>
      <c r="I682" s="196" t="s">
        <v>214</v>
      </c>
      <c r="J682" s="197" t="s">
        <v>69</v>
      </c>
      <c r="K682" s="197" t="n">
        <v>1</v>
      </c>
      <c r="L682" s="198" t="n">
        <v>1308288</v>
      </c>
      <c r="M682" s="198" t="n">
        <v>48211</v>
      </c>
      <c r="N682" s="199" t="n">
        <f aca="false">M682/L682</f>
        <v>0.0368504488308385</v>
      </c>
      <c r="O682" s="200" t="n">
        <f aca="false">2*K682*N682/(2+K682*N682)</f>
        <v>0.0361837550243228</v>
      </c>
    </row>
    <row r="683" customFormat="false" ht="15" hidden="false" customHeight="false" outlineLevel="0" collapsed="false">
      <c r="A683" s="203" t="s">
        <v>215</v>
      </c>
      <c r="B683" s="204" t="s">
        <v>70</v>
      </c>
      <c r="C683" s="204" t="n">
        <v>1</v>
      </c>
      <c r="D683" s="205" t="n">
        <v>616143</v>
      </c>
      <c r="E683" s="205" t="n">
        <v>45332</v>
      </c>
      <c r="F683" s="206" t="n">
        <f aca="false">E683/D683</f>
        <v>0.0735738294519292</v>
      </c>
      <c r="G683" s="207" t="n">
        <f aca="false">2*C683*F683/(2+C683*F683)</f>
        <v>0.0709633082815051</v>
      </c>
      <c r="I683" s="203" t="s">
        <v>215</v>
      </c>
      <c r="J683" s="204" t="s">
        <v>70</v>
      </c>
      <c r="K683" s="204" t="n">
        <v>1</v>
      </c>
      <c r="L683" s="205" t="n">
        <v>921072</v>
      </c>
      <c r="M683" s="205" t="n">
        <v>56166</v>
      </c>
      <c r="N683" s="206" t="n">
        <f aca="false">M683/L683</f>
        <v>0.0609789462713013</v>
      </c>
      <c r="O683" s="207" t="n">
        <f aca="false">2*K683*N683/(2+K683*N683)</f>
        <v>0.0591747396368349</v>
      </c>
    </row>
    <row r="684" customFormat="false" ht="15" hidden="false" customHeight="false" outlineLevel="0" collapsed="false">
      <c r="A684" s="196" t="s">
        <v>216</v>
      </c>
      <c r="B684" s="197" t="s">
        <v>71</v>
      </c>
      <c r="C684" s="197" t="n">
        <v>1</v>
      </c>
      <c r="D684" s="198" t="n">
        <v>358527</v>
      </c>
      <c r="E684" s="198" t="n">
        <v>40560</v>
      </c>
      <c r="F684" s="199" t="n">
        <f aca="false">E684/D684</f>
        <v>0.113129555096269</v>
      </c>
      <c r="G684" s="200" t="n">
        <f aca="false">2*C684*F684/(2+C684*F684)</f>
        <v>0.107072994955215</v>
      </c>
      <c r="I684" s="196" t="s">
        <v>216</v>
      </c>
      <c r="J684" s="197" t="s">
        <v>71</v>
      </c>
      <c r="K684" s="197" t="n">
        <v>1</v>
      </c>
      <c r="L684" s="198" t="n">
        <v>523660</v>
      </c>
      <c r="M684" s="198" t="n">
        <v>48650</v>
      </c>
      <c r="N684" s="199" t="n">
        <f aca="false">M684/L684</f>
        <v>0.0929037925371424</v>
      </c>
      <c r="O684" s="200" t="n">
        <f aca="false">2*K684*N684/(2+K684*N684)</f>
        <v>0.0887798023668531</v>
      </c>
    </row>
    <row r="685" customFormat="false" ht="15" hidden="false" customHeight="false" outlineLevel="0" collapsed="false">
      <c r="A685" s="203" t="n">
        <v>90</v>
      </c>
      <c r="B685" s="204" t="s">
        <v>72</v>
      </c>
      <c r="C685" s="204" t="n">
        <v>1</v>
      </c>
      <c r="D685" s="205" t="n">
        <v>160912</v>
      </c>
      <c r="E685" s="205" t="n">
        <v>26351</v>
      </c>
      <c r="F685" s="206" t="n">
        <f aca="false">E685/D685</f>
        <v>0.163760316197673</v>
      </c>
      <c r="G685" s="207" t="n">
        <f aca="false">2*C685*F685/(2+C685*F685)</f>
        <v>0.151366410569398</v>
      </c>
      <c r="I685" s="203" t="n">
        <v>90</v>
      </c>
      <c r="J685" s="204" t="s">
        <v>72</v>
      </c>
      <c r="K685" s="204" t="n">
        <v>1</v>
      </c>
      <c r="L685" s="205" t="n">
        <v>241489</v>
      </c>
      <c r="M685" s="205" t="n">
        <v>32571</v>
      </c>
      <c r="N685" s="206" t="n">
        <f aca="false">M685/L685</f>
        <v>0.134875708624409</v>
      </c>
      <c r="O685" s="207" t="n">
        <f aca="false">2*K685*N685/(2+K685*N685)</f>
        <v>0.126354623905778</v>
      </c>
    </row>
    <row r="686" customFormat="false" ht="15" hidden="false" customHeight="false" outlineLevel="0" collapsed="false">
      <c r="A686" s="196" t="n">
        <v>95</v>
      </c>
      <c r="B686" s="197" t="s">
        <v>74</v>
      </c>
      <c r="C686" s="197" t="n">
        <v>1</v>
      </c>
      <c r="D686" s="198" t="n">
        <v>45274</v>
      </c>
      <c r="E686" s="198" t="n">
        <v>10864</v>
      </c>
      <c r="F686" s="199" t="n">
        <f aca="false">E686/D686</f>
        <v>0.239961125590847</v>
      </c>
      <c r="G686" s="200" t="n">
        <f aca="false">2*C686*F686/(2+C686*F686)</f>
        <v>0.214254723306906</v>
      </c>
      <c r="I686" s="196" t="n">
        <v>95</v>
      </c>
      <c r="J686" s="197" t="s">
        <v>74</v>
      </c>
      <c r="K686" s="197" t="n">
        <v>1</v>
      </c>
      <c r="L686" s="198" t="n">
        <v>86110</v>
      </c>
      <c r="M686" s="198" t="n">
        <v>17336</v>
      </c>
      <c r="N686" s="199" t="n">
        <f aca="false">M686/L686</f>
        <v>0.201323888050168</v>
      </c>
      <c r="O686" s="200" t="n">
        <f aca="false">2*K686*N686/(2+K686*N686)</f>
        <v>0.182911646162612</v>
      </c>
    </row>
    <row r="687" customFormat="false" ht="15" hidden="false" customHeight="false" outlineLevel="0" collapsed="false">
      <c r="A687" s="220" t="s">
        <v>217</v>
      </c>
      <c r="B687" s="221" t="s">
        <v>218</v>
      </c>
      <c r="C687" s="221" t="n">
        <v>1</v>
      </c>
      <c r="D687" s="222" t="n">
        <v>7726</v>
      </c>
      <c r="E687" s="222" t="n">
        <v>2393</v>
      </c>
      <c r="F687" s="223" t="n">
        <f aca="false">E687/D687</f>
        <v>0.309733367848822</v>
      </c>
      <c r="G687" s="224" t="n">
        <f aca="false">2*C687*F687/(2+C687*F687)</f>
        <v>0.268198374894928</v>
      </c>
      <c r="I687" s="220" t="s">
        <v>217</v>
      </c>
      <c r="J687" s="221" t="s">
        <v>218</v>
      </c>
      <c r="K687" s="221" t="n">
        <v>1</v>
      </c>
      <c r="L687" s="222" t="n">
        <v>25074</v>
      </c>
      <c r="M687" s="222" t="n">
        <v>6662</v>
      </c>
      <c r="N687" s="223" t="n">
        <f aca="false">M687/L687</f>
        <v>0.265693547100582</v>
      </c>
      <c r="O687" s="224" t="n">
        <f aca="false">2*K687*N687/(2+K687*N687)</f>
        <v>0.234536173208942</v>
      </c>
    </row>
    <row r="689" customFormat="false" ht="15" hidden="false" customHeight="false" outlineLevel="0" collapsed="false">
      <c r="A689" s="180"/>
      <c r="B689" s="181"/>
      <c r="C689" s="181"/>
      <c r="D689" s="181"/>
      <c r="E689" s="182"/>
      <c r="F689" s="182" t="s">
        <v>307</v>
      </c>
      <c r="G689" s="181"/>
      <c r="I689" s="180"/>
      <c r="J689" s="181"/>
      <c r="K689" s="181"/>
      <c r="L689" s="181"/>
      <c r="M689" s="182"/>
      <c r="N689" s="182" t="s">
        <v>308</v>
      </c>
      <c r="O689" s="181"/>
    </row>
    <row r="690" customFormat="false" ht="15" hidden="false" customHeight="false" outlineLevel="0" collapsed="false">
      <c r="A690" s="184"/>
      <c r="B690" s="185"/>
      <c r="C690" s="186"/>
      <c r="D690" s="187"/>
      <c r="E690" s="187"/>
      <c r="F690" s="187"/>
      <c r="G690" s="187"/>
      <c r="I690" s="184"/>
      <c r="J690" s="185"/>
      <c r="K690" s="186"/>
      <c r="L690" s="187"/>
      <c r="M690" s="187"/>
      <c r="N690" s="187"/>
      <c r="O690" s="187"/>
    </row>
    <row r="691" customFormat="false" ht="61" hidden="false" customHeight="false" outlineLevel="0" collapsed="false">
      <c r="A691" s="184" t="s">
        <v>163</v>
      </c>
      <c r="B691" s="187" t="s">
        <v>164</v>
      </c>
      <c r="C691" s="186" t="s">
        <v>165</v>
      </c>
      <c r="D691" s="187" t="s">
        <v>166</v>
      </c>
      <c r="E691" s="187" t="s">
        <v>167</v>
      </c>
      <c r="F691" s="187" t="s">
        <v>168</v>
      </c>
      <c r="G691" s="187" t="s">
        <v>169</v>
      </c>
      <c r="I691" s="184" t="s">
        <v>163</v>
      </c>
      <c r="J691" s="187" t="s">
        <v>164</v>
      </c>
      <c r="K691" s="186" t="s">
        <v>165</v>
      </c>
      <c r="L691" s="187" t="s">
        <v>166</v>
      </c>
      <c r="M691" s="187" t="s">
        <v>167</v>
      </c>
      <c r="N691" s="187" t="s">
        <v>168</v>
      </c>
      <c r="O691" s="187" t="s">
        <v>169</v>
      </c>
    </row>
    <row r="692" customFormat="false" ht="15" hidden="false" customHeight="false" outlineLevel="0" collapsed="false">
      <c r="A692" s="191" t="s">
        <v>175</v>
      </c>
      <c r="B692" s="192" t="s">
        <v>176</v>
      </c>
      <c r="C692" s="193" t="s">
        <v>177</v>
      </c>
      <c r="D692" s="192" t="s">
        <v>178</v>
      </c>
      <c r="E692" s="192" t="s">
        <v>179</v>
      </c>
      <c r="F692" s="192" t="s">
        <v>180</v>
      </c>
      <c r="G692" s="192" t="s">
        <v>181</v>
      </c>
      <c r="I692" s="191" t="s">
        <v>175</v>
      </c>
      <c r="J692" s="192" t="s">
        <v>176</v>
      </c>
      <c r="K692" s="193" t="s">
        <v>177</v>
      </c>
      <c r="L692" s="192" t="s">
        <v>178</v>
      </c>
      <c r="M692" s="192" t="s">
        <v>179</v>
      </c>
      <c r="N692" s="192" t="s">
        <v>180</v>
      </c>
      <c r="O692" s="192" t="s">
        <v>181</v>
      </c>
    </row>
    <row r="693" customFormat="false" ht="15" hidden="false" customHeight="false" outlineLevel="0" collapsed="false">
      <c r="A693" s="196" t="s">
        <v>186</v>
      </c>
      <c r="B693" s="197" t="s">
        <v>186</v>
      </c>
      <c r="C693" s="197" t="n">
        <v>1</v>
      </c>
      <c r="D693" s="198" t="n">
        <v>379208.502752488</v>
      </c>
      <c r="E693" s="198" t="n">
        <v>3798</v>
      </c>
      <c r="F693" s="199" t="n">
        <f aca="false">E693/D693</f>
        <v>0.0100155982063487</v>
      </c>
      <c r="G693" s="200" t="n">
        <f aca="false">2*C693*F693/(2+C693*F693)</f>
        <v>0.00996569202277455</v>
      </c>
      <c r="I693" s="196" t="s">
        <v>186</v>
      </c>
      <c r="J693" s="197" t="s">
        <v>186</v>
      </c>
      <c r="K693" s="197" t="n">
        <v>1</v>
      </c>
      <c r="L693" s="198" t="n">
        <v>362943.022338146</v>
      </c>
      <c r="M693" s="198" t="n">
        <v>2490</v>
      </c>
      <c r="N693" s="199" t="n">
        <f aca="false">M693/L693</f>
        <v>0.00686058099136046</v>
      </c>
      <c r="O693" s="200" t="n">
        <f aca="false">2*K693*N693/(2+K693*N693)</f>
        <v>0.00683712765733974</v>
      </c>
    </row>
    <row r="694" customFormat="false" ht="15" hidden="false" customHeight="false" outlineLevel="0" collapsed="false">
      <c r="A694" s="203" t="s">
        <v>188</v>
      </c>
      <c r="B694" s="204" t="s">
        <v>189</v>
      </c>
      <c r="C694" s="204" t="n">
        <v>1</v>
      </c>
      <c r="D694" s="205" t="n">
        <v>1923444</v>
      </c>
      <c r="E694" s="205" t="n">
        <v>610</v>
      </c>
      <c r="F694" s="206" t="n">
        <f aca="false">E694/D694</f>
        <v>0.000317139464419032</v>
      </c>
      <c r="G694" s="207" t="n">
        <f aca="false">2*C694*F694/(2+C694*F694)</f>
        <v>0.00031708918367209</v>
      </c>
      <c r="I694" s="203" t="s">
        <v>188</v>
      </c>
      <c r="J694" s="204" t="s">
        <v>189</v>
      </c>
      <c r="K694" s="204" t="n">
        <v>1</v>
      </c>
      <c r="L694" s="205" t="n">
        <v>1834817</v>
      </c>
      <c r="M694" s="205" t="n">
        <v>361</v>
      </c>
      <c r="N694" s="206" t="n">
        <f aca="false">M694/L694</f>
        <v>0.000196749866607951</v>
      </c>
      <c r="O694" s="207" t="n">
        <f aca="false">2*K694*N694/(2+K694*N694)</f>
        <v>0.00019673051325683</v>
      </c>
    </row>
    <row r="695" customFormat="false" ht="15" hidden="false" customHeight="false" outlineLevel="0" collapsed="false">
      <c r="A695" s="196" t="s">
        <v>194</v>
      </c>
      <c r="B695" s="197" t="s">
        <v>46</v>
      </c>
      <c r="C695" s="197" t="n">
        <v>1</v>
      </c>
      <c r="D695" s="198" t="n">
        <v>1910645</v>
      </c>
      <c r="E695" s="198" t="n">
        <v>345</v>
      </c>
      <c r="F695" s="199" t="n">
        <f aca="false">E695/D695</f>
        <v>0.000180567295337438</v>
      </c>
      <c r="G695" s="200" t="n">
        <f aca="false">2*C695*F695/(2+C695*F695)</f>
        <v>0.000180550994535062</v>
      </c>
      <c r="I695" s="196" t="s">
        <v>194</v>
      </c>
      <c r="J695" s="197" t="s">
        <v>46</v>
      </c>
      <c r="K695" s="197" t="n">
        <v>1</v>
      </c>
      <c r="L695" s="198" t="n">
        <v>1863441</v>
      </c>
      <c r="M695" s="198" t="n">
        <v>233</v>
      </c>
      <c r="N695" s="199" t="n">
        <f aca="false">M695/L695</f>
        <v>0.000125037497833309</v>
      </c>
      <c r="O695" s="200" t="n">
        <f aca="false">2*K695*N695/(2+K695*N695)</f>
        <v>0.000125029681134068</v>
      </c>
    </row>
    <row r="696" customFormat="false" ht="15" hidden="false" customHeight="false" outlineLevel="0" collapsed="false">
      <c r="A696" s="203" t="s">
        <v>200</v>
      </c>
      <c r="B696" s="204" t="s">
        <v>33</v>
      </c>
      <c r="C696" s="204" t="n">
        <v>1</v>
      </c>
      <c r="D696" s="205" t="n">
        <v>1809332</v>
      </c>
      <c r="E696" s="205" t="n">
        <v>420</v>
      </c>
      <c r="F696" s="206" t="n">
        <f aca="false">E696/D696</f>
        <v>0.000232129868924001</v>
      </c>
      <c r="G696" s="207" t="n">
        <f aca="false">2*C696*F696/(2+C696*F696)</f>
        <v>0.000232102929912652</v>
      </c>
      <c r="I696" s="203" t="s">
        <v>200</v>
      </c>
      <c r="J696" s="204" t="s">
        <v>33</v>
      </c>
      <c r="K696" s="204" t="n">
        <v>1</v>
      </c>
      <c r="L696" s="205" t="n">
        <v>1902159</v>
      </c>
      <c r="M696" s="205" t="n">
        <v>284</v>
      </c>
      <c r="N696" s="206" t="n">
        <f aca="false">M696/L696</f>
        <v>0.000149304027686434</v>
      </c>
      <c r="O696" s="207" t="n">
        <f aca="false">2*K696*N696/(2+K696*N696)</f>
        <v>0.00014929288267209</v>
      </c>
    </row>
    <row r="697" customFormat="false" ht="15" hidden="false" customHeight="false" outlineLevel="0" collapsed="false">
      <c r="A697" s="196" t="s">
        <v>202</v>
      </c>
      <c r="B697" s="197" t="s">
        <v>34</v>
      </c>
      <c r="C697" s="197" t="n">
        <v>1</v>
      </c>
      <c r="D697" s="198" t="n">
        <v>1792030</v>
      </c>
      <c r="E697" s="198" t="n">
        <v>1469</v>
      </c>
      <c r="F697" s="199" t="n">
        <f aca="false">E697/D697</f>
        <v>0.000819740740947417</v>
      </c>
      <c r="G697" s="200" t="n">
        <f aca="false">2*C697*F697/(2+C697*F697)</f>
        <v>0.000819404891161109</v>
      </c>
      <c r="I697" s="196" t="s">
        <v>202</v>
      </c>
      <c r="J697" s="197" t="s">
        <v>34</v>
      </c>
      <c r="K697" s="197" t="n">
        <v>1</v>
      </c>
      <c r="L697" s="198" t="n">
        <v>1929768</v>
      </c>
      <c r="M697" s="198" t="n">
        <v>1167</v>
      </c>
      <c r="N697" s="199" t="n">
        <f aca="false">M697/L697</f>
        <v>0.000604735906077829</v>
      </c>
      <c r="O697" s="200" t="n">
        <f aca="false">2*K697*N697/(2+K697*N697)</f>
        <v>0.000604553108591881</v>
      </c>
    </row>
    <row r="698" customFormat="false" ht="15" hidden="false" customHeight="false" outlineLevel="0" collapsed="false">
      <c r="A698" s="203" t="s">
        <v>203</v>
      </c>
      <c r="B698" s="204" t="s">
        <v>35</v>
      </c>
      <c r="C698" s="204" t="n">
        <v>1</v>
      </c>
      <c r="D698" s="205" t="n">
        <v>1801939</v>
      </c>
      <c r="E698" s="205" t="n">
        <v>2191</v>
      </c>
      <c r="F698" s="206" t="n">
        <f aca="false">E698/D698</f>
        <v>0.00121591241434921</v>
      </c>
      <c r="G698" s="207" t="n">
        <f aca="false">2*C698*F698/(2+C698*F698)</f>
        <v>0.00121517364199077</v>
      </c>
      <c r="I698" s="203" t="s">
        <v>203</v>
      </c>
      <c r="J698" s="204" t="s">
        <v>35</v>
      </c>
      <c r="K698" s="204" t="n">
        <v>1</v>
      </c>
      <c r="L698" s="205" t="n">
        <v>1856763</v>
      </c>
      <c r="M698" s="205" t="n">
        <v>1729</v>
      </c>
      <c r="N698" s="206" t="n">
        <f aca="false">M698/L698</f>
        <v>0.00093119046426496</v>
      </c>
      <c r="O698" s="207" t="n">
        <f aca="false">2*K698*N698/(2+K698*N698)</f>
        <v>0.000930757108193112</v>
      </c>
    </row>
    <row r="699" customFormat="false" ht="15" hidden="false" customHeight="false" outlineLevel="0" collapsed="false">
      <c r="A699" s="196" t="s">
        <v>204</v>
      </c>
      <c r="B699" s="197" t="s">
        <v>36</v>
      </c>
      <c r="C699" s="197" t="n">
        <v>1</v>
      </c>
      <c r="D699" s="198" t="n">
        <v>1746826</v>
      </c>
      <c r="E699" s="198" t="n">
        <v>2137</v>
      </c>
      <c r="F699" s="199" t="n">
        <f aca="false">E699/D699</f>
        <v>0.00122336168570882</v>
      </c>
      <c r="G699" s="200" t="n">
        <f aca="false">2*C699*F699/(2+C699*F699)</f>
        <v>0.00122261383624698</v>
      </c>
      <c r="I699" s="196" t="s">
        <v>204</v>
      </c>
      <c r="J699" s="197" t="s">
        <v>36</v>
      </c>
      <c r="K699" s="197" t="n">
        <v>1</v>
      </c>
      <c r="L699" s="198" t="n">
        <v>1783093</v>
      </c>
      <c r="M699" s="198" t="n">
        <v>1594</v>
      </c>
      <c r="N699" s="199" t="n">
        <f aca="false">M699/L699</f>
        <v>0.000893952250387389</v>
      </c>
      <c r="O699" s="200" t="n">
        <f aca="false">2*K699*N699/(2+K699*N699)</f>
        <v>0.000893552853595233</v>
      </c>
    </row>
    <row r="700" customFormat="false" ht="15" hidden="false" customHeight="false" outlineLevel="0" collapsed="false">
      <c r="A700" s="203" t="s">
        <v>205</v>
      </c>
      <c r="B700" s="204" t="s">
        <v>37</v>
      </c>
      <c r="C700" s="204" t="n">
        <v>1</v>
      </c>
      <c r="D700" s="205" t="n">
        <v>1613810</v>
      </c>
      <c r="E700" s="205" t="n">
        <v>2042</v>
      </c>
      <c r="F700" s="206" t="n">
        <f aca="false">E700/D700</f>
        <v>0.00126532863224295</v>
      </c>
      <c r="G700" s="207" t="n">
        <f aca="false">2*C700*F700/(2+C700*F700)</f>
        <v>0.00126452861011462</v>
      </c>
      <c r="I700" s="203" t="s">
        <v>205</v>
      </c>
      <c r="J700" s="204" t="s">
        <v>37</v>
      </c>
      <c r="K700" s="204" t="n">
        <v>1</v>
      </c>
      <c r="L700" s="205" t="n">
        <v>1776796</v>
      </c>
      <c r="M700" s="205" t="n">
        <v>1670</v>
      </c>
      <c r="N700" s="206" t="n">
        <f aca="false">M700/L700</f>
        <v>0.000939894056492698</v>
      </c>
      <c r="O700" s="207" t="n">
        <f aca="false">2*K700*N700/(2+K700*N700)</f>
        <v>0.000939452563552278</v>
      </c>
    </row>
    <row r="701" customFormat="false" ht="15" hidden="false" customHeight="false" outlineLevel="0" collapsed="false">
      <c r="A701" s="196" t="s">
        <v>206</v>
      </c>
      <c r="B701" s="197" t="s">
        <v>38</v>
      </c>
      <c r="C701" s="197" t="n">
        <v>1</v>
      </c>
      <c r="D701" s="198" t="n">
        <v>1555594</v>
      </c>
      <c r="E701" s="198" t="n">
        <v>2483</v>
      </c>
      <c r="F701" s="199" t="n">
        <f aca="false">E701/D701</f>
        <v>0.0015961748373933</v>
      </c>
      <c r="G701" s="200" t="n">
        <f aca="false">2*C701*F701/(2+C701*F701)</f>
        <v>0.00159490196620003</v>
      </c>
      <c r="I701" s="196" t="s">
        <v>206</v>
      </c>
      <c r="J701" s="197" t="s">
        <v>38</v>
      </c>
      <c r="K701" s="197" t="n">
        <v>1</v>
      </c>
      <c r="L701" s="198" t="n">
        <v>1778502</v>
      </c>
      <c r="M701" s="198" t="n">
        <v>2162</v>
      </c>
      <c r="N701" s="199" t="n">
        <f aca="false">M701/L701</f>
        <v>0.00121562978281722</v>
      </c>
      <c r="O701" s="200" t="n">
        <f aca="false">2*K701*N701/(2+K701*N701)</f>
        <v>0.00121489135376097</v>
      </c>
    </row>
    <row r="702" customFormat="false" ht="15" hidden="false" customHeight="false" outlineLevel="0" collapsed="false">
      <c r="A702" s="203" t="s">
        <v>207</v>
      </c>
      <c r="B702" s="204" t="s">
        <v>39</v>
      </c>
      <c r="C702" s="204" t="n">
        <v>1</v>
      </c>
      <c r="D702" s="205" t="n">
        <v>1454862</v>
      </c>
      <c r="E702" s="205" t="n">
        <v>3439</v>
      </c>
      <c r="F702" s="206" t="n">
        <f aca="false">E702/D702</f>
        <v>0.00236379807844318</v>
      </c>
      <c r="G702" s="207" t="n">
        <f aca="false">2*C702*F702/(2+C702*F702)</f>
        <v>0.00236100760582226</v>
      </c>
      <c r="I702" s="203" t="s">
        <v>207</v>
      </c>
      <c r="J702" s="204" t="s">
        <v>39</v>
      </c>
      <c r="K702" s="204" t="n">
        <v>1</v>
      </c>
      <c r="L702" s="205" t="n">
        <v>1667624</v>
      </c>
      <c r="M702" s="205" t="n">
        <v>3083</v>
      </c>
      <c r="N702" s="206" t="n">
        <f aca="false">M702/L702</f>
        <v>0.00184873808484407</v>
      </c>
      <c r="O702" s="207" t="n">
        <f aca="false">2*K702*N702/(2+K702*N702)</f>
        <v>0.00184703074680132</v>
      </c>
    </row>
    <row r="703" customFormat="false" ht="15" hidden="false" customHeight="false" outlineLevel="0" collapsed="false">
      <c r="A703" s="196" t="s">
        <v>208</v>
      </c>
      <c r="B703" s="197" t="s">
        <v>40</v>
      </c>
      <c r="C703" s="197" t="n">
        <v>1</v>
      </c>
      <c r="D703" s="198" t="n">
        <v>1222518</v>
      </c>
      <c r="E703" s="198" t="n">
        <v>4546</v>
      </c>
      <c r="F703" s="199" t="n">
        <f aca="false">E703/D703</f>
        <v>0.00371855465522798</v>
      </c>
      <c r="G703" s="200" t="n">
        <f aca="false">2*C703*F703/(2+C703*F703)</f>
        <v>0.00371165366172678</v>
      </c>
      <c r="I703" s="196" t="s">
        <v>208</v>
      </c>
      <c r="J703" s="197" t="s">
        <v>40</v>
      </c>
      <c r="K703" s="197" t="n">
        <v>1</v>
      </c>
      <c r="L703" s="198" t="n">
        <v>1539590</v>
      </c>
      <c r="M703" s="198" t="n">
        <v>4658</v>
      </c>
      <c r="N703" s="199" t="n">
        <f aca="false">M703/L703</f>
        <v>0.00302548080982599</v>
      </c>
      <c r="O703" s="200" t="n">
        <f aca="false">2*K703*N703/(2+K703*N703)</f>
        <v>0.00302091095576357</v>
      </c>
    </row>
    <row r="704" customFormat="false" ht="15" hidden="false" customHeight="false" outlineLevel="0" collapsed="false">
      <c r="A704" s="203" t="s">
        <v>209</v>
      </c>
      <c r="B704" s="204" t="s">
        <v>52</v>
      </c>
      <c r="C704" s="204" t="n">
        <v>1</v>
      </c>
      <c r="D704" s="205" t="n">
        <v>1074291</v>
      </c>
      <c r="E704" s="205" t="n">
        <v>6746</v>
      </c>
      <c r="F704" s="206" t="n">
        <f aca="false">E704/D704</f>
        <v>0.00627949038016701</v>
      </c>
      <c r="G704" s="207" t="n">
        <f aca="false">2*C704*F704/(2+C704*F704)</f>
        <v>0.006259836089913</v>
      </c>
      <c r="I704" s="203" t="s">
        <v>209</v>
      </c>
      <c r="J704" s="204" t="s">
        <v>52</v>
      </c>
      <c r="K704" s="204" t="n">
        <v>1</v>
      </c>
      <c r="L704" s="205" t="n">
        <v>1484917</v>
      </c>
      <c r="M704" s="205" t="n">
        <v>7436</v>
      </c>
      <c r="N704" s="206" t="n">
        <f aca="false">M704/L704</f>
        <v>0.00500768729834731</v>
      </c>
      <c r="O704" s="207" t="n">
        <f aca="false">2*K704*N704/(2+K704*N704)</f>
        <v>0.00499518014825663</v>
      </c>
    </row>
    <row r="705" customFormat="false" ht="15" hidden="false" customHeight="false" outlineLevel="0" collapsed="false">
      <c r="A705" s="196" t="s">
        <v>210</v>
      </c>
      <c r="B705" s="197" t="s">
        <v>53</v>
      </c>
      <c r="C705" s="197" t="n">
        <v>1</v>
      </c>
      <c r="D705" s="198" t="n">
        <v>987817</v>
      </c>
      <c r="E705" s="198" t="n">
        <v>10094</v>
      </c>
      <c r="F705" s="199" t="n">
        <f aca="false">E705/D705</f>
        <v>0.0102184918866551</v>
      </c>
      <c r="G705" s="200" t="n">
        <f aca="false">2*C705*F705/(2+C705*F705)</f>
        <v>0.0101665484900248</v>
      </c>
      <c r="I705" s="196" t="s">
        <v>210</v>
      </c>
      <c r="J705" s="197" t="s">
        <v>53</v>
      </c>
      <c r="K705" s="197" t="n">
        <v>1</v>
      </c>
      <c r="L705" s="198" t="n">
        <v>1276485</v>
      </c>
      <c r="M705" s="198" t="n">
        <v>10461</v>
      </c>
      <c r="N705" s="199" t="n">
        <f aca="false">M705/L705</f>
        <v>0.0081951609302107</v>
      </c>
      <c r="O705" s="200" t="n">
        <f aca="false">2*K705*N705/(2+K705*N705)</f>
        <v>0.00816171763546591</v>
      </c>
    </row>
    <row r="706" customFormat="false" ht="15" hidden="false" customHeight="false" outlineLevel="0" collapsed="false">
      <c r="A706" s="203" t="s">
        <v>211</v>
      </c>
      <c r="B706" s="204" t="s">
        <v>57</v>
      </c>
      <c r="C706" s="204" t="n">
        <v>1</v>
      </c>
      <c r="D706" s="205" t="n">
        <v>872557</v>
      </c>
      <c r="E706" s="205" t="n">
        <v>13886</v>
      </c>
      <c r="F706" s="206" t="n">
        <f aca="false">E706/D706</f>
        <v>0.0159141465829739</v>
      </c>
      <c r="G706" s="207" t="n">
        <f aca="false">2*C706*F706/(2+C706*F706)</f>
        <v>0.0157885162023877</v>
      </c>
      <c r="I706" s="203" t="s">
        <v>211</v>
      </c>
      <c r="J706" s="204" t="s">
        <v>57</v>
      </c>
      <c r="K706" s="204" t="n">
        <v>1</v>
      </c>
      <c r="L706" s="205" t="n">
        <v>1032637</v>
      </c>
      <c r="M706" s="205" t="n">
        <v>13529</v>
      </c>
      <c r="N706" s="206" t="n">
        <f aca="false">M706/L706</f>
        <v>0.0131014093045281</v>
      </c>
      <c r="O706" s="207" t="n">
        <f aca="false">2*K706*N706/(2+K706*N706)</f>
        <v>0.0130161443869381</v>
      </c>
    </row>
    <row r="707" customFormat="false" ht="15" hidden="false" customHeight="false" outlineLevel="0" collapsed="false">
      <c r="A707" s="196" t="s">
        <v>212</v>
      </c>
      <c r="B707" s="197" t="s">
        <v>62</v>
      </c>
      <c r="C707" s="197" t="n">
        <v>1</v>
      </c>
      <c r="D707" s="198" t="n">
        <v>732831</v>
      </c>
      <c r="E707" s="198" t="n">
        <v>17781</v>
      </c>
      <c r="F707" s="199" t="n">
        <f aca="false">E707/D707</f>
        <v>0.0242634386372847</v>
      </c>
      <c r="G707" s="200" t="n">
        <f aca="false">2*C707*F707/(2+C707*F707)</f>
        <v>0.0239726096654877</v>
      </c>
      <c r="I707" s="196" t="s">
        <v>212</v>
      </c>
      <c r="J707" s="197" t="s">
        <v>62</v>
      </c>
      <c r="K707" s="197" t="n">
        <v>1</v>
      </c>
      <c r="L707" s="198" t="n">
        <v>881264</v>
      </c>
      <c r="M707" s="198" t="n">
        <v>17662</v>
      </c>
      <c r="N707" s="199" t="n">
        <f aca="false">M707/L707</f>
        <v>0.0200416674231558</v>
      </c>
      <c r="O707" s="200" t="n">
        <f aca="false">2*K707*N707/(2+K707*N707)</f>
        <v>0.019842825765789</v>
      </c>
    </row>
    <row r="708" customFormat="false" ht="15" hidden="false" customHeight="false" outlineLevel="0" collapsed="false">
      <c r="A708" s="203" t="s">
        <v>213</v>
      </c>
      <c r="B708" s="204" t="s">
        <v>64</v>
      </c>
      <c r="C708" s="204" t="n">
        <v>1</v>
      </c>
      <c r="D708" s="205" t="n">
        <v>556566</v>
      </c>
      <c r="E708" s="205" t="n">
        <v>20606</v>
      </c>
      <c r="F708" s="206" t="n">
        <f aca="false">E708/D708</f>
        <v>0.0370234617278095</v>
      </c>
      <c r="G708" s="207" t="n">
        <f aca="false">2*C708*F708/(2+C708*F708)</f>
        <v>0.0363505501271017</v>
      </c>
      <c r="I708" s="203" t="s">
        <v>213</v>
      </c>
      <c r="J708" s="204" t="s">
        <v>64</v>
      </c>
      <c r="K708" s="204" t="n">
        <v>1</v>
      </c>
      <c r="L708" s="205" t="n">
        <v>727061</v>
      </c>
      <c r="M708" s="205" t="n">
        <v>22874</v>
      </c>
      <c r="N708" s="206" t="n">
        <f aca="false">M708/L708</f>
        <v>0.0314609090571493</v>
      </c>
      <c r="O708" s="207" t="n">
        <f aca="false">2*K708*N708/(2+K708*N708)</f>
        <v>0.0309736790079323</v>
      </c>
    </row>
    <row r="709" customFormat="false" ht="15" hidden="false" customHeight="false" outlineLevel="0" collapsed="false">
      <c r="A709" s="196" t="s">
        <v>214</v>
      </c>
      <c r="B709" s="197" t="s">
        <v>69</v>
      </c>
      <c r="C709" s="197" t="n">
        <v>1</v>
      </c>
      <c r="D709" s="198" t="n">
        <v>373831</v>
      </c>
      <c r="E709" s="198" t="n">
        <v>21874</v>
      </c>
      <c r="F709" s="199" t="n">
        <f aca="false">E709/D709</f>
        <v>0.0585130714146232</v>
      </c>
      <c r="G709" s="200" t="n">
        <f aca="false">2*C709*F709/(2+C709*F709)</f>
        <v>0.0568498419827013</v>
      </c>
      <c r="I709" s="196" t="s">
        <v>214</v>
      </c>
      <c r="J709" s="197" t="s">
        <v>69</v>
      </c>
      <c r="K709" s="197" t="n">
        <v>1</v>
      </c>
      <c r="L709" s="198" t="n">
        <v>546565</v>
      </c>
      <c r="M709" s="198" t="n">
        <v>27223</v>
      </c>
      <c r="N709" s="199" t="n">
        <f aca="false">M709/L709</f>
        <v>0.04980743369956</v>
      </c>
      <c r="O709" s="200" t="n">
        <f aca="false">2*K709*N709/(2+K709*N709)</f>
        <v>0.0485971832092207</v>
      </c>
    </row>
    <row r="710" customFormat="false" ht="15" hidden="false" customHeight="false" outlineLevel="0" collapsed="false">
      <c r="A710" s="203" t="s">
        <v>215</v>
      </c>
      <c r="B710" s="204" t="s">
        <v>70</v>
      </c>
      <c r="C710" s="204" t="n">
        <v>1</v>
      </c>
      <c r="D710" s="205" t="n">
        <v>225783</v>
      </c>
      <c r="E710" s="205" t="n">
        <v>21390</v>
      </c>
      <c r="F710" s="206" t="n">
        <f aca="false">E710/D710</f>
        <v>0.0947369819694131</v>
      </c>
      <c r="G710" s="207" t="n">
        <f aca="false">2*C710*F710/(2+C710*F710)</f>
        <v>0.090452388805724</v>
      </c>
      <c r="I710" s="203" t="s">
        <v>215</v>
      </c>
      <c r="J710" s="204" t="s">
        <v>70</v>
      </c>
      <c r="K710" s="204" t="n">
        <v>1</v>
      </c>
      <c r="L710" s="205" t="n">
        <v>352552</v>
      </c>
      <c r="M710" s="205" t="n">
        <v>27753</v>
      </c>
      <c r="N710" s="206" t="n">
        <f aca="false">M710/L710</f>
        <v>0.0787203022532846</v>
      </c>
      <c r="O710" s="207" t="n">
        <f aca="false">2*K710*N710/(2+K710*N710)</f>
        <v>0.0757391960505255</v>
      </c>
    </row>
    <row r="711" customFormat="false" ht="15" hidden="false" customHeight="false" outlineLevel="0" collapsed="false">
      <c r="A711" s="196" t="s">
        <v>216</v>
      </c>
      <c r="B711" s="197" t="s">
        <v>71</v>
      </c>
      <c r="C711" s="197" t="n">
        <v>1</v>
      </c>
      <c r="D711" s="198" t="n">
        <v>114506</v>
      </c>
      <c r="E711" s="198" t="n">
        <v>15996</v>
      </c>
      <c r="F711" s="199" t="n">
        <f aca="false">E711/D711</f>
        <v>0.139695736467958</v>
      </c>
      <c r="G711" s="200" t="n">
        <f aca="false">2*C711*F711/(2+C711*F711)</f>
        <v>0.13057532815255</v>
      </c>
      <c r="I711" s="196" t="s">
        <v>216</v>
      </c>
      <c r="J711" s="197" t="s">
        <v>71</v>
      </c>
      <c r="K711" s="197" t="n">
        <v>1</v>
      </c>
      <c r="L711" s="198" t="n">
        <v>177978</v>
      </c>
      <c r="M711" s="198" t="n">
        <v>20623</v>
      </c>
      <c r="N711" s="199" t="n">
        <f aca="false">M711/L711</f>
        <v>0.115873872051602</v>
      </c>
      <c r="O711" s="200" t="n">
        <f aca="false">2*K711*N711/(2+K711*N711)</f>
        <v>0.109528146816471</v>
      </c>
    </row>
    <row r="712" customFormat="false" ht="15" hidden="false" customHeight="false" outlineLevel="0" collapsed="false">
      <c r="A712" s="203" t="n">
        <v>90</v>
      </c>
      <c r="B712" s="204" t="s">
        <v>72</v>
      </c>
      <c r="C712" s="204" t="n">
        <v>1</v>
      </c>
      <c r="D712" s="205" t="n">
        <v>43354</v>
      </c>
      <c r="E712" s="205" t="n">
        <v>8403</v>
      </c>
      <c r="F712" s="206" t="n">
        <f aca="false">E712/D712</f>
        <v>0.19382294597961</v>
      </c>
      <c r="G712" s="207" t="n">
        <f aca="false">2*C712*F712/(2+C712*F712)</f>
        <v>0.176698804554678</v>
      </c>
      <c r="I712" s="203" t="n">
        <v>90</v>
      </c>
      <c r="J712" s="204" t="s">
        <v>72</v>
      </c>
      <c r="K712" s="204" t="n">
        <v>1</v>
      </c>
      <c r="L712" s="205" t="n">
        <v>70234</v>
      </c>
      <c r="M712" s="205" t="n">
        <v>11387</v>
      </c>
      <c r="N712" s="206" t="n">
        <f aca="false">M712/L712</f>
        <v>0.162129452971495</v>
      </c>
      <c r="O712" s="207" t="n">
        <f aca="false">2*K712*N712/(2+K712*N712)</f>
        <v>0.149972012775345</v>
      </c>
    </row>
    <row r="713" customFormat="false" ht="15" hidden="false" customHeight="false" outlineLevel="0" collapsed="false">
      <c r="A713" s="196" t="n">
        <v>95</v>
      </c>
      <c r="B713" s="197" t="s">
        <v>74</v>
      </c>
      <c r="C713" s="197" t="n">
        <v>1</v>
      </c>
      <c r="D713" s="198" t="n">
        <v>10408</v>
      </c>
      <c r="E713" s="198" t="n">
        <v>2807</v>
      </c>
      <c r="F713" s="199" t="n">
        <f aca="false">E713/D713</f>
        <v>0.269696387394312</v>
      </c>
      <c r="G713" s="200" t="n">
        <f aca="false">2*C713*F713/(2+C713*F713)</f>
        <v>0.237649748126826</v>
      </c>
      <c r="I713" s="196" t="n">
        <v>95</v>
      </c>
      <c r="J713" s="197" t="s">
        <v>74</v>
      </c>
      <c r="K713" s="197" t="n">
        <v>1</v>
      </c>
      <c r="L713" s="198" t="n">
        <v>20997</v>
      </c>
      <c r="M713" s="198" t="n">
        <v>4835</v>
      </c>
      <c r="N713" s="199" t="n">
        <f aca="false">M713/L713</f>
        <v>0.230270991093966</v>
      </c>
      <c r="O713" s="200" t="n">
        <f aca="false">2*K713*N713/(2+K713*N713)</f>
        <v>0.206495974716522</v>
      </c>
    </row>
    <row r="714" customFormat="false" ht="15" hidden="false" customHeight="false" outlineLevel="0" collapsed="false">
      <c r="A714" s="220" t="s">
        <v>217</v>
      </c>
      <c r="B714" s="221" t="s">
        <v>218</v>
      </c>
      <c r="C714" s="221" t="n">
        <v>1</v>
      </c>
      <c r="D714" s="222" t="n">
        <v>1428</v>
      </c>
      <c r="E714" s="222" t="n">
        <v>475</v>
      </c>
      <c r="F714" s="223" t="n">
        <f aca="false">E714/D714</f>
        <v>0.332633053221288</v>
      </c>
      <c r="G714" s="224" t="n">
        <f aca="false">2*C714*F714/(2+C714*F714)</f>
        <v>0.285199639747823</v>
      </c>
      <c r="I714" s="220" t="s">
        <v>217</v>
      </c>
      <c r="J714" s="221" t="s">
        <v>218</v>
      </c>
      <c r="K714" s="221" t="n">
        <v>1</v>
      </c>
      <c r="L714" s="222" t="n">
        <v>5024</v>
      </c>
      <c r="M714" s="222" t="n">
        <v>1455</v>
      </c>
      <c r="N714" s="223" t="n">
        <f aca="false">M714/L714</f>
        <v>0.289609872611465</v>
      </c>
      <c r="O714" s="224" t="n">
        <f aca="false">2*K714*N714/(2+K714*N714)</f>
        <v>0.252977484134574</v>
      </c>
    </row>
    <row r="716" customFormat="false" ht="15" hidden="false" customHeight="false" outlineLevel="0" collapsed="false">
      <c r="A716" s="180"/>
      <c r="B716" s="181"/>
      <c r="C716" s="181"/>
      <c r="D716" s="181"/>
      <c r="E716" s="182"/>
      <c r="F716" s="182" t="s">
        <v>310</v>
      </c>
      <c r="G716" s="181"/>
      <c r="I716" s="180"/>
      <c r="J716" s="181"/>
      <c r="K716" s="181"/>
      <c r="L716" s="181"/>
      <c r="M716" s="182"/>
      <c r="N716" s="182" t="s">
        <v>311</v>
      </c>
      <c r="O716" s="181"/>
    </row>
    <row r="717" customFormat="false" ht="15" hidden="false" customHeight="false" outlineLevel="0" collapsed="false">
      <c r="A717" s="184"/>
      <c r="B717" s="185"/>
      <c r="C717" s="186"/>
      <c r="D717" s="187"/>
      <c r="E717" s="187"/>
      <c r="F717" s="187"/>
      <c r="G717" s="187"/>
      <c r="I717" s="184"/>
      <c r="J717" s="185"/>
      <c r="K717" s="186"/>
      <c r="L717" s="187"/>
      <c r="M717" s="187"/>
      <c r="N717" s="187"/>
      <c r="O717" s="187"/>
    </row>
    <row r="718" customFormat="false" ht="61" hidden="false" customHeight="false" outlineLevel="0" collapsed="false">
      <c r="A718" s="184" t="s">
        <v>163</v>
      </c>
      <c r="B718" s="187" t="s">
        <v>164</v>
      </c>
      <c r="C718" s="186" t="s">
        <v>165</v>
      </c>
      <c r="D718" s="187" t="s">
        <v>166</v>
      </c>
      <c r="E718" s="187" t="s">
        <v>167</v>
      </c>
      <c r="F718" s="187" t="s">
        <v>168</v>
      </c>
      <c r="G718" s="187" t="s">
        <v>169</v>
      </c>
      <c r="I718" s="184" t="s">
        <v>163</v>
      </c>
      <c r="J718" s="187" t="s">
        <v>164</v>
      </c>
      <c r="K718" s="186" t="s">
        <v>165</v>
      </c>
      <c r="L718" s="187" t="s">
        <v>166</v>
      </c>
      <c r="M718" s="187" t="s">
        <v>167</v>
      </c>
      <c r="N718" s="187" t="s">
        <v>168</v>
      </c>
      <c r="O718" s="187" t="s">
        <v>169</v>
      </c>
    </row>
    <row r="719" customFormat="false" ht="15" hidden="false" customHeight="false" outlineLevel="0" collapsed="false">
      <c r="A719" s="191" t="s">
        <v>175</v>
      </c>
      <c r="B719" s="192" t="s">
        <v>176</v>
      </c>
      <c r="C719" s="193" t="s">
        <v>177</v>
      </c>
      <c r="D719" s="192" t="s">
        <v>178</v>
      </c>
      <c r="E719" s="192" t="s">
        <v>179</v>
      </c>
      <c r="F719" s="192" t="s">
        <v>180</v>
      </c>
      <c r="G719" s="192" t="s">
        <v>181</v>
      </c>
      <c r="I719" s="191" t="s">
        <v>175</v>
      </c>
      <c r="J719" s="192" t="s">
        <v>176</v>
      </c>
      <c r="K719" s="193" t="s">
        <v>177</v>
      </c>
      <c r="L719" s="192" t="s">
        <v>178</v>
      </c>
      <c r="M719" s="192" t="s">
        <v>179</v>
      </c>
      <c r="N719" s="192" t="s">
        <v>180</v>
      </c>
      <c r="O719" s="192" t="s">
        <v>181</v>
      </c>
    </row>
    <row r="720" customFormat="false" ht="15" hidden="false" customHeight="false" outlineLevel="0" collapsed="false">
      <c r="A720" s="196" t="s">
        <v>186</v>
      </c>
      <c r="B720" s="197" t="s">
        <v>186</v>
      </c>
      <c r="C720" s="197" t="n">
        <v>1</v>
      </c>
      <c r="D720" s="198" t="n">
        <v>361846.097859512</v>
      </c>
      <c r="E720" s="198" t="n">
        <v>2922</v>
      </c>
      <c r="F720" s="199" t="n">
        <f aca="false">E720/D720</f>
        <v>0.00807525635148476</v>
      </c>
      <c r="G720" s="200" t="n">
        <f aca="false">2*C720*F720/(2+C720*F720)</f>
        <v>0.00804278258590454</v>
      </c>
      <c r="I720" s="196" t="s">
        <v>186</v>
      </c>
      <c r="J720" s="197" t="s">
        <v>186</v>
      </c>
      <c r="K720" s="197" t="n">
        <v>1</v>
      </c>
      <c r="L720" s="198" t="n">
        <v>346125.449845854</v>
      </c>
      <c r="M720" s="198" t="n">
        <v>1906</v>
      </c>
      <c r="N720" s="199" t="n">
        <f aca="false">M720/L720</f>
        <v>0.00550667395549455</v>
      </c>
      <c r="O720" s="200" t="n">
        <f aca="false">2*K720*N720/(2+K720*N720)</f>
        <v>0.00549155385719425</v>
      </c>
    </row>
    <row r="721" customFormat="false" ht="15" hidden="false" customHeight="false" outlineLevel="0" collapsed="false">
      <c r="A721" s="203" t="s">
        <v>188</v>
      </c>
      <c r="B721" s="204" t="s">
        <v>189</v>
      </c>
      <c r="C721" s="204" t="n">
        <v>1</v>
      </c>
      <c r="D721" s="205" t="n">
        <v>1814785</v>
      </c>
      <c r="E721" s="205" t="n">
        <v>481</v>
      </c>
      <c r="F721" s="206" t="n">
        <f aca="false">E721/D721</f>
        <v>0.000265045170640048</v>
      </c>
      <c r="G721" s="207" t="n">
        <f aca="false">2*C721*F721/(2+C721*F721)</f>
        <v>0.000265010050822977</v>
      </c>
      <c r="I721" s="203" t="s">
        <v>188</v>
      </c>
      <c r="J721" s="204" t="s">
        <v>189</v>
      </c>
      <c r="K721" s="204" t="n">
        <v>1</v>
      </c>
      <c r="L721" s="205" t="n">
        <v>1730082</v>
      </c>
      <c r="M721" s="205" t="n">
        <v>278</v>
      </c>
      <c r="N721" s="206" t="n">
        <f aca="false">M721/L721</f>
        <v>0.000160686025286663</v>
      </c>
      <c r="O721" s="207" t="n">
        <f aca="false">2*K721*N721/(2+K721*N721)</f>
        <v>0.000160673116324446</v>
      </c>
    </row>
    <row r="722" customFormat="false" ht="15" hidden="false" customHeight="false" outlineLevel="0" collapsed="false">
      <c r="A722" s="196" t="s">
        <v>194</v>
      </c>
      <c r="B722" s="197" t="s">
        <v>46</v>
      </c>
      <c r="C722" s="197" t="n">
        <v>1</v>
      </c>
      <c r="D722" s="198" t="n">
        <v>1800560</v>
      </c>
      <c r="E722" s="198" t="n">
        <v>221</v>
      </c>
      <c r="F722" s="199" t="n">
        <f aca="false">E722/D722</f>
        <v>0.000122739592126894</v>
      </c>
      <c r="G722" s="200" t="n">
        <f aca="false">2*C722*F722/(2+C722*F722)</f>
        <v>0.000122732060085396</v>
      </c>
      <c r="I722" s="196" t="s">
        <v>194</v>
      </c>
      <c r="J722" s="197" t="s">
        <v>46</v>
      </c>
      <c r="K722" s="197" t="n">
        <v>1</v>
      </c>
      <c r="L722" s="198" t="n">
        <v>1758054</v>
      </c>
      <c r="M722" s="198" t="n">
        <v>120</v>
      </c>
      <c r="N722" s="199" t="n">
        <f aca="false">M722/L722</f>
        <v>6.82572890252518E-005</v>
      </c>
      <c r="O722" s="200" t="n">
        <f aca="false">2*K722*N722/(2+K722*N722)</f>
        <v>6.82549595760002E-005</v>
      </c>
    </row>
    <row r="723" customFormat="false" ht="15" hidden="false" customHeight="false" outlineLevel="0" collapsed="false">
      <c r="A723" s="203" t="s">
        <v>200</v>
      </c>
      <c r="B723" s="204" t="s">
        <v>33</v>
      </c>
      <c r="C723" s="204" t="n">
        <v>1</v>
      </c>
      <c r="D723" s="205" t="n">
        <v>1714704</v>
      </c>
      <c r="E723" s="205" t="n">
        <v>239</v>
      </c>
      <c r="F723" s="206" t="n">
        <f aca="false">E723/D723</f>
        <v>0.000139382657298286</v>
      </c>
      <c r="G723" s="207" t="n">
        <f aca="false">2*C723*F723/(2+C723*F723)</f>
        <v>0.000139372944212626</v>
      </c>
      <c r="I723" s="203" t="s">
        <v>200</v>
      </c>
      <c r="J723" s="204" t="s">
        <v>33</v>
      </c>
      <c r="K723" s="204" t="n">
        <v>1</v>
      </c>
      <c r="L723" s="205" t="n">
        <v>1795653</v>
      </c>
      <c r="M723" s="205" t="n">
        <v>127</v>
      </c>
      <c r="N723" s="206" t="n">
        <f aca="false">M723/L723</f>
        <v>7.07263597142655E-005</v>
      </c>
      <c r="O723" s="207" t="n">
        <f aca="false">2*K723*N723/(2+K723*N723)</f>
        <v>7.07238586937303E-005</v>
      </c>
    </row>
    <row r="724" customFormat="false" ht="15" hidden="false" customHeight="false" outlineLevel="0" collapsed="false">
      <c r="A724" s="196" t="s">
        <v>202</v>
      </c>
      <c r="B724" s="197" t="s">
        <v>34</v>
      </c>
      <c r="C724" s="197" t="n">
        <v>1</v>
      </c>
      <c r="D724" s="198" t="n">
        <v>1721209</v>
      </c>
      <c r="E724" s="198" t="n">
        <v>544</v>
      </c>
      <c r="F724" s="199" t="n">
        <f aca="false">E724/D724</f>
        <v>0.00031605691115954</v>
      </c>
      <c r="G724" s="200" t="n">
        <f aca="false">2*C724*F724/(2+C724*F724)</f>
        <v>0.000316006973065634</v>
      </c>
      <c r="I724" s="196" t="s">
        <v>202</v>
      </c>
      <c r="J724" s="197" t="s">
        <v>34</v>
      </c>
      <c r="K724" s="197" t="n">
        <v>1</v>
      </c>
      <c r="L724" s="198" t="n">
        <v>1824532</v>
      </c>
      <c r="M724" s="198" t="n">
        <v>387</v>
      </c>
      <c r="N724" s="199" t="n">
        <f aca="false">M724/L724</f>
        <v>0.000212109187451905</v>
      </c>
      <c r="O724" s="200" t="n">
        <f aca="false">2*K724*N724/(2+K724*N724)</f>
        <v>0.000212086694683666</v>
      </c>
    </row>
    <row r="725" customFormat="false" ht="15" hidden="false" customHeight="false" outlineLevel="0" collapsed="false">
      <c r="A725" s="203" t="s">
        <v>203</v>
      </c>
      <c r="B725" s="204" t="s">
        <v>35</v>
      </c>
      <c r="C725" s="204" t="n">
        <v>1</v>
      </c>
      <c r="D725" s="205" t="n">
        <v>1759248</v>
      </c>
      <c r="E725" s="205" t="n">
        <v>667</v>
      </c>
      <c r="F725" s="206" t="n">
        <f aca="false">E725/D725</f>
        <v>0.000379139268596582</v>
      </c>
      <c r="G725" s="207" t="n">
        <f aca="false">2*C725*F725/(2+C725*F725)</f>
        <v>0.000379067408926498</v>
      </c>
      <c r="I725" s="203" t="s">
        <v>203</v>
      </c>
      <c r="J725" s="204" t="s">
        <v>35</v>
      </c>
      <c r="K725" s="204" t="n">
        <v>1</v>
      </c>
      <c r="L725" s="205" t="n">
        <v>1757615</v>
      </c>
      <c r="M725" s="205" t="n">
        <v>448</v>
      </c>
      <c r="N725" s="206" t="n">
        <f aca="false">M725/L725</f>
        <v>0.000254890860626474</v>
      </c>
      <c r="O725" s="207" t="n">
        <f aca="false">2*K725*N725/(2+K725*N725)</f>
        <v>0.000254858380090554</v>
      </c>
    </row>
    <row r="726" customFormat="false" ht="15" hidden="false" customHeight="false" outlineLevel="0" collapsed="false">
      <c r="A726" s="196" t="s">
        <v>204</v>
      </c>
      <c r="B726" s="197" t="s">
        <v>36</v>
      </c>
      <c r="C726" s="197" t="n">
        <v>1</v>
      </c>
      <c r="D726" s="198" t="n">
        <v>1737845</v>
      </c>
      <c r="E726" s="198" t="n">
        <v>762</v>
      </c>
      <c r="F726" s="199" t="n">
        <f aca="false">E726/D726</f>
        <v>0.000438474087159672</v>
      </c>
      <c r="G726" s="200" t="n">
        <f aca="false">2*C726*F726/(2+C726*F726)</f>
        <v>0.000438377978467702</v>
      </c>
      <c r="I726" s="196" t="s">
        <v>204</v>
      </c>
      <c r="J726" s="197" t="s">
        <v>36</v>
      </c>
      <c r="K726" s="197" t="n">
        <v>1</v>
      </c>
      <c r="L726" s="198" t="n">
        <v>1712188</v>
      </c>
      <c r="M726" s="198" t="n">
        <v>479</v>
      </c>
      <c r="N726" s="199" t="n">
        <f aca="false">M726/L726</f>
        <v>0.000279758998427743</v>
      </c>
      <c r="O726" s="200" t="n">
        <f aca="false">2*K726*N726/(2+K726*N726)</f>
        <v>0.000279719871352218</v>
      </c>
    </row>
    <row r="727" customFormat="false" ht="15" hidden="false" customHeight="false" outlineLevel="0" collapsed="false">
      <c r="A727" s="203" t="s">
        <v>205</v>
      </c>
      <c r="B727" s="204" t="s">
        <v>37</v>
      </c>
      <c r="C727" s="204" t="n">
        <v>1</v>
      </c>
      <c r="D727" s="205" t="n">
        <v>1630031</v>
      </c>
      <c r="E727" s="205" t="n">
        <v>925</v>
      </c>
      <c r="F727" s="206" t="n">
        <f aca="false">E727/D727</f>
        <v>0.00056747387012885</v>
      </c>
      <c r="G727" s="207" t="n">
        <f aca="false">2*C727*F727/(2+C727*F727)</f>
        <v>0.000567312902504671</v>
      </c>
      <c r="I727" s="203" t="s">
        <v>205</v>
      </c>
      <c r="J727" s="204" t="s">
        <v>37</v>
      </c>
      <c r="K727" s="204" t="n">
        <v>1</v>
      </c>
      <c r="L727" s="205" t="n">
        <v>1732666</v>
      </c>
      <c r="M727" s="205" t="n">
        <v>669</v>
      </c>
      <c r="N727" s="206" t="n">
        <f aca="false">M727/L727</f>
        <v>0.000386110190885029</v>
      </c>
      <c r="O727" s="207" t="n">
        <f aca="false">2*K727*N727/(2+K727*N727)</f>
        <v>0.00038603566473293</v>
      </c>
    </row>
    <row r="728" customFormat="false" ht="15" hidden="false" customHeight="false" outlineLevel="0" collapsed="false">
      <c r="A728" s="196" t="s">
        <v>206</v>
      </c>
      <c r="B728" s="197" t="s">
        <v>38</v>
      </c>
      <c r="C728" s="197" t="n">
        <v>1</v>
      </c>
      <c r="D728" s="198" t="n">
        <v>1586891</v>
      </c>
      <c r="E728" s="198" t="n">
        <v>1367</v>
      </c>
      <c r="F728" s="199" t="n">
        <f aca="false">E728/D728</f>
        <v>0.000861432826829316</v>
      </c>
      <c r="G728" s="200" t="n">
        <f aca="false">2*C728*F728/(2+C728*F728)</f>
        <v>0.000861061953313057</v>
      </c>
      <c r="I728" s="196" t="s">
        <v>206</v>
      </c>
      <c r="J728" s="197" t="s">
        <v>38</v>
      </c>
      <c r="K728" s="197" t="n">
        <v>1</v>
      </c>
      <c r="L728" s="198" t="n">
        <v>1764785</v>
      </c>
      <c r="M728" s="198" t="n">
        <v>1084</v>
      </c>
      <c r="N728" s="199" t="n">
        <f aca="false">M728/L728</f>
        <v>0.000614239128279082</v>
      </c>
      <c r="O728" s="200" t="n">
        <f aca="false">2*K728*N728/(2+K728*N728)</f>
        <v>0.000614050541344465</v>
      </c>
    </row>
    <row r="729" customFormat="false" ht="15" hidden="false" customHeight="false" outlineLevel="0" collapsed="false">
      <c r="A729" s="203" t="s">
        <v>207</v>
      </c>
      <c r="B729" s="204" t="s">
        <v>39</v>
      </c>
      <c r="C729" s="204" t="n">
        <v>1</v>
      </c>
      <c r="D729" s="205" t="n">
        <v>1500972</v>
      </c>
      <c r="E729" s="205" t="n">
        <v>2016</v>
      </c>
      <c r="F729" s="206" t="n">
        <f aca="false">E729/D729</f>
        <v>0.00134312965198551</v>
      </c>
      <c r="G729" s="207" t="n">
        <f aca="false">2*C729*F729/(2+C729*F729)</f>
        <v>0.00134222825869852</v>
      </c>
      <c r="I729" s="203" t="s">
        <v>207</v>
      </c>
      <c r="J729" s="204" t="s">
        <v>39</v>
      </c>
      <c r="K729" s="204" t="n">
        <v>1</v>
      </c>
      <c r="L729" s="205" t="n">
        <v>1685899</v>
      </c>
      <c r="M729" s="205" t="n">
        <v>1756</v>
      </c>
      <c r="N729" s="206" t="n">
        <f aca="false">M729/L729</f>
        <v>0.00104158078271593</v>
      </c>
      <c r="O729" s="207" t="n">
        <f aca="false">2*K729*N729/(2+K729*N729)</f>
        <v>0.0010410386198057</v>
      </c>
    </row>
    <row r="730" customFormat="false" ht="15" hidden="false" customHeight="false" outlineLevel="0" collapsed="false">
      <c r="A730" s="196" t="s">
        <v>208</v>
      </c>
      <c r="B730" s="197" t="s">
        <v>40</v>
      </c>
      <c r="C730" s="197" t="n">
        <v>1</v>
      </c>
      <c r="D730" s="198" t="n">
        <v>1278344</v>
      </c>
      <c r="E730" s="198" t="n">
        <v>2790</v>
      </c>
      <c r="F730" s="199" t="n">
        <f aca="false">E730/D730</f>
        <v>0.00218251112376637</v>
      </c>
      <c r="G730" s="200" t="n">
        <f aca="false">2*C730*F730/(2+C730*F730)</f>
        <v>0.0021801320425493</v>
      </c>
      <c r="I730" s="196" t="s">
        <v>208</v>
      </c>
      <c r="J730" s="197" t="s">
        <v>40</v>
      </c>
      <c r="K730" s="197" t="n">
        <v>1</v>
      </c>
      <c r="L730" s="198" t="n">
        <v>1578744</v>
      </c>
      <c r="M730" s="198" t="n">
        <v>2748</v>
      </c>
      <c r="N730" s="199" t="n">
        <f aca="false">M730/L730</f>
        <v>0.00174062419239598</v>
      </c>
      <c r="O730" s="200" t="n">
        <f aca="false">2*K730*N730/(2+K730*N730)</f>
        <v>0.00173911062338382</v>
      </c>
    </row>
    <row r="731" customFormat="false" ht="15" hidden="false" customHeight="false" outlineLevel="0" collapsed="false">
      <c r="A731" s="203" t="s">
        <v>209</v>
      </c>
      <c r="B731" s="204" t="s">
        <v>52</v>
      </c>
      <c r="C731" s="204" t="n">
        <v>1</v>
      </c>
      <c r="D731" s="205" t="n">
        <v>1142244</v>
      </c>
      <c r="E731" s="205" t="n">
        <v>3919</v>
      </c>
      <c r="F731" s="206" t="n">
        <f aca="false">E731/D731</f>
        <v>0.00343096571310508</v>
      </c>
      <c r="G731" s="207" t="n">
        <f aca="false">2*C731*F731/(2+C731*F731)</f>
        <v>0.00342509002987668</v>
      </c>
      <c r="I731" s="203" t="s">
        <v>209</v>
      </c>
      <c r="J731" s="204" t="s">
        <v>52</v>
      </c>
      <c r="K731" s="204" t="n">
        <v>1</v>
      </c>
      <c r="L731" s="205" t="n">
        <v>1547665</v>
      </c>
      <c r="M731" s="205" t="n">
        <v>4277</v>
      </c>
      <c r="N731" s="206" t="n">
        <f aca="false">M731/L731</f>
        <v>0.00276351794477487</v>
      </c>
      <c r="O731" s="207" t="n">
        <f aca="false">2*K731*N731/(2+K731*N731)</f>
        <v>0.0027597046980472</v>
      </c>
    </row>
    <row r="732" customFormat="false" ht="15" hidden="false" customHeight="false" outlineLevel="0" collapsed="false">
      <c r="A732" s="196" t="s">
        <v>210</v>
      </c>
      <c r="B732" s="197" t="s">
        <v>53</v>
      </c>
      <c r="C732" s="197" t="n">
        <v>1</v>
      </c>
      <c r="D732" s="198" t="n">
        <v>1076028</v>
      </c>
      <c r="E732" s="198" t="n">
        <v>5642</v>
      </c>
      <c r="F732" s="199" t="n">
        <f aca="false">E732/D732</f>
        <v>0.00524335797953213</v>
      </c>
      <c r="G732" s="200" t="n">
        <f aca="false">2*C732*F732/(2+C732*F732)</f>
        <v>0.00522964752249851</v>
      </c>
      <c r="I732" s="196" t="s">
        <v>210</v>
      </c>
      <c r="J732" s="197" t="s">
        <v>53</v>
      </c>
      <c r="K732" s="197" t="n">
        <v>1</v>
      </c>
      <c r="L732" s="198" t="n">
        <v>1362983</v>
      </c>
      <c r="M732" s="198" t="n">
        <v>5736</v>
      </c>
      <c r="N732" s="199" t="n">
        <f aca="false">M732/L732</f>
        <v>0.00420841639257423</v>
      </c>
      <c r="O732" s="200" t="n">
        <f aca="false">2*K732*N732/(2+K732*N732)</f>
        <v>0.00419957960275316</v>
      </c>
    </row>
    <row r="733" customFormat="false" ht="15" hidden="false" customHeight="false" outlineLevel="0" collapsed="false">
      <c r="A733" s="203" t="s">
        <v>211</v>
      </c>
      <c r="B733" s="204" t="s">
        <v>57</v>
      </c>
      <c r="C733" s="204" t="n">
        <v>1</v>
      </c>
      <c r="D733" s="205" t="n">
        <v>983551</v>
      </c>
      <c r="E733" s="205" t="n">
        <v>7774</v>
      </c>
      <c r="F733" s="206" t="n">
        <f aca="false">E733/D733</f>
        <v>0.00790401311167393</v>
      </c>
      <c r="G733" s="207" t="n">
        <f aca="false">2*C733*F733/(2+C733*F733)</f>
        <v>0.00787289936178272</v>
      </c>
      <c r="I733" s="203" t="s">
        <v>211</v>
      </c>
      <c r="J733" s="204" t="s">
        <v>57</v>
      </c>
      <c r="K733" s="204" t="n">
        <v>1</v>
      </c>
      <c r="L733" s="205" t="n">
        <v>1143294</v>
      </c>
      <c r="M733" s="205" t="n">
        <v>7406</v>
      </c>
      <c r="N733" s="206" t="n">
        <f aca="false">M733/L733</f>
        <v>0.00647777387093783</v>
      </c>
      <c r="O733" s="207" t="n">
        <f aca="false">2*K733*N733/(2+K733*N733)</f>
        <v>0.00645686082875544</v>
      </c>
    </row>
    <row r="734" customFormat="false" ht="15" hidden="false" customHeight="false" outlineLevel="0" collapsed="false">
      <c r="A734" s="196" t="s">
        <v>212</v>
      </c>
      <c r="B734" s="197" t="s">
        <v>62</v>
      </c>
      <c r="C734" s="197" t="n">
        <v>1</v>
      </c>
      <c r="D734" s="198" t="n">
        <v>870372</v>
      </c>
      <c r="E734" s="198" t="n">
        <v>10562</v>
      </c>
      <c r="F734" s="199" t="n">
        <f aca="false">E734/D734</f>
        <v>0.0121350411088592</v>
      </c>
      <c r="G734" s="200" t="n">
        <f aca="false">2*C734*F734/(2+C734*F734)</f>
        <v>0.0120618555523706</v>
      </c>
      <c r="I734" s="196" t="s">
        <v>212</v>
      </c>
      <c r="J734" s="197" t="s">
        <v>62</v>
      </c>
      <c r="K734" s="197" t="n">
        <v>1</v>
      </c>
      <c r="L734" s="198" t="n">
        <v>1027776</v>
      </c>
      <c r="M734" s="198" t="n">
        <v>10486</v>
      </c>
      <c r="N734" s="199" t="n">
        <f aca="false">M734/L734</f>
        <v>0.0102026122423563</v>
      </c>
      <c r="O734" s="200" t="n">
        <f aca="false">2*K734*N734/(2+K734*N734)</f>
        <v>0.0101508297524053</v>
      </c>
    </row>
    <row r="735" customFormat="false" ht="15" hidden="false" customHeight="false" outlineLevel="0" collapsed="false">
      <c r="A735" s="203" t="s">
        <v>213</v>
      </c>
      <c r="B735" s="204" t="s">
        <v>64</v>
      </c>
      <c r="C735" s="204" t="n">
        <v>1</v>
      </c>
      <c r="D735" s="205" t="n">
        <v>716011</v>
      </c>
      <c r="E735" s="205" t="n">
        <v>13845</v>
      </c>
      <c r="F735" s="206" t="n">
        <f aca="false">E735/D735</f>
        <v>0.0193362951127846</v>
      </c>
      <c r="G735" s="207" t="n">
        <f aca="false">2*C735*F735/(2+C735*F735)</f>
        <v>0.0191511390743409</v>
      </c>
      <c r="I735" s="203" t="s">
        <v>213</v>
      </c>
      <c r="J735" s="204" t="s">
        <v>64</v>
      </c>
      <c r="K735" s="204" t="n">
        <v>1</v>
      </c>
      <c r="L735" s="205" t="n">
        <v>911730</v>
      </c>
      <c r="M735" s="205" t="n">
        <v>15084</v>
      </c>
      <c r="N735" s="206" t="n">
        <f aca="false">M735/L735</f>
        <v>0.0165443716889869</v>
      </c>
      <c r="O735" s="207" t="n">
        <f aca="false">2*K735*N735/(2+K735*N735)</f>
        <v>0.0164086363992377</v>
      </c>
    </row>
    <row r="736" customFormat="false" ht="15" hidden="false" customHeight="false" outlineLevel="0" collapsed="false">
      <c r="A736" s="196" t="s">
        <v>214</v>
      </c>
      <c r="B736" s="197" t="s">
        <v>69</v>
      </c>
      <c r="C736" s="197" t="n">
        <v>1</v>
      </c>
      <c r="D736" s="198" t="n">
        <v>544232</v>
      </c>
      <c r="E736" s="198" t="n">
        <v>17793</v>
      </c>
      <c r="F736" s="199" t="n">
        <f aca="false">E736/D736</f>
        <v>0.0326937776536477</v>
      </c>
      <c r="G736" s="200" t="n">
        <f aca="false">2*C736*F736/(2+C736*F736)</f>
        <v>0.0321679320447238</v>
      </c>
      <c r="I736" s="196" t="s">
        <v>214</v>
      </c>
      <c r="J736" s="197" t="s">
        <v>69</v>
      </c>
      <c r="K736" s="197" t="n">
        <v>1</v>
      </c>
      <c r="L736" s="198" t="n">
        <v>761723</v>
      </c>
      <c r="M736" s="198" t="n">
        <v>20988</v>
      </c>
      <c r="N736" s="199" t="n">
        <f aca="false">M736/L736</f>
        <v>0.0275533231896634</v>
      </c>
      <c r="O736" s="200" t="n">
        <f aca="false">2*K736*N736/(2+K736*N736)</f>
        <v>0.0271788888356511</v>
      </c>
    </row>
    <row r="737" customFormat="false" ht="15" hidden="false" customHeight="false" outlineLevel="0" collapsed="false">
      <c r="A737" s="203" t="s">
        <v>215</v>
      </c>
      <c r="B737" s="204" t="s">
        <v>70</v>
      </c>
      <c r="C737" s="204" t="n">
        <v>1</v>
      </c>
      <c r="D737" s="205" t="n">
        <v>390360</v>
      </c>
      <c r="E737" s="205" t="n">
        <v>23942</v>
      </c>
      <c r="F737" s="206" t="n">
        <f aca="false">E737/D737</f>
        <v>0.0613331283943027</v>
      </c>
      <c r="G737" s="207" t="n">
        <f aca="false">2*C737*F737/(2+C737*F737)</f>
        <v>0.0595082158720059</v>
      </c>
      <c r="I737" s="203" t="s">
        <v>215</v>
      </c>
      <c r="J737" s="204" t="s">
        <v>70</v>
      </c>
      <c r="K737" s="204" t="n">
        <v>1</v>
      </c>
      <c r="L737" s="205" t="n">
        <v>568520</v>
      </c>
      <c r="M737" s="205" t="n">
        <v>28413</v>
      </c>
      <c r="N737" s="206" t="n">
        <f aca="false">M737/L737</f>
        <v>0.0499771336100753</v>
      </c>
      <c r="O737" s="207" t="n">
        <f aca="false">2*K737*N737/(2+K737*N737)</f>
        <v>0.0487587230029868</v>
      </c>
    </row>
    <row r="738" customFormat="false" ht="15" hidden="false" customHeight="false" outlineLevel="0" collapsed="false">
      <c r="A738" s="196" t="s">
        <v>216</v>
      </c>
      <c r="B738" s="197" t="s">
        <v>71</v>
      </c>
      <c r="C738" s="197" t="n">
        <v>1</v>
      </c>
      <c r="D738" s="198" t="n">
        <v>244021</v>
      </c>
      <c r="E738" s="198" t="n">
        <v>24564</v>
      </c>
      <c r="F738" s="199" t="n">
        <f aca="false">E738/D738</f>
        <v>0.100663467488454</v>
      </c>
      <c r="G738" s="200" t="n">
        <f aca="false">2*C738*F738/(2+C738*F738)</f>
        <v>0.0958396897422192</v>
      </c>
      <c r="I738" s="196" t="s">
        <v>216</v>
      </c>
      <c r="J738" s="197" t="s">
        <v>71</v>
      </c>
      <c r="K738" s="197" t="n">
        <v>1</v>
      </c>
      <c r="L738" s="198" t="n">
        <v>345682</v>
      </c>
      <c r="M738" s="198" t="n">
        <v>28027</v>
      </c>
      <c r="N738" s="199" t="n">
        <f aca="false">M738/L738</f>
        <v>0.0810774064024161</v>
      </c>
      <c r="O738" s="200" t="n">
        <f aca="false">2*K738*N738/(2+K738*N738)</f>
        <v>0.0779186839979927</v>
      </c>
    </row>
    <row r="739" customFormat="false" ht="15" hidden="false" customHeight="false" outlineLevel="0" collapsed="false">
      <c r="A739" s="203" t="n">
        <v>90</v>
      </c>
      <c r="B739" s="204" t="s">
        <v>72</v>
      </c>
      <c r="C739" s="204" t="n">
        <v>1</v>
      </c>
      <c r="D739" s="205" t="n">
        <v>117558</v>
      </c>
      <c r="E739" s="205" t="n">
        <v>17948</v>
      </c>
      <c r="F739" s="206" t="n">
        <f aca="false">E739/D739</f>
        <v>0.152673573895439</v>
      </c>
      <c r="G739" s="207" t="n">
        <f aca="false">2*C739*F739/(2+C739*F739)</f>
        <v>0.141845541048905</v>
      </c>
      <c r="I739" s="203" t="n">
        <v>90</v>
      </c>
      <c r="J739" s="204" t="s">
        <v>72</v>
      </c>
      <c r="K739" s="204" t="n">
        <v>1</v>
      </c>
      <c r="L739" s="205" t="n">
        <v>171255</v>
      </c>
      <c r="M739" s="205" t="n">
        <v>21184</v>
      </c>
      <c r="N739" s="206" t="n">
        <f aca="false">M739/L739</f>
        <v>0.123698578143704</v>
      </c>
      <c r="O739" s="207" t="n">
        <f aca="false">2*K739*N739/(2+K739*N739)</f>
        <v>0.11649353577458</v>
      </c>
    </row>
    <row r="740" customFormat="false" ht="15" hidden="false" customHeight="false" outlineLevel="0" collapsed="false">
      <c r="A740" s="196" t="n">
        <v>95</v>
      </c>
      <c r="B740" s="197" t="s">
        <v>74</v>
      </c>
      <c r="C740" s="197" t="n">
        <v>1</v>
      </c>
      <c r="D740" s="198" t="n">
        <v>34866</v>
      </c>
      <c r="E740" s="198" t="n">
        <v>8057</v>
      </c>
      <c r="F740" s="199" t="n">
        <f aca="false">E740/D740</f>
        <v>0.231084724373315</v>
      </c>
      <c r="G740" s="200" t="n">
        <f aca="false">2*C740*F740/(2+C740*F740)</f>
        <v>0.207150111198241</v>
      </c>
      <c r="I740" s="196" t="n">
        <v>95</v>
      </c>
      <c r="J740" s="197" t="s">
        <v>74</v>
      </c>
      <c r="K740" s="197" t="n">
        <v>1</v>
      </c>
      <c r="L740" s="198" t="n">
        <v>65113</v>
      </c>
      <c r="M740" s="198" t="n">
        <v>12501</v>
      </c>
      <c r="N740" s="199" t="n">
        <f aca="false">M740/L740</f>
        <v>0.191989310890298</v>
      </c>
      <c r="O740" s="200" t="n">
        <f aca="false">2*K740*N740/(2+K740*N740)</f>
        <v>0.175173583134235</v>
      </c>
    </row>
    <row r="741" customFormat="false" ht="15" hidden="false" customHeight="false" outlineLevel="0" collapsed="false">
      <c r="A741" s="220" t="s">
        <v>217</v>
      </c>
      <c r="B741" s="221" t="s">
        <v>218</v>
      </c>
      <c r="C741" s="221" t="n">
        <v>1</v>
      </c>
      <c r="D741" s="222" t="n">
        <v>6298</v>
      </c>
      <c r="E741" s="222" t="n">
        <v>1918</v>
      </c>
      <c r="F741" s="223" t="n">
        <f aca="false">E741/D741</f>
        <v>0.304541124166402</v>
      </c>
      <c r="G741" s="224" t="n">
        <f aca="false">2*C741*F741/(2+C741*F741)</f>
        <v>0.264296541270497</v>
      </c>
      <c r="I741" s="220" t="s">
        <v>217</v>
      </c>
      <c r="J741" s="221" t="s">
        <v>218</v>
      </c>
      <c r="K741" s="221" t="n">
        <v>1</v>
      </c>
      <c r="L741" s="222" t="n">
        <v>20050</v>
      </c>
      <c r="M741" s="222" t="n">
        <v>5207</v>
      </c>
      <c r="N741" s="223" t="n">
        <f aca="false">M741/L741</f>
        <v>0.259700748129676</v>
      </c>
      <c r="O741" s="224" t="n">
        <f aca="false">2*K741*N741/(2+K741*N741)</f>
        <v>0.22985410642947</v>
      </c>
    </row>
    <row r="743" customFormat="false" ht="15" hidden="false" customHeight="false" outlineLevel="0" collapsed="false">
      <c r="F743" s="179" t="n">
        <v>2019</v>
      </c>
      <c r="L743" s="0" t="n">
        <v>1178</v>
      </c>
      <c r="N743" s="179" t="n">
        <v>2032</v>
      </c>
    </row>
    <row r="744" customFormat="false" ht="15" hidden="false" customHeight="false" outlineLevel="0" collapsed="false">
      <c r="A744" s="180"/>
      <c r="B744" s="181"/>
      <c r="C744" s="181"/>
      <c r="D744" s="181"/>
      <c r="E744" s="182"/>
      <c r="F744" s="182" t="s">
        <v>312</v>
      </c>
      <c r="G744" s="181"/>
      <c r="I744" s="180"/>
      <c r="J744" s="181"/>
      <c r="K744" s="181"/>
      <c r="L744" s="181"/>
      <c r="M744" s="182"/>
      <c r="N744" s="182" t="s">
        <v>313</v>
      </c>
      <c r="O744" s="181"/>
    </row>
    <row r="745" customFormat="false" ht="15" hidden="false" customHeight="false" outlineLevel="0" collapsed="false">
      <c r="A745" s="184"/>
      <c r="B745" s="185"/>
      <c r="C745" s="186"/>
      <c r="D745" s="187"/>
      <c r="E745" s="187"/>
      <c r="F745" s="187"/>
      <c r="G745" s="187"/>
      <c r="I745" s="184"/>
      <c r="J745" s="185"/>
      <c r="K745" s="186"/>
      <c r="L745" s="187"/>
      <c r="M745" s="187"/>
      <c r="N745" s="187"/>
      <c r="O745" s="187"/>
    </row>
    <row r="746" customFormat="false" ht="61" hidden="false" customHeight="false" outlineLevel="0" collapsed="false">
      <c r="A746" s="184" t="s">
        <v>163</v>
      </c>
      <c r="B746" s="187" t="s">
        <v>164</v>
      </c>
      <c r="C746" s="186" t="s">
        <v>165</v>
      </c>
      <c r="D746" s="187" t="s">
        <v>166</v>
      </c>
      <c r="E746" s="187" t="s">
        <v>167</v>
      </c>
      <c r="F746" s="187" t="s">
        <v>168</v>
      </c>
      <c r="G746" s="187" t="s">
        <v>169</v>
      </c>
      <c r="I746" s="184" t="s">
        <v>163</v>
      </c>
      <c r="J746" s="187" t="s">
        <v>164</v>
      </c>
      <c r="K746" s="186" t="s">
        <v>165</v>
      </c>
      <c r="L746" s="187" t="s">
        <v>166</v>
      </c>
      <c r="M746" s="187" t="s">
        <v>167</v>
      </c>
      <c r="N746" s="187" t="s">
        <v>168</v>
      </c>
      <c r="O746" s="187" t="s">
        <v>169</v>
      </c>
    </row>
    <row r="747" customFormat="false" ht="15" hidden="false" customHeight="false" outlineLevel="0" collapsed="false">
      <c r="A747" s="191" t="s">
        <v>175</v>
      </c>
      <c r="B747" s="192" t="s">
        <v>176</v>
      </c>
      <c r="C747" s="193" t="s">
        <v>177</v>
      </c>
      <c r="D747" s="192" t="s">
        <v>178</v>
      </c>
      <c r="E747" s="192" t="s">
        <v>179</v>
      </c>
      <c r="F747" s="192" t="s">
        <v>180</v>
      </c>
      <c r="G747" s="192" t="s">
        <v>181</v>
      </c>
      <c r="I747" s="191" t="s">
        <v>175</v>
      </c>
      <c r="J747" s="192" t="s">
        <v>176</v>
      </c>
      <c r="K747" s="193" t="s">
        <v>177</v>
      </c>
      <c r="L747" s="192" t="s">
        <v>178</v>
      </c>
      <c r="M747" s="192" t="s">
        <v>179</v>
      </c>
      <c r="N747" s="192" t="s">
        <v>180</v>
      </c>
      <c r="O747" s="192" t="s">
        <v>181</v>
      </c>
    </row>
    <row r="748" customFormat="false" ht="15" hidden="false" customHeight="false" outlineLevel="0" collapsed="false">
      <c r="A748" s="196" t="s">
        <v>186</v>
      </c>
      <c r="B748" s="197" t="s">
        <v>186</v>
      </c>
      <c r="C748" s="197" t="n">
        <v>1</v>
      </c>
      <c r="D748" s="198" t="n">
        <v>738066.580416</v>
      </c>
      <c r="E748" s="198" t="n">
        <v>6478</v>
      </c>
      <c r="F748" s="199" t="n">
        <f aca="false">E748/D748</f>
        <v>0.00877698594122603</v>
      </c>
      <c r="G748" s="200" t="n">
        <f aca="false">2*C748*F748/(2+C748*F748)</f>
        <v>0.00873863649638888</v>
      </c>
      <c r="I748" s="196" t="s">
        <v>186</v>
      </c>
      <c r="J748" s="197" t="s">
        <v>186</v>
      </c>
      <c r="K748" s="197" t="n">
        <v>1</v>
      </c>
      <c r="L748" s="198" t="n">
        <v>708046.105088</v>
      </c>
      <c r="M748" s="198" t="n">
        <v>4270</v>
      </c>
      <c r="N748" s="199" t="n">
        <f aca="false">M748/L748</f>
        <v>0.00603068072730843</v>
      </c>
      <c r="O748" s="200" t="n">
        <f aca="false">2*K748*N748/(2+K748*N748)</f>
        <v>0.00601255084007184</v>
      </c>
    </row>
    <row r="749" customFormat="false" ht="15" hidden="false" customHeight="false" outlineLevel="0" collapsed="false">
      <c r="A749" s="203" t="s">
        <v>188</v>
      </c>
      <c r="B749" s="204" t="s">
        <v>189</v>
      </c>
      <c r="C749" s="204" t="n">
        <v>1</v>
      </c>
      <c r="D749" s="205" t="n">
        <v>2988095.419584</v>
      </c>
      <c r="E749" s="205" t="n">
        <v>1039</v>
      </c>
      <c r="F749" s="206" t="n">
        <f aca="false">E749/D749</f>
        <v>0.000347713126291211</v>
      </c>
      <c r="G749" s="207" t="n">
        <f aca="false">2*C749*F749/(2+C749*F749)</f>
        <v>0.0003476526845903</v>
      </c>
      <c r="I749" s="203" t="s">
        <v>188</v>
      </c>
      <c r="J749" s="204" t="s">
        <v>189</v>
      </c>
      <c r="K749" s="204" t="n">
        <v>1</v>
      </c>
      <c r="L749" s="205" t="n">
        <v>2848327.894912</v>
      </c>
      <c r="M749" s="205" t="n">
        <v>623</v>
      </c>
      <c r="N749" s="206" t="n">
        <f aca="false">M749/L749</f>
        <v>0.000218724817852914</v>
      </c>
      <c r="O749" s="207" t="n">
        <f aca="false">2*K749*N749/(2+K749*N749)</f>
        <v>0.000218700900195634</v>
      </c>
    </row>
    <row r="750" customFormat="false" ht="15" hidden="false" customHeight="false" outlineLevel="0" collapsed="false">
      <c r="A750" s="196" t="s">
        <v>194</v>
      </c>
      <c r="B750" s="197" t="s">
        <v>46</v>
      </c>
      <c r="C750" s="197" t="n">
        <v>1</v>
      </c>
      <c r="D750" s="198" t="n">
        <v>3743931</v>
      </c>
      <c r="E750" s="198" t="n">
        <v>550</v>
      </c>
      <c r="F750" s="199" t="n">
        <f aca="false">E750/D750</f>
        <v>0.000146904416774775</v>
      </c>
      <c r="G750" s="200" t="n">
        <f aca="false">2*C750*F750/(2+C750*F750)</f>
        <v>0.000146893627113465</v>
      </c>
      <c r="I750" s="196" t="s">
        <v>194</v>
      </c>
      <c r="J750" s="197" t="s">
        <v>46</v>
      </c>
      <c r="K750" s="197" t="n">
        <v>1</v>
      </c>
      <c r="L750" s="198" t="n">
        <v>3607581</v>
      </c>
      <c r="M750" s="198" t="n">
        <v>332</v>
      </c>
      <c r="N750" s="199" t="n">
        <f aca="false">M750/L750</f>
        <v>9.20284256957778E-005</v>
      </c>
      <c r="O750" s="200" t="n">
        <f aca="false">2*K750*N750/(2+K750*N750)</f>
        <v>9.20241912750534E-005</v>
      </c>
    </row>
    <row r="751" customFormat="false" ht="15" hidden="false" customHeight="false" outlineLevel="0" collapsed="false">
      <c r="A751" s="203" t="s">
        <v>200</v>
      </c>
      <c r="B751" s="204" t="s">
        <v>33</v>
      </c>
      <c r="C751" s="204" t="n">
        <v>1</v>
      </c>
      <c r="D751" s="205" t="n">
        <v>3542513</v>
      </c>
      <c r="E751" s="205" t="n">
        <v>635</v>
      </c>
      <c r="F751" s="206" t="n">
        <f aca="false">E751/D751</f>
        <v>0.000179251282916958</v>
      </c>
      <c r="G751" s="207" t="n">
        <f aca="false">2*C751*F751/(2+C751*F751)</f>
        <v>0.000179235218845497</v>
      </c>
      <c r="I751" s="203" t="s">
        <v>200</v>
      </c>
      <c r="J751" s="204" t="s">
        <v>33</v>
      </c>
      <c r="K751" s="204" t="n">
        <v>1</v>
      </c>
      <c r="L751" s="205" t="n">
        <v>3682664</v>
      </c>
      <c r="M751" s="205" t="n">
        <v>409</v>
      </c>
      <c r="N751" s="206" t="n">
        <f aca="false">M751/L751</f>
        <v>0.000111060905909418</v>
      </c>
      <c r="O751" s="207" t="n">
        <f aca="false">2*K751*N751/(2+K751*N751)</f>
        <v>0.000111054738989459</v>
      </c>
    </row>
    <row r="752" customFormat="false" ht="15" hidden="false" customHeight="false" outlineLevel="0" collapsed="false">
      <c r="A752" s="196" t="s">
        <v>202</v>
      </c>
      <c r="B752" s="197" t="s">
        <v>34</v>
      </c>
      <c r="C752" s="197" t="n">
        <v>1</v>
      </c>
      <c r="D752" s="198" t="n">
        <v>3508965</v>
      </c>
      <c r="E752" s="198" t="n">
        <v>1949</v>
      </c>
      <c r="F752" s="199" t="n">
        <f aca="false">E752/D752</f>
        <v>0.000555434437220092</v>
      </c>
      <c r="G752" s="200" t="n">
        <f aca="false">2*C752*F752/(2+C752*F752)</f>
        <v>0.000555280226340084</v>
      </c>
      <c r="I752" s="196" t="s">
        <v>202</v>
      </c>
      <c r="J752" s="197" t="s">
        <v>34</v>
      </c>
      <c r="K752" s="197" t="n">
        <v>1</v>
      </c>
      <c r="L752" s="198" t="n">
        <v>3745342</v>
      </c>
      <c r="M752" s="198" t="n">
        <v>1518</v>
      </c>
      <c r="N752" s="199" t="n">
        <f aca="false">M752/L752</f>
        <v>0.000405303440914074</v>
      </c>
      <c r="O752" s="200" t="n">
        <f aca="false">2*K752*N752/(2+K752*N752)</f>
        <v>0.000405221322115981</v>
      </c>
    </row>
    <row r="753" customFormat="false" ht="15" hidden="false" customHeight="false" outlineLevel="0" collapsed="false">
      <c r="A753" s="203" t="s">
        <v>203</v>
      </c>
      <c r="B753" s="204" t="s">
        <v>35</v>
      </c>
      <c r="C753" s="204" t="n">
        <v>1</v>
      </c>
      <c r="D753" s="205" t="n">
        <v>3548389</v>
      </c>
      <c r="E753" s="205" t="n">
        <v>2777</v>
      </c>
      <c r="F753" s="206" t="n">
        <f aca="false">E753/D753</f>
        <v>0.000782608671146258</v>
      </c>
      <c r="G753" s="207" t="n">
        <f aca="false">2*C753*F753/(2+C753*F753)</f>
        <v>0.000782302552765631</v>
      </c>
      <c r="I753" s="203" t="s">
        <v>203</v>
      </c>
      <c r="J753" s="204" t="s">
        <v>35</v>
      </c>
      <c r="K753" s="204" t="n">
        <v>1</v>
      </c>
      <c r="L753" s="205" t="n">
        <v>3661925</v>
      </c>
      <c r="M753" s="205" t="n">
        <v>2163</v>
      </c>
      <c r="N753" s="206" t="n">
        <f aca="false">M753/L753</f>
        <v>0.000590672938413539</v>
      </c>
      <c r="O753" s="207" t="n">
        <f aca="false">2*K753*N753/(2+K753*N753)</f>
        <v>0.000590498542658879</v>
      </c>
    </row>
    <row r="754" customFormat="false" ht="15" hidden="false" customHeight="false" outlineLevel="0" collapsed="false">
      <c r="A754" s="196" t="s">
        <v>204</v>
      </c>
      <c r="B754" s="197" t="s">
        <v>36</v>
      </c>
      <c r="C754" s="197" t="n">
        <v>1</v>
      </c>
      <c r="D754" s="198" t="n">
        <v>3522333</v>
      </c>
      <c r="E754" s="198" t="n">
        <v>2854</v>
      </c>
      <c r="F754" s="199" t="n">
        <f aca="false">E754/D754</f>
        <v>0.000810258428149752</v>
      </c>
      <c r="G754" s="200" t="n">
        <f aca="false">2*C754*F754/(2+C754*F754)</f>
        <v>0.000809930301723159</v>
      </c>
      <c r="I754" s="196" t="s">
        <v>204</v>
      </c>
      <c r="J754" s="197" t="s">
        <v>36</v>
      </c>
      <c r="K754" s="197" t="n">
        <v>1</v>
      </c>
      <c r="L754" s="198" t="n">
        <v>3499456</v>
      </c>
      <c r="M754" s="198" t="n">
        <v>2030</v>
      </c>
      <c r="N754" s="199" t="n">
        <f aca="false">M754/L754</f>
        <v>0.00058009016258527</v>
      </c>
      <c r="O754" s="200" t="n">
        <f aca="false">2*K754*N754/(2+K754*N754)</f>
        <v>0.000579921959073508</v>
      </c>
    </row>
    <row r="755" customFormat="false" ht="15" hidden="false" customHeight="false" outlineLevel="0" collapsed="false">
      <c r="A755" s="203" t="s">
        <v>205</v>
      </c>
      <c r="B755" s="204" t="s">
        <v>37</v>
      </c>
      <c r="C755" s="204" t="n">
        <v>1</v>
      </c>
      <c r="D755" s="205" t="n">
        <v>3287553</v>
      </c>
      <c r="E755" s="205" t="n">
        <v>2917</v>
      </c>
      <c r="F755" s="206" t="n">
        <f aca="false">E755/D755</f>
        <v>0.000887286075692164</v>
      </c>
      <c r="G755" s="207" t="n">
        <f aca="false">2*C755*F755/(2+C755*F755)</f>
        <v>0.000886892611959551</v>
      </c>
      <c r="I755" s="203" t="s">
        <v>205</v>
      </c>
      <c r="J755" s="204" t="s">
        <v>37</v>
      </c>
      <c r="K755" s="204" t="n">
        <v>1</v>
      </c>
      <c r="L755" s="205" t="n">
        <v>3500703</v>
      </c>
      <c r="M755" s="205" t="n">
        <v>2278</v>
      </c>
      <c r="N755" s="206" t="n">
        <f aca="false">M755/L755</f>
        <v>0.000650726439803662</v>
      </c>
      <c r="O755" s="207" t="n">
        <f aca="false">2*K755*N755/(2+K755*N755)</f>
        <v>0.000650514786218225</v>
      </c>
    </row>
    <row r="756" customFormat="false" ht="15" hidden="false" customHeight="false" outlineLevel="0" collapsed="false">
      <c r="A756" s="196" t="s">
        <v>206</v>
      </c>
      <c r="B756" s="197" t="s">
        <v>38</v>
      </c>
      <c r="C756" s="197" t="n">
        <v>1</v>
      </c>
      <c r="D756" s="198" t="n">
        <v>3141871</v>
      </c>
      <c r="E756" s="198" t="n">
        <v>3748</v>
      </c>
      <c r="F756" s="199" t="n">
        <f aca="false">E756/D756</f>
        <v>0.00119291976023204</v>
      </c>
      <c r="G756" s="200" t="n">
        <f aca="false">2*C756*F756/(2+C756*F756)</f>
        <v>0.00119220865560025</v>
      </c>
      <c r="I756" s="196" t="s">
        <v>206</v>
      </c>
      <c r="J756" s="197" t="s">
        <v>38</v>
      </c>
      <c r="K756" s="197" t="n">
        <v>1</v>
      </c>
      <c r="L756" s="198" t="n">
        <v>3544237</v>
      </c>
      <c r="M756" s="198" t="n">
        <v>3190</v>
      </c>
      <c r="N756" s="199" t="n">
        <f aca="false">M756/L756</f>
        <v>0.000900052677064203</v>
      </c>
      <c r="O756" s="200" t="n">
        <f aca="false">2*K756*N756/(2+K756*N756)</f>
        <v>0.000899647811853466</v>
      </c>
    </row>
    <row r="757" customFormat="false" ht="15" hidden="false" customHeight="false" outlineLevel="0" collapsed="false">
      <c r="A757" s="203" t="s">
        <v>207</v>
      </c>
      <c r="B757" s="204" t="s">
        <v>39</v>
      </c>
      <c r="C757" s="204" t="n">
        <v>1</v>
      </c>
      <c r="D757" s="205" t="n">
        <v>3027334</v>
      </c>
      <c r="E757" s="205" t="n">
        <v>5470</v>
      </c>
      <c r="F757" s="206" t="n">
        <f aca="false">E757/D757</f>
        <v>0.00180687033541724</v>
      </c>
      <c r="G757" s="207" t="n">
        <f aca="false">2*C757*F757/(2+C757*F757)</f>
        <v>0.0018052394186403</v>
      </c>
      <c r="I757" s="203" t="s">
        <v>207</v>
      </c>
      <c r="J757" s="204" t="s">
        <v>39</v>
      </c>
      <c r="K757" s="204" t="n">
        <v>1</v>
      </c>
      <c r="L757" s="205" t="n">
        <v>3401974</v>
      </c>
      <c r="M757" s="205" t="n">
        <v>4836</v>
      </c>
      <c r="N757" s="206" t="n">
        <f aca="false">M757/L757</f>
        <v>0.00142152761896475</v>
      </c>
      <c r="O757" s="207" t="n">
        <f aca="false">2*K757*N757/(2+K757*N757)</f>
        <v>0.00142051796620366</v>
      </c>
    </row>
    <row r="758" customFormat="false" ht="15" hidden="false" customHeight="false" outlineLevel="0" collapsed="false">
      <c r="A758" s="196" t="s">
        <v>208</v>
      </c>
      <c r="B758" s="197" t="s">
        <v>40</v>
      </c>
      <c r="C758" s="197" t="n">
        <v>1</v>
      </c>
      <c r="D758" s="198" t="n">
        <v>2579461</v>
      </c>
      <c r="E758" s="198" t="n">
        <v>7423</v>
      </c>
      <c r="F758" s="199" t="n">
        <f aca="false">E758/D758</f>
        <v>0.00287773298375126</v>
      </c>
      <c r="G758" s="200" t="n">
        <f aca="false">2*C758*F758/(2+C758*F758)</f>
        <v>0.00287359825950454</v>
      </c>
      <c r="I758" s="196" t="s">
        <v>208</v>
      </c>
      <c r="J758" s="197" t="s">
        <v>40</v>
      </c>
      <c r="K758" s="197" t="n">
        <v>1</v>
      </c>
      <c r="L758" s="198" t="n">
        <v>3147415</v>
      </c>
      <c r="M758" s="198" t="n">
        <v>7366</v>
      </c>
      <c r="N758" s="199" t="n">
        <f aca="false">M758/L758</f>
        <v>0.00234033325760982</v>
      </c>
      <c r="O758" s="200" t="n">
        <f aca="false">2*K758*N758/(2+K758*N758)</f>
        <v>0.00233759787858074</v>
      </c>
    </row>
    <row r="759" customFormat="false" ht="15" hidden="false" customHeight="false" outlineLevel="0" collapsed="false">
      <c r="A759" s="203" t="s">
        <v>209</v>
      </c>
      <c r="B759" s="204" t="s">
        <v>52</v>
      </c>
      <c r="C759" s="204" t="n">
        <v>1</v>
      </c>
      <c r="D759" s="205" t="n">
        <v>2241959</v>
      </c>
      <c r="E759" s="205" t="n">
        <v>10577</v>
      </c>
      <c r="F759" s="206" t="n">
        <f aca="false">E759/D759</f>
        <v>0.00471774907569675</v>
      </c>
      <c r="G759" s="207" t="n">
        <f aca="false">2*C759*F759/(2+C759*F759)</f>
        <v>0.00470664668666891</v>
      </c>
      <c r="I759" s="203" t="s">
        <v>209</v>
      </c>
      <c r="J759" s="204" t="s">
        <v>52</v>
      </c>
      <c r="K759" s="204" t="n">
        <v>1</v>
      </c>
      <c r="L759" s="205" t="n">
        <v>3045145</v>
      </c>
      <c r="M759" s="205" t="n">
        <v>11611</v>
      </c>
      <c r="N759" s="206" t="n">
        <f aca="false">M759/L759</f>
        <v>0.00381295471972599</v>
      </c>
      <c r="O759" s="207" t="n">
        <f aca="false">2*K759*N759/(2+K759*N759)</f>
        <v>0.00380569924028594</v>
      </c>
    </row>
    <row r="760" customFormat="false" ht="15" hidden="false" customHeight="false" outlineLevel="0" collapsed="false">
      <c r="A760" s="196" t="s">
        <v>210</v>
      </c>
      <c r="B760" s="197" t="s">
        <v>53</v>
      </c>
      <c r="C760" s="197" t="n">
        <v>1</v>
      </c>
      <c r="D760" s="198" t="n">
        <v>2084864</v>
      </c>
      <c r="E760" s="198" t="n">
        <v>15613</v>
      </c>
      <c r="F760" s="199" t="n">
        <f aca="false">E760/D760</f>
        <v>0.00748873787450884</v>
      </c>
      <c r="G760" s="200" t="n">
        <f aca="false">2*C760*F760/(2+C760*F760)</f>
        <v>0.00746080187970347</v>
      </c>
      <c r="I760" s="196" t="s">
        <v>210</v>
      </c>
      <c r="J760" s="197" t="s">
        <v>53</v>
      </c>
      <c r="K760" s="197" t="n">
        <v>1</v>
      </c>
      <c r="L760" s="198" t="n">
        <v>2726743</v>
      </c>
      <c r="M760" s="198" t="n">
        <v>16514</v>
      </c>
      <c r="N760" s="199" t="n">
        <f aca="false">M760/L760</f>
        <v>0.00605630967054834</v>
      </c>
      <c r="O760" s="200" t="n">
        <f aca="false">2*K760*N760/(2+K760*N760)</f>
        <v>0.00603802559414991</v>
      </c>
    </row>
    <row r="761" customFormat="false" ht="15" hidden="false" customHeight="false" outlineLevel="0" collapsed="false">
      <c r="A761" s="203" t="s">
        <v>211</v>
      </c>
      <c r="B761" s="204" t="s">
        <v>57</v>
      </c>
      <c r="C761" s="204" t="n">
        <v>1</v>
      </c>
      <c r="D761" s="205" t="n">
        <v>1879409</v>
      </c>
      <c r="E761" s="205" t="n">
        <v>21554</v>
      </c>
      <c r="F761" s="206" t="n">
        <f aca="false">E761/D761</f>
        <v>0.0114684988738481</v>
      </c>
      <c r="G761" s="207" t="n">
        <f aca="false">2*C761*F761/(2+C761*F761)</f>
        <v>0.011403110593349</v>
      </c>
      <c r="I761" s="203" t="s">
        <v>211</v>
      </c>
      <c r="J761" s="204" t="s">
        <v>57</v>
      </c>
      <c r="K761" s="204" t="n">
        <v>1</v>
      </c>
      <c r="L761" s="205" t="n">
        <v>2234695</v>
      </c>
      <c r="M761" s="205" t="n">
        <v>21222</v>
      </c>
      <c r="N761" s="206" t="n">
        <f aca="false">M761/L761</f>
        <v>0.00949659796974531</v>
      </c>
      <c r="O761" s="207" t="n">
        <f aca="false">2*K761*N761/(2+K761*N761)</f>
        <v>0.00945171838493283</v>
      </c>
    </row>
    <row r="762" customFormat="false" ht="15" hidden="false" customHeight="false" outlineLevel="0" collapsed="false">
      <c r="A762" s="196" t="s">
        <v>212</v>
      </c>
      <c r="B762" s="197" t="s">
        <v>62</v>
      </c>
      <c r="C762" s="197" t="n">
        <v>1</v>
      </c>
      <c r="D762" s="198" t="n">
        <v>1631170</v>
      </c>
      <c r="E762" s="198" t="n">
        <v>28391</v>
      </c>
      <c r="F762" s="199" t="n">
        <f aca="false">E762/D762</f>
        <v>0.0174052980376049</v>
      </c>
      <c r="G762" s="200" t="n">
        <f aca="false">2*C762*F762/(2+C762*F762)</f>
        <v>0.0172551326741687</v>
      </c>
      <c r="I762" s="196" t="s">
        <v>212</v>
      </c>
      <c r="J762" s="197" t="s">
        <v>62</v>
      </c>
      <c r="K762" s="197" t="n">
        <v>1</v>
      </c>
      <c r="L762" s="198" t="n">
        <v>1925771</v>
      </c>
      <c r="M762" s="198" t="n">
        <v>28060</v>
      </c>
      <c r="N762" s="199" t="n">
        <f aca="false">M762/L762</f>
        <v>0.0145707874923862</v>
      </c>
      <c r="O762" s="200" t="n">
        <f aca="false">2*K762*N762/(2+K762*N762)</f>
        <v>0.0144654013478702</v>
      </c>
    </row>
    <row r="763" customFormat="false" ht="15" hidden="false" customHeight="false" outlineLevel="0" collapsed="false">
      <c r="A763" s="203" t="s">
        <v>213</v>
      </c>
      <c r="B763" s="204" t="s">
        <v>64</v>
      </c>
      <c r="C763" s="204" t="n">
        <v>1</v>
      </c>
      <c r="D763" s="205" t="n">
        <v>1311495</v>
      </c>
      <c r="E763" s="205" t="n">
        <v>35026</v>
      </c>
      <c r="F763" s="206" t="n">
        <f aca="false">E763/D763</f>
        <v>0.0267069260652919</v>
      </c>
      <c r="G763" s="207" t="n">
        <f aca="false">2*C763*F763/(2+C763*F763)</f>
        <v>0.026354995605745</v>
      </c>
      <c r="I763" s="203" t="s">
        <v>213</v>
      </c>
      <c r="J763" s="204" t="s">
        <v>64</v>
      </c>
      <c r="K763" s="204" t="n">
        <v>1</v>
      </c>
      <c r="L763" s="205" t="n">
        <v>1662332</v>
      </c>
      <c r="M763" s="205" t="n">
        <v>38110</v>
      </c>
      <c r="N763" s="206" t="n">
        <f aca="false">M763/L763</f>
        <v>0.02292562496541</v>
      </c>
      <c r="O763" s="207" t="n">
        <f aca="false">2*K763*N763/(2+K763*N763)</f>
        <v>0.0226658110238749</v>
      </c>
    </row>
    <row r="764" customFormat="false" ht="15" hidden="false" customHeight="false" outlineLevel="0" collapsed="false">
      <c r="A764" s="196" t="s">
        <v>214</v>
      </c>
      <c r="B764" s="197" t="s">
        <v>69</v>
      </c>
      <c r="C764" s="197" t="n">
        <v>1</v>
      </c>
      <c r="D764" s="198" t="n">
        <v>945129</v>
      </c>
      <c r="E764" s="198" t="n">
        <v>40249</v>
      </c>
      <c r="F764" s="199" t="n">
        <f aca="false">E764/D764</f>
        <v>0.042585721102622</v>
      </c>
      <c r="G764" s="200" t="n">
        <f aca="false">2*C764*F764/(2+C764*F764)</f>
        <v>0.0416978545014341</v>
      </c>
      <c r="I764" s="196" t="s">
        <v>214</v>
      </c>
      <c r="J764" s="197" t="s">
        <v>69</v>
      </c>
      <c r="K764" s="197" t="n">
        <v>1</v>
      </c>
      <c r="L764" s="198" t="n">
        <v>1331318</v>
      </c>
      <c r="M764" s="198" t="n">
        <v>48556</v>
      </c>
      <c r="N764" s="199" t="n">
        <f aca="false">M764/L764</f>
        <v>0.036472127620899</v>
      </c>
      <c r="O764" s="200" t="n">
        <f aca="false">2*K764*N764/(2+K764*N764)</f>
        <v>0.0358189313040168</v>
      </c>
    </row>
    <row r="765" customFormat="false" ht="15" hidden="false" customHeight="false" outlineLevel="0" collapsed="false">
      <c r="A765" s="203" t="s">
        <v>215</v>
      </c>
      <c r="B765" s="204" t="s">
        <v>70</v>
      </c>
      <c r="C765" s="204" t="n">
        <v>1</v>
      </c>
      <c r="D765" s="205" t="n">
        <v>627708</v>
      </c>
      <c r="E765" s="205" t="n">
        <v>45383</v>
      </c>
      <c r="F765" s="206" t="n">
        <f aca="false">E765/D765</f>
        <v>0.0722995405507019</v>
      </c>
      <c r="G765" s="207" t="n">
        <f aca="false">2*C765*F765/(2+C765*F765)</f>
        <v>0.0697771139122955</v>
      </c>
      <c r="I765" s="203" t="s">
        <v>215</v>
      </c>
      <c r="J765" s="204" t="s">
        <v>70</v>
      </c>
      <c r="K765" s="204" t="n">
        <v>1</v>
      </c>
      <c r="L765" s="205" t="n">
        <v>946271</v>
      </c>
      <c r="M765" s="205" t="n">
        <v>57052</v>
      </c>
      <c r="N765" s="206" t="n">
        <f aca="false">M765/L765</f>
        <v>0.0602913964392864</v>
      </c>
      <c r="O765" s="207" t="n">
        <f aca="false">2*K765*N765/(2+K765*N765)</f>
        <v>0.0585270574283671</v>
      </c>
    </row>
    <row r="766" customFormat="false" ht="15" hidden="false" customHeight="false" outlineLevel="0" collapsed="false">
      <c r="A766" s="196" t="s">
        <v>216</v>
      </c>
      <c r="B766" s="197" t="s">
        <v>71</v>
      </c>
      <c r="C766" s="197" t="n">
        <v>1</v>
      </c>
      <c r="D766" s="198" t="n">
        <v>364728</v>
      </c>
      <c r="E766" s="198" t="n">
        <v>40567</v>
      </c>
      <c r="F766" s="199" t="n">
        <f aca="false">E766/D766</f>
        <v>0.111225351494813</v>
      </c>
      <c r="G766" s="200" t="n">
        <f aca="false">2*C766*F766/(2+C766*F766)</f>
        <v>0.10536568388217</v>
      </c>
      <c r="I766" s="196" t="s">
        <v>216</v>
      </c>
      <c r="J766" s="197" t="s">
        <v>71</v>
      </c>
      <c r="K766" s="197" t="n">
        <v>1</v>
      </c>
      <c r="L766" s="198" t="n">
        <v>546603</v>
      </c>
      <c r="M766" s="198" t="n">
        <v>50156</v>
      </c>
      <c r="N766" s="199" t="n">
        <f aca="false">M766/L766</f>
        <v>0.0917594671086694</v>
      </c>
      <c r="O766" s="200" t="n">
        <f aca="false">2*K766*N766/(2+K766*N766)</f>
        <v>0.087734243397979</v>
      </c>
    </row>
    <row r="767" customFormat="false" ht="15" hidden="false" customHeight="false" outlineLevel="0" collapsed="false">
      <c r="A767" s="203" t="n">
        <v>90</v>
      </c>
      <c r="B767" s="204" t="s">
        <v>72</v>
      </c>
      <c r="C767" s="204" t="n">
        <v>1</v>
      </c>
      <c r="D767" s="205" t="n">
        <v>166561</v>
      </c>
      <c r="E767" s="205" t="n">
        <v>26823</v>
      </c>
      <c r="F767" s="206" t="n">
        <f aca="false">E767/D767</f>
        <v>0.161040099423034</v>
      </c>
      <c r="G767" s="207" t="n">
        <f aca="false">2*C767*F767/(2+C767*F767)</f>
        <v>0.149039436580589</v>
      </c>
      <c r="I767" s="203" t="n">
        <v>90</v>
      </c>
      <c r="J767" s="204" t="s">
        <v>72</v>
      </c>
      <c r="K767" s="204" t="n">
        <v>1</v>
      </c>
      <c r="L767" s="205" t="n">
        <v>251871</v>
      </c>
      <c r="M767" s="205" t="n">
        <v>33549</v>
      </c>
      <c r="N767" s="206" t="n">
        <f aca="false">M767/L767</f>
        <v>0.133199137653799</v>
      </c>
      <c r="O767" s="207" t="n">
        <f aca="false">2*K767*N767/(2+K767*N767)</f>
        <v>0.124882047158802</v>
      </c>
    </row>
    <row r="768" customFormat="false" ht="15" hidden="false" customHeight="false" outlineLevel="0" collapsed="false">
      <c r="A768" s="196" t="n">
        <v>95</v>
      </c>
      <c r="B768" s="197" t="s">
        <v>74</v>
      </c>
      <c r="C768" s="197" t="n">
        <v>1</v>
      </c>
      <c r="D768" s="198" t="n">
        <v>48440</v>
      </c>
      <c r="E768" s="198" t="n">
        <v>11452</v>
      </c>
      <c r="F768" s="199" t="n">
        <f aca="false">E768/D768</f>
        <v>0.236416184971098</v>
      </c>
      <c r="G768" s="200" t="n">
        <f aca="false">2*C768*F768/(2+C768*F768)</f>
        <v>0.211424140604807</v>
      </c>
      <c r="I768" s="196" t="n">
        <v>95</v>
      </c>
      <c r="J768" s="197" t="s">
        <v>74</v>
      </c>
      <c r="K768" s="197" t="n">
        <v>1</v>
      </c>
      <c r="L768" s="198" t="n">
        <v>89787</v>
      </c>
      <c r="M768" s="198" t="n">
        <v>17865</v>
      </c>
      <c r="N768" s="199" t="n">
        <f aca="false">M768/L768</f>
        <v>0.19897089779144</v>
      </c>
      <c r="O768" s="200" t="n">
        <f aca="false">2*K768*N768/(2+K768*N768)</f>
        <v>0.180967286098491</v>
      </c>
    </row>
    <row r="769" customFormat="false" ht="15" hidden="false" customHeight="false" outlineLevel="0" collapsed="false">
      <c r="A769" s="220" t="s">
        <v>217</v>
      </c>
      <c r="B769" s="221" t="s">
        <v>218</v>
      </c>
      <c r="C769" s="221" t="n">
        <v>1</v>
      </c>
      <c r="D769" s="222" t="n">
        <v>8737</v>
      </c>
      <c r="E769" s="222" t="n">
        <v>2668</v>
      </c>
      <c r="F769" s="223" t="n">
        <f aca="false">E769/D769</f>
        <v>0.305367975277555</v>
      </c>
      <c r="G769" s="224" t="n">
        <f aca="false">2*C769*F769/(2+C769*F769)</f>
        <v>0.264919074570549</v>
      </c>
      <c r="I769" s="220" t="s">
        <v>217</v>
      </c>
      <c r="J769" s="221" t="s">
        <v>218</v>
      </c>
      <c r="K769" s="221" t="n">
        <v>1</v>
      </c>
      <c r="L769" s="222" t="n">
        <v>26654</v>
      </c>
      <c r="M769" s="222" t="n">
        <v>7017</v>
      </c>
      <c r="N769" s="223" t="n">
        <f aca="false">M769/L769</f>
        <v>0.263262549711113</v>
      </c>
      <c r="O769" s="224" t="n">
        <f aca="false">2*K769*N769/(2+K769*N769)</f>
        <v>0.232639867384998</v>
      </c>
    </row>
    <row r="771" customFormat="false" ht="15" hidden="false" customHeight="false" outlineLevel="0" collapsed="false">
      <c r="A771" s="180"/>
      <c r="B771" s="181"/>
      <c r="C771" s="181"/>
      <c r="D771" s="181"/>
      <c r="E771" s="182"/>
      <c r="F771" s="182" t="s">
        <v>315</v>
      </c>
      <c r="G771" s="181"/>
      <c r="I771" s="180"/>
      <c r="J771" s="181"/>
      <c r="K771" s="181"/>
      <c r="L771" s="181"/>
      <c r="M771" s="182"/>
      <c r="N771" s="182" t="s">
        <v>316</v>
      </c>
      <c r="O771" s="181"/>
    </row>
    <row r="772" customFormat="false" ht="15" hidden="false" customHeight="false" outlineLevel="0" collapsed="false">
      <c r="A772" s="184"/>
      <c r="B772" s="185"/>
      <c r="C772" s="186"/>
      <c r="D772" s="187"/>
      <c r="E772" s="187"/>
      <c r="F772" s="187"/>
      <c r="G772" s="187"/>
      <c r="I772" s="184"/>
      <c r="J772" s="185"/>
      <c r="K772" s="186"/>
      <c r="L772" s="187"/>
      <c r="M772" s="187"/>
      <c r="N772" s="187"/>
      <c r="O772" s="187"/>
    </row>
    <row r="773" customFormat="false" ht="61" hidden="false" customHeight="false" outlineLevel="0" collapsed="false">
      <c r="A773" s="184" t="s">
        <v>163</v>
      </c>
      <c r="B773" s="187" t="s">
        <v>164</v>
      </c>
      <c r="C773" s="186" t="s">
        <v>165</v>
      </c>
      <c r="D773" s="187" t="s">
        <v>166</v>
      </c>
      <c r="E773" s="187" t="s">
        <v>167</v>
      </c>
      <c r="F773" s="187" t="s">
        <v>168</v>
      </c>
      <c r="G773" s="187" t="s">
        <v>169</v>
      </c>
      <c r="I773" s="184" t="s">
        <v>163</v>
      </c>
      <c r="J773" s="187" t="s">
        <v>164</v>
      </c>
      <c r="K773" s="186" t="s">
        <v>165</v>
      </c>
      <c r="L773" s="187" t="s">
        <v>166</v>
      </c>
      <c r="M773" s="187" t="s">
        <v>167</v>
      </c>
      <c r="N773" s="187" t="s">
        <v>168</v>
      </c>
      <c r="O773" s="187" t="s">
        <v>169</v>
      </c>
    </row>
    <row r="774" customFormat="false" ht="15" hidden="false" customHeight="false" outlineLevel="0" collapsed="false">
      <c r="A774" s="191" t="s">
        <v>175</v>
      </c>
      <c r="B774" s="192" t="s">
        <v>176</v>
      </c>
      <c r="C774" s="193" t="s">
        <v>177</v>
      </c>
      <c r="D774" s="192" t="s">
        <v>178</v>
      </c>
      <c r="E774" s="192" t="s">
        <v>179</v>
      </c>
      <c r="F774" s="192" t="s">
        <v>180</v>
      </c>
      <c r="G774" s="192" t="s">
        <v>181</v>
      </c>
      <c r="I774" s="191" t="s">
        <v>175</v>
      </c>
      <c r="J774" s="192" t="s">
        <v>176</v>
      </c>
      <c r="K774" s="193" t="s">
        <v>177</v>
      </c>
      <c r="L774" s="192" t="s">
        <v>178</v>
      </c>
      <c r="M774" s="192" t="s">
        <v>179</v>
      </c>
      <c r="N774" s="192" t="s">
        <v>180</v>
      </c>
      <c r="O774" s="192" t="s">
        <v>181</v>
      </c>
    </row>
    <row r="775" customFormat="false" ht="15" hidden="false" customHeight="false" outlineLevel="0" collapsed="false">
      <c r="A775" s="196" t="s">
        <v>186</v>
      </c>
      <c r="B775" s="197" t="s">
        <v>186</v>
      </c>
      <c r="C775" s="197" t="n">
        <v>1</v>
      </c>
      <c r="D775" s="198" t="n">
        <v>377688.102164293</v>
      </c>
      <c r="E775" s="198" t="n">
        <v>3664</v>
      </c>
      <c r="F775" s="199" t="n">
        <f aca="false">E775/D775</f>
        <v>0.00970112635003306</v>
      </c>
      <c r="G775" s="200" t="n">
        <f aca="false">2*C775*F775/(2+C775*F775)</f>
        <v>0.00965429756976053</v>
      </c>
      <c r="I775" s="196" t="s">
        <v>186</v>
      </c>
      <c r="J775" s="197" t="s">
        <v>186</v>
      </c>
      <c r="K775" s="197" t="n">
        <v>1</v>
      </c>
      <c r="L775" s="198" t="n">
        <v>362426.834313366</v>
      </c>
      <c r="M775" s="198" t="n">
        <v>2418</v>
      </c>
      <c r="N775" s="199" t="n">
        <f aca="false">M775/L775</f>
        <v>0.00667169141760988</v>
      </c>
      <c r="O775" s="200" t="n">
        <f aca="false">2*K775*N775/(2+K775*N775)</f>
        <v>0.00664950967928059</v>
      </c>
    </row>
    <row r="776" customFormat="false" ht="15" hidden="false" customHeight="false" outlineLevel="0" collapsed="false">
      <c r="A776" s="203" t="s">
        <v>188</v>
      </c>
      <c r="B776" s="204" t="s">
        <v>189</v>
      </c>
      <c r="C776" s="204" t="n">
        <v>1</v>
      </c>
      <c r="D776" s="205" t="n">
        <v>1917283</v>
      </c>
      <c r="E776" s="205" t="n">
        <v>578</v>
      </c>
      <c r="F776" s="206" t="n">
        <f aca="false">E776/D776</f>
        <v>0.000301468275679699</v>
      </c>
      <c r="G776" s="207" t="n">
        <f aca="false">2*C776*F776/(2+C776*F776)</f>
        <v>0.00030142284096764</v>
      </c>
      <c r="I776" s="203" t="s">
        <v>188</v>
      </c>
      <c r="J776" s="204" t="s">
        <v>189</v>
      </c>
      <c r="K776" s="204" t="n">
        <v>1</v>
      </c>
      <c r="L776" s="205" t="n">
        <v>1830454</v>
      </c>
      <c r="M776" s="205" t="n">
        <v>355</v>
      </c>
      <c r="N776" s="206" t="n">
        <f aca="false">M776/L776</f>
        <v>0.000193940956724397</v>
      </c>
      <c r="O776" s="207" t="n">
        <f aca="false">2*K776*N776/(2+K776*N776)</f>
        <v>0.000193922152000553</v>
      </c>
    </row>
    <row r="777" customFormat="false" ht="15" hidden="false" customHeight="false" outlineLevel="0" collapsed="false">
      <c r="A777" s="196" t="s">
        <v>194</v>
      </c>
      <c r="B777" s="197" t="s">
        <v>46</v>
      </c>
      <c r="C777" s="197" t="n">
        <v>1</v>
      </c>
      <c r="D777" s="198" t="n">
        <v>1926816</v>
      </c>
      <c r="E777" s="198" t="n">
        <v>340</v>
      </c>
      <c r="F777" s="199" t="n">
        <f aca="false">E777/D777</f>
        <v>0.000176456911298225</v>
      </c>
      <c r="G777" s="200" t="n">
        <f aca="false">2*C777*F777/(2+C777*F777)</f>
        <v>0.000176441344150918</v>
      </c>
      <c r="I777" s="196" t="s">
        <v>194</v>
      </c>
      <c r="J777" s="197" t="s">
        <v>46</v>
      </c>
      <c r="K777" s="197" t="n">
        <v>1</v>
      </c>
      <c r="L777" s="198" t="n">
        <v>1856330</v>
      </c>
      <c r="M777" s="198" t="n">
        <v>221</v>
      </c>
      <c r="N777" s="199" t="n">
        <f aca="false">M777/L777</f>
        <v>0.00011905210819197</v>
      </c>
      <c r="O777" s="200" t="n">
        <f aca="false">2*K777*N777/(2+K777*N777)</f>
        <v>0.000119045021911556</v>
      </c>
    </row>
    <row r="778" customFormat="false" ht="15" hidden="false" customHeight="false" outlineLevel="0" collapsed="false">
      <c r="A778" s="203" t="s">
        <v>200</v>
      </c>
      <c r="B778" s="204" t="s">
        <v>33</v>
      </c>
      <c r="C778" s="204" t="n">
        <v>1</v>
      </c>
      <c r="D778" s="205" t="n">
        <v>1821015</v>
      </c>
      <c r="E778" s="205" t="n">
        <v>406</v>
      </c>
      <c r="F778" s="206" t="n">
        <f aca="false">E778/D778</f>
        <v>0.00022295258413577</v>
      </c>
      <c r="G778" s="207" t="n">
        <f aca="false">2*C778*F778/(2+C778*F778)</f>
        <v>0.000222927732978699</v>
      </c>
      <c r="I778" s="203" t="s">
        <v>200</v>
      </c>
      <c r="J778" s="204" t="s">
        <v>33</v>
      </c>
      <c r="K778" s="204" t="n">
        <v>1</v>
      </c>
      <c r="L778" s="205" t="n">
        <v>1894432</v>
      </c>
      <c r="M778" s="205" t="n">
        <v>280</v>
      </c>
      <c r="N778" s="206" t="n">
        <f aca="false">M778/L778</f>
        <v>0.000147801557406125</v>
      </c>
      <c r="O778" s="207" t="n">
        <f aca="false">2*K778*N778/(2+K778*N778)</f>
        <v>0.000147790635563072</v>
      </c>
    </row>
    <row r="779" customFormat="false" ht="15" hidden="false" customHeight="false" outlineLevel="0" collapsed="false">
      <c r="A779" s="196" t="s">
        <v>202</v>
      </c>
      <c r="B779" s="197" t="s">
        <v>34</v>
      </c>
      <c r="C779" s="197" t="n">
        <v>1</v>
      </c>
      <c r="D779" s="198" t="n">
        <v>1791833</v>
      </c>
      <c r="E779" s="198" t="n">
        <v>1428</v>
      </c>
      <c r="F779" s="199" t="n">
        <f aca="false">E779/D779</f>
        <v>0.000796949269267839</v>
      </c>
      <c r="G779" s="200" t="n">
        <f aca="false">2*C779*F779/(2+C779*F779)</f>
        <v>0.000796631831689769</v>
      </c>
      <c r="I779" s="196" t="s">
        <v>202</v>
      </c>
      <c r="J779" s="197" t="s">
        <v>34</v>
      </c>
      <c r="K779" s="197" t="n">
        <v>1</v>
      </c>
      <c r="L779" s="198" t="n">
        <v>1925245</v>
      </c>
      <c r="M779" s="198" t="n">
        <v>1143</v>
      </c>
      <c r="N779" s="199" t="n">
        <f aca="false">M779/L779</f>
        <v>0.000593690673135107</v>
      </c>
      <c r="O779" s="200" t="n">
        <f aca="false">2*K779*N779/(2+K779*N779)</f>
        <v>0.000593514491126231</v>
      </c>
    </row>
    <row r="780" customFormat="false" ht="15" hidden="false" customHeight="false" outlineLevel="0" collapsed="false">
      <c r="A780" s="203" t="s">
        <v>203</v>
      </c>
      <c r="B780" s="204" t="s">
        <v>35</v>
      </c>
      <c r="C780" s="204" t="n">
        <v>1</v>
      </c>
      <c r="D780" s="205" t="n">
        <v>1797945</v>
      </c>
      <c r="E780" s="205" t="n">
        <v>2136</v>
      </c>
      <c r="F780" s="206" t="n">
        <f aca="false">E780/D780</f>
        <v>0.00118802299291691</v>
      </c>
      <c r="G780" s="207" t="n">
        <f aca="false">2*C780*F780/(2+C780*F780)</f>
        <v>0.00118731771254571</v>
      </c>
      <c r="I780" s="203" t="s">
        <v>203</v>
      </c>
      <c r="J780" s="204" t="s">
        <v>35</v>
      </c>
      <c r="K780" s="204" t="n">
        <v>1</v>
      </c>
      <c r="L780" s="205" t="n">
        <v>1881401</v>
      </c>
      <c r="M780" s="205" t="n">
        <v>1724</v>
      </c>
      <c r="N780" s="206" t="n">
        <f aca="false">M780/L780</f>
        <v>0.000916338409515037</v>
      </c>
      <c r="O780" s="207" t="n">
        <f aca="false">2*K780*N780/(2+K780*N780)</f>
        <v>0.00091591876374343</v>
      </c>
    </row>
    <row r="781" customFormat="false" ht="15" hidden="false" customHeight="false" outlineLevel="0" collapsed="false">
      <c r="A781" s="196" t="s">
        <v>204</v>
      </c>
      <c r="B781" s="197" t="s">
        <v>36</v>
      </c>
      <c r="C781" s="197" t="n">
        <v>1</v>
      </c>
      <c r="D781" s="198" t="n">
        <v>1768349</v>
      </c>
      <c r="E781" s="198" t="n">
        <v>2109</v>
      </c>
      <c r="F781" s="199" t="n">
        <f aca="false">E781/D781</f>
        <v>0.0011926378786088</v>
      </c>
      <c r="G781" s="200" t="n">
        <f aca="false">2*C781*F781/(2+C781*F781)</f>
        <v>0.0011919271098989</v>
      </c>
      <c r="I781" s="196" t="s">
        <v>204</v>
      </c>
      <c r="J781" s="197" t="s">
        <v>36</v>
      </c>
      <c r="K781" s="197" t="n">
        <v>1</v>
      </c>
      <c r="L781" s="198" t="n">
        <v>1787506</v>
      </c>
      <c r="M781" s="198" t="n">
        <v>1562</v>
      </c>
      <c r="N781" s="199" t="n">
        <f aca="false">M781/L781</f>
        <v>0.000873843220666112</v>
      </c>
      <c r="O781" s="200" t="n">
        <f aca="false">2*K781*N781/(2+K781*N781)</f>
        <v>0.000873461586423208</v>
      </c>
    </row>
    <row r="782" customFormat="false" ht="15" hidden="false" customHeight="false" outlineLevel="0" collapsed="false">
      <c r="A782" s="203" t="s">
        <v>205</v>
      </c>
      <c r="B782" s="204" t="s">
        <v>37</v>
      </c>
      <c r="C782" s="204" t="n">
        <v>1</v>
      </c>
      <c r="D782" s="205" t="n">
        <v>1636833</v>
      </c>
      <c r="E782" s="205" t="n">
        <v>2016</v>
      </c>
      <c r="F782" s="206" t="n">
        <f aca="false">E782/D782</f>
        <v>0.00123164672266505</v>
      </c>
      <c r="G782" s="207" t="n">
        <f aca="false">2*C782*F782/(2+C782*F782)</f>
        <v>0.0012308887126406</v>
      </c>
      <c r="I782" s="203" t="s">
        <v>205</v>
      </c>
      <c r="J782" s="204" t="s">
        <v>37</v>
      </c>
      <c r="K782" s="204" t="n">
        <v>1</v>
      </c>
      <c r="L782" s="205" t="n">
        <v>1774595</v>
      </c>
      <c r="M782" s="205" t="n">
        <v>1637</v>
      </c>
      <c r="N782" s="206" t="n">
        <f aca="false">M782/L782</f>
        <v>0.000922463998827902</v>
      </c>
      <c r="O782" s="207" t="n">
        <f aca="false">2*K782*N782/(2+K782*N782)</f>
        <v>0.000922038725063204</v>
      </c>
    </row>
    <row r="783" customFormat="false" ht="15" hidden="false" customHeight="false" outlineLevel="0" collapsed="false">
      <c r="A783" s="196" t="s">
        <v>206</v>
      </c>
      <c r="B783" s="197" t="s">
        <v>38</v>
      </c>
      <c r="C783" s="197" t="n">
        <v>1</v>
      </c>
      <c r="D783" s="198" t="n">
        <v>1556369</v>
      </c>
      <c r="E783" s="198" t="n">
        <v>2427</v>
      </c>
      <c r="F783" s="199" t="n">
        <f aca="false">E783/D783</f>
        <v>0.00155939883151104</v>
      </c>
      <c r="G783" s="200" t="n">
        <f aca="false">2*C783*F783/(2+C783*F783)</f>
        <v>0.00155818391642176</v>
      </c>
      <c r="I783" s="196" t="s">
        <v>206</v>
      </c>
      <c r="J783" s="197" t="s">
        <v>38</v>
      </c>
      <c r="K783" s="197" t="n">
        <v>1</v>
      </c>
      <c r="L783" s="198" t="n">
        <v>1781679</v>
      </c>
      <c r="M783" s="198" t="n">
        <v>2125</v>
      </c>
      <c r="N783" s="199" t="n">
        <f aca="false">M783/L783</f>
        <v>0.00119269520491626</v>
      </c>
      <c r="O783" s="200" t="n">
        <f aca="false">2*K783*N783/(2+K783*N783)</f>
        <v>0.0011919843678963</v>
      </c>
    </row>
    <row r="784" customFormat="false" ht="15" hidden="false" customHeight="false" outlineLevel="0" collapsed="false">
      <c r="A784" s="203" t="s">
        <v>207</v>
      </c>
      <c r="B784" s="204" t="s">
        <v>39</v>
      </c>
      <c r="C784" s="204" t="n">
        <v>1</v>
      </c>
      <c r="D784" s="205" t="n">
        <v>1491146</v>
      </c>
      <c r="E784" s="205" t="n">
        <v>3447</v>
      </c>
      <c r="F784" s="206" t="n">
        <f aca="false">E784/D784</f>
        <v>0.00231164486911409</v>
      </c>
      <c r="G784" s="207" t="n">
        <f aca="false">2*C784*F784/(2+C784*F784)</f>
        <v>0.0023089761027337</v>
      </c>
      <c r="I784" s="203" t="s">
        <v>207</v>
      </c>
      <c r="J784" s="204" t="s">
        <v>39</v>
      </c>
      <c r="K784" s="204" t="n">
        <v>1</v>
      </c>
      <c r="L784" s="205" t="n">
        <v>1694131</v>
      </c>
      <c r="M784" s="205" t="n">
        <v>3085</v>
      </c>
      <c r="N784" s="206" t="n">
        <f aca="false">M784/L784</f>
        <v>0.001820992591482</v>
      </c>
      <c r="O784" s="207" t="n">
        <f aca="false">2*K784*N784/(2+K784*N784)</f>
        <v>0.00181933609270889</v>
      </c>
    </row>
    <row r="785" customFormat="false" ht="15" hidden="false" customHeight="false" outlineLevel="0" collapsed="false">
      <c r="A785" s="196" t="s">
        <v>208</v>
      </c>
      <c r="B785" s="197" t="s">
        <v>40</v>
      </c>
      <c r="C785" s="197" t="n">
        <v>1</v>
      </c>
      <c r="D785" s="198" t="n">
        <v>1261819</v>
      </c>
      <c r="E785" s="198" t="n">
        <v>4605</v>
      </c>
      <c r="F785" s="199" t="n">
        <f aca="false">E785/D785</f>
        <v>0.00364949331084728</v>
      </c>
      <c r="G785" s="200" t="n">
        <f aca="false">2*C785*F785/(2+C785*F785)</f>
        <v>0.00364284603972007</v>
      </c>
      <c r="I785" s="196" t="s">
        <v>208</v>
      </c>
      <c r="J785" s="197" t="s">
        <v>40</v>
      </c>
      <c r="K785" s="197" t="n">
        <v>1</v>
      </c>
      <c r="L785" s="198" t="n">
        <v>1555051</v>
      </c>
      <c r="M785" s="198" t="n">
        <v>4634</v>
      </c>
      <c r="N785" s="199" t="n">
        <f aca="false">M785/L785</f>
        <v>0.00297996657344357</v>
      </c>
      <c r="O785" s="200" t="n">
        <f aca="false">2*K785*N785/(2+K785*N785)</f>
        <v>0.00297553307888694</v>
      </c>
    </row>
    <row r="786" customFormat="false" ht="15" hidden="false" customHeight="false" outlineLevel="0" collapsed="false">
      <c r="A786" s="203" t="s">
        <v>209</v>
      </c>
      <c r="B786" s="204" t="s">
        <v>52</v>
      </c>
      <c r="C786" s="204" t="n">
        <v>1</v>
      </c>
      <c r="D786" s="205" t="n">
        <v>1087301</v>
      </c>
      <c r="E786" s="205" t="n">
        <v>6692</v>
      </c>
      <c r="F786" s="206" t="n">
        <f aca="false">E786/D786</f>
        <v>0.00615468945581766</v>
      </c>
      <c r="G786" s="207" t="n">
        <f aca="false">2*C786*F786/(2+C786*F786)</f>
        <v>0.00613580746107586</v>
      </c>
      <c r="I786" s="203" t="s">
        <v>209</v>
      </c>
      <c r="J786" s="204" t="s">
        <v>52</v>
      </c>
      <c r="K786" s="204" t="n">
        <v>1</v>
      </c>
      <c r="L786" s="205" t="n">
        <v>1492307</v>
      </c>
      <c r="M786" s="205" t="n">
        <v>7374</v>
      </c>
      <c r="N786" s="206" t="n">
        <f aca="false">M786/L786</f>
        <v>0.00494134249856095</v>
      </c>
      <c r="O786" s="207" t="n">
        <f aca="false">2*K786*N786/(2+K786*N786)</f>
        <v>0.00492916415440169</v>
      </c>
    </row>
    <row r="787" customFormat="false" ht="15" hidden="false" customHeight="false" outlineLevel="0" collapsed="false">
      <c r="A787" s="196" t="s">
        <v>210</v>
      </c>
      <c r="B787" s="197" t="s">
        <v>53</v>
      </c>
      <c r="C787" s="197" t="n">
        <v>1</v>
      </c>
      <c r="D787" s="198" t="n">
        <v>998296</v>
      </c>
      <c r="E787" s="198" t="n">
        <v>10017</v>
      </c>
      <c r="F787" s="199" t="n">
        <f aca="false">E787/D787</f>
        <v>0.0100340981031678</v>
      </c>
      <c r="G787" s="200" t="n">
        <f aca="false">2*C787*F787/(2+C787*F787)</f>
        <v>0.00998400784607265</v>
      </c>
      <c r="I787" s="196" t="s">
        <v>210</v>
      </c>
      <c r="J787" s="197" t="s">
        <v>53</v>
      </c>
      <c r="K787" s="197" t="n">
        <v>1</v>
      </c>
      <c r="L787" s="198" t="n">
        <v>1320078</v>
      </c>
      <c r="M787" s="198" t="n">
        <v>10673</v>
      </c>
      <c r="N787" s="199" t="n">
        <f aca="false">M787/L787</f>
        <v>0.00808512830302452</v>
      </c>
      <c r="O787" s="200" t="n">
        <f aca="false">2*K787*N787/(2+K787*N787)</f>
        <v>0.00805257525098752</v>
      </c>
    </row>
    <row r="788" customFormat="false" ht="15" hidden="false" customHeight="false" outlineLevel="0" collapsed="false">
      <c r="A788" s="203" t="s">
        <v>211</v>
      </c>
      <c r="B788" s="204" t="s">
        <v>57</v>
      </c>
      <c r="C788" s="204" t="n">
        <v>1</v>
      </c>
      <c r="D788" s="205" t="n">
        <v>883685</v>
      </c>
      <c r="E788" s="205" t="n">
        <v>13824</v>
      </c>
      <c r="F788" s="206" t="n">
        <f aca="false">E788/D788</f>
        <v>0.0156435834035884</v>
      </c>
      <c r="G788" s="207" t="n">
        <f aca="false">2*C788*F788/(2+C788*F788)</f>
        <v>0.015522172205835</v>
      </c>
      <c r="I788" s="203" t="s">
        <v>211</v>
      </c>
      <c r="J788" s="204" t="s">
        <v>57</v>
      </c>
      <c r="K788" s="204" t="n">
        <v>1</v>
      </c>
      <c r="L788" s="205" t="n">
        <v>1061662</v>
      </c>
      <c r="M788" s="205" t="n">
        <v>13729</v>
      </c>
      <c r="N788" s="206" t="n">
        <f aca="false">M788/L788</f>
        <v>0.0129316110023718</v>
      </c>
      <c r="O788" s="207" t="n">
        <f aca="false">2*K788*N788/(2+K788*N788)</f>
        <v>0.0128485348748955</v>
      </c>
    </row>
    <row r="789" customFormat="false" ht="15" hidden="false" customHeight="false" outlineLevel="0" collapsed="false">
      <c r="A789" s="196" t="s">
        <v>212</v>
      </c>
      <c r="B789" s="197" t="s">
        <v>62</v>
      </c>
      <c r="C789" s="197" t="n">
        <v>1</v>
      </c>
      <c r="D789" s="198" t="n">
        <v>745973</v>
      </c>
      <c r="E789" s="198" t="n">
        <v>17805</v>
      </c>
      <c r="F789" s="199" t="n">
        <f aca="false">E789/D789</f>
        <v>0.0238681560860782</v>
      </c>
      <c r="G789" s="200" t="n">
        <f aca="false">2*C789*F789/(2+C789*F789)</f>
        <v>0.0235866709146078</v>
      </c>
      <c r="I789" s="196" t="s">
        <v>212</v>
      </c>
      <c r="J789" s="197" t="s">
        <v>62</v>
      </c>
      <c r="K789" s="197" t="n">
        <v>1</v>
      </c>
      <c r="L789" s="198" t="n">
        <v>890118</v>
      </c>
      <c r="M789" s="198" t="n">
        <v>17614</v>
      </c>
      <c r="N789" s="199" t="n">
        <f aca="false">M789/L789</f>
        <v>0.0197883876070364</v>
      </c>
      <c r="O789" s="200" t="n">
        <f aca="false">2*K789*N789/(2+K789*N789)</f>
        <v>0.0195945156714965</v>
      </c>
    </row>
    <row r="790" customFormat="false" ht="15" hidden="false" customHeight="false" outlineLevel="0" collapsed="false">
      <c r="A790" s="203" t="s">
        <v>213</v>
      </c>
      <c r="B790" s="204" t="s">
        <v>64</v>
      </c>
      <c r="C790" s="204" t="n">
        <v>1</v>
      </c>
      <c r="D790" s="205" t="n">
        <v>574148</v>
      </c>
      <c r="E790" s="205" t="n">
        <v>20963</v>
      </c>
      <c r="F790" s="206" t="n">
        <f aca="false">E790/D790</f>
        <v>0.0365114918104739</v>
      </c>
      <c r="G790" s="207" t="n">
        <f aca="false">2*C790*F790/(2+C790*F790)</f>
        <v>0.035856897402543</v>
      </c>
      <c r="I790" s="203" t="s">
        <v>213</v>
      </c>
      <c r="J790" s="204" t="s">
        <v>64</v>
      </c>
      <c r="K790" s="204" t="n">
        <v>1</v>
      </c>
      <c r="L790" s="205" t="n">
        <v>738515</v>
      </c>
      <c r="M790" s="205" t="n">
        <v>22985</v>
      </c>
      <c r="N790" s="206" t="n">
        <f aca="false">M790/L790</f>
        <v>0.0311232676384366</v>
      </c>
      <c r="O790" s="207" t="n">
        <f aca="false">2*K790*N790/(2+K790*N790)</f>
        <v>0.0306463602030646</v>
      </c>
    </row>
    <row r="791" customFormat="false" ht="15" hidden="false" customHeight="false" outlineLevel="0" collapsed="false">
      <c r="A791" s="196" t="s">
        <v>214</v>
      </c>
      <c r="B791" s="197" t="s">
        <v>69</v>
      </c>
      <c r="C791" s="197" t="n">
        <v>1</v>
      </c>
      <c r="D791" s="198" t="n">
        <v>385901</v>
      </c>
      <c r="E791" s="198" t="n">
        <v>22249</v>
      </c>
      <c r="F791" s="199" t="n">
        <f aca="false">E791/D791</f>
        <v>0.057654683455083</v>
      </c>
      <c r="G791" s="200" t="n">
        <f aca="false">2*C791*F791/(2+C791*F791)</f>
        <v>0.0560392216620847</v>
      </c>
      <c r="I791" s="196" t="s">
        <v>214</v>
      </c>
      <c r="J791" s="197" t="s">
        <v>69</v>
      </c>
      <c r="K791" s="197" t="n">
        <v>1</v>
      </c>
      <c r="L791" s="198" t="n">
        <v>557152</v>
      </c>
      <c r="M791" s="198" t="n">
        <v>27462</v>
      </c>
      <c r="N791" s="199" t="n">
        <f aca="false">M791/L791</f>
        <v>0.0492899603698811</v>
      </c>
      <c r="O791" s="200" t="n">
        <f aca="false">2*K791*N791/(2+K791*N791)</f>
        <v>0.0481044277023488</v>
      </c>
    </row>
    <row r="792" customFormat="false" ht="15" hidden="false" customHeight="false" outlineLevel="0" collapsed="false">
      <c r="A792" s="203" t="s">
        <v>215</v>
      </c>
      <c r="B792" s="204" t="s">
        <v>70</v>
      </c>
      <c r="C792" s="204" t="n">
        <v>1</v>
      </c>
      <c r="D792" s="205" t="n">
        <v>230624</v>
      </c>
      <c r="E792" s="205" t="n">
        <v>21481</v>
      </c>
      <c r="F792" s="206" t="n">
        <f aca="false">E792/D792</f>
        <v>0.0931429512973498</v>
      </c>
      <c r="G792" s="207" t="n">
        <f aca="false">2*C792*F792/(2+C792*F792)</f>
        <v>0.0889981749594493</v>
      </c>
      <c r="I792" s="203" t="s">
        <v>215</v>
      </c>
      <c r="J792" s="204" t="s">
        <v>70</v>
      </c>
      <c r="K792" s="204" t="n">
        <v>1</v>
      </c>
      <c r="L792" s="205" t="n">
        <v>363197</v>
      </c>
      <c r="M792" s="205" t="n">
        <v>28271</v>
      </c>
      <c r="N792" s="206" t="n">
        <f aca="false">M792/L792</f>
        <v>0.0778392993334196</v>
      </c>
      <c r="O792" s="207" t="n">
        <f aca="false">2*K792*N792/(2+K792*N792)</f>
        <v>0.0749233103429999</v>
      </c>
    </row>
    <row r="793" customFormat="false" ht="15" hidden="false" customHeight="false" outlineLevel="0" collapsed="false">
      <c r="A793" s="196" t="s">
        <v>216</v>
      </c>
      <c r="B793" s="197" t="s">
        <v>71</v>
      </c>
      <c r="C793" s="197" t="n">
        <v>1</v>
      </c>
      <c r="D793" s="198" t="n">
        <v>117216</v>
      </c>
      <c r="E793" s="198" t="n">
        <v>16121</v>
      </c>
      <c r="F793" s="199" t="n">
        <f aca="false">E793/D793</f>
        <v>0.137532418782419</v>
      </c>
      <c r="G793" s="200" t="n">
        <f aca="false">2*C793*F793/(2+C793*F793)</f>
        <v>0.128683352424437</v>
      </c>
      <c r="I793" s="196" t="s">
        <v>216</v>
      </c>
      <c r="J793" s="197" t="s">
        <v>71</v>
      </c>
      <c r="K793" s="197" t="n">
        <v>1</v>
      </c>
      <c r="L793" s="198" t="n">
        <v>186585</v>
      </c>
      <c r="M793" s="198" t="n">
        <v>21357</v>
      </c>
      <c r="N793" s="199" t="n">
        <f aca="false">M793/L793</f>
        <v>0.114462577377603</v>
      </c>
      <c r="O793" s="200" t="n">
        <f aca="false">2*K793*N793/(2+K793*N793)</f>
        <v>0.108266354393996</v>
      </c>
    </row>
    <row r="794" customFormat="false" ht="15" hidden="false" customHeight="false" outlineLevel="0" collapsed="false">
      <c r="A794" s="203" t="n">
        <v>90</v>
      </c>
      <c r="B794" s="204" t="s">
        <v>72</v>
      </c>
      <c r="C794" s="204" t="n">
        <v>1</v>
      </c>
      <c r="D794" s="205" t="n">
        <v>44963</v>
      </c>
      <c r="E794" s="205" t="n">
        <v>8586</v>
      </c>
      <c r="F794" s="206" t="n">
        <f aca="false">E794/D794</f>
        <v>0.190957009096368</v>
      </c>
      <c r="G794" s="207" t="n">
        <f aca="false">2*C794*F794/(2+C794*F794)</f>
        <v>0.174313789183044</v>
      </c>
      <c r="I794" s="203" t="n">
        <v>90</v>
      </c>
      <c r="J794" s="204" t="s">
        <v>72</v>
      </c>
      <c r="K794" s="204" t="n">
        <v>1</v>
      </c>
      <c r="L794" s="205" t="n">
        <v>73758</v>
      </c>
      <c r="M794" s="205" t="n">
        <v>11821</v>
      </c>
      <c r="N794" s="206" t="n">
        <f aca="false">M794/L794</f>
        <v>0.160267360828656</v>
      </c>
      <c r="O794" s="207" t="n">
        <f aca="false">2*K794*N794/(2+K794*N794)</f>
        <v>0.148377338596811</v>
      </c>
    </row>
    <row r="795" customFormat="false" ht="15" hidden="false" customHeight="false" outlineLevel="0" collapsed="false">
      <c r="A795" s="196" t="n">
        <v>95</v>
      </c>
      <c r="B795" s="197" t="s">
        <v>74</v>
      </c>
      <c r="C795" s="197" t="n">
        <v>1</v>
      </c>
      <c r="D795" s="198" t="n">
        <v>11155</v>
      </c>
      <c r="E795" s="198" t="n">
        <v>2968</v>
      </c>
      <c r="F795" s="199" t="n">
        <f aca="false">E795/D795</f>
        <v>0.266069027341999</v>
      </c>
      <c r="G795" s="200" t="n">
        <f aca="false">2*C795*F795/(2+C795*F795)</f>
        <v>0.234828704802595</v>
      </c>
      <c r="I795" s="196" t="n">
        <v>95</v>
      </c>
      <c r="J795" s="197" t="s">
        <v>74</v>
      </c>
      <c r="K795" s="197" t="n">
        <v>1</v>
      </c>
      <c r="L795" s="198" t="n">
        <v>22009</v>
      </c>
      <c r="M795" s="198" t="n">
        <v>5016</v>
      </c>
      <c r="N795" s="199" t="n">
        <f aca="false">M795/L795</f>
        <v>0.227906765414149</v>
      </c>
      <c r="O795" s="200" t="n">
        <f aca="false">2*K795*N795/(2+K795*N795)</f>
        <v>0.20459273157401</v>
      </c>
    </row>
    <row r="796" customFormat="false" ht="15" hidden="false" customHeight="false" outlineLevel="0" collapsed="false">
      <c r="A796" s="220" t="s">
        <v>217</v>
      </c>
      <c r="B796" s="221" t="s">
        <v>218</v>
      </c>
      <c r="C796" s="221" t="n">
        <v>1</v>
      </c>
      <c r="D796" s="222" t="n">
        <v>1662</v>
      </c>
      <c r="E796" s="222" t="n">
        <v>541</v>
      </c>
      <c r="F796" s="223" t="n">
        <f aca="false">E796/D796</f>
        <v>0.325511432009627</v>
      </c>
      <c r="G796" s="224" t="n">
        <f aca="false">2*C796*F796/(2+C796*F796)</f>
        <v>0.279948253557568</v>
      </c>
      <c r="I796" s="220" t="s">
        <v>217</v>
      </c>
      <c r="J796" s="221" t="s">
        <v>218</v>
      </c>
      <c r="K796" s="221" t="n">
        <v>1</v>
      </c>
      <c r="L796" s="222" t="n">
        <v>5380</v>
      </c>
      <c r="M796" s="222" t="n">
        <v>1544</v>
      </c>
      <c r="N796" s="223" t="n">
        <f aca="false">M796/L796</f>
        <v>0.286988847583643</v>
      </c>
      <c r="O796" s="224" t="n">
        <f aca="false">2*K796*N796/(2+K796*N796)</f>
        <v>0.250975292587776</v>
      </c>
    </row>
    <row r="798" customFormat="false" ht="15" hidden="false" customHeight="false" outlineLevel="0" collapsed="false">
      <c r="A798" s="180"/>
      <c r="B798" s="181"/>
      <c r="C798" s="181"/>
      <c r="D798" s="181"/>
      <c r="E798" s="182"/>
      <c r="F798" s="182" t="s">
        <v>317</v>
      </c>
      <c r="G798" s="181"/>
      <c r="I798" s="180"/>
      <c r="J798" s="181"/>
      <c r="K798" s="181"/>
      <c r="L798" s="181"/>
      <c r="M798" s="182"/>
      <c r="N798" s="182" t="s">
        <v>318</v>
      </c>
      <c r="O798" s="181"/>
    </row>
    <row r="799" customFormat="false" ht="15" hidden="false" customHeight="false" outlineLevel="0" collapsed="false">
      <c r="A799" s="184"/>
      <c r="B799" s="185"/>
      <c r="C799" s="186"/>
      <c r="D799" s="187"/>
      <c r="E799" s="187"/>
      <c r="F799" s="187"/>
      <c r="G799" s="187"/>
      <c r="I799" s="184"/>
      <c r="J799" s="185"/>
      <c r="K799" s="186"/>
      <c r="L799" s="187"/>
      <c r="M799" s="187"/>
      <c r="N799" s="187"/>
      <c r="O799" s="187"/>
    </row>
    <row r="800" customFormat="false" ht="61" hidden="false" customHeight="false" outlineLevel="0" collapsed="false">
      <c r="A800" s="184" t="s">
        <v>163</v>
      </c>
      <c r="B800" s="187" t="s">
        <v>164</v>
      </c>
      <c r="C800" s="186" t="s">
        <v>165</v>
      </c>
      <c r="D800" s="187" t="s">
        <v>166</v>
      </c>
      <c r="E800" s="187" t="s">
        <v>167</v>
      </c>
      <c r="F800" s="187" t="s">
        <v>168</v>
      </c>
      <c r="G800" s="187" t="s">
        <v>169</v>
      </c>
      <c r="I800" s="184" t="s">
        <v>163</v>
      </c>
      <c r="J800" s="187" t="s">
        <v>164</v>
      </c>
      <c r="K800" s="186" t="s">
        <v>165</v>
      </c>
      <c r="L800" s="187" t="s">
        <v>166</v>
      </c>
      <c r="M800" s="187" t="s">
        <v>167</v>
      </c>
      <c r="N800" s="187" t="s">
        <v>168</v>
      </c>
      <c r="O800" s="187" t="s">
        <v>169</v>
      </c>
    </row>
    <row r="801" customFormat="false" ht="15" hidden="false" customHeight="false" outlineLevel="0" collapsed="false">
      <c r="A801" s="191" t="s">
        <v>175</v>
      </c>
      <c r="B801" s="192" t="s">
        <v>176</v>
      </c>
      <c r="C801" s="193" t="s">
        <v>177</v>
      </c>
      <c r="D801" s="192" t="s">
        <v>178</v>
      </c>
      <c r="E801" s="192" t="s">
        <v>179</v>
      </c>
      <c r="F801" s="192" t="s">
        <v>180</v>
      </c>
      <c r="G801" s="192" t="s">
        <v>181</v>
      </c>
      <c r="I801" s="191" t="s">
        <v>175</v>
      </c>
      <c r="J801" s="192" t="s">
        <v>176</v>
      </c>
      <c r="K801" s="193" t="s">
        <v>177</v>
      </c>
      <c r="L801" s="192" t="s">
        <v>178</v>
      </c>
      <c r="M801" s="192" t="s">
        <v>179</v>
      </c>
      <c r="N801" s="192" t="s">
        <v>180</v>
      </c>
      <c r="O801" s="192" t="s">
        <v>181</v>
      </c>
    </row>
    <row r="802" customFormat="false" ht="15" hidden="false" customHeight="false" outlineLevel="0" collapsed="false">
      <c r="A802" s="196" t="s">
        <v>186</v>
      </c>
      <c r="B802" s="197" t="s">
        <v>186</v>
      </c>
      <c r="C802" s="197" t="n">
        <v>1</v>
      </c>
      <c r="D802" s="198" t="n">
        <v>360378.478251707</v>
      </c>
      <c r="E802" s="198" t="n">
        <v>2814</v>
      </c>
      <c r="F802" s="199" t="n">
        <f aca="false">E802/D802</f>
        <v>0.00780845741302719</v>
      </c>
      <c r="G802" s="200" t="n">
        <f aca="false">2*C802*F802/(2+C802*F802)</f>
        <v>0.00777808997088103</v>
      </c>
      <c r="I802" s="196" t="s">
        <v>186</v>
      </c>
      <c r="J802" s="197" t="s">
        <v>186</v>
      </c>
      <c r="K802" s="197" t="n">
        <v>1</v>
      </c>
      <c r="L802" s="198" t="n">
        <v>345619.270774634</v>
      </c>
      <c r="M802" s="198" t="n">
        <v>1852</v>
      </c>
      <c r="N802" s="199" t="n">
        <f aca="false">M802/L802</f>
        <v>0.00535849750463603</v>
      </c>
      <c r="O802" s="200" t="n">
        <f aca="false">2*K802*N802/(2+K802*N802)</f>
        <v>0.00534417911939822</v>
      </c>
    </row>
    <row r="803" customFormat="false" ht="15" hidden="false" customHeight="false" outlineLevel="0" collapsed="false">
      <c r="A803" s="203" t="s">
        <v>188</v>
      </c>
      <c r="B803" s="204" t="s">
        <v>189</v>
      </c>
      <c r="C803" s="204" t="n">
        <v>1</v>
      </c>
      <c r="D803" s="205" t="n">
        <v>1808879</v>
      </c>
      <c r="E803" s="205" t="n">
        <v>461</v>
      </c>
      <c r="F803" s="206" t="n">
        <f aca="false">E803/D803</f>
        <v>0.000254853973096045</v>
      </c>
      <c r="G803" s="207" t="n">
        <f aca="false">2*C803*F803/(2+C803*F803)</f>
        <v>0.000254821501959942</v>
      </c>
      <c r="I803" s="203" t="s">
        <v>188</v>
      </c>
      <c r="J803" s="204" t="s">
        <v>189</v>
      </c>
      <c r="K803" s="204" t="n">
        <v>1</v>
      </c>
      <c r="L803" s="205" t="n">
        <v>1725920</v>
      </c>
      <c r="M803" s="205" t="n">
        <v>268</v>
      </c>
      <c r="N803" s="206" t="n">
        <f aca="false">M803/L803</f>
        <v>0.00015527950310559</v>
      </c>
      <c r="O803" s="207" t="n">
        <f aca="false">2*K803*N803/(2+K803*N803)</f>
        <v>0.000155267448179489</v>
      </c>
    </row>
    <row r="804" customFormat="false" ht="15" hidden="false" customHeight="false" outlineLevel="0" collapsed="false">
      <c r="A804" s="196" t="s">
        <v>194</v>
      </c>
      <c r="B804" s="197" t="s">
        <v>46</v>
      </c>
      <c r="C804" s="197" t="n">
        <v>1</v>
      </c>
      <c r="D804" s="198" t="n">
        <v>1817115</v>
      </c>
      <c r="E804" s="198" t="n">
        <v>210</v>
      </c>
      <c r="F804" s="199" t="n">
        <f aca="false">E804/D804</f>
        <v>0.000115567809412173</v>
      </c>
      <c r="G804" s="200" t="n">
        <f aca="false">2*C804*F804/(2+C804*F804)</f>
        <v>0.000115561131838743</v>
      </c>
      <c r="I804" s="196" t="s">
        <v>194</v>
      </c>
      <c r="J804" s="197" t="s">
        <v>46</v>
      </c>
      <c r="K804" s="197" t="n">
        <v>1</v>
      </c>
      <c r="L804" s="198" t="n">
        <v>1751251</v>
      </c>
      <c r="M804" s="198" t="n">
        <v>111</v>
      </c>
      <c r="N804" s="199" t="n">
        <f aca="false">M804/L804</f>
        <v>6.33832614513853E-005</v>
      </c>
      <c r="O804" s="200" t="n">
        <f aca="false">2*K804*N804/(2+K804*N804)</f>
        <v>6.33812527961268E-005</v>
      </c>
    </row>
    <row r="805" customFormat="false" ht="15" hidden="false" customHeight="false" outlineLevel="0" collapsed="false">
      <c r="A805" s="203" t="s">
        <v>200</v>
      </c>
      <c r="B805" s="204" t="s">
        <v>33</v>
      </c>
      <c r="C805" s="204" t="n">
        <v>1</v>
      </c>
      <c r="D805" s="205" t="n">
        <v>1721498</v>
      </c>
      <c r="E805" s="205" t="n">
        <v>229</v>
      </c>
      <c r="F805" s="206" t="n">
        <f aca="false">E805/D805</f>
        <v>0.000133023680538694</v>
      </c>
      <c r="G805" s="207" t="n">
        <f aca="false">2*C805*F805/(2+C805*F805)</f>
        <v>0.000133014833477336</v>
      </c>
      <c r="I805" s="203" t="s">
        <v>200</v>
      </c>
      <c r="J805" s="204" t="s">
        <v>33</v>
      </c>
      <c r="K805" s="204" t="n">
        <v>1</v>
      </c>
      <c r="L805" s="205" t="n">
        <v>1788232</v>
      </c>
      <c r="M805" s="205" t="n">
        <v>129</v>
      </c>
      <c r="N805" s="206" t="n">
        <f aca="false">M805/L805</f>
        <v>7.2138290781062E-005</v>
      </c>
      <c r="O805" s="207" t="n">
        <f aca="false">2*K805*N805/(2+K805*N805)</f>
        <v>7.21356889084109E-005</v>
      </c>
    </row>
    <row r="806" customFormat="false" ht="15" hidden="false" customHeight="false" outlineLevel="0" collapsed="false">
      <c r="A806" s="196" t="s">
        <v>202</v>
      </c>
      <c r="B806" s="197" t="s">
        <v>34</v>
      </c>
      <c r="C806" s="197" t="n">
        <v>1</v>
      </c>
      <c r="D806" s="198" t="n">
        <v>1717132</v>
      </c>
      <c r="E806" s="198" t="n">
        <v>521</v>
      </c>
      <c r="F806" s="199" t="n">
        <f aca="false">E806/D806</f>
        <v>0.000303412900114843</v>
      </c>
      <c r="G806" s="200" t="n">
        <f aca="false">2*C806*F806/(2+C806*F806)</f>
        <v>0.000303366877402807</v>
      </c>
      <c r="I806" s="196" t="s">
        <v>202</v>
      </c>
      <c r="J806" s="197" t="s">
        <v>34</v>
      </c>
      <c r="K806" s="197" t="n">
        <v>1</v>
      </c>
      <c r="L806" s="198" t="n">
        <v>1820097</v>
      </c>
      <c r="M806" s="198" t="n">
        <v>375</v>
      </c>
      <c r="N806" s="199" t="n">
        <f aca="false">M806/L806</f>
        <v>0.000206032975165609</v>
      </c>
      <c r="O806" s="200" t="n">
        <f aca="false">2*K806*N806/(2+K806*N806)</f>
        <v>0.00020601175255846</v>
      </c>
    </row>
    <row r="807" customFormat="false" ht="15" hidden="false" customHeight="false" outlineLevel="0" collapsed="false">
      <c r="A807" s="203" t="s">
        <v>203</v>
      </c>
      <c r="B807" s="204" t="s">
        <v>35</v>
      </c>
      <c r="C807" s="204" t="n">
        <v>1</v>
      </c>
      <c r="D807" s="205" t="n">
        <v>1750444</v>
      </c>
      <c r="E807" s="205" t="n">
        <v>641</v>
      </c>
      <c r="F807" s="206" t="n">
        <f aca="false">E807/D807</f>
        <v>0.000366192805939522</v>
      </c>
      <c r="G807" s="207" t="n">
        <f aca="false">2*C807*F807/(2+C807*F807)</f>
        <v>0.000366125769628068</v>
      </c>
      <c r="I807" s="203" t="s">
        <v>203</v>
      </c>
      <c r="J807" s="204" t="s">
        <v>35</v>
      </c>
      <c r="K807" s="204" t="n">
        <v>1</v>
      </c>
      <c r="L807" s="205" t="n">
        <v>1780524</v>
      </c>
      <c r="M807" s="205" t="n">
        <v>439</v>
      </c>
      <c r="N807" s="206" t="n">
        <f aca="false">M807/L807</f>
        <v>0.000246556631643269</v>
      </c>
      <c r="O807" s="207" t="n">
        <f aca="false">2*K807*N807/(2+K807*N807)</f>
        <v>0.000246526240303559</v>
      </c>
    </row>
    <row r="808" customFormat="false" ht="15" hidden="false" customHeight="false" outlineLevel="0" collapsed="false">
      <c r="A808" s="196" t="s">
        <v>204</v>
      </c>
      <c r="B808" s="197" t="s">
        <v>36</v>
      </c>
      <c r="C808" s="197" t="n">
        <v>1</v>
      </c>
      <c r="D808" s="198" t="n">
        <v>1753984</v>
      </c>
      <c r="E808" s="198" t="n">
        <v>745</v>
      </c>
      <c r="F808" s="199" t="n">
        <f aca="false">E808/D808</f>
        <v>0.000424747318105524</v>
      </c>
      <c r="G808" s="200" t="n">
        <f aca="false">2*C808*F808/(2+C808*F808)</f>
        <v>0.000424657132116534</v>
      </c>
      <c r="I808" s="196" t="s">
        <v>204</v>
      </c>
      <c r="J808" s="197" t="s">
        <v>36</v>
      </c>
      <c r="K808" s="197" t="n">
        <v>1</v>
      </c>
      <c r="L808" s="198" t="n">
        <v>1711950</v>
      </c>
      <c r="M808" s="198" t="n">
        <v>468</v>
      </c>
      <c r="N808" s="199" t="n">
        <f aca="false">M808/L808</f>
        <v>0.000273372469990362</v>
      </c>
      <c r="O808" s="200" t="n">
        <f aca="false">2*K808*N808/(2+K808*N808)</f>
        <v>0.000273335108843442</v>
      </c>
    </row>
    <row r="809" customFormat="false" ht="15" hidden="false" customHeight="false" outlineLevel="0" collapsed="false">
      <c r="A809" s="203" t="s">
        <v>205</v>
      </c>
      <c r="B809" s="204" t="s">
        <v>37</v>
      </c>
      <c r="C809" s="204" t="n">
        <v>1</v>
      </c>
      <c r="D809" s="205" t="n">
        <v>1650720</v>
      </c>
      <c r="E809" s="205" t="n">
        <v>901</v>
      </c>
      <c r="F809" s="206" t="n">
        <f aca="false">E809/D809</f>
        <v>0.000545822429000678</v>
      </c>
      <c r="G809" s="207" t="n">
        <f aca="false">2*C809*F809/(2+C809*F809)</f>
        <v>0.000545673508580731</v>
      </c>
      <c r="I809" s="203" t="s">
        <v>205</v>
      </c>
      <c r="J809" s="204" t="s">
        <v>37</v>
      </c>
      <c r="K809" s="204" t="n">
        <v>1</v>
      </c>
      <c r="L809" s="205" t="n">
        <v>1726108</v>
      </c>
      <c r="M809" s="205" t="n">
        <v>641</v>
      </c>
      <c r="N809" s="206" t="n">
        <f aca="false">M809/L809</f>
        <v>0.000371355674152486</v>
      </c>
      <c r="O809" s="207" t="n">
        <f aca="false">2*K809*N809/(2+K809*N809)</f>
        <v>0.000371286734434701</v>
      </c>
    </row>
    <row r="810" customFormat="false" ht="15" hidden="false" customHeight="false" outlineLevel="0" collapsed="false">
      <c r="A810" s="196" t="s">
        <v>206</v>
      </c>
      <c r="B810" s="197" t="s">
        <v>38</v>
      </c>
      <c r="C810" s="197" t="n">
        <v>1</v>
      </c>
      <c r="D810" s="198" t="n">
        <v>1585502</v>
      </c>
      <c r="E810" s="198" t="n">
        <v>1321</v>
      </c>
      <c r="F810" s="199" t="n">
        <f aca="false">E810/D810</f>
        <v>0.00083317460337483</v>
      </c>
      <c r="G810" s="200" t="n">
        <f aca="false">2*C810*F810/(2+C810*F810)</f>
        <v>0.000832827657948035</v>
      </c>
      <c r="I810" s="196" t="s">
        <v>206</v>
      </c>
      <c r="J810" s="197" t="s">
        <v>38</v>
      </c>
      <c r="K810" s="197" t="n">
        <v>1</v>
      </c>
      <c r="L810" s="198" t="n">
        <v>1762558</v>
      </c>
      <c r="M810" s="198" t="n">
        <v>1065</v>
      </c>
      <c r="N810" s="199" t="n">
        <f aca="false">M810/L810</f>
        <v>0.000604235435089228</v>
      </c>
      <c r="O810" s="200" t="n">
        <f aca="false">2*K810*N810/(2+K810*N810)</f>
        <v>0.000604052939993721</v>
      </c>
    </row>
    <row r="811" customFormat="false" ht="15" hidden="false" customHeight="false" outlineLevel="0" collapsed="false">
      <c r="A811" s="203" t="s">
        <v>207</v>
      </c>
      <c r="B811" s="204" t="s">
        <v>39</v>
      </c>
      <c r="C811" s="204" t="n">
        <v>1</v>
      </c>
      <c r="D811" s="205" t="n">
        <v>1536188</v>
      </c>
      <c r="E811" s="205" t="n">
        <v>2023</v>
      </c>
      <c r="F811" s="206" t="n">
        <f aca="false">E811/D811</f>
        <v>0.00131689610906998</v>
      </c>
      <c r="G811" s="207" t="n">
        <f aca="false">2*C811*F811/(2+C811*F811)</f>
        <v>0.00131602957195862</v>
      </c>
      <c r="I811" s="203" t="s">
        <v>207</v>
      </c>
      <c r="J811" s="204" t="s">
        <v>39</v>
      </c>
      <c r="K811" s="204" t="n">
        <v>1</v>
      </c>
      <c r="L811" s="205" t="n">
        <v>1707843</v>
      </c>
      <c r="M811" s="205" t="n">
        <v>1751</v>
      </c>
      <c r="N811" s="206" t="n">
        <f aca="false">M811/L811</f>
        <v>0.00102526988722031</v>
      </c>
      <c r="O811" s="207" t="n">
        <f aca="false">2*K811*N811/(2+K811*N811)</f>
        <v>0.00102474456734682</v>
      </c>
    </row>
    <row r="812" customFormat="false" ht="15" hidden="false" customHeight="false" outlineLevel="0" collapsed="false">
      <c r="A812" s="196" t="s">
        <v>208</v>
      </c>
      <c r="B812" s="197" t="s">
        <v>40</v>
      </c>
      <c r="C812" s="197" t="n">
        <v>1</v>
      </c>
      <c r="D812" s="198" t="n">
        <v>1317642</v>
      </c>
      <c r="E812" s="198" t="n">
        <v>2818</v>
      </c>
      <c r="F812" s="199" t="n">
        <f aca="false">E812/D812</f>
        <v>0.00213866892524677</v>
      </c>
      <c r="G812" s="200" t="n">
        <f aca="false">2*C812*F812/(2+C812*F812)</f>
        <v>0.00213638441576558</v>
      </c>
      <c r="I812" s="196" t="s">
        <v>208</v>
      </c>
      <c r="J812" s="197" t="s">
        <v>40</v>
      </c>
      <c r="K812" s="197" t="n">
        <v>1</v>
      </c>
      <c r="L812" s="198" t="n">
        <v>1592364</v>
      </c>
      <c r="M812" s="198" t="n">
        <v>2732</v>
      </c>
      <c r="N812" s="199" t="n">
        <f aca="false">M812/L812</f>
        <v>0.00171568812156015</v>
      </c>
      <c r="O812" s="200" t="n">
        <f aca="false">2*K812*N812/(2+K812*N812)</f>
        <v>0.00171421759018152</v>
      </c>
    </row>
    <row r="813" customFormat="false" ht="15" hidden="false" customHeight="false" outlineLevel="0" collapsed="false">
      <c r="A813" s="203" t="s">
        <v>209</v>
      </c>
      <c r="B813" s="204" t="s">
        <v>52</v>
      </c>
      <c r="C813" s="204" t="n">
        <v>1</v>
      </c>
      <c r="D813" s="205" t="n">
        <v>1154658</v>
      </c>
      <c r="E813" s="205" t="n">
        <v>3885</v>
      </c>
      <c r="F813" s="206" t="n">
        <f aca="false">E813/D813</f>
        <v>0.00336463264447135</v>
      </c>
      <c r="G813" s="207" t="n">
        <f aca="false">2*C813*F813/(2+C813*F813)</f>
        <v>0.00335898177460584</v>
      </c>
      <c r="I813" s="203" t="s">
        <v>209</v>
      </c>
      <c r="J813" s="204" t="s">
        <v>52</v>
      </c>
      <c r="K813" s="204" t="n">
        <v>1</v>
      </c>
      <c r="L813" s="205" t="n">
        <v>1552838</v>
      </c>
      <c r="M813" s="205" t="n">
        <v>4237</v>
      </c>
      <c r="N813" s="206" t="n">
        <f aca="false">M813/L813</f>
        <v>0.00272855249549534</v>
      </c>
      <c r="O813" s="207" t="n">
        <f aca="false">2*K813*N813/(2+K813*N813)</f>
        <v>0.00272483506773341</v>
      </c>
    </row>
    <row r="814" customFormat="false" ht="15" hidden="false" customHeight="false" outlineLevel="0" collapsed="false">
      <c r="A814" s="196" t="s">
        <v>210</v>
      </c>
      <c r="B814" s="197" t="s">
        <v>53</v>
      </c>
      <c r="C814" s="197" t="n">
        <v>1</v>
      </c>
      <c r="D814" s="198" t="n">
        <v>1086568</v>
      </c>
      <c r="E814" s="198" t="n">
        <v>5596</v>
      </c>
      <c r="F814" s="199" t="n">
        <f aca="false">E814/D814</f>
        <v>0.00515016087350262</v>
      </c>
      <c r="G814" s="200" t="n">
        <f aca="false">2*C814*F814/(2+C814*F814)</f>
        <v>0.00513693285819458</v>
      </c>
      <c r="I814" s="196" t="s">
        <v>210</v>
      </c>
      <c r="J814" s="197" t="s">
        <v>53</v>
      </c>
      <c r="K814" s="197" t="n">
        <v>1</v>
      </c>
      <c r="L814" s="198" t="n">
        <v>1406665</v>
      </c>
      <c r="M814" s="198" t="n">
        <v>5841</v>
      </c>
      <c r="N814" s="199" t="n">
        <f aca="false">M814/L814</f>
        <v>0.00415237458812155</v>
      </c>
      <c r="O814" s="200" t="n">
        <f aca="false">2*K814*N814/(2+K814*N814)</f>
        <v>0.00414377134271032</v>
      </c>
    </row>
    <row r="815" customFormat="false" ht="15" hidden="false" customHeight="false" outlineLevel="0" collapsed="false">
      <c r="A815" s="203" t="s">
        <v>211</v>
      </c>
      <c r="B815" s="204" t="s">
        <v>57</v>
      </c>
      <c r="C815" s="204" t="n">
        <v>1</v>
      </c>
      <c r="D815" s="205" t="n">
        <v>995724</v>
      </c>
      <c r="E815" s="205" t="n">
        <v>7730</v>
      </c>
      <c r="F815" s="206" t="n">
        <f aca="false">E815/D815</f>
        <v>0.00776319542363145</v>
      </c>
      <c r="G815" s="207" t="n">
        <f aca="false">2*C815*F815/(2+C815*F815)</f>
        <v>0.00773317833629622</v>
      </c>
      <c r="I815" s="203" t="s">
        <v>211</v>
      </c>
      <c r="J815" s="204" t="s">
        <v>57</v>
      </c>
      <c r="K815" s="204" t="n">
        <v>1</v>
      </c>
      <c r="L815" s="205" t="n">
        <v>1173033</v>
      </c>
      <c r="M815" s="205" t="n">
        <v>7493</v>
      </c>
      <c r="N815" s="206" t="n">
        <f aca="false">M815/L815</f>
        <v>0.0063877145826247</v>
      </c>
      <c r="O815" s="207" t="n">
        <f aca="false">2*K815*N815/(2+K815*N815)</f>
        <v>0.00636737808569915</v>
      </c>
    </row>
    <row r="816" customFormat="false" ht="15" hidden="false" customHeight="false" outlineLevel="0" collapsed="false">
      <c r="A816" s="196" t="s">
        <v>212</v>
      </c>
      <c r="B816" s="197" t="s">
        <v>62</v>
      </c>
      <c r="C816" s="197" t="n">
        <v>1</v>
      </c>
      <c r="D816" s="198" t="n">
        <v>885197</v>
      </c>
      <c r="E816" s="198" t="n">
        <v>10586</v>
      </c>
      <c r="F816" s="199" t="n">
        <f aca="false">E816/D816</f>
        <v>0.0119589198788518</v>
      </c>
      <c r="G816" s="200" t="n">
        <f aca="false">2*C816*F816/(2+C816*F816)</f>
        <v>0.0118878370335433</v>
      </c>
      <c r="I816" s="196" t="s">
        <v>212</v>
      </c>
      <c r="J816" s="197" t="s">
        <v>62</v>
      </c>
      <c r="K816" s="197" t="n">
        <v>1</v>
      </c>
      <c r="L816" s="198" t="n">
        <v>1035653</v>
      </c>
      <c r="M816" s="198" t="n">
        <v>10446</v>
      </c>
      <c r="N816" s="199" t="n">
        <f aca="false">M816/L816</f>
        <v>0.0100863899394875</v>
      </c>
      <c r="O816" s="200" t="n">
        <f aca="false">2*K816*N816/(2+K816*N816)</f>
        <v>0.0100357775565966</v>
      </c>
    </row>
    <row r="817" customFormat="false" ht="15" hidden="false" customHeight="false" outlineLevel="0" collapsed="false">
      <c r="A817" s="203" t="s">
        <v>213</v>
      </c>
      <c r="B817" s="204" t="s">
        <v>64</v>
      </c>
      <c r="C817" s="204" t="n">
        <v>1</v>
      </c>
      <c r="D817" s="205" t="n">
        <v>737347</v>
      </c>
      <c r="E817" s="205" t="n">
        <v>14063</v>
      </c>
      <c r="F817" s="206" t="n">
        <f aca="false">E817/D817</f>
        <v>0.0190724312976116</v>
      </c>
      <c r="G817" s="207" t="n">
        <f aca="false">2*C817*F817/(2+C817*F817)</f>
        <v>0.0188922705317255</v>
      </c>
      <c r="I817" s="203" t="s">
        <v>213</v>
      </c>
      <c r="J817" s="204" t="s">
        <v>64</v>
      </c>
      <c r="K817" s="204" t="n">
        <v>1</v>
      </c>
      <c r="L817" s="205" t="n">
        <v>923817</v>
      </c>
      <c r="M817" s="205" t="n">
        <v>15125</v>
      </c>
      <c r="N817" s="206" t="n">
        <f aca="false">M817/L817</f>
        <v>0.0163722901830124</v>
      </c>
      <c r="O817" s="207" t="n">
        <f aca="false">2*K817*N817/(2+K817*N817)</f>
        <v>0.0162393524873588</v>
      </c>
    </row>
    <row r="818" customFormat="false" ht="15" hidden="false" customHeight="false" outlineLevel="0" collapsed="false">
      <c r="A818" s="196" t="s">
        <v>214</v>
      </c>
      <c r="B818" s="197" t="s">
        <v>69</v>
      </c>
      <c r="C818" s="197" t="n">
        <v>1</v>
      </c>
      <c r="D818" s="198" t="n">
        <v>559228</v>
      </c>
      <c r="E818" s="198" t="n">
        <v>18000</v>
      </c>
      <c r="F818" s="199" t="n">
        <f aca="false">E818/D818</f>
        <v>0.0321872295378629</v>
      </c>
      <c r="G818" s="200" t="n">
        <f aca="false">2*C818*F818/(2+C818*F818)</f>
        <v>0.031677425258875</v>
      </c>
      <c r="I818" s="196" t="s">
        <v>214</v>
      </c>
      <c r="J818" s="197" t="s">
        <v>69</v>
      </c>
      <c r="K818" s="197" t="n">
        <v>1</v>
      </c>
      <c r="L818" s="198" t="n">
        <v>774166</v>
      </c>
      <c r="M818" s="198" t="n">
        <v>21094</v>
      </c>
      <c r="N818" s="199" t="n">
        <f aca="false">M818/L818</f>
        <v>0.027247386219493</v>
      </c>
      <c r="O818" s="200" t="n">
        <f aca="false">2*K818*N818/(2+K818*N818)</f>
        <v>0.026881165470688</v>
      </c>
    </row>
    <row r="819" customFormat="false" ht="15" hidden="false" customHeight="false" outlineLevel="0" collapsed="false">
      <c r="A819" s="203" t="s">
        <v>215</v>
      </c>
      <c r="B819" s="204" t="s">
        <v>70</v>
      </c>
      <c r="C819" s="204" t="n">
        <v>1</v>
      </c>
      <c r="D819" s="205" t="n">
        <v>397084</v>
      </c>
      <c r="E819" s="205" t="n">
        <v>23902</v>
      </c>
      <c r="F819" s="206" t="n">
        <f aca="false">E819/D819</f>
        <v>0.0601938128960119</v>
      </c>
      <c r="G819" s="207" t="n">
        <f aca="false">2*C819*F819/(2+C819*F819)</f>
        <v>0.0584350972410674</v>
      </c>
      <c r="I819" s="203" t="s">
        <v>215</v>
      </c>
      <c r="J819" s="204" t="s">
        <v>70</v>
      </c>
      <c r="K819" s="204" t="n">
        <v>1</v>
      </c>
      <c r="L819" s="205" t="n">
        <v>583074</v>
      </c>
      <c r="M819" s="205" t="n">
        <v>28781</v>
      </c>
      <c r="N819" s="206" t="n">
        <f aca="false">M819/L819</f>
        <v>0.0493608015449154</v>
      </c>
      <c r="O819" s="207" t="n">
        <f aca="false">2*K819*N819/(2+K819*N819)</f>
        <v>0.0481718997530397</v>
      </c>
    </row>
    <row r="820" customFormat="false" ht="15" hidden="false" customHeight="false" outlineLevel="0" collapsed="false">
      <c r="A820" s="196" t="s">
        <v>216</v>
      </c>
      <c r="B820" s="197" t="s">
        <v>71</v>
      </c>
      <c r="C820" s="197" t="n">
        <v>1</v>
      </c>
      <c r="D820" s="198" t="n">
        <v>247512</v>
      </c>
      <c r="E820" s="198" t="n">
        <v>24446</v>
      </c>
      <c r="F820" s="199" t="n">
        <f aca="false">E820/D820</f>
        <v>0.0987669284721549</v>
      </c>
      <c r="G820" s="200" t="n">
        <f aca="false">2*C820*F820/(2+C820*F820)</f>
        <v>0.0941190059098697</v>
      </c>
      <c r="I820" s="196" t="s">
        <v>216</v>
      </c>
      <c r="J820" s="197" t="s">
        <v>71</v>
      </c>
      <c r="K820" s="197" t="n">
        <v>1</v>
      </c>
      <c r="L820" s="198" t="n">
        <v>360018</v>
      </c>
      <c r="M820" s="198" t="n">
        <v>28799</v>
      </c>
      <c r="N820" s="199" t="n">
        <f aca="false">M820/L820</f>
        <v>0.0799932225610942</v>
      </c>
      <c r="O820" s="200" t="n">
        <f aca="false">2*K820*N820/(2+K820*N820)</f>
        <v>0.0769168107794107</v>
      </c>
    </row>
    <row r="821" customFormat="false" ht="15" hidden="false" customHeight="false" outlineLevel="0" collapsed="false">
      <c r="A821" s="203" t="n">
        <v>90</v>
      </c>
      <c r="B821" s="204" t="s">
        <v>72</v>
      </c>
      <c r="C821" s="204" t="n">
        <v>1</v>
      </c>
      <c r="D821" s="205" t="n">
        <v>121598</v>
      </c>
      <c r="E821" s="205" t="n">
        <v>18237</v>
      </c>
      <c r="F821" s="206" t="n">
        <f aca="false">E821/D821</f>
        <v>0.149977795687429</v>
      </c>
      <c r="G821" s="207" t="n">
        <f aca="false">2*C821*F821/(2+C821*F821)</f>
        <v>0.139515669406693</v>
      </c>
      <c r="I821" s="203" t="n">
        <v>90</v>
      </c>
      <c r="J821" s="204" t="s">
        <v>72</v>
      </c>
      <c r="K821" s="204" t="n">
        <v>1</v>
      </c>
      <c r="L821" s="205" t="n">
        <v>178113</v>
      </c>
      <c r="M821" s="205" t="n">
        <v>21728</v>
      </c>
      <c r="N821" s="206" t="n">
        <f aca="false">M821/L821</f>
        <v>0.121989972657807</v>
      </c>
      <c r="O821" s="207" t="n">
        <f aca="false">2*K821*N821/(2+K821*N821)</f>
        <v>0.114976954867524</v>
      </c>
    </row>
    <row r="822" customFormat="false" ht="15" hidden="false" customHeight="false" outlineLevel="0" collapsed="false">
      <c r="A822" s="196" t="n">
        <v>95</v>
      </c>
      <c r="B822" s="197" t="s">
        <v>74</v>
      </c>
      <c r="C822" s="197" t="n">
        <v>1</v>
      </c>
      <c r="D822" s="198" t="n">
        <v>37285</v>
      </c>
      <c r="E822" s="198" t="n">
        <v>8484</v>
      </c>
      <c r="F822" s="199" t="n">
        <f aca="false">E822/D822</f>
        <v>0.2275445889768</v>
      </c>
      <c r="G822" s="200" t="n">
        <f aca="false">2*C822*F822/(2+C822*F822)</f>
        <v>0.204300816336359</v>
      </c>
      <c r="I822" s="196" t="n">
        <v>95</v>
      </c>
      <c r="J822" s="197" t="s">
        <v>74</v>
      </c>
      <c r="K822" s="197" t="n">
        <v>1</v>
      </c>
      <c r="L822" s="198" t="n">
        <v>67778</v>
      </c>
      <c r="M822" s="198" t="n">
        <v>12849</v>
      </c>
      <c r="N822" s="199" t="n">
        <f aca="false">M822/L822</f>
        <v>0.189574788279383</v>
      </c>
      <c r="O822" s="200" t="n">
        <f aca="false">2*K822*N822/(2+K822*N822)</f>
        <v>0.173161281627978</v>
      </c>
    </row>
    <row r="823" customFormat="false" ht="15" hidden="false" customHeight="false" outlineLevel="0" collapsed="false">
      <c r="A823" s="220" t="s">
        <v>217</v>
      </c>
      <c r="B823" s="221" t="s">
        <v>218</v>
      </c>
      <c r="C823" s="221" t="n">
        <v>1</v>
      </c>
      <c r="D823" s="222" t="n">
        <v>7075</v>
      </c>
      <c r="E823" s="222" t="n">
        <v>2127</v>
      </c>
      <c r="F823" s="223" t="n">
        <f aca="false">E823/D823</f>
        <v>0.300636042402827</v>
      </c>
      <c r="G823" s="224" t="n">
        <f aca="false">2*C823*F823/(2+C823*F823)</f>
        <v>0.261350371690115</v>
      </c>
      <c r="I823" s="220" t="s">
        <v>217</v>
      </c>
      <c r="J823" s="221" t="s">
        <v>218</v>
      </c>
      <c r="K823" s="221" t="n">
        <v>1</v>
      </c>
      <c r="L823" s="222" t="n">
        <v>21274</v>
      </c>
      <c r="M823" s="222" t="n">
        <v>5473</v>
      </c>
      <c r="N823" s="223" t="n">
        <f aca="false">M823/L823</f>
        <v>0.257262386011093</v>
      </c>
      <c r="O823" s="224" t="n">
        <f aca="false">2*K823*N823/(2+K823*N823)</f>
        <v>0.227941942067012</v>
      </c>
    </row>
    <row r="825" customFormat="false" ht="15" hidden="false" customHeight="false" outlineLevel="0" collapsed="false">
      <c r="F825" s="179" t="n">
        <v>2020</v>
      </c>
      <c r="N825" s="179" t="n">
        <v>2033</v>
      </c>
    </row>
    <row r="826" customFormat="false" ht="15" hidden="false" customHeight="false" outlineLevel="0" collapsed="false">
      <c r="A826" s="180"/>
      <c r="B826" s="181"/>
      <c r="C826" s="181"/>
      <c r="D826" s="181"/>
      <c r="E826" s="182"/>
      <c r="F826" s="182" t="s">
        <v>320</v>
      </c>
      <c r="G826" s="181"/>
      <c r="I826" s="180"/>
      <c r="J826" s="181"/>
      <c r="K826" s="181"/>
      <c r="L826" s="181"/>
      <c r="M826" s="182"/>
      <c r="N826" s="182" t="s">
        <v>321</v>
      </c>
      <c r="O826" s="181"/>
    </row>
    <row r="827" customFormat="false" ht="15" hidden="false" customHeight="false" outlineLevel="0" collapsed="false">
      <c r="A827" s="184"/>
      <c r="B827" s="185"/>
      <c r="C827" s="186"/>
      <c r="D827" s="187"/>
      <c r="E827" s="187"/>
      <c r="F827" s="187"/>
      <c r="G827" s="187"/>
      <c r="I827" s="184"/>
      <c r="J827" s="185"/>
      <c r="K827" s="186"/>
      <c r="L827" s="187"/>
      <c r="M827" s="187"/>
      <c r="N827" s="187"/>
      <c r="O827" s="187"/>
    </row>
    <row r="828" customFormat="false" ht="61" hidden="false" customHeight="false" outlineLevel="0" collapsed="false">
      <c r="A828" s="184" t="s">
        <v>163</v>
      </c>
      <c r="B828" s="187" t="s">
        <v>164</v>
      </c>
      <c r="C828" s="186" t="s">
        <v>165</v>
      </c>
      <c r="D828" s="187" t="s">
        <v>166</v>
      </c>
      <c r="E828" s="187" t="s">
        <v>167</v>
      </c>
      <c r="F828" s="187" t="s">
        <v>168</v>
      </c>
      <c r="G828" s="187" t="s">
        <v>169</v>
      </c>
      <c r="I828" s="184" t="s">
        <v>163</v>
      </c>
      <c r="J828" s="187" t="s">
        <v>164</v>
      </c>
      <c r="K828" s="186" t="s">
        <v>165</v>
      </c>
      <c r="L828" s="187" t="s">
        <v>166</v>
      </c>
      <c r="M828" s="187" t="s">
        <v>167</v>
      </c>
      <c r="N828" s="187" t="s">
        <v>168</v>
      </c>
      <c r="O828" s="187" t="s">
        <v>169</v>
      </c>
    </row>
    <row r="829" customFormat="false" ht="15" hidden="false" customHeight="false" outlineLevel="0" collapsed="false">
      <c r="A829" s="191" t="s">
        <v>175</v>
      </c>
      <c r="B829" s="192" t="s">
        <v>176</v>
      </c>
      <c r="C829" s="193" t="s">
        <v>177</v>
      </c>
      <c r="D829" s="192" t="s">
        <v>178</v>
      </c>
      <c r="E829" s="192" t="s">
        <v>179</v>
      </c>
      <c r="F829" s="192" t="s">
        <v>180</v>
      </c>
      <c r="G829" s="192" t="s">
        <v>181</v>
      </c>
      <c r="I829" s="191" t="s">
        <v>175</v>
      </c>
      <c r="J829" s="192" t="s">
        <v>176</v>
      </c>
      <c r="K829" s="193" t="s">
        <v>177</v>
      </c>
      <c r="L829" s="192" t="s">
        <v>178</v>
      </c>
      <c r="M829" s="192" t="s">
        <v>179</v>
      </c>
      <c r="N829" s="192" t="s">
        <v>180</v>
      </c>
      <c r="O829" s="192" t="s">
        <v>181</v>
      </c>
    </row>
    <row r="830" customFormat="false" ht="15" hidden="false" customHeight="false" outlineLevel="0" collapsed="false">
      <c r="A830" s="196" t="s">
        <v>186</v>
      </c>
      <c r="B830" s="197" t="s">
        <v>186</v>
      </c>
      <c r="C830" s="197" t="n">
        <v>1</v>
      </c>
      <c r="D830" s="198" t="n">
        <v>734759.53979</v>
      </c>
      <c r="E830" s="198" t="n">
        <v>6243</v>
      </c>
      <c r="F830" s="199" t="n">
        <f aca="false">E830/D830</f>
        <v>0.00849665728979075</v>
      </c>
      <c r="G830" s="200" t="n">
        <f aca="false">2*C830*F830/(2+C830*F830)</f>
        <v>0.00846071339870279</v>
      </c>
      <c r="I830" s="196" t="s">
        <v>186</v>
      </c>
      <c r="J830" s="197" t="s">
        <v>186</v>
      </c>
      <c r="K830" s="197" t="n">
        <v>1</v>
      </c>
      <c r="L830" s="198" t="n">
        <v>706824.11226</v>
      </c>
      <c r="M830" s="198" t="n">
        <v>4161</v>
      </c>
      <c r="N830" s="199" t="n">
        <f aca="false">M830/L830</f>
        <v>0.00588689594458742</v>
      </c>
      <c r="O830" s="200" t="n">
        <f aca="false">2*K830*N830/(2+K830*N830)</f>
        <v>0.00586961902636613</v>
      </c>
    </row>
    <row r="831" customFormat="false" ht="15" hidden="false" customHeight="false" outlineLevel="0" collapsed="false">
      <c r="A831" s="203" t="s">
        <v>188</v>
      </c>
      <c r="B831" s="204" t="s">
        <v>189</v>
      </c>
      <c r="C831" s="204" t="n">
        <v>1</v>
      </c>
      <c r="D831" s="205" t="n">
        <v>2978229.46021</v>
      </c>
      <c r="E831" s="205" t="n">
        <v>994</v>
      </c>
      <c r="F831" s="206" t="n">
        <f aca="false">E831/D831</f>
        <v>0.000333755344670424</v>
      </c>
      <c r="G831" s="207" t="n">
        <f aca="false">2*C831*F831/(2+C831*F831)</f>
        <v>0.000333699657648297</v>
      </c>
      <c r="I831" s="203" t="s">
        <v>188</v>
      </c>
      <c r="J831" s="204" t="s">
        <v>189</v>
      </c>
      <c r="K831" s="204" t="n">
        <v>1</v>
      </c>
      <c r="L831" s="205" t="n">
        <v>2841760.88774</v>
      </c>
      <c r="M831" s="205" t="n">
        <v>602</v>
      </c>
      <c r="N831" s="206" t="n">
        <f aca="false">M831/L831</f>
        <v>0.000211840483341566</v>
      </c>
      <c r="O831" s="207" t="n">
        <f aca="false">2*K831*N831/(2+K831*N831)</f>
        <v>0.000211818047522782</v>
      </c>
    </row>
    <row r="832" customFormat="false" ht="15" hidden="false" customHeight="false" outlineLevel="0" collapsed="false">
      <c r="A832" s="196" t="s">
        <v>194</v>
      </c>
      <c r="B832" s="197" t="s">
        <v>46</v>
      </c>
      <c r="C832" s="197" t="n">
        <v>1</v>
      </c>
      <c r="D832" s="198" t="n">
        <v>3763405</v>
      </c>
      <c r="E832" s="198" t="n">
        <v>533</v>
      </c>
      <c r="F832" s="199" t="n">
        <f aca="false">E832/D832</f>
        <v>0.000141627063789308</v>
      </c>
      <c r="G832" s="200" t="n">
        <f aca="false">2*C832*F832/(2+C832*F832)</f>
        <v>0.000141617035386856</v>
      </c>
      <c r="I832" s="196" t="s">
        <v>194</v>
      </c>
      <c r="J832" s="197" t="s">
        <v>46</v>
      </c>
      <c r="K832" s="197" t="n">
        <v>1</v>
      </c>
      <c r="L832" s="198" t="n">
        <v>3594735</v>
      </c>
      <c r="M832" s="198" t="n">
        <v>325</v>
      </c>
      <c r="N832" s="199" t="n">
        <f aca="false">M832/L832</f>
        <v>9.0410002406297E-005</v>
      </c>
      <c r="O832" s="200" t="n">
        <f aca="false">2*K832*N832/(2+K832*N832)</f>
        <v>9.04059156067732E-005</v>
      </c>
    </row>
    <row r="833" customFormat="false" ht="15" hidden="false" customHeight="false" outlineLevel="0" collapsed="false">
      <c r="A833" s="203" t="s">
        <v>200</v>
      </c>
      <c r="B833" s="204" t="s">
        <v>33</v>
      </c>
      <c r="C833" s="204" t="n">
        <v>1</v>
      </c>
      <c r="D833" s="205" t="n">
        <v>3571271</v>
      </c>
      <c r="E833" s="205" t="n">
        <v>610</v>
      </c>
      <c r="F833" s="206" t="n">
        <f aca="false">E833/D833</f>
        <v>0.00017080753602849</v>
      </c>
      <c r="G833" s="207" t="n">
        <f aca="false">2*C833*F833/(2+C833*F833)</f>
        <v>0.000170792949667038</v>
      </c>
      <c r="I833" s="203" t="s">
        <v>200</v>
      </c>
      <c r="J833" s="204" t="s">
        <v>33</v>
      </c>
      <c r="K833" s="204" t="n">
        <v>1</v>
      </c>
      <c r="L833" s="205" t="n">
        <v>3666998</v>
      </c>
      <c r="M833" s="205" t="n">
        <v>399</v>
      </c>
      <c r="N833" s="206" t="n">
        <f aca="false">M833/L833</f>
        <v>0.000108808349500054</v>
      </c>
      <c r="O833" s="207" t="n">
        <f aca="false">2*K833*N833/(2+K833*N833)</f>
        <v>0.000108802430193629</v>
      </c>
    </row>
    <row r="834" customFormat="false" ht="15" hidden="false" customHeight="false" outlineLevel="0" collapsed="false">
      <c r="A834" s="196" t="s">
        <v>202</v>
      </c>
      <c r="B834" s="197" t="s">
        <v>34</v>
      </c>
      <c r="C834" s="197" t="n">
        <v>1</v>
      </c>
      <c r="D834" s="198" t="n">
        <v>3506525</v>
      </c>
      <c r="E834" s="198" t="n">
        <v>1885</v>
      </c>
      <c r="F834" s="199" t="n">
        <f aca="false">E834/D834</f>
        <v>0.000537569245905847</v>
      </c>
      <c r="G834" s="200" t="n">
        <f aca="false">2*C834*F834/(2+C834*F834)</f>
        <v>0.000537424794385122</v>
      </c>
      <c r="I834" s="196" t="s">
        <v>202</v>
      </c>
      <c r="J834" s="197" t="s">
        <v>34</v>
      </c>
      <c r="K834" s="197" t="n">
        <v>1</v>
      </c>
      <c r="L834" s="198" t="n">
        <v>3734596</v>
      </c>
      <c r="M834" s="198" t="n">
        <v>1470</v>
      </c>
      <c r="N834" s="199" t="n">
        <f aca="false">M834/L834</f>
        <v>0.000393616873150402</v>
      </c>
      <c r="O834" s="200" t="n">
        <f aca="false">2*K834*N834/(2+K834*N834)</f>
        <v>0.000393539421272171</v>
      </c>
    </row>
    <row r="835" customFormat="false" ht="15" hidden="false" customHeight="false" outlineLevel="0" collapsed="false">
      <c r="A835" s="203" t="s">
        <v>203</v>
      </c>
      <c r="B835" s="204" t="s">
        <v>35</v>
      </c>
      <c r="C835" s="204" t="n">
        <v>1</v>
      </c>
      <c r="D835" s="205" t="n">
        <v>3534762</v>
      </c>
      <c r="E835" s="205" t="n">
        <v>2704</v>
      </c>
      <c r="F835" s="206" t="n">
        <f aca="false">E835/D835</f>
        <v>0.000764973709686819</v>
      </c>
      <c r="G835" s="207" t="n">
        <f aca="false">2*C835*F835/(2+C835*F835)</f>
        <v>0.000764681229168516</v>
      </c>
      <c r="I835" s="203" t="s">
        <v>203</v>
      </c>
      <c r="J835" s="204" t="s">
        <v>35</v>
      </c>
      <c r="K835" s="204" t="n">
        <v>1</v>
      </c>
      <c r="L835" s="205" t="n">
        <v>3703143</v>
      </c>
      <c r="M835" s="205" t="n">
        <v>2148</v>
      </c>
      <c r="N835" s="206" t="n">
        <f aca="false">M835/L835</f>
        <v>0.000580047813438477</v>
      </c>
      <c r="O835" s="207" t="n">
        <f aca="false">2*K835*N835/(2+K835*N835)</f>
        <v>0.000579879634481457</v>
      </c>
    </row>
    <row r="836" customFormat="false" ht="15" hidden="false" customHeight="false" outlineLevel="0" collapsed="false">
      <c r="A836" s="196" t="s">
        <v>204</v>
      </c>
      <c r="B836" s="197" t="s">
        <v>36</v>
      </c>
      <c r="C836" s="197" t="n">
        <v>1</v>
      </c>
      <c r="D836" s="198" t="n">
        <v>3549243</v>
      </c>
      <c r="E836" s="198" t="n">
        <v>2794</v>
      </c>
      <c r="F836" s="199" t="n">
        <f aca="false">E836/D836</f>
        <v>0.00078721011776314</v>
      </c>
      <c r="G836" s="200" t="n">
        <f aca="false">2*C836*F836/(2+C836*F836)</f>
        <v>0.000786900389788883</v>
      </c>
      <c r="I836" s="196" t="s">
        <v>204</v>
      </c>
      <c r="J836" s="197" t="s">
        <v>36</v>
      </c>
      <c r="K836" s="197" t="n">
        <v>1</v>
      </c>
      <c r="L836" s="198" t="n">
        <v>3509879</v>
      </c>
      <c r="M836" s="198" t="n">
        <v>1997</v>
      </c>
      <c r="N836" s="199" t="n">
        <f aca="false">M836/L836</f>
        <v>0.000568965482855677</v>
      </c>
      <c r="O836" s="200" t="n">
        <f aca="false">2*K836*N836/(2+K836*N836)</f>
        <v>0.000568803668028862</v>
      </c>
    </row>
    <row r="837" customFormat="false" ht="15" hidden="false" customHeight="false" outlineLevel="0" collapsed="false">
      <c r="A837" s="203" t="s">
        <v>205</v>
      </c>
      <c r="B837" s="204" t="s">
        <v>37</v>
      </c>
      <c r="C837" s="204" t="n">
        <v>1</v>
      </c>
      <c r="D837" s="205" t="n">
        <v>3334543</v>
      </c>
      <c r="E837" s="205" t="n">
        <v>2875</v>
      </c>
      <c r="F837" s="206" t="n">
        <f aca="false">E837/D837</f>
        <v>0.000862187112296947</v>
      </c>
      <c r="G837" s="207" t="n">
        <f aca="false">2*C837*F837/(2+C837*F837)</f>
        <v>0.000861815589149877</v>
      </c>
      <c r="I837" s="203" t="s">
        <v>205</v>
      </c>
      <c r="J837" s="204" t="s">
        <v>37</v>
      </c>
      <c r="K837" s="204" t="n">
        <v>1</v>
      </c>
      <c r="L837" s="205" t="n">
        <v>3494535</v>
      </c>
      <c r="M837" s="205" t="n">
        <v>2232</v>
      </c>
      <c r="N837" s="206" t="n">
        <f aca="false">M837/L837</f>
        <v>0.000638711588237062</v>
      </c>
      <c r="O837" s="207" t="n">
        <f aca="false">2*K837*N837/(2+K837*N837)</f>
        <v>0.000638507677110787</v>
      </c>
    </row>
    <row r="838" customFormat="false" ht="15" hidden="false" customHeight="false" outlineLevel="0" collapsed="false">
      <c r="A838" s="196" t="s">
        <v>206</v>
      </c>
      <c r="B838" s="197" t="s">
        <v>38</v>
      </c>
      <c r="C838" s="197" t="n">
        <v>1</v>
      </c>
      <c r="D838" s="198" t="n">
        <v>3148120</v>
      </c>
      <c r="E838" s="198" t="n">
        <v>3659</v>
      </c>
      <c r="F838" s="199" t="n">
        <f aca="false">E838/D838</f>
        <v>0.00116228098039465</v>
      </c>
      <c r="G838" s="200" t="n">
        <f aca="false">2*C838*F838/(2+C838*F838)</f>
        <v>0.00116160592415847</v>
      </c>
      <c r="I838" s="196" t="s">
        <v>206</v>
      </c>
      <c r="J838" s="197" t="s">
        <v>38</v>
      </c>
      <c r="K838" s="197" t="n">
        <v>1</v>
      </c>
      <c r="L838" s="198" t="n">
        <v>3536029</v>
      </c>
      <c r="M838" s="198" t="n">
        <v>3124</v>
      </c>
      <c r="N838" s="199" t="n">
        <f aca="false">M838/L838</f>
        <v>0.000883476917185917</v>
      </c>
      <c r="O838" s="200" t="n">
        <f aca="false">2*K838*N838/(2+K838*N838)</f>
        <v>0.000883086823773579</v>
      </c>
    </row>
    <row r="839" customFormat="false" ht="15" hidden="false" customHeight="false" outlineLevel="0" collapsed="false">
      <c r="A839" s="203" t="s">
        <v>207</v>
      </c>
      <c r="B839" s="204" t="s">
        <v>39</v>
      </c>
      <c r="C839" s="204" t="n">
        <v>1</v>
      </c>
      <c r="D839" s="205" t="n">
        <v>3080074</v>
      </c>
      <c r="E839" s="205" t="n">
        <v>5459</v>
      </c>
      <c r="F839" s="206" t="n">
        <f aca="false">E839/D839</f>
        <v>0.00177236001472692</v>
      </c>
      <c r="G839" s="207" t="n">
        <f aca="false">2*C839*F839/(2+C839*F839)</f>
        <v>0.00177079077534458</v>
      </c>
      <c r="I839" s="203" t="s">
        <v>207</v>
      </c>
      <c r="J839" s="204" t="s">
        <v>39</v>
      </c>
      <c r="K839" s="204" t="n">
        <v>1</v>
      </c>
      <c r="L839" s="205" t="n">
        <v>3446790</v>
      </c>
      <c r="M839" s="205" t="n">
        <v>4824</v>
      </c>
      <c r="N839" s="206" t="n">
        <f aca="false">M839/L839</f>
        <v>0.00139956307172761</v>
      </c>
      <c r="O839" s="207" t="n">
        <f aca="false">2*K839*N839/(2+K839*N839)</f>
        <v>0.00139858436821039</v>
      </c>
    </row>
    <row r="840" customFormat="false" ht="15" hidden="false" customHeight="false" outlineLevel="0" collapsed="false">
      <c r="A840" s="196" t="s">
        <v>208</v>
      </c>
      <c r="B840" s="197" t="s">
        <v>40</v>
      </c>
      <c r="C840" s="197" t="n">
        <v>1</v>
      </c>
      <c r="D840" s="198" t="n">
        <v>2663552</v>
      </c>
      <c r="E840" s="198" t="n">
        <v>7526</v>
      </c>
      <c r="F840" s="199" t="n">
        <f aca="false">E840/D840</f>
        <v>0.00282555024268345</v>
      </c>
      <c r="G840" s="200" t="n">
        <f aca="false">2*C840*F840/(2+C840*F840)</f>
        <v>0.00282156400725074</v>
      </c>
      <c r="I840" s="196" t="s">
        <v>208</v>
      </c>
      <c r="J840" s="197" t="s">
        <v>40</v>
      </c>
      <c r="K840" s="197" t="n">
        <v>1</v>
      </c>
      <c r="L840" s="198" t="n">
        <v>3185460</v>
      </c>
      <c r="M840" s="198" t="n">
        <v>7357</v>
      </c>
      <c r="N840" s="199" t="n">
        <f aca="false">M840/L840</f>
        <v>0.00230955654756299</v>
      </c>
      <c r="O840" s="200" t="n">
        <f aca="false">2*K840*N840/(2+K840*N840)</f>
        <v>0.00230689259811074</v>
      </c>
    </row>
    <row r="841" customFormat="false" ht="15" hidden="false" customHeight="false" outlineLevel="0" collapsed="false">
      <c r="A841" s="203" t="s">
        <v>209</v>
      </c>
      <c r="B841" s="204" t="s">
        <v>52</v>
      </c>
      <c r="C841" s="204" t="n">
        <v>1</v>
      </c>
      <c r="D841" s="205" t="n">
        <v>2278318</v>
      </c>
      <c r="E841" s="205" t="n">
        <v>10520</v>
      </c>
      <c r="F841" s="206" t="n">
        <f aca="false">E841/D841</f>
        <v>0.00461744146339536</v>
      </c>
      <c r="G841" s="207" t="n">
        <f aca="false">2*C841*F841/(2+C841*F841)</f>
        <v>0.00460680563571728</v>
      </c>
      <c r="I841" s="203" t="s">
        <v>209</v>
      </c>
      <c r="J841" s="204" t="s">
        <v>52</v>
      </c>
      <c r="K841" s="204" t="n">
        <v>1</v>
      </c>
      <c r="L841" s="205" t="n">
        <v>3046785</v>
      </c>
      <c r="M841" s="205" t="n">
        <v>11447</v>
      </c>
      <c r="N841" s="206" t="n">
        <f aca="false">M841/L841</f>
        <v>0.00375707508078187</v>
      </c>
      <c r="O841" s="207" t="n">
        <f aca="false">2*K841*N841/(2+K841*N841)</f>
        <v>0.00375003050769556</v>
      </c>
    </row>
    <row r="842" customFormat="false" ht="15" hidden="false" customHeight="false" outlineLevel="0" collapsed="false">
      <c r="A842" s="196" t="s">
        <v>210</v>
      </c>
      <c r="B842" s="197" t="s">
        <v>53</v>
      </c>
      <c r="C842" s="197" t="n">
        <v>1</v>
      </c>
      <c r="D842" s="198" t="n">
        <v>2103579</v>
      </c>
      <c r="E842" s="198" t="n">
        <v>15462</v>
      </c>
      <c r="F842" s="199" t="n">
        <f aca="false">E842/D842</f>
        <v>0.00735033008030599</v>
      </c>
      <c r="G842" s="200" t="n">
        <f aca="false">2*C842*F842/(2+C842*F842)</f>
        <v>0.00732341532034614</v>
      </c>
      <c r="I842" s="196" t="s">
        <v>210</v>
      </c>
      <c r="J842" s="197" t="s">
        <v>53</v>
      </c>
      <c r="K842" s="197" t="n">
        <v>1</v>
      </c>
      <c r="L842" s="198" t="n">
        <v>2808978</v>
      </c>
      <c r="M842" s="198" t="n">
        <v>16799</v>
      </c>
      <c r="N842" s="199" t="n">
        <f aca="false">M842/L842</f>
        <v>0.00598046691714923</v>
      </c>
      <c r="O842" s="200" t="n">
        <f aca="false">2*K842*N842/(2+K842*N842)</f>
        <v>0.00596263723977351</v>
      </c>
    </row>
    <row r="843" customFormat="false" ht="15" hidden="false" customHeight="false" outlineLevel="0" collapsed="false">
      <c r="A843" s="203" t="s">
        <v>211</v>
      </c>
      <c r="B843" s="204" t="s">
        <v>57</v>
      </c>
      <c r="C843" s="204" t="n">
        <v>1</v>
      </c>
      <c r="D843" s="205" t="n">
        <v>1902660</v>
      </c>
      <c r="E843" s="205" t="n">
        <v>21459</v>
      </c>
      <c r="F843" s="206" t="n">
        <f aca="false">E843/D843</f>
        <v>0.0112784207372836</v>
      </c>
      <c r="G843" s="207" t="n">
        <f aca="false">2*C843*F843/(2+C843*F843)</f>
        <v>0.0112151760004955</v>
      </c>
      <c r="I843" s="203" t="s">
        <v>211</v>
      </c>
      <c r="J843" s="204" t="s">
        <v>57</v>
      </c>
      <c r="K843" s="204" t="n">
        <v>1</v>
      </c>
      <c r="L843" s="205" t="n">
        <v>2302729</v>
      </c>
      <c r="M843" s="205" t="n">
        <v>21596</v>
      </c>
      <c r="N843" s="206" t="n">
        <f aca="false">M843/L843</f>
        <v>0.00937843749742154</v>
      </c>
      <c r="O843" s="207" t="n">
        <f aca="false">2*K843*N843/(2+K843*N843)</f>
        <v>0.00933466521030444</v>
      </c>
    </row>
    <row r="844" customFormat="false" ht="15" hidden="false" customHeight="false" outlineLevel="0" collapsed="false">
      <c r="A844" s="196" t="s">
        <v>212</v>
      </c>
      <c r="B844" s="197" t="s">
        <v>62</v>
      </c>
      <c r="C844" s="197" t="n">
        <v>1</v>
      </c>
      <c r="D844" s="198" t="n">
        <v>1657878</v>
      </c>
      <c r="E844" s="198" t="n">
        <v>28404</v>
      </c>
      <c r="F844" s="199" t="n">
        <f aca="false">E844/D844</f>
        <v>0.0171327443877052</v>
      </c>
      <c r="G844" s="200" t="n">
        <f aca="false">2*C844*F844/(2+C844*F844)</f>
        <v>0.0169872254916033</v>
      </c>
      <c r="I844" s="196" t="s">
        <v>212</v>
      </c>
      <c r="J844" s="197" t="s">
        <v>62</v>
      </c>
      <c r="K844" s="197" t="n">
        <v>1</v>
      </c>
      <c r="L844" s="198" t="n">
        <v>1945180</v>
      </c>
      <c r="M844" s="198" t="n">
        <v>27995</v>
      </c>
      <c r="N844" s="199" t="n">
        <f aca="false">M844/L844</f>
        <v>0.0143919842893717</v>
      </c>
      <c r="O844" s="200" t="n">
        <f aca="false">2*K844*N844/(2+K844*N844)</f>
        <v>0.0142891596090706</v>
      </c>
    </row>
    <row r="845" customFormat="false" ht="15" hidden="false" customHeight="false" outlineLevel="0" collapsed="false">
      <c r="A845" s="203" t="s">
        <v>213</v>
      </c>
      <c r="B845" s="204" t="s">
        <v>64</v>
      </c>
      <c r="C845" s="204" t="n">
        <v>1</v>
      </c>
      <c r="D845" s="205" t="n">
        <v>1348279</v>
      </c>
      <c r="E845" s="205" t="n">
        <v>35530</v>
      </c>
      <c r="F845" s="206" t="n">
        <f aca="false">E845/D845</f>
        <v>0.0263521125820398</v>
      </c>
      <c r="G845" s="207" t="n">
        <f aca="false">2*C845*F845/(2+C845*F845)</f>
        <v>0.026009411117065</v>
      </c>
      <c r="I845" s="203" t="s">
        <v>213</v>
      </c>
      <c r="J845" s="204" t="s">
        <v>64</v>
      </c>
      <c r="K845" s="204" t="n">
        <v>1</v>
      </c>
      <c r="L845" s="205" t="n">
        <v>1685268</v>
      </c>
      <c r="M845" s="205" t="n">
        <v>38245</v>
      </c>
      <c r="N845" s="206" t="n">
        <f aca="false">M845/L845</f>
        <v>0.0226937199305986</v>
      </c>
      <c r="O845" s="207" t="n">
        <f aca="false">2*K845*N845/(2+K845*N845)</f>
        <v>0.0224391065310444</v>
      </c>
    </row>
    <row r="846" customFormat="false" ht="15" hidden="false" customHeight="false" outlineLevel="0" collapsed="false">
      <c r="A846" s="196" t="s">
        <v>214</v>
      </c>
      <c r="B846" s="197" t="s">
        <v>69</v>
      </c>
      <c r="C846" s="197" t="n">
        <v>1</v>
      </c>
      <c r="D846" s="198" t="n">
        <v>975114</v>
      </c>
      <c r="E846" s="198" t="n">
        <v>40925</v>
      </c>
      <c r="F846" s="199" t="n">
        <f aca="false">E846/D846</f>
        <v>0.0419694517769204</v>
      </c>
      <c r="G846" s="200" t="n">
        <f aca="false">2*C846*F846/(2+C846*F846)</f>
        <v>0.0411068360894417</v>
      </c>
      <c r="I846" s="196" t="s">
        <v>214</v>
      </c>
      <c r="J846" s="197" t="s">
        <v>69</v>
      </c>
      <c r="K846" s="197" t="n">
        <v>1</v>
      </c>
      <c r="L846" s="198" t="n">
        <v>1353909</v>
      </c>
      <c r="M846" s="198" t="n">
        <v>48879</v>
      </c>
      <c r="N846" s="199" t="n">
        <f aca="false">M846/L846</f>
        <v>0.0361021309408535</v>
      </c>
      <c r="O846" s="200" t="n">
        <f aca="false">2*K846*N846/(2+K846*N846)</f>
        <v>0.035462003985204</v>
      </c>
    </row>
    <row r="847" customFormat="false" ht="15" hidden="false" customHeight="false" outlineLevel="0" collapsed="false">
      <c r="A847" s="203" t="s">
        <v>215</v>
      </c>
      <c r="B847" s="204" t="s">
        <v>70</v>
      </c>
      <c r="C847" s="204" t="n">
        <v>1</v>
      </c>
      <c r="D847" s="205" t="n">
        <v>641693</v>
      </c>
      <c r="E847" s="205" t="n">
        <v>45602</v>
      </c>
      <c r="F847" s="206" t="n">
        <f aca="false">E847/D847</f>
        <v>0.0710651355087246</v>
      </c>
      <c r="G847" s="207" t="n">
        <f aca="false">2*C847*F847/(2+C847*F847)</f>
        <v>0.0686266542662537</v>
      </c>
      <c r="I847" s="203" t="s">
        <v>215</v>
      </c>
      <c r="J847" s="204" t="s">
        <v>70</v>
      </c>
      <c r="K847" s="204" t="n">
        <v>1</v>
      </c>
      <c r="L847" s="205" t="n">
        <v>969972</v>
      </c>
      <c r="M847" s="205" t="n">
        <v>57797</v>
      </c>
      <c r="N847" s="206" t="n">
        <f aca="false">M847/L847</f>
        <v>0.0595862560981142</v>
      </c>
      <c r="O847" s="207" t="n">
        <f aca="false">2*K847*N847/(2+K847*N847)</f>
        <v>0.0578623555305718</v>
      </c>
    </row>
    <row r="848" customFormat="false" ht="15" hidden="false" customHeight="false" outlineLevel="0" collapsed="false">
      <c r="A848" s="196" t="s">
        <v>216</v>
      </c>
      <c r="B848" s="197" t="s">
        <v>71</v>
      </c>
      <c r="C848" s="197" t="n">
        <v>1</v>
      </c>
      <c r="D848" s="198" t="n">
        <v>371583</v>
      </c>
      <c r="E848" s="198" t="n">
        <v>40630</v>
      </c>
      <c r="F848" s="199" t="n">
        <f aca="false">E848/D848</f>
        <v>0.109343000083427</v>
      </c>
      <c r="G848" s="200" t="n">
        <f aca="false">2*C848*F848/(2+C848*F848)</f>
        <v>0.103674935825138</v>
      </c>
      <c r="I848" s="196" t="s">
        <v>216</v>
      </c>
      <c r="J848" s="197" t="s">
        <v>71</v>
      </c>
      <c r="K848" s="197" t="n">
        <v>1</v>
      </c>
      <c r="L848" s="198" t="n">
        <v>570038</v>
      </c>
      <c r="M848" s="198" t="n">
        <v>51681</v>
      </c>
      <c r="N848" s="199" t="n">
        <f aca="false">M848/L848</f>
        <v>0.090662376894172</v>
      </c>
      <c r="O848" s="200" t="n">
        <f aca="false">2*K848*N848/(2+K848*N848)</f>
        <v>0.0867307681012153</v>
      </c>
    </row>
    <row r="849" customFormat="false" ht="15" hidden="false" customHeight="false" outlineLevel="0" collapsed="false">
      <c r="A849" s="203" t="n">
        <v>90</v>
      </c>
      <c r="B849" s="204" t="s">
        <v>72</v>
      </c>
      <c r="C849" s="204" t="n">
        <v>1</v>
      </c>
      <c r="D849" s="205" t="n">
        <v>171698</v>
      </c>
      <c r="E849" s="205" t="n">
        <v>27206</v>
      </c>
      <c r="F849" s="206" t="n">
        <f aca="false">E849/D849</f>
        <v>0.15845263194679</v>
      </c>
      <c r="G849" s="207" t="n">
        <f aca="false">2*C849*F849/(2+C849*F849)</f>
        <v>0.146820578410262</v>
      </c>
      <c r="I849" s="203" t="n">
        <v>90</v>
      </c>
      <c r="J849" s="204" t="s">
        <v>72</v>
      </c>
      <c r="K849" s="204" t="n">
        <v>1</v>
      </c>
      <c r="L849" s="205" t="n">
        <v>263246</v>
      </c>
      <c r="M849" s="205" t="n">
        <v>34629</v>
      </c>
      <c r="N849" s="206" t="n">
        <f aca="false">M849/L849</f>
        <v>0.131546158346186</v>
      </c>
      <c r="O849" s="207" t="n">
        <f aca="false">2*K849*N849/(2+K849*N849)</f>
        <v>0.123427923745502</v>
      </c>
    </row>
    <row r="850" customFormat="false" ht="15" hidden="false" customHeight="false" outlineLevel="0" collapsed="false">
      <c r="A850" s="196" t="n">
        <v>95</v>
      </c>
      <c r="B850" s="197" t="s">
        <v>74</v>
      </c>
      <c r="C850" s="197" t="n">
        <v>1</v>
      </c>
      <c r="D850" s="198" t="n">
        <v>51644</v>
      </c>
      <c r="E850" s="198" t="n">
        <v>12017</v>
      </c>
      <c r="F850" s="199" t="n">
        <f aca="false">E850/D850</f>
        <v>0.232689179769189</v>
      </c>
      <c r="G850" s="200" t="n">
        <f aca="false">2*C850*F850/(2+C850*F850)</f>
        <v>0.208438489224231</v>
      </c>
      <c r="I850" s="196" t="n">
        <v>95</v>
      </c>
      <c r="J850" s="197" t="s">
        <v>74</v>
      </c>
      <c r="K850" s="197" t="n">
        <v>1</v>
      </c>
      <c r="L850" s="198" t="n">
        <v>93777</v>
      </c>
      <c r="M850" s="198" t="n">
        <v>18443</v>
      </c>
      <c r="N850" s="199" t="n">
        <f aca="false">M850/L850</f>
        <v>0.196668692749821</v>
      </c>
      <c r="O850" s="200" t="n">
        <f aca="false">2*K850*N850/(2+K850*N850)</f>
        <v>0.179060860109613</v>
      </c>
    </row>
    <row r="851" customFormat="false" ht="15" hidden="false" customHeight="false" outlineLevel="0" collapsed="false">
      <c r="A851" s="220" t="s">
        <v>217</v>
      </c>
      <c r="B851" s="221" t="s">
        <v>218</v>
      </c>
      <c r="C851" s="221" t="n">
        <v>1</v>
      </c>
      <c r="D851" s="222" t="n">
        <v>9833</v>
      </c>
      <c r="E851" s="222" t="n">
        <v>2960</v>
      </c>
      <c r="F851" s="223" t="n">
        <f aca="false">E851/D851</f>
        <v>0.301027153462829</v>
      </c>
      <c r="G851" s="224" t="n">
        <f aca="false">2*C851*F851/(2+C851*F851)</f>
        <v>0.261645894104128</v>
      </c>
      <c r="I851" s="220" t="s">
        <v>217</v>
      </c>
      <c r="J851" s="221" t="s">
        <v>218</v>
      </c>
      <c r="K851" s="221" t="n">
        <v>1</v>
      </c>
      <c r="L851" s="222" t="n">
        <v>28298</v>
      </c>
      <c r="M851" s="222" t="n">
        <v>7378</v>
      </c>
      <c r="N851" s="223" t="n">
        <f aca="false">M851/L851</f>
        <v>0.260725139585836</v>
      </c>
      <c r="O851" s="224" t="n">
        <f aca="false">2*K851*N851/(2+K851*N851)</f>
        <v>0.230656204082909</v>
      </c>
    </row>
    <row r="853" customFormat="false" ht="15" hidden="false" customHeight="false" outlineLevel="0" collapsed="false">
      <c r="A853" s="180"/>
      <c r="B853" s="181"/>
      <c r="C853" s="181"/>
      <c r="D853" s="181"/>
      <c r="E853" s="182"/>
      <c r="F853" s="182" t="s">
        <v>322</v>
      </c>
      <c r="G853" s="181"/>
      <c r="I853" s="180"/>
      <c r="J853" s="181"/>
      <c r="K853" s="181"/>
      <c r="L853" s="181"/>
      <c r="M853" s="182"/>
      <c r="N853" s="182" t="s">
        <v>323</v>
      </c>
      <c r="O853" s="181"/>
    </row>
    <row r="854" customFormat="false" ht="15" hidden="false" customHeight="false" outlineLevel="0" collapsed="false">
      <c r="A854" s="184"/>
      <c r="B854" s="185"/>
      <c r="C854" s="186"/>
      <c r="D854" s="187"/>
      <c r="E854" s="187"/>
      <c r="F854" s="187"/>
      <c r="G854" s="187"/>
      <c r="I854" s="184"/>
      <c r="J854" s="185"/>
      <c r="K854" s="186"/>
      <c r="L854" s="187"/>
      <c r="M854" s="187"/>
      <c r="N854" s="187"/>
      <c r="O854" s="187"/>
    </row>
    <row r="855" customFormat="false" ht="61" hidden="false" customHeight="false" outlineLevel="0" collapsed="false">
      <c r="A855" s="184" t="s">
        <v>163</v>
      </c>
      <c r="B855" s="187" t="s">
        <v>164</v>
      </c>
      <c r="C855" s="186" t="s">
        <v>165</v>
      </c>
      <c r="D855" s="187" t="s">
        <v>166</v>
      </c>
      <c r="E855" s="187" t="s">
        <v>167</v>
      </c>
      <c r="F855" s="187" t="s">
        <v>168</v>
      </c>
      <c r="G855" s="187" t="s">
        <v>169</v>
      </c>
      <c r="I855" s="184" t="s">
        <v>163</v>
      </c>
      <c r="J855" s="187" t="s">
        <v>164</v>
      </c>
      <c r="K855" s="186" t="s">
        <v>165</v>
      </c>
      <c r="L855" s="187" t="s">
        <v>166</v>
      </c>
      <c r="M855" s="187" t="s">
        <v>167</v>
      </c>
      <c r="N855" s="187" t="s">
        <v>168</v>
      </c>
      <c r="O855" s="187" t="s">
        <v>169</v>
      </c>
    </row>
    <row r="856" customFormat="false" ht="15" hidden="false" customHeight="false" outlineLevel="0" collapsed="false">
      <c r="A856" s="191" t="s">
        <v>175</v>
      </c>
      <c r="B856" s="192" t="s">
        <v>176</v>
      </c>
      <c r="C856" s="193" t="s">
        <v>177</v>
      </c>
      <c r="D856" s="192" t="s">
        <v>178</v>
      </c>
      <c r="E856" s="192" t="s">
        <v>179</v>
      </c>
      <c r="F856" s="192" t="s">
        <v>180</v>
      </c>
      <c r="G856" s="192" t="s">
        <v>181</v>
      </c>
      <c r="I856" s="191" t="s">
        <v>175</v>
      </c>
      <c r="J856" s="192" t="s">
        <v>176</v>
      </c>
      <c r="K856" s="193" t="s">
        <v>177</v>
      </c>
      <c r="L856" s="192" t="s">
        <v>178</v>
      </c>
      <c r="M856" s="192" t="s">
        <v>179</v>
      </c>
      <c r="N856" s="192" t="s">
        <v>180</v>
      </c>
      <c r="O856" s="192" t="s">
        <v>181</v>
      </c>
    </row>
    <row r="857" customFormat="false" ht="15" hidden="false" customHeight="false" outlineLevel="0" collapsed="false">
      <c r="A857" s="196" t="s">
        <v>186</v>
      </c>
      <c r="B857" s="197" t="s">
        <v>186</v>
      </c>
      <c r="C857" s="197" t="n">
        <v>1</v>
      </c>
      <c r="D857" s="198" t="n">
        <v>376007.886233902</v>
      </c>
      <c r="E857" s="198" t="n">
        <v>3530</v>
      </c>
      <c r="F857" s="199" t="n">
        <f aca="false">E857/D857</f>
        <v>0.00938810096606353</v>
      </c>
      <c r="G857" s="200" t="n">
        <f aca="false">2*C857*F857/(2+C857*F857)</f>
        <v>0.00934423863817046</v>
      </c>
      <c r="I857" s="196" t="s">
        <v>186</v>
      </c>
      <c r="J857" s="197" t="s">
        <v>186</v>
      </c>
      <c r="K857" s="197" t="n">
        <v>1</v>
      </c>
      <c r="L857" s="198" t="n">
        <v>361806.106279512</v>
      </c>
      <c r="M857" s="198" t="n">
        <v>2357</v>
      </c>
      <c r="N857" s="199" t="n">
        <f aca="false">M857/L857</f>
        <v>0.00651453902820288</v>
      </c>
      <c r="O857" s="200" t="n">
        <f aca="false">2*K857*N857/(2+K857*N857)</f>
        <v>0.00649338831240964</v>
      </c>
    </row>
    <row r="858" customFormat="false" ht="15" hidden="false" customHeight="false" outlineLevel="0" collapsed="false">
      <c r="A858" s="203" t="s">
        <v>188</v>
      </c>
      <c r="B858" s="204" t="s">
        <v>189</v>
      </c>
      <c r="C858" s="204" t="n">
        <v>1</v>
      </c>
      <c r="D858" s="205" t="n">
        <v>1910563</v>
      </c>
      <c r="E858" s="205" t="n">
        <v>554</v>
      </c>
      <c r="F858" s="206" t="n">
        <f aca="false">E858/D858</f>
        <v>0.000289966884106936</v>
      </c>
      <c r="G858" s="207" t="n">
        <f aca="false">2*C858*F858/(2+C858*F858)</f>
        <v>0.000289924849804275</v>
      </c>
      <c r="I858" s="203" t="s">
        <v>188</v>
      </c>
      <c r="J858" s="204" t="s">
        <v>189</v>
      </c>
      <c r="K858" s="204" t="n">
        <v>1</v>
      </c>
      <c r="L858" s="205" t="n">
        <v>1826477</v>
      </c>
      <c r="M858" s="205" t="n">
        <v>341</v>
      </c>
      <c r="N858" s="206" t="n">
        <f aca="false">M858/L858</f>
        <v>0.0001866982173879</v>
      </c>
      <c r="O858" s="207" t="n">
        <f aca="false">2*K858*N858/(2+K858*N858)</f>
        <v>0.000186680790902459</v>
      </c>
    </row>
    <row r="859" customFormat="false" ht="15" hidden="false" customHeight="false" outlineLevel="0" collapsed="false">
      <c r="A859" s="196" t="s">
        <v>194</v>
      </c>
      <c r="B859" s="197" t="s">
        <v>46</v>
      </c>
      <c r="C859" s="197" t="n">
        <v>1</v>
      </c>
      <c r="D859" s="198" t="n">
        <v>1935823</v>
      </c>
      <c r="E859" s="198" t="n">
        <v>329</v>
      </c>
      <c r="F859" s="199" t="n">
        <f aca="false">E859/D859</f>
        <v>0.000169953554638002</v>
      </c>
      <c r="G859" s="200" t="n">
        <f aca="false">2*C859*F859/(2+C859*F859)</f>
        <v>0.000169939113759774</v>
      </c>
      <c r="I859" s="196" t="s">
        <v>194</v>
      </c>
      <c r="J859" s="197" t="s">
        <v>46</v>
      </c>
      <c r="K859" s="197" t="n">
        <v>1</v>
      </c>
      <c r="L859" s="198" t="n">
        <v>1849773</v>
      </c>
      <c r="M859" s="198" t="n">
        <v>217</v>
      </c>
      <c r="N859" s="199" t="n">
        <f aca="false">M859/L859</f>
        <v>0.000117311691758935</v>
      </c>
      <c r="O859" s="200" t="n">
        <f aca="false">2*K859*N859/(2+K859*N859)</f>
        <v>0.000117304811146011</v>
      </c>
    </row>
    <row r="860" customFormat="false" ht="15" hidden="false" customHeight="false" outlineLevel="0" collapsed="false">
      <c r="A860" s="203" t="s">
        <v>200</v>
      </c>
      <c r="B860" s="204" t="s">
        <v>33</v>
      </c>
      <c r="C860" s="204" t="n">
        <v>1</v>
      </c>
      <c r="D860" s="205" t="n">
        <v>1837895</v>
      </c>
      <c r="E860" s="205" t="n">
        <v>392</v>
      </c>
      <c r="F860" s="206" t="n">
        <f aca="false">E860/D860</f>
        <v>0.000213287483778997</v>
      </c>
      <c r="G860" s="207" t="n">
        <f aca="false">2*C860*F860/(2+C860*F860)</f>
        <v>0.000213264740429065</v>
      </c>
      <c r="I860" s="203" t="s">
        <v>200</v>
      </c>
      <c r="J860" s="204" t="s">
        <v>33</v>
      </c>
      <c r="K860" s="204" t="n">
        <v>1</v>
      </c>
      <c r="L860" s="205" t="n">
        <v>1886437</v>
      </c>
      <c r="M860" s="205" t="n">
        <v>274</v>
      </c>
      <c r="N860" s="206" t="n">
        <f aca="false">M860/L860</f>
        <v>0.000145247363150744</v>
      </c>
      <c r="O860" s="207" t="n">
        <f aca="false">2*K860*N860/(2+K860*N860)</f>
        <v>0.000145236815518501</v>
      </c>
    </row>
    <row r="861" customFormat="false" ht="15" hidden="false" customHeight="false" outlineLevel="0" collapsed="false">
      <c r="A861" s="196" t="s">
        <v>202</v>
      </c>
      <c r="B861" s="197" t="s">
        <v>34</v>
      </c>
      <c r="C861" s="197" t="n">
        <v>1</v>
      </c>
      <c r="D861" s="198" t="n">
        <v>1792617</v>
      </c>
      <c r="E861" s="198" t="n">
        <v>1390</v>
      </c>
      <c r="F861" s="199" t="n">
        <f aca="false">E861/D861</f>
        <v>0.000775402665488501</v>
      </c>
      <c r="G861" s="200" t="n">
        <f aca="false">2*C861*F861/(2+C861*F861)</f>
        <v>0.000775102157349084</v>
      </c>
      <c r="I861" s="196" t="s">
        <v>202</v>
      </c>
      <c r="J861" s="197" t="s">
        <v>34</v>
      </c>
      <c r="K861" s="197" t="n">
        <v>1</v>
      </c>
      <c r="L861" s="198" t="n">
        <v>1919806</v>
      </c>
      <c r="M861" s="198" t="n">
        <v>1113</v>
      </c>
      <c r="N861" s="199" t="n">
        <f aca="false">M861/L861</f>
        <v>0.000579746078510016</v>
      </c>
      <c r="O861" s="200" t="n">
        <f aca="false">2*K861*N861/(2+K861*N861)</f>
        <v>0.000579578074452089</v>
      </c>
    </row>
    <row r="862" customFormat="false" ht="15" hidden="false" customHeight="false" outlineLevel="0" collapsed="false">
      <c r="A862" s="203" t="s">
        <v>203</v>
      </c>
      <c r="B862" s="204" t="s">
        <v>35</v>
      </c>
      <c r="C862" s="204" t="n">
        <v>1</v>
      </c>
      <c r="D862" s="205" t="n">
        <v>1793445</v>
      </c>
      <c r="E862" s="205" t="n">
        <v>2084</v>
      </c>
      <c r="F862" s="206" t="n">
        <f aca="false">E862/D862</f>
        <v>0.00116200942878092</v>
      </c>
      <c r="G862" s="207" t="n">
        <f aca="false">2*C862*F862/(2+C862*F862)</f>
        <v>0.00116133468785229</v>
      </c>
      <c r="I862" s="203" t="s">
        <v>203</v>
      </c>
      <c r="J862" s="204" t="s">
        <v>35</v>
      </c>
      <c r="K862" s="204" t="n">
        <v>1</v>
      </c>
      <c r="L862" s="205" t="n">
        <v>1902364</v>
      </c>
      <c r="M862" s="205" t="n">
        <v>1712</v>
      </c>
      <c r="N862" s="206" t="n">
        <f aca="false">M862/L862</f>
        <v>0.000899932925559988</v>
      </c>
      <c r="O862" s="207" t="n">
        <f aca="false">2*K862*N862/(2+K862*N862)</f>
        <v>0.000899528168052038</v>
      </c>
    </row>
    <row r="863" customFormat="false" ht="15" hidden="false" customHeight="false" outlineLevel="0" collapsed="false">
      <c r="A863" s="196" t="s">
        <v>204</v>
      </c>
      <c r="B863" s="197" t="s">
        <v>36</v>
      </c>
      <c r="C863" s="197" t="n">
        <v>1</v>
      </c>
      <c r="D863" s="198" t="n">
        <v>1784486</v>
      </c>
      <c r="E863" s="198" t="n">
        <v>2073</v>
      </c>
      <c r="F863" s="199" t="n">
        <f aca="false">E863/D863</f>
        <v>0.00116167904931728</v>
      </c>
      <c r="G863" s="200" t="n">
        <f aca="false">2*C863*F863/(2+C863*F863)</f>
        <v>0.00116100469190391</v>
      </c>
      <c r="I863" s="196" t="s">
        <v>204</v>
      </c>
      <c r="J863" s="197" t="s">
        <v>36</v>
      </c>
      <c r="K863" s="197" t="n">
        <v>1</v>
      </c>
      <c r="L863" s="198" t="n">
        <v>1795098</v>
      </c>
      <c r="M863" s="198" t="n">
        <v>1536</v>
      </c>
      <c r="N863" s="199" t="n">
        <f aca="false">M863/L863</f>
        <v>0.000855663590511493</v>
      </c>
      <c r="O863" s="200" t="n">
        <f aca="false">2*K863*N863/(2+K863*N863)</f>
        <v>0.000855297666975153</v>
      </c>
    </row>
    <row r="864" customFormat="false" ht="15" hidden="false" customHeight="false" outlineLevel="0" collapsed="false">
      <c r="A864" s="203" t="s">
        <v>205</v>
      </c>
      <c r="B864" s="204" t="s">
        <v>37</v>
      </c>
      <c r="C864" s="204" t="n">
        <v>1</v>
      </c>
      <c r="D864" s="205" t="n">
        <v>1661873</v>
      </c>
      <c r="E864" s="205" t="n">
        <v>1993</v>
      </c>
      <c r="F864" s="206" t="n">
        <f aca="false">E864/D864</f>
        <v>0.00119924928078138</v>
      </c>
      <c r="G864" s="207" t="n">
        <f aca="false">2*C864*F864/(2+C864*F864)</f>
        <v>0.00119853061229399</v>
      </c>
      <c r="I864" s="203" t="s">
        <v>205</v>
      </c>
      <c r="J864" s="204" t="s">
        <v>37</v>
      </c>
      <c r="K864" s="204" t="n">
        <v>1</v>
      </c>
      <c r="L864" s="205" t="n">
        <v>1773682</v>
      </c>
      <c r="M864" s="205" t="n">
        <v>1604</v>
      </c>
      <c r="N864" s="206" t="n">
        <f aca="false">M864/L864</f>
        <v>0.000904333471276136</v>
      </c>
      <c r="O864" s="207" t="n">
        <f aca="false">2*K864*N864/(2+K864*N864)</f>
        <v>0.000903924746574215</v>
      </c>
    </row>
    <row r="865" customFormat="false" ht="15" hidden="false" customHeight="false" outlineLevel="0" collapsed="false">
      <c r="A865" s="196" t="s">
        <v>206</v>
      </c>
      <c r="B865" s="197" t="s">
        <v>38</v>
      </c>
      <c r="C865" s="197" t="n">
        <v>1</v>
      </c>
      <c r="D865" s="198" t="n">
        <v>1560497</v>
      </c>
      <c r="E865" s="198" t="n">
        <v>2378</v>
      </c>
      <c r="F865" s="199" t="n">
        <f aca="false">E865/D865</f>
        <v>0.00152387348389648</v>
      </c>
      <c r="G865" s="200" t="n">
        <f aca="false">2*C865*F865/(2+C865*F865)</f>
        <v>0.00152271327270655</v>
      </c>
      <c r="I865" s="196" t="s">
        <v>206</v>
      </c>
      <c r="J865" s="197" t="s">
        <v>38</v>
      </c>
      <c r="K865" s="197" t="n">
        <v>1</v>
      </c>
      <c r="L865" s="198" t="n">
        <v>1780194</v>
      </c>
      <c r="M865" s="198" t="n">
        <v>2091</v>
      </c>
      <c r="N865" s="199" t="n">
        <f aca="false">M865/L865</f>
        <v>0.0011745910838931</v>
      </c>
      <c r="O865" s="200" t="n">
        <f aca="false">2*K865*N865/(2+K865*N865)</f>
        <v>0.00117390165668345</v>
      </c>
    </row>
    <row r="866" customFormat="false" ht="15" hidden="false" customHeight="false" outlineLevel="0" collapsed="false">
      <c r="A866" s="203" t="s">
        <v>207</v>
      </c>
      <c r="B866" s="204" t="s">
        <v>39</v>
      </c>
      <c r="C866" s="204" t="n">
        <v>1</v>
      </c>
      <c r="D866" s="205" t="n">
        <v>1518223</v>
      </c>
      <c r="E866" s="205" t="n">
        <v>3443</v>
      </c>
      <c r="F866" s="206" t="n">
        <f aca="false">E866/D866</f>
        <v>0.00226778279607146</v>
      </c>
      <c r="G866" s="207" t="n">
        <f aca="false">2*C866*F866/(2+C866*F866)</f>
        <v>0.00226521428907437</v>
      </c>
      <c r="I866" s="203" t="s">
        <v>207</v>
      </c>
      <c r="J866" s="204" t="s">
        <v>39</v>
      </c>
      <c r="K866" s="204" t="n">
        <v>1</v>
      </c>
      <c r="L866" s="205" t="n">
        <v>1719102</v>
      </c>
      <c r="M866" s="205" t="n">
        <v>3082</v>
      </c>
      <c r="N866" s="206" t="n">
        <f aca="false">M866/L866</f>
        <v>0.00179279647164624</v>
      </c>
      <c r="O866" s="207" t="n">
        <f aca="false">2*K866*N866/(2+K866*N866)</f>
        <v>0.00179119085132709</v>
      </c>
    </row>
    <row r="867" customFormat="false" ht="15" hidden="false" customHeight="false" outlineLevel="0" collapsed="false">
      <c r="A867" s="196" t="s">
        <v>208</v>
      </c>
      <c r="B867" s="197" t="s">
        <v>40</v>
      </c>
      <c r="C867" s="197" t="n">
        <v>1</v>
      </c>
      <c r="D867" s="198" t="n">
        <v>1303929</v>
      </c>
      <c r="E867" s="198" t="n">
        <v>4672</v>
      </c>
      <c r="F867" s="199" t="n">
        <f aca="false">E867/D867</f>
        <v>0.00358301717348107</v>
      </c>
      <c r="G867" s="200" t="n">
        <f aca="false">2*C867*F867/(2+C867*F867)</f>
        <v>0.00357660964658779</v>
      </c>
      <c r="I867" s="196" t="s">
        <v>208</v>
      </c>
      <c r="J867" s="197" t="s">
        <v>40</v>
      </c>
      <c r="K867" s="197" t="n">
        <v>1</v>
      </c>
      <c r="L867" s="198" t="n">
        <v>1575023</v>
      </c>
      <c r="M867" s="198" t="n">
        <v>4638</v>
      </c>
      <c r="N867" s="199" t="n">
        <f aca="false">M867/L867</f>
        <v>0.00294471890251761</v>
      </c>
      <c r="O867" s="200" t="n">
        <f aca="false">2*K867*N867/(2+K867*N867)</f>
        <v>0.00294038959211129</v>
      </c>
    </row>
    <row r="868" customFormat="false" ht="15" hidden="false" customHeight="false" outlineLevel="0" collapsed="false">
      <c r="A868" s="203" t="s">
        <v>209</v>
      </c>
      <c r="B868" s="204" t="s">
        <v>52</v>
      </c>
      <c r="C868" s="204" t="n">
        <v>1</v>
      </c>
      <c r="D868" s="205" t="n">
        <v>1105664</v>
      </c>
      <c r="E868" s="205" t="n">
        <v>6659</v>
      </c>
      <c r="F868" s="206" t="n">
        <f aca="false">E868/D868</f>
        <v>0.00602262531836073</v>
      </c>
      <c r="G868" s="207" t="n">
        <f aca="false">2*C868*F868/(2+C868*F868)</f>
        <v>0.00600454375972447</v>
      </c>
      <c r="I868" s="203" t="s">
        <v>209</v>
      </c>
      <c r="J868" s="204" t="s">
        <v>52</v>
      </c>
      <c r="K868" s="204" t="n">
        <v>1</v>
      </c>
      <c r="L868" s="205" t="n">
        <v>1494377</v>
      </c>
      <c r="M868" s="205" t="n">
        <v>7268</v>
      </c>
      <c r="N868" s="206" t="n">
        <f aca="false">M868/L868</f>
        <v>0.00486356521814776</v>
      </c>
      <c r="O868" s="207" t="n">
        <f aca="false">2*K868*N868/(2+K868*N868)</f>
        <v>0.00485176677607841</v>
      </c>
    </row>
    <row r="869" customFormat="false" ht="15" hidden="false" customHeight="false" outlineLevel="0" collapsed="false">
      <c r="A869" s="196" t="s">
        <v>210</v>
      </c>
      <c r="B869" s="197" t="s">
        <v>53</v>
      </c>
      <c r="C869" s="197" t="n">
        <v>1</v>
      </c>
      <c r="D869" s="198" t="n">
        <v>1007802</v>
      </c>
      <c r="E869" s="198" t="n">
        <v>9923</v>
      </c>
      <c r="F869" s="199" t="n">
        <f aca="false">E869/D869</f>
        <v>0.00984618010283766</v>
      </c>
      <c r="G869" s="200" t="n">
        <f aca="false">2*C869*F869/(2+C869*F869)</f>
        <v>0.00979794394249003</v>
      </c>
      <c r="I869" s="196" t="s">
        <v>210</v>
      </c>
      <c r="J869" s="197" t="s">
        <v>53</v>
      </c>
      <c r="K869" s="197" t="n">
        <v>1</v>
      </c>
      <c r="L869" s="198" t="n">
        <v>1361266</v>
      </c>
      <c r="M869" s="198" t="n">
        <v>10868</v>
      </c>
      <c r="N869" s="199" t="n">
        <f aca="false">M869/L869</f>
        <v>0.00798374454368213</v>
      </c>
      <c r="O869" s="200" t="n">
        <f aca="false">2*K869*N869/(2+K869*N869)</f>
        <v>0.00795200117070315</v>
      </c>
    </row>
    <row r="870" customFormat="false" ht="15" hidden="false" customHeight="false" outlineLevel="0" collapsed="false">
      <c r="A870" s="203" t="s">
        <v>211</v>
      </c>
      <c r="B870" s="204" t="s">
        <v>57</v>
      </c>
      <c r="C870" s="204" t="n">
        <v>1</v>
      </c>
      <c r="D870" s="205" t="n">
        <v>894882</v>
      </c>
      <c r="E870" s="205" t="n">
        <v>13769</v>
      </c>
      <c r="F870" s="206" t="n">
        <f aca="false">E870/D870</f>
        <v>0.0153863861380607</v>
      </c>
      <c r="G870" s="207" t="n">
        <f aca="false">2*C870*F870/(2+C870*F870)</f>
        <v>0.0152689193932132</v>
      </c>
      <c r="I870" s="203" t="s">
        <v>211</v>
      </c>
      <c r="J870" s="204" t="s">
        <v>57</v>
      </c>
      <c r="K870" s="204" t="n">
        <v>1</v>
      </c>
      <c r="L870" s="205" t="n">
        <v>1095187</v>
      </c>
      <c r="M870" s="205" t="n">
        <v>13978</v>
      </c>
      <c r="N870" s="206" t="n">
        <f aca="false">M870/L870</f>
        <v>0.0127631171662921</v>
      </c>
      <c r="O870" s="207" t="n">
        <f aca="false">2*K870*N870/(2+K870*N870)</f>
        <v>0.0126821850593735</v>
      </c>
    </row>
    <row r="871" customFormat="false" ht="15" hidden="false" customHeight="false" outlineLevel="0" collapsed="false">
      <c r="A871" s="196" t="s">
        <v>212</v>
      </c>
      <c r="B871" s="197" t="s">
        <v>62</v>
      </c>
      <c r="C871" s="197" t="n">
        <v>1</v>
      </c>
      <c r="D871" s="198" t="n">
        <v>758547</v>
      </c>
      <c r="E871" s="198" t="n">
        <v>17810</v>
      </c>
      <c r="F871" s="199" t="n">
        <f aca="false">E871/D871</f>
        <v>0.0234790988561025</v>
      </c>
      <c r="G871" s="200" t="n">
        <f aca="false">2*C871*F871/(2+C871*F871)</f>
        <v>0.023206663087724</v>
      </c>
      <c r="I871" s="196" t="s">
        <v>212</v>
      </c>
      <c r="J871" s="197" t="s">
        <v>62</v>
      </c>
      <c r="K871" s="197" t="n">
        <v>1</v>
      </c>
      <c r="L871" s="198" t="n">
        <v>900323</v>
      </c>
      <c r="M871" s="198" t="n">
        <v>17587</v>
      </c>
      <c r="N871" s="199" t="n">
        <f aca="false">M871/L871</f>
        <v>0.0195341005394731</v>
      </c>
      <c r="O871" s="200" t="n">
        <f aca="false">2*K871*N871/(2+K871*N871)</f>
        <v>0.0193451554338745</v>
      </c>
    </row>
    <row r="872" customFormat="false" ht="15" hidden="false" customHeight="false" outlineLevel="0" collapsed="false">
      <c r="A872" s="203" t="s">
        <v>213</v>
      </c>
      <c r="B872" s="204" t="s">
        <v>64</v>
      </c>
      <c r="C872" s="204" t="n">
        <v>1</v>
      </c>
      <c r="D872" s="205" t="n">
        <v>590824</v>
      </c>
      <c r="E872" s="205" t="n">
        <v>21271</v>
      </c>
      <c r="F872" s="206" t="n">
        <f aca="false">E872/D872</f>
        <v>0.0360022612486967</v>
      </c>
      <c r="G872" s="207" t="n">
        <f aca="false">2*C872*F872/(2+C872*F872)</f>
        <v>0.0353656397479797</v>
      </c>
      <c r="I872" s="203" t="s">
        <v>213</v>
      </c>
      <c r="J872" s="204" t="s">
        <v>64</v>
      </c>
      <c r="K872" s="204" t="n">
        <v>1</v>
      </c>
      <c r="L872" s="205" t="n">
        <v>749753</v>
      </c>
      <c r="M872" s="205" t="n">
        <v>23082</v>
      </c>
      <c r="N872" s="206" t="n">
        <f aca="false">M872/L872</f>
        <v>0.030786138901745</v>
      </c>
      <c r="O872" s="207" t="n">
        <f aca="false">2*K872*N872/(2+K872*N872)</f>
        <v>0.0303194298129238</v>
      </c>
    </row>
    <row r="873" customFormat="false" ht="15" hidden="false" customHeight="false" outlineLevel="0" collapsed="false">
      <c r="A873" s="196" t="s">
        <v>214</v>
      </c>
      <c r="B873" s="197" t="s">
        <v>69</v>
      </c>
      <c r="C873" s="197" t="n">
        <v>1</v>
      </c>
      <c r="D873" s="198" t="n">
        <v>399139</v>
      </c>
      <c r="E873" s="198" t="n">
        <v>22679</v>
      </c>
      <c r="F873" s="199" t="n">
        <f aca="false">E873/D873</f>
        <v>0.0568198046294649</v>
      </c>
      <c r="G873" s="200" t="n">
        <f aca="false">2*C873*F873/(2+C873*F873)</f>
        <v>0.0552501531748922</v>
      </c>
      <c r="I873" s="196" t="s">
        <v>214</v>
      </c>
      <c r="J873" s="197" t="s">
        <v>69</v>
      </c>
      <c r="K873" s="197" t="n">
        <v>1</v>
      </c>
      <c r="L873" s="198" t="n">
        <v>567615</v>
      </c>
      <c r="M873" s="198" t="n">
        <v>27693</v>
      </c>
      <c r="N873" s="199" t="n">
        <f aca="false">M873/L873</f>
        <v>0.0487883512592162</v>
      </c>
      <c r="O873" s="200" t="n">
        <f aca="false">2*K873*N873/(2+K873*N873)</f>
        <v>0.0476265410521591</v>
      </c>
    </row>
    <row r="874" customFormat="false" ht="15" hidden="false" customHeight="false" outlineLevel="0" collapsed="false">
      <c r="A874" s="203" t="s">
        <v>215</v>
      </c>
      <c r="B874" s="204" t="s">
        <v>70</v>
      </c>
      <c r="C874" s="204" t="n">
        <v>1</v>
      </c>
      <c r="D874" s="205" t="n">
        <v>236567</v>
      </c>
      <c r="E874" s="205" t="n">
        <v>21667</v>
      </c>
      <c r="F874" s="206" t="n">
        <f aca="false">E874/D874</f>
        <v>0.0915892749200015</v>
      </c>
      <c r="G874" s="207" t="n">
        <f aca="false">2*C874*F874/(2+C874*F874)</f>
        <v>0.0875786427270761</v>
      </c>
      <c r="I874" s="203" t="s">
        <v>215</v>
      </c>
      <c r="J874" s="204" t="s">
        <v>70</v>
      </c>
      <c r="K874" s="204" t="n">
        <v>1</v>
      </c>
      <c r="L874" s="205" t="n">
        <v>373296</v>
      </c>
      <c r="M874" s="205" t="n">
        <v>28719</v>
      </c>
      <c r="N874" s="206" t="n">
        <f aca="false">M874/L874</f>
        <v>0.0769335862157644</v>
      </c>
      <c r="O874" s="207" t="n">
        <f aca="false">2*K874*N874/(2+K874*N874)</f>
        <v>0.074083819267365</v>
      </c>
    </row>
    <row r="875" customFormat="false" ht="15" hidden="false" customHeight="false" outlineLevel="0" collapsed="false">
      <c r="A875" s="196" t="s">
        <v>216</v>
      </c>
      <c r="B875" s="197" t="s">
        <v>71</v>
      </c>
      <c r="C875" s="197" t="n">
        <v>1</v>
      </c>
      <c r="D875" s="198" t="n">
        <v>119991</v>
      </c>
      <c r="E875" s="198" t="n">
        <v>16244</v>
      </c>
      <c r="F875" s="199" t="n">
        <f aca="false">E875/D875</f>
        <v>0.135376819928161</v>
      </c>
      <c r="G875" s="200" t="n">
        <f aca="false">2*C875*F875/(2+C875*F875)</f>
        <v>0.126794314394324</v>
      </c>
      <c r="I875" s="196" t="s">
        <v>216</v>
      </c>
      <c r="J875" s="197" t="s">
        <v>71</v>
      </c>
      <c r="K875" s="197" t="n">
        <v>1</v>
      </c>
      <c r="L875" s="198" t="n">
        <v>195373</v>
      </c>
      <c r="M875" s="198" t="n">
        <v>22106</v>
      </c>
      <c r="N875" s="199" t="n">
        <f aca="false">M875/L875</f>
        <v>0.113147671377314</v>
      </c>
      <c r="O875" s="200" t="n">
        <f aca="false">2*K875*N875/(2+K875*N875)</f>
        <v>0.10708922325676</v>
      </c>
    </row>
    <row r="876" customFormat="false" ht="15" hidden="false" customHeight="false" outlineLevel="0" collapsed="false">
      <c r="A876" s="203" t="n">
        <v>90</v>
      </c>
      <c r="B876" s="204" t="s">
        <v>72</v>
      </c>
      <c r="C876" s="204" t="n">
        <v>1</v>
      </c>
      <c r="D876" s="205" t="n">
        <v>46560</v>
      </c>
      <c r="E876" s="205" t="n">
        <v>8757</v>
      </c>
      <c r="F876" s="206" t="n">
        <f aca="false">E876/D876</f>
        <v>0.188079896907217</v>
      </c>
      <c r="G876" s="207" t="n">
        <f aca="false">2*C876*F876/(2+C876*F876)</f>
        <v>0.171913189434318</v>
      </c>
      <c r="I876" s="203" t="n">
        <v>90</v>
      </c>
      <c r="J876" s="204" t="s">
        <v>72</v>
      </c>
      <c r="K876" s="204" t="n">
        <v>1</v>
      </c>
      <c r="L876" s="205" t="n">
        <v>77619</v>
      </c>
      <c r="M876" s="205" t="n">
        <v>12297</v>
      </c>
      <c r="N876" s="206" t="n">
        <f aca="false">M876/L876</f>
        <v>0.158427704556874</v>
      </c>
      <c r="O876" s="207" t="n">
        <f aca="false">2*K876*N876/(2+K876*N876)</f>
        <v>0.146799176291521</v>
      </c>
    </row>
    <row r="877" customFormat="false" ht="15" hidden="false" customHeight="false" outlineLevel="0" collapsed="false">
      <c r="A877" s="196" t="n">
        <v>95</v>
      </c>
      <c r="B877" s="197" t="s">
        <v>74</v>
      </c>
      <c r="C877" s="197" t="n">
        <v>1</v>
      </c>
      <c r="D877" s="198" t="n">
        <v>11906</v>
      </c>
      <c r="E877" s="198" t="n">
        <v>3127</v>
      </c>
      <c r="F877" s="199" t="n">
        <f aca="false">E877/D877</f>
        <v>0.262640685368722</v>
      </c>
      <c r="G877" s="200" t="n">
        <f aca="false">2*C877*F877/(2+C877*F877)</f>
        <v>0.232154125988344</v>
      </c>
      <c r="I877" s="196" t="n">
        <v>95</v>
      </c>
      <c r="J877" s="197" t="s">
        <v>74</v>
      </c>
      <c r="K877" s="197" t="n">
        <v>1</v>
      </c>
      <c r="L877" s="198" t="n">
        <v>23135</v>
      </c>
      <c r="M877" s="198" t="n">
        <v>5212</v>
      </c>
      <c r="N877" s="199" t="n">
        <f aca="false">M877/L877</f>
        <v>0.225286362653987</v>
      </c>
      <c r="O877" s="200" t="n">
        <f aca="false">2*K877*N877/(2+K877*N877)</f>
        <v>0.202478536187405</v>
      </c>
    </row>
    <row r="878" customFormat="false" ht="15" hidden="false" customHeight="false" outlineLevel="0" collapsed="false">
      <c r="A878" s="220" t="s">
        <v>217</v>
      </c>
      <c r="B878" s="221" t="s">
        <v>218</v>
      </c>
      <c r="C878" s="221" t="n">
        <v>1</v>
      </c>
      <c r="D878" s="222" t="n">
        <v>1899</v>
      </c>
      <c r="E878" s="222" t="n">
        <v>612</v>
      </c>
      <c r="F878" s="223" t="n">
        <f aca="false">E878/D878</f>
        <v>0.322274881516588</v>
      </c>
      <c r="G878" s="224" t="n">
        <f aca="false">2*C878*F878/(2+C878*F878)</f>
        <v>0.277551020408163</v>
      </c>
      <c r="I878" s="220" t="s">
        <v>217</v>
      </c>
      <c r="J878" s="221" t="s">
        <v>218</v>
      </c>
      <c r="K878" s="221" t="n">
        <v>1</v>
      </c>
      <c r="L878" s="222" t="n">
        <v>5745</v>
      </c>
      <c r="M878" s="222" t="n">
        <v>1634</v>
      </c>
      <c r="N878" s="223" t="n">
        <f aca="false">M878/L878</f>
        <v>0.284421235857267</v>
      </c>
      <c r="O878" s="224" t="n">
        <f aca="false">2*K878*N878/(2+K878*N878)</f>
        <v>0.249009448338921</v>
      </c>
    </row>
    <row r="880" customFormat="false" ht="15" hidden="false" customHeight="false" outlineLevel="0" collapsed="false">
      <c r="A880" s="180"/>
      <c r="B880" s="181"/>
      <c r="C880" s="181"/>
      <c r="D880" s="181"/>
      <c r="E880" s="182"/>
      <c r="F880" s="182" t="s">
        <v>325</v>
      </c>
      <c r="G880" s="181"/>
      <c r="I880" s="180"/>
      <c r="J880" s="181"/>
      <c r="K880" s="181"/>
      <c r="L880" s="181"/>
      <c r="M880" s="182"/>
      <c r="N880" s="182" t="s">
        <v>326</v>
      </c>
      <c r="O880" s="181"/>
    </row>
    <row r="881" customFormat="false" ht="15" hidden="false" customHeight="false" outlineLevel="0" collapsed="false">
      <c r="A881" s="184"/>
      <c r="B881" s="185"/>
      <c r="C881" s="186"/>
      <c r="D881" s="187"/>
      <c r="E881" s="187"/>
      <c r="F881" s="187"/>
      <c r="G881" s="187"/>
      <c r="I881" s="184"/>
      <c r="J881" s="185"/>
      <c r="K881" s="186"/>
      <c r="L881" s="187"/>
      <c r="M881" s="187"/>
      <c r="N881" s="187"/>
      <c r="O881" s="187"/>
    </row>
    <row r="882" customFormat="false" ht="61" hidden="false" customHeight="false" outlineLevel="0" collapsed="false">
      <c r="A882" s="184" t="s">
        <v>163</v>
      </c>
      <c r="B882" s="187" t="s">
        <v>164</v>
      </c>
      <c r="C882" s="186" t="s">
        <v>165</v>
      </c>
      <c r="D882" s="187" t="s">
        <v>166</v>
      </c>
      <c r="E882" s="187" t="s">
        <v>167</v>
      </c>
      <c r="F882" s="187" t="s">
        <v>168</v>
      </c>
      <c r="G882" s="187" t="s">
        <v>169</v>
      </c>
      <c r="I882" s="184" t="s">
        <v>163</v>
      </c>
      <c r="J882" s="187" t="s">
        <v>164</v>
      </c>
      <c r="K882" s="186" t="s">
        <v>165</v>
      </c>
      <c r="L882" s="187" t="s">
        <v>166</v>
      </c>
      <c r="M882" s="187" t="s">
        <v>167</v>
      </c>
      <c r="N882" s="187" t="s">
        <v>168</v>
      </c>
      <c r="O882" s="187" t="s">
        <v>169</v>
      </c>
    </row>
    <row r="883" customFormat="false" ht="15" hidden="false" customHeight="false" outlineLevel="0" collapsed="false">
      <c r="A883" s="191" t="s">
        <v>175</v>
      </c>
      <c r="B883" s="192" t="s">
        <v>176</v>
      </c>
      <c r="C883" s="193" t="s">
        <v>177</v>
      </c>
      <c r="D883" s="192" t="s">
        <v>178</v>
      </c>
      <c r="E883" s="192" t="s">
        <v>179</v>
      </c>
      <c r="F883" s="192" t="s">
        <v>180</v>
      </c>
      <c r="G883" s="192" t="s">
        <v>181</v>
      </c>
      <c r="I883" s="191" t="s">
        <v>175</v>
      </c>
      <c r="J883" s="192" t="s">
        <v>176</v>
      </c>
      <c r="K883" s="193" t="s">
        <v>177</v>
      </c>
      <c r="L883" s="192" t="s">
        <v>178</v>
      </c>
      <c r="M883" s="192" t="s">
        <v>179</v>
      </c>
      <c r="N883" s="192" t="s">
        <v>180</v>
      </c>
      <c r="O883" s="192" t="s">
        <v>181</v>
      </c>
    </row>
    <row r="884" customFormat="false" ht="15" hidden="false" customHeight="false" outlineLevel="0" collapsed="false">
      <c r="A884" s="196" t="s">
        <v>186</v>
      </c>
      <c r="B884" s="197" t="s">
        <v>186</v>
      </c>
      <c r="C884" s="197" t="n">
        <v>1</v>
      </c>
      <c r="D884" s="198" t="n">
        <v>358751.653556098</v>
      </c>
      <c r="E884" s="198" t="n">
        <v>2713</v>
      </c>
      <c r="F884" s="199" t="n">
        <f aca="false">E884/D884</f>
        <v>0.007562334481549</v>
      </c>
      <c r="G884" s="200" t="n">
        <f aca="false">2*C884*F884/(2+C884*F884)</f>
        <v>0.00753384774326518</v>
      </c>
      <c r="I884" s="196" t="s">
        <v>186</v>
      </c>
      <c r="J884" s="197" t="s">
        <v>186</v>
      </c>
      <c r="K884" s="197" t="n">
        <v>1</v>
      </c>
      <c r="L884" s="198" t="n">
        <v>345018.005980488</v>
      </c>
      <c r="M884" s="198" t="n">
        <v>1804</v>
      </c>
      <c r="N884" s="199" t="n">
        <f aca="false">M884/L884</f>
        <v>0.0052287126142107</v>
      </c>
      <c r="O884" s="200" t="n">
        <f aca="false">2*K884*N884/(2+K884*N884)</f>
        <v>0.00521507854073568</v>
      </c>
    </row>
    <row r="885" customFormat="false" ht="15" hidden="false" customHeight="false" outlineLevel="0" collapsed="false">
      <c r="A885" s="203" t="s">
        <v>188</v>
      </c>
      <c r="B885" s="204" t="s">
        <v>189</v>
      </c>
      <c r="C885" s="204" t="n">
        <v>1</v>
      </c>
      <c r="D885" s="205" t="n">
        <v>1802426</v>
      </c>
      <c r="E885" s="205" t="n">
        <v>440</v>
      </c>
      <c r="F885" s="206" t="n">
        <f aca="false">E885/D885</f>
        <v>0.000244115431091207</v>
      </c>
      <c r="G885" s="207" t="n">
        <f aca="false">2*C885*F885/(2+C885*F885)</f>
        <v>0.000244085638555767</v>
      </c>
      <c r="I885" s="203" t="s">
        <v>188</v>
      </c>
      <c r="J885" s="204" t="s">
        <v>189</v>
      </c>
      <c r="K885" s="204" t="n">
        <v>1</v>
      </c>
      <c r="L885" s="205" t="n">
        <v>1722108</v>
      </c>
      <c r="M885" s="205" t="n">
        <v>261</v>
      </c>
      <c r="N885" s="206" t="n">
        <f aca="false">M885/L885</f>
        <v>0.000151558438843557</v>
      </c>
      <c r="O885" s="207" t="n">
        <f aca="false">2*K885*N885/(2+K885*N885)</f>
        <v>0.000151546954733621</v>
      </c>
    </row>
    <row r="886" customFormat="false" ht="15" hidden="false" customHeight="false" outlineLevel="0" collapsed="false">
      <c r="A886" s="196" t="s">
        <v>194</v>
      </c>
      <c r="B886" s="197" t="s">
        <v>46</v>
      </c>
      <c r="C886" s="197" t="n">
        <v>1</v>
      </c>
      <c r="D886" s="198" t="n">
        <v>1827582</v>
      </c>
      <c r="E886" s="198" t="n">
        <v>204</v>
      </c>
      <c r="F886" s="199" t="n">
        <f aca="false">E886/D886</f>
        <v>0.00011162289845271</v>
      </c>
      <c r="G886" s="200" t="n">
        <f aca="false">2*C886*F886/(2+C886*F886)</f>
        <v>0.000111616668964657</v>
      </c>
      <c r="I886" s="196" t="s">
        <v>194</v>
      </c>
      <c r="J886" s="197" t="s">
        <v>46</v>
      </c>
      <c r="K886" s="197" t="n">
        <v>1</v>
      </c>
      <c r="L886" s="198" t="n">
        <v>1744962</v>
      </c>
      <c r="M886" s="198" t="n">
        <v>108</v>
      </c>
      <c r="N886" s="199" t="n">
        <f aca="false">M886/L886</f>
        <v>6.18924652800462E-005</v>
      </c>
      <c r="O886" s="200" t="n">
        <f aca="false">2*K886*N886/(2+K886*N886)</f>
        <v>6.18905500006877E-005</v>
      </c>
    </row>
    <row r="887" customFormat="false" ht="15" hidden="false" customHeight="false" outlineLevel="0" collapsed="false">
      <c r="A887" s="203" t="s">
        <v>200</v>
      </c>
      <c r="B887" s="204" t="s">
        <v>33</v>
      </c>
      <c r="C887" s="204" t="n">
        <v>1</v>
      </c>
      <c r="D887" s="205" t="n">
        <v>1733376</v>
      </c>
      <c r="E887" s="205" t="n">
        <v>218</v>
      </c>
      <c r="F887" s="206" t="n">
        <f aca="false">E887/D887</f>
        <v>0.000125766134987446</v>
      </c>
      <c r="G887" s="207" t="n">
        <f aca="false">2*C887*F887/(2+C887*F887)</f>
        <v>0.000125758226924375</v>
      </c>
      <c r="I887" s="203" t="s">
        <v>200</v>
      </c>
      <c r="J887" s="204" t="s">
        <v>33</v>
      </c>
      <c r="K887" s="204" t="n">
        <v>1</v>
      </c>
      <c r="L887" s="205" t="n">
        <v>1780561</v>
      </c>
      <c r="M887" s="205" t="n">
        <v>125</v>
      </c>
      <c r="N887" s="206" t="n">
        <f aca="false">M887/L887</f>
        <v>7.02025934522884E-005</v>
      </c>
      <c r="O887" s="207" t="n">
        <f aca="false">2*K887*N887/(2+K887*N887)</f>
        <v>7.02001293367183E-005</v>
      </c>
    </row>
    <row r="888" customFormat="false" ht="15" hidden="false" customHeight="false" outlineLevel="0" collapsed="false">
      <c r="A888" s="196" t="s">
        <v>202</v>
      </c>
      <c r="B888" s="197" t="s">
        <v>34</v>
      </c>
      <c r="C888" s="197" t="n">
        <v>1</v>
      </c>
      <c r="D888" s="198" t="n">
        <v>1713908</v>
      </c>
      <c r="E888" s="198" t="n">
        <v>495</v>
      </c>
      <c r="F888" s="199" t="n">
        <f aca="false">E888/D888</f>
        <v>0.000288813635270971</v>
      </c>
      <c r="G888" s="200" t="n">
        <f aca="false">2*C888*F888/(2+C888*F888)</f>
        <v>0.000288771934634868</v>
      </c>
      <c r="I888" s="196" t="s">
        <v>202</v>
      </c>
      <c r="J888" s="197" t="s">
        <v>34</v>
      </c>
      <c r="K888" s="197" t="n">
        <v>1</v>
      </c>
      <c r="L888" s="198" t="n">
        <v>1814790</v>
      </c>
      <c r="M888" s="198" t="n">
        <v>357</v>
      </c>
      <c r="N888" s="199" t="n">
        <f aca="false">M888/L888</f>
        <v>0.000196716975517829</v>
      </c>
      <c r="O888" s="200" t="n">
        <f aca="false">2*K888*N888/(2+K888*N888)</f>
        <v>0.00019669762863653</v>
      </c>
    </row>
    <row r="889" customFormat="false" ht="15" hidden="false" customHeight="false" outlineLevel="0" collapsed="false">
      <c r="A889" s="203" t="s">
        <v>203</v>
      </c>
      <c r="B889" s="204" t="s">
        <v>35</v>
      </c>
      <c r="C889" s="204" t="n">
        <v>1</v>
      </c>
      <c r="D889" s="205" t="n">
        <v>1741317</v>
      </c>
      <c r="E889" s="205" t="n">
        <v>620</v>
      </c>
      <c r="F889" s="206" t="n">
        <f aca="false">E889/D889</f>
        <v>0.000356052344288834</v>
      </c>
      <c r="G889" s="207" t="n">
        <f aca="false">2*C889*F889/(2+C889*F889)</f>
        <v>0.000355988968935369</v>
      </c>
      <c r="I889" s="203" t="s">
        <v>203</v>
      </c>
      <c r="J889" s="204" t="s">
        <v>35</v>
      </c>
      <c r="K889" s="204" t="n">
        <v>1</v>
      </c>
      <c r="L889" s="205" t="n">
        <v>1800779</v>
      </c>
      <c r="M889" s="205" t="n">
        <v>436</v>
      </c>
      <c r="N889" s="206" t="n">
        <f aca="false">M889/L889</f>
        <v>0.000242117439174935</v>
      </c>
      <c r="O889" s="207" t="n">
        <f aca="false">2*K889*N889/(2+K889*N889)</f>
        <v>0.000242088132295612</v>
      </c>
    </row>
    <row r="890" customFormat="false" ht="15" hidden="false" customHeight="false" outlineLevel="0" collapsed="false">
      <c r="A890" s="196" t="s">
        <v>204</v>
      </c>
      <c r="B890" s="197" t="s">
        <v>36</v>
      </c>
      <c r="C890" s="197" t="n">
        <v>1</v>
      </c>
      <c r="D890" s="198" t="n">
        <v>1764757</v>
      </c>
      <c r="E890" s="198" t="n">
        <v>721</v>
      </c>
      <c r="F890" s="199" t="n">
        <f aca="false">E890/D890</f>
        <v>0.000408554832195027</v>
      </c>
      <c r="G890" s="200" t="n">
        <f aca="false">2*C890*F890/(2+C890*F890)</f>
        <v>0.000408471390714782</v>
      </c>
      <c r="I890" s="196" t="s">
        <v>204</v>
      </c>
      <c r="J890" s="197" t="s">
        <v>36</v>
      </c>
      <c r="K890" s="197" t="n">
        <v>1</v>
      </c>
      <c r="L890" s="198" t="n">
        <v>1714781</v>
      </c>
      <c r="M890" s="198" t="n">
        <v>461</v>
      </c>
      <c r="N890" s="199" t="n">
        <f aca="false">M890/L890</f>
        <v>0.000268838994600477</v>
      </c>
      <c r="O890" s="200" t="n">
        <f aca="false">2*K890*N890/(2+K890*N890)</f>
        <v>0.000268802862254859</v>
      </c>
    </row>
    <row r="891" customFormat="false" ht="15" hidden="false" customHeight="false" outlineLevel="0" collapsed="false">
      <c r="A891" s="203" t="s">
        <v>205</v>
      </c>
      <c r="B891" s="204" t="s">
        <v>37</v>
      </c>
      <c r="C891" s="204" t="n">
        <v>1</v>
      </c>
      <c r="D891" s="205" t="n">
        <v>1672670</v>
      </c>
      <c r="E891" s="205" t="n">
        <v>882</v>
      </c>
      <c r="F891" s="206" t="n">
        <f aca="false">E891/D891</f>
        <v>0.000527300663011831</v>
      </c>
      <c r="G891" s="207" t="n">
        <f aca="false">2*C891*F891/(2+C891*F891)</f>
        <v>0.000527161676661023</v>
      </c>
      <c r="I891" s="203" t="s">
        <v>205</v>
      </c>
      <c r="J891" s="204" t="s">
        <v>37</v>
      </c>
      <c r="K891" s="204" t="n">
        <v>1</v>
      </c>
      <c r="L891" s="205" t="n">
        <v>1720853</v>
      </c>
      <c r="M891" s="205" t="n">
        <v>628</v>
      </c>
      <c r="N891" s="206" t="n">
        <f aca="false">M891/L891</f>
        <v>0.000364935296623244</v>
      </c>
      <c r="O891" s="207" t="n">
        <f aca="false">2*K891*N891/(2+K891*N891)</f>
        <v>0.000364868719885984</v>
      </c>
    </row>
    <row r="892" customFormat="false" ht="15" hidden="false" customHeight="false" outlineLevel="0" collapsed="false">
      <c r="A892" s="196" t="s">
        <v>206</v>
      </c>
      <c r="B892" s="197" t="s">
        <v>38</v>
      </c>
      <c r="C892" s="197" t="n">
        <v>1</v>
      </c>
      <c r="D892" s="198" t="n">
        <v>1587623</v>
      </c>
      <c r="E892" s="198" t="n">
        <v>1281</v>
      </c>
      <c r="F892" s="199" t="n">
        <f aca="false">E892/D892</f>
        <v>0.000806866617578607</v>
      </c>
      <c r="G892" s="200" t="n">
        <f aca="false">2*C892*F892/(2+C892*F892)</f>
        <v>0.000806541231980714</v>
      </c>
      <c r="I892" s="196" t="s">
        <v>206</v>
      </c>
      <c r="J892" s="197" t="s">
        <v>38</v>
      </c>
      <c r="K892" s="197" t="n">
        <v>1</v>
      </c>
      <c r="L892" s="198" t="n">
        <v>1755835</v>
      </c>
      <c r="M892" s="198" t="n">
        <v>1033</v>
      </c>
      <c r="N892" s="199" t="n">
        <f aca="false">M892/L892</f>
        <v>0.000588324073731302</v>
      </c>
      <c r="O892" s="200" t="n">
        <f aca="false">2*K892*N892/(2+K892*N892)</f>
        <v>0.000588151062016914</v>
      </c>
    </row>
    <row r="893" customFormat="false" ht="15" hidden="false" customHeight="false" outlineLevel="0" collapsed="false">
      <c r="A893" s="203" t="s">
        <v>207</v>
      </c>
      <c r="B893" s="204" t="s">
        <v>39</v>
      </c>
      <c r="C893" s="204" t="n">
        <v>1</v>
      </c>
      <c r="D893" s="205" t="n">
        <v>1561851</v>
      </c>
      <c r="E893" s="205" t="n">
        <v>2016</v>
      </c>
      <c r="F893" s="206" t="n">
        <f aca="false">E893/D893</f>
        <v>0.00129077613677617</v>
      </c>
      <c r="G893" s="207" t="n">
        <f aca="false">2*C893*F893/(2+C893*F893)</f>
        <v>0.00128994362255328</v>
      </c>
      <c r="I893" s="203" t="s">
        <v>207</v>
      </c>
      <c r="J893" s="204" t="s">
        <v>39</v>
      </c>
      <c r="K893" s="204" t="n">
        <v>1</v>
      </c>
      <c r="L893" s="205" t="n">
        <v>1727688</v>
      </c>
      <c r="M893" s="205" t="n">
        <v>1742</v>
      </c>
      <c r="N893" s="206" t="n">
        <f aca="false">M893/L893</f>
        <v>0.00100828390311214</v>
      </c>
      <c r="O893" s="207" t="n">
        <f aca="false">2*K893*N893/(2+K893*N893)</f>
        <v>0.00100777584103291</v>
      </c>
    </row>
    <row r="894" customFormat="false" ht="15" hidden="false" customHeight="false" outlineLevel="0" collapsed="false">
      <c r="A894" s="196" t="s">
        <v>208</v>
      </c>
      <c r="B894" s="197" t="s">
        <v>40</v>
      </c>
      <c r="C894" s="197" t="n">
        <v>1</v>
      </c>
      <c r="D894" s="198" t="n">
        <v>1359623</v>
      </c>
      <c r="E894" s="198" t="n">
        <v>2854</v>
      </c>
      <c r="F894" s="199" t="n">
        <f aca="false">E894/D894</f>
        <v>0.00209911129776416</v>
      </c>
      <c r="G894" s="200" t="n">
        <f aca="false">2*C894*F894/(2+C894*F894)</f>
        <v>0.00209691047353146</v>
      </c>
      <c r="I894" s="196" t="s">
        <v>208</v>
      </c>
      <c r="J894" s="197" t="s">
        <v>40</v>
      </c>
      <c r="K894" s="197" t="n">
        <v>1</v>
      </c>
      <c r="L894" s="198" t="n">
        <v>1610437</v>
      </c>
      <c r="M894" s="198" t="n">
        <v>2719</v>
      </c>
      <c r="N894" s="199" t="n">
        <f aca="false">M894/L894</f>
        <v>0.00168836160619757</v>
      </c>
      <c r="O894" s="200" t="n">
        <f aca="false">2*K894*N894/(2+K894*N894)</f>
        <v>0.00168693752592216</v>
      </c>
    </row>
    <row r="895" customFormat="false" ht="15" hidden="false" customHeight="false" outlineLevel="0" collapsed="false">
      <c r="A895" s="203" t="s">
        <v>209</v>
      </c>
      <c r="B895" s="204" t="s">
        <v>52</v>
      </c>
      <c r="C895" s="204" t="n">
        <v>1</v>
      </c>
      <c r="D895" s="205" t="n">
        <v>1172654</v>
      </c>
      <c r="E895" s="205" t="n">
        <v>3861</v>
      </c>
      <c r="F895" s="206" t="n">
        <f aca="false">E895/D895</f>
        <v>0.0032925313007929</v>
      </c>
      <c r="G895" s="207" t="n">
        <f aca="false">2*C895*F895/(2+C895*F895)</f>
        <v>0.00328711982833078</v>
      </c>
      <c r="I895" s="203" t="s">
        <v>209</v>
      </c>
      <c r="J895" s="204" t="s">
        <v>52</v>
      </c>
      <c r="K895" s="204" t="n">
        <v>1</v>
      </c>
      <c r="L895" s="205" t="n">
        <v>1552408</v>
      </c>
      <c r="M895" s="205" t="n">
        <v>4179</v>
      </c>
      <c r="N895" s="206" t="n">
        <f aca="false">M895/L895</f>
        <v>0.00269194696239648</v>
      </c>
      <c r="O895" s="207" t="n">
        <f aca="false">2*K895*N895/(2+K895*N895)</f>
        <v>0.00268832854346823</v>
      </c>
    </row>
    <row r="896" customFormat="false" ht="15" hidden="false" customHeight="false" outlineLevel="0" collapsed="false">
      <c r="A896" s="196" t="s">
        <v>210</v>
      </c>
      <c r="B896" s="197" t="s">
        <v>53</v>
      </c>
      <c r="C896" s="197" t="n">
        <v>1</v>
      </c>
      <c r="D896" s="198" t="n">
        <v>1095777</v>
      </c>
      <c r="E896" s="198" t="n">
        <v>5539</v>
      </c>
      <c r="F896" s="199" t="n">
        <f aca="false">E896/D896</f>
        <v>0.00505486061488788</v>
      </c>
      <c r="G896" s="200" t="n">
        <f aca="false">2*C896*F896/(2+C896*F896)</f>
        <v>0.00504211701552916</v>
      </c>
      <c r="I896" s="196" t="s">
        <v>210</v>
      </c>
      <c r="J896" s="197" t="s">
        <v>53</v>
      </c>
      <c r="K896" s="197" t="n">
        <v>1</v>
      </c>
      <c r="L896" s="198" t="n">
        <v>1447712</v>
      </c>
      <c r="M896" s="198" t="n">
        <v>5931</v>
      </c>
      <c r="N896" s="199" t="n">
        <f aca="false">M896/L896</f>
        <v>0.00409680931013903</v>
      </c>
      <c r="O896" s="200" t="n">
        <f aca="false">2*K896*N896/(2+K896*N896)</f>
        <v>0.00408843454179168</v>
      </c>
    </row>
    <row r="897" customFormat="false" ht="15" hidden="false" customHeight="false" outlineLevel="0" collapsed="false">
      <c r="A897" s="203" t="s">
        <v>211</v>
      </c>
      <c r="B897" s="204" t="s">
        <v>57</v>
      </c>
      <c r="C897" s="204" t="n">
        <v>1</v>
      </c>
      <c r="D897" s="205" t="n">
        <v>1007778</v>
      </c>
      <c r="E897" s="205" t="n">
        <v>7690</v>
      </c>
      <c r="F897" s="206" t="n">
        <f aca="false">E897/D897</f>
        <v>0.00763064881352838</v>
      </c>
      <c r="G897" s="207" t="n">
        <f aca="false">2*C897*F897/(2+C897*F897)</f>
        <v>0.00760164606775449</v>
      </c>
      <c r="I897" s="203" t="s">
        <v>211</v>
      </c>
      <c r="J897" s="204" t="s">
        <v>57</v>
      </c>
      <c r="K897" s="204" t="n">
        <v>1</v>
      </c>
      <c r="L897" s="205" t="n">
        <v>1207542</v>
      </c>
      <c r="M897" s="205" t="n">
        <v>7618</v>
      </c>
      <c r="N897" s="206" t="n">
        <f aca="false">M897/L897</f>
        <v>0.0063086832590502</v>
      </c>
      <c r="O897" s="207" t="n">
        <f aca="false">2*K897*N897/(2+K897*N897)</f>
        <v>0.00628884609002676</v>
      </c>
    </row>
    <row r="898" customFormat="false" ht="15" hidden="false" customHeight="false" outlineLevel="0" collapsed="false">
      <c r="A898" s="196" t="s">
        <v>212</v>
      </c>
      <c r="B898" s="197" t="s">
        <v>62</v>
      </c>
      <c r="C898" s="197" t="n">
        <v>1</v>
      </c>
      <c r="D898" s="198" t="n">
        <v>899331</v>
      </c>
      <c r="E898" s="198" t="n">
        <v>10594</v>
      </c>
      <c r="F898" s="199" t="n">
        <f aca="false">E898/D898</f>
        <v>0.0117798674792707</v>
      </c>
      <c r="G898" s="200" t="n">
        <f aca="false">2*C898*F898/(2+C898*F898)</f>
        <v>0.0117108911066206</v>
      </c>
      <c r="I898" s="196" t="s">
        <v>212</v>
      </c>
      <c r="J898" s="197" t="s">
        <v>62</v>
      </c>
      <c r="K898" s="197" t="n">
        <v>1</v>
      </c>
      <c r="L898" s="198" t="n">
        <v>1044857</v>
      </c>
      <c r="M898" s="198" t="n">
        <v>10408</v>
      </c>
      <c r="N898" s="199" t="n">
        <f aca="false">M898/L898</f>
        <v>0.00996117172014927</v>
      </c>
      <c r="O898" s="200" t="n">
        <f aca="false">2*K898*N898/(2+K898*N898)</f>
        <v>0.00991180512370234</v>
      </c>
    </row>
    <row r="899" customFormat="false" ht="15" hidden="false" customHeight="false" outlineLevel="0" collapsed="false">
      <c r="A899" s="203" t="s">
        <v>213</v>
      </c>
      <c r="B899" s="204" t="s">
        <v>64</v>
      </c>
      <c r="C899" s="204" t="n">
        <v>1</v>
      </c>
      <c r="D899" s="205" t="n">
        <v>757455</v>
      </c>
      <c r="E899" s="205" t="n">
        <v>14259</v>
      </c>
      <c r="F899" s="206" t="n">
        <f aca="false">E899/D899</f>
        <v>0.0188248806859813</v>
      </c>
      <c r="G899" s="207" t="n">
        <f aca="false">2*C899*F899/(2+C899*F899)</f>
        <v>0.0186493448402368</v>
      </c>
      <c r="I899" s="203" t="s">
        <v>213</v>
      </c>
      <c r="J899" s="204" t="s">
        <v>64</v>
      </c>
      <c r="K899" s="204" t="n">
        <v>1</v>
      </c>
      <c r="L899" s="205" t="n">
        <v>935515</v>
      </c>
      <c r="M899" s="205" t="n">
        <v>15163</v>
      </c>
      <c r="N899" s="206" t="n">
        <f aca="false">M899/L899</f>
        <v>0.0162081847966094</v>
      </c>
      <c r="O899" s="207" t="n">
        <f aca="false">2*K899*N899/(2+K899*N899)</f>
        <v>0.0160778881058301</v>
      </c>
    </row>
    <row r="900" customFormat="false" ht="15" hidden="false" customHeight="false" outlineLevel="0" collapsed="false">
      <c r="A900" s="196" t="s">
        <v>214</v>
      </c>
      <c r="B900" s="197" t="s">
        <v>69</v>
      </c>
      <c r="C900" s="197" t="n">
        <v>1</v>
      </c>
      <c r="D900" s="198" t="n">
        <v>575975</v>
      </c>
      <c r="E900" s="198" t="n">
        <v>18246</v>
      </c>
      <c r="F900" s="199" t="n">
        <f aca="false">E900/D900</f>
        <v>0.0316784582664178</v>
      </c>
      <c r="G900" s="200" t="n">
        <f aca="false">2*C900*F900/(2+C900*F900)</f>
        <v>0.0311845195163887</v>
      </c>
      <c r="I900" s="196" t="s">
        <v>214</v>
      </c>
      <c r="J900" s="197" t="s">
        <v>69</v>
      </c>
      <c r="K900" s="197" t="n">
        <v>1</v>
      </c>
      <c r="L900" s="198" t="n">
        <v>786294</v>
      </c>
      <c r="M900" s="198" t="n">
        <v>21186</v>
      </c>
      <c r="N900" s="199" t="n">
        <f aca="false">M900/L900</f>
        <v>0.0269441201382689</v>
      </c>
      <c r="O900" s="200" t="n">
        <f aca="false">2*K900*N900/(2+K900*N900)</f>
        <v>0.0265859525880081</v>
      </c>
    </row>
    <row r="901" customFormat="false" ht="15" hidden="false" customHeight="false" outlineLevel="0" collapsed="false">
      <c r="A901" s="203" t="s">
        <v>215</v>
      </c>
      <c r="B901" s="204" t="s">
        <v>70</v>
      </c>
      <c r="C901" s="204" t="n">
        <v>1</v>
      </c>
      <c r="D901" s="205" t="n">
        <v>405126</v>
      </c>
      <c r="E901" s="205" t="n">
        <v>23935</v>
      </c>
      <c r="F901" s="206" t="n">
        <f aca="false">E901/D901</f>
        <v>0.0590803848679176</v>
      </c>
      <c r="G901" s="207" t="n">
        <f aca="false">2*C901*F901/(2+C901*F901)</f>
        <v>0.0573852145861779</v>
      </c>
      <c r="I901" s="203" t="s">
        <v>215</v>
      </c>
      <c r="J901" s="204" t="s">
        <v>70</v>
      </c>
      <c r="K901" s="204" t="n">
        <v>1</v>
      </c>
      <c r="L901" s="205" t="n">
        <v>596676</v>
      </c>
      <c r="M901" s="205" t="n">
        <v>29078</v>
      </c>
      <c r="N901" s="206" t="n">
        <f aca="false">M901/L901</f>
        <v>0.0487333159034384</v>
      </c>
      <c r="O901" s="207" t="n">
        <f aca="false">2*K901*N901/(2+K901*N901)</f>
        <v>0.0475740942221641</v>
      </c>
    </row>
    <row r="902" customFormat="false" ht="15" hidden="false" customHeight="false" outlineLevel="0" collapsed="false">
      <c r="A902" s="196" t="s">
        <v>216</v>
      </c>
      <c r="B902" s="197" t="s">
        <v>71</v>
      </c>
      <c r="C902" s="197" t="n">
        <v>1</v>
      </c>
      <c r="D902" s="198" t="n">
        <v>251592</v>
      </c>
      <c r="E902" s="198" t="n">
        <v>24386</v>
      </c>
      <c r="F902" s="199" t="n">
        <f aca="false">E902/D902</f>
        <v>0.0969267703265605</v>
      </c>
      <c r="G902" s="200" t="n">
        <f aca="false">2*C902*F902/(2+C902*F902)</f>
        <v>0.0924464999905226</v>
      </c>
      <c r="I902" s="196" t="s">
        <v>216</v>
      </c>
      <c r="J902" s="197" t="s">
        <v>71</v>
      </c>
      <c r="K902" s="197" t="n">
        <v>1</v>
      </c>
      <c r="L902" s="198" t="n">
        <v>374665</v>
      </c>
      <c r="M902" s="198" t="n">
        <v>29575</v>
      </c>
      <c r="N902" s="199" t="n">
        <f aca="false">M902/L902</f>
        <v>0.0789371838842699</v>
      </c>
      <c r="O902" s="200" t="n">
        <f aca="false">2*K902*N902/(2+K902*N902)</f>
        <v>0.0759399413278898</v>
      </c>
    </row>
    <row r="903" customFormat="false" ht="15" hidden="false" customHeight="false" outlineLevel="0" collapsed="false">
      <c r="A903" s="203" t="n">
        <v>90</v>
      </c>
      <c r="B903" s="204" t="s">
        <v>72</v>
      </c>
      <c r="C903" s="204" t="n">
        <v>1</v>
      </c>
      <c r="D903" s="205" t="n">
        <v>125138</v>
      </c>
      <c r="E903" s="205" t="n">
        <v>18449</v>
      </c>
      <c r="F903" s="206" t="n">
        <f aca="false">E903/D903</f>
        <v>0.147429238121114</v>
      </c>
      <c r="G903" s="207" t="n">
        <f aca="false">2*C903*F903/(2+C903*F903)</f>
        <v>0.137307656526189</v>
      </c>
      <c r="I903" s="203" t="n">
        <v>90</v>
      </c>
      <c r="J903" s="204" t="s">
        <v>72</v>
      </c>
      <c r="K903" s="204" t="n">
        <v>1</v>
      </c>
      <c r="L903" s="205" t="n">
        <v>185627</v>
      </c>
      <c r="M903" s="205" t="n">
        <v>22332</v>
      </c>
      <c r="N903" s="206" t="n">
        <f aca="false">M903/L903</f>
        <v>0.120305774483238</v>
      </c>
      <c r="O903" s="207" t="n">
        <f aca="false">2*K903*N903/(2+K903*N903)</f>
        <v>0.113479646125624</v>
      </c>
    </row>
    <row r="904" customFormat="false" ht="15" hidden="false" customHeight="false" outlineLevel="0" collapsed="false">
      <c r="A904" s="196" t="n">
        <v>95</v>
      </c>
      <c r="B904" s="197" t="s">
        <v>74</v>
      </c>
      <c r="C904" s="197" t="n">
        <v>1</v>
      </c>
      <c r="D904" s="198" t="n">
        <v>39738</v>
      </c>
      <c r="E904" s="198" t="n">
        <v>8890</v>
      </c>
      <c r="F904" s="199" t="n">
        <f aca="false">E904/D904</f>
        <v>0.223715335447179</v>
      </c>
      <c r="G904" s="200" t="n">
        <f aca="false">2*C904*F904/(2+C904*F904)</f>
        <v>0.201208609646244</v>
      </c>
      <c r="I904" s="196" t="n">
        <v>95</v>
      </c>
      <c r="J904" s="197" t="s">
        <v>74</v>
      </c>
      <c r="K904" s="197" t="n">
        <v>1</v>
      </c>
      <c r="L904" s="198" t="n">
        <v>70642</v>
      </c>
      <c r="M904" s="198" t="n">
        <v>13231</v>
      </c>
      <c r="N904" s="199" t="n">
        <f aca="false">M904/L904</f>
        <v>0.187296509158857</v>
      </c>
      <c r="O904" s="200" t="n">
        <f aca="false">2*K904*N904/(2+K904*N904)</f>
        <v>0.171258453871792</v>
      </c>
    </row>
    <row r="905" customFormat="false" ht="15" hidden="false" customHeight="false" outlineLevel="0" collapsed="false">
      <c r="A905" s="220" t="s">
        <v>217</v>
      </c>
      <c r="B905" s="221" t="s">
        <v>218</v>
      </c>
      <c r="C905" s="221" t="n">
        <v>1</v>
      </c>
      <c r="D905" s="222" t="n">
        <v>7934</v>
      </c>
      <c r="E905" s="222" t="n">
        <v>2348</v>
      </c>
      <c r="F905" s="223" t="n">
        <f aca="false">E905/D905</f>
        <v>0.295941517519536</v>
      </c>
      <c r="G905" s="224" t="n">
        <f aca="false">2*C905*F905/(2+C905*F905)</f>
        <v>0.257795344751866</v>
      </c>
      <c r="I905" s="220" t="s">
        <v>217</v>
      </c>
      <c r="J905" s="221" t="s">
        <v>218</v>
      </c>
      <c r="K905" s="221" t="n">
        <v>1</v>
      </c>
      <c r="L905" s="222" t="n">
        <v>22553</v>
      </c>
      <c r="M905" s="222" t="n">
        <v>5744</v>
      </c>
      <c r="N905" s="223" t="n">
        <f aca="false">M905/L905</f>
        <v>0.254688954906221</v>
      </c>
      <c r="O905" s="224" t="n">
        <f aca="false">2*K905*N905/(2+K905*N905)</f>
        <v>0.225919370698132</v>
      </c>
    </row>
    <row r="906" customFormat="false" ht="15" hidden="false" customHeight="false" outlineLevel="0" collapsed="false">
      <c r="L906" s="198" t="n">
        <v>1285</v>
      </c>
    </row>
    <row r="907" customFormat="false" ht="15" hidden="false" customHeight="false" outlineLevel="0" collapsed="false">
      <c r="F907" s="179" t="n">
        <v>2021</v>
      </c>
      <c r="N907" s="179" t="n">
        <v>2034</v>
      </c>
    </row>
    <row r="908" customFormat="false" ht="15" hidden="false" customHeight="false" outlineLevel="0" collapsed="false">
      <c r="A908" s="180"/>
      <c r="B908" s="181"/>
      <c r="C908" s="181"/>
      <c r="D908" s="181"/>
      <c r="E908" s="182"/>
      <c r="F908" s="182" t="s">
        <v>327</v>
      </c>
      <c r="G908" s="181"/>
      <c r="I908" s="180"/>
      <c r="J908" s="181"/>
      <c r="K908" s="181"/>
      <c r="L908" s="181"/>
      <c r="M908" s="182"/>
      <c r="N908" s="182" t="s">
        <v>328</v>
      </c>
      <c r="O908" s="181"/>
    </row>
    <row r="909" customFormat="false" ht="15" hidden="false" customHeight="false" outlineLevel="0" collapsed="false">
      <c r="A909" s="184"/>
      <c r="B909" s="185"/>
      <c r="C909" s="186"/>
      <c r="D909" s="187"/>
      <c r="E909" s="187"/>
      <c r="F909" s="187"/>
      <c r="G909" s="187"/>
      <c r="I909" s="184"/>
      <c r="J909" s="185"/>
      <c r="K909" s="186"/>
      <c r="L909" s="187"/>
      <c r="M909" s="187"/>
      <c r="N909" s="187"/>
      <c r="O909" s="187"/>
    </row>
    <row r="910" customFormat="false" ht="61" hidden="false" customHeight="false" outlineLevel="0" collapsed="false">
      <c r="A910" s="184" t="s">
        <v>163</v>
      </c>
      <c r="B910" s="187" t="s">
        <v>164</v>
      </c>
      <c r="C910" s="186" t="s">
        <v>165</v>
      </c>
      <c r="D910" s="187" t="s">
        <v>166</v>
      </c>
      <c r="E910" s="187" t="s">
        <v>167</v>
      </c>
      <c r="F910" s="187" t="s">
        <v>168</v>
      </c>
      <c r="G910" s="187" t="s">
        <v>169</v>
      </c>
      <c r="I910" s="184" t="s">
        <v>163</v>
      </c>
      <c r="J910" s="187" t="s">
        <v>164</v>
      </c>
      <c r="K910" s="186" t="s">
        <v>165</v>
      </c>
      <c r="L910" s="187" t="s">
        <v>166</v>
      </c>
      <c r="M910" s="187" t="s">
        <v>167</v>
      </c>
      <c r="N910" s="187" t="s">
        <v>168</v>
      </c>
      <c r="O910" s="187" t="s">
        <v>169</v>
      </c>
    </row>
    <row r="911" customFormat="false" ht="15" hidden="false" customHeight="false" outlineLevel="0" collapsed="false">
      <c r="A911" s="191" t="s">
        <v>175</v>
      </c>
      <c r="B911" s="192" t="s">
        <v>176</v>
      </c>
      <c r="C911" s="193" t="s">
        <v>177</v>
      </c>
      <c r="D911" s="192" t="s">
        <v>178</v>
      </c>
      <c r="E911" s="192" t="s">
        <v>179</v>
      </c>
      <c r="F911" s="192" t="s">
        <v>180</v>
      </c>
      <c r="G911" s="192" t="s">
        <v>181</v>
      </c>
      <c r="I911" s="191" t="s">
        <v>175</v>
      </c>
      <c r="J911" s="192" t="s">
        <v>176</v>
      </c>
      <c r="K911" s="193" t="s">
        <v>177</v>
      </c>
      <c r="L911" s="192" t="s">
        <v>178</v>
      </c>
      <c r="M911" s="192" t="s">
        <v>179</v>
      </c>
      <c r="N911" s="192" t="s">
        <v>180</v>
      </c>
      <c r="O911" s="192" t="s">
        <v>181</v>
      </c>
    </row>
    <row r="912" customFormat="false" ht="15" hidden="false" customHeight="false" outlineLevel="0" collapsed="false">
      <c r="A912" s="196" t="s">
        <v>186</v>
      </c>
      <c r="B912" s="197" t="s">
        <v>186</v>
      </c>
      <c r="C912" s="197" t="n">
        <v>1</v>
      </c>
      <c r="D912" s="198" t="n">
        <v>732319.384146</v>
      </c>
      <c r="E912" s="198" t="n">
        <v>6026</v>
      </c>
      <c r="F912" s="199" t="n">
        <f aca="false">E912/D912</f>
        <v>0.00822865013607044</v>
      </c>
      <c r="G912" s="200" t="n">
        <f aca="false">2*C912*F912/(2+C912*F912)</f>
        <v>0.00819493351567601</v>
      </c>
      <c r="I912" s="196" t="s">
        <v>186</v>
      </c>
      <c r="J912" s="197" t="s">
        <v>186</v>
      </c>
      <c r="K912" s="197" t="n">
        <v>1</v>
      </c>
      <c r="L912" s="198" t="n">
        <v>705424.421588</v>
      </c>
      <c r="M912" s="198" t="n">
        <v>4048</v>
      </c>
      <c r="N912" s="199" t="n">
        <f aca="false">M912/L912</f>
        <v>0.00573838936691111</v>
      </c>
      <c r="O912" s="200" t="n">
        <f aca="false">2*K912*N912/(2+K912*N912)</f>
        <v>0.00572197191551224</v>
      </c>
    </row>
    <row r="913" customFormat="false" ht="15" hidden="false" customHeight="false" outlineLevel="0" collapsed="false">
      <c r="A913" s="203" t="s">
        <v>188</v>
      </c>
      <c r="B913" s="204" t="s">
        <v>189</v>
      </c>
      <c r="C913" s="204" t="n">
        <v>1</v>
      </c>
      <c r="D913" s="205" t="n">
        <v>2966493.615854</v>
      </c>
      <c r="E913" s="205" t="n">
        <v>947</v>
      </c>
      <c r="F913" s="206" t="n">
        <f aca="false">E913/D913</f>
        <v>0.000319232104508466</v>
      </c>
      <c r="G913" s="207" t="n">
        <f aca="false">2*C913*F913/(2+C913*F913)</f>
        <v>0.00031918115807206</v>
      </c>
      <c r="I913" s="203" t="s">
        <v>188</v>
      </c>
      <c r="J913" s="204" t="s">
        <v>189</v>
      </c>
      <c r="K913" s="204" t="n">
        <v>1</v>
      </c>
      <c r="L913" s="205" t="n">
        <v>2836132.578412</v>
      </c>
      <c r="M913" s="205" t="n">
        <v>581</v>
      </c>
      <c r="N913" s="206" t="n">
        <f aca="false">M913/L913</f>
        <v>0.00020485643175585</v>
      </c>
      <c r="O913" s="207" t="n">
        <f aca="false">2*K913*N913/(2+K913*N913)</f>
        <v>0.000204835450826073</v>
      </c>
    </row>
    <row r="914" customFormat="false" ht="15" hidden="false" customHeight="false" outlineLevel="0" collapsed="false">
      <c r="A914" s="196" t="s">
        <v>194</v>
      </c>
      <c r="B914" s="197" t="s">
        <v>46</v>
      </c>
      <c r="C914" s="197" t="n">
        <v>1</v>
      </c>
      <c r="D914" s="198" t="n">
        <v>3756437</v>
      </c>
      <c r="E914" s="198" t="n">
        <v>517</v>
      </c>
      <c r="F914" s="199" t="n">
        <f aca="false">E914/D914</f>
        <v>0.000137630419463976</v>
      </c>
      <c r="G914" s="200" t="n">
        <f aca="false">2*C914*F914/(2+C914*F914)</f>
        <v>0.000137620949049504</v>
      </c>
      <c r="I914" s="196" t="s">
        <v>194</v>
      </c>
      <c r="J914" s="197" t="s">
        <v>46</v>
      </c>
      <c r="K914" s="197" t="n">
        <v>1</v>
      </c>
      <c r="L914" s="198" t="n">
        <v>3583052</v>
      </c>
      <c r="M914" s="198" t="n">
        <v>318</v>
      </c>
      <c r="N914" s="199" t="n">
        <f aca="false">M914/L914</f>
        <v>8.87511540440942E-005</v>
      </c>
      <c r="O914" s="200" t="n">
        <f aca="false">2*K914*N914/(2+K914*N914)</f>
        <v>8.87472158351825E-005</v>
      </c>
    </row>
    <row r="915" customFormat="false" ht="15" hidden="false" customHeight="false" outlineLevel="0" collapsed="false">
      <c r="A915" s="203" t="s">
        <v>200</v>
      </c>
      <c r="B915" s="204" t="s">
        <v>33</v>
      </c>
      <c r="C915" s="204" t="n">
        <v>1</v>
      </c>
      <c r="D915" s="205" t="n">
        <v>3622606</v>
      </c>
      <c r="E915" s="205" t="n">
        <v>594</v>
      </c>
      <c r="F915" s="206" t="n">
        <f aca="false">E915/D915</f>
        <v>0.000163970357251106</v>
      </c>
      <c r="G915" s="207" t="n">
        <f aca="false">2*C915*F915/(2+C915*F915)</f>
        <v>0.000163956915214125</v>
      </c>
      <c r="I915" s="203" t="s">
        <v>200</v>
      </c>
      <c r="J915" s="204" t="s">
        <v>33</v>
      </c>
      <c r="K915" s="204" t="n">
        <v>1</v>
      </c>
      <c r="L915" s="205" t="n">
        <v>3651312</v>
      </c>
      <c r="M915" s="205" t="n">
        <v>383</v>
      </c>
      <c r="N915" s="206" t="n">
        <f aca="false">M915/L915</f>
        <v>0.000104893802556451</v>
      </c>
      <c r="O915" s="207" t="n">
        <f aca="false">2*K915*N915/(2+K915*N915)</f>
        <v>0.000104888301490057</v>
      </c>
    </row>
    <row r="916" customFormat="false" ht="15" hidden="false" customHeight="false" outlineLevel="0" collapsed="false">
      <c r="A916" s="196" t="s">
        <v>202</v>
      </c>
      <c r="B916" s="197" t="s">
        <v>34</v>
      </c>
      <c r="C916" s="197" t="n">
        <v>1</v>
      </c>
      <c r="D916" s="198" t="n">
        <v>3506737</v>
      </c>
      <c r="E916" s="198" t="n">
        <v>1841</v>
      </c>
      <c r="F916" s="199" t="n">
        <f aca="false">E916/D916</f>
        <v>0.000524989470268229</v>
      </c>
      <c r="G916" s="200" t="n">
        <f aca="false">2*C916*F916/(2+C916*F916)</f>
        <v>0.000524851699460395</v>
      </c>
      <c r="I916" s="196" t="s">
        <v>202</v>
      </c>
      <c r="J916" s="197" t="s">
        <v>34</v>
      </c>
      <c r="K916" s="197" t="n">
        <v>1</v>
      </c>
      <c r="L916" s="198" t="n">
        <v>3722392</v>
      </c>
      <c r="M916" s="198" t="n">
        <v>1439</v>
      </c>
      <c r="N916" s="199" t="n">
        <f aca="false">M916/L916</f>
        <v>0.000386579382289667</v>
      </c>
      <c r="O916" s="200" t="n">
        <f aca="false">2*K916*N916/(2+K916*N916)</f>
        <v>0.000386504674920426</v>
      </c>
    </row>
    <row r="917" customFormat="false" ht="15" hidden="false" customHeight="false" outlineLevel="0" collapsed="false">
      <c r="A917" s="203" t="s">
        <v>203</v>
      </c>
      <c r="B917" s="204" t="s">
        <v>35</v>
      </c>
      <c r="C917" s="204" t="n">
        <v>1</v>
      </c>
      <c r="D917" s="205" t="n">
        <v>3523049</v>
      </c>
      <c r="E917" s="205" t="n">
        <v>2628</v>
      </c>
      <c r="F917" s="206" t="n">
        <f aca="false">E917/D917</f>
        <v>0.000745944776811222</v>
      </c>
      <c r="G917" s="207" t="n">
        <f aca="false">2*C917*F917/(2+C917*F917)</f>
        <v>0.000745666663734695</v>
      </c>
      <c r="I917" s="203" t="s">
        <v>203</v>
      </c>
      <c r="J917" s="204" t="s">
        <v>35</v>
      </c>
      <c r="K917" s="204" t="n">
        <v>1</v>
      </c>
      <c r="L917" s="205" t="n">
        <v>3735374</v>
      </c>
      <c r="M917" s="205" t="n">
        <v>2129</v>
      </c>
      <c r="N917" s="206" t="n">
        <f aca="false">M917/L917</f>
        <v>0.000569956314949989</v>
      </c>
      <c r="O917" s="207" t="n">
        <f aca="false">2*K917*N917/(2+K917*N917)</f>
        <v>0.000569793936123932</v>
      </c>
    </row>
    <row r="918" customFormat="false" ht="15" hidden="false" customHeight="false" outlineLevel="0" collapsed="false">
      <c r="A918" s="196" t="s">
        <v>204</v>
      </c>
      <c r="B918" s="197" t="s">
        <v>36</v>
      </c>
      <c r="C918" s="197" t="n">
        <v>1</v>
      </c>
      <c r="D918" s="198" t="n">
        <v>3562951</v>
      </c>
      <c r="E918" s="198" t="n">
        <v>2730</v>
      </c>
      <c r="F918" s="199" t="n">
        <f aca="false">E918/D918</f>
        <v>0.000766218788863501</v>
      </c>
      <c r="G918" s="200" t="n">
        <f aca="false">2*C918*F918/(2+C918*F918)</f>
        <v>0.000765925355664313</v>
      </c>
      <c r="I918" s="196" t="s">
        <v>204</v>
      </c>
      <c r="J918" s="197" t="s">
        <v>36</v>
      </c>
      <c r="K918" s="197" t="n">
        <v>1</v>
      </c>
      <c r="L918" s="198" t="n">
        <v>3527924</v>
      </c>
      <c r="M918" s="198" t="n">
        <v>1955</v>
      </c>
      <c r="N918" s="199" t="n">
        <f aca="false">M918/L918</f>
        <v>0.00055415025947271</v>
      </c>
      <c r="O918" s="200" t="n">
        <f aca="false">2*K918*N918/(2+K918*N918)</f>
        <v>0.000553996760748352</v>
      </c>
    </row>
    <row r="919" customFormat="false" ht="15" hidden="false" customHeight="false" outlineLevel="0" collapsed="false">
      <c r="A919" s="203" t="s">
        <v>205</v>
      </c>
      <c r="B919" s="204" t="s">
        <v>37</v>
      </c>
      <c r="C919" s="204" t="n">
        <v>1</v>
      </c>
      <c r="D919" s="205" t="n">
        <v>3383352</v>
      </c>
      <c r="E919" s="205" t="n">
        <v>2852</v>
      </c>
      <c r="F919" s="206" t="n">
        <f aca="false">E919/D919</f>
        <v>0.000842951014260414</v>
      </c>
      <c r="G919" s="207" t="n">
        <f aca="false">2*C919*F919/(2+C919*F919)</f>
        <v>0.000842595880734276</v>
      </c>
      <c r="I919" s="203" t="s">
        <v>205</v>
      </c>
      <c r="J919" s="204" t="s">
        <v>37</v>
      </c>
      <c r="K919" s="204" t="n">
        <v>1</v>
      </c>
      <c r="L919" s="205" t="n">
        <v>3490033</v>
      </c>
      <c r="M919" s="205" t="n">
        <v>2190</v>
      </c>
      <c r="N919" s="206" t="n">
        <f aca="false">M919/L919</f>
        <v>0.000627501229931064</v>
      </c>
      <c r="O919" s="207" t="n">
        <f aca="false">2*K919*N919/(2+K919*N919)</f>
        <v>0.000627304412785782</v>
      </c>
    </row>
    <row r="920" customFormat="false" ht="15" hidden="false" customHeight="false" outlineLevel="0" collapsed="false">
      <c r="A920" s="196" t="s">
        <v>206</v>
      </c>
      <c r="B920" s="197" t="s">
        <v>38</v>
      </c>
      <c r="C920" s="197" t="n">
        <v>1</v>
      </c>
      <c r="D920" s="198" t="n">
        <v>3165656</v>
      </c>
      <c r="E920" s="198" t="n">
        <v>3589</v>
      </c>
      <c r="F920" s="199" t="n">
        <f aca="false">E920/D920</f>
        <v>0.00113373026001562</v>
      </c>
      <c r="G920" s="200" t="n">
        <f aca="false">2*C920*F920/(2+C920*F920)</f>
        <v>0.00113308795196642</v>
      </c>
      <c r="I920" s="196" t="s">
        <v>206</v>
      </c>
      <c r="J920" s="197" t="s">
        <v>38</v>
      </c>
      <c r="K920" s="197" t="n">
        <v>1</v>
      </c>
      <c r="L920" s="198" t="n">
        <v>3523321</v>
      </c>
      <c r="M920" s="198" t="n">
        <v>3051</v>
      </c>
      <c r="N920" s="199" t="n">
        <f aca="false">M920/L920</f>
        <v>0.000865944374639722</v>
      </c>
      <c r="O920" s="200" t="n">
        <f aca="false">2*K920*N920/(2+K920*N920)</f>
        <v>0.00086556960707367</v>
      </c>
    </row>
    <row r="921" customFormat="false" ht="15" hidden="false" customHeight="false" outlineLevel="0" collapsed="false">
      <c r="A921" s="203" t="s">
        <v>207</v>
      </c>
      <c r="B921" s="204" t="s">
        <v>39</v>
      </c>
      <c r="C921" s="204" t="n">
        <v>1</v>
      </c>
      <c r="D921" s="205" t="n">
        <v>3110884</v>
      </c>
      <c r="E921" s="205" t="n">
        <v>5412</v>
      </c>
      <c r="F921" s="206" t="n">
        <f aca="false">E921/D921</f>
        <v>0.00173969842655657</v>
      </c>
      <c r="G921" s="207" t="n">
        <f aca="false">2*C921*F921/(2+C921*F921)</f>
        <v>0.00173818646642622</v>
      </c>
      <c r="I921" s="203" t="s">
        <v>207</v>
      </c>
      <c r="J921" s="204" t="s">
        <v>39</v>
      </c>
      <c r="K921" s="204" t="n">
        <v>1</v>
      </c>
      <c r="L921" s="205" t="n">
        <v>3484227</v>
      </c>
      <c r="M921" s="205" t="n">
        <v>4808</v>
      </c>
      <c r="N921" s="206" t="n">
        <f aca="false">M921/L921</f>
        <v>0.0013799330525824</v>
      </c>
      <c r="O921" s="207" t="n">
        <f aca="false">2*K921*N921/(2+K921*N921)</f>
        <v>0.00137898160143703</v>
      </c>
    </row>
    <row r="922" customFormat="false" ht="15" hidden="false" customHeight="false" outlineLevel="0" collapsed="false">
      <c r="A922" s="196" t="s">
        <v>208</v>
      </c>
      <c r="B922" s="197" t="s">
        <v>40</v>
      </c>
      <c r="C922" s="197" t="n">
        <v>1</v>
      </c>
      <c r="D922" s="198" t="n">
        <v>2751947</v>
      </c>
      <c r="E922" s="198" t="n">
        <v>7635</v>
      </c>
      <c r="F922" s="199" t="n">
        <f aca="false">E922/D922</f>
        <v>0.00277439936161561</v>
      </c>
      <c r="G922" s="200" t="n">
        <f aca="false">2*C922*F922/(2+C922*F922)</f>
        <v>0.00277055604715134</v>
      </c>
      <c r="I922" s="196" t="s">
        <v>208</v>
      </c>
      <c r="J922" s="197" t="s">
        <v>40</v>
      </c>
      <c r="K922" s="197" t="n">
        <v>1</v>
      </c>
      <c r="L922" s="198" t="n">
        <v>3229022</v>
      </c>
      <c r="M922" s="198" t="n">
        <v>7347</v>
      </c>
      <c r="N922" s="199" t="n">
        <f aca="false">M922/L922</f>
        <v>0.00227530193352662</v>
      </c>
      <c r="O922" s="200" t="n">
        <f aca="false">2*K922*N922/(2+K922*N922)</f>
        <v>0.0022727163755448</v>
      </c>
    </row>
    <row r="923" customFormat="false" ht="15" hidden="false" customHeight="false" outlineLevel="0" collapsed="false">
      <c r="A923" s="203" t="s">
        <v>209</v>
      </c>
      <c r="B923" s="204" t="s">
        <v>52</v>
      </c>
      <c r="C923" s="204" t="n">
        <v>1</v>
      </c>
      <c r="D923" s="205" t="n">
        <v>2327037</v>
      </c>
      <c r="E923" s="205" t="n">
        <v>10553</v>
      </c>
      <c r="F923" s="206" t="n">
        <f aca="false">E923/D923</f>
        <v>0.0045349515284888</v>
      </c>
      <c r="G923" s="207" t="n">
        <f aca="false">2*C923*F923/(2+C923*F923)</f>
        <v>0.00452469189926654</v>
      </c>
      <c r="I923" s="203" t="s">
        <v>209</v>
      </c>
      <c r="J923" s="204" t="s">
        <v>52</v>
      </c>
      <c r="K923" s="204" t="n">
        <v>1</v>
      </c>
      <c r="L923" s="205" t="n">
        <v>3047575</v>
      </c>
      <c r="M923" s="205" t="n">
        <v>11294</v>
      </c>
      <c r="N923" s="206" t="n">
        <f aca="false">M923/L923</f>
        <v>0.00370589731179708</v>
      </c>
      <c r="O923" s="207" t="n">
        <f aca="false">2*K923*N923/(2+K923*N923)</f>
        <v>0.00369904317471838</v>
      </c>
    </row>
    <row r="924" customFormat="false" ht="15" hidden="false" customHeight="false" outlineLevel="0" collapsed="false">
      <c r="A924" s="196" t="s">
        <v>210</v>
      </c>
      <c r="B924" s="197" t="s">
        <v>53</v>
      </c>
      <c r="C924" s="197" t="n">
        <v>1</v>
      </c>
      <c r="D924" s="198" t="n">
        <v>2119884</v>
      </c>
      <c r="E924" s="198" t="n">
        <v>15319</v>
      </c>
      <c r="F924" s="199" t="n">
        <f aca="false">E924/D924</f>
        <v>0.00722633879967017</v>
      </c>
      <c r="G924" s="200" t="n">
        <f aca="false">2*C924*F924/(2+C924*F924)</f>
        <v>0.0072003228136111</v>
      </c>
      <c r="I924" s="196" t="s">
        <v>210</v>
      </c>
      <c r="J924" s="197" t="s">
        <v>53</v>
      </c>
      <c r="K924" s="197" t="n">
        <v>1</v>
      </c>
      <c r="L924" s="198" t="n">
        <v>2878755</v>
      </c>
      <c r="M924" s="198" t="n">
        <v>17002</v>
      </c>
      <c r="N924" s="199" t="n">
        <f aca="false">M924/L924</f>
        <v>0.00590602534776318</v>
      </c>
      <c r="O924" s="200" t="n">
        <f aca="false">2*K924*N924/(2+K924*N924)</f>
        <v>0.00588863613063753</v>
      </c>
    </row>
    <row r="925" customFormat="false" ht="15" hidden="false" customHeight="false" outlineLevel="0" collapsed="false">
      <c r="A925" s="203" t="s">
        <v>211</v>
      </c>
      <c r="B925" s="204" t="s">
        <v>57</v>
      </c>
      <c r="C925" s="204" t="n">
        <v>1</v>
      </c>
      <c r="D925" s="205" t="n">
        <v>1926122</v>
      </c>
      <c r="E925" s="205" t="n">
        <v>21401</v>
      </c>
      <c r="F925" s="206" t="n">
        <f aca="false">E925/D925</f>
        <v>0.0111109265145198</v>
      </c>
      <c r="G925" s="207" t="n">
        <f aca="false">2*C925*F925/(2+C925*F925)</f>
        <v>0.0110495411944048</v>
      </c>
      <c r="I925" s="203" t="s">
        <v>211</v>
      </c>
      <c r="J925" s="204" t="s">
        <v>57</v>
      </c>
      <c r="K925" s="204" t="n">
        <v>1</v>
      </c>
      <c r="L925" s="205" t="n">
        <v>2377858</v>
      </c>
      <c r="M925" s="205" t="n">
        <v>22019</v>
      </c>
      <c r="N925" s="206" t="n">
        <f aca="false">M925/L925</f>
        <v>0.00926001468548585</v>
      </c>
      <c r="O925" s="207" t="n">
        <f aca="false">2*K925*N925/(2+K925*N925)</f>
        <v>0.00921733834128515</v>
      </c>
    </row>
    <row r="926" customFormat="false" ht="15" hidden="false" customHeight="false" outlineLevel="0" collapsed="false">
      <c r="A926" s="196" t="s">
        <v>212</v>
      </c>
      <c r="B926" s="197" t="s">
        <v>62</v>
      </c>
      <c r="C926" s="197" t="n">
        <v>1</v>
      </c>
      <c r="D926" s="198" t="n">
        <v>1683583</v>
      </c>
      <c r="E926" s="198" t="n">
        <v>28432</v>
      </c>
      <c r="F926" s="199" t="n">
        <f aca="false">E926/D926</f>
        <v>0.016887792285857</v>
      </c>
      <c r="G926" s="200" t="n">
        <f aca="false">2*C926*F926/(2+C926*F926)</f>
        <v>0.0167463875287946</v>
      </c>
      <c r="I926" s="196" t="s">
        <v>212</v>
      </c>
      <c r="J926" s="197" t="s">
        <v>62</v>
      </c>
      <c r="K926" s="197" t="n">
        <v>1</v>
      </c>
      <c r="L926" s="198" t="n">
        <v>1971275</v>
      </c>
      <c r="M926" s="198" t="n">
        <v>28019</v>
      </c>
      <c r="N926" s="199" t="n">
        <f aca="false">M926/L926</f>
        <v>0.0142136434541097</v>
      </c>
      <c r="O926" s="200" t="n">
        <f aca="false">2*K926*N926/(2+K926*N926)</f>
        <v>0.0141133424453775</v>
      </c>
    </row>
    <row r="927" customFormat="false" ht="15" hidden="false" customHeight="false" outlineLevel="0" collapsed="false">
      <c r="A927" s="203" t="s">
        <v>213</v>
      </c>
      <c r="B927" s="204" t="s">
        <v>64</v>
      </c>
      <c r="C927" s="204" t="n">
        <v>1</v>
      </c>
      <c r="D927" s="205" t="n">
        <v>1382220</v>
      </c>
      <c r="E927" s="205" t="n">
        <v>35979</v>
      </c>
      <c r="F927" s="206" t="n">
        <f aca="false">E927/D927</f>
        <v>0.026029864999783</v>
      </c>
      <c r="G927" s="207" t="n">
        <f aca="false">2*C927*F927/(2+C927*F927)</f>
        <v>0.0256954405751425</v>
      </c>
      <c r="I927" s="203" t="s">
        <v>213</v>
      </c>
      <c r="J927" s="204" t="s">
        <v>64</v>
      </c>
      <c r="K927" s="204" t="n">
        <v>1</v>
      </c>
      <c r="L927" s="205" t="n">
        <v>1706824</v>
      </c>
      <c r="M927" s="205" t="n">
        <v>38350</v>
      </c>
      <c r="N927" s="206" t="n">
        <f aca="false">M927/L927</f>
        <v>0.0224686317980061</v>
      </c>
      <c r="O927" s="207" t="n">
        <f aca="false">2*K927*N927/(2+K927*N927)</f>
        <v>0.0222190163493722</v>
      </c>
    </row>
    <row r="928" customFormat="false" ht="15" hidden="false" customHeight="false" outlineLevel="0" collapsed="false">
      <c r="A928" s="196" t="s">
        <v>214</v>
      </c>
      <c r="B928" s="197" t="s">
        <v>69</v>
      </c>
      <c r="C928" s="197" t="n">
        <v>1</v>
      </c>
      <c r="D928" s="198" t="n">
        <v>1007914</v>
      </c>
      <c r="E928" s="198" t="n">
        <v>41739</v>
      </c>
      <c r="F928" s="199" t="n">
        <f aca="false">E928/D928</f>
        <v>0.0414112711997254</v>
      </c>
      <c r="G928" s="200" t="n">
        <f aca="false">2*C928*F928/(2+C928*F928)</f>
        <v>0.040571218336997</v>
      </c>
      <c r="I928" s="196" t="s">
        <v>214</v>
      </c>
      <c r="J928" s="197" t="s">
        <v>69</v>
      </c>
      <c r="K928" s="197" t="n">
        <v>1</v>
      </c>
      <c r="L928" s="198" t="n">
        <v>1376130</v>
      </c>
      <c r="M928" s="198" t="n">
        <v>49162</v>
      </c>
      <c r="N928" s="199" t="n">
        <f aca="false">M928/L928</f>
        <v>0.0357248225095013</v>
      </c>
      <c r="O928" s="200" t="n">
        <f aca="false">2*K928*N928/(2+K928*N928)</f>
        <v>0.035097889571796</v>
      </c>
    </row>
    <row r="929" customFormat="false" ht="15" hidden="false" customHeight="false" outlineLevel="0" collapsed="false">
      <c r="A929" s="203" t="s">
        <v>215</v>
      </c>
      <c r="B929" s="204" t="s">
        <v>70</v>
      </c>
      <c r="C929" s="204" t="n">
        <v>1</v>
      </c>
      <c r="D929" s="205" t="n">
        <v>658156</v>
      </c>
      <c r="E929" s="205" t="n">
        <v>46054</v>
      </c>
      <c r="F929" s="206" t="n">
        <f aca="false">E929/D929</f>
        <v>0.0699742918092367</v>
      </c>
      <c r="G929" s="207" t="n">
        <f aca="false">2*C929*F929/(2+C929*F929)</f>
        <v>0.0676088510723256</v>
      </c>
      <c r="I929" s="203" t="s">
        <v>215</v>
      </c>
      <c r="J929" s="204" t="s">
        <v>70</v>
      </c>
      <c r="K929" s="204" t="n">
        <v>1</v>
      </c>
      <c r="L929" s="205" t="n">
        <v>992689</v>
      </c>
      <c r="M929" s="205" t="n">
        <v>58477</v>
      </c>
      <c r="N929" s="206" t="n">
        <f aca="false">M929/L929</f>
        <v>0.058907674004648</v>
      </c>
      <c r="O929" s="207" t="n">
        <f aca="false">2*K929*N929/(2+K929*N929)</f>
        <v>0.0572222589175847</v>
      </c>
    </row>
    <row r="930" customFormat="false" ht="15" hidden="false" customHeight="false" outlineLevel="0" collapsed="false">
      <c r="A930" s="196" t="s">
        <v>216</v>
      </c>
      <c r="B930" s="197" t="s">
        <v>71</v>
      </c>
      <c r="C930" s="197" t="n">
        <v>1</v>
      </c>
      <c r="D930" s="198" t="n">
        <v>378990</v>
      </c>
      <c r="E930" s="198" t="n">
        <v>40805</v>
      </c>
      <c r="F930" s="199" t="n">
        <f aca="false">E930/D930</f>
        <v>0.107667748489406</v>
      </c>
      <c r="G930" s="200" t="n">
        <f aca="false">2*C930*F930/(2+C930*F930)</f>
        <v>0.102167667144476</v>
      </c>
      <c r="I930" s="196" t="s">
        <v>216</v>
      </c>
      <c r="J930" s="197" t="s">
        <v>71</v>
      </c>
      <c r="K930" s="197" t="n">
        <v>1</v>
      </c>
      <c r="L930" s="198" t="n">
        <v>593240</v>
      </c>
      <c r="M930" s="198" t="n">
        <v>53138</v>
      </c>
      <c r="N930" s="199" t="n">
        <f aca="false">M930/L930</f>
        <v>0.08957251702515</v>
      </c>
      <c r="O930" s="200" t="n">
        <f aca="false">2*K930*N930/(2+K930*N930)</f>
        <v>0.0857328628658183</v>
      </c>
    </row>
    <row r="931" customFormat="false" ht="15" hidden="false" customHeight="false" outlineLevel="0" collapsed="false">
      <c r="A931" s="203" t="n">
        <v>90</v>
      </c>
      <c r="B931" s="204" t="s">
        <v>72</v>
      </c>
      <c r="C931" s="204" t="n">
        <v>1</v>
      </c>
      <c r="D931" s="205" t="n">
        <v>176477</v>
      </c>
      <c r="E931" s="205" t="n">
        <v>27537</v>
      </c>
      <c r="F931" s="206" t="n">
        <f aca="false">E931/D931</f>
        <v>0.156037330643653</v>
      </c>
      <c r="G931" s="207" t="n">
        <f aca="false">2*C931*F931/(2+C931*F931)</f>
        <v>0.144744553747658</v>
      </c>
      <c r="I931" s="203" t="n">
        <v>90</v>
      </c>
      <c r="J931" s="204" t="s">
        <v>72</v>
      </c>
      <c r="K931" s="204" t="n">
        <v>1</v>
      </c>
      <c r="L931" s="205" t="n">
        <v>275659</v>
      </c>
      <c r="M931" s="205" t="n">
        <v>35814</v>
      </c>
      <c r="N931" s="206" t="n">
        <f aca="false">M931/L931</f>
        <v>0.129921388382023</v>
      </c>
      <c r="O931" s="207" t="n">
        <f aca="false">2*K931*N931/(2+K931*N931)</f>
        <v>0.121996416478748</v>
      </c>
    </row>
    <row r="932" customFormat="false" ht="15" hidden="false" customHeight="false" outlineLevel="0" collapsed="false">
      <c r="A932" s="196" t="n">
        <v>95</v>
      </c>
      <c r="B932" s="197" t="s">
        <v>74</v>
      </c>
      <c r="C932" s="197" t="n">
        <v>1</v>
      </c>
      <c r="D932" s="198" t="n">
        <v>54956</v>
      </c>
      <c r="E932" s="198" t="n">
        <v>12612</v>
      </c>
      <c r="F932" s="199" t="n">
        <f aca="false">E932/D932</f>
        <v>0.229492685057137</v>
      </c>
      <c r="G932" s="200" t="n">
        <f aca="false">2*C932*F932/(2+C932*F932)</f>
        <v>0.205869870392739</v>
      </c>
      <c r="I932" s="196" t="n">
        <v>95</v>
      </c>
      <c r="J932" s="197" t="s">
        <v>74</v>
      </c>
      <c r="K932" s="197" t="n">
        <v>1</v>
      </c>
      <c r="L932" s="198" t="n">
        <v>98139</v>
      </c>
      <c r="M932" s="198" t="n">
        <v>19076</v>
      </c>
      <c r="N932" s="199" t="n">
        <f aca="false">M932/L932</f>
        <v>0.194377362720223</v>
      </c>
      <c r="O932" s="200" t="n">
        <f aca="false">2*K932*N932/(2+K932*N932)</f>
        <v>0.17715946766719</v>
      </c>
    </row>
    <row r="933" customFormat="false" ht="15" hidden="false" customHeight="false" outlineLevel="0" collapsed="false">
      <c r="A933" s="220" t="s">
        <v>217</v>
      </c>
      <c r="B933" s="221" t="s">
        <v>218</v>
      </c>
      <c r="C933" s="221" t="n">
        <v>1</v>
      </c>
      <c r="D933" s="222" t="n">
        <v>10976</v>
      </c>
      <c r="E933" s="222" t="n">
        <v>3263</v>
      </c>
      <c r="F933" s="223" t="n">
        <f aca="false">E933/D933</f>
        <v>0.29728498542274</v>
      </c>
      <c r="G933" s="224" t="n">
        <f aca="false">2*C933*F933/(2+C933*F933)</f>
        <v>0.258814197898077</v>
      </c>
      <c r="I933" s="220" t="s">
        <v>217</v>
      </c>
      <c r="J933" s="221" t="s">
        <v>218</v>
      </c>
      <c r="K933" s="221" t="n">
        <v>1</v>
      </c>
      <c r="L933" s="222" t="n">
        <v>30015</v>
      </c>
      <c r="M933" s="222" t="n">
        <v>7755</v>
      </c>
      <c r="N933" s="223" t="n">
        <f aca="false">M933/L933</f>
        <v>0.258370814592704</v>
      </c>
      <c r="O933" s="224" t="n">
        <f aca="false">2*K933*N933/(2+K933*N933)</f>
        <v>0.228811684000885</v>
      </c>
    </row>
    <row r="935" customFormat="false" ht="15" hidden="false" customHeight="false" outlineLevel="0" collapsed="false">
      <c r="A935" s="180"/>
      <c r="B935" s="181"/>
      <c r="C935" s="181"/>
      <c r="D935" s="181"/>
      <c r="E935" s="182"/>
      <c r="F935" s="182" t="s">
        <v>330</v>
      </c>
      <c r="G935" s="181"/>
      <c r="I935" s="180"/>
      <c r="J935" s="181"/>
      <c r="K935" s="181"/>
      <c r="L935" s="181"/>
      <c r="M935" s="182"/>
      <c r="N935" s="182" t="s">
        <v>331</v>
      </c>
      <c r="O935" s="181"/>
    </row>
    <row r="936" customFormat="false" ht="15" hidden="false" customHeight="false" outlineLevel="0" collapsed="false">
      <c r="A936" s="184"/>
      <c r="B936" s="185"/>
      <c r="C936" s="186"/>
      <c r="D936" s="187"/>
      <c r="E936" s="187"/>
      <c r="F936" s="187"/>
      <c r="G936" s="187"/>
      <c r="I936" s="184"/>
      <c r="J936" s="185"/>
      <c r="K936" s="186"/>
      <c r="L936" s="187"/>
      <c r="M936" s="187"/>
      <c r="N936" s="187"/>
      <c r="O936" s="187"/>
    </row>
    <row r="937" customFormat="false" ht="61" hidden="false" customHeight="false" outlineLevel="0" collapsed="false">
      <c r="A937" s="184" t="s">
        <v>163</v>
      </c>
      <c r="B937" s="187" t="s">
        <v>164</v>
      </c>
      <c r="C937" s="186" t="s">
        <v>165</v>
      </c>
      <c r="D937" s="187" t="s">
        <v>166</v>
      </c>
      <c r="E937" s="187" t="s">
        <v>167</v>
      </c>
      <c r="F937" s="187" t="s">
        <v>168</v>
      </c>
      <c r="G937" s="187" t="s">
        <v>169</v>
      </c>
      <c r="I937" s="184" t="s">
        <v>163</v>
      </c>
      <c r="J937" s="187" t="s">
        <v>164</v>
      </c>
      <c r="K937" s="186" t="s">
        <v>165</v>
      </c>
      <c r="L937" s="187" t="s">
        <v>166</v>
      </c>
      <c r="M937" s="187" t="s">
        <v>167</v>
      </c>
      <c r="N937" s="187" t="s">
        <v>168</v>
      </c>
      <c r="O937" s="187" t="s">
        <v>169</v>
      </c>
    </row>
    <row r="938" customFormat="false" ht="15" hidden="false" customHeight="false" outlineLevel="0" collapsed="false">
      <c r="A938" s="191" t="s">
        <v>175</v>
      </c>
      <c r="B938" s="192" t="s">
        <v>176</v>
      </c>
      <c r="C938" s="193" t="s">
        <v>177</v>
      </c>
      <c r="D938" s="192" t="s">
        <v>178</v>
      </c>
      <c r="E938" s="192" t="s">
        <v>179</v>
      </c>
      <c r="F938" s="192" t="s">
        <v>180</v>
      </c>
      <c r="G938" s="192" t="s">
        <v>181</v>
      </c>
      <c r="I938" s="191" t="s">
        <v>175</v>
      </c>
      <c r="J938" s="192" t="s">
        <v>176</v>
      </c>
      <c r="K938" s="193" t="s">
        <v>177</v>
      </c>
      <c r="L938" s="192" t="s">
        <v>178</v>
      </c>
      <c r="M938" s="192" t="s">
        <v>179</v>
      </c>
      <c r="N938" s="192" t="s">
        <v>180</v>
      </c>
      <c r="O938" s="192" t="s">
        <v>181</v>
      </c>
    </row>
    <row r="939" customFormat="false" ht="15" hidden="false" customHeight="false" outlineLevel="0" collapsed="false">
      <c r="A939" s="196" t="s">
        <v>186</v>
      </c>
      <c r="B939" s="197" t="s">
        <v>186</v>
      </c>
      <c r="C939" s="197" t="n">
        <v>1</v>
      </c>
      <c r="D939" s="198" t="n">
        <v>374770.90407478</v>
      </c>
      <c r="E939" s="198" t="n">
        <v>3406</v>
      </c>
      <c r="F939" s="199" t="n">
        <f aca="false">E939/D939</f>
        <v>0.00908821886375785</v>
      </c>
      <c r="G939" s="200" t="n">
        <f aca="false">2*C939*F939/(2+C939*F939)</f>
        <v>0.00904710781580085</v>
      </c>
      <c r="I939" s="196" t="s">
        <v>186</v>
      </c>
      <c r="J939" s="197" t="s">
        <v>186</v>
      </c>
      <c r="K939" s="197" t="n">
        <v>1</v>
      </c>
      <c r="L939" s="198" t="n">
        <v>361097.313496293</v>
      </c>
      <c r="M939" s="198" t="n">
        <v>2291</v>
      </c>
      <c r="N939" s="199" t="n">
        <f aca="false">M939/L939</f>
        <v>0.00634455010982384</v>
      </c>
      <c r="O939" s="200" t="n">
        <f aca="false">2*K939*N939/(2+K939*N939)</f>
        <v>0.00632448709717038</v>
      </c>
    </row>
    <row r="940" customFormat="false" ht="15" hidden="false" customHeight="false" outlineLevel="0" collapsed="false">
      <c r="A940" s="203" t="s">
        <v>188</v>
      </c>
      <c r="B940" s="204" t="s">
        <v>189</v>
      </c>
      <c r="C940" s="204" t="n">
        <v>1</v>
      </c>
      <c r="D940" s="205" t="n">
        <v>1903318</v>
      </c>
      <c r="E940" s="205" t="n">
        <v>534</v>
      </c>
      <c r="F940" s="206" t="n">
        <f aca="false">E940/D940</f>
        <v>0.000280562680539983</v>
      </c>
      <c r="G940" s="207" t="n">
        <f aca="false">2*C940*F940/(2+C940*F940)</f>
        <v>0.000280523328351505</v>
      </c>
      <c r="I940" s="203" t="s">
        <v>188</v>
      </c>
      <c r="J940" s="204" t="s">
        <v>189</v>
      </c>
      <c r="K940" s="204" t="n">
        <v>1</v>
      </c>
      <c r="L940" s="205" t="n">
        <v>1822892</v>
      </c>
      <c r="M940" s="205" t="n">
        <v>333</v>
      </c>
      <c r="N940" s="206" t="n">
        <f aca="false">M940/L940</f>
        <v>0.000182676757591783</v>
      </c>
      <c r="O940" s="207" t="n">
        <f aca="false">2*K940*N940/(2+K940*N940)</f>
        <v>0.000182660073716779</v>
      </c>
    </row>
    <row r="941" customFormat="false" ht="15" hidden="false" customHeight="false" outlineLevel="0" collapsed="false">
      <c r="A941" s="196" t="s">
        <v>194</v>
      </c>
      <c r="B941" s="197" t="s">
        <v>46</v>
      </c>
      <c r="C941" s="197" t="n">
        <v>1</v>
      </c>
      <c r="D941" s="198" t="n">
        <v>1932305</v>
      </c>
      <c r="E941" s="198" t="n">
        <v>322</v>
      </c>
      <c r="F941" s="199" t="n">
        <f aca="false">E941/D941</f>
        <v>0.000166640359570565</v>
      </c>
      <c r="G941" s="200" t="n">
        <f aca="false">2*C941*F941/(2+C941*F941)</f>
        <v>0.000166626476222609</v>
      </c>
      <c r="I941" s="196" t="s">
        <v>194</v>
      </c>
      <c r="J941" s="197" t="s">
        <v>46</v>
      </c>
      <c r="K941" s="197" t="n">
        <v>1</v>
      </c>
      <c r="L941" s="198" t="n">
        <v>1843794</v>
      </c>
      <c r="M941" s="198" t="n">
        <v>207</v>
      </c>
      <c r="N941" s="199" t="n">
        <f aca="false">M941/L941</f>
        <v>0.000112268507219353</v>
      </c>
      <c r="O941" s="200" t="n">
        <f aca="false">2*K941*N941/(2+K941*N941)</f>
        <v>0.000112262205464241</v>
      </c>
    </row>
    <row r="942" customFormat="false" ht="15" hidden="false" customHeight="false" outlineLevel="0" collapsed="false">
      <c r="A942" s="203" t="s">
        <v>200</v>
      </c>
      <c r="B942" s="204" t="s">
        <v>33</v>
      </c>
      <c r="C942" s="204" t="n">
        <v>1</v>
      </c>
      <c r="D942" s="205" t="n">
        <v>1864856</v>
      </c>
      <c r="E942" s="205" t="n">
        <v>383</v>
      </c>
      <c r="F942" s="206" t="n">
        <f aca="false">E942/D942</f>
        <v>0.000205377787882818</v>
      </c>
      <c r="G942" s="207" t="n">
        <f aca="false">2*C942*F942/(2+C942*F942)</f>
        <v>0.000205356700030428</v>
      </c>
      <c r="I942" s="203" t="s">
        <v>200</v>
      </c>
      <c r="J942" s="204" t="s">
        <v>33</v>
      </c>
      <c r="K942" s="204" t="n">
        <v>1</v>
      </c>
      <c r="L942" s="205" t="n">
        <v>1878422</v>
      </c>
      <c r="M942" s="205" t="n">
        <v>267</v>
      </c>
      <c r="N942" s="206" t="n">
        <f aca="false">M942/L942</f>
        <v>0.000142140583958237</v>
      </c>
      <c r="O942" s="207" t="n">
        <f aca="false">2*K942*N942/(2+K942*N942)</f>
        <v>0.000142130482703332</v>
      </c>
    </row>
    <row r="943" customFormat="false" ht="15" hidden="false" customHeight="false" outlineLevel="0" collapsed="false">
      <c r="A943" s="196" t="s">
        <v>202</v>
      </c>
      <c r="B943" s="197" t="s">
        <v>34</v>
      </c>
      <c r="C943" s="197" t="n">
        <v>1</v>
      </c>
      <c r="D943" s="198" t="n">
        <v>1794858</v>
      </c>
      <c r="E943" s="198" t="n">
        <v>1358</v>
      </c>
      <c r="F943" s="199" t="n">
        <f aca="false">E943/D943</f>
        <v>0.000756605815056121</v>
      </c>
      <c r="G943" s="200" t="n">
        <f aca="false">2*C943*F943/(2+C943*F943)</f>
        <v>0.000756319697115682</v>
      </c>
      <c r="I943" s="196" t="s">
        <v>202</v>
      </c>
      <c r="J943" s="197" t="s">
        <v>34</v>
      </c>
      <c r="K943" s="197" t="n">
        <v>1</v>
      </c>
      <c r="L943" s="198" t="n">
        <v>1913610</v>
      </c>
      <c r="M943" s="198" t="n">
        <v>1092</v>
      </c>
      <c r="N943" s="199" t="n">
        <f aca="false">M943/L943</f>
        <v>0.000570649191841598</v>
      </c>
      <c r="O943" s="200" t="n">
        <f aca="false">2*K943*N943/(2+K943*N943)</f>
        <v>0.000570486418034894</v>
      </c>
    </row>
    <row r="944" customFormat="false" ht="15" hidden="false" customHeight="false" outlineLevel="0" collapsed="false">
      <c r="A944" s="203" t="s">
        <v>203</v>
      </c>
      <c r="B944" s="204" t="s">
        <v>35</v>
      </c>
      <c r="C944" s="204" t="n">
        <v>1</v>
      </c>
      <c r="D944" s="205" t="n">
        <v>1789776</v>
      </c>
      <c r="E944" s="205" t="n">
        <v>2033</v>
      </c>
      <c r="F944" s="206" t="n">
        <f aca="false">E944/D944</f>
        <v>0.00113589633563083</v>
      </c>
      <c r="G944" s="207" t="n">
        <f aca="false">2*C944*F944/(2+C944*F944)</f>
        <v>0.00113525157158074</v>
      </c>
      <c r="I944" s="203" t="s">
        <v>203</v>
      </c>
      <c r="J944" s="204" t="s">
        <v>35</v>
      </c>
      <c r="K944" s="204" t="n">
        <v>1</v>
      </c>
      <c r="L944" s="205" t="n">
        <v>1918330</v>
      </c>
      <c r="M944" s="205" t="n">
        <v>1699</v>
      </c>
      <c r="N944" s="206" t="n">
        <f aca="false">M944/L944</f>
        <v>0.00088566617839475</v>
      </c>
      <c r="O944" s="207" t="n">
        <f aca="false">2*K944*N944/(2+K944*N944)</f>
        <v>0.000885274149708248</v>
      </c>
    </row>
    <row r="945" customFormat="false" ht="15" hidden="false" customHeight="false" outlineLevel="0" collapsed="false">
      <c r="A945" s="196" t="s">
        <v>204</v>
      </c>
      <c r="B945" s="197" t="s">
        <v>36</v>
      </c>
      <c r="C945" s="197" t="n">
        <v>1</v>
      </c>
      <c r="D945" s="198" t="n">
        <v>1794010</v>
      </c>
      <c r="E945" s="198" t="n">
        <v>2033</v>
      </c>
      <c r="F945" s="199" t="n">
        <f aca="false">E945/D945</f>
        <v>0.00113321553391564</v>
      </c>
      <c r="G945" s="200" t="n">
        <f aca="false">2*C945*F945/(2+C945*F945)</f>
        <v>0.00113257380879892</v>
      </c>
      <c r="I945" s="196" t="s">
        <v>204</v>
      </c>
      <c r="J945" s="197" t="s">
        <v>36</v>
      </c>
      <c r="K945" s="197" t="n">
        <v>1</v>
      </c>
      <c r="L945" s="198" t="n">
        <v>1806656</v>
      </c>
      <c r="M945" s="198" t="n">
        <v>1512</v>
      </c>
      <c r="N945" s="199" t="n">
        <f aca="false">M945/L945</f>
        <v>0.000836905310142052</v>
      </c>
      <c r="O945" s="200" t="n">
        <f aca="false">2*K945*N945/(2+K945*N945)</f>
        <v>0.000836555251376001</v>
      </c>
    </row>
    <row r="946" customFormat="false" ht="15" hidden="false" customHeight="false" outlineLevel="0" collapsed="false">
      <c r="A946" s="203" t="s">
        <v>205</v>
      </c>
      <c r="B946" s="204" t="s">
        <v>37</v>
      </c>
      <c r="C946" s="204" t="n">
        <v>1</v>
      </c>
      <c r="D946" s="205" t="n">
        <v>1688207</v>
      </c>
      <c r="E946" s="205" t="n">
        <v>1983</v>
      </c>
      <c r="F946" s="206" t="n">
        <f aca="false">E946/D946</f>
        <v>0.00117461898925902</v>
      </c>
      <c r="G946" s="207" t="n">
        <f aca="false">2*C946*F946/(2+C946*F946)</f>
        <v>0.00117392952930043</v>
      </c>
      <c r="I946" s="203" t="s">
        <v>205</v>
      </c>
      <c r="J946" s="204" t="s">
        <v>37</v>
      </c>
      <c r="K946" s="204" t="n">
        <v>1</v>
      </c>
      <c r="L946" s="205" t="n">
        <v>1773503</v>
      </c>
      <c r="M946" s="205" t="n">
        <v>1575</v>
      </c>
      <c r="N946" s="206" t="n">
        <f aca="false">M946/L946</f>
        <v>0.000888072926857186</v>
      </c>
      <c r="O946" s="207" t="n">
        <f aca="false">2*K946*N946/(2+K946*N946)</f>
        <v>0.000887678765117662</v>
      </c>
    </row>
    <row r="947" customFormat="false" ht="15" hidden="false" customHeight="false" outlineLevel="0" collapsed="false">
      <c r="A947" s="196" t="s">
        <v>206</v>
      </c>
      <c r="B947" s="197" t="s">
        <v>38</v>
      </c>
      <c r="C947" s="197" t="n">
        <v>1</v>
      </c>
      <c r="D947" s="198" t="n">
        <v>1570184</v>
      </c>
      <c r="E947" s="198" t="n">
        <v>2336</v>
      </c>
      <c r="F947" s="199" t="n">
        <f aca="false">E947/D947</f>
        <v>0.00148772373174099</v>
      </c>
      <c r="G947" s="200" t="n">
        <f aca="false">2*C947*F947/(2+C947*F947)</f>
        <v>0.00148661789338099</v>
      </c>
      <c r="I947" s="196" t="s">
        <v>206</v>
      </c>
      <c r="J947" s="197" t="s">
        <v>38</v>
      </c>
      <c r="K947" s="197" t="n">
        <v>1</v>
      </c>
      <c r="L947" s="198" t="n">
        <v>1776424</v>
      </c>
      <c r="M947" s="198" t="n">
        <v>2049</v>
      </c>
      <c r="N947" s="199" t="n">
        <f aca="false">M947/L947</f>
        <v>0.00115344084520362</v>
      </c>
      <c r="O947" s="200" t="n">
        <f aca="false">2*K947*N947/(2+K947*N947)</f>
        <v>0.00115277601573266</v>
      </c>
    </row>
    <row r="948" customFormat="false" ht="15" hidden="false" customHeight="false" outlineLevel="0" collapsed="false">
      <c r="A948" s="203" t="s">
        <v>207</v>
      </c>
      <c r="B948" s="204" t="s">
        <v>39</v>
      </c>
      <c r="C948" s="204" t="n">
        <v>1</v>
      </c>
      <c r="D948" s="205" t="n">
        <v>1534504</v>
      </c>
      <c r="E948" s="205" t="n">
        <v>3415</v>
      </c>
      <c r="F948" s="206" t="n">
        <f aca="false">E948/D948</f>
        <v>0.00222547481140486</v>
      </c>
      <c r="G948" s="207" t="n">
        <f aca="false">2*C948*F948/(2+C948*F948)</f>
        <v>0.00222300119482246</v>
      </c>
      <c r="I948" s="203" t="s">
        <v>207</v>
      </c>
      <c r="J948" s="204" t="s">
        <v>39</v>
      </c>
      <c r="K948" s="204" t="n">
        <v>1</v>
      </c>
      <c r="L948" s="205" t="n">
        <v>1740522</v>
      </c>
      <c r="M948" s="205" t="n">
        <v>3074</v>
      </c>
      <c r="N948" s="206" t="n">
        <f aca="false">M948/L948</f>
        <v>0.00176613682561898</v>
      </c>
      <c r="O948" s="207" t="n">
        <f aca="false">2*K948*N948/(2+K948*N948)</f>
        <v>0.00176457858201129</v>
      </c>
    </row>
    <row r="949" customFormat="false" ht="15" hidden="false" customHeight="false" outlineLevel="0" collapsed="false">
      <c r="A949" s="196" t="s">
        <v>208</v>
      </c>
      <c r="B949" s="197" t="s">
        <v>40</v>
      </c>
      <c r="C949" s="197" t="n">
        <v>1</v>
      </c>
      <c r="D949" s="198" t="n">
        <v>1348259</v>
      </c>
      <c r="E949" s="198" t="n">
        <v>4746</v>
      </c>
      <c r="F949" s="199" t="n">
        <f aca="false">E949/D949</f>
        <v>0.00352009517459183</v>
      </c>
      <c r="G949" s="200" t="n">
        <f aca="false">2*C949*F949/(2+C949*F949)</f>
        <v>0.00351391052485059</v>
      </c>
      <c r="I949" s="196" t="s">
        <v>208</v>
      </c>
      <c r="J949" s="197" t="s">
        <v>40</v>
      </c>
      <c r="K949" s="197" t="n">
        <v>1</v>
      </c>
      <c r="L949" s="198" t="n">
        <v>1597974</v>
      </c>
      <c r="M949" s="198" t="n">
        <v>4630</v>
      </c>
      <c r="N949" s="199" t="n">
        <f aca="false">M949/L949</f>
        <v>0.0028974188566272</v>
      </c>
      <c r="O949" s="200" t="n">
        <f aca="false">2*K949*N949/(2+K949*N949)</f>
        <v>0.00289322741079892</v>
      </c>
    </row>
    <row r="950" customFormat="false" ht="15" hidden="false" customHeight="false" outlineLevel="0" collapsed="false">
      <c r="A950" s="203" t="s">
        <v>209</v>
      </c>
      <c r="B950" s="204" t="s">
        <v>52</v>
      </c>
      <c r="C950" s="204" t="n">
        <v>1</v>
      </c>
      <c r="D950" s="205" t="n">
        <v>1130091</v>
      </c>
      <c r="E950" s="205" t="n">
        <v>6679</v>
      </c>
      <c r="F950" s="206" t="n">
        <f aca="false">E950/D950</f>
        <v>0.00591014351941569</v>
      </c>
      <c r="G950" s="207" t="n">
        <f aca="false">2*C950*F950/(2+C950*F950)</f>
        <v>0.00589273007917115</v>
      </c>
      <c r="I950" s="203" t="s">
        <v>209</v>
      </c>
      <c r="J950" s="204" t="s">
        <v>52</v>
      </c>
      <c r="K950" s="204" t="n">
        <v>1</v>
      </c>
      <c r="L950" s="205" t="n">
        <v>1496011</v>
      </c>
      <c r="M950" s="205" t="n">
        <v>7182</v>
      </c>
      <c r="N950" s="206" t="n">
        <f aca="false">M950/L950</f>
        <v>0.00480076683928126</v>
      </c>
      <c r="O950" s="207" t="n">
        <f aca="false">2*K950*N950/(2+K950*N950)</f>
        <v>0.00478927075317318</v>
      </c>
    </row>
    <row r="951" customFormat="false" ht="15" hidden="false" customHeight="false" outlineLevel="0" collapsed="false">
      <c r="A951" s="196" t="s">
        <v>210</v>
      </c>
      <c r="B951" s="197" t="s">
        <v>53</v>
      </c>
      <c r="C951" s="197" t="n">
        <v>1</v>
      </c>
      <c r="D951" s="198" t="n">
        <v>1016281</v>
      </c>
      <c r="E951" s="198" t="n">
        <v>9840</v>
      </c>
      <c r="F951" s="199" t="n">
        <f aca="false">E951/D951</f>
        <v>0.00968236147286036</v>
      </c>
      <c r="G951" s="200" t="n">
        <f aca="false">2*C951*F951/(2+C951*F951)</f>
        <v>0.00963571324352405</v>
      </c>
      <c r="I951" s="196" t="s">
        <v>210</v>
      </c>
      <c r="J951" s="197" t="s">
        <v>53</v>
      </c>
      <c r="K951" s="197" t="n">
        <v>1</v>
      </c>
      <c r="L951" s="198" t="n">
        <v>1396428</v>
      </c>
      <c r="M951" s="198" t="n">
        <v>11001</v>
      </c>
      <c r="N951" s="199" t="n">
        <f aca="false">M951/L951</f>
        <v>0.00787795718791087</v>
      </c>
      <c r="O951" s="200" t="n">
        <f aca="false">2*K951*N951/(2+K951*N951)</f>
        <v>0.00784704783446517</v>
      </c>
    </row>
    <row r="952" customFormat="false" ht="15" hidden="false" customHeight="false" outlineLevel="0" collapsed="false">
      <c r="A952" s="203" t="s">
        <v>211</v>
      </c>
      <c r="B952" s="204" t="s">
        <v>57</v>
      </c>
      <c r="C952" s="204" t="n">
        <v>1</v>
      </c>
      <c r="D952" s="205" t="n">
        <v>906232</v>
      </c>
      <c r="E952" s="205" t="n">
        <v>13736</v>
      </c>
      <c r="F952" s="206" t="n">
        <f aca="false">E952/D952</f>
        <v>0.0151572665719154</v>
      </c>
      <c r="G952" s="207" t="n">
        <f aca="false">2*C952*F952/(2+C952*F952)</f>
        <v>0.0150432592268098</v>
      </c>
      <c r="I952" s="203" t="s">
        <v>211</v>
      </c>
      <c r="J952" s="204" t="s">
        <v>57</v>
      </c>
      <c r="K952" s="204" t="n">
        <v>1</v>
      </c>
      <c r="L952" s="205" t="n">
        <v>1132229</v>
      </c>
      <c r="M952" s="205" t="n">
        <v>14267</v>
      </c>
      <c r="N952" s="206" t="n">
        <f aca="false">M952/L952</f>
        <v>0.0126008077871173</v>
      </c>
      <c r="O952" s="207" t="n">
        <f aca="false">2*K952*N952/(2+K952*N952)</f>
        <v>0.0125219146671933</v>
      </c>
    </row>
    <row r="953" customFormat="false" ht="15" hidden="false" customHeight="false" outlineLevel="0" collapsed="false">
      <c r="A953" s="196" t="s">
        <v>212</v>
      </c>
      <c r="B953" s="197" t="s">
        <v>62</v>
      </c>
      <c r="C953" s="197" t="n">
        <v>1</v>
      </c>
      <c r="D953" s="198" t="n">
        <v>770680</v>
      </c>
      <c r="E953" s="198" t="n">
        <v>17821</v>
      </c>
      <c r="F953" s="199" t="n">
        <f aca="false">E953/D953</f>
        <v>0.0231237348834795</v>
      </c>
      <c r="G953" s="200" t="n">
        <f aca="false">2*C953*F953/(2+C953*F953)</f>
        <v>0.0228594371019144</v>
      </c>
      <c r="I953" s="196" t="s">
        <v>212</v>
      </c>
      <c r="J953" s="197" t="s">
        <v>62</v>
      </c>
      <c r="K953" s="197" t="n">
        <v>1</v>
      </c>
      <c r="L953" s="198" t="n">
        <v>913681</v>
      </c>
      <c r="M953" s="198" t="n">
        <v>17610</v>
      </c>
      <c r="N953" s="199" t="n">
        <f aca="false">M953/L953</f>
        <v>0.0192736852358755</v>
      </c>
      <c r="O953" s="200" t="n">
        <f aca="false">2*K953*N953/(2+K953*N953)</f>
        <v>0.0190897206028059</v>
      </c>
    </row>
    <row r="954" customFormat="false" ht="15" hidden="false" customHeight="false" outlineLevel="0" collapsed="false">
      <c r="A954" s="203" t="s">
        <v>213</v>
      </c>
      <c r="B954" s="204" t="s">
        <v>64</v>
      </c>
      <c r="C954" s="204" t="n">
        <v>1</v>
      </c>
      <c r="D954" s="205" t="n">
        <v>606352</v>
      </c>
      <c r="E954" s="205" t="n">
        <v>21549</v>
      </c>
      <c r="F954" s="206" t="n">
        <f aca="false">E954/D954</f>
        <v>0.0355387629627675</v>
      </c>
      <c r="G954" s="207" t="n">
        <f aca="false">2*C954*F954/(2+C954*F954)</f>
        <v>0.0349182866073649</v>
      </c>
      <c r="I954" s="203" t="s">
        <v>213</v>
      </c>
      <c r="J954" s="204" t="s">
        <v>64</v>
      </c>
      <c r="K954" s="204" t="n">
        <v>1</v>
      </c>
      <c r="L954" s="205" t="n">
        <v>760474</v>
      </c>
      <c r="M954" s="205" t="n">
        <v>23171</v>
      </c>
      <c r="N954" s="206" t="n">
        <f aca="false">M954/L954</f>
        <v>0.0304691547640024</v>
      </c>
      <c r="O954" s="207" t="n">
        <f aca="false">2*K954*N954/(2+K954*N954)</f>
        <v>0.0300119356085897</v>
      </c>
    </row>
    <row r="955" customFormat="false" ht="15" hidden="false" customHeight="false" outlineLevel="0" collapsed="false">
      <c r="A955" s="196" t="s">
        <v>214</v>
      </c>
      <c r="B955" s="197" t="s">
        <v>69</v>
      </c>
      <c r="C955" s="197" t="n">
        <v>1</v>
      </c>
      <c r="D955" s="198" t="n">
        <v>413472</v>
      </c>
      <c r="E955" s="198" t="n">
        <v>23182</v>
      </c>
      <c r="F955" s="199" t="n">
        <f aca="false">E955/D955</f>
        <v>0.0560666744060057</v>
      </c>
      <c r="G955" s="200" t="n">
        <f aca="false">2*C955*F955/(2+C955*F955)</f>
        <v>0.054537797926425</v>
      </c>
      <c r="I955" s="196" t="s">
        <v>214</v>
      </c>
      <c r="J955" s="197" t="s">
        <v>69</v>
      </c>
      <c r="K955" s="197" t="n">
        <v>1</v>
      </c>
      <c r="L955" s="198" t="n">
        <v>577943</v>
      </c>
      <c r="M955" s="198" t="n">
        <v>27898</v>
      </c>
      <c r="N955" s="199" t="n">
        <f aca="false">M955/L955</f>
        <v>0.0482711962944443</v>
      </c>
      <c r="O955" s="200" t="n">
        <f aca="false">2*K955*N955/(2+K955*N955)</f>
        <v>0.0471335986970596</v>
      </c>
    </row>
    <row r="956" customFormat="false" ht="15" hidden="false" customHeight="false" outlineLevel="0" collapsed="false">
      <c r="A956" s="203" t="s">
        <v>215</v>
      </c>
      <c r="B956" s="204" t="s">
        <v>70</v>
      </c>
      <c r="C956" s="204" t="n">
        <v>1</v>
      </c>
      <c r="D956" s="205" t="n">
        <v>243602</v>
      </c>
      <c r="E956" s="205" t="n">
        <v>21975</v>
      </c>
      <c r="F956" s="206" t="n">
        <f aca="false">E956/D956</f>
        <v>0.0902086189768557</v>
      </c>
      <c r="G956" s="207" t="n">
        <f aca="false">2*C956*F956/(2+C956*F956)</f>
        <v>0.0863154214922454</v>
      </c>
      <c r="I956" s="203" t="s">
        <v>215</v>
      </c>
      <c r="J956" s="204" t="s">
        <v>70</v>
      </c>
      <c r="K956" s="204" t="n">
        <v>1</v>
      </c>
      <c r="L956" s="205" t="n">
        <v>383058</v>
      </c>
      <c r="M956" s="205" t="n">
        <v>29134</v>
      </c>
      <c r="N956" s="206" t="n">
        <f aca="false">M956/L956</f>
        <v>0.0760563674430504</v>
      </c>
      <c r="O956" s="207" t="n">
        <f aca="false">2*K956*N956/(2+K956*N956)</f>
        <v>0.0732700408676517</v>
      </c>
    </row>
    <row r="957" customFormat="false" ht="15" hidden="false" customHeight="false" outlineLevel="0" collapsed="false">
      <c r="A957" s="196" t="s">
        <v>216</v>
      </c>
      <c r="B957" s="197" t="s">
        <v>71</v>
      </c>
      <c r="C957" s="197" t="n">
        <v>1</v>
      </c>
      <c r="D957" s="198" t="n">
        <v>122829</v>
      </c>
      <c r="E957" s="198" t="n">
        <v>16394</v>
      </c>
      <c r="F957" s="199" t="n">
        <f aca="false">E957/D957</f>
        <v>0.133470108850516</v>
      </c>
      <c r="G957" s="200" t="n">
        <f aca="false">2*C957*F957/(2+C957*F957)</f>
        <v>0.125120205150123</v>
      </c>
      <c r="I957" s="196" t="s">
        <v>216</v>
      </c>
      <c r="J957" s="197" t="s">
        <v>71</v>
      </c>
      <c r="K957" s="197" t="n">
        <v>1</v>
      </c>
      <c r="L957" s="198" t="n">
        <v>204129</v>
      </c>
      <c r="M957" s="198" t="n">
        <v>22828</v>
      </c>
      <c r="N957" s="199" t="n">
        <f aca="false">M957/L957</f>
        <v>0.111831243968275</v>
      </c>
      <c r="O957" s="200" t="n">
        <f aca="false">2*K957*N957/(2+K957*N957)</f>
        <v>0.105909261725039</v>
      </c>
    </row>
    <row r="958" customFormat="false" ht="15" hidden="false" customHeight="false" outlineLevel="0" collapsed="false">
      <c r="A958" s="203" t="n">
        <v>90</v>
      </c>
      <c r="B958" s="204" t="s">
        <v>72</v>
      </c>
      <c r="C958" s="204" t="n">
        <v>1</v>
      </c>
      <c r="D958" s="205" t="n">
        <v>48175</v>
      </c>
      <c r="E958" s="205" t="n">
        <v>8928</v>
      </c>
      <c r="F958" s="206" t="n">
        <f aca="false">E958/D958</f>
        <v>0.185324338349766</v>
      </c>
      <c r="G958" s="207" t="n">
        <f aca="false">2*C958*F958/(2+C958*F958)</f>
        <v>0.169608085259978</v>
      </c>
      <c r="I958" s="203" t="n">
        <v>90</v>
      </c>
      <c r="J958" s="204" t="s">
        <v>72</v>
      </c>
      <c r="K958" s="204" t="n">
        <v>1</v>
      </c>
      <c r="L958" s="205" t="n">
        <v>81829</v>
      </c>
      <c r="M958" s="205" t="n">
        <v>12808</v>
      </c>
      <c r="N958" s="206" t="n">
        <f aca="false">M958/L958</f>
        <v>0.15652152659815</v>
      </c>
      <c r="O958" s="207" t="n">
        <f aca="false">2*K958*N958/(2+K958*N958)</f>
        <v>0.145161107522129</v>
      </c>
    </row>
    <row r="959" customFormat="false" ht="15" hidden="false" customHeight="false" outlineLevel="0" collapsed="false">
      <c r="A959" s="196" t="n">
        <v>95</v>
      </c>
      <c r="B959" s="197" t="s">
        <v>74</v>
      </c>
      <c r="C959" s="197" t="n">
        <v>1</v>
      </c>
      <c r="D959" s="198" t="n">
        <v>12686</v>
      </c>
      <c r="E959" s="198" t="n">
        <v>3289</v>
      </c>
      <c r="F959" s="199" t="n">
        <f aca="false">E959/D959</f>
        <v>0.259262178779757</v>
      </c>
      <c r="G959" s="200" t="n">
        <f aca="false">2*C959*F959/(2+C959*F959)</f>
        <v>0.229510484630683</v>
      </c>
      <c r="I959" s="196" t="n">
        <v>95</v>
      </c>
      <c r="J959" s="197" t="s">
        <v>74</v>
      </c>
      <c r="K959" s="197" t="n">
        <v>1</v>
      </c>
      <c r="L959" s="198" t="n">
        <v>24363</v>
      </c>
      <c r="M959" s="198" t="n">
        <v>5432</v>
      </c>
      <c r="N959" s="199" t="n">
        <f aca="false">M959/L959</f>
        <v>0.222961047490046</v>
      </c>
      <c r="O959" s="200" t="n">
        <f aca="false">2*K959*N959/(2+K959*N959)</f>
        <v>0.200598249566084</v>
      </c>
    </row>
    <row r="960" customFormat="false" ht="15" hidden="false" customHeight="false" outlineLevel="0" collapsed="false">
      <c r="A960" s="220" t="s">
        <v>217</v>
      </c>
      <c r="B960" s="221" t="s">
        <v>218</v>
      </c>
      <c r="C960" s="221" t="n">
        <v>1</v>
      </c>
      <c r="D960" s="222" t="n">
        <v>2141</v>
      </c>
      <c r="E960" s="222" t="n">
        <v>683</v>
      </c>
      <c r="F960" s="223" t="n">
        <f aca="false">E960/D960</f>
        <v>0.319009808500701</v>
      </c>
      <c r="G960" s="224" t="n">
        <f aca="false">2*C960*F960/(2+C960*F960)</f>
        <v>0.275125881168177</v>
      </c>
      <c r="I960" s="220" t="s">
        <v>217</v>
      </c>
      <c r="J960" s="221" t="s">
        <v>218</v>
      </c>
      <c r="K960" s="221" t="n">
        <v>1</v>
      </c>
      <c r="L960" s="222" t="n">
        <v>6129</v>
      </c>
      <c r="M960" s="222" t="n">
        <v>1733</v>
      </c>
      <c r="N960" s="223" t="n">
        <f aca="false">M960/L960</f>
        <v>0.282754119758525</v>
      </c>
      <c r="O960" s="224" t="n">
        <f aca="false">2*K960*N960/(2+K960*N960)</f>
        <v>0.24773068401115</v>
      </c>
    </row>
    <row r="962" customFormat="false" ht="15" hidden="false" customHeight="false" outlineLevel="0" collapsed="false">
      <c r="A962" s="180"/>
      <c r="B962" s="181"/>
      <c r="C962" s="181"/>
      <c r="D962" s="181"/>
      <c r="E962" s="182"/>
      <c r="F962" s="182" t="s">
        <v>333</v>
      </c>
      <c r="G962" s="181"/>
      <c r="I962" s="180"/>
      <c r="J962" s="181"/>
      <c r="K962" s="181"/>
      <c r="L962" s="181"/>
      <c r="M962" s="182"/>
      <c r="N962" s="182" t="s">
        <v>334</v>
      </c>
      <c r="O962" s="181"/>
    </row>
    <row r="963" customFormat="false" ht="15" hidden="false" customHeight="false" outlineLevel="0" collapsed="false">
      <c r="A963" s="184"/>
      <c r="B963" s="185"/>
      <c r="C963" s="186"/>
      <c r="D963" s="187"/>
      <c r="E963" s="187"/>
      <c r="F963" s="187"/>
      <c r="G963" s="187"/>
      <c r="I963" s="184"/>
      <c r="J963" s="185"/>
      <c r="K963" s="186"/>
      <c r="L963" s="187"/>
      <c r="M963" s="187"/>
      <c r="N963" s="187"/>
      <c r="O963" s="187"/>
    </row>
    <row r="964" customFormat="false" ht="61" hidden="false" customHeight="false" outlineLevel="0" collapsed="false">
      <c r="A964" s="184" t="s">
        <v>163</v>
      </c>
      <c r="B964" s="187" t="s">
        <v>164</v>
      </c>
      <c r="C964" s="186" t="s">
        <v>165</v>
      </c>
      <c r="D964" s="187" t="s">
        <v>166</v>
      </c>
      <c r="E964" s="187" t="s">
        <v>167</v>
      </c>
      <c r="F964" s="187" t="s">
        <v>168</v>
      </c>
      <c r="G964" s="187" t="s">
        <v>169</v>
      </c>
      <c r="I964" s="184" t="s">
        <v>163</v>
      </c>
      <c r="J964" s="187" t="s">
        <v>164</v>
      </c>
      <c r="K964" s="186" t="s">
        <v>165</v>
      </c>
      <c r="L964" s="187" t="s">
        <v>166</v>
      </c>
      <c r="M964" s="187" t="s">
        <v>167</v>
      </c>
      <c r="N964" s="187" t="s">
        <v>168</v>
      </c>
      <c r="O964" s="187" t="s">
        <v>169</v>
      </c>
    </row>
    <row r="965" customFormat="false" ht="15" hidden="false" customHeight="false" outlineLevel="0" collapsed="false">
      <c r="A965" s="191" t="s">
        <v>175</v>
      </c>
      <c r="B965" s="192" t="s">
        <v>176</v>
      </c>
      <c r="C965" s="193" t="s">
        <v>177</v>
      </c>
      <c r="D965" s="192" t="s">
        <v>178</v>
      </c>
      <c r="E965" s="192" t="s">
        <v>179</v>
      </c>
      <c r="F965" s="192" t="s">
        <v>180</v>
      </c>
      <c r="G965" s="192" t="s">
        <v>181</v>
      </c>
      <c r="I965" s="191" t="s">
        <v>175</v>
      </c>
      <c r="J965" s="192" t="s">
        <v>176</v>
      </c>
      <c r="K965" s="193" t="s">
        <v>177</v>
      </c>
      <c r="L965" s="192" t="s">
        <v>178</v>
      </c>
      <c r="M965" s="192" t="s">
        <v>179</v>
      </c>
      <c r="N965" s="192" t="s">
        <v>180</v>
      </c>
      <c r="O965" s="192" t="s">
        <v>181</v>
      </c>
    </row>
    <row r="966" customFormat="false" ht="15" hidden="false" customHeight="false" outlineLevel="0" collapsed="false">
      <c r="A966" s="196" t="s">
        <v>186</v>
      </c>
      <c r="B966" s="197" t="s">
        <v>186</v>
      </c>
      <c r="C966" s="197" t="n">
        <v>1</v>
      </c>
      <c r="D966" s="198" t="n">
        <v>357548.480071219</v>
      </c>
      <c r="E966" s="198" t="n">
        <v>2620</v>
      </c>
      <c r="F966" s="199" t="n">
        <f aca="false">E966/D966</f>
        <v>0.00732767763263357</v>
      </c>
      <c r="G966" s="200" t="n">
        <f aca="false">2*C966*F966/(2+C966*F966)</f>
        <v>0.00730092820846824</v>
      </c>
      <c r="I966" s="196" t="s">
        <v>186</v>
      </c>
      <c r="J966" s="197" t="s">
        <v>186</v>
      </c>
      <c r="K966" s="197" t="n">
        <v>1</v>
      </c>
      <c r="L966" s="198" t="n">
        <v>344327.108091707</v>
      </c>
      <c r="M966" s="198" t="n">
        <v>1757</v>
      </c>
      <c r="N966" s="199" t="n">
        <f aca="false">M966/L966</f>
        <v>0.00510270599877384</v>
      </c>
      <c r="O966" s="200" t="n">
        <f aca="false">2*K966*N966/(2+K966*N966)</f>
        <v>0.00508972032555519</v>
      </c>
    </row>
    <row r="967" customFormat="false" ht="15" hidden="false" customHeight="false" outlineLevel="0" collapsed="false">
      <c r="A967" s="203" t="s">
        <v>188</v>
      </c>
      <c r="B967" s="204" t="s">
        <v>189</v>
      </c>
      <c r="C967" s="204" t="n">
        <v>1</v>
      </c>
      <c r="D967" s="205" t="n">
        <v>1795495</v>
      </c>
      <c r="E967" s="205" t="n">
        <v>413</v>
      </c>
      <c r="F967" s="206" t="n">
        <f aca="false">E967/D967</f>
        <v>0.000230020133723569</v>
      </c>
      <c r="G967" s="207" t="n">
        <f aca="false">2*C967*F967/(2+C967*F967)</f>
        <v>0.000229993682134809</v>
      </c>
      <c r="I967" s="203" t="s">
        <v>188</v>
      </c>
      <c r="J967" s="204" t="s">
        <v>189</v>
      </c>
      <c r="K967" s="204" t="n">
        <v>1</v>
      </c>
      <c r="L967" s="205" t="n">
        <v>1718665</v>
      </c>
      <c r="M967" s="205" t="n">
        <v>248</v>
      </c>
      <c r="N967" s="206" t="n">
        <f aca="false">M967/L967</f>
        <v>0.000144298045285149</v>
      </c>
      <c r="O967" s="207" t="n">
        <f aca="false">2*K967*N967/(2+K967*N967)</f>
        <v>0.000144287635073299</v>
      </c>
    </row>
    <row r="968" customFormat="false" ht="15" hidden="false" customHeight="false" outlineLevel="0" collapsed="false">
      <c r="A968" s="196" t="s">
        <v>194</v>
      </c>
      <c r="B968" s="197" t="s">
        <v>46</v>
      </c>
      <c r="C968" s="197" t="n">
        <v>1</v>
      </c>
      <c r="D968" s="198" t="n">
        <v>1824132</v>
      </c>
      <c r="E968" s="198" t="n">
        <v>195</v>
      </c>
      <c r="F968" s="199" t="n">
        <f aca="false">E968/D968</f>
        <v>0.000106900158541158</v>
      </c>
      <c r="G968" s="200" t="n">
        <f aca="false">2*C968*F968/(2+C968*F968)</f>
        <v>0.000106894445024598</v>
      </c>
      <c r="I968" s="196" t="s">
        <v>194</v>
      </c>
      <c r="J968" s="197" t="s">
        <v>46</v>
      </c>
      <c r="K968" s="197" t="n">
        <v>1</v>
      </c>
      <c r="L968" s="198" t="n">
        <v>1739258</v>
      </c>
      <c r="M968" s="198" t="n">
        <v>111</v>
      </c>
      <c r="N968" s="199" t="n">
        <f aca="false">M968/L968</f>
        <v>6.38203187796175E-005</v>
      </c>
      <c r="O968" s="200" t="n">
        <f aca="false">2*K968*N968/(2+K968*N968)</f>
        <v>6.38182823280564E-005</v>
      </c>
    </row>
    <row r="969" customFormat="false" ht="15" hidden="false" customHeight="false" outlineLevel="0" collapsed="false">
      <c r="A969" s="203" t="s">
        <v>200</v>
      </c>
      <c r="B969" s="204" t="s">
        <v>33</v>
      </c>
      <c r="C969" s="204" t="n">
        <v>1</v>
      </c>
      <c r="D969" s="205" t="n">
        <v>1757750</v>
      </c>
      <c r="E969" s="205" t="n">
        <v>211</v>
      </c>
      <c r="F969" s="206" t="n">
        <f aca="false">E969/D969</f>
        <v>0.000120039823638174</v>
      </c>
      <c r="G969" s="207" t="n">
        <f aca="false">2*C969*F969/(2+C969*F969)</f>
        <v>0.000120032619290949</v>
      </c>
      <c r="I969" s="203" t="s">
        <v>200</v>
      </c>
      <c r="J969" s="204" t="s">
        <v>33</v>
      </c>
      <c r="K969" s="204" t="n">
        <v>1</v>
      </c>
      <c r="L969" s="205" t="n">
        <v>1772890</v>
      </c>
      <c r="M969" s="205" t="n">
        <v>116</v>
      </c>
      <c r="N969" s="206" t="n">
        <f aca="false">M969/L969</f>
        <v>6.54298913074133E-005</v>
      </c>
      <c r="O969" s="207" t="n">
        <f aca="false">2*K969*N969/(2+K969*N969)</f>
        <v>6.54277508421003E-005</v>
      </c>
    </row>
    <row r="970" customFormat="false" ht="15" hidden="false" customHeight="false" outlineLevel="0" collapsed="false">
      <c r="A970" s="196" t="s">
        <v>202</v>
      </c>
      <c r="B970" s="197" t="s">
        <v>34</v>
      </c>
      <c r="C970" s="197" t="n">
        <v>1</v>
      </c>
      <c r="D970" s="198" t="n">
        <v>1711879</v>
      </c>
      <c r="E970" s="198" t="n">
        <v>483</v>
      </c>
      <c r="F970" s="199" t="n">
        <f aca="false">E970/D970</f>
        <v>0.000282146109625739</v>
      </c>
      <c r="G970" s="200" t="n">
        <f aca="false">2*C970*F970/(2+C970*F970)</f>
        <v>0.000282106312026519</v>
      </c>
      <c r="I970" s="196" t="s">
        <v>202</v>
      </c>
      <c r="J970" s="197" t="s">
        <v>34</v>
      </c>
      <c r="K970" s="197" t="n">
        <v>1</v>
      </c>
      <c r="L970" s="198" t="n">
        <v>1808782</v>
      </c>
      <c r="M970" s="198" t="n">
        <v>347</v>
      </c>
      <c r="N970" s="199" t="n">
        <f aca="false">M970/L970</f>
        <v>0.000191841802937004</v>
      </c>
      <c r="O970" s="200" t="n">
        <f aca="false">2*K970*N970/(2+K970*N970)</f>
        <v>0.000191823403063259</v>
      </c>
    </row>
    <row r="971" customFormat="false" ht="15" hidden="false" customHeight="false" outlineLevel="0" collapsed="false">
      <c r="A971" s="203" t="s">
        <v>203</v>
      </c>
      <c r="B971" s="204" t="s">
        <v>35</v>
      </c>
      <c r="C971" s="204" t="n">
        <v>1</v>
      </c>
      <c r="D971" s="205" t="n">
        <v>1733273</v>
      </c>
      <c r="E971" s="205" t="n">
        <v>595</v>
      </c>
      <c r="F971" s="206" t="n">
        <f aca="false">E971/D971</f>
        <v>0.000343281179594905</v>
      </c>
      <c r="G971" s="207" t="n">
        <f aca="false">2*C971*F971/(2+C971*F971)</f>
        <v>0.00034322226872227</v>
      </c>
      <c r="I971" s="203" t="s">
        <v>203</v>
      </c>
      <c r="J971" s="204" t="s">
        <v>35</v>
      </c>
      <c r="K971" s="204" t="n">
        <v>1</v>
      </c>
      <c r="L971" s="205" t="n">
        <v>1817044</v>
      </c>
      <c r="M971" s="205" t="n">
        <v>430</v>
      </c>
      <c r="N971" s="206" t="n">
        <f aca="false">M971/L971</f>
        <v>0.000236648094377461</v>
      </c>
      <c r="O971" s="207" t="n">
        <f aca="false">2*K971*N971/(2+K971*N971)</f>
        <v>0.000236620096529994</v>
      </c>
    </row>
    <row r="972" customFormat="false" ht="15" hidden="false" customHeight="false" outlineLevel="0" collapsed="false">
      <c r="A972" s="196" t="s">
        <v>204</v>
      </c>
      <c r="B972" s="197" t="s">
        <v>36</v>
      </c>
      <c r="C972" s="197" t="n">
        <v>1</v>
      </c>
      <c r="D972" s="198" t="n">
        <v>1768941</v>
      </c>
      <c r="E972" s="198" t="n">
        <v>697</v>
      </c>
      <c r="F972" s="199" t="n">
        <f aca="false">E972/D972</f>
        <v>0.000394021055535487</v>
      </c>
      <c r="G972" s="200" t="n">
        <f aca="false">2*C972*F972/(2+C972*F972)</f>
        <v>0.00039394344452957</v>
      </c>
      <c r="I972" s="196" t="s">
        <v>204</v>
      </c>
      <c r="J972" s="197" t="s">
        <v>36</v>
      </c>
      <c r="K972" s="197" t="n">
        <v>1</v>
      </c>
      <c r="L972" s="198" t="n">
        <v>1721268</v>
      </c>
      <c r="M972" s="198" t="n">
        <v>443</v>
      </c>
      <c r="N972" s="199" t="n">
        <f aca="false">M972/L972</f>
        <v>0.000257368405152481</v>
      </c>
      <c r="O972" s="200" t="n">
        <f aca="false">2*K972*N972/(2+K972*N972)</f>
        <v>0.000257335290165871</v>
      </c>
    </row>
    <row r="973" customFormat="false" ht="15" hidden="false" customHeight="false" outlineLevel="0" collapsed="false">
      <c r="A973" s="203" t="s">
        <v>205</v>
      </c>
      <c r="B973" s="204" t="s">
        <v>37</v>
      </c>
      <c r="C973" s="204" t="n">
        <v>1</v>
      </c>
      <c r="D973" s="205" t="n">
        <v>1695145</v>
      </c>
      <c r="E973" s="205" t="n">
        <v>869</v>
      </c>
      <c r="F973" s="206" t="n">
        <f aca="false">E973/D973</f>
        <v>0.000512640511578655</v>
      </c>
      <c r="G973" s="207" t="n">
        <f aca="false">2*C973*F973/(2+C973*F973)</f>
        <v>0.000512509145103488</v>
      </c>
      <c r="I973" s="203" t="s">
        <v>205</v>
      </c>
      <c r="J973" s="204" t="s">
        <v>37</v>
      </c>
      <c r="K973" s="204" t="n">
        <v>1</v>
      </c>
      <c r="L973" s="205" t="n">
        <v>1716530</v>
      </c>
      <c r="M973" s="205" t="n">
        <v>615</v>
      </c>
      <c r="N973" s="206" t="n">
        <f aca="false">M973/L973</f>
        <v>0.000358280950522275</v>
      </c>
      <c r="O973" s="207" t="n">
        <f aca="false">2*K973*N973/(2+K973*N973)</f>
        <v>0.000358216779398167</v>
      </c>
    </row>
    <row r="974" customFormat="false" ht="15" hidden="false" customHeight="false" outlineLevel="0" collapsed="false">
      <c r="A974" s="196" t="s">
        <v>206</v>
      </c>
      <c r="B974" s="197" t="s">
        <v>38</v>
      </c>
      <c r="C974" s="197" t="n">
        <v>1</v>
      </c>
      <c r="D974" s="198" t="n">
        <v>1595472</v>
      </c>
      <c r="E974" s="198" t="n">
        <v>1253</v>
      </c>
      <c r="F974" s="199" t="n">
        <f aca="false">E974/D974</f>
        <v>0.000785347533519861</v>
      </c>
      <c r="G974" s="200" t="n">
        <f aca="false">2*C974*F974/(2+C974*F974)</f>
        <v>0.000785039269192973</v>
      </c>
      <c r="I974" s="196" t="s">
        <v>206</v>
      </c>
      <c r="J974" s="197" t="s">
        <v>38</v>
      </c>
      <c r="K974" s="197" t="n">
        <v>1</v>
      </c>
      <c r="L974" s="198" t="n">
        <v>1746897</v>
      </c>
      <c r="M974" s="198" t="n">
        <v>1002</v>
      </c>
      <c r="N974" s="199" t="n">
        <f aca="false">M974/L974</f>
        <v>0.000573588482892809</v>
      </c>
      <c r="O974" s="200" t="n">
        <f aca="false">2*K974*N974/(2+K974*N974)</f>
        <v>0.000573424028183619</v>
      </c>
    </row>
    <row r="975" customFormat="false" ht="15" hidden="false" customHeight="false" outlineLevel="0" collapsed="false">
      <c r="A975" s="203" t="s">
        <v>207</v>
      </c>
      <c r="B975" s="204" t="s">
        <v>39</v>
      </c>
      <c r="C975" s="204" t="n">
        <v>1</v>
      </c>
      <c r="D975" s="205" t="n">
        <v>1576380</v>
      </c>
      <c r="E975" s="205" t="n">
        <v>1997</v>
      </c>
      <c r="F975" s="206" t="n">
        <f aca="false">E975/D975</f>
        <v>0.00126682652659892</v>
      </c>
      <c r="G975" s="207" t="n">
        <f aca="false">2*C975*F975/(2+C975*F975)</f>
        <v>0.00126602460981939</v>
      </c>
      <c r="I975" s="203" t="s">
        <v>207</v>
      </c>
      <c r="J975" s="204" t="s">
        <v>39</v>
      </c>
      <c r="K975" s="204" t="n">
        <v>1</v>
      </c>
      <c r="L975" s="205" t="n">
        <v>1743705</v>
      </c>
      <c r="M975" s="205" t="n">
        <v>1734</v>
      </c>
      <c r="N975" s="206" t="n">
        <f aca="false">M975/L975</f>
        <v>0.000994434264970279</v>
      </c>
      <c r="O975" s="207" t="n">
        <f aca="false">2*K975*N975/(2+K975*N975)</f>
        <v>0.000993940060943314</v>
      </c>
    </row>
    <row r="976" customFormat="false" ht="15" hidden="false" customHeight="false" outlineLevel="0" collapsed="false">
      <c r="A976" s="196" t="s">
        <v>208</v>
      </c>
      <c r="B976" s="197" t="s">
        <v>40</v>
      </c>
      <c r="C976" s="197" t="n">
        <v>1</v>
      </c>
      <c r="D976" s="198" t="n">
        <v>1403688</v>
      </c>
      <c r="E976" s="198" t="n">
        <v>2889</v>
      </c>
      <c r="F976" s="199" t="n">
        <f aca="false">E976/D976</f>
        <v>0.00205814967428659</v>
      </c>
      <c r="G976" s="200" t="n">
        <f aca="false">2*C976*F976/(2+C976*F976)</f>
        <v>0.00205603386157533</v>
      </c>
      <c r="I976" s="196" t="s">
        <v>208</v>
      </c>
      <c r="J976" s="197" t="s">
        <v>40</v>
      </c>
      <c r="K976" s="197" t="n">
        <v>1</v>
      </c>
      <c r="L976" s="198" t="n">
        <v>1631048</v>
      </c>
      <c r="M976" s="198" t="n">
        <v>2717</v>
      </c>
      <c r="N976" s="199" t="n">
        <f aca="false">M976/L976</f>
        <v>0.00166580014812562</v>
      </c>
      <c r="O976" s="200" t="n">
        <f aca="false">2*K976*N976/(2+K976*N976)</f>
        <v>0.00166441385770027</v>
      </c>
    </row>
    <row r="977" customFormat="false" ht="15" hidden="false" customHeight="false" outlineLevel="0" collapsed="false">
      <c r="A977" s="203" t="s">
        <v>209</v>
      </c>
      <c r="B977" s="204" t="s">
        <v>52</v>
      </c>
      <c r="C977" s="204" t="n">
        <v>1</v>
      </c>
      <c r="D977" s="205" t="n">
        <v>1196946</v>
      </c>
      <c r="E977" s="205" t="n">
        <v>3874</v>
      </c>
      <c r="F977" s="206" t="n">
        <f aca="false">E977/D977</f>
        <v>0.00323657040501409</v>
      </c>
      <c r="G977" s="207" t="n">
        <f aca="false">2*C977*F977/(2+C977*F977)</f>
        <v>0.00323134117340891</v>
      </c>
      <c r="I977" s="203" t="s">
        <v>209</v>
      </c>
      <c r="J977" s="204" t="s">
        <v>52</v>
      </c>
      <c r="K977" s="204" t="n">
        <v>1</v>
      </c>
      <c r="L977" s="205" t="n">
        <v>1551564</v>
      </c>
      <c r="M977" s="205" t="n">
        <v>4112</v>
      </c>
      <c r="N977" s="206" t="n">
        <f aca="false">M977/L977</f>
        <v>0.00265022905919446</v>
      </c>
      <c r="O977" s="207" t="n">
        <f aca="false">2*K977*N977/(2+K977*N977)</f>
        <v>0.00264672184961574</v>
      </c>
    </row>
    <row r="978" customFormat="false" ht="15" hidden="false" customHeight="false" outlineLevel="0" collapsed="false">
      <c r="A978" s="196" t="s">
        <v>210</v>
      </c>
      <c r="B978" s="197" t="s">
        <v>53</v>
      </c>
      <c r="C978" s="197" t="n">
        <v>1</v>
      </c>
      <c r="D978" s="198" t="n">
        <v>1103603</v>
      </c>
      <c r="E978" s="198" t="n">
        <v>5479</v>
      </c>
      <c r="F978" s="199" t="n">
        <f aca="false">E978/D978</f>
        <v>0.00496464761331747</v>
      </c>
      <c r="G978" s="200" t="n">
        <f aca="false">2*C978*F978/(2+C978*F978)</f>
        <v>0.00495235426642292</v>
      </c>
      <c r="I978" s="196" t="s">
        <v>210</v>
      </c>
      <c r="J978" s="197" t="s">
        <v>53</v>
      </c>
      <c r="K978" s="197" t="n">
        <v>1</v>
      </c>
      <c r="L978" s="198" t="n">
        <v>1482327</v>
      </c>
      <c r="M978" s="198" t="n">
        <v>6001</v>
      </c>
      <c r="N978" s="199" t="n">
        <f aca="false">M978/L978</f>
        <v>0.00404836449717235</v>
      </c>
      <c r="O978" s="200" t="n">
        <f aca="false">2*K978*N978/(2+K978*N978)</f>
        <v>0.00404018642353286</v>
      </c>
    </row>
    <row r="979" customFormat="false" ht="15" hidden="false" customHeight="false" outlineLevel="0" collapsed="false">
      <c r="A979" s="203" t="s">
        <v>211</v>
      </c>
      <c r="B979" s="204" t="s">
        <v>57</v>
      </c>
      <c r="C979" s="204" t="n">
        <v>1</v>
      </c>
      <c r="D979" s="205" t="n">
        <v>1019890</v>
      </c>
      <c r="E979" s="205" t="n">
        <v>7665</v>
      </c>
      <c r="F979" s="206" t="n">
        <f aca="false">E979/D979</f>
        <v>0.00751551637921737</v>
      </c>
      <c r="G979" s="207" t="n">
        <f aca="false">2*C979*F979/(2+C979*F979)</f>
        <v>0.00748738061339865</v>
      </c>
      <c r="I979" s="203" t="s">
        <v>211</v>
      </c>
      <c r="J979" s="204" t="s">
        <v>57</v>
      </c>
      <c r="K979" s="204" t="n">
        <v>1</v>
      </c>
      <c r="L979" s="205" t="n">
        <v>1245629</v>
      </c>
      <c r="M979" s="205" t="n">
        <v>7752</v>
      </c>
      <c r="N979" s="206" t="n">
        <f aca="false">M979/L979</f>
        <v>0.00622336185172311</v>
      </c>
      <c r="O979" s="207" t="n">
        <f aca="false">2*K979*N979/(2+K979*N979)</f>
        <v>0.00620405680649537</v>
      </c>
    </row>
    <row r="980" customFormat="false" ht="15" hidden="false" customHeight="false" outlineLevel="0" collapsed="false">
      <c r="A980" s="196" t="s">
        <v>212</v>
      </c>
      <c r="B980" s="197" t="s">
        <v>62</v>
      </c>
      <c r="C980" s="197" t="n">
        <v>1</v>
      </c>
      <c r="D980" s="198" t="n">
        <v>912903</v>
      </c>
      <c r="E980" s="198" t="n">
        <v>10611</v>
      </c>
      <c r="F980" s="199" t="n">
        <f aca="false">E980/D980</f>
        <v>0.0116233597654954</v>
      </c>
      <c r="G980" s="200" t="n">
        <f aca="false">2*C980*F980/(2+C980*F980)</f>
        <v>0.0115561988371922</v>
      </c>
      <c r="I980" s="196" t="s">
        <v>212</v>
      </c>
      <c r="J980" s="197" t="s">
        <v>62</v>
      </c>
      <c r="K980" s="197" t="n">
        <v>1</v>
      </c>
      <c r="L980" s="198" t="n">
        <v>1057594</v>
      </c>
      <c r="M980" s="198" t="n">
        <v>10409</v>
      </c>
      <c r="N980" s="199" t="n">
        <f aca="false">M980/L980</f>
        <v>0.00984215114684841</v>
      </c>
      <c r="O980" s="200" t="n">
        <f aca="false">2*K980*N980/(2+K980*N980)</f>
        <v>0.0097939543572935</v>
      </c>
    </row>
    <row r="981" customFormat="false" ht="15" hidden="false" customHeight="false" outlineLevel="0" collapsed="false">
      <c r="A981" s="203" t="s">
        <v>213</v>
      </c>
      <c r="B981" s="204" t="s">
        <v>64</v>
      </c>
      <c r="C981" s="204" t="n">
        <v>1</v>
      </c>
      <c r="D981" s="205" t="n">
        <v>775868</v>
      </c>
      <c r="E981" s="205" t="n">
        <v>14430</v>
      </c>
      <c r="F981" s="206" t="n">
        <f aca="false">E981/D981</f>
        <v>0.0185985244912794</v>
      </c>
      <c r="G981" s="207" t="n">
        <f aca="false">2*C981*F981/(2+C981*F981)</f>
        <v>0.0184271654473408</v>
      </c>
      <c r="I981" s="203" t="s">
        <v>213</v>
      </c>
      <c r="J981" s="204" t="s">
        <v>64</v>
      </c>
      <c r="K981" s="204" t="n">
        <v>1</v>
      </c>
      <c r="L981" s="205" t="n">
        <v>946350</v>
      </c>
      <c r="M981" s="205" t="n">
        <v>15179</v>
      </c>
      <c r="N981" s="206" t="n">
        <f aca="false">M981/L981</f>
        <v>0.0160395202620595</v>
      </c>
      <c r="O981" s="207" t="n">
        <f aca="false">2*K981*N981/(2+K981*N981)</f>
        <v>0.0159119105561726</v>
      </c>
    </row>
    <row r="982" customFormat="false" ht="15" hidden="false" customHeight="false" outlineLevel="0" collapsed="false">
      <c r="A982" s="196" t="s">
        <v>214</v>
      </c>
      <c r="B982" s="197" t="s">
        <v>69</v>
      </c>
      <c r="C982" s="197" t="n">
        <v>1</v>
      </c>
      <c r="D982" s="198" t="n">
        <v>594442</v>
      </c>
      <c r="E982" s="198" t="n">
        <v>18557</v>
      </c>
      <c r="F982" s="199" t="n">
        <f aca="false">E982/D982</f>
        <v>0.0312175115486456</v>
      </c>
      <c r="G982" s="200" t="n">
        <f aca="false">2*C982*F982/(2+C982*F982)</f>
        <v>0.0307377337691862</v>
      </c>
      <c r="I982" s="196" t="s">
        <v>214</v>
      </c>
      <c r="J982" s="197" t="s">
        <v>69</v>
      </c>
      <c r="K982" s="197" t="n">
        <v>1</v>
      </c>
      <c r="L982" s="198" t="n">
        <v>798187</v>
      </c>
      <c r="M982" s="198" t="n">
        <v>21264</v>
      </c>
      <c r="N982" s="199" t="n">
        <f aca="false">M982/L982</f>
        <v>0.0266403737470041</v>
      </c>
      <c r="O982" s="200" t="n">
        <f aca="false">2*K982*N982/(2+K982*N982)</f>
        <v>0.0262901835886645</v>
      </c>
    </row>
    <row r="983" customFormat="false" ht="15" hidden="false" customHeight="false" outlineLevel="0" collapsed="false">
      <c r="A983" s="203" t="s">
        <v>215</v>
      </c>
      <c r="B983" s="204" t="s">
        <v>70</v>
      </c>
      <c r="C983" s="204" t="n">
        <v>1</v>
      </c>
      <c r="D983" s="205" t="n">
        <v>414554</v>
      </c>
      <c r="E983" s="205" t="n">
        <v>24079</v>
      </c>
      <c r="F983" s="206" t="n">
        <f aca="false">E983/D983</f>
        <v>0.0580841096696691</v>
      </c>
      <c r="G983" s="207" t="n">
        <f aca="false">2*C983*F983/(2+C983*F983)</f>
        <v>0.0564448356573647</v>
      </c>
      <c r="I983" s="203" t="s">
        <v>215</v>
      </c>
      <c r="J983" s="204" t="s">
        <v>70</v>
      </c>
      <c r="K983" s="204" t="n">
        <v>1</v>
      </c>
      <c r="L983" s="205" t="n">
        <v>609631</v>
      </c>
      <c r="M983" s="205" t="n">
        <v>29343</v>
      </c>
      <c r="N983" s="206" t="n">
        <f aca="false">M983/L983</f>
        <v>0.0481323948421258</v>
      </c>
      <c r="O983" s="207" t="n">
        <f aca="false">2*K983*N983/(2+K983*N983)</f>
        <v>0.0470012533987931</v>
      </c>
    </row>
    <row r="984" customFormat="false" ht="15" hidden="false" customHeight="false" outlineLevel="0" collapsed="false">
      <c r="A984" s="196" t="s">
        <v>216</v>
      </c>
      <c r="B984" s="197" t="s">
        <v>71</v>
      </c>
      <c r="C984" s="197" t="n">
        <v>1</v>
      </c>
      <c r="D984" s="198" t="n">
        <v>256161</v>
      </c>
      <c r="E984" s="198" t="n">
        <v>24411</v>
      </c>
      <c r="F984" s="199" t="n">
        <f aca="false">E984/D984</f>
        <v>0.0952955367913148</v>
      </c>
      <c r="G984" s="200" t="n">
        <f aca="false">2*C984*F984/(2+C984*F984)</f>
        <v>0.0909614277489925</v>
      </c>
      <c r="I984" s="196" t="s">
        <v>216</v>
      </c>
      <c r="J984" s="197" t="s">
        <v>71</v>
      </c>
      <c r="K984" s="197" t="n">
        <v>1</v>
      </c>
      <c r="L984" s="198" t="n">
        <v>389111</v>
      </c>
      <c r="M984" s="198" t="n">
        <v>30310</v>
      </c>
      <c r="N984" s="199" t="n">
        <f aca="false">M984/L984</f>
        <v>0.0778955105355541</v>
      </c>
      <c r="O984" s="200" t="n">
        <f aca="false">2*K984*N984/(2+K984*N984)</f>
        <v>0.0749753874923936</v>
      </c>
    </row>
    <row r="985" customFormat="false" ht="15" hidden="false" customHeight="false" outlineLevel="0" collapsed="false">
      <c r="A985" s="203" t="n">
        <v>90</v>
      </c>
      <c r="B985" s="204" t="s">
        <v>72</v>
      </c>
      <c r="C985" s="204" t="n">
        <v>1</v>
      </c>
      <c r="D985" s="205" t="n">
        <v>128302</v>
      </c>
      <c r="E985" s="205" t="n">
        <v>18609</v>
      </c>
      <c r="F985" s="206" t="n">
        <f aca="false">E985/D985</f>
        <v>0.145040607317111</v>
      </c>
      <c r="G985" s="207" t="n">
        <f aca="false">2*C985*F985/(2+C985*F985)</f>
        <v>0.135233437373961</v>
      </c>
      <c r="I985" s="203" t="n">
        <v>90</v>
      </c>
      <c r="J985" s="204" t="s">
        <v>72</v>
      </c>
      <c r="K985" s="204" t="n">
        <v>1</v>
      </c>
      <c r="L985" s="205" t="n">
        <v>193830</v>
      </c>
      <c r="M985" s="205" t="n">
        <v>23006</v>
      </c>
      <c r="N985" s="206" t="n">
        <f aca="false">M985/L985</f>
        <v>0.118691637001496</v>
      </c>
      <c r="O985" s="207" t="n">
        <f aca="false">2*K985*N985/(2+K985*N985)</f>
        <v>0.112042389679204</v>
      </c>
    </row>
    <row r="986" customFormat="false" ht="15" hidden="false" customHeight="false" outlineLevel="0" collapsed="false">
      <c r="A986" s="196" t="n">
        <v>95</v>
      </c>
      <c r="B986" s="197" t="s">
        <v>74</v>
      </c>
      <c r="C986" s="197" t="n">
        <v>1</v>
      </c>
      <c r="D986" s="198" t="n">
        <v>42270</v>
      </c>
      <c r="E986" s="198" t="n">
        <v>9323</v>
      </c>
      <c r="F986" s="199" t="n">
        <f aca="false">E986/D986</f>
        <v>0.220558315590253</v>
      </c>
      <c r="G986" s="200" t="n">
        <f aca="false">2*C986*F986/(2+C986*F986)</f>
        <v>0.198651225722596</v>
      </c>
      <c r="I986" s="196" t="n">
        <v>95</v>
      </c>
      <c r="J986" s="197" t="s">
        <v>74</v>
      </c>
      <c r="K986" s="197" t="n">
        <v>1</v>
      </c>
      <c r="L986" s="198" t="n">
        <v>73776</v>
      </c>
      <c r="M986" s="198" t="n">
        <v>13644</v>
      </c>
      <c r="N986" s="199" t="n">
        <f aca="false">M986/L986</f>
        <v>0.184938191281718</v>
      </c>
      <c r="O986" s="200" t="n">
        <f aca="false">2*K986*N986/(2+K986*N986)</f>
        <v>0.169284597632696</v>
      </c>
    </row>
    <row r="987" customFormat="false" ht="15" hidden="false" customHeight="false" outlineLevel="0" collapsed="false">
      <c r="A987" s="220" t="s">
        <v>217</v>
      </c>
      <c r="B987" s="221" t="s">
        <v>218</v>
      </c>
      <c r="C987" s="221" t="n">
        <v>1</v>
      </c>
      <c r="D987" s="222" t="n">
        <v>8835</v>
      </c>
      <c r="E987" s="222" t="n">
        <v>2580</v>
      </c>
      <c r="F987" s="223" t="n">
        <f aca="false">E987/D987</f>
        <v>0.292020373514431</v>
      </c>
      <c r="G987" s="224" t="n">
        <f aca="false">2*C987*F987/(2+C987*F987)</f>
        <v>0.254814814814815</v>
      </c>
      <c r="I987" s="220" t="s">
        <v>217</v>
      </c>
      <c r="J987" s="221" t="s">
        <v>218</v>
      </c>
      <c r="K987" s="221" t="n">
        <v>1</v>
      </c>
      <c r="L987" s="222" t="n">
        <v>23886</v>
      </c>
      <c r="M987" s="222" t="n">
        <v>6022</v>
      </c>
      <c r="N987" s="223" t="n">
        <f aca="false">M987/L987</f>
        <v>0.252114209160177</v>
      </c>
      <c r="O987" s="224" t="n">
        <f aca="false">2*K987*N987/(2+K987*N987)</f>
        <v>0.223891140275867</v>
      </c>
    </row>
    <row r="989" customFormat="false" ht="15" hidden="false" customHeight="false" outlineLevel="0" collapsed="false">
      <c r="F989" s="179" t="n">
        <v>2022</v>
      </c>
      <c r="L989" s="0" t="n">
        <v>1338</v>
      </c>
      <c r="N989" s="179" t="n">
        <v>2035</v>
      </c>
    </row>
    <row r="990" customFormat="false" ht="15" hidden="false" customHeight="false" outlineLevel="0" collapsed="false">
      <c r="A990" s="180"/>
      <c r="B990" s="181"/>
      <c r="C990" s="181"/>
      <c r="D990" s="181"/>
      <c r="E990" s="182"/>
      <c r="F990" s="182" t="s">
        <v>335</v>
      </c>
      <c r="G990" s="181"/>
      <c r="I990" s="180"/>
      <c r="J990" s="181"/>
      <c r="K990" s="181"/>
      <c r="L990" s="181"/>
      <c r="M990" s="182"/>
      <c r="N990" s="182" t="s">
        <v>336</v>
      </c>
      <c r="O990" s="181"/>
    </row>
    <row r="991" customFormat="false" ht="15" hidden="false" customHeight="false" outlineLevel="0" collapsed="false">
      <c r="A991" s="184"/>
      <c r="B991" s="185"/>
      <c r="C991" s="186"/>
      <c r="D991" s="187"/>
      <c r="E991" s="187"/>
      <c r="F991" s="187"/>
      <c r="G991" s="187"/>
      <c r="I991" s="184"/>
      <c r="J991" s="185"/>
      <c r="K991" s="186"/>
      <c r="L991" s="187"/>
      <c r="M991" s="187"/>
      <c r="N991" s="187"/>
      <c r="O991" s="187"/>
    </row>
    <row r="992" customFormat="false" ht="61" hidden="false" customHeight="false" outlineLevel="0" collapsed="false">
      <c r="A992" s="184" t="s">
        <v>163</v>
      </c>
      <c r="B992" s="187" t="s">
        <v>164</v>
      </c>
      <c r="C992" s="186" t="s">
        <v>165</v>
      </c>
      <c r="D992" s="187" t="s">
        <v>166</v>
      </c>
      <c r="E992" s="187" t="s">
        <v>167</v>
      </c>
      <c r="F992" s="187" t="s">
        <v>168</v>
      </c>
      <c r="G992" s="187" t="s">
        <v>169</v>
      </c>
      <c r="I992" s="184" t="s">
        <v>163</v>
      </c>
      <c r="J992" s="187" t="s">
        <v>164</v>
      </c>
      <c r="K992" s="186" t="s">
        <v>165</v>
      </c>
      <c r="L992" s="187" t="s">
        <v>166</v>
      </c>
      <c r="M992" s="187" t="s">
        <v>167</v>
      </c>
      <c r="N992" s="187" t="s">
        <v>168</v>
      </c>
      <c r="O992" s="187" t="s">
        <v>169</v>
      </c>
    </row>
    <row r="993" customFormat="false" ht="15" hidden="false" customHeight="false" outlineLevel="0" collapsed="false">
      <c r="A993" s="191" t="s">
        <v>175</v>
      </c>
      <c r="B993" s="192" t="s">
        <v>176</v>
      </c>
      <c r="C993" s="193" t="s">
        <v>177</v>
      </c>
      <c r="D993" s="192" t="s">
        <v>178</v>
      </c>
      <c r="E993" s="192" t="s">
        <v>179</v>
      </c>
      <c r="F993" s="192" t="s">
        <v>180</v>
      </c>
      <c r="G993" s="192" t="s">
        <v>181</v>
      </c>
      <c r="I993" s="191" t="s">
        <v>175</v>
      </c>
      <c r="J993" s="192" t="s">
        <v>176</v>
      </c>
      <c r="K993" s="193" t="s">
        <v>177</v>
      </c>
      <c r="L993" s="192" t="s">
        <v>178</v>
      </c>
      <c r="M993" s="192" t="s">
        <v>179</v>
      </c>
      <c r="N993" s="192" t="s">
        <v>180</v>
      </c>
      <c r="O993" s="192" t="s">
        <v>181</v>
      </c>
    </row>
    <row r="994" customFormat="false" ht="15" hidden="false" customHeight="false" outlineLevel="0" collapsed="false">
      <c r="A994" s="196" t="s">
        <v>186</v>
      </c>
      <c r="B994" s="197" t="s">
        <v>186</v>
      </c>
      <c r="C994" s="197" t="n">
        <v>1</v>
      </c>
      <c r="D994" s="198" t="n">
        <v>729589.20598</v>
      </c>
      <c r="E994" s="198" t="n">
        <v>5822</v>
      </c>
      <c r="F994" s="199" t="n">
        <f aca="false">E994/D994</f>
        <v>0.00797983296940333</v>
      </c>
      <c r="G994" s="200" t="n">
        <f aca="false">2*C994*F994/(2+C994*F994)</f>
        <v>0.00794812063187183</v>
      </c>
      <c r="I994" s="196" t="s">
        <v>186</v>
      </c>
      <c r="J994" s="197" t="s">
        <v>186</v>
      </c>
      <c r="K994" s="197" t="n">
        <v>1</v>
      </c>
      <c r="L994" s="198" t="n">
        <v>703830.11321</v>
      </c>
      <c r="M994" s="198" t="n">
        <v>3949</v>
      </c>
      <c r="N994" s="199" t="n">
        <f aca="false">M994/L994</f>
        <v>0.00561072896126817</v>
      </c>
      <c r="O994" s="200" t="n">
        <f aca="false">2*K994*N994/(2+K994*N994)</f>
        <v>0.00559503285482925</v>
      </c>
    </row>
    <row r="995" customFormat="false" ht="15" hidden="false" customHeight="false" outlineLevel="0" collapsed="false">
      <c r="A995" s="203" t="s">
        <v>188</v>
      </c>
      <c r="B995" s="204" t="s">
        <v>189</v>
      </c>
      <c r="C995" s="204" t="n">
        <v>1</v>
      </c>
      <c r="D995" s="205" t="n">
        <v>2954189.79402</v>
      </c>
      <c r="E995" s="205" t="n">
        <v>912</v>
      </c>
      <c r="F995" s="206" t="n">
        <f aca="false">E995/D995</f>
        <v>0.000308714085278512</v>
      </c>
      <c r="G995" s="207" t="n">
        <f aca="false">2*C995*F995/(2+C995*F995)</f>
        <v>0.000308666440439604</v>
      </c>
      <c r="I995" s="203" t="s">
        <v>188</v>
      </c>
      <c r="J995" s="204" t="s">
        <v>189</v>
      </c>
      <c r="K995" s="204" t="n">
        <v>1</v>
      </c>
      <c r="L995" s="205" t="n">
        <v>2831443.88679</v>
      </c>
      <c r="M995" s="205" t="n">
        <v>567</v>
      </c>
      <c r="N995" s="206" t="n">
        <f aca="false">M995/L995</f>
        <v>0.000200251187263614</v>
      </c>
      <c r="O995" s="207" t="n">
        <f aca="false">2*K995*N995/(2+K995*N995)</f>
        <v>0.000200231139001958</v>
      </c>
    </row>
    <row r="996" customFormat="false" ht="15" hidden="false" customHeight="false" outlineLevel="0" collapsed="false">
      <c r="A996" s="196" t="s">
        <v>194</v>
      </c>
      <c r="B996" s="197" t="s">
        <v>46</v>
      </c>
      <c r="C996" s="197" t="n">
        <v>1</v>
      </c>
      <c r="D996" s="198" t="n">
        <v>3747610</v>
      </c>
      <c r="E996" s="198" t="n">
        <v>497</v>
      </c>
      <c r="F996" s="199" t="n">
        <f aca="false">E996/D996</f>
        <v>0.000132617855112992</v>
      </c>
      <c r="G996" s="200" t="n">
        <f aca="false">2*C996*F996/(2+C996*F996)</f>
        <v>0.00013260906194831</v>
      </c>
      <c r="I996" s="196" t="s">
        <v>194</v>
      </c>
      <c r="J996" s="197" t="s">
        <v>46</v>
      </c>
      <c r="K996" s="197" t="n">
        <v>1</v>
      </c>
      <c r="L996" s="198" t="n">
        <v>3572654</v>
      </c>
      <c r="M996" s="198" t="n">
        <v>296</v>
      </c>
      <c r="N996" s="199" t="n">
        <f aca="false">M996/L996</f>
        <v>8.28515719686261E-005</v>
      </c>
      <c r="O996" s="200" t="n">
        <f aca="false">2*K996*N996/(2+K996*N996)</f>
        <v>8.28481399193126E-005</v>
      </c>
    </row>
    <row r="997" customFormat="false" ht="15" hidden="false" customHeight="false" outlineLevel="0" collapsed="false">
      <c r="A997" s="203" t="s">
        <v>200</v>
      </c>
      <c r="B997" s="204" t="s">
        <v>33</v>
      </c>
      <c r="C997" s="204" t="n">
        <v>1</v>
      </c>
      <c r="D997" s="205" t="n">
        <v>3670556</v>
      </c>
      <c r="E997" s="205" t="n">
        <v>578</v>
      </c>
      <c r="F997" s="206" t="n">
        <f aca="false">E997/D997</f>
        <v>0.000157469331621694</v>
      </c>
      <c r="G997" s="207" t="n">
        <f aca="false">2*C997*F997/(2+C997*F997)</f>
        <v>0.000157456934302592</v>
      </c>
      <c r="I997" s="203" t="s">
        <v>200</v>
      </c>
      <c r="J997" s="204" t="s">
        <v>33</v>
      </c>
      <c r="K997" s="204" t="n">
        <v>1</v>
      </c>
      <c r="L997" s="205" t="n">
        <v>3635917</v>
      </c>
      <c r="M997" s="205" t="n">
        <v>366</v>
      </c>
      <c r="N997" s="206" t="n">
        <f aca="false">M997/L997</f>
        <v>0.00010066236385484</v>
      </c>
      <c r="O997" s="207" t="n">
        <f aca="false">2*K997*N997/(2+K997*N997)</f>
        <v>0.00010065729765408</v>
      </c>
    </row>
    <row r="998" customFormat="false" ht="15" hidden="false" customHeight="false" outlineLevel="0" collapsed="false">
      <c r="A998" s="196" t="s">
        <v>202</v>
      </c>
      <c r="B998" s="197" t="s">
        <v>34</v>
      </c>
      <c r="C998" s="197" t="n">
        <v>1</v>
      </c>
      <c r="D998" s="198" t="n">
        <v>3511189</v>
      </c>
      <c r="E998" s="198" t="n">
        <v>1791</v>
      </c>
      <c r="F998" s="199" t="n">
        <f aca="false">E998/D998</f>
        <v>0.00051008362124625</v>
      </c>
      <c r="G998" s="200" t="n">
        <f aca="false">2*C998*F998/(2+C998*F998)</f>
        <v>0.000509953561766524</v>
      </c>
      <c r="I998" s="196" t="s">
        <v>202</v>
      </c>
      <c r="J998" s="197" t="s">
        <v>34</v>
      </c>
      <c r="K998" s="197" t="n">
        <v>1</v>
      </c>
      <c r="L998" s="198" t="n">
        <v>3709025</v>
      </c>
      <c r="M998" s="198" t="n">
        <v>1411</v>
      </c>
      <c r="N998" s="199" t="n">
        <f aca="false">M998/L998</f>
        <v>0.000380423426641772</v>
      </c>
      <c r="O998" s="200" t="n">
        <f aca="false">2*K998*N998/(2+K998*N998)</f>
        <v>0.000380351079411294</v>
      </c>
    </row>
    <row r="999" customFormat="false" ht="15" hidden="false" customHeight="false" outlineLevel="0" collapsed="false">
      <c r="A999" s="203" t="s">
        <v>203</v>
      </c>
      <c r="B999" s="204" t="s">
        <v>35</v>
      </c>
      <c r="C999" s="204" t="n">
        <v>1</v>
      </c>
      <c r="D999" s="205" t="n">
        <v>3514404</v>
      </c>
      <c r="E999" s="205" t="n">
        <v>2560</v>
      </c>
      <c r="F999" s="206" t="n">
        <f aca="false">E999/D999</f>
        <v>0.000728430766639237</v>
      </c>
      <c r="G999" s="207" t="n">
        <f aca="false">2*C999*F999/(2+C999*F999)</f>
        <v>0.000728165557541576</v>
      </c>
      <c r="I999" s="203" t="s">
        <v>203</v>
      </c>
      <c r="J999" s="204" t="s">
        <v>35</v>
      </c>
      <c r="K999" s="204" t="n">
        <v>1</v>
      </c>
      <c r="L999" s="205" t="n">
        <v>3754460</v>
      </c>
      <c r="M999" s="205" t="n">
        <v>2103</v>
      </c>
      <c r="N999" s="206" t="n">
        <f aca="false">M999/L999</f>
        <v>0.000560133814183664</v>
      </c>
      <c r="O999" s="207" t="n">
        <f aca="false">2*K999*N999/(2+K999*N999)</f>
        <v>0.000559976983161948</v>
      </c>
    </row>
    <row r="1000" customFormat="false" ht="15" hidden="false" customHeight="false" outlineLevel="0" collapsed="false">
      <c r="A1000" s="196" t="s">
        <v>204</v>
      </c>
      <c r="B1000" s="197" t="s">
        <v>36</v>
      </c>
      <c r="C1000" s="197" t="n">
        <v>1</v>
      </c>
      <c r="D1000" s="198" t="n">
        <v>3563825</v>
      </c>
      <c r="E1000" s="198" t="n">
        <v>2661</v>
      </c>
      <c r="F1000" s="199" t="n">
        <f aca="false">E1000/D1000</f>
        <v>0.000746669659705513</v>
      </c>
      <c r="G1000" s="200" t="n">
        <f aca="false">2*C1000*F1000/(2+C1000*F1000)</f>
        <v>0.000746391005946304</v>
      </c>
      <c r="I1000" s="196" t="s">
        <v>204</v>
      </c>
      <c r="J1000" s="197" t="s">
        <v>36</v>
      </c>
      <c r="K1000" s="197" t="n">
        <v>1</v>
      </c>
      <c r="L1000" s="198" t="n">
        <v>3556088</v>
      </c>
      <c r="M1000" s="198" t="n">
        <v>1934</v>
      </c>
      <c r="N1000" s="199" t="n">
        <f aca="false">M1000/L1000</f>
        <v>0.000543856057555381</v>
      </c>
      <c r="O1000" s="200" t="n">
        <f aca="false">2*K1000*N1000/(2+K1000*N1000)</f>
        <v>0.000543708208054135</v>
      </c>
    </row>
    <row r="1001" customFormat="false" ht="15" hidden="false" customHeight="false" outlineLevel="0" collapsed="false">
      <c r="A1001" s="203" t="s">
        <v>205</v>
      </c>
      <c r="B1001" s="204" t="s">
        <v>37</v>
      </c>
      <c r="C1001" s="204" t="n">
        <v>1</v>
      </c>
      <c r="D1001" s="205" t="n">
        <v>3431976</v>
      </c>
      <c r="E1001" s="205" t="n">
        <v>2822</v>
      </c>
      <c r="F1001" s="206" t="n">
        <f aca="false">E1001/D1001</f>
        <v>0.000822266822378711</v>
      </c>
      <c r="G1001" s="207" t="n">
        <f aca="false">2*C1001*F1001/(2+C1001*F1001)</f>
        <v>0.000821928899946321</v>
      </c>
      <c r="I1001" s="203" t="s">
        <v>205</v>
      </c>
      <c r="J1001" s="204" t="s">
        <v>37</v>
      </c>
      <c r="K1001" s="204" t="n">
        <v>1</v>
      </c>
      <c r="L1001" s="205" t="n">
        <v>3487351</v>
      </c>
      <c r="M1001" s="205" t="n">
        <v>2127</v>
      </c>
      <c r="N1001" s="206" t="n">
        <f aca="false">M1001/L1001</f>
        <v>0.000609918531286355</v>
      </c>
      <c r="O1001" s="207" t="n">
        <f aca="false">2*K1001*N1001/(2+K1001*N1001)</f>
        <v>0.000609732587684176</v>
      </c>
    </row>
    <row r="1002" customFormat="false" ht="15" hidden="false" customHeight="false" outlineLevel="0" collapsed="false">
      <c r="A1002" s="196" t="s">
        <v>206</v>
      </c>
      <c r="B1002" s="197" t="s">
        <v>38</v>
      </c>
      <c r="C1002" s="197" t="n">
        <v>1</v>
      </c>
      <c r="D1002" s="198" t="n">
        <v>3194549</v>
      </c>
      <c r="E1002" s="198" t="n">
        <v>3540</v>
      </c>
      <c r="F1002" s="199" t="n">
        <f aca="false">E1002/D1002</f>
        <v>0.00110813764321662</v>
      </c>
      <c r="G1002" s="200" t="n">
        <f aca="false">2*C1002*F1002/(2+C1002*F1002)</f>
        <v>0.00110752399869975</v>
      </c>
      <c r="I1002" s="196" t="s">
        <v>206</v>
      </c>
      <c r="J1002" s="197" t="s">
        <v>38</v>
      </c>
      <c r="K1002" s="197" t="n">
        <v>1</v>
      </c>
      <c r="L1002" s="198" t="n">
        <v>3509754</v>
      </c>
      <c r="M1002" s="198" t="n">
        <v>2992</v>
      </c>
      <c r="N1002" s="199" t="n">
        <f aca="false">M1002/L1002</f>
        <v>0.000852481398981239</v>
      </c>
      <c r="O1002" s="200" t="n">
        <f aca="false">2*K1002*N1002/(2+K1002*N1002)</f>
        <v>0.000852118191527234</v>
      </c>
    </row>
    <row r="1003" customFormat="false" ht="15" hidden="false" customHeight="false" outlineLevel="0" collapsed="false">
      <c r="A1003" s="203" t="s">
        <v>207</v>
      </c>
      <c r="B1003" s="204" t="s">
        <v>39</v>
      </c>
      <c r="C1003" s="204" t="n">
        <v>1</v>
      </c>
      <c r="D1003" s="205" t="n">
        <v>3122748</v>
      </c>
      <c r="E1003" s="205" t="n">
        <v>5326</v>
      </c>
      <c r="F1003" s="206" t="n">
        <f aca="false">E1003/D1003</f>
        <v>0.00170554908689398</v>
      </c>
      <c r="G1003" s="207" t="n">
        <f aca="false">2*C1003*F1003/(2+C1003*F1003)</f>
        <v>0.00170409587731022</v>
      </c>
      <c r="I1003" s="203" t="s">
        <v>207</v>
      </c>
      <c r="J1003" s="204" t="s">
        <v>39</v>
      </c>
      <c r="K1003" s="204" t="n">
        <v>1</v>
      </c>
      <c r="L1003" s="205" t="n">
        <v>3511056</v>
      </c>
      <c r="M1003" s="205" t="n">
        <v>4776</v>
      </c>
      <c r="N1003" s="206" t="n">
        <f aca="false">M1003/L1003</f>
        <v>0.00136027451570126</v>
      </c>
      <c r="O1003" s="207" t="n">
        <f aca="false">2*K1003*N1003/(2+K1003*N1003)</f>
        <v>0.00135934997113943</v>
      </c>
    </row>
    <row r="1004" customFormat="false" ht="15" hidden="false" customHeight="false" outlineLevel="0" collapsed="false">
      <c r="A1004" s="196" t="s">
        <v>208</v>
      </c>
      <c r="B1004" s="197" t="s">
        <v>40</v>
      </c>
      <c r="C1004" s="197" t="n">
        <v>1</v>
      </c>
      <c r="D1004" s="198" t="n">
        <v>2841314</v>
      </c>
      <c r="E1004" s="198" t="n">
        <v>7749</v>
      </c>
      <c r="F1004" s="199" t="n">
        <f aca="false">E1004/D1004</f>
        <v>0.00272725928918803</v>
      </c>
      <c r="G1004" s="200" t="n">
        <f aca="false">2*C1004*F1004/(2+C1004*F1004)</f>
        <v>0.00272354538196678</v>
      </c>
      <c r="I1004" s="196" t="s">
        <v>208</v>
      </c>
      <c r="J1004" s="197" t="s">
        <v>40</v>
      </c>
      <c r="K1004" s="197" t="n">
        <v>1</v>
      </c>
      <c r="L1004" s="198" t="n">
        <v>3275802</v>
      </c>
      <c r="M1004" s="198" t="n">
        <v>7358</v>
      </c>
      <c r="N1004" s="199" t="n">
        <f aca="false">M1004/L1004</f>
        <v>0.00224616750340833</v>
      </c>
      <c r="O1004" s="200" t="n">
        <f aca="false">2*K1004*N1004/(2+K1004*N1004)</f>
        <v>0.00224364769913288</v>
      </c>
    </row>
    <row r="1005" customFormat="false" ht="15" hidden="false" customHeight="false" outlineLevel="0" collapsed="false">
      <c r="A1005" s="203" t="s">
        <v>209</v>
      </c>
      <c r="B1005" s="204" t="s">
        <v>52</v>
      </c>
      <c r="C1005" s="204" t="n">
        <v>1</v>
      </c>
      <c r="D1005" s="205" t="n">
        <v>2387459</v>
      </c>
      <c r="E1005" s="205" t="n">
        <v>10631</v>
      </c>
      <c r="F1005" s="206" t="n">
        <f aca="false">E1005/D1005</f>
        <v>0.00445285133692348</v>
      </c>
      <c r="G1005" s="207" t="n">
        <f aca="false">2*C1005*F1005/(2+C1005*F1005)</f>
        <v>0.00444295941803124</v>
      </c>
      <c r="I1005" s="203" t="s">
        <v>209</v>
      </c>
      <c r="J1005" s="204" t="s">
        <v>52</v>
      </c>
      <c r="K1005" s="204" t="n">
        <v>1</v>
      </c>
      <c r="L1005" s="205" t="n">
        <v>3054912</v>
      </c>
      <c r="M1005" s="205" t="n">
        <v>11144</v>
      </c>
      <c r="N1005" s="206" t="n">
        <f aca="false">M1005/L1005</f>
        <v>0.00364789558586303</v>
      </c>
      <c r="O1005" s="207" t="n">
        <f aca="false">2*K1005*N1005/(2+K1005*N1005)</f>
        <v>0.00364125412843197</v>
      </c>
    </row>
    <row r="1006" customFormat="false" ht="15" hidden="false" customHeight="false" outlineLevel="0" collapsed="false">
      <c r="A1006" s="196" t="s">
        <v>210</v>
      </c>
      <c r="B1006" s="197" t="s">
        <v>53</v>
      </c>
      <c r="C1006" s="197" t="n">
        <v>1</v>
      </c>
      <c r="D1006" s="198" t="n">
        <v>2135449</v>
      </c>
      <c r="E1006" s="198" t="n">
        <v>15171</v>
      </c>
      <c r="F1006" s="199" t="n">
        <f aca="false">E1006/D1006</f>
        <v>0.00710436072226497</v>
      </c>
      <c r="G1006" s="200" t="n">
        <f aca="false">2*C1006*F1006/(2+C1006*F1006)</f>
        <v>0.00707921407704822</v>
      </c>
      <c r="I1006" s="196" t="s">
        <v>210</v>
      </c>
      <c r="J1006" s="197" t="s">
        <v>53</v>
      </c>
      <c r="K1006" s="197" t="n">
        <v>1</v>
      </c>
      <c r="L1006" s="198" t="n">
        <v>2930690</v>
      </c>
      <c r="M1006" s="198" t="n">
        <v>17100</v>
      </c>
      <c r="N1006" s="199" t="n">
        <f aca="false">M1006/L1006</f>
        <v>0.00583480340807114</v>
      </c>
      <c r="O1006" s="200" t="n">
        <f aca="false">2*K1006*N1006/(2+K1006*N1006)</f>
        <v>0.00581783045957458</v>
      </c>
    </row>
    <row r="1007" customFormat="false" ht="15" hidden="false" customHeight="false" outlineLevel="0" collapsed="false">
      <c r="A1007" s="203" t="s">
        <v>211</v>
      </c>
      <c r="B1007" s="204" t="s">
        <v>57</v>
      </c>
      <c r="C1007" s="204" t="n">
        <v>1</v>
      </c>
      <c r="D1007" s="205" t="n">
        <v>1949789</v>
      </c>
      <c r="E1007" s="205" t="n">
        <v>21336</v>
      </c>
      <c r="F1007" s="206" t="n">
        <f aca="false">E1007/D1007</f>
        <v>0.0109427225202317</v>
      </c>
      <c r="G1007" s="207" t="n">
        <f aca="false">2*C1007*F1007/(2+C1007*F1007)</f>
        <v>0.0108831767286913</v>
      </c>
      <c r="I1007" s="203" t="s">
        <v>211</v>
      </c>
      <c r="J1007" s="204" t="s">
        <v>57</v>
      </c>
      <c r="K1007" s="204" t="n">
        <v>1</v>
      </c>
      <c r="L1007" s="205" t="n">
        <v>2458157</v>
      </c>
      <c r="M1007" s="205" t="n">
        <v>22490</v>
      </c>
      <c r="N1007" s="206" t="n">
        <f aca="false">M1007/L1007</f>
        <v>0.00914913083257091</v>
      </c>
      <c r="O1007" s="207" t="n">
        <f aca="false">2*K1007*N1007/(2+K1007*N1007)</f>
        <v>0.00910746812386157</v>
      </c>
    </row>
    <row r="1008" customFormat="false" ht="15" hidden="false" customHeight="false" outlineLevel="0" collapsed="false">
      <c r="A1008" s="196" t="s">
        <v>212</v>
      </c>
      <c r="B1008" s="197" t="s">
        <v>62</v>
      </c>
      <c r="C1008" s="197" t="n">
        <v>1</v>
      </c>
      <c r="D1008" s="198" t="n">
        <v>1708254</v>
      </c>
      <c r="E1008" s="198" t="n">
        <v>28430</v>
      </c>
      <c r="F1008" s="199" t="n">
        <f aca="false">E1008/D1008</f>
        <v>0.0166427240913822</v>
      </c>
      <c r="G1008" s="200" t="n">
        <f aca="false">2*C1008*F1008/(2+C1008*F1008)</f>
        <v>0.0165053768747072</v>
      </c>
      <c r="I1008" s="196" t="s">
        <v>212</v>
      </c>
      <c r="J1008" s="197" t="s">
        <v>62</v>
      </c>
      <c r="K1008" s="197" t="n">
        <v>1</v>
      </c>
      <c r="L1008" s="198" t="n">
        <v>2006996</v>
      </c>
      <c r="M1008" s="198" t="n">
        <v>28167</v>
      </c>
      <c r="N1008" s="199" t="n">
        <f aca="false">M1008/L1008</f>
        <v>0.014034407642068</v>
      </c>
      <c r="O1008" s="200" t="n">
        <f aca="false">2*K1008*N1008/(2+K1008*N1008)</f>
        <v>0.0139366115979109</v>
      </c>
    </row>
    <row r="1009" customFormat="false" ht="15" hidden="false" customHeight="false" outlineLevel="0" collapsed="false">
      <c r="A1009" s="203" t="s">
        <v>213</v>
      </c>
      <c r="B1009" s="204" t="s">
        <v>64</v>
      </c>
      <c r="C1009" s="204" t="n">
        <v>1</v>
      </c>
      <c r="D1009" s="205" t="n">
        <v>1413415</v>
      </c>
      <c r="E1009" s="205" t="n">
        <v>36349</v>
      </c>
      <c r="F1009" s="206" t="n">
        <f aca="false">E1009/D1009</f>
        <v>0.0257171460611356</v>
      </c>
      <c r="G1009" s="207" t="n">
        <f aca="false">2*C1009*F1009/(2+C1009*F1009)</f>
        <v>0.0253906584254774</v>
      </c>
      <c r="I1009" s="203" t="s">
        <v>213</v>
      </c>
      <c r="J1009" s="204" t="s">
        <v>64</v>
      </c>
      <c r="K1009" s="204" t="n">
        <v>1</v>
      </c>
      <c r="L1009" s="205" t="n">
        <v>1726380</v>
      </c>
      <c r="M1009" s="205" t="n">
        <v>38393</v>
      </c>
      <c r="N1009" s="206" t="n">
        <f aca="false">M1009/L1009</f>
        <v>0.0222390203779006</v>
      </c>
      <c r="O1009" s="207" t="n">
        <f aca="false">2*K1009*N1009/(2+K1009*N1009)</f>
        <v>0.0219944528354959</v>
      </c>
    </row>
    <row r="1010" customFormat="false" ht="15" hidden="false" customHeight="false" outlineLevel="0" collapsed="false">
      <c r="A1010" s="196" t="s">
        <v>214</v>
      </c>
      <c r="B1010" s="197" t="s">
        <v>69</v>
      </c>
      <c r="C1010" s="197" t="n">
        <v>1</v>
      </c>
      <c r="D1010" s="198" t="n">
        <v>1042948</v>
      </c>
      <c r="E1010" s="198" t="n">
        <v>42625</v>
      </c>
      <c r="F1010" s="199" t="n">
        <f aca="false">E1010/D1010</f>
        <v>0.0408697269662533</v>
      </c>
      <c r="G1010" s="200" t="n">
        <f aca="false">2*C1010*F1010/(2+C1010*F1010)</f>
        <v>0.0400512844364702</v>
      </c>
      <c r="I1010" s="196" t="s">
        <v>214</v>
      </c>
      <c r="J1010" s="197" t="s">
        <v>69</v>
      </c>
      <c r="K1010" s="197" t="n">
        <v>1</v>
      </c>
      <c r="L1010" s="198" t="n">
        <v>1398311</v>
      </c>
      <c r="M1010" s="198" t="n">
        <v>49448</v>
      </c>
      <c r="N1010" s="199" t="n">
        <f aca="false">M1010/L1010</f>
        <v>0.0353626625264337</v>
      </c>
      <c r="O1010" s="200" t="n">
        <f aca="false">2*K1010*N1010/(2+K1010*N1010)</f>
        <v>0.0347482669084035</v>
      </c>
    </row>
    <row r="1011" customFormat="false" ht="15" hidden="false" customHeight="false" outlineLevel="0" collapsed="false">
      <c r="A1011" s="203" t="s">
        <v>215</v>
      </c>
      <c r="B1011" s="204" t="s">
        <v>70</v>
      </c>
      <c r="C1011" s="204" t="n">
        <v>1</v>
      </c>
      <c r="D1011" s="205" t="n">
        <v>676901</v>
      </c>
      <c r="E1011" s="205" t="n">
        <v>46663</v>
      </c>
      <c r="F1011" s="206" t="n">
        <f aca="false">E1011/D1011</f>
        <v>0.0689362255337191</v>
      </c>
      <c r="G1011" s="207" t="n">
        <f aca="false">2*C1011*F1011/(2+C1011*F1011)</f>
        <v>0.0666392948056538</v>
      </c>
      <c r="I1011" s="203" t="s">
        <v>215</v>
      </c>
      <c r="J1011" s="204" t="s">
        <v>70</v>
      </c>
      <c r="K1011" s="204" t="n">
        <v>1</v>
      </c>
      <c r="L1011" s="205" t="n">
        <v>1014744</v>
      </c>
      <c r="M1011" s="205" t="n">
        <v>59067</v>
      </c>
      <c r="N1011" s="206" t="n">
        <f aca="false">M1011/L1011</f>
        <v>0.0582087698966439</v>
      </c>
      <c r="O1011" s="207" t="n">
        <f aca="false">2*K1011*N1011/(2+K1011*N1011)</f>
        <v>0.0565625516206181</v>
      </c>
    </row>
    <row r="1012" customFormat="false" ht="15" hidden="false" customHeight="false" outlineLevel="0" collapsed="false">
      <c r="A1012" s="196" t="s">
        <v>216</v>
      </c>
      <c r="B1012" s="197" t="s">
        <v>71</v>
      </c>
      <c r="C1012" s="197" t="n">
        <v>1</v>
      </c>
      <c r="D1012" s="198" t="n">
        <v>387009</v>
      </c>
      <c r="E1012" s="198" t="n">
        <v>41000</v>
      </c>
      <c r="F1012" s="199" t="n">
        <f aca="false">E1012/D1012</f>
        <v>0.105940688717833</v>
      </c>
      <c r="G1012" s="200" t="n">
        <f aca="false">2*C1012*F1012/(2+C1012*F1012)</f>
        <v>0.10061127484301</v>
      </c>
      <c r="I1012" s="196" t="s">
        <v>216</v>
      </c>
      <c r="J1012" s="197" t="s">
        <v>71</v>
      </c>
      <c r="K1012" s="197" t="n">
        <v>1</v>
      </c>
      <c r="L1012" s="198" t="n">
        <v>615588</v>
      </c>
      <c r="M1012" s="198" t="n">
        <v>54511</v>
      </c>
      <c r="N1012" s="199" t="n">
        <f aca="false">M1012/L1012</f>
        <v>0.0885511088585223</v>
      </c>
      <c r="O1012" s="200" t="n">
        <f aca="false">2*K1012*N1012/(2+K1012*N1012)</f>
        <v>0.0847966884630552</v>
      </c>
    </row>
    <row r="1013" customFormat="false" ht="15" hidden="false" customHeight="false" outlineLevel="0" collapsed="false">
      <c r="A1013" s="203" t="n">
        <v>90</v>
      </c>
      <c r="B1013" s="204" t="s">
        <v>72</v>
      </c>
      <c r="C1013" s="204" t="n">
        <v>1</v>
      </c>
      <c r="D1013" s="205" t="n">
        <v>181208</v>
      </c>
      <c r="E1013" s="205" t="n">
        <v>27860</v>
      </c>
      <c r="F1013" s="206" t="n">
        <f aca="false">E1013/D1013</f>
        <v>0.153745971480288</v>
      </c>
      <c r="G1013" s="207" t="n">
        <f aca="false">2*C1013*F1013/(2+C1013*F1013)</f>
        <v>0.142770757105228</v>
      </c>
      <c r="I1013" s="203" t="n">
        <v>90</v>
      </c>
      <c r="J1013" s="204" t="s">
        <v>72</v>
      </c>
      <c r="K1013" s="204" t="n">
        <v>1</v>
      </c>
      <c r="L1013" s="205" t="n">
        <v>289144</v>
      </c>
      <c r="M1013" s="205" t="n">
        <v>37096</v>
      </c>
      <c r="N1013" s="206" t="n">
        <f aca="false">M1013/L1013</f>
        <v>0.128295935589187</v>
      </c>
      <c r="O1013" s="207" t="n">
        <f aca="false">2*K1013*N1013/(2+K1013*N1013)</f>
        <v>0.120562120562121</v>
      </c>
    </row>
    <row r="1014" customFormat="false" ht="15" hidden="false" customHeight="false" outlineLevel="0" collapsed="false">
      <c r="A1014" s="196" t="n">
        <v>95</v>
      </c>
      <c r="B1014" s="197" t="s">
        <v>74</v>
      </c>
      <c r="C1014" s="197" t="n">
        <v>1</v>
      </c>
      <c r="D1014" s="198" t="n">
        <v>58290</v>
      </c>
      <c r="E1014" s="198" t="n">
        <v>13182</v>
      </c>
      <c r="F1014" s="199" t="n">
        <f aca="false">E1014/D1014</f>
        <v>0.22614513638703</v>
      </c>
      <c r="G1014" s="200" t="n">
        <f aca="false">2*C1014*F1014/(2+C1014*F1014)</f>
        <v>0.203171960974708</v>
      </c>
      <c r="I1014" s="196" t="n">
        <v>95</v>
      </c>
      <c r="J1014" s="197" t="s">
        <v>74</v>
      </c>
      <c r="K1014" s="197" t="n">
        <v>1</v>
      </c>
      <c r="L1014" s="198" t="n">
        <v>102964</v>
      </c>
      <c r="M1014" s="198" t="n">
        <v>19776</v>
      </c>
      <c r="N1014" s="199" t="n">
        <f aca="false">M1014/L1014</f>
        <v>0.19206713025912</v>
      </c>
      <c r="O1014" s="200" t="n">
        <f aca="false">2*K1014*N1014/(2+K1014*N1014)</f>
        <v>0.175238365292596</v>
      </c>
    </row>
    <row r="1015" customFormat="false" ht="15" hidden="false" customHeight="false" outlineLevel="0" collapsed="false">
      <c r="A1015" s="220" t="s">
        <v>217</v>
      </c>
      <c r="B1015" s="221" t="s">
        <v>218</v>
      </c>
      <c r="C1015" s="221" t="n">
        <v>1</v>
      </c>
      <c r="D1015" s="222" t="n">
        <v>12158</v>
      </c>
      <c r="E1015" s="222" t="n">
        <v>3571</v>
      </c>
      <c r="F1015" s="223" t="n">
        <f aca="false">E1015/D1015</f>
        <v>0.293716071722323</v>
      </c>
      <c r="G1015" s="224" t="n">
        <f aca="false">2*C1015*F1015/(2+C1015*F1015)</f>
        <v>0.256104995159035</v>
      </c>
      <c r="I1015" s="220" t="s">
        <v>217</v>
      </c>
      <c r="J1015" s="221" t="s">
        <v>218</v>
      </c>
      <c r="K1015" s="221" t="n">
        <v>1</v>
      </c>
      <c r="L1015" s="222" t="n">
        <v>31820</v>
      </c>
      <c r="M1015" s="222" t="n">
        <v>8139</v>
      </c>
      <c r="N1015" s="223" t="n">
        <f aca="false">M1015/L1015</f>
        <v>0.255782526712759</v>
      </c>
      <c r="O1015" s="224" t="n">
        <f aca="false">2*K1015*N1015/(2+K1015*N1015)</f>
        <v>0.226779420164672</v>
      </c>
    </row>
    <row r="1017" customFormat="false" ht="15" hidden="false" customHeight="false" outlineLevel="0" collapsed="false">
      <c r="A1017" s="180"/>
      <c r="B1017" s="181"/>
      <c r="C1017" s="181"/>
      <c r="D1017" s="181"/>
      <c r="E1017" s="182"/>
      <c r="F1017" s="182" t="s">
        <v>338</v>
      </c>
      <c r="G1017" s="181"/>
      <c r="I1017" s="180"/>
      <c r="J1017" s="181"/>
      <c r="K1017" s="181"/>
      <c r="L1017" s="181"/>
      <c r="M1017" s="182"/>
      <c r="N1017" s="182" t="s">
        <v>339</v>
      </c>
      <c r="O1017" s="181"/>
    </row>
    <row r="1018" customFormat="false" ht="15" hidden="false" customHeight="false" outlineLevel="0" collapsed="false">
      <c r="A1018" s="184"/>
      <c r="B1018" s="185"/>
      <c r="C1018" s="186"/>
      <c r="D1018" s="187"/>
      <c r="E1018" s="187"/>
      <c r="F1018" s="187"/>
      <c r="G1018" s="187"/>
      <c r="I1018" s="184"/>
      <c r="J1018" s="185"/>
      <c r="K1018" s="186"/>
      <c r="L1018" s="187"/>
      <c r="M1018" s="187"/>
      <c r="N1018" s="187"/>
      <c r="O1018" s="187"/>
    </row>
    <row r="1019" customFormat="false" ht="61" hidden="false" customHeight="false" outlineLevel="0" collapsed="false">
      <c r="A1019" s="184" t="s">
        <v>163</v>
      </c>
      <c r="B1019" s="187" t="s">
        <v>164</v>
      </c>
      <c r="C1019" s="186" t="s">
        <v>165</v>
      </c>
      <c r="D1019" s="187" t="s">
        <v>166</v>
      </c>
      <c r="E1019" s="187" t="s">
        <v>167</v>
      </c>
      <c r="F1019" s="187" t="s">
        <v>168</v>
      </c>
      <c r="G1019" s="187" t="s">
        <v>169</v>
      </c>
      <c r="I1019" s="184" t="s">
        <v>163</v>
      </c>
      <c r="J1019" s="187" t="s">
        <v>164</v>
      </c>
      <c r="K1019" s="186" t="s">
        <v>165</v>
      </c>
      <c r="L1019" s="187" t="s">
        <v>166</v>
      </c>
      <c r="M1019" s="187" t="s">
        <v>167</v>
      </c>
      <c r="N1019" s="187" t="s">
        <v>168</v>
      </c>
      <c r="O1019" s="187" t="s">
        <v>169</v>
      </c>
    </row>
    <row r="1020" customFormat="false" ht="15" hidden="false" customHeight="false" outlineLevel="0" collapsed="false">
      <c r="A1020" s="191" t="s">
        <v>175</v>
      </c>
      <c r="B1020" s="192" t="s">
        <v>176</v>
      </c>
      <c r="C1020" s="193" t="s">
        <v>177</v>
      </c>
      <c r="D1020" s="192" t="s">
        <v>178</v>
      </c>
      <c r="E1020" s="192" t="s">
        <v>179</v>
      </c>
      <c r="F1020" s="192" t="s">
        <v>180</v>
      </c>
      <c r="G1020" s="192" t="s">
        <v>181</v>
      </c>
      <c r="I1020" s="191" t="s">
        <v>175</v>
      </c>
      <c r="J1020" s="192" t="s">
        <v>176</v>
      </c>
      <c r="K1020" s="193" t="s">
        <v>177</v>
      </c>
      <c r="L1020" s="192" t="s">
        <v>178</v>
      </c>
      <c r="M1020" s="192" t="s">
        <v>179</v>
      </c>
      <c r="N1020" s="192" t="s">
        <v>180</v>
      </c>
      <c r="O1020" s="192" t="s">
        <v>181</v>
      </c>
    </row>
    <row r="1021" customFormat="false" ht="15" hidden="false" customHeight="false" outlineLevel="0" collapsed="false">
      <c r="A1021" s="196" t="s">
        <v>186</v>
      </c>
      <c r="B1021" s="197" t="s">
        <v>186</v>
      </c>
      <c r="C1021" s="197" t="n">
        <v>1</v>
      </c>
      <c r="D1021" s="198" t="n">
        <v>373379.032331219</v>
      </c>
      <c r="E1021" s="198" t="n">
        <v>3295</v>
      </c>
      <c r="F1021" s="199" t="n">
        <f aca="false">E1021/D1021</f>
        <v>0.00882481262921335</v>
      </c>
      <c r="G1021" s="200" t="n">
        <f aca="false">2*C1021*F1021/(2+C1021*F1021)</f>
        <v>0.00878604502864852</v>
      </c>
      <c r="I1021" s="196" t="s">
        <v>186</v>
      </c>
      <c r="J1021" s="197" t="s">
        <v>186</v>
      </c>
      <c r="K1021" s="197" t="n">
        <v>1</v>
      </c>
      <c r="L1021" s="198" t="n">
        <v>360286.009205122</v>
      </c>
      <c r="M1021" s="198" t="n">
        <v>2235</v>
      </c>
      <c r="N1021" s="199" t="n">
        <f aca="false">M1021/L1021</f>
        <v>0.00620340491414293</v>
      </c>
      <c r="O1021" s="200" t="n">
        <f aca="false">2*K1021*N1021/(2+K1021*N1021)</f>
        <v>0.00618422329355823</v>
      </c>
    </row>
    <row r="1022" customFormat="false" ht="15" hidden="false" customHeight="false" outlineLevel="0" collapsed="false">
      <c r="A1022" s="203" t="s">
        <v>188</v>
      </c>
      <c r="B1022" s="204" t="s">
        <v>189</v>
      </c>
      <c r="C1022" s="204" t="n">
        <v>1</v>
      </c>
      <c r="D1022" s="205" t="n">
        <v>1895625</v>
      </c>
      <c r="E1022" s="205" t="n">
        <v>510</v>
      </c>
      <c r="F1022" s="206" t="n">
        <f aca="false">E1022/D1022</f>
        <v>0.000269040553907023</v>
      </c>
      <c r="G1022" s="207" t="n">
        <f aca="false">2*C1022*F1022/(2+C1022*F1022)</f>
        <v>0.000269004367365023</v>
      </c>
      <c r="I1022" s="203" t="s">
        <v>188</v>
      </c>
      <c r="J1022" s="204" t="s">
        <v>189</v>
      </c>
      <c r="K1022" s="204" t="n">
        <v>1</v>
      </c>
      <c r="L1022" s="205" t="n">
        <v>1819680</v>
      </c>
      <c r="M1022" s="205" t="n">
        <v>325</v>
      </c>
      <c r="N1022" s="206" t="n">
        <f aca="false">M1022/L1022</f>
        <v>0.000178602831267036</v>
      </c>
      <c r="O1022" s="207" t="n">
        <f aca="false">2*K1022*N1022/(2+K1022*N1022)</f>
        <v>0.000178586883205552</v>
      </c>
    </row>
    <row r="1023" customFormat="false" ht="15" hidden="false" customHeight="false" outlineLevel="0" collapsed="false">
      <c r="A1023" s="196" t="s">
        <v>194</v>
      </c>
      <c r="B1023" s="197" t="s">
        <v>46</v>
      </c>
      <c r="C1023" s="197" t="n">
        <v>1</v>
      </c>
      <c r="D1023" s="198" t="n">
        <v>1927829</v>
      </c>
      <c r="E1023" s="198" t="n">
        <v>314</v>
      </c>
      <c r="F1023" s="199" t="n">
        <f aca="false">E1023/D1023</f>
        <v>0.000162877516626215</v>
      </c>
      <c r="G1023" s="200" t="n">
        <f aca="false">2*C1023*F1023/(2+C1023*F1023)</f>
        <v>0.000162864253163664</v>
      </c>
      <c r="I1023" s="196" t="s">
        <v>194</v>
      </c>
      <c r="J1023" s="197" t="s">
        <v>46</v>
      </c>
      <c r="K1023" s="197" t="n">
        <v>1</v>
      </c>
      <c r="L1023" s="198" t="n">
        <v>1838495</v>
      </c>
      <c r="M1023" s="198" t="n">
        <v>198</v>
      </c>
      <c r="N1023" s="199" t="n">
        <f aca="false">M1023/L1023</f>
        <v>0.000107696784598272</v>
      </c>
      <c r="O1023" s="200" t="n">
        <f aca="false">2*K1023*N1023/(2+K1023*N1023)</f>
        <v>0.000107690985611832</v>
      </c>
    </row>
    <row r="1024" customFormat="false" ht="15" hidden="false" customHeight="false" outlineLevel="0" collapsed="false">
      <c r="A1024" s="203" t="s">
        <v>200</v>
      </c>
      <c r="B1024" s="204" t="s">
        <v>33</v>
      </c>
      <c r="C1024" s="204" t="n">
        <v>1</v>
      </c>
      <c r="D1024" s="205" t="n">
        <v>1889665</v>
      </c>
      <c r="E1024" s="205" t="n">
        <v>375</v>
      </c>
      <c r="F1024" s="206" t="n">
        <f aca="false">E1024/D1024</f>
        <v>0.000198447873035697</v>
      </c>
      <c r="G1024" s="207" t="n">
        <f aca="false">2*C1024*F1024/(2+C1024*F1024)</f>
        <v>0.000198428184210143</v>
      </c>
      <c r="I1024" s="203" t="s">
        <v>200</v>
      </c>
      <c r="J1024" s="204" t="s">
        <v>33</v>
      </c>
      <c r="K1024" s="204" t="n">
        <v>1</v>
      </c>
      <c r="L1024" s="205" t="n">
        <v>1870555</v>
      </c>
      <c r="M1024" s="205" t="n">
        <v>256</v>
      </c>
      <c r="N1024" s="206" t="n">
        <f aca="false">M1024/L1024</f>
        <v>0.000136857777504537</v>
      </c>
      <c r="O1024" s="207" t="n">
        <f aca="false">2*K1024*N1024/(2+K1024*N1024)</f>
        <v>0.0001368484131197</v>
      </c>
    </row>
    <row r="1025" customFormat="false" ht="15" hidden="false" customHeight="false" outlineLevel="0" collapsed="false">
      <c r="A1025" s="196" t="s">
        <v>202</v>
      </c>
      <c r="B1025" s="197" t="s">
        <v>34</v>
      </c>
      <c r="C1025" s="197" t="n">
        <v>1</v>
      </c>
      <c r="D1025" s="198" t="n">
        <v>1799318</v>
      </c>
      <c r="E1025" s="198" t="n">
        <v>1329</v>
      </c>
      <c r="F1025" s="199" t="n">
        <f aca="false">E1025/D1025</f>
        <v>0.000738613185662568</v>
      </c>
      <c r="G1025" s="200" t="n">
        <f aca="false">2*C1025*F1025/(2+C1025*F1025)</f>
        <v>0.000738340511643863</v>
      </c>
      <c r="I1025" s="196" t="s">
        <v>202</v>
      </c>
      <c r="J1025" s="197" t="s">
        <v>34</v>
      </c>
      <c r="K1025" s="197" t="n">
        <v>1</v>
      </c>
      <c r="L1025" s="198" t="n">
        <v>1906838</v>
      </c>
      <c r="M1025" s="198" t="n">
        <v>1071</v>
      </c>
      <c r="N1025" s="199" t="n">
        <f aca="false">M1025/L1025</f>
        <v>0.000561662815614121</v>
      </c>
      <c r="O1025" s="200" t="n">
        <f aca="false">2*K1025*N1025/(2+K1025*N1025)</f>
        <v>0.00056150512733872</v>
      </c>
    </row>
    <row r="1026" customFormat="false" ht="15" hidden="false" customHeight="false" outlineLevel="0" collapsed="false">
      <c r="A1026" s="203" t="s">
        <v>203</v>
      </c>
      <c r="B1026" s="204" t="s">
        <v>35</v>
      </c>
      <c r="C1026" s="204" t="n">
        <v>1</v>
      </c>
      <c r="D1026" s="205" t="n">
        <v>1787527</v>
      </c>
      <c r="E1026" s="205" t="n">
        <v>1983</v>
      </c>
      <c r="F1026" s="206" t="n">
        <f aca="false">E1026/D1026</f>
        <v>0.00110935387269675</v>
      </c>
      <c r="G1026" s="207" t="n">
        <f aca="false">2*C1026*F1026/(2+C1026*F1026)</f>
        <v>0.00110873888081113</v>
      </c>
      <c r="I1026" s="203" t="s">
        <v>203</v>
      </c>
      <c r="J1026" s="204" t="s">
        <v>35</v>
      </c>
      <c r="K1026" s="204" t="n">
        <v>1</v>
      </c>
      <c r="L1026" s="205" t="n">
        <v>1927175</v>
      </c>
      <c r="M1026" s="205" t="n">
        <v>1679</v>
      </c>
      <c r="N1026" s="206" t="n">
        <f aca="false">M1026/L1026</f>
        <v>0.00087122342288583</v>
      </c>
      <c r="O1026" s="207" t="n">
        <f aca="false">2*K1026*N1026/(2+K1026*N1026)</f>
        <v>0.000870844073008787</v>
      </c>
    </row>
    <row r="1027" customFormat="false" ht="15" hidden="false" customHeight="false" outlineLevel="0" collapsed="false">
      <c r="A1027" s="196" t="s">
        <v>204</v>
      </c>
      <c r="B1027" s="197" t="s">
        <v>36</v>
      </c>
      <c r="C1027" s="197" t="n">
        <v>1</v>
      </c>
      <c r="D1027" s="198" t="n">
        <v>1797074</v>
      </c>
      <c r="E1027" s="198" t="n">
        <v>1986</v>
      </c>
      <c r="F1027" s="199" t="n">
        <f aca="false">E1027/D1027</f>
        <v>0.00110512978319201</v>
      </c>
      <c r="G1027" s="200" t="n">
        <f aca="false">2*C1027*F1027/(2+C1027*F1027)</f>
        <v>0.00110451946451384</v>
      </c>
      <c r="I1027" s="196" t="s">
        <v>204</v>
      </c>
      <c r="J1027" s="197" t="s">
        <v>36</v>
      </c>
      <c r="K1027" s="197" t="n">
        <v>1</v>
      </c>
      <c r="L1027" s="198" t="n">
        <v>1823295</v>
      </c>
      <c r="M1027" s="198" t="n">
        <v>1497</v>
      </c>
      <c r="N1027" s="199" t="n">
        <f aca="false">M1027/L1027</f>
        <v>0.000821041027370777</v>
      </c>
      <c r="O1027" s="200" t="n">
        <f aca="false">2*K1027*N1027/(2+K1027*N1027)</f>
        <v>0.000820704111497341</v>
      </c>
    </row>
    <row r="1028" customFormat="false" ht="15" hidden="false" customHeight="false" outlineLevel="0" collapsed="false">
      <c r="A1028" s="203" t="s">
        <v>205</v>
      </c>
      <c r="B1028" s="204" t="s">
        <v>37</v>
      </c>
      <c r="C1028" s="204" t="n">
        <v>1</v>
      </c>
      <c r="D1028" s="205" t="n">
        <v>1714814</v>
      </c>
      <c r="E1028" s="205" t="n">
        <v>1969</v>
      </c>
      <c r="F1028" s="206" t="n">
        <f aca="false">E1028/D1028</f>
        <v>0.00114822948727967</v>
      </c>
      <c r="G1028" s="207" t="n">
        <f aca="false">2*C1028*F1028/(2+C1028*F1028)</f>
        <v>0.00114757065005011</v>
      </c>
      <c r="I1028" s="203" t="s">
        <v>205</v>
      </c>
      <c r="J1028" s="204" t="s">
        <v>37</v>
      </c>
      <c r="K1028" s="204" t="n">
        <v>1</v>
      </c>
      <c r="L1028" s="205" t="n">
        <v>1774317</v>
      </c>
      <c r="M1028" s="205" t="n">
        <v>1540</v>
      </c>
      <c r="N1028" s="206" t="n">
        <f aca="false">M1028/L1028</f>
        <v>0.00086793960718406</v>
      </c>
      <c r="O1028" s="207" t="n">
        <f aca="false">2*K1028*N1028/(2+K1028*N1028)</f>
        <v>0.00086756311099118</v>
      </c>
    </row>
    <row r="1029" customFormat="false" ht="15" hidden="false" customHeight="false" outlineLevel="0" collapsed="false">
      <c r="A1029" s="196" t="s">
        <v>206</v>
      </c>
      <c r="B1029" s="197" t="s">
        <v>38</v>
      </c>
      <c r="C1029" s="197" t="n">
        <v>1</v>
      </c>
      <c r="D1029" s="198" t="n">
        <v>1585523</v>
      </c>
      <c r="E1029" s="198" t="n">
        <v>2309</v>
      </c>
      <c r="F1029" s="199" t="n">
        <f aca="false">E1029/D1029</f>
        <v>0.00145630180073074</v>
      </c>
      <c r="G1029" s="200" t="n">
        <f aca="false">2*C1029*F1029/(2+C1029*F1029)</f>
        <v>0.00145524216483816</v>
      </c>
      <c r="I1029" s="196" t="s">
        <v>206</v>
      </c>
      <c r="J1029" s="197" t="s">
        <v>38</v>
      </c>
      <c r="K1029" s="197" t="n">
        <v>1</v>
      </c>
      <c r="L1029" s="198" t="n">
        <v>1772119</v>
      </c>
      <c r="M1029" s="198" t="n">
        <v>2009</v>
      </c>
      <c r="N1029" s="199" t="n">
        <f aca="false">M1029/L1029</f>
        <v>0.0011336710457932</v>
      </c>
      <c r="O1029" s="200" t="n">
        <f aca="false">2*K1029*N1029/(2+K1029*N1029)</f>
        <v>0.00113302880481816</v>
      </c>
    </row>
    <row r="1030" customFormat="false" ht="15" hidden="false" customHeight="false" outlineLevel="0" collapsed="false">
      <c r="A1030" s="203" t="s">
        <v>207</v>
      </c>
      <c r="B1030" s="204" t="s">
        <v>39</v>
      </c>
      <c r="C1030" s="204" t="n">
        <v>1</v>
      </c>
      <c r="D1030" s="205" t="n">
        <v>1541466</v>
      </c>
      <c r="E1030" s="205" t="n">
        <v>3363</v>
      </c>
      <c r="F1030" s="206" t="n">
        <f aca="false">E1030/D1030</f>
        <v>0.00218168937881212</v>
      </c>
      <c r="G1030" s="207" t="n">
        <f aca="false">2*C1030*F1030/(2+C1030*F1030)</f>
        <v>0.00217931208779459</v>
      </c>
      <c r="I1030" s="203" t="s">
        <v>207</v>
      </c>
      <c r="J1030" s="204" t="s">
        <v>39</v>
      </c>
      <c r="K1030" s="204" t="n">
        <v>1</v>
      </c>
      <c r="L1030" s="205" t="n">
        <v>1756679</v>
      </c>
      <c r="M1030" s="205" t="n">
        <v>3058</v>
      </c>
      <c r="N1030" s="206" t="n">
        <f aca="false">M1030/L1030</f>
        <v>0.00174078474211851</v>
      </c>
      <c r="O1030" s="207" t="n">
        <f aca="false">2*K1030*N1030/(2+K1030*N1030)</f>
        <v>0.00173927089400116</v>
      </c>
    </row>
    <row r="1031" customFormat="false" ht="15" hidden="false" customHeight="false" outlineLevel="0" collapsed="false">
      <c r="A1031" s="196" t="s">
        <v>208</v>
      </c>
      <c r="B1031" s="197" t="s">
        <v>40</v>
      </c>
      <c r="C1031" s="197" t="n">
        <v>1</v>
      </c>
      <c r="D1031" s="198" t="n">
        <v>1393195</v>
      </c>
      <c r="E1031" s="198" t="n">
        <v>4824</v>
      </c>
      <c r="F1031" s="199" t="n">
        <f aca="false">E1031/D1031</f>
        <v>0.00346254472633048</v>
      </c>
      <c r="G1031" s="200" t="n">
        <f aca="false">2*C1031*F1031/(2+C1031*F1031)</f>
        <v>0.0034565604787021</v>
      </c>
      <c r="I1031" s="196" t="s">
        <v>208</v>
      </c>
      <c r="J1031" s="197" t="s">
        <v>40</v>
      </c>
      <c r="K1031" s="197" t="n">
        <v>1</v>
      </c>
      <c r="L1031" s="198" t="n">
        <v>1622867</v>
      </c>
      <c r="M1031" s="198" t="n">
        <v>4647</v>
      </c>
      <c r="N1031" s="199" t="n">
        <f aca="false">M1031/L1031</f>
        <v>0.0028634509174196</v>
      </c>
      <c r="O1031" s="200" t="n">
        <f aca="false">2*K1031*N1031/(2+K1031*N1031)</f>
        <v>0.00285935710305961</v>
      </c>
    </row>
    <row r="1032" customFormat="false" ht="15" hidden="false" customHeight="false" outlineLevel="0" collapsed="false">
      <c r="A1032" s="203" t="s">
        <v>209</v>
      </c>
      <c r="B1032" s="204" t="s">
        <v>52</v>
      </c>
      <c r="C1032" s="204" t="n">
        <v>1</v>
      </c>
      <c r="D1032" s="205" t="n">
        <v>1160244</v>
      </c>
      <c r="E1032" s="205" t="n">
        <v>6728</v>
      </c>
      <c r="F1032" s="206" t="n">
        <f aca="false">E1032/D1032</f>
        <v>0.00579878025656672</v>
      </c>
      <c r="G1032" s="207" t="n">
        <f aca="false">2*C1032*F1032/(2+C1032*F1032)</f>
        <v>0.00578201593663846</v>
      </c>
      <c r="I1032" s="203" t="s">
        <v>209</v>
      </c>
      <c r="J1032" s="204" t="s">
        <v>52</v>
      </c>
      <c r="K1032" s="204" t="n">
        <v>1</v>
      </c>
      <c r="L1032" s="205" t="n">
        <v>1500839</v>
      </c>
      <c r="M1032" s="205" t="n">
        <v>7084</v>
      </c>
      <c r="N1032" s="206" t="n">
        <f aca="false">M1032/L1032</f>
        <v>0.00472002659845593</v>
      </c>
      <c r="O1032" s="207" t="n">
        <f aca="false">2*K1032*N1032/(2+K1032*N1032)</f>
        <v>0.00470891349997109</v>
      </c>
    </row>
    <row r="1033" customFormat="false" ht="15" hidden="false" customHeight="false" outlineLevel="0" collapsed="false">
      <c r="A1033" s="196" t="s">
        <v>210</v>
      </c>
      <c r="B1033" s="197" t="s">
        <v>53</v>
      </c>
      <c r="C1033" s="197" t="n">
        <v>1</v>
      </c>
      <c r="D1033" s="198" t="n">
        <v>1024448</v>
      </c>
      <c r="E1033" s="198" t="n">
        <v>9747</v>
      </c>
      <c r="F1033" s="199" t="n">
        <f aca="false">E1033/D1033</f>
        <v>0.00951439214093834</v>
      </c>
      <c r="G1033" s="200" t="n">
        <f aca="false">2*C1033*F1033/(2+C1033*F1033)</f>
        <v>0.0094693446119604</v>
      </c>
      <c r="I1033" s="196" t="s">
        <v>210</v>
      </c>
      <c r="J1033" s="197" t="s">
        <v>53</v>
      </c>
      <c r="K1033" s="197" t="n">
        <v>1</v>
      </c>
      <c r="L1033" s="198" t="n">
        <v>1422961</v>
      </c>
      <c r="M1033" s="198" t="n">
        <v>11079</v>
      </c>
      <c r="N1033" s="199" t="n">
        <f aca="false">M1033/L1033</f>
        <v>0.00778587747661391</v>
      </c>
      <c r="O1033" s="200" t="n">
        <f aca="false">2*K1033*N1033/(2+K1033*N1033)</f>
        <v>0.00775568506976371</v>
      </c>
    </row>
    <row r="1034" customFormat="false" ht="15" hidden="false" customHeight="false" outlineLevel="0" collapsed="false">
      <c r="A1034" s="203" t="s">
        <v>211</v>
      </c>
      <c r="B1034" s="204" t="s">
        <v>57</v>
      </c>
      <c r="C1034" s="204" t="n">
        <v>1</v>
      </c>
      <c r="D1034" s="205" t="n">
        <v>917812</v>
      </c>
      <c r="E1034" s="205" t="n">
        <v>13702</v>
      </c>
      <c r="F1034" s="206" t="n">
        <f aca="false">E1034/D1034</f>
        <v>0.0149289832776211</v>
      </c>
      <c r="G1034" s="207" t="n">
        <f aca="false">2*C1034*F1034/(2+C1034*F1034)</f>
        <v>0.0148183716662179</v>
      </c>
      <c r="I1034" s="203" t="s">
        <v>211</v>
      </c>
      <c r="J1034" s="204" t="s">
        <v>57</v>
      </c>
      <c r="K1034" s="204" t="n">
        <v>1</v>
      </c>
      <c r="L1034" s="205" t="n">
        <v>1171834</v>
      </c>
      <c r="M1034" s="205" t="n">
        <v>14581</v>
      </c>
      <c r="N1034" s="206" t="n">
        <f aca="false">M1034/L1034</f>
        <v>0.0124428886685316</v>
      </c>
      <c r="O1034" s="207" t="n">
        <f aca="false">2*K1034*N1034/(2+K1034*N1034)</f>
        <v>0.0123659545705309</v>
      </c>
    </row>
    <row r="1035" customFormat="false" ht="15" hidden="false" customHeight="false" outlineLevel="0" collapsed="false">
      <c r="A1035" s="196" t="s">
        <v>212</v>
      </c>
      <c r="B1035" s="197" t="s">
        <v>62</v>
      </c>
      <c r="C1035" s="197" t="n">
        <v>1</v>
      </c>
      <c r="D1035" s="198" t="n">
        <v>782388</v>
      </c>
      <c r="E1035" s="198" t="n">
        <v>17818</v>
      </c>
      <c r="F1035" s="199" t="n">
        <f aca="false">E1035/D1035</f>
        <v>0.0227738666748467</v>
      </c>
      <c r="G1035" s="200" t="n">
        <f aca="false">2*C1035*F1035/(2+C1035*F1035)</f>
        <v>0.0225174618379698</v>
      </c>
      <c r="I1035" s="196" t="s">
        <v>212</v>
      </c>
      <c r="J1035" s="197" t="s">
        <v>62</v>
      </c>
      <c r="K1035" s="197" t="n">
        <v>1</v>
      </c>
      <c r="L1035" s="198" t="n">
        <v>931555</v>
      </c>
      <c r="M1035" s="198" t="n">
        <v>17714</v>
      </c>
      <c r="N1035" s="199" t="n">
        <f aca="false">M1035/L1035</f>
        <v>0.0190155170655517</v>
      </c>
      <c r="O1035" s="200" t="n">
        <f aca="false">2*K1035*N1035/(2+K1035*N1035)</f>
        <v>0.0188364248861137</v>
      </c>
    </row>
    <row r="1036" customFormat="false" ht="15" hidden="false" customHeight="false" outlineLevel="0" collapsed="false">
      <c r="A1036" s="203" t="s">
        <v>213</v>
      </c>
      <c r="B1036" s="204" t="s">
        <v>64</v>
      </c>
      <c r="C1036" s="204" t="n">
        <v>1</v>
      </c>
      <c r="D1036" s="205" t="n">
        <v>620705</v>
      </c>
      <c r="E1036" s="205" t="n">
        <v>21786</v>
      </c>
      <c r="F1036" s="206" t="n">
        <f aca="false">E1036/D1036</f>
        <v>0.0350987989463594</v>
      </c>
      <c r="G1036" s="207" t="n">
        <f aca="false">2*C1036*F1036/(2+C1036*F1036)</f>
        <v>0.0344934594473067</v>
      </c>
      <c r="I1036" s="203" t="s">
        <v>213</v>
      </c>
      <c r="J1036" s="204" t="s">
        <v>64</v>
      </c>
      <c r="K1036" s="204" t="n">
        <v>1</v>
      </c>
      <c r="L1036" s="205" t="n">
        <v>770395</v>
      </c>
      <c r="M1036" s="205" t="n">
        <v>23218</v>
      </c>
      <c r="N1036" s="206" t="n">
        <f aca="false">M1036/L1036</f>
        <v>0.0301377864601925</v>
      </c>
      <c r="O1036" s="207" t="n">
        <f aca="false">2*K1036*N1036/(2+K1036*N1036)</f>
        <v>0.0296903852154209</v>
      </c>
    </row>
    <row r="1037" customFormat="false" ht="15" hidden="false" customHeight="false" outlineLevel="0" collapsed="false">
      <c r="A1037" s="196" t="s">
        <v>214</v>
      </c>
      <c r="B1037" s="197" t="s">
        <v>69</v>
      </c>
      <c r="C1037" s="197" t="n">
        <v>1</v>
      </c>
      <c r="D1037" s="198" t="n">
        <v>428705</v>
      </c>
      <c r="E1037" s="198" t="n">
        <v>23713</v>
      </c>
      <c r="F1037" s="199" t="n">
        <f aca="false">E1037/D1037</f>
        <v>0.0553130940856766</v>
      </c>
      <c r="G1037" s="200" t="n">
        <f aca="false">2*C1037*F1037/(2+C1037*F1037)</f>
        <v>0.0538244944235935</v>
      </c>
      <c r="I1037" s="196" t="s">
        <v>214</v>
      </c>
      <c r="J1037" s="197" t="s">
        <v>69</v>
      </c>
      <c r="K1037" s="197" t="n">
        <v>1</v>
      </c>
      <c r="L1037" s="198" t="n">
        <v>588344</v>
      </c>
      <c r="M1037" s="198" t="n">
        <v>28107</v>
      </c>
      <c r="N1037" s="199" t="n">
        <f aca="false">M1037/L1037</f>
        <v>0.0477730715363801</v>
      </c>
      <c r="O1037" s="200" t="n">
        <f aca="false">2*K1037*N1037/(2+K1037*N1037)</f>
        <v>0.0466585601699874</v>
      </c>
    </row>
    <row r="1038" customFormat="false" ht="15" hidden="false" customHeight="false" outlineLevel="0" collapsed="false">
      <c r="A1038" s="203" t="s">
        <v>215</v>
      </c>
      <c r="B1038" s="204" t="s">
        <v>70</v>
      </c>
      <c r="C1038" s="204" t="n">
        <v>1</v>
      </c>
      <c r="D1038" s="205" t="n">
        <v>251592</v>
      </c>
      <c r="E1038" s="205" t="n">
        <v>22364</v>
      </c>
      <c r="F1038" s="206" t="n">
        <f aca="false">E1038/D1038</f>
        <v>0.0888899488060034</v>
      </c>
      <c r="G1038" s="207" t="n">
        <f aca="false">2*C1038*F1038/(2+C1038*F1038)</f>
        <v>0.0851073546089035</v>
      </c>
      <c r="I1038" s="203" t="s">
        <v>215</v>
      </c>
      <c r="J1038" s="204" t="s">
        <v>70</v>
      </c>
      <c r="K1038" s="204" t="n">
        <v>1</v>
      </c>
      <c r="L1038" s="205" t="n">
        <v>392584</v>
      </c>
      <c r="M1038" s="205" t="n">
        <v>29511</v>
      </c>
      <c r="N1038" s="206" t="n">
        <f aca="false">M1038/L1038</f>
        <v>0.0751711735577609</v>
      </c>
      <c r="O1038" s="207" t="n">
        <f aca="false">2*K1038*N1038/(2+K1038*N1038)</f>
        <v>0.0724481667012406</v>
      </c>
    </row>
    <row r="1039" customFormat="false" ht="15" hidden="false" customHeight="false" outlineLevel="0" collapsed="false">
      <c r="A1039" s="196" t="s">
        <v>216</v>
      </c>
      <c r="B1039" s="197" t="s">
        <v>71</v>
      </c>
      <c r="C1039" s="197" t="n">
        <v>1</v>
      </c>
      <c r="D1039" s="198" t="n">
        <v>125828</v>
      </c>
      <c r="E1039" s="198" t="n">
        <v>16538</v>
      </c>
      <c r="F1039" s="199" t="n">
        <f aca="false">E1039/D1039</f>
        <v>0.131433385256064</v>
      </c>
      <c r="G1039" s="200" t="n">
        <f aca="false">2*C1039*F1039/(2+C1039*F1039)</f>
        <v>0.123328635241653</v>
      </c>
      <c r="I1039" s="196" t="s">
        <v>216</v>
      </c>
      <c r="J1039" s="197" t="s">
        <v>71</v>
      </c>
      <c r="K1039" s="197" t="n">
        <v>1</v>
      </c>
      <c r="L1039" s="198" t="n">
        <v>212632</v>
      </c>
      <c r="M1039" s="198" t="n">
        <v>23516</v>
      </c>
      <c r="N1039" s="199" t="n">
        <f aca="false">M1039/L1039</f>
        <v>0.110594830505286</v>
      </c>
      <c r="O1039" s="200" t="n">
        <f aca="false">2*K1039*N1039/(2+K1039*N1039)</f>
        <v>0.104799679130086</v>
      </c>
    </row>
    <row r="1040" customFormat="false" ht="15" hidden="false" customHeight="false" outlineLevel="0" collapsed="false">
      <c r="A1040" s="203" t="n">
        <v>90</v>
      </c>
      <c r="B1040" s="204" t="s">
        <v>72</v>
      </c>
      <c r="C1040" s="204" t="n">
        <v>1</v>
      </c>
      <c r="D1040" s="205" t="n">
        <v>49884</v>
      </c>
      <c r="E1040" s="205" t="n">
        <v>9125</v>
      </c>
      <c r="F1040" s="206" t="n">
        <f aca="false">E1040/D1040</f>
        <v>0.182924384572208</v>
      </c>
      <c r="G1040" s="207" t="n">
        <f aca="false">2*C1040*F1040/(2+C1040*F1040)</f>
        <v>0.167595713223072</v>
      </c>
      <c r="I1040" s="203" t="n">
        <v>90</v>
      </c>
      <c r="J1040" s="204" t="s">
        <v>72</v>
      </c>
      <c r="K1040" s="204" t="n">
        <v>1</v>
      </c>
      <c r="L1040" s="205" t="n">
        <v>86356</v>
      </c>
      <c r="M1040" s="205" t="n">
        <v>13356</v>
      </c>
      <c r="N1040" s="206" t="n">
        <f aca="false">M1040/L1040</f>
        <v>0.154662096438001</v>
      </c>
      <c r="O1040" s="207" t="n">
        <f aca="false">2*K1040*N1040/(2+K1040*N1040)</f>
        <v>0.143560418771632</v>
      </c>
    </row>
    <row r="1041" customFormat="false" ht="15" hidden="false" customHeight="false" outlineLevel="0" collapsed="false">
      <c r="A1041" s="196" t="n">
        <v>95</v>
      </c>
      <c r="B1041" s="197" t="s">
        <v>74</v>
      </c>
      <c r="C1041" s="197" t="n">
        <v>1</v>
      </c>
      <c r="D1041" s="198" t="n">
        <v>13448</v>
      </c>
      <c r="E1041" s="198" t="n">
        <v>3443</v>
      </c>
      <c r="F1041" s="199" t="n">
        <f aca="false">E1041/D1041</f>
        <v>0.256023200475907</v>
      </c>
      <c r="G1041" s="200" t="n">
        <f aca="false">2*C1041*F1041/(2+C1041*F1041)</f>
        <v>0.226968588285705</v>
      </c>
      <c r="I1041" s="196" t="n">
        <v>95</v>
      </c>
      <c r="J1041" s="197" t="s">
        <v>74</v>
      </c>
      <c r="K1041" s="197" t="n">
        <v>1</v>
      </c>
      <c r="L1041" s="198" t="n">
        <v>25753</v>
      </c>
      <c r="M1041" s="198" t="n">
        <v>5680</v>
      </c>
      <c r="N1041" s="199" t="n">
        <f aca="false">M1041/L1041</f>
        <v>0.22055682833068</v>
      </c>
      <c r="O1041" s="200" t="n">
        <f aca="false">2*K1041*N1041/(2+K1041*N1041)</f>
        <v>0.198650019235477</v>
      </c>
    </row>
    <row r="1042" customFormat="false" ht="15" hidden="false" customHeight="false" outlineLevel="0" collapsed="false">
      <c r="A1042" s="220" t="s">
        <v>217</v>
      </c>
      <c r="B1042" s="221" t="s">
        <v>218</v>
      </c>
      <c r="C1042" s="221" t="n">
        <v>1</v>
      </c>
      <c r="D1042" s="222" t="n">
        <v>2388</v>
      </c>
      <c r="E1042" s="222" t="n">
        <v>751</v>
      </c>
      <c r="F1042" s="223" t="n">
        <f aca="false">E1042/D1042</f>
        <v>0.314489112227806</v>
      </c>
      <c r="G1042" s="224" t="n">
        <f aca="false">2*C1042*F1042/(2+C1042*F1042)</f>
        <v>0.271756830106749</v>
      </c>
      <c r="I1042" s="220" t="s">
        <v>217</v>
      </c>
      <c r="J1042" s="221" t="s">
        <v>218</v>
      </c>
      <c r="K1042" s="221" t="n">
        <v>1</v>
      </c>
      <c r="L1042" s="222" t="n">
        <v>6533</v>
      </c>
      <c r="M1042" s="222" t="n">
        <v>1828</v>
      </c>
      <c r="N1042" s="223" t="n">
        <f aca="false">M1042/L1042</f>
        <v>0.279810194397673</v>
      </c>
      <c r="O1042" s="224" t="n">
        <f aca="false">2*K1042*N1042/(2+K1042*N1042)</f>
        <v>0.245467973680677</v>
      </c>
    </row>
    <row r="1044" customFormat="false" ht="15" hidden="false" customHeight="false" outlineLevel="0" collapsed="false">
      <c r="A1044" s="180"/>
      <c r="B1044" s="181"/>
      <c r="C1044" s="181"/>
      <c r="D1044" s="181"/>
      <c r="E1044" s="182"/>
      <c r="F1044" s="182" t="s">
        <v>340</v>
      </c>
      <c r="G1044" s="181"/>
      <c r="I1044" s="180"/>
      <c r="J1044" s="181"/>
      <c r="K1044" s="181"/>
      <c r="L1044" s="181"/>
      <c r="M1044" s="182"/>
      <c r="N1044" s="182" t="s">
        <v>341</v>
      </c>
      <c r="O1044" s="181"/>
    </row>
    <row r="1045" customFormat="false" ht="15" hidden="false" customHeight="false" outlineLevel="0" collapsed="false">
      <c r="A1045" s="184"/>
      <c r="B1045" s="185"/>
      <c r="C1045" s="186"/>
      <c r="D1045" s="187"/>
      <c r="E1045" s="187"/>
      <c r="F1045" s="187"/>
      <c r="G1045" s="187"/>
      <c r="I1045" s="184"/>
      <c r="J1045" s="185"/>
      <c r="K1045" s="186"/>
      <c r="L1045" s="187"/>
      <c r="M1045" s="187"/>
      <c r="N1045" s="187"/>
      <c r="O1045" s="187"/>
    </row>
    <row r="1046" customFormat="false" ht="61" hidden="false" customHeight="false" outlineLevel="0" collapsed="false">
      <c r="A1046" s="184" t="s">
        <v>163</v>
      </c>
      <c r="B1046" s="187" t="s">
        <v>164</v>
      </c>
      <c r="C1046" s="186" t="s">
        <v>165</v>
      </c>
      <c r="D1046" s="187" t="s">
        <v>166</v>
      </c>
      <c r="E1046" s="187" t="s">
        <v>167</v>
      </c>
      <c r="F1046" s="187" t="s">
        <v>168</v>
      </c>
      <c r="G1046" s="187" t="s">
        <v>169</v>
      </c>
      <c r="I1046" s="184" t="s">
        <v>163</v>
      </c>
      <c r="J1046" s="187" t="s">
        <v>164</v>
      </c>
      <c r="K1046" s="186" t="s">
        <v>165</v>
      </c>
      <c r="L1046" s="187" t="s">
        <v>166</v>
      </c>
      <c r="M1046" s="187" t="s">
        <v>167</v>
      </c>
      <c r="N1046" s="187" t="s">
        <v>168</v>
      </c>
      <c r="O1046" s="187" t="s">
        <v>169</v>
      </c>
    </row>
    <row r="1047" customFormat="false" ht="15" hidden="false" customHeight="false" outlineLevel="0" collapsed="false">
      <c r="A1047" s="191" t="s">
        <v>175</v>
      </c>
      <c r="B1047" s="192" t="s">
        <v>176</v>
      </c>
      <c r="C1047" s="193" t="s">
        <v>177</v>
      </c>
      <c r="D1047" s="192" t="s">
        <v>178</v>
      </c>
      <c r="E1047" s="192" t="s">
        <v>179</v>
      </c>
      <c r="F1047" s="192" t="s">
        <v>180</v>
      </c>
      <c r="G1047" s="192" t="s">
        <v>181</v>
      </c>
      <c r="I1047" s="191" t="s">
        <v>175</v>
      </c>
      <c r="J1047" s="192" t="s">
        <v>176</v>
      </c>
      <c r="K1047" s="193" t="s">
        <v>177</v>
      </c>
      <c r="L1047" s="192" t="s">
        <v>178</v>
      </c>
      <c r="M1047" s="192" t="s">
        <v>179</v>
      </c>
      <c r="N1047" s="192" t="s">
        <v>180</v>
      </c>
      <c r="O1047" s="192" t="s">
        <v>181</v>
      </c>
    </row>
    <row r="1048" customFormat="false" ht="15" hidden="false" customHeight="false" outlineLevel="0" collapsed="false">
      <c r="A1048" s="196" t="s">
        <v>186</v>
      </c>
      <c r="B1048" s="197" t="s">
        <v>186</v>
      </c>
      <c r="C1048" s="197" t="n">
        <v>1</v>
      </c>
      <c r="D1048" s="198" t="n">
        <v>356210.17364878</v>
      </c>
      <c r="E1048" s="198" t="n">
        <v>2527</v>
      </c>
      <c r="F1048" s="199" t="n">
        <f aca="false">E1048/D1048</f>
        <v>0.00709412640889813</v>
      </c>
      <c r="G1048" s="200" t="n">
        <f aca="false">2*C1048*F1048/(2+C1048*F1048)</f>
        <v>0.0070690520345361</v>
      </c>
      <c r="I1048" s="196" t="s">
        <v>186</v>
      </c>
      <c r="J1048" s="197" t="s">
        <v>186</v>
      </c>
      <c r="K1048" s="197" t="n">
        <v>1</v>
      </c>
      <c r="L1048" s="198" t="n">
        <v>343544.104004878</v>
      </c>
      <c r="M1048" s="198" t="n">
        <v>1714</v>
      </c>
      <c r="N1048" s="199" t="n">
        <f aca="false">M1048/L1048</f>
        <v>0.00498917018228222</v>
      </c>
      <c r="O1048" s="200" t="n">
        <f aca="false">2*K1048*N1048/(2+K1048*N1048)</f>
        <v>0.00497675524285115</v>
      </c>
    </row>
    <row r="1049" customFormat="false" ht="15" hidden="false" customHeight="false" outlineLevel="0" collapsed="false">
      <c r="A1049" s="203" t="s">
        <v>188</v>
      </c>
      <c r="B1049" s="204" t="s">
        <v>189</v>
      </c>
      <c r="C1049" s="204" t="n">
        <v>1</v>
      </c>
      <c r="D1049" s="205" t="n">
        <v>1788154</v>
      </c>
      <c r="E1049" s="205" t="n">
        <v>402</v>
      </c>
      <c r="F1049" s="206" t="n">
        <f aca="false">E1049/D1049</f>
        <v>0.000224812851689508</v>
      </c>
      <c r="G1049" s="207" t="n">
        <f aca="false">2*C1049*F1049/(2+C1049*F1049)</f>
        <v>0.000224787584120602</v>
      </c>
      <c r="I1049" s="203" t="s">
        <v>188</v>
      </c>
      <c r="J1049" s="204" t="s">
        <v>189</v>
      </c>
      <c r="K1049" s="204" t="n">
        <v>1</v>
      </c>
      <c r="L1049" s="205" t="n">
        <v>1715594</v>
      </c>
      <c r="M1049" s="205" t="n">
        <v>242</v>
      </c>
      <c r="N1049" s="206" t="n">
        <f aca="false">M1049/L1049</f>
        <v>0.000141059015128288</v>
      </c>
      <c r="O1049" s="207" t="n">
        <f aca="false">2*K1049*N1049/(2+K1049*N1049)</f>
        <v>0.00014104906700705</v>
      </c>
    </row>
    <row r="1050" customFormat="false" ht="15" hidden="false" customHeight="false" outlineLevel="0" collapsed="false">
      <c r="A1050" s="196" t="s">
        <v>194</v>
      </c>
      <c r="B1050" s="197" t="s">
        <v>46</v>
      </c>
      <c r="C1050" s="197" t="n">
        <v>1</v>
      </c>
      <c r="D1050" s="198" t="n">
        <v>1819781</v>
      </c>
      <c r="E1050" s="198" t="n">
        <v>183</v>
      </c>
      <c r="F1050" s="199" t="n">
        <f aca="false">E1050/D1050</f>
        <v>0.000100561551087741</v>
      </c>
      <c r="G1050" s="200" t="n">
        <f aca="false">2*C1050*F1050/(2+C1050*F1050)</f>
        <v>0.000100556495029185</v>
      </c>
      <c r="I1050" s="196" t="s">
        <v>194</v>
      </c>
      <c r="J1050" s="197" t="s">
        <v>46</v>
      </c>
      <c r="K1050" s="197" t="n">
        <v>1</v>
      </c>
      <c r="L1050" s="198" t="n">
        <v>1734159</v>
      </c>
      <c r="M1050" s="198" t="n">
        <v>98</v>
      </c>
      <c r="N1050" s="199" t="n">
        <f aca="false">M1050/L1050</f>
        <v>5.65115424825521E-005</v>
      </c>
      <c r="O1050" s="200" t="n">
        <f aca="false">2*K1050*N1050/(2+K1050*N1050)</f>
        <v>5.65099457504521E-005</v>
      </c>
    </row>
    <row r="1051" customFormat="false" ht="15" hidden="false" customHeight="false" outlineLevel="0" collapsed="false">
      <c r="A1051" s="203" t="s">
        <v>200</v>
      </c>
      <c r="B1051" s="204" t="s">
        <v>33</v>
      </c>
      <c r="C1051" s="204" t="n">
        <v>1</v>
      </c>
      <c r="D1051" s="205" t="n">
        <v>1780891</v>
      </c>
      <c r="E1051" s="205" t="n">
        <v>203</v>
      </c>
      <c r="F1051" s="206" t="n">
        <f aca="false">E1051/D1051</f>
        <v>0.000113987885839167</v>
      </c>
      <c r="G1051" s="207" t="n">
        <f aca="false">2*C1051*F1051/(2+C1051*F1051)</f>
        <v>0.000113981389590355</v>
      </c>
      <c r="I1051" s="203" t="s">
        <v>200</v>
      </c>
      <c r="J1051" s="204" t="s">
        <v>33</v>
      </c>
      <c r="K1051" s="204" t="n">
        <v>1</v>
      </c>
      <c r="L1051" s="205" t="n">
        <v>1765362</v>
      </c>
      <c r="M1051" s="205" t="n">
        <v>110</v>
      </c>
      <c r="N1051" s="206" t="n">
        <f aca="false">M1051/L1051</f>
        <v>6.23101664134608E-005</v>
      </c>
      <c r="O1051" s="207" t="n">
        <f aca="false">2*K1051*N1051/(2+K1051*N1051)</f>
        <v>6.23082251955204E-005</v>
      </c>
    </row>
    <row r="1052" customFormat="false" ht="15" hidden="false" customHeight="false" outlineLevel="0" collapsed="false">
      <c r="A1052" s="196" t="s">
        <v>202</v>
      </c>
      <c r="B1052" s="197" t="s">
        <v>34</v>
      </c>
      <c r="C1052" s="197" t="n">
        <v>1</v>
      </c>
      <c r="D1052" s="198" t="n">
        <v>1711871</v>
      </c>
      <c r="E1052" s="198" t="n">
        <v>462</v>
      </c>
      <c r="F1052" s="199" t="n">
        <f aca="false">E1052/D1052</f>
        <v>0.000269880148679427</v>
      </c>
      <c r="G1052" s="200" t="n">
        <f aca="false">2*C1052*F1052/(2+C1052*F1052)</f>
        <v>0.000269843735945639</v>
      </c>
      <c r="I1052" s="196" t="s">
        <v>202</v>
      </c>
      <c r="J1052" s="197" t="s">
        <v>34</v>
      </c>
      <c r="K1052" s="197" t="n">
        <v>1</v>
      </c>
      <c r="L1052" s="198" t="n">
        <v>1802187</v>
      </c>
      <c r="M1052" s="198" t="n">
        <v>340</v>
      </c>
      <c r="N1052" s="199" t="n">
        <f aca="false">M1052/L1052</f>
        <v>0.000188659667393006</v>
      </c>
      <c r="O1052" s="200" t="n">
        <f aca="false">2*K1052*N1052/(2+K1052*N1052)</f>
        <v>0.000188641872836514</v>
      </c>
    </row>
    <row r="1053" customFormat="false" ht="15" hidden="false" customHeight="false" outlineLevel="0" collapsed="false">
      <c r="A1053" s="203" t="s">
        <v>203</v>
      </c>
      <c r="B1053" s="204" t="s">
        <v>35</v>
      </c>
      <c r="C1053" s="204" t="n">
        <v>1</v>
      </c>
      <c r="D1053" s="205" t="n">
        <v>1726877</v>
      </c>
      <c r="E1053" s="205" t="n">
        <v>577</v>
      </c>
      <c r="F1053" s="206" t="n">
        <f aca="false">E1053/D1053</f>
        <v>0.000334129182333195</v>
      </c>
      <c r="G1053" s="207" t="n">
        <f aca="false">2*C1053*F1053/(2+C1053*F1053)</f>
        <v>0.000334073370502132</v>
      </c>
      <c r="I1053" s="203" t="s">
        <v>203</v>
      </c>
      <c r="J1053" s="204" t="s">
        <v>35</v>
      </c>
      <c r="K1053" s="204" t="n">
        <v>1</v>
      </c>
      <c r="L1053" s="205" t="n">
        <v>1827285</v>
      </c>
      <c r="M1053" s="205" t="n">
        <v>424</v>
      </c>
      <c r="N1053" s="206" t="n">
        <f aca="false">M1053/L1053</f>
        <v>0.000232038242529217</v>
      </c>
      <c r="O1053" s="207" t="n">
        <f aca="false">2*K1053*N1053/(2+K1053*N1053)</f>
        <v>0.000232011324779193</v>
      </c>
    </row>
    <row r="1054" customFormat="false" ht="15" hidden="false" customHeight="false" outlineLevel="0" collapsed="false">
      <c r="A1054" s="196" t="s">
        <v>204</v>
      </c>
      <c r="B1054" s="197" t="s">
        <v>36</v>
      </c>
      <c r="C1054" s="197" t="n">
        <v>1</v>
      </c>
      <c r="D1054" s="198" t="n">
        <v>1766751</v>
      </c>
      <c r="E1054" s="198" t="n">
        <v>675</v>
      </c>
      <c r="F1054" s="199" t="n">
        <f aca="false">E1054/D1054</f>
        <v>0.000382057233871666</v>
      </c>
      <c r="G1054" s="200" t="n">
        <f aca="false">2*C1054*F1054/(2+C1054*F1054)</f>
        <v>0.000381984263946033</v>
      </c>
      <c r="I1054" s="196" t="s">
        <v>204</v>
      </c>
      <c r="J1054" s="197" t="s">
        <v>36</v>
      </c>
      <c r="K1054" s="197" t="n">
        <v>1</v>
      </c>
      <c r="L1054" s="198" t="n">
        <v>1732793</v>
      </c>
      <c r="M1054" s="198" t="n">
        <v>437</v>
      </c>
      <c r="N1054" s="199" t="n">
        <f aca="false">M1054/L1054</f>
        <v>0.000252194001245388</v>
      </c>
      <c r="O1054" s="200" t="n">
        <f aca="false">2*K1054*N1054/(2+K1054*N1054)</f>
        <v>0.00025216220434775</v>
      </c>
    </row>
    <row r="1055" customFormat="false" ht="15" hidden="false" customHeight="false" outlineLevel="0" collapsed="false">
      <c r="A1055" s="203" t="s">
        <v>205</v>
      </c>
      <c r="B1055" s="204" t="s">
        <v>37</v>
      </c>
      <c r="C1055" s="204" t="n">
        <v>1</v>
      </c>
      <c r="D1055" s="205" t="n">
        <v>1717162</v>
      </c>
      <c r="E1055" s="205" t="n">
        <v>853</v>
      </c>
      <c r="F1055" s="206" t="n">
        <f aca="false">E1055/D1055</f>
        <v>0.000496749869843381</v>
      </c>
      <c r="G1055" s="207" t="n">
        <f aca="false">2*C1055*F1055/(2+C1055*F1055)</f>
        <v>0.00049662652026373</v>
      </c>
      <c r="I1055" s="203" t="s">
        <v>205</v>
      </c>
      <c r="J1055" s="204" t="s">
        <v>37</v>
      </c>
      <c r="K1055" s="204" t="n">
        <v>1</v>
      </c>
      <c r="L1055" s="205" t="n">
        <v>1713034</v>
      </c>
      <c r="M1055" s="205" t="n">
        <v>587</v>
      </c>
      <c r="N1055" s="206" t="n">
        <f aca="false">M1055/L1055</f>
        <v>0.000342666870593345</v>
      </c>
      <c r="O1055" s="207" t="n">
        <f aca="false">2*K1055*N1055/(2+K1055*N1055)</f>
        <v>0.000342608170358557</v>
      </c>
    </row>
    <row r="1056" customFormat="false" ht="15" hidden="false" customHeight="false" outlineLevel="0" collapsed="false">
      <c r="A1056" s="196" t="s">
        <v>206</v>
      </c>
      <c r="B1056" s="197" t="s">
        <v>38</v>
      </c>
      <c r="C1056" s="197" t="n">
        <v>1</v>
      </c>
      <c r="D1056" s="198" t="n">
        <v>1609026</v>
      </c>
      <c r="E1056" s="198" t="n">
        <v>1231</v>
      </c>
      <c r="F1056" s="199" t="n">
        <f aca="false">E1056/D1056</f>
        <v>0.000765059110294054</v>
      </c>
      <c r="G1056" s="200" t="n">
        <f aca="false">2*C1056*F1056/(2+C1056*F1056)</f>
        <v>0.000764766564480352</v>
      </c>
      <c r="I1056" s="196" t="s">
        <v>206</v>
      </c>
      <c r="J1056" s="197" t="s">
        <v>38</v>
      </c>
      <c r="K1056" s="197" t="n">
        <v>1</v>
      </c>
      <c r="L1056" s="198" t="n">
        <v>1737635</v>
      </c>
      <c r="M1056" s="198" t="n">
        <v>983</v>
      </c>
      <c r="N1056" s="199" t="n">
        <f aca="false">M1056/L1056</f>
        <v>0.000565711441125438</v>
      </c>
      <c r="O1056" s="200" t="n">
        <f aca="false">2*K1056*N1056/(2+K1056*N1056)</f>
        <v>0.000565551471656407</v>
      </c>
    </row>
    <row r="1057" customFormat="false" ht="15" hidden="false" customHeight="false" outlineLevel="0" collapsed="false">
      <c r="A1057" s="203" t="s">
        <v>207</v>
      </c>
      <c r="B1057" s="204" t="s">
        <v>39</v>
      </c>
      <c r="C1057" s="204" t="n">
        <v>1</v>
      </c>
      <c r="D1057" s="205" t="n">
        <v>1581282</v>
      </c>
      <c r="E1057" s="205" t="n">
        <v>1963</v>
      </c>
      <c r="F1057" s="206" t="n">
        <f aca="false">E1057/D1057</f>
        <v>0.00124139780254249</v>
      </c>
      <c r="G1057" s="207" t="n">
        <f aca="false">2*C1057*F1057/(2+C1057*F1057)</f>
        <v>0.0012406277462635</v>
      </c>
      <c r="I1057" s="203" t="s">
        <v>207</v>
      </c>
      <c r="J1057" s="204" t="s">
        <v>39</v>
      </c>
      <c r="K1057" s="204" t="n">
        <v>1</v>
      </c>
      <c r="L1057" s="205" t="n">
        <v>1754377</v>
      </c>
      <c r="M1057" s="205" t="n">
        <v>1718</v>
      </c>
      <c r="N1057" s="206" t="n">
        <f aca="false">M1057/L1057</f>
        <v>0.000979265004044171</v>
      </c>
      <c r="O1057" s="207" t="n">
        <f aca="false">2*K1057*N1057/(2+K1057*N1057)</f>
        <v>0.000978785758724183</v>
      </c>
    </row>
    <row r="1058" customFormat="false" ht="15" hidden="false" customHeight="false" outlineLevel="0" collapsed="false">
      <c r="A1058" s="196" t="s">
        <v>208</v>
      </c>
      <c r="B1058" s="197" t="s">
        <v>40</v>
      </c>
      <c r="C1058" s="197" t="n">
        <v>1</v>
      </c>
      <c r="D1058" s="198" t="n">
        <v>1448119</v>
      </c>
      <c r="E1058" s="198" t="n">
        <v>2925</v>
      </c>
      <c r="F1058" s="199" t="n">
        <f aca="false">E1058/D1058</f>
        <v>0.00201986162739388</v>
      </c>
      <c r="G1058" s="200" t="n">
        <f aca="false">2*C1058*F1058/(2+C1058*F1058)</f>
        <v>0.002017823764997</v>
      </c>
      <c r="I1058" s="196" t="s">
        <v>208</v>
      </c>
      <c r="J1058" s="197" t="s">
        <v>40</v>
      </c>
      <c r="K1058" s="197" t="n">
        <v>1</v>
      </c>
      <c r="L1058" s="198" t="n">
        <v>1652935</v>
      </c>
      <c r="M1058" s="198" t="n">
        <v>2711</v>
      </c>
      <c r="N1058" s="199" t="n">
        <f aca="false">M1058/L1058</f>
        <v>0.00164011289010155</v>
      </c>
      <c r="O1058" s="200" t="n">
        <f aca="false">2*K1058*N1058/(2+K1058*N1058)</f>
        <v>0.00163876900701539</v>
      </c>
    </row>
    <row r="1059" customFormat="false" ht="15" hidden="false" customHeight="false" outlineLevel="0" collapsed="false">
      <c r="A1059" s="203" t="s">
        <v>209</v>
      </c>
      <c r="B1059" s="204" t="s">
        <v>52</v>
      </c>
      <c r="C1059" s="204" t="n">
        <v>1</v>
      </c>
      <c r="D1059" s="205" t="n">
        <v>1227215</v>
      </c>
      <c r="E1059" s="205" t="n">
        <v>3903</v>
      </c>
      <c r="F1059" s="206" t="n">
        <f aca="false">E1059/D1059</f>
        <v>0.00318037181748919</v>
      </c>
      <c r="G1059" s="207" t="n">
        <f aca="false">2*C1059*F1059/(2+C1059*F1059)</f>
        <v>0.0031753224644505</v>
      </c>
      <c r="I1059" s="203" t="s">
        <v>209</v>
      </c>
      <c r="J1059" s="204" t="s">
        <v>52</v>
      </c>
      <c r="K1059" s="204" t="n">
        <v>1</v>
      </c>
      <c r="L1059" s="205" t="n">
        <v>1554073</v>
      </c>
      <c r="M1059" s="205" t="n">
        <v>4060</v>
      </c>
      <c r="N1059" s="206" t="n">
        <f aca="false">M1059/L1059</f>
        <v>0.00261248988947109</v>
      </c>
      <c r="O1059" s="207" t="n">
        <f aca="false">2*K1059*N1059/(2+K1059*N1059)</f>
        <v>0.00260908178957306</v>
      </c>
    </row>
    <row r="1060" customFormat="false" ht="15" hidden="false" customHeight="false" outlineLevel="0" collapsed="false">
      <c r="A1060" s="196" t="s">
        <v>210</v>
      </c>
      <c r="B1060" s="197" t="s">
        <v>53</v>
      </c>
      <c r="C1060" s="197" t="n">
        <v>1</v>
      </c>
      <c r="D1060" s="198" t="n">
        <v>1111001</v>
      </c>
      <c r="E1060" s="198" t="n">
        <v>5424</v>
      </c>
      <c r="F1060" s="199" t="n">
        <f aca="false">E1060/D1060</f>
        <v>0.00488208381450602</v>
      </c>
      <c r="G1060" s="200" t="n">
        <f aca="false">2*C1060*F1060/(2+C1060*F1060)</f>
        <v>0.00487019546328363</v>
      </c>
      <c r="I1060" s="196" t="s">
        <v>210</v>
      </c>
      <c r="J1060" s="197" t="s">
        <v>53</v>
      </c>
      <c r="K1060" s="197" t="n">
        <v>1</v>
      </c>
      <c r="L1060" s="198" t="n">
        <v>1507729</v>
      </c>
      <c r="M1060" s="198" t="n">
        <v>6021</v>
      </c>
      <c r="N1060" s="199" t="n">
        <f aca="false">M1060/L1060</f>
        <v>0.00399342322128181</v>
      </c>
      <c r="O1060" s="200" t="n">
        <f aca="false">2*K1060*N1060/(2+K1060*N1060)</f>
        <v>0.00398546539625131</v>
      </c>
    </row>
    <row r="1061" customFormat="false" ht="15" hidden="false" customHeight="false" outlineLevel="0" collapsed="false">
      <c r="A1061" s="203" t="s">
        <v>211</v>
      </c>
      <c r="B1061" s="204" t="s">
        <v>57</v>
      </c>
      <c r="C1061" s="204" t="n">
        <v>1</v>
      </c>
      <c r="D1061" s="205" t="n">
        <v>1031977</v>
      </c>
      <c r="E1061" s="205" t="n">
        <v>7634</v>
      </c>
      <c r="F1061" s="206" t="n">
        <f aca="false">E1061/D1061</f>
        <v>0.00739745168739226</v>
      </c>
      <c r="G1061" s="207" t="n">
        <f aca="false">2*C1061*F1061/(2+C1061*F1061)</f>
        <v>0.00737019137009869</v>
      </c>
      <c r="I1061" s="203" t="s">
        <v>211</v>
      </c>
      <c r="J1061" s="204" t="s">
        <v>57</v>
      </c>
      <c r="K1061" s="204" t="n">
        <v>1</v>
      </c>
      <c r="L1061" s="205" t="n">
        <v>1286323</v>
      </c>
      <c r="M1061" s="205" t="n">
        <v>7909</v>
      </c>
      <c r="N1061" s="206" t="n">
        <f aca="false">M1061/L1061</f>
        <v>0.00614853345543849</v>
      </c>
      <c r="O1061" s="207" t="n">
        <f aca="false">2*K1061*N1061/(2+K1061*N1061)</f>
        <v>0.00612968915601489</v>
      </c>
    </row>
    <row r="1062" customFormat="false" ht="15" hidden="false" customHeight="false" outlineLevel="0" collapsed="false">
      <c r="A1062" s="196" t="s">
        <v>212</v>
      </c>
      <c r="B1062" s="197" t="s">
        <v>62</v>
      </c>
      <c r="C1062" s="197" t="n">
        <v>1</v>
      </c>
      <c r="D1062" s="198" t="n">
        <v>925866</v>
      </c>
      <c r="E1062" s="198" t="n">
        <v>10612</v>
      </c>
      <c r="F1062" s="199" t="n">
        <f aca="false">E1062/D1062</f>
        <v>0.0114617018013406</v>
      </c>
      <c r="G1062" s="200" t="n">
        <f aca="false">2*C1062*F1062/(2+C1062*F1062)</f>
        <v>0.0113963907849463</v>
      </c>
      <c r="I1062" s="196" t="s">
        <v>212</v>
      </c>
      <c r="J1062" s="197" t="s">
        <v>62</v>
      </c>
      <c r="K1062" s="197" t="n">
        <v>1</v>
      </c>
      <c r="L1062" s="198" t="n">
        <v>1075441</v>
      </c>
      <c r="M1062" s="198" t="n">
        <v>10453</v>
      </c>
      <c r="N1062" s="199" t="n">
        <f aca="false">M1062/L1062</f>
        <v>0.00971973357906199</v>
      </c>
      <c r="O1062" s="200" t="n">
        <f aca="false">2*K1062*N1062/(2+K1062*N1062)</f>
        <v>0.00967272542201926</v>
      </c>
    </row>
    <row r="1063" customFormat="false" ht="15" hidden="false" customHeight="false" outlineLevel="0" collapsed="false">
      <c r="A1063" s="203" t="s">
        <v>213</v>
      </c>
      <c r="B1063" s="204" t="s">
        <v>64</v>
      </c>
      <c r="C1063" s="204" t="n">
        <v>1</v>
      </c>
      <c r="D1063" s="205" t="n">
        <v>792710</v>
      </c>
      <c r="E1063" s="205" t="n">
        <v>14563</v>
      </c>
      <c r="F1063" s="206" t="n">
        <f aca="false">E1063/D1063</f>
        <v>0.018371157169709</v>
      </c>
      <c r="G1063" s="207" t="n">
        <f aca="false">2*C1063*F1063/(2+C1063*F1063)</f>
        <v>0.0182039434168988</v>
      </c>
      <c r="I1063" s="203" t="s">
        <v>213</v>
      </c>
      <c r="J1063" s="204" t="s">
        <v>64</v>
      </c>
      <c r="K1063" s="204" t="n">
        <v>1</v>
      </c>
      <c r="L1063" s="205" t="n">
        <v>955985</v>
      </c>
      <c r="M1063" s="205" t="n">
        <v>15175</v>
      </c>
      <c r="N1063" s="206" t="n">
        <f aca="false">M1063/L1063</f>
        <v>0.0158736800263602</v>
      </c>
      <c r="O1063" s="207" t="n">
        <f aca="false">2*K1063*N1063/(2+K1063*N1063)</f>
        <v>0.0157486852312618</v>
      </c>
    </row>
    <row r="1064" customFormat="false" ht="15" hidden="false" customHeight="false" outlineLevel="0" collapsed="false">
      <c r="A1064" s="196" t="s">
        <v>214</v>
      </c>
      <c r="B1064" s="197" t="s">
        <v>69</v>
      </c>
      <c r="C1064" s="197" t="n">
        <v>1</v>
      </c>
      <c r="D1064" s="198" t="n">
        <v>614243</v>
      </c>
      <c r="E1064" s="198" t="n">
        <v>18912</v>
      </c>
      <c r="F1064" s="199" t="n">
        <f aca="false">E1064/D1064</f>
        <v>0.0307891176619025</v>
      </c>
      <c r="G1064" s="200" t="n">
        <f aca="false">2*C1064*F1064/(2+C1064*F1064)</f>
        <v>0.0303223189391036</v>
      </c>
      <c r="I1064" s="196" t="s">
        <v>214</v>
      </c>
      <c r="J1064" s="197" t="s">
        <v>69</v>
      </c>
      <c r="K1064" s="197" t="n">
        <v>1</v>
      </c>
      <c r="L1064" s="198" t="n">
        <v>809967</v>
      </c>
      <c r="M1064" s="198" t="n">
        <v>21341</v>
      </c>
      <c r="N1064" s="199" t="n">
        <f aca="false">M1064/L1064</f>
        <v>0.026347987016755</v>
      </c>
      <c r="O1064" s="200" t="n">
        <f aca="false">2*K1064*N1064/(2+K1064*N1064)</f>
        <v>0.026005392149396</v>
      </c>
    </row>
    <row r="1065" customFormat="false" ht="15" hidden="false" customHeight="false" outlineLevel="0" collapsed="false">
      <c r="A1065" s="203" t="s">
        <v>215</v>
      </c>
      <c r="B1065" s="204" t="s">
        <v>70</v>
      </c>
      <c r="C1065" s="204" t="n">
        <v>1</v>
      </c>
      <c r="D1065" s="205" t="n">
        <v>425309</v>
      </c>
      <c r="E1065" s="205" t="n">
        <v>24299</v>
      </c>
      <c r="F1065" s="206" t="n">
        <f aca="false">E1065/D1065</f>
        <v>0.0571325789014575</v>
      </c>
      <c r="G1065" s="207" t="n">
        <f aca="false">2*C1065*F1065/(2+C1065*F1065)</f>
        <v>0.0555458403482845</v>
      </c>
      <c r="I1065" s="203" t="s">
        <v>215</v>
      </c>
      <c r="J1065" s="204" t="s">
        <v>70</v>
      </c>
      <c r="K1065" s="204" t="n">
        <v>1</v>
      </c>
      <c r="L1065" s="205" t="n">
        <v>622160</v>
      </c>
      <c r="M1065" s="205" t="n">
        <v>29556</v>
      </c>
      <c r="N1065" s="206" t="n">
        <f aca="false">M1065/L1065</f>
        <v>0.0475054648321975</v>
      </c>
      <c r="O1065" s="207" t="n">
        <f aca="false">2*K1065*N1065/(2+K1065*N1065)</f>
        <v>0.0464032605999328</v>
      </c>
    </row>
    <row r="1066" customFormat="false" ht="15" hidden="false" customHeight="false" outlineLevel="0" collapsed="false">
      <c r="A1066" s="196" t="s">
        <v>216</v>
      </c>
      <c r="B1066" s="197" t="s">
        <v>71</v>
      </c>
      <c r="C1066" s="197" t="n">
        <v>1</v>
      </c>
      <c r="D1066" s="198" t="n">
        <v>261181</v>
      </c>
      <c r="E1066" s="198" t="n">
        <v>24462</v>
      </c>
      <c r="F1066" s="199" t="n">
        <f aca="false">E1066/D1066</f>
        <v>0.0936591865411343</v>
      </c>
      <c r="G1066" s="200" t="n">
        <f aca="false">2*C1066*F1066/(2+C1066*F1066)</f>
        <v>0.0894693722294559</v>
      </c>
      <c r="I1066" s="196" t="s">
        <v>216</v>
      </c>
      <c r="J1066" s="197" t="s">
        <v>71</v>
      </c>
      <c r="K1066" s="197" t="n">
        <v>1</v>
      </c>
      <c r="L1066" s="198" t="n">
        <v>402956</v>
      </c>
      <c r="M1066" s="198" t="n">
        <v>30995</v>
      </c>
      <c r="N1066" s="199" t="n">
        <f aca="false">M1066/L1066</f>
        <v>0.0769190680868383</v>
      </c>
      <c r="O1066" s="200" t="n">
        <f aca="false">2*K1066*N1066/(2+K1066*N1066)</f>
        <v>0.0740703566824032</v>
      </c>
    </row>
    <row r="1067" customFormat="false" ht="15" hidden="false" customHeight="false" outlineLevel="0" collapsed="false">
      <c r="A1067" s="203" t="n">
        <v>90</v>
      </c>
      <c r="B1067" s="204" t="s">
        <v>72</v>
      </c>
      <c r="C1067" s="204" t="n">
        <v>1</v>
      </c>
      <c r="D1067" s="205" t="n">
        <v>131324</v>
      </c>
      <c r="E1067" s="205" t="n">
        <v>18735</v>
      </c>
      <c r="F1067" s="206" t="n">
        <f aca="false">E1067/D1067</f>
        <v>0.142662422710243</v>
      </c>
      <c r="G1067" s="207" t="n">
        <f aca="false">2*C1067*F1067/(2+C1067*F1067)</f>
        <v>0.133163695034881</v>
      </c>
      <c r="I1067" s="203" t="n">
        <v>90</v>
      </c>
      <c r="J1067" s="204" t="s">
        <v>72</v>
      </c>
      <c r="K1067" s="204" t="n">
        <v>1</v>
      </c>
      <c r="L1067" s="205" t="n">
        <v>202788</v>
      </c>
      <c r="M1067" s="205" t="n">
        <v>23740</v>
      </c>
      <c r="N1067" s="206" t="n">
        <f aca="false">M1067/L1067</f>
        <v>0.117068071089019</v>
      </c>
      <c r="O1067" s="207" t="n">
        <f aca="false">2*K1067*N1067/(2+K1067*N1067)</f>
        <v>0.110594527108237</v>
      </c>
    </row>
    <row r="1068" customFormat="false" ht="15" hidden="false" customHeight="false" outlineLevel="0" collapsed="false">
      <c r="A1068" s="196" t="n">
        <v>95</v>
      </c>
      <c r="B1068" s="197" t="s">
        <v>74</v>
      </c>
      <c r="C1068" s="197" t="n">
        <v>1</v>
      </c>
      <c r="D1068" s="198" t="n">
        <v>44842</v>
      </c>
      <c r="E1068" s="198" t="n">
        <v>9739</v>
      </c>
      <c r="F1068" s="199" t="n">
        <f aca="false">E1068/D1068</f>
        <v>0.217184782123902</v>
      </c>
      <c r="G1068" s="200" t="n">
        <f aca="false">2*C1068*F1068/(2+C1068*F1068)</f>
        <v>0.195910403025457</v>
      </c>
      <c r="I1068" s="196" t="n">
        <v>95</v>
      </c>
      <c r="J1068" s="197" t="s">
        <v>74</v>
      </c>
      <c r="K1068" s="197" t="n">
        <v>1</v>
      </c>
      <c r="L1068" s="198" t="n">
        <v>77211</v>
      </c>
      <c r="M1068" s="198" t="n">
        <v>14096</v>
      </c>
      <c r="N1068" s="199" t="n">
        <f aca="false">M1068/L1068</f>
        <v>0.182564660475839</v>
      </c>
      <c r="O1068" s="200" t="n">
        <f aca="false">2*K1068*N1068/(2+K1068*N1068)</f>
        <v>0.167293701563038</v>
      </c>
    </row>
    <row r="1069" customFormat="false" ht="15" hidden="false" customHeight="false" outlineLevel="0" collapsed="false">
      <c r="A1069" s="220" t="s">
        <v>217</v>
      </c>
      <c r="B1069" s="221" t="s">
        <v>218</v>
      </c>
      <c r="C1069" s="221" t="n">
        <v>1</v>
      </c>
      <c r="D1069" s="222" t="n">
        <v>9770</v>
      </c>
      <c r="E1069" s="222" t="n">
        <v>2820</v>
      </c>
      <c r="F1069" s="223" t="n">
        <f aca="false">E1069/D1069</f>
        <v>0.28863868986694</v>
      </c>
      <c r="G1069" s="224" t="n">
        <f aca="false">2*C1069*F1069/(2+C1069*F1069)</f>
        <v>0.252236135957066</v>
      </c>
      <c r="I1069" s="220" t="s">
        <v>217</v>
      </c>
      <c r="J1069" s="221" t="s">
        <v>218</v>
      </c>
      <c r="K1069" s="221" t="n">
        <v>1</v>
      </c>
      <c r="L1069" s="222" t="n">
        <v>25287</v>
      </c>
      <c r="M1069" s="222" t="n">
        <v>6311</v>
      </c>
      <c r="N1069" s="223" t="n">
        <f aca="false">M1069/L1069</f>
        <v>0.249574880373314</v>
      </c>
      <c r="O1069" s="224" t="n">
        <f aca="false">2*K1069*N1069/(2+K1069*N1069)</f>
        <v>0.221886261756175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G445"/>
  <sheetViews>
    <sheetView windowProtection="false" showFormulas="false" showGridLines="true" showRowColHeaders="true" showZeros="true" rightToLeft="false" tabSelected="false" showOutlineSymbols="true" defaultGridColor="true" view="normal" topLeftCell="A6" colorId="64" zoomScale="85" zoomScaleNormal="85" zoomScalePageLayoutView="100" workbookViewId="0">
      <selection pane="topLeft" activeCell="A27" activeCellId="0" sqref="A27"/>
    </sheetView>
  </sheetViews>
  <sheetFormatPr defaultRowHeight="15"/>
  <cols>
    <col collapsed="false" hidden="false" max="2" min="1" style="0" width="9.05116279069767"/>
    <col collapsed="false" hidden="false" max="3" min="3" style="0" width="15.446511627907"/>
    <col collapsed="false" hidden="false" max="33" min="4" style="0" width="13.906976744186"/>
    <col collapsed="false" hidden="false" max="1025" min="34" style="0" width="9.05116279069767"/>
  </cols>
  <sheetData>
    <row r="1" customFormat="false" ht="15" hidden="false" customHeight="false" outlineLevel="0" collapsed="false">
      <c r="D1" s="234" t="s">
        <v>355</v>
      </c>
    </row>
    <row r="2" s="236" customFormat="true" ht="15" hidden="false" customHeight="false" outlineLevel="0" collapsed="false">
      <c r="A2" s="235" t="s">
        <v>163</v>
      </c>
      <c r="B2" s="235" t="s">
        <v>356</v>
      </c>
      <c r="C2" s="235" t="n">
        <v>2010</v>
      </c>
      <c r="D2" s="235" t="n">
        <v>2011</v>
      </c>
      <c r="E2" s="235" t="n">
        <v>2012</v>
      </c>
      <c r="F2" s="235" t="n">
        <v>2013</v>
      </c>
      <c r="G2" s="235" t="n">
        <v>2014</v>
      </c>
      <c r="H2" s="235" t="n">
        <v>2015</v>
      </c>
      <c r="I2" s="235" t="n">
        <v>2016</v>
      </c>
      <c r="J2" s="235" t="n">
        <v>2017</v>
      </c>
      <c r="K2" s="235" t="n">
        <v>2018</v>
      </c>
      <c r="L2" s="235" t="n">
        <v>2019</v>
      </c>
      <c r="M2" s="235" t="n">
        <v>2020</v>
      </c>
      <c r="N2" s="235" t="n">
        <v>2021</v>
      </c>
      <c r="O2" s="235" t="n">
        <v>2022</v>
      </c>
      <c r="P2" s="235" t="n">
        <v>2023</v>
      </c>
      <c r="Q2" s="235" t="n">
        <v>2024</v>
      </c>
      <c r="R2" s="235" t="n">
        <v>2025</v>
      </c>
      <c r="S2" s="235" t="n">
        <v>2026</v>
      </c>
      <c r="T2" s="235" t="n">
        <v>2027</v>
      </c>
      <c r="U2" s="235" t="n">
        <v>2028</v>
      </c>
      <c r="V2" s="235" t="n">
        <v>2029</v>
      </c>
      <c r="W2" s="235" t="n">
        <v>2030</v>
      </c>
      <c r="X2" s="235" t="n">
        <v>2031</v>
      </c>
      <c r="Y2" s="235" t="n">
        <v>2032</v>
      </c>
      <c r="Z2" s="235" t="n">
        <v>2033</v>
      </c>
      <c r="AA2" s="235" t="n">
        <v>2034</v>
      </c>
      <c r="AB2" s="235" t="n">
        <v>2035</v>
      </c>
      <c r="AC2" s="235" t="n">
        <v>2036</v>
      </c>
      <c r="AD2" s="235" t="n">
        <v>2037</v>
      </c>
      <c r="AE2" s="235" t="n">
        <v>2038</v>
      </c>
      <c r="AF2" s="235" t="n">
        <v>2039</v>
      </c>
      <c r="AG2" s="235" t="n">
        <v>2040</v>
      </c>
    </row>
    <row r="3" customFormat="false" ht="15" hidden="false" customHeight="false" outlineLevel="0" collapsed="false">
      <c r="A3" s="191" t="s">
        <v>175</v>
      </c>
      <c r="B3" s="237"/>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191"/>
    </row>
    <row r="4" customFormat="false" ht="15" hidden="false" customHeight="false" outlineLevel="0" collapsed="false">
      <c r="A4" s="238" t="s">
        <v>186</v>
      </c>
      <c r="B4" s="239" t="s">
        <v>188</v>
      </c>
      <c r="C4" s="240" t="n">
        <v>0.0126153845290269</v>
      </c>
      <c r="D4" s="240" t="n">
        <v>0.0122122851021897</v>
      </c>
      <c r="E4" s="240" t="n">
        <v>0.0118043602168423</v>
      </c>
      <c r="F4" s="240" t="n">
        <v>0.0113940095414224</v>
      </c>
      <c r="G4" s="240" t="n">
        <v>0.0109966607771827</v>
      </c>
      <c r="H4" s="240" t="n">
        <v>0.0106380815157634</v>
      </c>
      <c r="I4" s="240" t="n">
        <v>0.010307600591982</v>
      </c>
      <c r="J4" s="240" t="n">
        <v>0.00996569202277456</v>
      </c>
      <c r="K4" s="240" t="n">
        <v>0.00965429756976053</v>
      </c>
      <c r="L4" s="240" t="n">
        <v>0.00934423863817045</v>
      </c>
      <c r="M4" s="240" t="n">
        <v>0.00904710781580083</v>
      </c>
      <c r="N4" s="240" t="n">
        <v>0.00878604502864851</v>
      </c>
      <c r="O4" s="240" t="n">
        <v>0.00850740831563781</v>
      </c>
      <c r="P4" s="240" t="n">
        <v>0.00828091156700573</v>
      </c>
      <c r="Q4" s="240" t="n">
        <v>0.00804184358816653</v>
      </c>
      <c r="R4" s="240" t="n">
        <v>0.0077991193100918</v>
      </c>
      <c r="S4" s="240" t="n">
        <v>0.00759858827115769</v>
      </c>
      <c r="T4" s="240" t="n">
        <v>0.00738566981957797</v>
      </c>
      <c r="U4" s="240" t="n">
        <v>0.0071929713164724</v>
      </c>
      <c r="V4" s="240" t="n">
        <v>0.00700122301316995</v>
      </c>
      <c r="W4" s="240" t="n">
        <v>0.00683712765733973</v>
      </c>
      <c r="X4" s="240" t="n">
        <v>0.00664950967928059</v>
      </c>
      <c r="Y4" s="240" t="n">
        <v>0.00649338831240964</v>
      </c>
      <c r="Z4" s="240" t="n">
        <v>0.00632448709717038</v>
      </c>
      <c r="AA4" s="240" t="n">
        <v>0.00618422329355823</v>
      </c>
      <c r="AB4" s="240" t="n">
        <v>0.00604812756738516</v>
      </c>
      <c r="AC4" s="240" t="n">
        <v>0.00591871053408913</v>
      </c>
      <c r="AD4" s="240" t="n">
        <v>0.0057847612209455</v>
      </c>
      <c r="AE4" s="240" t="n">
        <v>0.00567404303930411</v>
      </c>
      <c r="AF4" s="240" t="n">
        <v>0.00554468771494264</v>
      </c>
    </row>
    <row r="5" customFormat="false" ht="15" hidden="false" customHeight="false" outlineLevel="0" collapsed="false">
      <c r="A5" s="241" t="s">
        <v>188</v>
      </c>
      <c r="B5" s="242" t="s">
        <v>357</v>
      </c>
      <c r="C5" s="243" t="n">
        <v>0.00166653724941026</v>
      </c>
      <c r="D5" s="243" t="n">
        <v>0.00160662181866419</v>
      </c>
      <c r="E5" s="243" t="n">
        <v>0.00153456241189725</v>
      </c>
      <c r="F5" s="243" t="n">
        <v>0.00147200215617217</v>
      </c>
      <c r="G5" s="243" t="n">
        <v>0.00141362590918331</v>
      </c>
      <c r="H5" s="243" t="n">
        <v>0.00137076436653578</v>
      </c>
      <c r="I5" s="243" t="n">
        <v>0.00130355669953536</v>
      </c>
      <c r="J5" s="243" t="n">
        <v>0.0012677537481867</v>
      </c>
      <c r="K5" s="243" t="n">
        <v>0.00120514647585876</v>
      </c>
      <c r="L5" s="243" t="n">
        <v>0.00115919527994095</v>
      </c>
      <c r="M5" s="243" t="n">
        <v>0.00112162135197381</v>
      </c>
      <c r="N5" s="243" t="n">
        <v>0.00107558346448597</v>
      </c>
      <c r="O5" s="243" t="n">
        <v>0.00104835011928954</v>
      </c>
      <c r="P5" s="243" t="n">
        <v>0.000995402114272376</v>
      </c>
      <c r="Q5" s="243" t="n">
        <v>0.000965391669759159</v>
      </c>
      <c r="R5" s="243" t="n">
        <v>0.000928543435943102</v>
      </c>
      <c r="S5" s="243" t="n">
        <v>0.000899810996637548</v>
      </c>
      <c r="T5" s="243" t="n">
        <v>0.000872761523314506</v>
      </c>
      <c r="U5" s="243" t="n">
        <v>0.000834412470673653</v>
      </c>
      <c r="V5" s="243" t="n">
        <v>0.00080638850972448</v>
      </c>
      <c r="W5" s="243" t="n">
        <v>0.00078668990416439</v>
      </c>
      <c r="X5" s="243" t="n">
        <v>0.000775463038810287</v>
      </c>
      <c r="Y5" s="243" t="n">
        <v>0.00074651412383925</v>
      </c>
      <c r="Z5" s="243" t="n">
        <v>0.000730440161486501</v>
      </c>
      <c r="AA5" s="243" t="n">
        <v>0.000714156224420847</v>
      </c>
      <c r="AB5" s="243" t="n">
        <v>0.000686712282410426</v>
      </c>
      <c r="AC5" s="243" t="n">
        <v>0.00066352722032245</v>
      </c>
      <c r="AD5" s="243" t="n">
        <v>0.000649051038812811</v>
      </c>
      <c r="AE5" s="243" t="n">
        <v>0.000630066090616768</v>
      </c>
      <c r="AF5" s="243" t="n">
        <v>0.000610995258145497</v>
      </c>
    </row>
    <row r="6" customFormat="false" ht="15" hidden="false" customHeight="false" outlineLevel="0" collapsed="false">
      <c r="A6" s="238" t="s">
        <v>194</v>
      </c>
      <c r="B6" s="239" t="s">
        <v>194</v>
      </c>
      <c r="C6" s="240" t="n">
        <v>0.00117644277634933</v>
      </c>
      <c r="D6" s="240" t="n">
        <v>0.00112916949999431</v>
      </c>
      <c r="E6" s="240" t="n">
        <v>0.00109118282837352</v>
      </c>
      <c r="F6" s="240" t="n">
        <v>0.00106221651925096</v>
      </c>
      <c r="G6" s="240" t="n">
        <v>0.00100080281791263</v>
      </c>
      <c r="H6" s="240" t="n">
        <v>0.00097024042128804</v>
      </c>
      <c r="I6" s="240" t="n">
        <v>0.000949539261861504</v>
      </c>
      <c r="J6" s="240" t="n">
        <v>0.000902429103730956</v>
      </c>
      <c r="K6" s="240" t="n">
        <v>0.00088189551509442</v>
      </c>
      <c r="L6" s="240" t="n">
        <v>0.000849406873896126</v>
      </c>
      <c r="M6" s="240" t="n">
        <v>0.000832854829782061</v>
      </c>
      <c r="N6" s="240" t="n">
        <v>0.000814056104539322</v>
      </c>
      <c r="O6" s="240" t="n">
        <v>0.000772156805548298</v>
      </c>
      <c r="P6" s="240" t="n">
        <v>0.000756379934335789</v>
      </c>
      <c r="Q6" s="240" t="n">
        <v>0.000730256571327614</v>
      </c>
      <c r="R6" s="240" t="n">
        <v>0.000704142459580121</v>
      </c>
      <c r="S6" s="240" t="n">
        <v>0.000683261388635121</v>
      </c>
      <c r="T6" s="240" t="n">
        <v>0.000662299025360754</v>
      </c>
      <c r="U6" s="240" t="n">
        <v>0.000649151978716329</v>
      </c>
      <c r="V6" s="240" t="n">
        <v>0.000646519135630631</v>
      </c>
      <c r="W6" s="240" t="n">
        <v>0.000624992120539253</v>
      </c>
      <c r="X6" s="240" t="n">
        <v>0.000595083426118777</v>
      </c>
      <c r="Y6" s="240" t="n">
        <v>0.00058638648381857</v>
      </c>
      <c r="Z6" s="240" t="n">
        <v>0.000561185027583464</v>
      </c>
      <c r="AA6" s="240" t="n">
        <v>0.000538338979548557</v>
      </c>
      <c r="AB6" s="240" t="n">
        <v>0.000537017839078379</v>
      </c>
      <c r="AC6" s="240" t="n">
        <v>0.000538306520476825</v>
      </c>
      <c r="AD6" s="240" t="n">
        <v>0.000512111435448353</v>
      </c>
      <c r="AE6" s="240" t="n">
        <v>0.000504901107983529</v>
      </c>
      <c r="AF6" s="240" t="n">
        <v>0.000494811353171603</v>
      </c>
    </row>
    <row r="7" customFormat="false" ht="15" hidden="false" customHeight="false" outlineLevel="0" collapsed="false">
      <c r="A7" s="241" t="s">
        <v>200</v>
      </c>
      <c r="B7" s="242" t="s">
        <v>194</v>
      </c>
      <c r="C7" s="243" t="n">
        <v>0.00153114291899198</v>
      </c>
      <c r="D7" s="243" t="n">
        <v>0.00148034288302898</v>
      </c>
      <c r="E7" s="243" t="n">
        <v>0.00140613962326039</v>
      </c>
      <c r="F7" s="243" t="n">
        <v>0.00135067281608041</v>
      </c>
      <c r="G7" s="243" t="n">
        <v>0.00130837364701638</v>
      </c>
      <c r="H7" s="243" t="n">
        <v>0.00125398055412594</v>
      </c>
      <c r="I7" s="243" t="n">
        <v>0.00120099863174913</v>
      </c>
      <c r="J7" s="243" t="n">
        <v>0.0011599761818224</v>
      </c>
      <c r="K7" s="243" t="n">
        <v>0.00111414191862922</v>
      </c>
      <c r="L7" s="243" t="n">
        <v>0.00106586907756101</v>
      </c>
      <c r="M7" s="243" t="n">
        <v>0.00102636195954204</v>
      </c>
      <c r="N7" s="243" t="n">
        <v>0.000991747339803052</v>
      </c>
      <c r="O7" s="243" t="n">
        <v>0.000959879395207979</v>
      </c>
      <c r="P7" s="243" t="n">
        <v>0.000951854573220311</v>
      </c>
      <c r="Q7" s="243" t="n">
        <v>0.000911317452658607</v>
      </c>
      <c r="R7" s="243" t="n">
        <v>0.000894898098005308</v>
      </c>
      <c r="S7" s="243" t="n">
        <v>0.000852945240656296</v>
      </c>
      <c r="T7" s="243" t="n">
        <v>0.000842357915798527</v>
      </c>
      <c r="U7" s="243" t="n">
        <v>0.000816393600830478</v>
      </c>
      <c r="V7" s="243" t="n">
        <v>0.000782648550752141</v>
      </c>
      <c r="W7" s="243" t="n">
        <v>0.000746241596242306</v>
      </c>
      <c r="X7" s="243" t="n">
        <v>0.000738734821637754</v>
      </c>
      <c r="Y7" s="243" t="n">
        <v>0.000725973201520622</v>
      </c>
      <c r="Z7" s="243" t="n">
        <v>0.000710450460182977</v>
      </c>
      <c r="AA7" s="243" t="n">
        <v>0.000684054841959283</v>
      </c>
      <c r="AB7" s="243" t="n">
        <v>0.000665376337393023</v>
      </c>
      <c r="AC7" s="243" t="n">
        <v>0.000649102824082092</v>
      </c>
      <c r="AD7" s="243" t="n">
        <v>0.000632509359246395</v>
      </c>
      <c r="AE7" s="243" t="n">
        <v>0.000621027222416425</v>
      </c>
      <c r="AF7" s="243" t="n">
        <v>0.000595643965922638</v>
      </c>
    </row>
    <row r="8" customFormat="false" ht="15" hidden="false" customHeight="false" outlineLevel="0" collapsed="false">
      <c r="A8" s="238" t="s">
        <v>202</v>
      </c>
      <c r="B8" s="239" t="s">
        <v>194</v>
      </c>
      <c r="C8" s="240" t="n">
        <v>0.00496647011518401</v>
      </c>
      <c r="D8" s="240" t="n">
        <v>0.00480172884289912</v>
      </c>
      <c r="E8" s="240" t="n">
        <v>0.00468804884179808</v>
      </c>
      <c r="F8" s="240" t="n">
        <v>0.00455791035298361</v>
      </c>
      <c r="G8" s="240" t="n">
        <v>0.0044201358540124</v>
      </c>
      <c r="H8" s="240" t="n">
        <v>0.00429344964089254</v>
      </c>
      <c r="I8" s="240" t="n">
        <v>0.00419623696606502</v>
      </c>
      <c r="J8" s="240" t="n">
        <v>0.00409032119741438</v>
      </c>
      <c r="K8" s="240" t="n">
        <v>0.00397682303081815</v>
      </c>
      <c r="L8" s="240" t="n">
        <v>0.00386951225215635</v>
      </c>
      <c r="M8" s="240" t="n">
        <v>0.00377588693025953</v>
      </c>
      <c r="N8" s="240" t="n">
        <v>0.00368625912931613</v>
      </c>
      <c r="O8" s="240" t="n">
        <v>0.00358778826249132</v>
      </c>
      <c r="P8" s="240" t="n">
        <v>0.00349081137214135</v>
      </c>
      <c r="Q8" s="240" t="n">
        <v>0.00340724211623182</v>
      </c>
      <c r="R8" s="240" t="n">
        <v>0.00334203728127009</v>
      </c>
      <c r="S8" s="240" t="n">
        <v>0.0032797638570023</v>
      </c>
      <c r="T8" s="240" t="n">
        <v>0.00320704985942344</v>
      </c>
      <c r="U8" s="240" t="n">
        <v>0.00314147344183825</v>
      </c>
      <c r="V8" s="240" t="n">
        <v>0.00307542856523123</v>
      </c>
      <c r="W8" s="240" t="n">
        <v>0.00301911511210696</v>
      </c>
      <c r="X8" s="240" t="n">
        <v>0.00296405403758358</v>
      </c>
      <c r="Y8" s="240" t="n">
        <v>0.00289453515403842</v>
      </c>
      <c r="Z8" s="240" t="n">
        <v>0.00284918125176117</v>
      </c>
      <c r="AA8" s="240" t="n">
        <v>0.00280437629335818</v>
      </c>
      <c r="AB8" s="240" t="n">
        <v>0.0027520960747014</v>
      </c>
      <c r="AC8" s="240" t="n">
        <v>0.00268955773271603</v>
      </c>
      <c r="AD8" s="240" t="n">
        <v>0.00266393187332195</v>
      </c>
      <c r="AE8" s="240" t="n">
        <v>0.00261152141487492</v>
      </c>
      <c r="AF8" s="240" t="n">
        <v>0.00256915395167157</v>
      </c>
    </row>
    <row r="9" customFormat="false" ht="15" hidden="false" customHeight="false" outlineLevel="0" collapsed="false">
      <c r="A9" s="241" t="s">
        <v>203</v>
      </c>
      <c r="B9" s="242" t="s">
        <v>194</v>
      </c>
      <c r="C9" s="243" t="n">
        <v>0.00711310242838213</v>
      </c>
      <c r="D9" s="243" t="n">
        <v>0.00695435555440226</v>
      </c>
      <c r="E9" s="243" t="n">
        <v>0.00678672847856781</v>
      </c>
      <c r="F9" s="243" t="n">
        <v>0.00664294000914176</v>
      </c>
      <c r="G9" s="243" t="n">
        <v>0.00648329064007609</v>
      </c>
      <c r="H9" s="243" t="n">
        <v>0.00635259475123433</v>
      </c>
      <c r="I9" s="243" t="n">
        <v>0.00620978116532195</v>
      </c>
      <c r="J9" s="243" t="n">
        <v>0.00606113754079372</v>
      </c>
      <c r="K9" s="243" t="n">
        <v>0.00592252472570892</v>
      </c>
      <c r="L9" s="243" t="n">
        <v>0.0057932177098999</v>
      </c>
      <c r="M9" s="243" t="n">
        <v>0.00566339909246328</v>
      </c>
      <c r="N9" s="243" t="n">
        <v>0.00553142858418022</v>
      </c>
      <c r="O9" s="243" t="n">
        <v>0.00543430478160207</v>
      </c>
      <c r="P9" s="243" t="n">
        <v>0.00531510416375881</v>
      </c>
      <c r="Q9" s="243" t="n">
        <v>0.00520416657016403</v>
      </c>
      <c r="R9" s="243" t="n">
        <v>0.00509477451163465</v>
      </c>
      <c r="S9" s="243" t="n">
        <v>0.00500174463299455</v>
      </c>
      <c r="T9" s="243" t="n">
        <v>0.00490035935968638</v>
      </c>
      <c r="U9" s="243" t="n">
        <v>0.00481680859884237</v>
      </c>
      <c r="V9" s="243" t="n">
        <v>0.00472112901493589</v>
      </c>
      <c r="W9" s="243" t="n">
        <v>0.00464513854951855</v>
      </c>
      <c r="X9" s="243" t="n">
        <v>0.00457122008621682</v>
      </c>
      <c r="Y9" s="243" t="n">
        <v>0.00448956386194801</v>
      </c>
      <c r="Z9" s="243" t="n">
        <v>0.00441854749678492</v>
      </c>
      <c r="AA9" s="243" t="n">
        <v>0.00434664985651396</v>
      </c>
      <c r="AB9" s="243" t="n">
        <v>0.00428750065168454</v>
      </c>
      <c r="AC9" s="243" t="n">
        <v>0.00422501411154713</v>
      </c>
      <c r="AD9" s="243" t="n">
        <v>0.00415118230469887</v>
      </c>
      <c r="AE9" s="243" t="n">
        <v>0.0040785690945969</v>
      </c>
      <c r="AF9" s="243" t="n">
        <v>0.0040302602970525</v>
      </c>
    </row>
    <row r="10" customFormat="false" ht="15" hidden="false" customHeight="false" outlineLevel="0" collapsed="false">
      <c r="A10" s="238" t="s">
        <v>204</v>
      </c>
      <c r="B10" s="239" t="s">
        <v>194</v>
      </c>
      <c r="C10" s="240" t="n">
        <v>0.00739975686064294</v>
      </c>
      <c r="D10" s="240" t="n">
        <v>0.00719319438526201</v>
      </c>
      <c r="E10" s="240" t="n">
        <v>0.00698556766961217</v>
      </c>
      <c r="F10" s="240" t="n">
        <v>0.006776220106182</v>
      </c>
      <c r="G10" s="240" t="n">
        <v>0.00660625862367621</v>
      </c>
      <c r="H10" s="240" t="n">
        <v>0.00642167845738581</v>
      </c>
      <c r="I10" s="240" t="n">
        <v>0.00626477897257625</v>
      </c>
      <c r="J10" s="240" t="n">
        <v>0.00609815779703836</v>
      </c>
      <c r="K10" s="240" t="n">
        <v>0.00594546243378308</v>
      </c>
      <c r="L10" s="240" t="n">
        <v>0.00579157536716995</v>
      </c>
      <c r="M10" s="240" t="n">
        <v>0.00565007079958368</v>
      </c>
      <c r="N10" s="240" t="n">
        <v>0.00551042458015615</v>
      </c>
      <c r="O10" s="240" t="n">
        <v>0.00537971123976376</v>
      </c>
      <c r="P10" s="240" t="n">
        <v>0.00523879379695638</v>
      </c>
      <c r="Q10" s="240" t="n">
        <v>0.00511263138095188</v>
      </c>
      <c r="R10" s="240" t="n">
        <v>0.00499747329763603</v>
      </c>
      <c r="S10" s="240" t="n">
        <v>0.00487243189236294</v>
      </c>
      <c r="T10" s="240" t="n">
        <v>0.0047492946807059</v>
      </c>
      <c r="U10" s="240" t="n">
        <v>0.00463517475505596</v>
      </c>
      <c r="V10" s="240" t="n">
        <v>0.00454362100262197</v>
      </c>
      <c r="W10" s="240" t="n">
        <v>0.0044597941444078</v>
      </c>
      <c r="X10" s="240" t="n">
        <v>0.00435969188533508</v>
      </c>
      <c r="Y10" s="240" t="n">
        <v>0.00426918548610347</v>
      </c>
      <c r="Z10" s="240" t="n">
        <v>0.00417578969927686</v>
      </c>
      <c r="AA10" s="240" t="n">
        <v>0.00409679604277416</v>
      </c>
      <c r="AB10" s="240" t="n">
        <v>0.00401645316165536</v>
      </c>
      <c r="AC10" s="240" t="n">
        <v>0.00396409472615666</v>
      </c>
      <c r="AD10" s="240" t="n">
        <v>0.00390224070769057</v>
      </c>
      <c r="AE10" s="240" t="n">
        <v>0.00382046080032256</v>
      </c>
      <c r="AF10" s="240" t="n">
        <v>0.00374343923280293</v>
      </c>
    </row>
    <row r="11" customFormat="false" ht="15" hidden="false" customHeight="false" outlineLevel="0" collapsed="false">
      <c r="A11" s="241" t="s">
        <v>205</v>
      </c>
      <c r="B11" s="242" t="s">
        <v>194</v>
      </c>
      <c r="C11" s="243" t="n">
        <v>0.00763138704699239</v>
      </c>
      <c r="D11" s="243" t="n">
        <v>0.00741818014961271</v>
      </c>
      <c r="E11" s="243" t="n">
        <v>0.00721627093944638</v>
      </c>
      <c r="F11" s="243" t="n">
        <v>0.00701362068696552</v>
      </c>
      <c r="G11" s="243" t="n">
        <v>0.0068091463604414</v>
      </c>
      <c r="H11" s="243" t="n">
        <v>0.00664205570361279</v>
      </c>
      <c r="I11" s="243" t="n">
        <v>0.0064570133327163</v>
      </c>
      <c r="J11" s="243" t="n">
        <v>0.00630669306294648</v>
      </c>
      <c r="K11" s="243" t="n">
        <v>0.0061393298994502</v>
      </c>
      <c r="L11" s="243" t="n">
        <v>0.00597832265604307</v>
      </c>
      <c r="M11" s="243" t="n">
        <v>0.00585589882140808</v>
      </c>
      <c r="N11" s="243" t="n">
        <v>0.00572471422220788</v>
      </c>
      <c r="O11" s="243" t="n">
        <v>0.00559102203940195</v>
      </c>
      <c r="P11" s="243" t="n">
        <v>0.00546655225879581</v>
      </c>
      <c r="Q11" s="243" t="n">
        <v>0.00533031992580195</v>
      </c>
      <c r="R11" s="243" t="n">
        <v>0.0052184318361178</v>
      </c>
      <c r="S11" s="243" t="n">
        <v>0.00510655937970208</v>
      </c>
      <c r="T11" s="243" t="n">
        <v>0.00501365509956762</v>
      </c>
      <c r="U11" s="243" t="n">
        <v>0.00490457595539323</v>
      </c>
      <c r="V11" s="243" t="n">
        <v>0.00478808721659161</v>
      </c>
      <c r="W11" s="243" t="n">
        <v>0.00468845365814491</v>
      </c>
      <c r="X11" s="243" t="n">
        <v>0.00460170771987772</v>
      </c>
      <c r="Y11" s="243" t="n">
        <v>0.00451146767831548</v>
      </c>
      <c r="Z11" s="243" t="n">
        <v>0.00443052805424429</v>
      </c>
      <c r="AA11" s="243" t="n">
        <v>0.00433030193452021</v>
      </c>
      <c r="AB11" s="243" t="n">
        <v>0.00426326174910564</v>
      </c>
      <c r="AC11" s="243" t="n">
        <v>0.00416889633512547</v>
      </c>
      <c r="AD11" s="243" t="n">
        <v>0.0040956781667432</v>
      </c>
      <c r="AE11" s="243" t="n">
        <v>0.00403916520961937</v>
      </c>
      <c r="AF11" s="243" t="n">
        <v>0.00397226556490781</v>
      </c>
    </row>
    <row r="12" customFormat="false" ht="14" hidden="false" customHeight="true" outlineLevel="0" collapsed="false">
      <c r="A12" s="238" t="s">
        <v>206</v>
      </c>
      <c r="B12" s="239" t="s">
        <v>194</v>
      </c>
      <c r="C12" s="240" t="n">
        <v>0.0094548610647667</v>
      </c>
      <c r="D12" s="240" t="n">
        <v>0.0091927751493302</v>
      </c>
      <c r="E12" s="240" t="n">
        <v>0.00896275826427013</v>
      </c>
      <c r="F12" s="240" t="n">
        <v>0.00875339421547911</v>
      </c>
      <c r="G12" s="240" t="n">
        <v>0.00853450100479525</v>
      </c>
      <c r="H12" s="240" t="n">
        <v>0.00833333869584215</v>
      </c>
      <c r="I12" s="240" t="n">
        <v>0.00814711322116609</v>
      </c>
      <c r="J12" s="240" t="n">
        <v>0.0079491535896207</v>
      </c>
      <c r="K12" s="240" t="n">
        <v>0.00776671563932358</v>
      </c>
      <c r="L12" s="240" t="n">
        <v>0.00759045020498684</v>
      </c>
      <c r="M12" s="240" t="n">
        <v>0.00741105465399004</v>
      </c>
      <c r="N12" s="240" t="n">
        <v>0.00725509498392976</v>
      </c>
      <c r="O12" s="240" t="n">
        <v>0.0070818057177047</v>
      </c>
      <c r="P12" s="240" t="n">
        <v>0.00692108010461785</v>
      </c>
      <c r="Q12" s="240" t="n">
        <v>0.00679583883705869</v>
      </c>
      <c r="R12" s="240" t="n">
        <v>0.00664844500258551</v>
      </c>
      <c r="S12" s="240" t="n">
        <v>0.00652783647638194</v>
      </c>
      <c r="T12" s="240" t="n">
        <v>0.00640511718485744</v>
      </c>
      <c r="U12" s="240" t="n">
        <v>0.00628444001089682</v>
      </c>
      <c r="V12" s="240" t="n">
        <v>0.00617671143091749</v>
      </c>
      <c r="W12" s="240" t="n">
        <v>0.00605973293450836</v>
      </c>
      <c r="X12" s="240" t="n">
        <v>0.00594574736365562</v>
      </c>
      <c r="Y12" s="240" t="n">
        <v>0.00585576011042771</v>
      </c>
      <c r="Z12" s="240" t="n">
        <v>0.00575062172107211</v>
      </c>
      <c r="AA12" s="240" t="n">
        <v>0.00565233550620477</v>
      </c>
      <c r="AB12" s="240" t="n">
        <v>0.00556218839552149</v>
      </c>
      <c r="AC12" s="240" t="n">
        <v>0.00546201444173555</v>
      </c>
      <c r="AD12" s="240" t="n">
        <v>0.00538020845836552</v>
      </c>
      <c r="AE12" s="240" t="n">
        <v>0.00529047773324637</v>
      </c>
      <c r="AF12" s="240" t="n">
        <v>0.00521478740918237</v>
      </c>
    </row>
    <row r="13" customFormat="false" ht="14" hidden="false" customHeight="true" outlineLevel="0" collapsed="false">
      <c r="A13" s="241" t="s">
        <v>207</v>
      </c>
      <c r="B13" s="242" t="s">
        <v>194</v>
      </c>
      <c r="C13" s="243" t="n">
        <v>0.013774250314118</v>
      </c>
      <c r="D13" s="243" t="n">
        <v>0.0134807892569241</v>
      </c>
      <c r="E13" s="243" t="n">
        <v>0.013143919915802</v>
      </c>
      <c r="F13" s="243" t="n">
        <v>0.0128020296923243</v>
      </c>
      <c r="G13" s="243" t="n">
        <v>0.0125245144918741</v>
      </c>
      <c r="H13" s="243" t="n">
        <v>0.0122587066991724</v>
      </c>
      <c r="I13" s="243" t="n">
        <v>0.0119906060095214</v>
      </c>
      <c r="J13" s="243" t="n">
        <v>0.0117495564448487</v>
      </c>
      <c r="K13" s="243" t="n">
        <v>0.0114918118756724</v>
      </c>
      <c r="L13" s="243" t="n">
        <v>0.0112749909043604</v>
      </c>
      <c r="M13" s="243" t="n">
        <v>0.0110658073681103</v>
      </c>
      <c r="N13" s="243" t="n">
        <v>0.0108492725374039</v>
      </c>
      <c r="O13" s="243" t="n">
        <v>0.010656135594007</v>
      </c>
      <c r="P13" s="243" t="n">
        <v>0.0104443049865919</v>
      </c>
      <c r="Q13" s="243" t="n">
        <v>0.0102203659989854</v>
      </c>
      <c r="R13" s="243" t="n">
        <v>0.010054666862928</v>
      </c>
      <c r="S13" s="243" t="n">
        <v>0.00986550658427704</v>
      </c>
      <c r="T13" s="243" t="n">
        <v>0.00967723501504046</v>
      </c>
      <c r="U13" s="243" t="n">
        <v>0.00950342378774394</v>
      </c>
      <c r="V13" s="243" t="n">
        <v>0.00934757674002731</v>
      </c>
      <c r="W13" s="243" t="n">
        <v>0.00920116406812622</v>
      </c>
      <c r="X13" s="243" t="n">
        <v>0.00906370062817175</v>
      </c>
      <c r="Y13" s="243" t="n">
        <v>0.00892398513557103</v>
      </c>
      <c r="Z13" s="243" t="n">
        <v>0.00879186503657748</v>
      </c>
      <c r="AA13" s="243" t="n">
        <v>0.00866620870089621</v>
      </c>
      <c r="AB13" s="243" t="n">
        <v>0.00854629544024697</v>
      </c>
      <c r="AC13" s="243" t="n">
        <v>0.00844927522775482</v>
      </c>
      <c r="AD13" s="243" t="n">
        <v>0.0083268120249641</v>
      </c>
      <c r="AE13" s="243" t="n">
        <v>0.00821742771937033</v>
      </c>
      <c r="AF13" s="243" t="n">
        <v>0.00810161415609977</v>
      </c>
    </row>
    <row r="14" customFormat="false" ht="15" hidden="false" customHeight="false" outlineLevel="0" collapsed="false">
      <c r="A14" s="238" t="s">
        <v>208</v>
      </c>
      <c r="B14" s="239" t="s">
        <v>194</v>
      </c>
      <c r="C14" s="240" t="n">
        <v>0.0211847497166625</v>
      </c>
      <c r="D14" s="240" t="n">
        <v>0.0207598786122506</v>
      </c>
      <c r="E14" s="240" t="n">
        <v>0.020360355825309</v>
      </c>
      <c r="F14" s="240" t="n">
        <v>0.0199611619422584</v>
      </c>
      <c r="G14" s="240" t="n">
        <v>0.0195249042011559</v>
      </c>
      <c r="H14" s="240" t="n">
        <v>0.0191452288908011</v>
      </c>
      <c r="I14" s="240" t="n">
        <v>0.0187672370271161</v>
      </c>
      <c r="J14" s="240" t="n">
        <v>0.0184215197064876</v>
      </c>
      <c r="K14" s="240" t="n">
        <v>0.0180824867679783</v>
      </c>
      <c r="L14" s="240" t="n">
        <v>0.0177560354178179</v>
      </c>
      <c r="M14" s="240" t="n">
        <v>0.017446938661475</v>
      </c>
      <c r="N14" s="240" t="n">
        <v>0.0171641445858581</v>
      </c>
      <c r="O14" s="240" t="n">
        <v>0.0169047432395704</v>
      </c>
      <c r="P14" s="240" t="n">
        <v>0.0166407626920772</v>
      </c>
      <c r="Q14" s="240" t="n">
        <v>0.0163929001601567</v>
      </c>
      <c r="R14" s="240" t="n">
        <v>0.016168839480646</v>
      </c>
      <c r="S14" s="240" t="n">
        <v>0.0159383919723426</v>
      </c>
      <c r="T14" s="240" t="n">
        <v>0.0157427717044187</v>
      </c>
      <c r="U14" s="240" t="n">
        <v>0.0154879786805257</v>
      </c>
      <c r="V14" s="240" t="n">
        <v>0.0152234947214081</v>
      </c>
      <c r="W14" s="240" t="n">
        <v>0.0150138438083205</v>
      </c>
      <c r="X14" s="240" t="n">
        <v>0.0147896512016831</v>
      </c>
      <c r="Y14" s="240" t="n">
        <v>0.0146159945242018</v>
      </c>
      <c r="Z14" s="240" t="n">
        <v>0.0143829109893517</v>
      </c>
      <c r="AA14" s="240" t="n">
        <v>0.0142154911839176</v>
      </c>
      <c r="AB14" s="240" t="n">
        <v>0.0140396029408798</v>
      </c>
      <c r="AC14" s="240" t="n">
        <v>0.0138728563532555</v>
      </c>
      <c r="AD14" s="240" t="n">
        <v>0.0137292072310079</v>
      </c>
      <c r="AE14" s="240" t="n">
        <v>0.0135773114961782</v>
      </c>
      <c r="AF14" s="240" t="n">
        <v>0.013429378587586</v>
      </c>
    </row>
    <row r="15" customFormat="false" ht="15" hidden="false" customHeight="false" outlineLevel="0" collapsed="false">
      <c r="A15" s="241" t="s">
        <v>209</v>
      </c>
      <c r="B15" s="242" t="s">
        <v>194</v>
      </c>
      <c r="C15" s="243" t="n">
        <v>0.0356284066771969</v>
      </c>
      <c r="D15" s="243" t="n">
        <v>0.0349028614947834</v>
      </c>
      <c r="E15" s="243" t="n">
        <v>0.0341743147720647</v>
      </c>
      <c r="F15" s="243" t="n">
        <v>0.0334668857455647</v>
      </c>
      <c r="G15" s="243" t="n">
        <v>0.0327984733733302</v>
      </c>
      <c r="H15" s="243" t="n">
        <v>0.0321682259081486</v>
      </c>
      <c r="I15" s="243" t="n">
        <v>0.0315469657936994</v>
      </c>
      <c r="J15" s="243" t="n">
        <v>0.030912170212142</v>
      </c>
      <c r="K15" s="243" t="n">
        <v>0.0303071199993478</v>
      </c>
      <c r="L15" s="243" t="n">
        <v>0.0296664517827715</v>
      </c>
      <c r="M15" s="243" t="n">
        <v>0.0291204524635537</v>
      </c>
      <c r="N15" s="243" t="n">
        <v>0.0285795844575996</v>
      </c>
      <c r="O15" s="243" t="n">
        <v>0.0280212324557966</v>
      </c>
      <c r="P15" s="243" t="n">
        <v>0.0275406807378649</v>
      </c>
      <c r="Q15" s="243" t="n">
        <v>0.027046628759118</v>
      </c>
      <c r="R15" s="243" t="n">
        <v>0.0266251550517138</v>
      </c>
      <c r="S15" s="243" t="n">
        <v>0.0261943460583858</v>
      </c>
      <c r="T15" s="243" t="n">
        <v>0.025762999362156</v>
      </c>
      <c r="U15" s="243" t="n">
        <v>0.0253961536314925</v>
      </c>
      <c r="V15" s="243" t="n">
        <v>0.0250279059133639</v>
      </c>
      <c r="W15" s="243" t="n">
        <v>0.0247288506139313</v>
      </c>
      <c r="X15" s="243" t="n">
        <v>0.0244052260412433</v>
      </c>
      <c r="Y15" s="243" t="n">
        <v>0.0240256996972656</v>
      </c>
      <c r="Z15" s="243" t="n">
        <v>0.023719158818626</v>
      </c>
      <c r="AA15" s="243" t="n">
        <v>0.0233248976490057</v>
      </c>
      <c r="AB15" s="243" t="n">
        <v>0.023004898312985</v>
      </c>
      <c r="AC15" s="243" t="n">
        <v>0.0227187211199267</v>
      </c>
      <c r="AD15" s="243" t="n">
        <v>0.0223973831570144</v>
      </c>
      <c r="AE15" s="243" t="n">
        <v>0.02212125193494</v>
      </c>
      <c r="AF15" s="243" t="n">
        <v>0.0218397101771188</v>
      </c>
    </row>
    <row r="16" customFormat="false" ht="15" hidden="false" customHeight="false" outlineLevel="0" collapsed="false">
      <c r="A16" s="238" t="s">
        <v>210</v>
      </c>
      <c r="B16" s="239" t="s">
        <v>194</v>
      </c>
      <c r="C16" s="240" t="n">
        <v>0.0568964312069695</v>
      </c>
      <c r="D16" s="240" t="n">
        <v>0.0558094746906168</v>
      </c>
      <c r="E16" s="240" t="n">
        <v>0.0547242487082835</v>
      </c>
      <c r="F16" s="240" t="n">
        <v>0.0536678903454529</v>
      </c>
      <c r="G16" s="240" t="n">
        <v>0.0525913308223766</v>
      </c>
      <c r="H16" s="240" t="n">
        <v>0.0516548940464178</v>
      </c>
      <c r="I16" s="240" t="n">
        <v>0.050731940965743</v>
      </c>
      <c r="J16" s="240" t="n">
        <v>0.0498197525892057</v>
      </c>
      <c r="K16" s="240" t="n">
        <v>0.0489427496375833</v>
      </c>
      <c r="L16" s="240" t="n">
        <v>0.0480481730993178</v>
      </c>
      <c r="M16" s="240" t="n">
        <v>0.0472676511532058</v>
      </c>
      <c r="N16" s="240" t="n">
        <v>0.0464667045824552</v>
      </c>
      <c r="O16" s="240" t="n">
        <v>0.0457227626413187</v>
      </c>
      <c r="P16" s="240" t="n">
        <v>0.0448968296893061</v>
      </c>
      <c r="Q16" s="240" t="n">
        <v>0.0441066634368881</v>
      </c>
      <c r="R16" s="240" t="n">
        <v>0.0433399299058081</v>
      </c>
      <c r="S16" s="240" t="n">
        <v>0.0426906375106071</v>
      </c>
      <c r="T16" s="240" t="n">
        <v>0.0420092702802752</v>
      </c>
      <c r="U16" s="240" t="n">
        <v>0.0413707361576785</v>
      </c>
      <c r="V16" s="240" t="n">
        <v>0.0407306176146718</v>
      </c>
      <c r="W16" s="240" t="n">
        <v>0.0401531508190114</v>
      </c>
      <c r="X16" s="240" t="n">
        <v>0.0396247142680528</v>
      </c>
      <c r="Y16" s="240" t="n">
        <v>0.0391375619762092</v>
      </c>
      <c r="Z16" s="240" t="n">
        <v>0.0386289920751048</v>
      </c>
      <c r="AA16" s="240" t="n">
        <v>0.0381861065164544</v>
      </c>
      <c r="AB16" s="240" t="n">
        <v>0.0377961922977563</v>
      </c>
      <c r="AC16" s="240" t="n">
        <v>0.0373759714853515</v>
      </c>
      <c r="AD16" s="240" t="n">
        <v>0.0369527380743205</v>
      </c>
      <c r="AE16" s="240" t="n">
        <v>0.0364840345999842</v>
      </c>
      <c r="AF16" s="240" t="n">
        <v>0.0360071400962504</v>
      </c>
    </row>
    <row r="17" customFormat="false" ht="15" hidden="false" customHeight="false" outlineLevel="0" collapsed="false">
      <c r="A17" s="241" t="s">
        <v>211</v>
      </c>
      <c r="B17" s="242" t="s">
        <v>194</v>
      </c>
      <c r="C17" s="243" t="n">
        <v>0.0859039604850342</v>
      </c>
      <c r="D17" s="243" t="n">
        <v>0.0844482774555928</v>
      </c>
      <c r="E17" s="243" t="n">
        <v>0.0830276434184937</v>
      </c>
      <c r="F17" s="243" t="n">
        <v>0.0816132701631161</v>
      </c>
      <c r="G17" s="243" t="n">
        <v>0.0802609052385023</v>
      </c>
      <c r="H17" s="243" t="n">
        <v>0.0790118181422529</v>
      </c>
      <c r="I17" s="243" t="n">
        <v>0.0777546835548984</v>
      </c>
      <c r="J17" s="243" t="n">
        <v>0.0765261134477863</v>
      </c>
      <c r="K17" s="243" t="n">
        <v>0.0752740281733089</v>
      </c>
      <c r="L17" s="243" t="n">
        <v>0.0740822841167777</v>
      </c>
      <c r="M17" s="243" t="n">
        <v>0.0730193967075354</v>
      </c>
      <c r="N17" s="243" t="n">
        <v>0.0719592213573204</v>
      </c>
      <c r="O17" s="243" t="n">
        <v>0.0708905488956895</v>
      </c>
      <c r="P17" s="243" t="n">
        <v>0.0698855536144328</v>
      </c>
      <c r="Q17" s="243" t="n">
        <v>0.0688727569588222</v>
      </c>
      <c r="R17" s="243" t="n">
        <v>0.0680004756405528</v>
      </c>
      <c r="S17" s="243" t="n">
        <v>0.0670769393729393</v>
      </c>
      <c r="T17" s="243" t="n">
        <v>0.0661554393070476</v>
      </c>
      <c r="U17" s="243" t="n">
        <v>0.0652092173819627</v>
      </c>
      <c r="V17" s="243" t="n">
        <v>0.0642752259514763</v>
      </c>
      <c r="W17" s="243" t="n">
        <v>0.0634295066995043</v>
      </c>
      <c r="X17" s="243" t="n">
        <v>0.0626331850496061</v>
      </c>
      <c r="Y17" s="243" t="n">
        <v>0.0618423334619319</v>
      </c>
      <c r="Z17" s="243" t="n">
        <v>0.0610798987752768</v>
      </c>
      <c r="AA17" s="243" t="n">
        <v>0.0603375110124958</v>
      </c>
      <c r="AB17" s="243" t="n">
        <v>0.0596974593202628</v>
      </c>
      <c r="AC17" s="243" t="n">
        <v>0.0590709407760297</v>
      </c>
      <c r="AD17" s="243" t="n">
        <v>0.0584714257294504</v>
      </c>
      <c r="AE17" s="243" t="n">
        <v>0.0579320034702241</v>
      </c>
      <c r="AF17" s="243" t="n">
        <v>0.0574035043974244</v>
      </c>
    </row>
    <row r="18" customFormat="false" ht="15" hidden="false" customHeight="false" outlineLevel="0" collapsed="false">
      <c r="A18" s="238" t="s">
        <v>212</v>
      </c>
      <c r="B18" s="239" t="s">
        <v>194</v>
      </c>
      <c r="C18" s="240" t="n">
        <v>0.128191116576495</v>
      </c>
      <c r="D18" s="240" t="n">
        <v>0.125969452593323</v>
      </c>
      <c r="E18" s="240" t="n">
        <v>0.123858966039368</v>
      </c>
      <c r="F18" s="240" t="n">
        <v>0.121818296591921</v>
      </c>
      <c r="G18" s="240" t="n">
        <v>0.119814533667063</v>
      </c>
      <c r="H18" s="240" t="n">
        <v>0.1179393176072</v>
      </c>
      <c r="I18" s="240" t="n">
        <v>0.116166714597255</v>
      </c>
      <c r="J18" s="240" t="n">
        <v>0.114379116499964</v>
      </c>
      <c r="K18" s="240" t="n">
        <v>0.112620661606064</v>
      </c>
      <c r="L18" s="240" t="n">
        <v>0.110886695090851</v>
      </c>
      <c r="M18" s="240" t="n">
        <v>0.109300107638005</v>
      </c>
      <c r="N18" s="240" t="n">
        <v>0.10773545136063</v>
      </c>
      <c r="O18" s="240" t="n">
        <v>0.106180588108299</v>
      </c>
      <c r="P18" s="240" t="n">
        <v>0.104657444602291</v>
      </c>
      <c r="Q18" s="240" t="n">
        <v>0.103139005639861</v>
      </c>
      <c r="R18" s="240" t="n">
        <v>0.101752266415104</v>
      </c>
      <c r="S18" s="240" t="n">
        <v>0.100407193756362</v>
      </c>
      <c r="T18" s="240" t="n">
        <v>0.0990722549113207</v>
      </c>
      <c r="U18" s="240" t="n">
        <v>0.0977867116646247</v>
      </c>
      <c r="V18" s="240" t="n">
        <v>0.0965437617037622</v>
      </c>
      <c r="W18" s="240" t="n">
        <v>0.0954270443982672</v>
      </c>
      <c r="X18" s="240" t="n">
        <v>0.0942779180712367</v>
      </c>
      <c r="Y18" s="240" t="n">
        <v>0.0931228260794745</v>
      </c>
      <c r="Z18" s="240" t="n">
        <v>0.0919384445748486</v>
      </c>
      <c r="AA18" s="240" t="n">
        <v>0.0907628299721266</v>
      </c>
      <c r="AB18" s="240" t="n">
        <v>0.0896877589167424</v>
      </c>
      <c r="AC18" s="240" t="n">
        <v>0.0886547591252237</v>
      </c>
      <c r="AD18" s="240" t="n">
        <v>0.0876903984551785</v>
      </c>
      <c r="AE18" s="240" t="n">
        <v>0.0867263557886083</v>
      </c>
      <c r="AF18" s="240" t="n">
        <v>0.0857764003315379</v>
      </c>
    </row>
    <row r="19" customFormat="false" ht="15" hidden="false" customHeight="false" outlineLevel="0" collapsed="false">
      <c r="A19" s="241" t="s">
        <v>213</v>
      </c>
      <c r="B19" s="242" t="s">
        <v>194</v>
      </c>
      <c r="C19" s="243" t="n">
        <v>0.187157466664668</v>
      </c>
      <c r="D19" s="243" t="n">
        <v>0.184409733328247</v>
      </c>
      <c r="E19" s="243" t="n">
        <v>0.181692853058017</v>
      </c>
      <c r="F19" s="243" t="n">
        <v>0.179003503475124</v>
      </c>
      <c r="G19" s="243" t="n">
        <v>0.176400993452247</v>
      </c>
      <c r="H19" s="243" t="n">
        <v>0.173997205884285</v>
      </c>
      <c r="I19" s="243" t="n">
        <v>0.171666754352766</v>
      </c>
      <c r="J19" s="243" t="n">
        <v>0.169434664131917</v>
      </c>
      <c r="K19" s="243" t="n">
        <v>0.167287654485516</v>
      </c>
      <c r="L19" s="243" t="n">
        <v>0.165147130868484</v>
      </c>
      <c r="M19" s="243" t="n">
        <v>0.163194489147252</v>
      </c>
      <c r="N19" s="243" t="n">
        <v>0.161337144719108</v>
      </c>
      <c r="O19" s="243" t="n">
        <v>0.159398317256575</v>
      </c>
      <c r="P19" s="243" t="n">
        <v>0.157491755756725</v>
      </c>
      <c r="Q19" s="243" t="n">
        <v>0.155654766070004</v>
      </c>
      <c r="R19" s="243" t="n">
        <v>0.153989053367414</v>
      </c>
      <c r="S19" s="243" t="n">
        <v>0.152250854697093</v>
      </c>
      <c r="T19" s="243" t="n">
        <v>0.150607229146999</v>
      </c>
      <c r="U19" s="243" t="n">
        <v>0.148943185116978</v>
      </c>
      <c r="V19" s="243" t="n">
        <v>0.147280170109891</v>
      </c>
      <c r="W19" s="243" t="n">
        <v>0.1458343427955</v>
      </c>
      <c r="X19" s="243" t="n">
        <v>0.144382221859286</v>
      </c>
      <c r="Y19" s="243" t="n">
        <v>0.142930034751034</v>
      </c>
      <c r="Z19" s="243" t="n">
        <v>0.141562546011951</v>
      </c>
      <c r="AA19" s="243" t="n">
        <v>0.140130848341461</v>
      </c>
      <c r="AB19" s="243" t="n">
        <v>0.13895570152874</v>
      </c>
      <c r="AC19" s="243" t="n">
        <v>0.137734051932085</v>
      </c>
      <c r="AD19" s="243" t="n">
        <v>0.136445713718958</v>
      </c>
      <c r="AE19" s="243" t="n">
        <v>0.135127681870829</v>
      </c>
      <c r="AF19" s="243" t="n">
        <v>0.133789547543775</v>
      </c>
    </row>
    <row r="20" customFormat="false" ht="18" hidden="false" customHeight="true" outlineLevel="0" collapsed="false">
      <c r="A20" s="238" t="s">
        <v>214</v>
      </c>
      <c r="B20" s="239" t="s">
        <v>194</v>
      </c>
      <c r="C20" s="240" t="n">
        <v>0.280606412584454</v>
      </c>
      <c r="D20" s="240" t="n">
        <v>0.276862907889464</v>
      </c>
      <c r="E20" s="240" t="n">
        <v>0.272999343994183</v>
      </c>
      <c r="F20" s="240" t="n">
        <v>0.269224774709172</v>
      </c>
      <c r="G20" s="240" t="n">
        <v>0.265380248575763</v>
      </c>
      <c r="H20" s="240" t="n">
        <v>0.261939213186581</v>
      </c>
      <c r="I20" s="240" t="n">
        <v>0.258535906698714</v>
      </c>
      <c r="J20" s="240" t="n">
        <v>0.255229676371477</v>
      </c>
      <c r="K20" s="240" t="n">
        <v>0.251957143843986</v>
      </c>
      <c r="L20" s="240" t="n">
        <v>0.24876244004155</v>
      </c>
      <c r="M20" s="240" t="n">
        <v>0.245870516538085</v>
      </c>
      <c r="N20" s="240" t="n">
        <v>0.242967289121135</v>
      </c>
      <c r="O20" s="240" t="n">
        <v>0.240385900608019</v>
      </c>
      <c r="P20" s="240" t="n">
        <v>0.23768558252953</v>
      </c>
      <c r="Q20" s="240" t="n">
        <v>0.235070305268593</v>
      </c>
      <c r="R20" s="240" t="n">
        <v>0.23275098812798</v>
      </c>
      <c r="S20" s="240" t="n">
        <v>0.230520317793392</v>
      </c>
      <c r="T20" s="240" t="n">
        <v>0.228188104926459</v>
      </c>
      <c r="U20" s="240" t="n">
        <v>0.225834522195715</v>
      </c>
      <c r="V20" s="240" t="n">
        <v>0.22352959708958</v>
      </c>
      <c r="W20" s="240" t="n">
        <v>0.221461140781537</v>
      </c>
      <c r="X20" s="240" t="n">
        <v>0.219412694329082</v>
      </c>
      <c r="Y20" s="240" t="n">
        <v>0.217422538362795</v>
      </c>
      <c r="Z20" s="240" t="n">
        <v>0.215366040439224</v>
      </c>
      <c r="AA20" s="240" t="n">
        <v>0.213380725966674</v>
      </c>
      <c r="AB20" s="240" t="n">
        <v>0.211572577995735</v>
      </c>
      <c r="AC20" s="240" t="n">
        <v>0.209779733482949</v>
      </c>
      <c r="AD20" s="240" t="n">
        <v>0.208078883809133</v>
      </c>
      <c r="AE20" s="240" t="n">
        <v>0.206373964802023</v>
      </c>
      <c r="AF20" s="240" t="n">
        <v>0.204702447286539</v>
      </c>
    </row>
    <row r="21" customFormat="false" ht="18" hidden="false" customHeight="true" outlineLevel="0" collapsed="false">
      <c r="A21" s="241" t="s">
        <v>215</v>
      </c>
      <c r="B21" s="242" t="s">
        <v>194</v>
      </c>
      <c r="C21" s="243" t="n">
        <v>0.42053782174852</v>
      </c>
      <c r="D21" s="243" t="n">
        <v>0.414741246522749</v>
      </c>
      <c r="E21" s="243" t="n">
        <v>0.409162942086334</v>
      </c>
      <c r="F21" s="243" t="n">
        <v>0.403634116053497</v>
      </c>
      <c r="G21" s="243" t="n">
        <v>0.398187320163275</v>
      </c>
      <c r="H21" s="243" t="n">
        <v>0.393177978797911</v>
      </c>
      <c r="I21" s="243" t="n">
        <v>0.388097331308625</v>
      </c>
      <c r="J21" s="243" t="n">
        <v>0.382979180542724</v>
      </c>
      <c r="K21" s="243" t="n">
        <v>0.377752337541524</v>
      </c>
      <c r="L21" s="243" t="n">
        <v>0.372625195840191</v>
      </c>
      <c r="M21" s="243" t="n">
        <v>0.36804174991919</v>
      </c>
      <c r="N21" s="243" t="n">
        <v>0.36363991128513</v>
      </c>
      <c r="O21" s="243" t="n">
        <v>0.359079348331063</v>
      </c>
      <c r="P21" s="243" t="n">
        <v>0.354766408041473</v>
      </c>
      <c r="Q21" s="243" t="n">
        <v>0.350470375860399</v>
      </c>
      <c r="R21" s="243" t="n">
        <v>0.346598384227209</v>
      </c>
      <c r="S21" s="243" t="n">
        <v>0.34272589679467</v>
      </c>
      <c r="T21" s="243" t="n">
        <v>0.339059390384414</v>
      </c>
      <c r="U21" s="243" t="n">
        <v>0.335523847895856</v>
      </c>
      <c r="V21" s="243" t="n">
        <v>0.332049313214167</v>
      </c>
      <c r="W21" s="243" t="n">
        <v>0.328878060457251</v>
      </c>
      <c r="X21" s="243" t="n">
        <v>0.325796975853617</v>
      </c>
      <c r="Y21" s="243" t="n">
        <v>0.322617607311722</v>
      </c>
      <c r="Z21" s="243" t="n">
        <v>0.31952673105312</v>
      </c>
      <c r="AA21" s="243" t="n">
        <v>0.316396186220346</v>
      </c>
      <c r="AB21" s="243" t="n">
        <v>0.313650910868427</v>
      </c>
      <c r="AC21" s="243" t="n">
        <v>0.310971212304885</v>
      </c>
      <c r="AD21" s="243" t="n">
        <v>0.308221005667819</v>
      </c>
      <c r="AE21" s="243" t="n">
        <v>0.305509801830412</v>
      </c>
      <c r="AF21" s="243" t="n">
        <v>0.302865927074666</v>
      </c>
    </row>
    <row r="22" customFormat="false" ht="18" hidden="false" customHeight="true" outlineLevel="0" collapsed="false">
      <c r="A22" s="238" t="s">
        <v>216</v>
      </c>
      <c r="B22" s="239" t="s">
        <v>194</v>
      </c>
      <c r="C22" s="240" t="n">
        <v>0.56365148295297</v>
      </c>
      <c r="D22" s="240" t="n">
        <v>0.556603296409501</v>
      </c>
      <c r="E22" s="240" t="n">
        <v>0.549820760626082</v>
      </c>
      <c r="F22" s="240" t="n">
        <v>0.543067712332908</v>
      </c>
      <c r="G22" s="240" t="n">
        <v>0.536324377511138</v>
      </c>
      <c r="H22" s="240" t="n">
        <v>0.530109151973132</v>
      </c>
      <c r="I22" s="240" t="n">
        <v>0.52400061992396</v>
      </c>
      <c r="J22" s="240" t="n">
        <v>0.517683305716653</v>
      </c>
      <c r="K22" s="240" t="n">
        <v>0.511717671257662</v>
      </c>
      <c r="L22" s="240" t="n">
        <v>0.505725369082384</v>
      </c>
      <c r="M22" s="240" t="n">
        <v>0.500384582514315</v>
      </c>
      <c r="N22" s="240" t="n">
        <v>0.494637291907186</v>
      </c>
      <c r="O22" s="240" t="n">
        <v>0.48898425988727</v>
      </c>
      <c r="P22" s="240" t="n">
        <v>0.483528812121109</v>
      </c>
      <c r="Q22" s="240" t="n">
        <v>0.477787693506364</v>
      </c>
      <c r="R22" s="240" t="n">
        <v>0.472803391966508</v>
      </c>
      <c r="S22" s="240" t="n">
        <v>0.467917982452754</v>
      </c>
      <c r="T22" s="240" t="n">
        <v>0.463079158343915</v>
      </c>
      <c r="U22" s="240" t="n">
        <v>0.458182474746035</v>
      </c>
      <c r="V22" s="240" t="n">
        <v>0.453341833540146</v>
      </c>
      <c r="W22" s="240" t="n">
        <v>0.449233342990518</v>
      </c>
      <c r="X22" s="240" t="n">
        <v>0.444979216801575</v>
      </c>
      <c r="Y22" s="240" t="n">
        <v>0.440994581827177</v>
      </c>
      <c r="Z22" s="240" t="n">
        <v>0.436984827660137</v>
      </c>
      <c r="AA22" s="240" t="n">
        <v>0.433199961683283</v>
      </c>
      <c r="AB22" s="240" t="n">
        <v>0.42979097111853</v>
      </c>
      <c r="AC22" s="240" t="n">
        <v>0.426338049010465</v>
      </c>
      <c r="AD22" s="240" t="n">
        <v>0.422833333889766</v>
      </c>
      <c r="AE22" s="240" t="n">
        <v>0.419363945214014</v>
      </c>
      <c r="AF22" s="240" t="n">
        <v>0.415940326410995</v>
      </c>
    </row>
    <row r="23" customFormat="false" ht="15" hidden="false" customHeight="false" outlineLevel="0" collapsed="false">
      <c r="A23" s="203" t="s">
        <v>358</v>
      </c>
      <c r="B23" s="242" t="s">
        <v>194</v>
      </c>
      <c r="C23" s="243" t="n">
        <v>0.701583042661658</v>
      </c>
      <c r="D23" s="243" t="n">
        <v>0.695373522932105</v>
      </c>
      <c r="E23" s="243" t="n">
        <v>0.688107774773493</v>
      </c>
      <c r="F23" s="243" t="n">
        <v>0.680706078509551</v>
      </c>
      <c r="G23" s="243" t="n">
        <v>0.673235667240151</v>
      </c>
      <c r="H23" s="243" t="n">
        <v>0.666433006208692</v>
      </c>
      <c r="I23" s="243" t="n">
        <v>0.659364520253806</v>
      </c>
      <c r="J23" s="243" t="n">
        <v>0.652797091428882</v>
      </c>
      <c r="K23" s="243" t="n">
        <v>0.646263623773108</v>
      </c>
      <c r="L23" s="243" t="n">
        <v>0.639640626711954</v>
      </c>
      <c r="M23" s="243" t="n">
        <v>0.633236399744663</v>
      </c>
      <c r="N23" s="243" t="n">
        <v>0.627609307188104</v>
      </c>
      <c r="O23" s="243" t="n">
        <v>0.621564651262074</v>
      </c>
      <c r="P23" s="243" t="n">
        <v>0.615509042088577</v>
      </c>
      <c r="Q23" s="243" t="n">
        <v>0.609456718966806</v>
      </c>
      <c r="R23" s="243" t="n">
        <v>0.604000682211339</v>
      </c>
      <c r="S23" s="243" t="n">
        <v>0.598660983126498</v>
      </c>
      <c r="T23" s="243" t="n">
        <v>0.593025779260088</v>
      </c>
      <c r="U23" s="243" t="n">
        <v>0.587470742117582</v>
      </c>
      <c r="V23" s="243" t="n">
        <v>0.581967473308855</v>
      </c>
      <c r="W23" s="243" t="n">
        <v>0.576840270917869</v>
      </c>
      <c r="X23" s="243" t="n">
        <v>0.572110288886415</v>
      </c>
      <c r="Y23" s="243" t="n">
        <v>0.567406320510513</v>
      </c>
      <c r="Z23" s="243" t="n">
        <v>0.562499451027238</v>
      </c>
      <c r="AA23" s="243" t="n">
        <v>0.557680423563209</v>
      </c>
      <c r="AB23" s="243" t="n">
        <v>0.553478617671195</v>
      </c>
      <c r="AC23" s="243" t="n">
        <v>0.549370309312497</v>
      </c>
      <c r="AD23" s="243" t="n">
        <v>0.545451942828105</v>
      </c>
      <c r="AE23" s="243" t="n">
        <v>0.541568457568553</v>
      </c>
      <c r="AF23" s="243" t="n">
        <v>0.537586001037395</v>
      </c>
    </row>
    <row r="24" customFormat="false" ht="15" hidden="false" customHeight="false" outlineLevel="0" collapsed="false">
      <c r="A24" s="196" t="s">
        <v>359</v>
      </c>
      <c r="B24" s="239" t="s">
        <v>194</v>
      </c>
      <c r="C24" s="240" t="n">
        <v>0.864067439409905</v>
      </c>
      <c r="D24" s="240" t="n">
        <v>0.849615806805708</v>
      </c>
      <c r="E24" s="240" t="n">
        <v>0.839931989312606</v>
      </c>
      <c r="F24" s="240" t="n">
        <v>0.83079009833842</v>
      </c>
      <c r="G24" s="240" t="n">
        <v>0.823582189988411</v>
      </c>
      <c r="H24" s="240" t="n">
        <v>0.817601612361438</v>
      </c>
      <c r="I24" s="240" t="n">
        <v>0.812376725838264</v>
      </c>
      <c r="J24" s="240" t="n">
        <v>0.80542882557172</v>
      </c>
      <c r="K24" s="240" t="n">
        <v>0.798923283983849</v>
      </c>
      <c r="L24" s="240" t="n">
        <v>0.792709204755748</v>
      </c>
      <c r="M24" s="240" t="n">
        <v>0.78652222780209</v>
      </c>
      <c r="N24" s="240" t="n">
        <v>0.780530933327288</v>
      </c>
      <c r="O24" s="240" t="n">
        <v>0.774007157949205</v>
      </c>
      <c r="P24" s="240" t="n">
        <v>0.767901590109642</v>
      </c>
      <c r="Q24" s="240" t="n">
        <v>0.762791794388116</v>
      </c>
      <c r="R24" s="240" t="n">
        <v>0.757515934344859</v>
      </c>
      <c r="S24" s="240" t="n">
        <v>0.751663369897501</v>
      </c>
      <c r="T24" s="240" t="n">
        <v>0.746124864520791</v>
      </c>
      <c r="U24" s="240" t="n">
        <v>0.740728542256768</v>
      </c>
      <c r="V24" s="240" t="n">
        <v>0.735263946973882</v>
      </c>
      <c r="W24" s="240" t="n">
        <v>0.730704710665115</v>
      </c>
      <c r="X24" s="240" t="n">
        <v>0.725925497120033</v>
      </c>
      <c r="Y24" s="240" t="n">
        <v>0.72058620212913</v>
      </c>
      <c r="Z24" s="240" t="n">
        <v>0.715810557942176</v>
      </c>
      <c r="AA24" s="240" t="n">
        <v>0.710835231396891</v>
      </c>
      <c r="AB24" s="240" t="n">
        <v>0.706891242034444</v>
      </c>
      <c r="AC24" s="240" t="n">
        <v>0.702212265471857</v>
      </c>
      <c r="AD24" s="240" t="n">
        <v>0.697462905972059</v>
      </c>
      <c r="AE24" s="240" t="n">
        <v>0.693554654418285</v>
      </c>
      <c r="AF24" s="240" t="n">
        <v>0.689516015504022</v>
      </c>
    </row>
    <row r="25" customFormat="false" ht="15" hidden="false" customHeight="false" outlineLevel="0" collapsed="false">
      <c r="A25" s="244" t="s">
        <v>217</v>
      </c>
      <c r="B25" s="245" t="s">
        <v>200</v>
      </c>
      <c r="C25" s="246" t="n">
        <v>1</v>
      </c>
      <c r="D25" s="246" t="n">
        <v>1</v>
      </c>
      <c r="E25" s="246" t="n">
        <v>1</v>
      </c>
      <c r="F25" s="246" t="n">
        <v>1</v>
      </c>
      <c r="G25" s="246" t="n">
        <v>1</v>
      </c>
      <c r="H25" s="246" t="n">
        <v>1</v>
      </c>
      <c r="I25" s="246" t="n">
        <v>1</v>
      </c>
      <c r="J25" s="246" t="n">
        <v>1</v>
      </c>
      <c r="K25" s="246" t="n">
        <v>1</v>
      </c>
      <c r="L25" s="246" t="n">
        <v>1</v>
      </c>
      <c r="M25" s="246" t="n">
        <v>1</v>
      </c>
      <c r="N25" s="246" t="n">
        <v>1</v>
      </c>
      <c r="O25" s="246" t="n">
        <v>1</v>
      </c>
      <c r="P25" s="246" t="n">
        <v>1</v>
      </c>
      <c r="Q25" s="246" t="n">
        <v>1</v>
      </c>
      <c r="R25" s="246" t="n">
        <v>1</v>
      </c>
      <c r="S25" s="246" t="n">
        <v>1</v>
      </c>
      <c r="T25" s="246" t="n">
        <v>1</v>
      </c>
      <c r="U25" s="246" t="n">
        <v>1</v>
      </c>
      <c r="V25" s="246" t="n">
        <v>1</v>
      </c>
      <c r="W25" s="246" t="n">
        <v>1</v>
      </c>
      <c r="X25" s="246" t="n">
        <v>1</v>
      </c>
      <c r="Y25" s="246" t="n">
        <v>1</v>
      </c>
      <c r="Z25" s="246" t="n">
        <v>1</v>
      </c>
      <c r="AA25" s="246" t="n">
        <v>1</v>
      </c>
      <c r="AB25" s="246" t="n">
        <v>1</v>
      </c>
      <c r="AC25" s="246" t="n">
        <v>1</v>
      </c>
      <c r="AD25" s="246" t="n">
        <v>1</v>
      </c>
      <c r="AE25" s="246" t="n">
        <v>1</v>
      </c>
      <c r="AF25" s="246" t="n">
        <v>1</v>
      </c>
    </row>
    <row r="28" customFormat="false" ht="23" hidden="false" customHeight="false" outlineLevel="0" collapsed="false">
      <c r="E28" s="247" t="s">
        <v>360</v>
      </c>
    </row>
    <row r="30" customFormat="false" ht="15" hidden="false" customHeight="false" outlineLevel="0" collapsed="false">
      <c r="A30" s="187"/>
      <c r="B30" s="237" t="s">
        <v>361</v>
      </c>
      <c r="C30" s="237" t="s">
        <v>362</v>
      </c>
      <c r="D30" s="237" t="n">
        <v>2012</v>
      </c>
      <c r="E30" s="237" t="n">
        <v>2013</v>
      </c>
      <c r="F30" s="237" t="n">
        <v>2014</v>
      </c>
      <c r="G30" s="237" t="n">
        <v>2015</v>
      </c>
      <c r="H30" s="237" t="n">
        <v>2016</v>
      </c>
      <c r="I30" s="237" t="n">
        <v>2017</v>
      </c>
      <c r="J30" s="237" t="n">
        <v>2018</v>
      </c>
      <c r="K30" s="237" t="n">
        <v>2019</v>
      </c>
      <c r="L30" s="237" t="n">
        <v>2020</v>
      </c>
      <c r="M30" s="237" t="n">
        <v>2021</v>
      </c>
      <c r="N30" s="237" t="n">
        <v>2022</v>
      </c>
      <c r="O30" s="237" t="n">
        <v>2023</v>
      </c>
      <c r="P30" s="237" t="n">
        <v>2024</v>
      </c>
      <c r="Q30" s="237" t="n">
        <v>2025</v>
      </c>
      <c r="R30" s="237" t="n">
        <v>2026</v>
      </c>
      <c r="S30" s="237" t="n">
        <v>2027</v>
      </c>
      <c r="T30" s="237" t="n">
        <v>2028</v>
      </c>
      <c r="U30" s="237" t="n">
        <v>2029</v>
      </c>
      <c r="V30" s="237" t="n">
        <v>2030</v>
      </c>
      <c r="W30" s="237" t="n">
        <v>2031</v>
      </c>
      <c r="X30" s="237" t="n">
        <v>2032</v>
      </c>
      <c r="Y30" s="237" t="n">
        <v>2033</v>
      </c>
      <c r="Z30" s="237" t="n">
        <v>2034</v>
      </c>
      <c r="AA30" s="237" t="n">
        <v>2035</v>
      </c>
      <c r="AB30" s="237" t="n">
        <v>2036</v>
      </c>
      <c r="AC30" s="237" t="n">
        <v>2037</v>
      </c>
      <c r="AD30" s="237" t="n">
        <v>2038</v>
      </c>
      <c r="AE30" s="237" t="n">
        <v>2039</v>
      </c>
      <c r="AF30" s="237" t="n">
        <v>2040</v>
      </c>
    </row>
    <row r="31" s="250" customFormat="true" ht="15" hidden="false" customHeight="false" outlineLevel="0" collapsed="false">
      <c r="A31" s="248"/>
      <c r="B31" s="249"/>
      <c r="C31" s="249"/>
      <c r="D31" s="249"/>
      <c r="E31" s="249"/>
      <c r="F31" s="249"/>
      <c r="G31" s="249"/>
      <c r="H31" s="249"/>
      <c r="I31" s="249"/>
      <c r="J31" s="249"/>
      <c r="K31" s="249"/>
      <c r="L31" s="249" t="s">
        <v>363</v>
      </c>
      <c r="M31" s="249"/>
      <c r="N31" s="249"/>
      <c r="O31" s="249"/>
      <c r="P31" s="249"/>
      <c r="Q31" s="249"/>
      <c r="R31" s="249"/>
      <c r="S31" s="249"/>
      <c r="T31" s="249"/>
      <c r="U31" s="249"/>
      <c r="V31" s="249"/>
      <c r="W31" s="249"/>
      <c r="X31" s="249"/>
      <c r="Y31" s="249"/>
      <c r="Z31" s="249"/>
      <c r="AA31" s="249"/>
      <c r="AB31" s="249"/>
      <c r="AC31" s="249"/>
      <c r="AD31" s="249"/>
      <c r="AE31" s="249"/>
      <c r="AF31" s="249"/>
    </row>
    <row r="32" customFormat="false" ht="61" hidden="false" customHeight="false" outlineLevel="0" collapsed="false">
      <c r="A32" s="184"/>
      <c r="B32" s="251" t="s">
        <v>169</v>
      </c>
      <c r="C32" s="251" t="s">
        <v>169</v>
      </c>
      <c r="D32" s="251" t="s">
        <v>169</v>
      </c>
      <c r="E32" s="251" t="s">
        <v>169</v>
      </c>
      <c r="F32" s="251" t="s">
        <v>169</v>
      </c>
      <c r="G32" s="251" t="s">
        <v>169</v>
      </c>
      <c r="H32" s="251" t="s">
        <v>169</v>
      </c>
      <c r="I32" s="251" t="s">
        <v>169</v>
      </c>
      <c r="J32" s="251" t="s">
        <v>169</v>
      </c>
      <c r="K32" s="251" t="s">
        <v>169</v>
      </c>
      <c r="L32" s="251" t="s">
        <v>169</v>
      </c>
      <c r="M32" s="251" t="s">
        <v>169</v>
      </c>
      <c r="N32" s="251" t="s">
        <v>169</v>
      </c>
      <c r="O32" s="251" t="s">
        <v>169</v>
      </c>
      <c r="P32" s="251" t="s">
        <v>169</v>
      </c>
      <c r="Q32" s="251" t="s">
        <v>169</v>
      </c>
      <c r="R32" s="251" t="s">
        <v>169</v>
      </c>
      <c r="S32" s="251" t="s">
        <v>169</v>
      </c>
      <c r="T32" s="251" t="s">
        <v>169</v>
      </c>
      <c r="U32" s="251" t="s">
        <v>169</v>
      </c>
      <c r="V32" s="251" t="s">
        <v>169</v>
      </c>
      <c r="W32" s="251" t="s">
        <v>169</v>
      </c>
      <c r="X32" s="251" t="s">
        <v>169</v>
      </c>
      <c r="Y32" s="251" t="s">
        <v>169</v>
      </c>
      <c r="Z32" s="251" t="s">
        <v>169</v>
      </c>
      <c r="AA32" s="251" t="s">
        <v>169</v>
      </c>
      <c r="AB32" s="251" t="s">
        <v>169</v>
      </c>
      <c r="AC32" s="251" t="s">
        <v>169</v>
      </c>
      <c r="AD32" s="251" t="s">
        <v>169</v>
      </c>
      <c r="AE32" s="251" t="s">
        <v>169</v>
      </c>
      <c r="AF32" s="251" t="s">
        <v>169</v>
      </c>
    </row>
    <row r="33" customFormat="false" ht="25" hidden="false" customHeight="false" outlineLevel="0" collapsed="false">
      <c r="A33" s="191" t="s">
        <v>364</v>
      </c>
      <c r="B33" s="252" t="s">
        <v>181</v>
      </c>
      <c r="C33" s="252" t="s">
        <v>181</v>
      </c>
      <c r="D33" s="252" t="s">
        <v>181</v>
      </c>
      <c r="E33" s="252" t="s">
        <v>181</v>
      </c>
      <c r="F33" s="252" t="s">
        <v>181</v>
      </c>
      <c r="G33" s="252" t="s">
        <v>181</v>
      </c>
      <c r="H33" s="252" t="s">
        <v>181</v>
      </c>
      <c r="I33" s="252" t="s">
        <v>181</v>
      </c>
      <c r="J33" s="252" t="s">
        <v>181</v>
      </c>
      <c r="K33" s="252" t="s">
        <v>181</v>
      </c>
      <c r="L33" s="252" t="s">
        <v>181</v>
      </c>
      <c r="M33" s="252" t="s">
        <v>181</v>
      </c>
      <c r="N33" s="252" t="s">
        <v>181</v>
      </c>
      <c r="O33" s="252" t="s">
        <v>181</v>
      </c>
      <c r="P33" s="252" t="s">
        <v>181</v>
      </c>
      <c r="Q33" s="252" t="s">
        <v>181</v>
      </c>
      <c r="R33" s="252" t="s">
        <v>181</v>
      </c>
      <c r="S33" s="252" t="s">
        <v>181</v>
      </c>
      <c r="T33" s="252" t="s">
        <v>181</v>
      </c>
      <c r="U33" s="252" t="s">
        <v>181</v>
      </c>
      <c r="V33" s="252" t="s">
        <v>181</v>
      </c>
      <c r="W33" s="252" t="s">
        <v>181</v>
      </c>
      <c r="X33" s="252" t="s">
        <v>181</v>
      </c>
      <c r="Y33" s="252" t="s">
        <v>181</v>
      </c>
      <c r="Z33" s="252" t="s">
        <v>181</v>
      </c>
      <c r="AA33" s="252" t="s">
        <v>181</v>
      </c>
      <c r="AB33" s="252" t="s">
        <v>181</v>
      </c>
      <c r="AC33" s="252" t="s">
        <v>181</v>
      </c>
      <c r="AD33" s="252" t="s">
        <v>181</v>
      </c>
      <c r="AE33" s="252" t="s">
        <v>181</v>
      </c>
      <c r="AF33" s="252" t="s">
        <v>181</v>
      </c>
    </row>
    <row r="34" customFormat="false" ht="15" hidden="false" customHeight="false" outlineLevel="0" collapsed="false">
      <c r="A34" s="197" t="s">
        <v>186</v>
      </c>
      <c r="B34" s="240" t="n">
        <v>0.0114707432788614</v>
      </c>
      <c r="C34" s="240" t="n">
        <v>0.0114509168973269</v>
      </c>
      <c r="D34" s="240" t="n">
        <v>0.0110839421006991</v>
      </c>
      <c r="E34" s="240" t="n">
        <v>0.0107116663503887</v>
      </c>
      <c r="F34" s="240" t="n">
        <v>0.0103325617580062</v>
      </c>
      <c r="G34" s="240" t="n">
        <v>0.00995839968540037</v>
      </c>
      <c r="H34" s="240" t="n">
        <v>0.00963831972123059</v>
      </c>
      <c r="I34" s="240" t="n">
        <v>0.00933738607243151</v>
      </c>
      <c r="J34" s="240" t="n">
        <v>0.00902722756173151</v>
      </c>
      <c r="K34" s="240" t="n">
        <v>0.00965429756976053</v>
      </c>
      <c r="L34" s="240" t="n">
        <v>0.00846071339870279</v>
      </c>
      <c r="M34" s="240" t="n">
        <v>0.00819493351567601</v>
      </c>
      <c r="N34" s="240" t="n">
        <v>0.00794812063187183</v>
      </c>
      <c r="O34" s="240" t="n">
        <v>0.0077051003713827</v>
      </c>
      <c r="P34" s="240" t="n">
        <v>0.00749330680381975</v>
      </c>
      <c r="Q34" s="240" t="n">
        <v>0.00726567591009131</v>
      </c>
      <c r="R34" s="240" t="n">
        <v>0.00705816243497305</v>
      </c>
      <c r="S34" s="240" t="n">
        <v>0.006870008459713</v>
      </c>
      <c r="T34" s="240" t="n">
        <v>0.00668017726273552</v>
      </c>
      <c r="U34" s="240" t="n">
        <v>0.00651374237580784</v>
      </c>
      <c r="V34" s="240" t="n">
        <v>0.00633272159799677</v>
      </c>
      <c r="W34" s="240" t="n">
        <v>0.00618052470054118</v>
      </c>
      <c r="X34" s="240" t="n">
        <v>0.00601255084007184</v>
      </c>
      <c r="Y34" s="240" t="n">
        <v>0.00586961902636613</v>
      </c>
      <c r="Z34" s="240" t="n">
        <v>0.00572197191551224</v>
      </c>
      <c r="AA34" s="240" t="n">
        <v>0.00559503285482925</v>
      </c>
      <c r="AB34" s="240" t="n">
        <v>0.0054635658781814</v>
      </c>
      <c r="AC34" s="240" t="n">
        <v>0.00534305472997862</v>
      </c>
      <c r="AD34" s="240" t="n">
        <v>0.0052348687793574</v>
      </c>
      <c r="AE34" s="240" t="n">
        <v>0.0051261289013622</v>
      </c>
      <c r="AF34" s="240" t="n">
        <v>0.00501961275616601</v>
      </c>
    </row>
    <row r="35" customFormat="false" ht="15" hidden="false" customHeight="false" outlineLevel="0" collapsed="false">
      <c r="A35" s="204" t="s">
        <v>189</v>
      </c>
      <c r="B35" s="243" t="n">
        <v>0.000519195045395853</v>
      </c>
      <c r="C35" s="243" t="n">
        <v>0.000491609665999446</v>
      </c>
      <c r="D35" s="243" t="n">
        <v>0.000470347060910419</v>
      </c>
      <c r="E35" s="243" t="n">
        <v>0.000448025878197718</v>
      </c>
      <c r="F35" s="243" t="n">
        <v>0.000427569591249202</v>
      </c>
      <c r="G35" s="243" t="n">
        <v>0.000409986780054562</v>
      </c>
      <c r="H35" s="243" t="n">
        <v>0.000393400334548932</v>
      </c>
      <c r="I35" s="243" t="n">
        <v>0.000376286467874517</v>
      </c>
      <c r="J35" s="243" t="n">
        <v>0.000363943275761933</v>
      </c>
      <c r="K35" s="243" t="n">
        <v>0.00030142284096764</v>
      </c>
      <c r="L35" s="243" t="n">
        <v>0.000333699657648297</v>
      </c>
      <c r="M35" s="243" t="n">
        <v>0.00031918115807206</v>
      </c>
      <c r="N35" s="243" t="n">
        <v>0.000308666440439604</v>
      </c>
      <c r="O35" s="243" t="n">
        <v>0.000298764815929551</v>
      </c>
      <c r="P35" s="243" t="n">
        <v>0.000284317004210418</v>
      </c>
      <c r="Q35" s="243" t="n">
        <v>0.000275173568102866</v>
      </c>
      <c r="R35" s="243" t="n">
        <v>0.000265405099310906</v>
      </c>
      <c r="S35" s="243" t="n">
        <v>0.000256493526637833</v>
      </c>
      <c r="T35" s="243" t="n">
        <v>0.000248092131935588</v>
      </c>
      <c r="U35" s="243" t="n">
        <v>0.000236027094995979</v>
      </c>
      <c r="V35" s="243" t="n">
        <v>0.000229001988367399</v>
      </c>
      <c r="W35" s="243" t="n">
        <v>0.000223727743212643</v>
      </c>
      <c r="X35" s="243" t="n">
        <v>0.000218700900195634</v>
      </c>
      <c r="Y35" s="243" t="n">
        <v>0.000211818047522782</v>
      </c>
      <c r="Z35" s="243" t="n">
        <v>0.000204835450826073</v>
      </c>
      <c r="AA35" s="243" t="n">
        <v>0.000200231139001958</v>
      </c>
      <c r="AB35" s="243" t="n">
        <v>0.000193881454018067</v>
      </c>
      <c r="AC35" s="243" t="n">
        <v>0.000188538819193354</v>
      </c>
      <c r="AD35" s="243" t="n">
        <v>0.000181020661036936</v>
      </c>
      <c r="AE35" s="243" t="n">
        <v>0.000176652535252639</v>
      </c>
      <c r="AF35" s="243" t="n">
        <v>0.000171538753625683</v>
      </c>
    </row>
    <row r="36" customFormat="false" ht="15" hidden="false" customHeight="false" outlineLevel="0" collapsed="false">
      <c r="A36" s="197" t="s">
        <v>46</v>
      </c>
      <c r="B36" s="240" t="n">
        <v>0.000219528327707326</v>
      </c>
      <c r="C36" s="240" t="n">
        <v>0.000210393735626302</v>
      </c>
      <c r="D36" s="240" t="n">
        <v>0.000202153763277374</v>
      </c>
      <c r="E36" s="240" t="n">
        <v>0.000192446339261892</v>
      </c>
      <c r="F36" s="240" t="n">
        <v>0.000184944527230258</v>
      </c>
      <c r="G36" s="240" t="n">
        <v>0.000174490424242798</v>
      </c>
      <c r="H36" s="240" t="n">
        <v>0.000167595089160173</v>
      </c>
      <c r="I36" s="240" t="n">
        <v>0.000161041104856425</v>
      </c>
      <c r="J36" s="240" t="n">
        <v>0.000152499482687267</v>
      </c>
      <c r="K36" s="240" t="n">
        <v>0.000176441344150918</v>
      </c>
      <c r="L36" s="240" t="n">
        <v>0.000141617035386856</v>
      </c>
      <c r="M36" s="240" t="n">
        <v>0.000137620949049504</v>
      </c>
      <c r="N36" s="240" t="n">
        <v>0.00013260906194831</v>
      </c>
      <c r="O36" s="240" t="n">
        <v>0.000126563395752099</v>
      </c>
      <c r="P36" s="240" t="n">
        <v>0.000121604388710442</v>
      </c>
      <c r="Q36" s="240" t="n">
        <v>0.000116917536499015</v>
      </c>
      <c r="R36" s="240" t="n">
        <v>0.000113038993855601</v>
      </c>
      <c r="S36" s="240" t="n">
        <v>0.000109699290891836</v>
      </c>
      <c r="T36" s="240" t="n">
        <v>0.000104983541443889</v>
      </c>
      <c r="U36" s="240" t="n">
        <v>0.000102693373333543</v>
      </c>
      <c r="V36" s="240" t="n">
        <v>0.000100924698487463</v>
      </c>
      <c r="W36" s="240" t="n">
        <v>9.74688068754993E-005</v>
      </c>
      <c r="X36" s="240" t="n">
        <v>9.20241912750534E-005</v>
      </c>
      <c r="Y36" s="240" t="n">
        <v>9.04059156067732E-005</v>
      </c>
      <c r="Z36" s="240" t="n">
        <v>8.87472158351825E-005</v>
      </c>
      <c r="AA36" s="240" t="n">
        <v>8.28481399193126E-005</v>
      </c>
      <c r="AB36" s="240" t="n">
        <v>8.16632703445727E-005</v>
      </c>
      <c r="AC36" s="240" t="n">
        <v>8.01730500120893E-005</v>
      </c>
      <c r="AD36" s="240" t="n">
        <v>7.72498380995638E-005</v>
      </c>
      <c r="AE36" s="240" t="n">
        <v>7.57105990601151E-005</v>
      </c>
      <c r="AF36" s="240" t="n">
        <v>7.35831424416811E-005</v>
      </c>
    </row>
    <row r="37" customFormat="false" ht="15" hidden="false" customHeight="false" outlineLevel="0" collapsed="false">
      <c r="A37" s="204" t="s">
        <v>33</v>
      </c>
      <c r="B37" s="243" t="n">
        <v>0.000274951650570892</v>
      </c>
      <c r="C37" s="243" t="n">
        <v>0.000260579602678418</v>
      </c>
      <c r="D37" s="243" t="n">
        <v>0.000247882809639489</v>
      </c>
      <c r="E37" s="243" t="n">
        <v>0.000236082778017337</v>
      </c>
      <c r="F37" s="243" t="n">
        <v>0.00022441408842029</v>
      </c>
      <c r="G37" s="243" t="n">
        <v>0.000216306457517226</v>
      </c>
      <c r="H37" s="243" t="n">
        <v>0.000206607478136298</v>
      </c>
      <c r="I37" s="243" t="n">
        <v>0.000195815524698798</v>
      </c>
      <c r="J37" s="243" t="n">
        <v>0.000186984011732041</v>
      </c>
      <c r="K37" s="243" t="n">
        <v>0.000222927732978699</v>
      </c>
      <c r="L37" s="243" t="n">
        <v>0.000170792949667038</v>
      </c>
      <c r="M37" s="243" t="n">
        <v>0.000163956915214125</v>
      </c>
      <c r="N37" s="243" t="n">
        <v>0.000157456934302592</v>
      </c>
      <c r="O37" s="243" t="n">
        <v>0.000150307848251567</v>
      </c>
      <c r="P37" s="243" t="n">
        <v>0.000149265308939804</v>
      </c>
      <c r="Q37" s="243" t="n">
        <v>0.000142652689182503</v>
      </c>
      <c r="R37" s="243" t="n">
        <v>0.000137597800564364</v>
      </c>
      <c r="S37" s="243" t="n">
        <v>0.000130189158444474</v>
      </c>
      <c r="T37" s="243" t="n">
        <v>0.000126815617048942</v>
      </c>
      <c r="U37" s="243" t="n">
        <v>0.000123471039330894</v>
      </c>
      <c r="V37" s="243" t="n">
        <v>0.000118794486481201</v>
      </c>
      <c r="W37" s="243" t="n">
        <v>0.000111140631432923</v>
      </c>
      <c r="X37" s="243" t="n">
        <v>0.000111054738989459</v>
      </c>
      <c r="Y37" s="243" t="n">
        <v>0.000108802430193629</v>
      </c>
      <c r="Z37" s="243" t="n">
        <v>0.000104888301490057</v>
      </c>
      <c r="AA37" s="243" t="n">
        <v>0.00010065729765408</v>
      </c>
      <c r="AB37" s="243" t="n">
        <v>9.8583776396531E-005</v>
      </c>
      <c r="AC37" s="243" t="n">
        <v>9.48096695883015E-005</v>
      </c>
      <c r="AD37" s="243" t="n">
        <v>9.34829319920017E-005</v>
      </c>
      <c r="AE37" s="243" t="n">
        <v>9.07208103350264E-005</v>
      </c>
      <c r="AF37" s="243" t="n">
        <v>8.70686166490593E-005</v>
      </c>
    </row>
    <row r="38" customFormat="false" ht="15" hidden="false" customHeight="false" outlineLevel="0" collapsed="false">
      <c r="A38" s="197" t="s">
        <v>34</v>
      </c>
      <c r="B38" s="240" t="n">
        <v>0.000721406813489381</v>
      </c>
      <c r="C38" s="240" t="n">
        <v>0.000704076327804176</v>
      </c>
      <c r="D38" s="240" t="n">
        <v>0.000680139697114105</v>
      </c>
      <c r="E38" s="240" t="n">
        <v>0.000660998006073445</v>
      </c>
      <c r="F38" s="240" t="n">
        <v>0.000642290481567346</v>
      </c>
      <c r="G38" s="240" t="n">
        <v>0.000621058457021357</v>
      </c>
      <c r="H38" s="240" t="n">
        <v>0.000602155034944119</v>
      </c>
      <c r="I38" s="240" t="n">
        <v>0.000587447597004131</v>
      </c>
      <c r="J38" s="240" t="n">
        <v>0.000572811432781233</v>
      </c>
      <c r="K38" s="240" t="n">
        <v>0.000796631831689769</v>
      </c>
      <c r="L38" s="240" t="n">
        <v>0.000537424794385122</v>
      </c>
      <c r="M38" s="240" t="n">
        <v>0.000524851699460395</v>
      </c>
      <c r="N38" s="240" t="n">
        <v>0.000509953561766524</v>
      </c>
      <c r="O38" s="240" t="n">
        <v>0.00049703193025657</v>
      </c>
      <c r="P38" s="240" t="n">
        <v>0.000482307122332062</v>
      </c>
      <c r="Q38" s="240" t="n">
        <v>0.000469750070273434</v>
      </c>
      <c r="R38" s="240" t="n">
        <v>0.000460067977390945</v>
      </c>
      <c r="S38" s="240" t="n">
        <v>0.000451888460409474</v>
      </c>
      <c r="T38" s="240" t="n">
        <v>0.000441722004318311</v>
      </c>
      <c r="U38" s="240" t="n">
        <v>0.000431210100041278</v>
      </c>
      <c r="V38" s="240" t="n">
        <v>0.000420230217582767</v>
      </c>
      <c r="W38" s="240" t="n">
        <v>0.00041383971620289</v>
      </c>
      <c r="X38" s="240" t="n">
        <v>0.000405221322115981</v>
      </c>
      <c r="Y38" s="240" t="n">
        <v>0.000393539421272171</v>
      </c>
      <c r="Z38" s="240" t="n">
        <v>0.000386504674920426</v>
      </c>
      <c r="AA38" s="240" t="n">
        <v>0.000380351079411294</v>
      </c>
      <c r="AB38" s="240" t="n">
        <v>0.00037397694169667</v>
      </c>
      <c r="AC38" s="240" t="n">
        <v>0.000366560498174466</v>
      </c>
      <c r="AD38" s="240" t="n">
        <v>0.00035967777456063</v>
      </c>
      <c r="AE38" s="240" t="n">
        <v>0.000353285562583962</v>
      </c>
      <c r="AF38" s="240" t="n">
        <v>0.000347638008917754</v>
      </c>
    </row>
    <row r="39" customFormat="false" ht="15" hidden="false" customHeight="false" outlineLevel="0" collapsed="false">
      <c r="A39" s="204" t="s">
        <v>35</v>
      </c>
      <c r="B39" s="243" t="n">
        <v>0.00098084748926638</v>
      </c>
      <c r="C39" s="243" t="n">
        <v>0.00095431222847212</v>
      </c>
      <c r="D39" s="243" t="n">
        <v>0.000932911206730077</v>
      </c>
      <c r="E39" s="243" t="n">
        <v>0.000908772605646964</v>
      </c>
      <c r="F39" s="243" t="n">
        <v>0.000886856642882097</v>
      </c>
      <c r="G39" s="243" t="n">
        <v>0.000863526655796897</v>
      </c>
      <c r="H39" s="243" t="n">
        <v>0.000843957142214902</v>
      </c>
      <c r="I39" s="243" t="n">
        <v>0.0008241450125575</v>
      </c>
      <c r="J39" s="243" t="n">
        <v>0.000802219492642485</v>
      </c>
      <c r="K39" s="243" t="n">
        <v>0.00118731771254571</v>
      </c>
      <c r="L39" s="243" t="n">
        <v>0.000764681229168516</v>
      </c>
      <c r="M39" s="243" t="n">
        <v>0.000745666663734695</v>
      </c>
      <c r="N39" s="243" t="n">
        <v>0.000728165557541577</v>
      </c>
      <c r="O39" s="243" t="n">
        <v>0.000711764863434035</v>
      </c>
      <c r="P39" s="243" t="n">
        <v>0.000695244734277149</v>
      </c>
      <c r="Q39" s="243" t="n">
        <v>0.000680329498735909</v>
      </c>
      <c r="R39" s="243" t="n">
        <v>0.000665178911715913</v>
      </c>
      <c r="S39" s="243" t="n">
        <v>0.000651813715859974</v>
      </c>
      <c r="T39" s="243" t="n">
        <v>0.000637615777508196</v>
      </c>
      <c r="U39" s="243" t="n">
        <v>0.000625555880776741</v>
      </c>
      <c r="V39" s="243" t="n">
        <v>0.000613269227154529</v>
      </c>
      <c r="W39" s="243" t="n">
        <v>0.000602135298446273</v>
      </c>
      <c r="X39" s="243" t="n">
        <v>0.000590498542658879</v>
      </c>
      <c r="Y39" s="243" t="n">
        <v>0.000579879634481457</v>
      </c>
      <c r="Z39" s="243" t="n">
        <v>0.000569793936123932</v>
      </c>
      <c r="AA39" s="243" t="n">
        <v>0.000559976983161948</v>
      </c>
      <c r="AB39" s="243" t="n">
        <v>0.000550933685859747</v>
      </c>
      <c r="AC39" s="243" t="n">
        <v>0.000540779653419616</v>
      </c>
      <c r="AD39" s="243" t="n">
        <v>0.000532973761570285</v>
      </c>
      <c r="AE39" s="243" t="n">
        <v>0.000521295401579792</v>
      </c>
      <c r="AF39" s="243" t="n">
        <v>0.00051455898041151</v>
      </c>
    </row>
    <row r="40" customFormat="false" ht="15" hidden="false" customHeight="false" outlineLevel="0" collapsed="false">
      <c r="A40" s="197" t="s">
        <v>36</v>
      </c>
      <c r="B40" s="240" t="n">
        <v>0.00106357495631295</v>
      </c>
      <c r="C40" s="240" t="n">
        <v>0.00102768374084415</v>
      </c>
      <c r="D40" s="240" t="n">
        <v>0.00099484936804667</v>
      </c>
      <c r="E40" s="240" t="n">
        <v>0.000962937068742085</v>
      </c>
      <c r="F40" s="240" t="n">
        <v>0.000931958532699245</v>
      </c>
      <c r="G40" s="240" t="n">
        <v>0.000906871586145921</v>
      </c>
      <c r="H40" s="240" t="n">
        <v>0.000879351526152454</v>
      </c>
      <c r="I40" s="240" t="n">
        <v>0.000856142736954067</v>
      </c>
      <c r="J40" s="240" t="n">
        <v>0.000831583417727529</v>
      </c>
      <c r="K40" s="240" t="n">
        <v>0.0011919271098989</v>
      </c>
      <c r="L40" s="240" t="n">
        <v>0.000786900389788883</v>
      </c>
      <c r="M40" s="240" t="n">
        <v>0.000765925355664313</v>
      </c>
      <c r="N40" s="240" t="n">
        <v>0.000746391005946305</v>
      </c>
      <c r="O40" s="240" t="n">
        <v>0.000727623606044112</v>
      </c>
      <c r="P40" s="240" t="n">
        <v>0.000707408046477301</v>
      </c>
      <c r="Q40" s="240" t="n">
        <v>0.000688627296126592</v>
      </c>
      <c r="R40" s="240" t="n">
        <v>0.000671322343011611</v>
      </c>
      <c r="S40" s="240" t="n">
        <v>0.000653909402348176</v>
      </c>
      <c r="T40" s="240" t="n">
        <v>0.000637650796278563</v>
      </c>
      <c r="U40" s="240" t="n">
        <v>0.000620748430552483</v>
      </c>
      <c r="V40" s="240" t="n">
        <v>0.000607486498869972</v>
      </c>
      <c r="W40" s="240" t="n">
        <v>0.000592909539822971</v>
      </c>
      <c r="X40" s="240" t="n">
        <v>0.000579921959073508</v>
      </c>
      <c r="Y40" s="240" t="n">
        <v>0.000568803668028862</v>
      </c>
      <c r="Z40" s="240" t="n">
        <v>0.000553996760748352</v>
      </c>
      <c r="AA40" s="240" t="n">
        <v>0.000543708208054135</v>
      </c>
      <c r="AB40" s="240" t="n">
        <v>0.000531924403535759</v>
      </c>
      <c r="AC40" s="240" t="n">
        <v>0.000524231621728033</v>
      </c>
      <c r="AD40" s="240" t="n">
        <v>0.000515183435337308</v>
      </c>
      <c r="AE40" s="240" t="n">
        <v>0.000504603331750133</v>
      </c>
      <c r="AF40" s="240" t="n">
        <v>0.000493533944605419</v>
      </c>
    </row>
    <row r="41" customFormat="false" ht="15" hidden="false" customHeight="false" outlineLevel="0" collapsed="false">
      <c r="A41" s="204" t="s">
        <v>37</v>
      </c>
      <c r="B41" s="243" t="n">
        <v>0.00116338568675961</v>
      </c>
      <c r="C41" s="243" t="n">
        <v>0.00113045210611495</v>
      </c>
      <c r="D41" s="243" t="n">
        <v>0.00109661890623591</v>
      </c>
      <c r="E41" s="243" t="n">
        <v>0.00106143490156379</v>
      </c>
      <c r="F41" s="243" t="n">
        <v>0.00102941665861114</v>
      </c>
      <c r="G41" s="243" t="n">
        <v>0.000993620865468765</v>
      </c>
      <c r="H41" s="243" t="n">
        <v>0.000969939275760846</v>
      </c>
      <c r="I41" s="243" t="n">
        <v>0.000939718639384687</v>
      </c>
      <c r="J41" s="243" t="n">
        <v>0.000914238314227129</v>
      </c>
      <c r="K41" s="243" t="n">
        <v>0.0012308887126406</v>
      </c>
      <c r="L41" s="243" t="n">
        <v>0.000861815589149877</v>
      </c>
      <c r="M41" s="243" t="n">
        <v>0.000842595880734276</v>
      </c>
      <c r="N41" s="243" t="n">
        <v>0.000821928899946321</v>
      </c>
      <c r="O41" s="243" t="n">
        <v>0.000802675508363551</v>
      </c>
      <c r="P41" s="243" t="n">
        <v>0.000783013749670248</v>
      </c>
      <c r="Q41" s="243" t="n">
        <v>0.000762689952703061</v>
      </c>
      <c r="R41" s="243" t="n">
        <v>0.000746265509120945</v>
      </c>
      <c r="S41" s="243" t="n">
        <v>0.000727813393031461</v>
      </c>
      <c r="T41" s="243" t="n">
        <v>0.000713740174625424</v>
      </c>
      <c r="U41" s="243" t="n">
        <v>0.000697943470538047</v>
      </c>
      <c r="V41" s="243" t="n">
        <v>0.000679934618395567</v>
      </c>
      <c r="W41" s="243" t="n">
        <v>0.000666261896185914</v>
      </c>
      <c r="X41" s="243" t="n">
        <v>0.000650514786218225</v>
      </c>
      <c r="Y41" s="243" t="n">
        <v>0.000638507677110787</v>
      </c>
      <c r="Z41" s="243" t="n">
        <v>0.000627304412785782</v>
      </c>
      <c r="AA41" s="243" t="n">
        <v>0.000609732587684176</v>
      </c>
      <c r="AB41" s="243" t="n">
        <v>0.000600583124646226</v>
      </c>
      <c r="AC41" s="243" t="n">
        <v>0.000589293246120987</v>
      </c>
      <c r="AD41" s="243" t="n">
        <v>0.000576149687000544</v>
      </c>
      <c r="AE41" s="243" t="n">
        <v>0.000566411942258933</v>
      </c>
      <c r="AF41" s="243" t="n">
        <v>0.000556030343531215</v>
      </c>
    </row>
    <row r="42" customFormat="false" ht="15" hidden="false" customHeight="false" outlineLevel="0" collapsed="false">
      <c r="A42" s="197" t="s">
        <v>38</v>
      </c>
      <c r="B42" s="240" t="n">
        <v>0.00151813161084305</v>
      </c>
      <c r="C42" s="240" t="n">
        <v>0.0014733833774593</v>
      </c>
      <c r="D42" s="240" t="n">
        <v>0.00142914381701704</v>
      </c>
      <c r="E42" s="240" t="n">
        <v>0.00139447389341343</v>
      </c>
      <c r="F42" s="240" t="n">
        <v>0.00135644137474153</v>
      </c>
      <c r="G42" s="240" t="n">
        <v>0.00132048823247041</v>
      </c>
      <c r="H42" s="240" t="n">
        <v>0.00128522025438167</v>
      </c>
      <c r="I42" s="240" t="n">
        <v>0.00125377651672131</v>
      </c>
      <c r="J42" s="240" t="n">
        <v>0.00122439503754281</v>
      </c>
      <c r="K42" s="240" t="n">
        <v>0.00155818391642176</v>
      </c>
      <c r="L42" s="240" t="n">
        <v>0.00116160592415847</v>
      </c>
      <c r="M42" s="240" t="n">
        <v>0.00113308795196642</v>
      </c>
      <c r="N42" s="240" t="n">
        <v>0.00110752399869975</v>
      </c>
      <c r="O42" s="240" t="n">
        <v>0.00107936718968</v>
      </c>
      <c r="P42" s="240" t="n">
        <v>0.00105370734758004</v>
      </c>
      <c r="Q42" s="240" t="n">
        <v>0.00103222360273106</v>
      </c>
      <c r="R42" s="240" t="n">
        <v>0.00100961804957563</v>
      </c>
      <c r="S42" s="240" t="n">
        <v>0.000992087408891236</v>
      </c>
      <c r="T42" s="240" t="n">
        <v>0.0009703016732512</v>
      </c>
      <c r="U42" s="240" t="n">
        <v>0.00094994145261714</v>
      </c>
      <c r="V42" s="240" t="n">
        <v>0.000934799769202723</v>
      </c>
      <c r="W42" s="240" t="n">
        <v>0.000915679100456711</v>
      </c>
      <c r="X42" s="240" t="n">
        <v>0.000899647811853466</v>
      </c>
      <c r="Y42" s="240" t="n">
        <v>0.000883086823773579</v>
      </c>
      <c r="Z42" s="240" t="n">
        <v>0.00086556960707367</v>
      </c>
      <c r="AA42" s="240" t="n">
        <v>0.000852118191527234</v>
      </c>
      <c r="AB42" s="240" t="n">
        <v>0.000836671829190932</v>
      </c>
      <c r="AC42" s="240" t="n">
        <v>0.000821012417741202</v>
      </c>
      <c r="AD42" s="240" t="n">
        <v>0.000807830126668625</v>
      </c>
      <c r="AE42" s="240" t="n">
        <v>0.000793931866393594</v>
      </c>
      <c r="AF42" s="240" t="n">
        <v>0.000783049888732436</v>
      </c>
    </row>
    <row r="43" customFormat="false" ht="15" hidden="false" customHeight="false" outlineLevel="0" collapsed="false">
      <c r="A43" s="204" t="s">
        <v>39</v>
      </c>
      <c r="B43" s="243" t="n">
        <v>0.0022217305843211</v>
      </c>
      <c r="C43" s="243" t="n">
        <v>0.00216937866785979</v>
      </c>
      <c r="D43" s="243" t="n">
        <v>0.00212007355224502</v>
      </c>
      <c r="E43" s="243" t="n">
        <v>0.00206438217852758</v>
      </c>
      <c r="F43" s="243" t="n">
        <v>0.00201339582419561</v>
      </c>
      <c r="G43" s="243" t="n">
        <v>0.00196798828111956</v>
      </c>
      <c r="H43" s="243" t="n">
        <v>0.00192559917257783</v>
      </c>
      <c r="I43" s="243" t="n">
        <v>0.00188553097669217</v>
      </c>
      <c r="J43" s="243" t="n">
        <v>0.00184380145553844</v>
      </c>
      <c r="K43" s="243" t="n">
        <v>0.0023089761027337</v>
      </c>
      <c r="L43" s="243" t="n">
        <v>0.00177079077534458</v>
      </c>
      <c r="M43" s="243" t="n">
        <v>0.00173818646642622</v>
      </c>
      <c r="N43" s="243" t="n">
        <v>0.00170409587731022</v>
      </c>
      <c r="O43" s="243" t="n">
        <v>0.00167208968184391</v>
      </c>
      <c r="P43" s="243" t="n">
        <v>0.00163898631112106</v>
      </c>
      <c r="Q43" s="243" t="n">
        <v>0.00160399414976338</v>
      </c>
      <c r="R43" s="243" t="n">
        <v>0.00157593205078793</v>
      </c>
      <c r="S43" s="243" t="n">
        <v>0.00154490390122052</v>
      </c>
      <c r="T43" s="243" t="n">
        <v>0.00151639025755009</v>
      </c>
      <c r="U43" s="243" t="n">
        <v>0.00148935582906759</v>
      </c>
      <c r="V43" s="243" t="n">
        <v>0.00146371780391533</v>
      </c>
      <c r="W43" s="243" t="n">
        <v>0.00144191981835207</v>
      </c>
      <c r="X43" s="243" t="n">
        <v>0.00142051796620366</v>
      </c>
      <c r="Y43" s="243" t="n">
        <v>0.00139858436821039</v>
      </c>
      <c r="Z43" s="243" t="n">
        <v>0.00137898160143703</v>
      </c>
      <c r="AA43" s="243" t="n">
        <v>0.00135934997113943</v>
      </c>
      <c r="AB43" s="243" t="n">
        <v>0.00134073093225595</v>
      </c>
      <c r="AC43" s="243" t="n">
        <v>0.00132360197729697</v>
      </c>
      <c r="AD43" s="243" t="n">
        <v>0.00130562135901093</v>
      </c>
      <c r="AE43" s="243" t="n">
        <v>0.00128947851954866</v>
      </c>
      <c r="AF43" s="243" t="n">
        <v>0.00126952909800187</v>
      </c>
    </row>
    <row r="44" customFormat="false" ht="15" hidden="false" customHeight="false" outlineLevel="0" collapsed="false">
      <c r="A44" s="197" t="s">
        <v>40</v>
      </c>
      <c r="B44" s="240" t="n">
        <v>0.00345718066713524</v>
      </c>
      <c r="C44" s="240" t="n">
        <v>0.00338590889959754</v>
      </c>
      <c r="D44" s="240" t="n">
        <v>0.00331536250086291</v>
      </c>
      <c r="E44" s="240" t="n">
        <v>0.00324966969646547</v>
      </c>
      <c r="F44" s="240" t="n">
        <v>0.00318124855482234</v>
      </c>
      <c r="G44" s="240" t="n">
        <v>0.00311231373396107</v>
      </c>
      <c r="H44" s="240" t="n">
        <v>0.00304952185806743</v>
      </c>
      <c r="I44" s="240" t="n">
        <v>0.00298608350309056</v>
      </c>
      <c r="J44" s="240" t="n">
        <v>0.00292909248441823</v>
      </c>
      <c r="K44" s="240" t="n">
        <v>0.00364284603972007</v>
      </c>
      <c r="L44" s="240" t="n">
        <v>0.00282156400725074</v>
      </c>
      <c r="M44" s="240" t="n">
        <v>0.00277055604715134</v>
      </c>
      <c r="N44" s="240" t="n">
        <v>0.00272354538196678</v>
      </c>
      <c r="O44" s="240" t="n">
        <v>0.00268114178269643</v>
      </c>
      <c r="P44" s="240" t="n">
        <v>0.00263884954425022</v>
      </c>
      <c r="Q44" s="240" t="n">
        <v>0.00259896071049395</v>
      </c>
      <c r="R44" s="240" t="n">
        <v>0.00256189974220499</v>
      </c>
      <c r="S44" s="240" t="n">
        <v>0.00252506738196247</v>
      </c>
      <c r="T44" s="240" t="n">
        <v>0.00249032388255474</v>
      </c>
      <c r="U44" s="240" t="n">
        <v>0.0024495571861184</v>
      </c>
      <c r="V44" s="240" t="n">
        <v>0.00240618217108893</v>
      </c>
      <c r="W44" s="240" t="n">
        <v>0.00237216919594483</v>
      </c>
      <c r="X44" s="240" t="n">
        <v>0.00233759787858074</v>
      </c>
      <c r="Y44" s="240" t="n">
        <v>0.00230689259811074</v>
      </c>
      <c r="Z44" s="240" t="n">
        <v>0.0022727163755448</v>
      </c>
      <c r="AA44" s="240" t="n">
        <v>0.00224364769913288</v>
      </c>
      <c r="AB44" s="240" t="n">
        <v>0.00221667361036094</v>
      </c>
      <c r="AC44" s="240" t="n">
        <v>0.00219088350183568</v>
      </c>
      <c r="AD44" s="240" t="n">
        <v>0.00216721777644742</v>
      </c>
      <c r="AE44" s="240" t="n">
        <v>0.00214410682191754</v>
      </c>
      <c r="AF44" s="240" t="n">
        <v>0.00212244075809326</v>
      </c>
    </row>
    <row r="45" customFormat="false" ht="15" hidden="false" customHeight="false" outlineLevel="0" collapsed="false">
      <c r="A45" s="204" t="s">
        <v>52</v>
      </c>
      <c r="B45" s="243" t="n">
        <v>0.00564918211601614</v>
      </c>
      <c r="C45" s="243" t="n">
        <v>0.00552989484302986</v>
      </c>
      <c r="D45" s="243" t="n">
        <v>0.00541636341782658</v>
      </c>
      <c r="E45" s="243" t="n">
        <v>0.00530340000206066</v>
      </c>
      <c r="F45" s="243" t="n">
        <v>0.00519530645651013</v>
      </c>
      <c r="G45" s="243" t="n">
        <v>0.00508825078727569</v>
      </c>
      <c r="H45" s="243" t="n">
        <v>0.00499222206412326</v>
      </c>
      <c r="I45" s="243" t="n">
        <v>0.00489697100587541</v>
      </c>
      <c r="J45" s="243" t="n">
        <v>0.00480001620258634</v>
      </c>
      <c r="K45" s="243" t="n">
        <v>0.00613580746107586</v>
      </c>
      <c r="L45" s="243" t="n">
        <v>0.00460680563571728</v>
      </c>
      <c r="M45" s="243" t="n">
        <v>0.00452469189926654</v>
      </c>
      <c r="N45" s="243" t="n">
        <v>0.00444295941803124</v>
      </c>
      <c r="O45" s="243" t="n">
        <v>0.004357399306949</v>
      </c>
      <c r="P45" s="243" t="n">
        <v>0.00428384675744361</v>
      </c>
      <c r="Q45" s="243" t="n">
        <v>0.00420785524734104</v>
      </c>
      <c r="R45" s="243" t="n">
        <v>0.0041425943199708</v>
      </c>
      <c r="S45" s="243" t="n">
        <v>0.0040768434471052</v>
      </c>
      <c r="T45" s="243" t="n">
        <v>0.00401332969073509</v>
      </c>
      <c r="U45" s="243" t="n">
        <v>0.00395859749645273</v>
      </c>
      <c r="V45" s="243" t="n">
        <v>0.00390196313467791</v>
      </c>
      <c r="W45" s="243" t="n">
        <v>0.00385494062163838</v>
      </c>
      <c r="X45" s="243" t="n">
        <v>0.00380569924028594</v>
      </c>
      <c r="Y45" s="243" t="n">
        <v>0.00375003050769556</v>
      </c>
      <c r="Z45" s="243" t="n">
        <v>0.00369904317471838</v>
      </c>
      <c r="AA45" s="243" t="n">
        <v>0.00364125412843197</v>
      </c>
      <c r="AB45" s="243" t="n">
        <v>0.0035930224815631</v>
      </c>
      <c r="AC45" s="243" t="n">
        <v>0.00354862483146123</v>
      </c>
      <c r="AD45" s="243" t="n">
        <v>0.00350192777675266</v>
      </c>
      <c r="AE45" s="243" t="n">
        <v>0.00345798953447886</v>
      </c>
      <c r="AF45" s="243" t="n">
        <v>0.00341469685526506</v>
      </c>
    </row>
    <row r="46" customFormat="false" ht="15" hidden="false" customHeight="false" outlineLevel="0" collapsed="false">
      <c r="A46" s="197" t="s">
        <v>53</v>
      </c>
      <c r="B46" s="240" t="n">
        <v>0.0088833116629465</v>
      </c>
      <c r="C46" s="240" t="n">
        <v>0.00870712421771317</v>
      </c>
      <c r="D46" s="240" t="n">
        <v>0.00853560067118604</v>
      </c>
      <c r="E46" s="240" t="n">
        <v>0.00836294742305062</v>
      </c>
      <c r="F46" s="240" t="n">
        <v>0.00819535959854352</v>
      </c>
      <c r="G46" s="240" t="n">
        <v>0.00803273802540422</v>
      </c>
      <c r="H46" s="240" t="n">
        <v>0.00788255827268815</v>
      </c>
      <c r="I46" s="240" t="n">
        <v>0.00773876188593891</v>
      </c>
      <c r="J46" s="240" t="n">
        <v>0.00759564669430563</v>
      </c>
      <c r="K46" s="240" t="n">
        <v>0.00998400784607265</v>
      </c>
      <c r="L46" s="240" t="n">
        <v>0.00732341532034614</v>
      </c>
      <c r="M46" s="240" t="n">
        <v>0.0072003228136111</v>
      </c>
      <c r="N46" s="240" t="n">
        <v>0.00707921407704822</v>
      </c>
      <c r="O46" s="240" t="n">
        <v>0.00696424676094054</v>
      </c>
      <c r="P46" s="240" t="n">
        <v>0.00683875256544661</v>
      </c>
      <c r="Q46" s="240" t="n">
        <v>0.00671632746627165</v>
      </c>
      <c r="R46" s="240" t="n">
        <v>0.00660518318512601</v>
      </c>
      <c r="S46" s="240" t="n">
        <v>0.00650271032022793</v>
      </c>
      <c r="T46" s="240" t="n">
        <v>0.00639878219949394</v>
      </c>
      <c r="U46" s="240" t="n">
        <v>0.00630127552517858</v>
      </c>
      <c r="V46" s="240" t="n">
        <v>0.00620446706009782</v>
      </c>
      <c r="W46" s="240" t="n">
        <v>0.00611769336105439</v>
      </c>
      <c r="X46" s="240" t="n">
        <v>0.00603802559414991</v>
      </c>
      <c r="Y46" s="240" t="n">
        <v>0.00596263723977351</v>
      </c>
      <c r="Z46" s="240" t="n">
        <v>0.00588863613063753</v>
      </c>
      <c r="AA46" s="240" t="n">
        <v>0.00581783045957458</v>
      </c>
      <c r="AB46" s="240" t="n">
        <v>0.00575902781308107</v>
      </c>
      <c r="AC46" s="240" t="n">
        <v>0.00569703734616474</v>
      </c>
      <c r="AD46" s="240" t="n">
        <v>0.00562901175105607</v>
      </c>
      <c r="AE46" s="240" t="n">
        <v>0.0055615023387736</v>
      </c>
      <c r="AF46" s="240" t="n">
        <v>0.00548899829787632</v>
      </c>
    </row>
    <row r="47" customFormat="false" ht="15" hidden="false" customHeight="false" outlineLevel="0" collapsed="false">
      <c r="A47" s="204" t="s">
        <v>57</v>
      </c>
      <c r="B47" s="243" t="n">
        <v>0.0133145591279205</v>
      </c>
      <c r="C47" s="243" t="n">
        <v>0.013081638206356</v>
      </c>
      <c r="D47" s="243" t="n">
        <v>0.0128507028322523</v>
      </c>
      <c r="E47" s="243" t="n">
        <v>0.0126275393553708</v>
      </c>
      <c r="F47" s="243" t="n">
        <v>0.0124053220331595</v>
      </c>
      <c r="G47" s="243" t="n">
        <v>0.0121855362352543</v>
      </c>
      <c r="H47" s="243" t="n">
        <v>0.0119902250552102</v>
      </c>
      <c r="I47" s="243" t="n">
        <v>0.0117909423015314</v>
      </c>
      <c r="J47" s="243" t="n">
        <v>0.0116018850117144</v>
      </c>
      <c r="K47" s="243" t="n">
        <v>0.015522172205835</v>
      </c>
      <c r="L47" s="243" t="n">
        <v>0.0112151760004955</v>
      </c>
      <c r="M47" s="243" t="n">
        <v>0.0110495411944048</v>
      </c>
      <c r="N47" s="243" t="n">
        <v>0.0108831767286913</v>
      </c>
      <c r="O47" s="243" t="n">
        <v>0.010720125961354</v>
      </c>
      <c r="P47" s="243" t="n">
        <v>0.0105615950477466</v>
      </c>
      <c r="Q47" s="243" t="n">
        <v>0.0104070662324666</v>
      </c>
      <c r="R47" s="243" t="n">
        <v>0.0102703952745011</v>
      </c>
      <c r="S47" s="243" t="n">
        <v>0.0101315122990784</v>
      </c>
      <c r="T47" s="243" t="n">
        <v>0.00999031602604967</v>
      </c>
      <c r="U47" s="243" t="n">
        <v>0.00984641935737831</v>
      </c>
      <c r="V47" s="243" t="n">
        <v>0.00970217302863235</v>
      </c>
      <c r="W47" s="243" t="n">
        <v>0.00957510719111818</v>
      </c>
      <c r="X47" s="243" t="n">
        <v>0.00945171838493283</v>
      </c>
      <c r="Y47" s="243" t="n">
        <v>0.00933466521030444</v>
      </c>
      <c r="Z47" s="243" t="n">
        <v>0.00921733834128515</v>
      </c>
      <c r="AA47" s="243" t="n">
        <v>0.00910746812386157</v>
      </c>
      <c r="AB47" s="243" t="n">
        <v>0.00900914481645272</v>
      </c>
      <c r="AC47" s="243" t="n">
        <v>0.00891451082999972</v>
      </c>
      <c r="AD47" s="243" t="n">
        <v>0.00882762707935544</v>
      </c>
      <c r="AE47" s="243" t="n">
        <v>0.00874291424617334</v>
      </c>
      <c r="AF47" s="243" t="n">
        <v>0.00866362806373143</v>
      </c>
    </row>
    <row r="48" customFormat="false" ht="15" hidden="false" customHeight="false" outlineLevel="0" collapsed="false">
      <c r="A48" s="197" t="s">
        <v>62</v>
      </c>
      <c r="B48" s="240" t="n">
        <v>0.020027144517426</v>
      </c>
      <c r="C48" s="240" t="n">
        <v>0.019671028541908</v>
      </c>
      <c r="D48" s="240" t="n">
        <v>0.0193244218761017</v>
      </c>
      <c r="E48" s="240" t="n">
        <v>0.0189902616893079</v>
      </c>
      <c r="F48" s="240" t="n">
        <v>0.018673800822247</v>
      </c>
      <c r="G48" s="240" t="n">
        <v>0.0183625110195797</v>
      </c>
      <c r="H48" s="240" t="n">
        <v>0.0180767033278664</v>
      </c>
      <c r="I48" s="240" t="n">
        <v>0.0178013132570684</v>
      </c>
      <c r="J48" s="240" t="n">
        <v>0.0175240799208841</v>
      </c>
      <c r="K48" s="240" t="n">
        <v>0.0235866709146078</v>
      </c>
      <c r="L48" s="240" t="n">
        <v>0.0169872254916033</v>
      </c>
      <c r="M48" s="240" t="n">
        <v>0.0167463875287946</v>
      </c>
      <c r="N48" s="240" t="n">
        <v>0.0165053768747072</v>
      </c>
      <c r="O48" s="240" t="n">
        <v>0.0162661303597884</v>
      </c>
      <c r="P48" s="240" t="n">
        <v>0.0160315920155587</v>
      </c>
      <c r="Q48" s="240" t="n">
        <v>0.0157987642440334</v>
      </c>
      <c r="R48" s="240" t="n">
        <v>0.015589532506624</v>
      </c>
      <c r="S48" s="240" t="n">
        <v>0.0153863952502489</v>
      </c>
      <c r="T48" s="240" t="n">
        <v>0.0151874970666917</v>
      </c>
      <c r="U48" s="240" t="n">
        <v>0.0149928344240314</v>
      </c>
      <c r="V48" s="240" t="n">
        <v>0.014804957514589</v>
      </c>
      <c r="W48" s="240" t="n">
        <v>0.0146366778048519</v>
      </c>
      <c r="X48" s="240" t="n">
        <v>0.0144654013478702</v>
      </c>
      <c r="Y48" s="240" t="n">
        <v>0.0142891596090706</v>
      </c>
      <c r="Z48" s="240" t="n">
        <v>0.0141133424453775</v>
      </c>
      <c r="AA48" s="240" t="n">
        <v>0.0139366115979109</v>
      </c>
      <c r="AB48" s="240" t="n">
        <v>0.013776214256474</v>
      </c>
      <c r="AC48" s="240" t="n">
        <v>0.0136210963464921</v>
      </c>
      <c r="AD48" s="240" t="n">
        <v>0.0134770495813753</v>
      </c>
      <c r="AE48" s="240" t="n">
        <v>0.013334852974698</v>
      </c>
      <c r="AF48" s="240" t="n">
        <v>0.0131952801087399</v>
      </c>
    </row>
    <row r="49" customFormat="false" ht="15" hidden="false" customHeight="false" outlineLevel="0" collapsed="false">
      <c r="A49" s="204" t="s">
        <v>64</v>
      </c>
      <c r="B49" s="243" t="n">
        <v>0.0301055796254917</v>
      </c>
      <c r="C49" s="243" t="n">
        <v>0.0296321234411632</v>
      </c>
      <c r="D49" s="243" t="n">
        <v>0.0291763813053435</v>
      </c>
      <c r="E49" s="243" t="n">
        <v>0.0287307009449184</v>
      </c>
      <c r="F49" s="243" t="n">
        <v>0.0282856423228972</v>
      </c>
      <c r="G49" s="243" t="n">
        <v>0.0278563580176749</v>
      </c>
      <c r="H49" s="243" t="n">
        <v>0.0274570627236058</v>
      </c>
      <c r="I49" s="243" t="n">
        <v>0.0270763755422876</v>
      </c>
      <c r="J49" s="243" t="n">
        <v>0.0267102909166326</v>
      </c>
      <c r="K49" s="243" t="n">
        <v>0.035856897402543</v>
      </c>
      <c r="L49" s="243" t="n">
        <v>0.026009411117065</v>
      </c>
      <c r="M49" s="243" t="n">
        <v>0.0256954405751425</v>
      </c>
      <c r="N49" s="243" t="n">
        <v>0.0253906584254774</v>
      </c>
      <c r="O49" s="243" t="n">
        <v>0.0250828128573209</v>
      </c>
      <c r="P49" s="243" t="n">
        <v>0.0247742003127271</v>
      </c>
      <c r="Q49" s="243" t="n">
        <v>0.0244751850102866</v>
      </c>
      <c r="R49" s="243" t="n">
        <v>0.0242057360897242</v>
      </c>
      <c r="S49" s="243" t="n">
        <v>0.0239283970583016</v>
      </c>
      <c r="T49" s="243" t="n">
        <v>0.0236601301014262</v>
      </c>
      <c r="U49" s="243" t="n">
        <v>0.0233926296301469</v>
      </c>
      <c r="V49" s="243" t="n">
        <v>0.0231268907316214</v>
      </c>
      <c r="W49" s="243" t="n">
        <v>0.0228970243157977</v>
      </c>
      <c r="X49" s="243" t="n">
        <v>0.0226658110238749</v>
      </c>
      <c r="Y49" s="243" t="n">
        <v>0.0224391065310444</v>
      </c>
      <c r="Z49" s="243" t="n">
        <v>0.0222190163493722</v>
      </c>
      <c r="AA49" s="243" t="n">
        <v>0.0219944528354959</v>
      </c>
      <c r="AB49" s="243" t="n">
        <v>0.0218099199263153</v>
      </c>
      <c r="AC49" s="243" t="n">
        <v>0.0216184666185607</v>
      </c>
      <c r="AD49" s="243" t="n">
        <v>0.0214205991065998</v>
      </c>
      <c r="AE49" s="243" t="n">
        <v>0.021211542607587</v>
      </c>
      <c r="AF49" s="243" t="n">
        <v>0.0210027451810123</v>
      </c>
    </row>
    <row r="50" customFormat="false" ht="15" hidden="false" customHeight="false" outlineLevel="0" collapsed="false">
      <c r="A50" s="197" t="s">
        <v>69</v>
      </c>
      <c r="B50" s="240" t="n">
        <v>0.0478311342076685</v>
      </c>
      <c r="C50" s="240" t="n">
        <v>0.0471001554961684</v>
      </c>
      <c r="D50" s="240" t="n">
        <v>0.0463693867015357</v>
      </c>
      <c r="E50" s="240" t="n">
        <v>0.0456228043288614</v>
      </c>
      <c r="F50" s="240" t="n">
        <v>0.0448927006174186</v>
      </c>
      <c r="G50" s="240" t="n">
        <v>0.0441749704905432</v>
      </c>
      <c r="H50" s="240" t="n">
        <v>0.0435368005365478</v>
      </c>
      <c r="I50" s="240" t="n">
        <v>0.0429088150737449</v>
      </c>
      <c r="J50" s="240" t="n">
        <v>0.0422935793021938</v>
      </c>
      <c r="K50" s="240" t="n">
        <v>0.0560392216620847</v>
      </c>
      <c r="L50" s="240" t="n">
        <v>0.0411068360894417</v>
      </c>
      <c r="M50" s="240" t="n">
        <v>0.040571218336997</v>
      </c>
      <c r="N50" s="240" t="n">
        <v>0.0400512844364702</v>
      </c>
      <c r="O50" s="240" t="n">
        <v>0.0395600881132116</v>
      </c>
      <c r="P50" s="240" t="n">
        <v>0.0390838544572596</v>
      </c>
      <c r="Q50" s="240" t="n">
        <v>0.0386114639720765</v>
      </c>
      <c r="R50" s="240" t="n">
        <v>0.0382004995699604</v>
      </c>
      <c r="S50" s="240" t="n">
        <v>0.0377948392742305</v>
      </c>
      <c r="T50" s="240" t="n">
        <v>0.0373808816812691</v>
      </c>
      <c r="U50" s="240" t="n">
        <v>0.0369617695029369</v>
      </c>
      <c r="V50" s="240" t="n">
        <v>0.0365504356037517</v>
      </c>
      <c r="W50" s="240" t="n">
        <v>0.0361837550243228</v>
      </c>
      <c r="X50" s="240" t="n">
        <v>0.0358189313040168</v>
      </c>
      <c r="Y50" s="240" t="n">
        <v>0.035462003985204</v>
      </c>
      <c r="Z50" s="240" t="n">
        <v>0.035097889571796</v>
      </c>
      <c r="AA50" s="240" t="n">
        <v>0.0347482669084035</v>
      </c>
      <c r="AB50" s="240" t="n">
        <v>0.0344370274490325</v>
      </c>
      <c r="AC50" s="240" t="n">
        <v>0.0341263962044696</v>
      </c>
      <c r="AD50" s="240" t="n">
        <v>0.033826119170595</v>
      </c>
      <c r="AE50" s="240" t="n">
        <v>0.0335331315163183</v>
      </c>
      <c r="AF50" s="240" t="n">
        <v>0.0332452094054642</v>
      </c>
    </row>
    <row r="51" customFormat="false" ht="15" hidden="false" customHeight="false" outlineLevel="0" collapsed="false">
      <c r="A51" s="204" t="s">
        <v>70</v>
      </c>
      <c r="B51" s="243" t="n">
        <v>0.0811081117411385</v>
      </c>
      <c r="C51" s="243" t="n">
        <v>0.0797740128175845</v>
      </c>
      <c r="D51" s="243" t="n">
        <v>0.0784305543848991</v>
      </c>
      <c r="E51" s="243" t="n">
        <v>0.0771134588000484</v>
      </c>
      <c r="F51" s="243" t="n">
        <v>0.0758090158638299</v>
      </c>
      <c r="G51" s="243" t="n">
        <v>0.0745105539662322</v>
      </c>
      <c r="H51" s="243" t="n">
        <v>0.0733172022720817</v>
      </c>
      <c r="I51" s="243" t="n">
        <v>0.0721337420212893</v>
      </c>
      <c r="J51" s="243" t="n">
        <v>0.0709633082815051</v>
      </c>
      <c r="K51" s="243" t="n">
        <v>0.0889981749594493</v>
      </c>
      <c r="L51" s="243" t="n">
        <v>0.0686266542662537</v>
      </c>
      <c r="M51" s="243" t="n">
        <v>0.0676088510723256</v>
      </c>
      <c r="N51" s="243" t="n">
        <v>0.0666392948056538</v>
      </c>
      <c r="O51" s="243" t="n">
        <v>0.0656678363950657</v>
      </c>
      <c r="P51" s="243" t="n">
        <v>0.0647075471571574</v>
      </c>
      <c r="Q51" s="243" t="n">
        <v>0.0637729981860586</v>
      </c>
      <c r="R51" s="243" t="n">
        <v>0.0629339570133075</v>
      </c>
      <c r="S51" s="243" t="n">
        <v>0.0621121600956183</v>
      </c>
      <c r="T51" s="243" t="n">
        <v>0.0613225032297137</v>
      </c>
      <c r="U51" s="243" t="n">
        <v>0.0605677639672222</v>
      </c>
      <c r="V51" s="243" t="n">
        <v>0.0598316607351404</v>
      </c>
      <c r="W51" s="243" t="n">
        <v>0.0591747396368349</v>
      </c>
      <c r="X51" s="243" t="n">
        <v>0.0585270574283671</v>
      </c>
      <c r="Y51" s="243" t="n">
        <v>0.0578623555305718</v>
      </c>
      <c r="Z51" s="243" t="n">
        <v>0.0572222589175847</v>
      </c>
      <c r="AA51" s="243" t="n">
        <v>0.0565625516206181</v>
      </c>
      <c r="AB51" s="243" t="n">
        <v>0.055999984991126</v>
      </c>
      <c r="AC51" s="243" t="n">
        <v>0.0554416503167424</v>
      </c>
      <c r="AD51" s="243" t="n">
        <v>0.0548791440297719</v>
      </c>
      <c r="AE51" s="243" t="n">
        <v>0.0543273074039346</v>
      </c>
      <c r="AF51" s="243" t="n">
        <v>0.0537808176846558</v>
      </c>
    </row>
    <row r="52" customFormat="false" ht="15" hidden="false" customHeight="false" outlineLevel="0" collapsed="false">
      <c r="A52" s="197" t="s">
        <v>71</v>
      </c>
      <c r="B52" s="240" t="n">
        <v>0.122692000598832</v>
      </c>
      <c r="C52" s="240" t="n">
        <v>0.120454493841926</v>
      </c>
      <c r="D52" s="240" t="n">
        <v>0.118296255944406</v>
      </c>
      <c r="E52" s="240" t="n">
        <v>0.116239772706064</v>
      </c>
      <c r="F52" s="240" t="n">
        <v>0.114247326939725</v>
      </c>
      <c r="G52" s="240" t="n">
        <v>0.112291291867614</v>
      </c>
      <c r="H52" s="240" t="n">
        <v>0.110575720330226</v>
      </c>
      <c r="I52" s="240" t="n">
        <v>0.108838232594659</v>
      </c>
      <c r="J52" s="240" t="n">
        <v>0.107072994955215</v>
      </c>
      <c r="K52" s="240" t="n">
        <v>0.128683352424437</v>
      </c>
      <c r="L52" s="240" t="n">
        <v>0.103674935825138</v>
      </c>
      <c r="M52" s="240" t="n">
        <v>0.102167667144476</v>
      </c>
      <c r="N52" s="240" t="n">
        <v>0.10061127484301</v>
      </c>
      <c r="O52" s="240" t="n">
        <v>0.0990826656938091</v>
      </c>
      <c r="P52" s="240" t="n">
        <v>0.0976041967814843</v>
      </c>
      <c r="Q52" s="240" t="n">
        <v>0.0961185476501789</v>
      </c>
      <c r="R52" s="240" t="n">
        <v>0.0948177070407932</v>
      </c>
      <c r="S52" s="240" t="n">
        <v>0.0935579714318013</v>
      </c>
      <c r="T52" s="240" t="n">
        <v>0.092312187072755</v>
      </c>
      <c r="U52" s="240" t="n">
        <v>0.0910738298896285</v>
      </c>
      <c r="V52" s="240" t="n">
        <v>0.0898412082329707</v>
      </c>
      <c r="W52" s="240" t="n">
        <v>0.0887798023668531</v>
      </c>
      <c r="X52" s="240" t="n">
        <v>0.087734243397979</v>
      </c>
      <c r="Y52" s="240" t="n">
        <v>0.0867307681012153</v>
      </c>
      <c r="Z52" s="240" t="n">
        <v>0.0857328628658183</v>
      </c>
      <c r="AA52" s="240" t="n">
        <v>0.0847966884630552</v>
      </c>
      <c r="AB52" s="240" t="n">
        <v>0.0839552828221588</v>
      </c>
      <c r="AC52" s="240" t="n">
        <v>0.0831140598840836</v>
      </c>
      <c r="AD52" s="240" t="n">
        <v>0.0822731043872276</v>
      </c>
      <c r="AE52" s="240" t="n">
        <v>0.0814332539950519</v>
      </c>
      <c r="AF52" s="240" t="n">
        <v>0.0806006201704863</v>
      </c>
    </row>
    <row r="53" customFormat="false" ht="15" hidden="false" customHeight="false" outlineLevel="0" collapsed="false">
      <c r="A53" s="204" t="s">
        <v>72</v>
      </c>
      <c r="B53" s="243" t="n">
        <v>0.171738060926391</v>
      </c>
      <c r="C53" s="243" t="n">
        <v>0.169422567430117</v>
      </c>
      <c r="D53" s="243" t="n">
        <v>0.166971772097543</v>
      </c>
      <c r="E53" s="243" t="n">
        <v>0.164250863126658</v>
      </c>
      <c r="F53" s="243" t="n">
        <v>0.161507228649576</v>
      </c>
      <c r="G53" s="243" t="n">
        <v>0.158778199578488</v>
      </c>
      <c r="H53" s="243" t="n">
        <v>0.15620404826079</v>
      </c>
      <c r="I53" s="243" t="n">
        <v>0.153726837765926</v>
      </c>
      <c r="J53" s="243" t="n">
        <v>0.151366410569398</v>
      </c>
      <c r="K53" s="243" t="n">
        <v>0.174313789183044</v>
      </c>
      <c r="L53" s="243" t="n">
        <v>0.146820578410262</v>
      </c>
      <c r="M53" s="243" t="n">
        <v>0.144744553747658</v>
      </c>
      <c r="N53" s="243" t="n">
        <v>0.142770757105228</v>
      </c>
      <c r="O53" s="243" t="n">
        <v>0.140748530590936</v>
      </c>
      <c r="P53" s="243" t="n">
        <v>0.138718592475818</v>
      </c>
      <c r="Q53" s="243" t="n">
        <v>0.136699058537301</v>
      </c>
      <c r="R53" s="243" t="n">
        <v>0.134898601792668</v>
      </c>
      <c r="S53" s="243" t="n">
        <v>0.133111785581083</v>
      </c>
      <c r="T53" s="243" t="n">
        <v>0.131371946336036</v>
      </c>
      <c r="U53" s="243" t="n">
        <v>0.129612384932335</v>
      </c>
      <c r="V53" s="243" t="n">
        <v>0.12786165602834</v>
      </c>
      <c r="W53" s="243" t="n">
        <v>0.126354623905778</v>
      </c>
      <c r="X53" s="243" t="n">
        <v>0.124882047158802</v>
      </c>
      <c r="Y53" s="243" t="n">
        <v>0.123427923745502</v>
      </c>
      <c r="Z53" s="243" t="n">
        <v>0.121996416478748</v>
      </c>
      <c r="AA53" s="243" t="n">
        <v>0.120562120562121</v>
      </c>
      <c r="AB53" s="243" t="n">
        <v>0.119302874342729</v>
      </c>
      <c r="AC53" s="243" t="n">
        <v>0.118089518426968</v>
      </c>
      <c r="AD53" s="243" t="n">
        <v>0.116927248893065</v>
      </c>
      <c r="AE53" s="243" t="n">
        <v>0.115796536511313</v>
      </c>
      <c r="AF53" s="243" t="n">
        <v>0.11466985444787</v>
      </c>
    </row>
    <row r="54" customFormat="false" ht="15" hidden="false" customHeight="false" outlineLevel="0" collapsed="false">
      <c r="A54" s="197" t="s">
        <v>74</v>
      </c>
      <c r="B54" s="240" t="n">
        <v>0.244936494647024</v>
      </c>
      <c r="C54" s="240" t="n">
        <v>0.23958503364347</v>
      </c>
      <c r="D54" s="240" t="n">
        <v>0.234012153345613</v>
      </c>
      <c r="E54" s="240" t="n">
        <v>0.229708555311814</v>
      </c>
      <c r="F54" s="240" t="n">
        <v>0.225775575699566</v>
      </c>
      <c r="G54" s="240" t="n">
        <v>0.222548622366288</v>
      </c>
      <c r="H54" s="240" t="n">
        <v>0.219896251480889</v>
      </c>
      <c r="I54" s="240" t="n">
        <v>0.217187185383792</v>
      </c>
      <c r="J54" s="240" t="n">
        <v>0.214254723306906</v>
      </c>
      <c r="K54" s="240" t="n">
        <v>0.234828704802595</v>
      </c>
      <c r="L54" s="240" t="n">
        <v>0.208438489224231</v>
      </c>
      <c r="M54" s="240" t="n">
        <v>0.205869870392739</v>
      </c>
      <c r="N54" s="240" t="n">
        <v>0.203171960974708</v>
      </c>
      <c r="O54" s="240" t="n">
        <v>0.200583201175172</v>
      </c>
      <c r="P54" s="240" t="n">
        <v>0.198061337551655</v>
      </c>
      <c r="Q54" s="240" t="n">
        <v>0.19576376975094</v>
      </c>
      <c r="R54" s="240" t="n">
        <v>0.19359889122735</v>
      </c>
      <c r="S54" s="240" t="n">
        <v>0.191398606147027</v>
      </c>
      <c r="T54" s="240" t="n">
        <v>0.189149202916204</v>
      </c>
      <c r="U54" s="240" t="n">
        <v>0.186941313641663</v>
      </c>
      <c r="V54" s="240" t="n">
        <v>0.184848285105355</v>
      </c>
      <c r="W54" s="240" t="n">
        <v>0.182911646162612</v>
      </c>
      <c r="X54" s="240" t="n">
        <v>0.180967286098491</v>
      </c>
      <c r="Y54" s="240" t="n">
        <v>0.179060860109613</v>
      </c>
      <c r="Z54" s="240" t="n">
        <v>0.17715946766719</v>
      </c>
      <c r="AA54" s="240" t="n">
        <v>0.175238365292596</v>
      </c>
      <c r="AB54" s="240" t="n">
        <v>0.173706187523725</v>
      </c>
      <c r="AC54" s="240" t="n">
        <v>0.172093023255814</v>
      </c>
      <c r="AD54" s="240" t="n">
        <v>0.170473139064985</v>
      </c>
      <c r="AE54" s="240" t="n">
        <v>0.168908883794033</v>
      </c>
      <c r="AF54" s="240" t="n">
        <v>0.167362475442043</v>
      </c>
    </row>
    <row r="55" customFormat="false" ht="15" hidden="false" customHeight="false" outlineLevel="0" collapsed="false">
      <c r="A55" s="221" t="s">
        <v>218</v>
      </c>
      <c r="B55" s="246" t="n">
        <v>0.297333495677584</v>
      </c>
      <c r="C55" s="246" t="n">
        <v>0.293063849333946</v>
      </c>
      <c r="D55" s="246" t="n">
        <v>0.289404839764552</v>
      </c>
      <c r="E55" s="246" t="n">
        <v>0.2852701127089</v>
      </c>
      <c r="F55" s="246" t="n">
        <v>0.280957023925598</v>
      </c>
      <c r="G55" s="246" t="n">
        <v>0.277793904208999</v>
      </c>
      <c r="H55" s="246" t="n">
        <v>0.274417963906874</v>
      </c>
      <c r="I55" s="246" t="n">
        <v>0.271310032687956</v>
      </c>
      <c r="J55" s="246" t="n">
        <v>0.268198374894928</v>
      </c>
      <c r="K55" s="246" t="n">
        <v>0.279948253557568</v>
      </c>
      <c r="L55" s="246" t="n">
        <v>0.261645894104128</v>
      </c>
      <c r="M55" s="246" t="n">
        <v>0.258814197898077</v>
      </c>
      <c r="N55" s="246" t="n">
        <v>0.256104995159035</v>
      </c>
      <c r="O55" s="246" t="n">
        <v>0.253499121150967</v>
      </c>
      <c r="P55" s="246" t="n">
        <v>0.251219222076841</v>
      </c>
      <c r="Q55" s="246" t="n">
        <v>0.24850136239782</v>
      </c>
      <c r="R55" s="246" t="n">
        <v>0.246003752345216</v>
      </c>
      <c r="S55" s="246" t="n">
        <v>0.243828087111152</v>
      </c>
      <c r="T55" s="246" t="n">
        <v>0.241425084571575</v>
      </c>
      <c r="U55" s="246" t="n">
        <v>0.239175175335185</v>
      </c>
      <c r="V55" s="246" t="n">
        <v>0.236635647012564</v>
      </c>
      <c r="W55" s="246" t="n">
        <v>0.234536173208942</v>
      </c>
      <c r="X55" s="246" t="n">
        <v>0.232639867384998</v>
      </c>
      <c r="Y55" s="246" t="n">
        <v>0.230656204082909</v>
      </c>
      <c r="Z55" s="246" t="n">
        <v>0.228811684000885</v>
      </c>
      <c r="AA55" s="246" t="n">
        <v>0.226779420164672</v>
      </c>
      <c r="AB55" s="246" t="n">
        <v>0.22494241526818</v>
      </c>
      <c r="AC55" s="246" t="n">
        <v>0.223355177259105</v>
      </c>
      <c r="AD55" s="246" t="n">
        <v>0.221721104494791</v>
      </c>
      <c r="AE55" s="246" t="n">
        <v>0.219976508654123</v>
      </c>
      <c r="AF55" s="246" t="n">
        <v>0.21826606002421</v>
      </c>
    </row>
    <row r="57" customFormat="false" ht="15" hidden="false" customHeight="false" outlineLevel="0" collapsed="false">
      <c r="A57" s="187"/>
      <c r="B57" s="237" t="s">
        <v>361</v>
      </c>
      <c r="C57" s="237" t="s">
        <v>362</v>
      </c>
      <c r="D57" s="237" t="n">
        <v>2012</v>
      </c>
      <c r="E57" s="237" t="n">
        <v>2013</v>
      </c>
      <c r="F57" s="237" t="n">
        <v>2014</v>
      </c>
      <c r="G57" s="237" t="n">
        <v>2015</v>
      </c>
      <c r="H57" s="237" t="n">
        <v>2016</v>
      </c>
      <c r="I57" s="237" t="n">
        <v>2017</v>
      </c>
      <c r="J57" s="237" t="n">
        <v>2018</v>
      </c>
      <c r="K57" s="237" t="n">
        <v>2019</v>
      </c>
      <c r="L57" s="237" t="n">
        <v>2020</v>
      </c>
      <c r="M57" s="237" t="n">
        <v>2021</v>
      </c>
      <c r="N57" s="237" t="n">
        <v>2022</v>
      </c>
      <c r="O57" s="237" t="n">
        <v>2023</v>
      </c>
      <c r="P57" s="237" t="n">
        <v>2024</v>
      </c>
      <c r="Q57" s="237" t="n">
        <v>2025</v>
      </c>
      <c r="R57" s="237" t="n">
        <v>2026</v>
      </c>
      <c r="S57" s="237" t="n">
        <v>2027</v>
      </c>
      <c r="T57" s="237" t="n">
        <v>2028</v>
      </c>
      <c r="U57" s="237" t="n">
        <v>2029</v>
      </c>
      <c r="V57" s="237" t="n">
        <v>2030</v>
      </c>
      <c r="W57" s="237" t="n">
        <v>2031</v>
      </c>
      <c r="X57" s="237" t="n">
        <v>2032</v>
      </c>
      <c r="Y57" s="237" t="n">
        <v>2033</v>
      </c>
      <c r="Z57" s="237" t="n">
        <v>2034</v>
      </c>
      <c r="AA57" s="237" t="n">
        <v>2035</v>
      </c>
      <c r="AB57" s="237" t="n">
        <v>2036</v>
      </c>
      <c r="AC57" s="237" t="n">
        <v>2037</v>
      </c>
      <c r="AD57" s="237" t="n">
        <v>2038</v>
      </c>
      <c r="AE57" s="237" t="n">
        <v>2039</v>
      </c>
      <c r="AF57" s="237" t="n">
        <v>2040</v>
      </c>
    </row>
    <row r="58" s="250" customFormat="true" ht="15" hidden="false" customHeight="false" outlineLevel="0" collapsed="false">
      <c r="A58" s="248"/>
      <c r="B58" s="249"/>
      <c r="C58" s="249"/>
      <c r="D58" s="249"/>
      <c r="E58" s="249"/>
      <c r="F58" s="249"/>
      <c r="G58" s="249"/>
      <c r="H58" s="249"/>
      <c r="I58" s="249"/>
      <c r="J58" s="249"/>
      <c r="K58" s="249"/>
      <c r="L58" s="249" t="s">
        <v>365</v>
      </c>
      <c r="M58" s="249"/>
      <c r="N58" s="249"/>
      <c r="O58" s="249"/>
      <c r="P58" s="249"/>
      <c r="Q58" s="249"/>
      <c r="R58" s="249"/>
      <c r="S58" s="249"/>
      <c r="T58" s="249"/>
      <c r="U58" s="249"/>
      <c r="V58" s="249"/>
      <c r="W58" s="249"/>
      <c r="X58" s="249"/>
      <c r="Y58" s="249"/>
      <c r="Z58" s="249"/>
      <c r="AA58" s="249"/>
      <c r="AB58" s="249"/>
      <c r="AC58" s="249"/>
      <c r="AD58" s="249"/>
      <c r="AE58" s="249"/>
      <c r="AF58" s="249"/>
    </row>
    <row r="59" customFormat="false" ht="61" hidden="false" customHeight="false" outlineLevel="0" collapsed="false">
      <c r="A59" s="184"/>
      <c r="B59" s="251" t="s">
        <v>169</v>
      </c>
      <c r="C59" s="251" t="s">
        <v>169</v>
      </c>
      <c r="D59" s="251" t="s">
        <v>169</v>
      </c>
      <c r="E59" s="251" t="s">
        <v>169</v>
      </c>
      <c r="F59" s="251" t="s">
        <v>169</v>
      </c>
      <c r="G59" s="251" t="s">
        <v>169</v>
      </c>
      <c r="H59" s="251" t="s">
        <v>169</v>
      </c>
      <c r="I59" s="251" t="s">
        <v>169</v>
      </c>
      <c r="J59" s="251" t="s">
        <v>169</v>
      </c>
      <c r="K59" s="251" t="s">
        <v>169</v>
      </c>
      <c r="L59" s="251" t="s">
        <v>169</v>
      </c>
      <c r="M59" s="251" t="s">
        <v>169</v>
      </c>
      <c r="N59" s="251" t="s">
        <v>169</v>
      </c>
      <c r="O59" s="251" t="s">
        <v>169</v>
      </c>
      <c r="P59" s="251" t="s">
        <v>169</v>
      </c>
      <c r="Q59" s="251" t="s">
        <v>169</v>
      </c>
      <c r="R59" s="251" t="s">
        <v>169</v>
      </c>
      <c r="S59" s="251" t="s">
        <v>169</v>
      </c>
      <c r="T59" s="251" t="s">
        <v>169</v>
      </c>
      <c r="U59" s="251" t="s">
        <v>169</v>
      </c>
      <c r="V59" s="251" t="s">
        <v>169</v>
      </c>
      <c r="W59" s="251" t="s">
        <v>169</v>
      </c>
      <c r="X59" s="251" t="s">
        <v>169</v>
      </c>
      <c r="Y59" s="251" t="s">
        <v>169</v>
      </c>
      <c r="Z59" s="251" t="s">
        <v>169</v>
      </c>
      <c r="AA59" s="251" t="s">
        <v>169</v>
      </c>
      <c r="AB59" s="251" t="s">
        <v>169</v>
      </c>
      <c r="AC59" s="251" t="s">
        <v>169</v>
      </c>
      <c r="AD59" s="251" t="s">
        <v>169</v>
      </c>
      <c r="AE59" s="251" t="s">
        <v>169</v>
      </c>
      <c r="AF59" s="251" t="s">
        <v>169</v>
      </c>
    </row>
    <row r="60" customFormat="false" ht="25" hidden="false" customHeight="false" outlineLevel="0" collapsed="false">
      <c r="A60" s="191" t="s">
        <v>364</v>
      </c>
      <c r="B60" s="252" t="s">
        <v>181</v>
      </c>
      <c r="C60" s="252" t="s">
        <v>181</v>
      </c>
      <c r="D60" s="252" t="s">
        <v>181</v>
      </c>
      <c r="E60" s="252" t="s">
        <v>181</v>
      </c>
      <c r="F60" s="252" t="s">
        <v>181</v>
      </c>
      <c r="G60" s="252" t="s">
        <v>181</v>
      </c>
      <c r="H60" s="252" t="s">
        <v>181</v>
      </c>
      <c r="I60" s="252" t="s">
        <v>181</v>
      </c>
      <c r="J60" s="252" t="s">
        <v>181</v>
      </c>
      <c r="K60" s="252" t="s">
        <v>181</v>
      </c>
      <c r="L60" s="252" t="s">
        <v>181</v>
      </c>
      <c r="M60" s="252" t="s">
        <v>181</v>
      </c>
      <c r="N60" s="252" t="s">
        <v>181</v>
      </c>
      <c r="O60" s="252" t="s">
        <v>181</v>
      </c>
      <c r="P60" s="252" t="s">
        <v>181</v>
      </c>
      <c r="Q60" s="252" t="s">
        <v>181</v>
      </c>
      <c r="R60" s="252" t="s">
        <v>181</v>
      </c>
      <c r="S60" s="252" t="s">
        <v>181</v>
      </c>
      <c r="T60" s="252" t="s">
        <v>181</v>
      </c>
      <c r="U60" s="252" t="s">
        <v>181</v>
      </c>
      <c r="V60" s="252" t="s">
        <v>181</v>
      </c>
      <c r="W60" s="252" t="s">
        <v>181</v>
      </c>
      <c r="X60" s="252" t="s">
        <v>181</v>
      </c>
      <c r="Y60" s="252" t="s">
        <v>181</v>
      </c>
      <c r="Z60" s="252" t="s">
        <v>181</v>
      </c>
      <c r="AA60" s="252" t="s">
        <v>181</v>
      </c>
      <c r="AB60" s="252" t="s">
        <v>181</v>
      </c>
      <c r="AC60" s="252" t="s">
        <v>181</v>
      </c>
      <c r="AD60" s="252" t="s">
        <v>181</v>
      </c>
      <c r="AE60" s="252" t="s">
        <v>181</v>
      </c>
      <c r="AF60" s="252" t="s">
        <v>181</v>
      </c>
    </row>
    <row r="61" customFormat="false" ht="15" hidden="false" customHeight="false" outlineLevel="0" collapsed="false">
      <c r="A61" s="197" t="s">
        <v>186</v>
      </c>
      <c r="B61" s="240" t="n">
        <v>0.012666612652243</v>
      </c>
      <c r="C61" s="240" t="n">
        <v>0.0126153845290269</v>
      </c>
      <c r="D61" s="240" t="n">
        <v>0.0122122851021897</v>
      </c>
      <c r="E61" s="240" t="n">
        <v>0.0118043602168423</v>
      </c>
      <c r="F61" s="240" t="n">
        <v>0.0113940095414224</v>
      </c>
      <c r="G61" s="240" t="n">
        <v>0.0109966607771827</v>
      </c>
      <c r="H61" s="240" t="n">
        <v>0.0106380815157634</v>
      </c>
      <c r="I61" s="240" t="n">
        <v>0.010307600591982</v>
      </c>
      <c r="J61" s="240" t="n">
        <v>0.00996569202277456</v>
      </c>
      <c r="K61" s="240" t="n">
        <v>0.00777808997088103</v>
      </c>
      <c r="L61" s="240" t="n">
        <v>0.00934423863817045</v>
      </c>
      <c r="M61" s="240" t="n">
        <v>0.00904710781580083</v>
      </c>
      <c r="N61" s="240" t="n">
        <v>0.00878604502864851</v>
      </c>
      <c r="O61" s="240" t="n">
        <v>0.00850740831563781</v>
      </c>
      <c r="P61" s="240" t="n">
        <v>0.00828091156700573</v>
      </c>
      <c r="Q61" s="240" t="n">
        <v>0.00804184358816653</v>
      </c>
      <c r="R61" s="240" t="n">
        <v>0.0077991193100918</v>
      </c>
      <c r="S61" s="240" t="n">
        <v>0.00759858827115769</v>
      </c>
      <c r="T61" s="240" t="n">
        <v>0.00738566981957797</v>
      </c>
      <c r="U61" s="240" t="n">
        <v>0.0071929713164724</v>
      </c>
      <c r="V61" s="240" t="n">
        <v>0.00700122301316995</v>
      </c>
      <c r="W61" s="240" t="n">
        <v>0.00683712765733973</v>
      </c>
      <c r="X61" s="240" t="n">
        <v>0.00664950967928059</v>
      </c>
      <c r="Y61" s="240" t="n">
        <v>0.00649338831240964</v>
      </c>
      <c r="Z61" s="240" t="n">
        <v>0.00632448709717038</v>
      </c>
      <c r="AA61" s="240" t="n">
        <v>0.00618422329355823</v>
      </c>
      <c r="AB61" s="240" t="n">
        <v>0.00604812756738516</v>
      </c>
      <c r="AC61" s="240" t="n">
        <v>0.00591871053408913</v>
      </c>
      <c r="AD61" s="240" t="n">
        <v>0.0057847612209455</v>
      </c>
      <c r="AE61" s="240" t="n">
        <v>0.00567404303930411</v>
      </c>
      <c r="AF61" s="240" t="n">
        <v>0.00554468771494264</v>
      </c>
    </row>
    <row r="62" customFormat="false" ht="15" hidden="false" customHeight="false" outlineLevel="0" collapsed="false">
      <c r="A62" s="204" t="s">
        <v>189</v>
      </c>
      <c r="B62" s="243" t="n">
        <v>0.000437696606655109</v>
      </c>
      <c r="C62" s="243" t="n">
        <v>0.000416894851402171</v>
      </c>
      <c r="D62" s="243" t="n">
        <v>0.000401897591205635</v>
      </c>
      <c r="E62" s="243" t="n">
        <v>0.00038386150026044</v>
      </c>
      <c r="F62" s="243" t="n">
        <v>0.000368203787831643</v>
      </c>
      <c r="G62" s="243" t="n">
        <v>0.000353593920868778</v>
      </c>
      <c r="H62" s="243" t="n">
        <v>0.000342867338007465</v>
      </c>
      <c r="I62" s="243" t="n">
        <v>0.000326048558427357</v>
      </c>
      <c r="J62" s="243" t="n">
        <v>0.00031708918367209</v>
      </c>
      <c r="K62" s="243" t="n">
        <v>0.000254821501959942</v>
      </c>
      <c r="L62" s="243" t="n">
        <v>0.000289924849804275</v>
      </c>
      <c r="M62" s="243" t="n">
        <v>0.000280523328351505</v>
      </c>
      <c r="N62" s="243" t="n">
        <v>0.000269004367365023</v>
      </c>
      <c r="O62" s="243" t="n">
        <v>0.000262190605154455</v>
      </c>
      <c r="P62" s="243" t="n">
        <v>0.000248943453132937</v>
      </c>
      <c r="Q62" s="243" t="n">
        <v>0.000241435322308143</v>
      </c>
      <c r="R62" s="243" t="n">
        <v>0.000232216717726636</v>
      </c>
      <c r="S62" s="243" t="n">
        <v>0.000225028680389827</v>
      </c>
      <c r="T62" s="243" t="n">
        <v>0.000218261814771355</v>
      </c>
      <c r="U62" s="243" t="n">
        <v>0.00020866841099005</v>
      </c>
      <c r="V62" s="243" t="n">
        <v>0.000201658107974056</v>
      </c>
      <c r="W62" s="243" t="n">
        <v>0.00019673051325683</v>
      </c>
      <c r="X62" s="243" t="n">
        <v>0.000193922152000553</v>
      </c>
      <c r="Y62" s="243" t="n">
        <v>0.000186680790902459</v>
      </c>
      <c r="Z62" s="243" t="n">
        <v>0.000182660073716779</v>
      </c>
      <c r="AA62" s="243" t="n">
        <v>0.000178586883205552</v>
      </c>
      <c r="AB62" s="243" t="n">
        <v>0.000171722292030269</v>
      </c>
      <c r="AC62" s="243" t="n">
        <v>0.000165923090513251</v>
      </c>
      <c r="AD62" s="243" t="n">
        <v>0.000162302263122883</v>
      </c>
      <c r="AE62" s="243" t="n">
        <v>0.000157553748632116</v>
      </c>
      <c r="AF62" s="243" t="n">
        <v>0.000152783820857649</v>
      </c>
    </row>
    <row r="63" customFormat="false" ht="15" hidden="false" customHeight="false" outlineLevel="0" collapsed="false">
      <c r="A63" s="197" t="s">
        <v>46</v>
      </c>
      <c r="B63" s="240" t="n">
        <v>0.000244602244155943</v>
      </c>
      <c r="C63" s="240" t="n">
        <v>0.000235399328805838</v>
      </c>
      <c r="D63" s="240" t="n">
        <v>0.000225935947991432</v>
      </c>
      <c r="E63" s="240" t="n">
        <v>0.000218331861666038</v>
      </c>
      <c r="F63" s="240" t="n">
        <v>0.000212533606533294</v>
      </c>
      <c r="G63" s="240" t="n">
        <v>0.000200240724174932</v>
      </c>
      <c r="H63" s="240" t="n">
        <v>0.000194123422814221</v>
      </c>
      <c r="I63" s="240" t="n">
        <v>0.000189980009763597</v>
      </c>
      <c r="J63" s="240" t="n">
        <v>0.000180550994535062</v>
      </c>
      <c r="K63" s="240" t="n">
        <v>0.000115561131838743</v>
      </c>
      <c r="L63" s="240" t="n">
        <v>0.000169939113759774</v>
      </c>
      <c r="M63" s="240" t="n">
        <v>0.000166626476222609</v>
      </c>
      <c r="N63" s="240" t="n">
        <v>0.000162864253163664</v>
      </c>
      <c r="O63" s="240" t="n">
        <v>0.000154479073936962</v>
      </c>
      <c r="P63" s="240" t="n">
        <v>0.000151321769567209</v>
      </c>
      <c r="Q63" s="240" t="n">
        <v>0.000146093988703636</v>
      </c>
      <c r="R63" s="240" t="n">
        <v>0.000140868168419459</v>
      </c>
      <c r="S63" s="240" t="n">
        <v>0.000136689635627124</v>
      </c>
      <c r="T63" s="240" t="n">
        <v>0.000132494905570881</v>
      </c>
      <c r="U63" s="240" t="n">
        <v>0.000129864116362506</v>
      </c>
      <c r="V63" s="240" t="n">
        <v>0.000129337274735353</v>
      </c>
      <c r="W63" s="240" t="n">
        <v>0.000125029681134068</v>
      </c>
      <c r="X63" s="240" t="n">
        <v>0.000119045021911556</v>
      </c>
      <c r="Y63" s="240" t="n">
        <v>0.000117304811146011</v>
      </c>
      <c r="Z63" s="240" t="n">
        <v>0.000112262205464241</v>
      </c>
      <c r="AA63" s="240" t="n">
        <v>0.000107690985611832</v>
      </c>
      <c r="AB63" s="240" t="n">
        <v>0.000107426643825326</v>
      </c>
      <c r="AC63" s="240" t="n">
        <v>0.000107684491000829</v>
      </c>
      <c r="AD63" s="240" t="n">
        <v>0.000102443272038109</v>
      </c>
      <c r="AE63" s="240" t="n">
        <v>0.000101000619726629</v>
      </c>
      <c r="AF63" s="240" t="n">
        <v>9.89818615738666E-005</v>
      </c>
    </row>
    <row r="64" customFormat="false" ht="15" hidden="false" customHeight="false" outlineLevel="0" collapsed="false">
      <c r="A64" s="204" t="s">
        <v>33</v>
      </c>
      <c r="B64" s="243" t="n">
        <v>0.000319083259921061</v>
      </c>
      <c r="C64" s="243" t="n">
        <v>0.000306416250627361</v>
      </c>
      <c r="D64" s="243" t="n">
        <v>0.000296243993680871</v>
      </c>
      <c r="E64" s="243" t="n">
        <v>0.00028138619196166</v>
      </c>
      <c r="F64" s="243" t="n">
        <v>0.000270280587472968</v>
      </c>
      <c r="G64" s="243" t="n">
        <v>0.000261811748440131</v>
      </c>
      <c r="H64" s="243" t="n">
        <v>0.000250921971334251</v>
      </c>
      <c r="I64" s="243" t="n">
        <v>0.000240315173627713</v>
      </c>
      <c r="J64" s="243" t="n">
        <v>0.000232102929912652</v>
      </c>
      <c r="K64" s="243" t="n">
        <v>0.000133014833477336</v>
      </c>
      <c r="L64" s="243" t="n">
        <v>0.000213264740429065</v>
      </c>
      <c r="M64" s="243" t="n">
        <v>0.000205356700030428</v>
      </c>
      <c r="N64" s="243" t="n">
        <v>0.000198428184210143</v>
      </c>
      <c r="O64" s="243" t="n">
        <v>0.000192049616829617</v>
      </c>
      <c r="P64" s="243" t="n">
        <v>0.000190443424421852</v>
      </c>
      <c r="Q64" s="243" t="n">
        <v>0.000182329954719673</v>
      </c>
      <c r="R64" s="243" t="n">
        <v>0.00017904370995126</v>
      </c>
      <c r="S64" s="243" t="n">
        <v>0.000170647269241711</v>
      </c>
      <c r="T64" s="243" t="n">
        <v>0.000168528367641513</v>
      </c>
      <c r="U64" s="243" t="n">
        <v>0.000163332057464706</v>
      </c>
      <c r="V64" s="243" t="n">
        <v>0.000156578728596434</v>
      </c>
      <c r="W64" s="243" t="n">
        <v>0.00014929288267209</v>
      </c>
      <c r="X64" s="243" t="n">
        <v>0.000147790635563072</v>
      </c>
      <c r="Y64" s="243" t="n">
        <v>0.000145236815518501</v>
      </c>
      <c r="Z64" s="243" t="n">
        <v>0.000142130482703332</v>
      </c>
      <c r="AA64" s="243" t="n">
        <v>0.0001368484131197</v>
      </c>
      <c r="AB64" s="243" t="n">
        <v>0.000133110694961277</v>
      </c>
      <c r="AC64" s="243" t="n">
        <v>0.000129854280328451</v>
      </c>
      <c r="AD64" s="243" t="n">
        <v>0.000126533885395989</v>
      </c>
      <c r="AE64" s="243" t="n">
        <v>0.000124236306134534</v>
      </c>
      <c r="AF64" s="243" t="n">
        <v>0.000119157183287416</v>
      </c>
    </row>
    <row r="65" customFormat="false" ht="15" hidden="false" customHeight="false" outlineLevel="0" collapsed="false">
      <c r="A65" s="197" t="s">
        <v>34</v>
      </c>
      <c r="B65" s="240" t="n">
        <v>0.00101942043195508</v>
      </c>
      <c r="C65" s="240" t="n">
        <v>0.000995271216938974</v>
      </c>
      <c r="D65" s="240" t="n">
        <v>0.000962193846157245</v>
      </c>
      <c r="E65" s="240" t="n">
        <v>0.000939371295765669</v>
      </c>
      <c r="F65" s="240" t="n">
        <v>0.000913247069906625</v>
      </c>
      <c r="G65" s="240" t="n">
        <v>0.000885592947257773</v>
      </c>
      <c r="H65" s="240" t="n">
        <v>0.000860167161935515</v>
      </c>
      <c r="I65" s="240" t="n">
        <v>0.000840658434011658</v>
      </c>
      <c r="J65" s="240" t="n">
        <v>0.000819404891161109</v>
      </c>
      <c r="K65" s="240" t="n">
        <v>0.000303366877402807</v>
      </c>
      <c r="L65" s="240" t="n">
        <v>0.000775102157349084</v>
      </c>
      <c r="M65" s="240" t="n">
        <v>0.000756319697115682</v>
      </c>
      <c r="N65" s="240" t="n">
        <v>0.000738340511643863</v>
      </c>
      <c r="O65" s="240" t="n">
        <v>0.000718588910441639</v>
      </c>
      <c r="P65" s="240" t="n">
        <v>0.000699138498677023</v>
      </c>
      <c r="Q65" s="240" t="n">
        <v>0.000682378434663082</v>
      </c>
      <c r="R65" s="240" t="n">
        <v>0.000669302189401785</v>
      </c>
      <c r="S65" s="240" t="n">
        <v>0.000656814449917898</v>
      </c>
      <c r="T65" s="240" t="n">
        <v>0.000642233842266111</v>
      </c>
      <c r="U65" s="240" t="n">
        <v>0.000629085190134635</v>
      </c>
      <c r="V65" s="240" t="n">
        <v>0.000615843305884096</v>
      </c>
      <c r="W65" s="240" t="n">
        <v>0.000604553108591881</v>
      </c>
      <c r="X65" s="240" t="n">
        <v>0.000593514491126232</v>
      </c>
      <c r="Y65" s="240" t="n">
        <v>0.000579578074452089</v>
      </c>
      <c r="Z65" s="240" t="n">
        <v>0.000570486418034894</v>
      </c>
      <c r="AA65" s="240" t="n">
        <v>0.00056150512733872</v>
      </c>
      <c r="AB65" s="240" t="n">
        <v>0.000551025805322636</v>
      </c>
      <c r="AC65" s="240" t="n">
        <v>0.000538490867453829</v>
      </c>
      <c r="AD65" s="240" t="n">
        <v>0.000533354702901529</v>
      </c>
      <c r="AE65" s="240" t="n">
        <v>0.00052285045704112</v>
      </c>
      <c r="AF65" s="240" t="n">
        <v>0.000514359377705438</v>
      </c>
    </row>
    <row r="66" customFormat="false" ht="15" hidden="false" customHeight="false" outlineLevel="0" collapsed="false">
      <c r="A66" s="204" t="s">
        <v>35</v>
      </c>
      <c r="B66" s="243" t="n">
        <v>0.00145815384835677</v>
      </c>
      <c r="C66" s="243" t="n">
        <v>0.00142667973330663</v>
      </c>
      <c r="D66" s="243" t="n">
        <v>0.00139475094848269</v>
      </c>
      <c r="E66" s="243" t="n">
        <v>0.00136104050064404</v>
      </c>
      <c r="F66" s="243" t="n">
        <v>0.0013321276995855</v>
      </c>
      <c r="G66" s="243" t="n">
        <v>0.00130002951569158</v>
      </c>
      <c r="H66" s="243" t="n">
        <v>0.00127375561153173</v>
      </c>
      <c r="I66" s="243" t="n">
        <v>0.00124504882536265</v>
      </c>
      <c r="J66" s="243" t="n">
        <v>0.00121517364199077</v>
      </c>
      <c r="K66" s="243" t="n">
        <v>0.000366125769628068</v>
      </c>
      <c r="L66" s="243" t="n">
        <v>0.00116133468785229</v>
      </c>
      <c r="M66" s="243" t="n">
        <v>0.00113525157158074</v>
      </c>
      <c r="N66" s="243" t="n">
        <v>0.00110873888081113</v>
      </c>
      <c r="O66" s="243" t="n">
        <v>0.0010892286364754</v>
      </c>
      <c r="P66" s="243" t="n">
        <v>0.00106528567448137</v>
      </c>
      <c r="Q66" s="243" t="n">
        <v>0.00104300450169691</v>
      </c>
      <c r="R66" s="243" t="n">
        <v>0.00102103568095204</v>
      </c>
      <c r="S66" s="243" t="n">
        <v>0.00100235433476462</v>
      </c>
      <c r="T66" s="243" t="n">
        <v>0.000981996726677578</v>
      </c>
      <c r="U66" s="243" t="n">
        <v>0.000965221434530728</v>
      </c>
      <c r="V66" s="243" t="n">
        <v>0.000946012301437098</v>
      </c>
      <c r="W66" s="243" t="n">
        <v>0.000930757108193112</v>
      </c>
      <c r="X66" s="243" t="n">
        <v>0.00091591876374343</v>
      </c>
      <c r="Y66" s="243" t="n">
        <v>0.000899528168052038</v>
      </c>
      <c r="Z66" s="243" t="n">
        <v>0.000885274149708248</v>
      </c>
      <c r="AA66" s="243" t="n">
        <v>0.000870844073008787</v>
      </c>
      <c r="AB66" s="243" t="n">
        <v>0.000858973269718386</v>
      </c>
      <c r="AC66" s="243" t="n">
        <v>0.000846433299363144</v>
      </c>
      <c r="AD66" s="243" t="n">
        <v>0.000831617339012569</v>
      </c>
      <c r="AE66" s="243" t="n">
        <v>0.000817046771603982</v>
      </c>
      <c r="AF66" s="243" t="n">
        <v>0.000807353597470327</v>
      </c>
    </row>
    <row r="67" customFormat="false" ht="15" hidden="false" customHeight="false" outlineLevel="0" collapsed="false">
      <c r="A67" s="197" t="s">
        <v>36</v>
      </c>
      <c r="B67" s="240" t="n">
        <v>0.00153256219098692</v>
      </c>
      <c r="C67" s="240" t="n">
        <v>0.00148434488863789</v>
      </c>
      <c r="D67" s="240" t="n">
        <v>0.00144279018515599</v>
      </c>
      <c r="E67" s="240" t="n">
        <v>0.0014010283251915</v>
      </c>
      <c r="F67" s="240" t="n">
        <v>0.00135892737764409</v>
      </c>
      <c r="G67" s="240" t="n">
        <v>0.00132475238748888</v>
      </c>
      <c r="H67" s="240" t="n">
        <v>0.00128764322377753</v>
      </c>
      <c r="I67" s="240" t="n">
        <v>0.00125610347877975</v>
      </c>
      <c r="J67" s="240" t="n">
        <v>0.00122261383624698</v>
      </c>
      <c r="K67" s="240" t="n">
        <v>0.000424657132116534</v>
      </c>
      <c r="L67" s="240" t="n">
        <v>0.00116100469190391</v>
      </c>
      <c r="M67" s="240" t="n">
        <v>0.00113257380879892</v>
      </c>
      <c r="N67" s="240" t="n">
        <v>0.00110451946451384</v>
      </c>
      <c r="O67" s="240" t="n">
        <v>0.00107826254440457</v>
      </c>
      <c r="P67" s="240" t="n">
        <v>0.00104995896680021</v>
      </c>
      <c r="Q67" s="240" t="n">
        <v>0.0010246216813751</v>
      </c>
      <c r="R67" s="240" t="n">
        <v>0.00100149664061486</v>
      </c>
      <c r="S67" s="240" t="n">
        <v>0.000976389334686063</v>
      </c>
      <c r="T67" s="240" t="n">
        <v>0.000951666834635395</v>
      </c>
      <c r="U67" s="240" t="n">
        <v>0.000928756931283779</v>
      </c>
      <c r="V67" s="240" t="n">
        <v>0.000910378766958751</v>
      </c>
      <c r="W67" s="240" t="n">
        <v>0.000893552853595233</v>
      </c>
      <c r="X67" s="240" t="n">
        <v>0.000873461586423208</v>
      </c>
      <c r="Y67" s="240" t="n">
        <v>0.000855297666975153</v>
      </c>
      <c r="Z67" s="240" t="n">
        <v>0.000836555251376001</v>
      </c>
      <c r="AA67" s="240" t="n">
        <v>0.000820704111497341</v>
      </c>
      <c r="AB67" s="240" t="n">
        <v>0.000804583260723612</v>
      </c>
      <c r="AC67" s="240" t="n">
        <v>0.000794078065499975</v>
      </c>
      <c r="AD67" s="240" t="n">
        <v>0.000781668244595703</v>
      </c>
      <c r="AE67" s="240" t="n">
        <v>0.000765261620874328</v>
      </c>
      <c r="AF67" s="240" t="n">
        <v>0.000749810594719563</v>
      </c>
    </row>
    <row r="68" customFormat="false" ht="15" hidden="false" customHeight="false" outlineLevel="0" collapsed="false">
      <c r="A68" s="204" t="s">
        <v>37</v>
      </c>
      <c r="B68" s="243" t="n">
        <v>0.00157291294721401</v>
      </c>
      <c r="C68" s="243" t="n">
        <v>0.00153095072039737</v>
      </c>
      <c r="D68" s="243" t="n">
        <v>0.00148805148351318</v>
      </c>
      <c r="E68" s="243" t="n">
        <v>0.00144743221309575</v>
      </c>
      <c r="F68" s="243" t="n">
        <v>0.00140667047866066</v>
      </c>
      <c r="G68" s="243" t="n">
        <v>0.00136554856009146</v>
      </c>
      <c r="H68" s="243" t="n">
        <v>0.00133194989488105</v>
      </c>
      <c r="I68" s="243" t="n">
        <v>0.00129474674534213</v>
      </c>
      <c r="J68" s="243" t="n">
        <v>0.00126452861011462</v>
      </c>
      <c r="K68" s="243" t="n">
        <v>0.000545673508580731</v>
      </c>
      <c r="L68" s="243" t="n">
        <v>0.00119853061229399</v>
      </c>
      <c r="M68" s="243" t="n">
        <v>0.00117392952930043</v>
      </c>
      <c r="N68" s="243" t="n">
        <v>0.00114757065005011</v>
      </c>
      <c r="O68" s="243" t="n">
        <v>0.00112071077533827</v>
      </c>
      <c r="P68" s="243" t="n">
        <v>0.00109570634615979</v>
      </c>
      <c r="Q68" s="243" t="n">
        <v>0.00106834182665086</v>
      </c>
      <c r="R68" s="243" t="n">
        <v>0.00104586948667383</v>
      </c>
      <c r="S68" s="243" t="n">
        <v>0.00102340230178978</v>
      </c>
      <c r="T68" s="243" t="n">
        <v>0.00100474599987594</v>
      </c>
      <c r="U68" s="243" t="n">
        <v>0.000982843363049178</v>
      </c>
      <c r="V68" s="243" t="n">
        <v>0.000959455025054464</v>
      </c>
      <c r="W68" s="243" t="n">
        <v>0.000939452563552278</v>
      </c>
      <c r="X68" s="243" t="n">
        <v>0.000922038725063204</v>
      </c>
      <c r="Y68" s="243" t="n">
        <v>0.000903924746574215</v>
      </c>
      <c r="Z68" s="243" t="n">
        <v>0.000887678765117663</v>
      </c>
      <c r="AA68" s="243" t="n">
        <v>0.00086756311099118</v>
      </c>
      <c r="AB68" s="243" t="n">
        <v>0.000854108865683785</v>
      </c>
      <c r="AC68" s="243" t="n">
        <v>0.000835171965163002</v>
      </c>
      <c r="AD68" s="243" t="n">
        <v>0.000820479801832889</v>
      </c>
      <c r="AE68" s="243" t="n">
        <v>0.000809140342532376</v>
      </c>
      <c r="AF68" s="243" t="n">
        <v>0.000795717433365544</v>
      </c>
    </row>
    <row r="69" customFormat="false" ht="15" hidden="false" customHeight="false" outlineLevel="0" collapsed="false">
      <c r="A69" s="197" t="s">
        <v>38</v>
      </c>
      <c r="B69" s="240" t="n">
        <v>0.00194916453149315</v>
      </c>
      <c r="C69" s="240" t="n">
        <v>0.00189815091422291</v>
      </c>
      <c r="D69" s="240" t="n">
        <v>0.00184534055016669</v>
      </c>
      <c r="E69" s="240" t="n">
        <v>0.00179900125821181</v>
      </c>
      <c r="F69" s="240" t="n">
        <v>0.00175683013378809</v>
      </c>
      <c r="G69" s="240" t="n">
        <v>0.00171274717796357</v>
      </c>
      <c r="H69" s="240" t="n">
        <v>0.00167224188236327</v>
      </c>
      <c r="I69" s="240" t="n">
        <v>0.00163475004170445</v>
      </c>
      <c r="J69" s="240" t="n">
        <v>0.00159490196620003</v>
      </c>
      <c r="K69" s="240" t="n">
        <v>0.000832827657948035</v>
      </c>
      <c r="L69" s="240" t="n">
        <v>0.00152271327270655</v>
      </c>
      <c r="M69" s="240" t="n">
        <v>0.00148661789338099</v>
      </c>
      <c r="N69" s="240" t="n">
        <v>0.00145524216483816</v>
      </c>
      <c r="O69" s="240" t="n">
        <v>0.00142038469893384</v>
      </c>
      <c r="P69" s="240" t="n">
        <v>0.0013880587672909</v>
      </c>
      <c r="Q69" s="240" t="n">
        <v>0.00136287251219106</v>
      </c>
      <c r="R69" s="240" t="n">
        <v>0.00133323457521665</v>
      </c>
      <c r="S69" s="240" t="n">
        <v>0.00130898523189391</v>
      </c>
      <c r="T69" s="240" t="n">
        <v>0.00128431390940825</v>
      </c>
      <c r="U69" s="240" t="n">
        <v>0.00126005549945806</v>
      </c>
      <c r="V69" s="240" t="n">
        <v>0.00123840198686684</v>
      </c>
      <c r="W69" s="240" t="n">
        <v>0.00121489135376097</v>
      </c>
      <c r="X69" s="240" t="n">
        <v>0.0011919843678963</v>
      </c>
      <c r="Y69" s="240" t="n">
        <v>0.00117390165668345</v>
      </c>
      <c r="Z69" s="240" t="n">
        <v>0.00115277601573266</v>
      </c>
      <c r="AA69" s="240" t="n">
        <v>0.00113302880481816</v>
      </c>
      <c r="AB69" s="240" t="n">
        <v>0.00111491823320778</v>
      </c>
      <c r="AC69" s="240" t="n">
        <v>0.00109479480235559</v>
      </c>
      <c r="AD69" s="240" t="n">
        <v>0.00107836241751306</v>
      </c>
      <c r="AE69" s="240" t="n">
        <v>0.00106033942750163</v>
      </c>
      <c r="AF69" s="240" t="n">
        <v>0.00104513754989089</v>
      </c>
    </row>
    <row r="70" customFormat="false" ht="15" hidden="false" customHeight="false" outlineLevel="0" collapsed="false">
      <c r="A70" s="204" t="s">
        <v>39</v>
      </c>
      <c r="B70" s="243" t="n">
        <v>0.00283780103861607</v>
      </c>
      <c r="C70" s="243" t="n">
        <v>0.00277011255230108</v>
      </c>
      <c r="D70" s="243" t="n">
        <v>0.00271077520710074</v>
      </c>
      <c r="E70" s="243" t="n">
        <v>0.00264267804258238</v>
      </c>
      <c r="F70" s="243" t="n">
        <v>0.00257358478198272</v>
      </c>
      <c r="G70" s="243" t="n">
        <v>0.00251751516041889</v>
      </c>
      <c r="H70" s="243" t="n">
        <v>0.00246382265153203</v>
      </c>
      <c r="I70" s="243" t="n">
        <v>0.00240967860460725</v>
      </c>
      <c r="J70" s="243" t="n">
        <v>0.00236100760582226</v>
      </c>
      <c r="K70" s="243" t="n">
        <v>0.00131602957195862</v>
      </c>
      <c r="L70" s="243" t="n">
        <v>0.00226521428907437</v>
      </c>
      <c r="M70" s="243" t="n">
        <v>0.00222300119482246</v>
      </c>
      <c r="N70" s="243" t="n">
        <v>0.00217931208779459</v>
      </c>
      <c r="O70" s="243" t="n">
        <v>0.00214035026385352</v>
      </c>
      <c r="P70" s="243" t="n">
        <v>0.00209762428844469</v>
      </c>
      <c r="Q70" s="243" t="n">
        <v>0.00205246397299858</v>
      </c>
      <c r="R70" s="243" t="n">
        <v>0.00201905373766984</v>
      </c>
      <c r="S70" s="243" t="n">
        <v>0.00198091842235085</v>
      </c>
      <c r="T70" s="243" t="n">
        <v>0.00194296802629496</v>
      </c>
      <c r="U70" s="243" t="n">
        <v>0.00190793753312392</v>
      </c>
      <c r="V70" s="243" t="n">
        <v>0.0018765317578501</v>
      </c>
      <c r="W70" s="243" t="n">
        <v>0.00184703074680132</v>
      </c>
      <c r="X70" s="243" t="n">
        <v>0.00181933609270889</v>
      </c>
      <c r="Y70" s="243" t="n">
        <v>0.00179119085132709</v>
      </c>
      <c r="Z70" s="243" t="n">
        <v>0.00176457858201129</v>
      </c>
      <c r="AA70" s="243" t="n">
        <v>0.00173927089400116</v>
      </c>
      <c r="AB70" s="243" t="n">
        <v>0.00171512226468545</v>
      </c>
      <c r="AC70" s="243" t="n">
        <v>0.00169558563342658</v>
      </c>
      <c r="AD70" s="243" t="n">
        <v>0.00167092780569093</v>
      </c>
      <c r="AE70" s="243" t="n">
        <v>0.00164890544840942</v>
      </c>
      <c r="AF70" s="243" t="n">
        <v>0.0016255907949786</v>
      </c>
    </row>
    <row r="71" customFormat="false" ht="15" hidden="false" customHeight="false" outlineLevel="0" collapsed="false">
      <c r="A71" s="197" t="s">
        <v>40</v>
      </c>
      <c r="B71" s="240" t="n">
        <v>0.0043609842464424</v>
      </c>
      <c r="C71" s="240" t="n">
        <v>0.00427316027570853</v>
      </c>
      <c r="D71" s="240" t="n">
        <v>0.00418674222661222</v>
      </c>
      <c r="E71" s="240" t="n">
        <v>0.00410550699839405</v>
      </c>
      <c r="F71" s="240" t="n">
        <v>0.00402436478734565</v>
      </c>
      <c r="G71" s="240" t="n">
        <v>0.00393571865208908</v>
      </c>
      <c r="H71" s="240" t="n">
        <v>0.00385859525389332</v>
      </c>
      <c r="I71" s="240" t="n">
        <v>0.00378183725992522</v>
      </c>
      <c r="J71" s="240" t="n">
        <v>0.00371165366172678</v>
      </c>
      <c r="K71" s="240" t="n">
        <v>0.00213638441576558</v>
      </c>
      <c r="L71" s="240" t="n">
        <v>0.00357660964658779</v>
      </c>
      <c r="M71" s="240" t="n">
        <v>0.00351391052485059</v>
      </c>
      <c r="N71" s="240" t="n">
        <v>0.0034565604787021</v>
      </c>
      <c r="O71" s="240" t="n">
        <v>0.00340396591583547</v>
      </c>
      <c r="P71" s="240" t="n">
        <v>0.00335045418360747</v>
      </c>
      <c r="Q71" s="240" t="n">
        <v>0.00330022010349661</v>
      </c>
      <c r="R71" s="240" t="n">
        <v>0.00325481855160904</v>
      </c>
      <c r="S71" s="240" t="n">
        <v>0.00320813137662026</v>
      </c>
      <c r="T71" s="240" t="n">
        <v>0.00316850677238839</v>
      </c>
      <c r="U71" s="240" t="n">
        <v>0.00311690556286791</v>
      </c>
      <c r="V71" s="240" t="n">
        <v>0.00306335291907898</v>
      </c>
      <c r="W71" s="240" t="n">
        <v>0.00302091095576357</v>
      </c>
      <c r="X71" s="240" t="n">
        <v>0.00297553307888694</v>
      </c>
      <c r="Y71" s="240" t="n">
        <v>0.00294038959211129</v>
      </c>
      <c r="Z71" s="240" t="n">
        <v>0.00289322741079892</v>
      </c>
      <c r="AA71" s="240" t="n">
        <v>0.00285935710305961</v>
      </c>
      <c r="AB71" s="240" t="n">
        <v>0.00282377847963479</v>
      </c>
      <c r="AC71" s="240" t="n">
        <v>0.00279005367619821</v>
      </c>
      <c r="AD71" s="240" t="n">
        <v>0.00276100400465982</v>
      </c>
      <c r="AE71" s="240" t="n">
        <v>0.0027302902999868</v>
      </c>
      <c r="AF71" s="240" t="n">
        <v>0.00270038149569183</v>
      </c>
    </row>
    <row r="72" customFormat="false" ht="15" hidden="false" customHeight="false" outlineLevel="0" collapsed="false">
      <c r="A72" s="204" t="s">
        <v>52</v>
      </c>
      <c r="B72" s="243" t="n">
        <v>0.00738752549854811</v>
      </c>
      <c r="C72" s="243" t="n">
        <v>0.0072287001631028</v>
      </c>
      <c r="D72" s="243" t="n">
        <v>0.0070794089509892</v>
      </c>
      <c r="E72" s="243" t="n">
        <v>0.00692958853028284</v>
      </c>
      <c r="F72" s="243" t="n">
        <v>0.00678419550748274</v>
      </c>
      <c r="G72" s="243" t="n">
        <v>0.00664689791639652</v>
      </c>
      <c r="H72" s="243" t="n">
        <v>0.00651750784754896</v>
      </c>
      <c r="I72" s="243" t="n">
        <v>0.00639002755096836</v>
      </c>
      <c r="J72" s="243" t="n">
        <v>0.006259836089913</v>
      </c>
      <c r="K72" s="243" t="n">
        <v>0.00335898177460584</v>
      </c>
      <c r="L72" s="243" t="n">
        <v>0.00600454375972447</v>
      </c>
      <c r="M72" s="243" t="n">
        <v>0.00589273007917115</v>
      </c>
      <c r="N72" s="243" t="n">
        <v>0.00578201593663846</v>
      </c>
      <c r="O72" s="243" t="n">
        <v>0.00566777369282068</v>
      </c>
      <c r="P72" s="243" t="n">
        <v>0.00556949117894566</v>
      </c>
      <c r="Q72" s="243" t="n">
        <v>0.00546848741137939</v>
      </c>
      <c r="R72" s="243" t="n">
        <v>0.00538235340795473</v>
      </c>
      <c r="S72" s="243" t="n">
        <v>0.00529434194166573</v>
      </c>
      <c r="T72" s="243" t="n">
        <v>0.00520625133233285</v>
      </c>
      <c r="U72" s="243" t="n">
        <v>0.0051313574228783</v>
      </c>
      <c r="V72" s="243" t="n">
        <v>0.00505619961800018</v>
      </c>
      <c r="W72" s="243" t="n">
        <v>0.00499518014825663</v>
      </c>
      <c r="X72" s="243" t="n">
        <v>0.00492916415440169</v>
      </c>
      <c r="Y72" s="243" t="n">
        <v>0.00485176677607841</v>
      </c>
      <c r="Z72" s="243" t="n">
        <v>0.00478927075317318</v>
      </c>
      <c r="AA72" s="243" t="n">
        <v>0.00470891349997109</v>
      </c>
      <c r="AB72" s="243" t="n">
        <v>0.00464371090142992</v>
      </c>
      <c r="AC72" s="243" t="n">
        <v>0.00458541412184679</v>
      </c>
      <c r="AD72" s="243" t="n">
        <v>0.00451997083889781</v>
      </c>
      <c r="AE72" s="243" t="n">
        <v>0.00446374786341224</v>
      </c>
      <c r="AF72" s="243" t="n">
        <v>0.00440643615080277</v>
      </c>
    </row>
    <row r="73" customFormat="false" ht="15" hidden="false" customHeight="false" outlineLevel="0" collapsed="false">
      <c r="A73" s="197" t="s">
        <v>53</v>
      </c>
      <c r="B73" s="240" t="n">
        <v>0.0118770612984459</v>
      </c>
      <c r="C73" s="240" t="n">
        <v>0.0116442937445911</v>
      </c>
      <c r="D73" s="240" t="n">
        <v>0.0114167602960396</v>
      </c>
      <c r="E73" s="240" t="n">
        <v>0.0111897909017777</v>
      </c>
      <c r="F73" s="240" t="n">
        <v>0.0109690524302997</v>
      </c>
      <c r="G73" s="240" t="n">
        <v>0.0107442887419469</v>
      </c>
      <c r="H73" s="240" t="n">
        <v>0.0105489405723094</v>
      </c>
      <c r="I73" s="240" t="n">
        <v>0.0103565513743209</v>
      </c>
      <c r="J73" s="240" t="n">
        <v>0.0101665484900248</v>
      </c>
      <c r="K73" s="240" t="n">
        <v>0.00513693285819458</v>
      </c>
      <c r="L73" s="240" t="n">
        <v>0.00979794394249003</v>
      </c>
      <c r="M73" s="240" t="n">
        <v>0.00963571324352405</v>
      </c>
      <c r="N73" s="240" t="n">
        <v>0.0094693446119604</v>
      </c>
      <c r="O73" s="240" t="n">
        <v>0.00931491396842477</v>
      </c>
      <c r="P73" s="240" t="n">
        <v>0.00914357291217713</v>
      </c>
      <c r="Q73" s="240" t="n">
        <v>0.00897975958080756</v>
      </c>
      <c r="R73" s="240" t="n">
        <v>0.00882090494191702</v>
      </c>
      <c r="S73" s="240" t="n">
        <v>0.00868645970309556</v>
      </c>
      <c r="T73" s="240" t="n">
        <v>0.00854544929163858</v>
      </c>
      <c r="U73" s="240" t="n">
        <v>0.00841337422564977</v>
      </c>
      <c r="V73" s="240" t="n">
        <v>0.00828104027692277</v>
      </c>
      <c r="W73" s="240" t="n">
        <v>0.00816171763546591</v>
      </c>
      <c r="X73" s="240" t="n">
        <v>0.00805257525098752</v>
      </c>
      <c r="Y73" s="240" t="n">
        <v>0.00795200117070315</v>
      </c>
      <c r="Z73" s="240" t="n">
        <v>0.00784704783446517</v>
      </c>
      <c r="AA73" s="240" t="n">
        <v>0.00775568506976371</v>
      </c>
      <c r="AB73" s="240" t="n">
        <v>0.00767527695707451</v>
      </c>
      <c r="AC73" s="240" t="n">
        <v>0.00758864752649538</v>
      </c>
      <c r="AD73" s="240" t="n">
        <v>0.00750142692053539</v>
      </c>
      <c r="AE73" s="240" t="n">
        <v>0.00740487074417235</v>
      </c>
      <c r="AF73" s="240" t="n">
        <v>0.00730666486136997</v>
      </c>
    </row>
    <row r="74" customFormat="false" ht="15" hidden="false" customHeight="false" outlineLevel="0" collapsed="false">
      <c r="A74" s="204" t="s">
        <v>57</v>
      </c>
      <c r="B74" s="243" t="n">
        <v>0.0181008241530688</v>
      </c>
      <c r="C74" s="243" t="n">
        <v>0.0177921588617274</v>
      </c>
      <c r="D74" s="243" t="n">
        <v>0.017480121967051</v>
      </c>
      <c r="E74" s="243" t="n">
        <v>0.017175960492971</v>
      </c>
      <c r="F74" s="243" t="n">
        <v>0.0168734944573196</v>
      </c>
      <c r="G74" s="243" t="n">
        <v>0.0165846196832252</v>
      </c>
      <c r="H74" s="243" t="n">
        <v>0.0163180924909809</v>
      </c>
      <c r="I74" s="243" t="n">
        <v>0.0160501256885515</v>
      </c>
      <c r="J74" s="243" t="n">
        <v>0.0157885162023877</v>
      </c>
      <c r="K74" s="243" t="n">
        <v>0.00773317833629622</v>
      </c>
      <c r="L74" s="243" t="n">
        <v>0.0152689193932132</v>
      </c>
      <c r="M74" s="243" t="n">
        <v>0.0150432592268098</v>
      </c>
      <c r="N74" s="243" t="n">
        <v>0.0148183716662179</v>
      </c>
      <c r="O74" s="243" t="n">
        <v>0.0145918803418803</v>
      </c>
      <c r="P74" s="243" t="n">
        <v>0.01437906632718</v>
      </c>
      <c r="Q74" s="243" t="n">
        <v>0.0141647783257669</v>
      </c>
      <c r="R74" s="243" t="n">
        <v>0.0139803636800593</v>
      </c>
      <c r="S74" s="243" t="n">
        <v>0.0137852570141801</v>
      </c>
      <c r="T74" s="243" t="n">
        <v>0.0135907280965002</v>
      </c>
      <c r="U74" s="243" t="n">
        <v>0.0133911336135103</v>
      </c>
      <c r="V74" s="243" t="n">
        <v>0.0131942710925918</v>
      </c>
      <c r="W74" s="243" t="n">
        <v>0.0130161443869381</v>
      </c>
      <c r="X74" s="243" t="n">
        <v>0.0128485348748955</v>
      </c>
      <c r="Y74" s="243" t="n">
        <v>0.0126821850593735</v>
      </c>
      <c r="Z74" s="243" t="n">
        <v>0.0125219146671933</v>
      </c>
      <c r="AA74" s="243" t="n">
        <v>0.0123659545705309</v>
      </c>
      <c r="AB74" s="243" t="n">
        <v>0.0122315693085404</v>
      </c>
      <c r="AC74" s="243" t="n">
        <v>0.0121000937230863</v>
      </c>
      <c r="AD74" s="243" t="n">
        <v>0.0119743480264039</v>
      </c>
      <c r="AE74" s="243" t="n">
        <v>0.0118612593000167</v>
      </c>
      <c r="AF74" s="243" t="n">
        <v>0.0117505090383877</v>
      </c>
    </row>
    <row r="75" customFormat="false" ht="15" hidden="false" customHeight="false" outlineLevel="0" collapsed="false">
      <c r="A75" s="197" t="s">
        <v>62</v>
      </c>
      <c r="B75" s="240" t="n">
        <v>0.0275304825463374</v>
      </c>
      <c r="C75" s="240" t="n">
        <v>0.0270239135776114</v>
      </c>
      <c r="D75" s="240" t="n">
        <v>0.026530714343783</v>
      </c>
      <c r="E75" s="240" t="n">
        <v>0.026063050187075</v>
      </c>
      <c r="F75" s="240" t="n">
        <v>0.0256116461617185</v>
      </c>
      <c r="G75" s="240" t="n">
        <v>0.0251691591604534</v>
      </c>
      <c r="H75" s="240" t="n">
        <v>0.0247557332352945</v>
      </c>
      <c r="I75" s="240" t="n">
        <v>0.0243655282667196</v>
      </c>
      <c r="J75" s="240" t="n">
        <v>0.0239726096654877</v>
      </c>
      <c r="K75" s="240" t="n">
        <v>0.0118878370335433</v>
      </c>
      <c r="L75" s="240" t="n">
        <v>0.023206663087724</v>
      </c>
      <c r="M75" s="240" t="n">
        <v>0.0228594371019144</v>
      </c>
      <c r="N75" s="240" t="n">
        <v>0.0225174618379698</v>
      </c>
      <c r="O75" s="240" t="n">
        <v>0.0221780698203108</v>
      </c>
      <c r="P75" s="240" t="n">
        <v>0.0218460287374042</v>
      </c>
      <c r="Q75" s="240" t="n">
        <v>0.021515433285983</v>
      </c>
      <c r="R75" s="240" t="n">
        <v>0.0212138773217988</v>
      </c>
      <c r="S75" s="240" t="n">
        <v>0.0209217150291306</v>
      </c>
      <c r="T75" s="240" t="n">
        <v>0.020632077561264</v>
      </c>
      <c r="U75" s="240" t="n">
        <v>0.0203534615638536</v>
      </c>
      <c r="V75" s="240" t="n">
        <v>0.0200843602153955</v>
      </c>
      <c r="W75" s="240" t="n">
        <v>0.019842825765789</v>
      </c>
      <c r="X75" s="240" t="n">
        <v>0.0195945156714965</v>
      </c>
      <c r="Y75" s="240" t="n">
        <v>0.0193451554338745</v>
      </c>
      <c r="Z75" s="240" t="n">
        <v>0.0190897206028059</v>
      </c>
      <c r="AA75" s="240" t="n">
        <v>0.0188364248861137</v>
      </c>
      <c r="AB75" s="240" t="n">
        <v>0.0186050083860576</v>
      </c>
      <c r="AC75" s="240" t="n">
        <v>0.0183828424114545</v>
      </c>
      <c r="AD75" s="240" t="n">
        <v>0.0181756102945953</v>
      </c>
      <c r="AE75" s="240" t="n">
        <v>0.0179686120545498</v>
      </c>
      <c r="AF75" s="240" t="n">
        <v>0.0177648003157863</v>
      </c>
    </row>
    <row r="76" customFormat="false" ht="15" hidden="false" customHeight="false" outlineLevel="0" collapsed="false">
      <c r="A76" s="204" t="s">
        <v>64</v>
      </c>
      <c r="B76" s="243" t="n">
        <v>0.0411429502328587</v>
      </c>
      <c r="C76" s="243" t="n">
        <v>0.0404604861695383</v>
      </c>
      <c r="D76" s="243" t="n">
        <v>0.0398191631702838</v>
      </c>
      <c r="E76" s="243" t="n">
        <v>0.039186536024289</v>
      </c>
      <c r="F76" s="243" t="n">
        <v>0.0385617780429953</v>
      </c>
      <c r="G76" s="243" t="n">
        <v>0.0379585705096189</v>
      </c>
      <c r="H76" s="243" t="n">
        <v>0.0374026218550684</v>
      </c>
      <c r="I76" s="243" t="n">
        <v>0.0368647303116282</v>
      </c>
      <c r="J76" s="243" t="n">
        <v>0.0363505501271017</v>
      </c>
      <c r="K76" s="243" t="n">
        <v>0.0188922705317255</v>
      </c>
      <c r="L76" s="243" t="n">
        <v>0.0353656397479797</v>
      </c>
      <c r="M76" s="243" t="n">
        <v>0.0349182866073649</v>
      </c>
      <c r="N76" s="243" t="n">
        <v>0.0344934594473067</v>
      </c>
      <c r="O76" s="243" t="n">
        <v>0.0340507140603573</v>
      </c>
      <c r="P76" s="243" t="n">
        <v>0.0336160515429908</v>
      </c>
      <c r="Q76" s="243" t="n">
        <v>0.0331979189364249</v>
      </c>
      <c r="R76" s="243" t="n">
        <v>0.0328193382022464</v>
      </c>
      <c r="S76" s="243" t="n">
        <v>0.0324248557393148</v>
      </c>
      <c r="T76" s="243" t="n">
        <v>0.0320523734931553</v>
      </c>
      <c r="U76" s="243" t="n">
        <v>0.0316757945137937</v>
      </c>
      <c r="V76" s="243" t="n">
        <v>0.0312999806094145</v>
      </c>
      <c r="W76" s="243" t="n">
        <v>0.0309736790079323</v>
      </c>
      <c r="X76" s="243" t="n">
        <v>0.0306463602030646</v>
      </c>
      <c r="Y76" s="243" t="n">
        <v>0.0303194298129238</v>
      </c>
      <c r="Z76" s="243" t="n">
        <v>0.0300119356085897</v>
      </c>
      <c r="AA76" s="243" t="n">
        <v>0.0296903852154209</v>
      </c>
      <c r="AB76" s="243" t="n">
        <v>0.0294267459570138</v>
      </c>
      <c r="AC76" s="243" t="n">
        <v>0.0291529520722968</v>
      </c>
      <c r="AD76" s="243" t="n">
        <v>0.0288645186850457</v>
      </c>
      <c r="AE76" s="243" t="n">
        <v>0.0285697626960527</v>
      </c>
      <c r="AF76" s="243" t="n">
        <v>0.0282708470425562</v>
      </c>
    </row>
    <row r="77" customFormat="false" ht="15" hidden="false" customHeight="false" outlineLevel="0" collapsed="false">
      <c r="A77" s="197" t="s">
        <v>69</v>
      </c>
      <c r="B77" s="240" t="n">
        <v>0.0641400633887016</v>
      </c>
      <c r="C77" s="240" t="n">
        <v>0.0632169107308308</v>
      </c>
      <c r="D77" s="240" t="n">
        <v>0.0622685188583273</v>
      </c>
      <c r="E77" s="240" t="n">
        <v>0.0612930542382089</v>
      </c>
      <c r="F77" s="240" t="n">
        <v>0.0603433218320042</v>
      </c>
      <c r="G77" s="240" t="n">
        <v>0.0593792855376453</v>
      </c>
      <c r="H77" s="240" t="n">
        <v>0.058519235654795</v>
      </c>
      <c r="I77" s="240" t="n">
        <v>0.0576712130859824</v>
      </c>
      <c r="J77" s="240" t="n">
        <v>0.0568498419827013</v>
      </c>
      <c r="K77" s="240" t="n">
        <v>0.031677425258875</v>
      </c>
      <c r="L77" s="240" t="n">
        <v>0.0552501531748922</v>
      </c>
      <c r="M77" s="240" t="n">
        <v>0.054537797926425</v>
      </c>
      <c r="N77" s="240" t="n">
        <v>0.0538244944235935</v>
      </c>
      <c r="O77" s="240" t="n">
        <v>0.053191804005981</v>
      </c>
      <c r="P77" s="240" t="n">
        <v>0.0525315094785299</v>
      </c>
      <c r="Q77" s="240" t="n">
        <v>0.0518935103847603</v>
      </c>
      <c r="R77" s="240" t="n">
        <v>0.0513289424560829</v>
      </c>
      <c r="S77" s="240" t="n">
        <v>0.0507870415410059</v>
      </c>
      <c r="T77" s="240" t="n">
        <v>0.0502216106494751</v>
      </c>
      <c r="U77" s="240" t="n">
        <v>0.0496521744789125</v>
      </c>
      <c r="V77" s="240" t="n">
        <v>0.0490956519363929</v>
      </c>
      <c r="W77" s="240" t="n">
        <v>0.0485971832092207</v>
      </c>
      <c r="X77" s="240" t="n">
        <v>0.0481044277023488</v>
      </c>
      <c r="Y77" s="240" t="n">
        <v>0.0476265410521591</v>
      </c>
      <c r="Z77" s="240" t="n">
        <v>0.0471335986970596</v>
      </c>
      <c r="AA77" s="240" t="n">
        <v>0.0466585601699874</v>
      </c>
      <c r="AB77" s="240" t="n">
        <v>0.0462266305589089</v>
      </c>
      <c r="AC77" s="240" t="n">
        <v>0.0457990300212433</v>
      </c>
      <c r="AD77" s="240" t="n">
        <v>0.0453939889857458</v>
      </c>
      <c r="AE77" s="240" t="n">
        <v>0.0449885817554843</v>
      </c>
      <c r="AF77" s="240" t="n">
        <v>0.0445917016389756</v>
      </c>
    </row>
    <row r="78" customFormat="false" ht="15" hidden="false" customHeight="false" outlineLevel="0" collapsed="false">
      <c r="A78" s="204" t="s">
        <v>70</v>
      </c>
      <c r="B78" s="243" t="n">
        <v>0.102791378243007</v>
      </c>
      <c r="C78" s="243" t="n">
        <v>0.101116968162924</v>
      </c>
      <c r="D78" s="243" t="n">
        <v>0.0994459910145806</v>
      </c>
      <c r="E78" s="243" t="n">
        <v>0.0978466831113602</v>
      </c>
      <c r="F78" s="243" t="n">
        <v>0.0962699591575202</v>
      </c>
      <c r="G78" s="243" t="n">
        <v>0.0947247402166703</v>
      </c>
      <c r="H78" s="243" t="n">
        <v>0.093310677133889</v>
      </c>
      <c r="I78" s="243" t="n">
        <v>0.0918833374904315</v>
      </c>
      <c r="J78" s="243" t="n">
        <v>0.090452388805724</v>
      </c>
      <c r="K78" s="243" t="n">
        <v>0.0584350972410674</v>
      </c>
      <c r="L78" s="243" t="n">
        <v>0.0875786427270761</v>
      </c>
      <c r="M78" s="243" t="n">
        <v>0.0863154214922454</v>
      </c>
      <c r="N78" s="243" t="n">
        <v>0.0851073546089035</v>
      </c>
      <c r="O78" s="243" t="n">
        <v>0.0838609660874507</v>
      </c>
      <c r="P78" s="243" t="n">
        <v>0.0826871277261661</v>
      </c>
      <c r="Q78" s="243" t="n">
        <v>0.081522574037723</v>
      </c>
      <c r="R78" s="243" t="n">
        <v>0.0804769490485464</v>
      </c>
      <c r="S78" s="243" t="n">
        <v>0.0794349443785192</v>
      </c>
      <c r="T78" s="243" t="n">
        <v>0.0784518067909164</v>
      </c>
      <c r="U78" s="243" t="n">
        <v>0.0775069403212607</v>
      </c>
      <c r="V78" s="243" t="n">
        <v>0.0765813805724655</v>
      </c>
      <c r="W78" s="243" t="n">
        <v>0.0757391960505255</v>
      </c>
      <c r="X78" s="243" t="n">
        <v>0.0749233103429999</v>
      </c>
      <c r="Y78" s="243" t="n">
        <v>0.074083819267365</v>
      </c>
      <c r="Z78" s="243" t="n">
        <v>0.0732700408676517</v>
      </c>
      <c r="AA78" s="243" t="n">
        <v>0.0724481667012406</v>
      </c>
      <c r="AB78" s="243" t="n">
        <v>0.0717293757953838</v>
      </c>
      <c r="AC78" s="243" t="n">
        <v>0.071029493548213</v>
      </c>
      <c r="AD78" s="243" t="n">
        <v>0.0703129755474574</v>
      </c>
      <c r="AE78" s="243" t="n">
        <v>0.0696083769445032</v>
      </c>
      <c r="AF78" s="243" t="n">
        <v>0.068922950767274</v>
      </c>
    </row>
    <row r="79" customFormat="false" ht="15" hidden="false" customHeight="false" outlineLevel="0" collapsed="false">
      <c r="A79" s="197" t="s">
        <v>71</v>
      </c>
      <c r="B79" s="240" t="n">
        <v>0.147985937898934</v>
      </c>
      <c r="C79" s="240" t="n">
        <v>0.14554494658135</v>
      </c>
      <c r="D79" s="240" t="n">
        <v>0.143203725564923</v>
      </c>
      <c r="E79" s="240" t="n">
        <v>0.140966724884887</v>
      </c>
      <c r="F79" s="240" t="n">
        <v>0.138754855177006</v>
      </c>
      <c r="G79" s="240" t="n">
        <v>0.136561347344979</v>
      </c>
      <c r="H79" s="240" t="n">
        <v>0.134552925230378</v>
      </c>
      <c r="I79" s="240" t="n">
        <v>0.132591291578188</v>
      </c>
      <c r="J79" s="240" t="n">
        <v>0.13057532815255</v>
      </c>
      <c r="K79" s="240" t="n">
        <v>0.0941190059098697</v>
      </c>
      <c r="L79" s="240" t="n">
        <v>0.126794314394324</v>
      </c>
      <c r="M79" s="240" t="n">
        <v>0.125120205150123</v>
      </c>
      <c r="N79" s="240" t="n">
        <v>0.123328635241653</v>
      </c>
      <c r="O79" s="240" t="n">
        <v>0.12157643775077</v>
      </c>
      <c r="P79" s="240" t="n">
        <v>0.119894798157203</v>
      </c>
      <c r="Q79" s="240" t="n">
        <v>0.118134899083572</v>
      </c>
      <c r="R79" s="240" t="n">
        <v>0.116615080671715</v>
      </c>
      <c r="S79" s="240" t="n">
        <v>0.115132651736552</v>
      </c>
      <c r="T79" s="240" t="n">
        <v>0.113671368291223</v>
      </c>
      <c r="U79" s="240" t="n">
        <v>0.112199662574903</v>
      </c>
      <c r="V79" s="240" t="n">
        <v>0.110751722239064</v>
      </c>
      <c r="W79" s="240" t="n">
        <v>0.109528146816471</v>
      </c>
      <c r="X79" s="240" t="n">
        <v>0.108266354393996</v>
      </c>
      <c r="Y79" s="240" t="n">
        <v>0.10708922325676</v>
      </c>
      <c r="Z79" s="240" t="n">
        <v>0.105909261725039</v>
      </c>
      <c r="AA79" s="240" t="n">
        <v>0.104799679130086</v>
      </c>
      <c r="AB79" s="240" t="n">
        <v>0.103803762113516</v>
      </c>
      <c r="AC79" s="240" t="n">
        <v>0.10279834878752</v>
      </c>
      <c r="AD79" s="240" t="n">
        <v>0.101781272728003</v>
      </c>
      <c r="AE79" s="240" t="n">
        <v>0.100777823264518</v>
      </c>
      <c r="AF79" s="240" t="n">
        <v>0.0997908869122483</v>
      </c>
    </row>
    <row r="80" customFormat="false" ht="15" hidden="false" customHeight="false" outlineLevel="0" collapsed="false">
      <c r="A80" s="204" t="s">
        <v>72</v>
      </c>
      <c r="B80" s="243" t="n">
        <v>0.197378995883154</v>
      </c>
      <c r="C80" s="243" t="n">
        <v>0.195055723812792</v>
      </c>
      <c r="D80" s="243" t="n">
        <v>0.192664114089118</v>
      </c>
      <c r="E80" s="243" t="n">
        <v>0.189886507926119</v>
      </c>
      <c r="F80" s="243" t="n">
        <v>0.187079742989491</v>
      </c>
      <c r="G80" s="243" t="n">
        <v>0.184269983589792</v>
      </c>
      <c r="H80" s="243" t="n">
        <v>0.181731294374659</v>
      </c>
      <c r="I80" s="243" t="n">
        <v>0.179113281121998</v>
      </c>
      <c r="J80" s="243" t="n">
        <v>0.176698804554678</v>
      </c>
      <c r="K80" s="243" t="n">
        <v>0.139515669406693</v>
      </c>
      <c r="L80" s="243" t="n">
        <v>0.171913189434318</v>
      </c>
      <c r="M80" s="243" t="n">
        <v>0.169608085259978</v>
      </c>
      <c r="N80" s="243" t="n">
        <v>0.167595713223072</v>
      </c>
      <c r="O80" s="243" t="n">
        <v>0.165447443181818</v>
      </c>
      <c r="P80" s="243" t="n">
        <v>0.163309099336498</v>
      </c>
      <c r="Q80" s="243" t="n">
        <v>0.161185603387438</v>
      </c>
      <c r="R80" s="243" t="n">
        <v>0.159282937642561</v>
      </c>
      <c r="S80" s="243" t="n">
        <v>0.157431414864382</v>
      </c>
      <c r="T80" s="243" t="n">
        <v>0.155488672266894</v>
      </c>
      <c r="U80" s="243" t="n">
        <v>0.15358477254566</v>
      </c>
      <c r="V80" s="243" t="n">
        <v>0.151709490118195</v>
      </c>
      <c r="W80" s="243" t="n">
        <v>0.149972012775345</v>
      </c>
      <c r="X80" s="243" t="n">
        <v>0.148377338596811</v>
      </c>
      <c r="Y80" s="243" t="n">
        <v>0.146799176291521</v>
      </c>
      <c r="Z80" s="243" t="n">
        <v>0.145161107522129</v>
      </c>
      <c r="AA80" s="243" t="n">
        <v>0.143560418771632</v>
      </c>
      <c r="AB80" s="243" t="n">
        <v>0.142171214427919</v>
      </c>
      <c r="AC80" s="243" t="n">
        <v>0.14081870893672</v>
      </c>
      <c r="AD80" s="243" t="n">
        <v>0.139534032132558</v>
      </c>
      <c r="AE80" s="243" t="n">
        <v>0.138265863737106</v>
      </c>
      <c r="AF80" s="243" t="n">
        <v>0.136970588601992</v>
      </c>
    </row>
    <row r="81" customFormat="false" ht="15" hidden="false" customHeight="false" outlineLevel="0" collapsed="false">
      <c r="A81" s="197" t="s">
        <v>74</v>
      </c>
      <c r="B81" s="240" t="n">
        <v>0.268368402897551</v>
      </c>
      <c r="C81" s="240" t="n">
        <v>0.264090177133655</v>
      </c>
      <c r="D81" s="240" t="n">
        <v>0.257399401396741</v>
      </c>
      <c r="E81" s="240" t="n">
        <v>0.252981198331992</v>
      </c>
      <c r="F81" s="240" t="n">
        <v>0.248857287963433</v>
      </c>
      <c r="G81" s="240" t="n">
        <v>0.245637509059486</v>
      </c>
      <c r="H81" s="240" t="n">
        <v>0.242986922232205</v>
      </c>
      <c r="I81" s="240" t="n">
        <v>0.240686632578524</v>
      </c>
      <c r="J81" s="240" t="n">
        <v>0.237649748126826</v>
      </c>
      <c r="K81" s="240" t="n">
        <v>0.204300816336359</v>
      </c>
      <c r="L81" s="240" t="n">
        <v>0.232154125988344</v>
      </c>
      <c r="M81" s="240" t="n">
        <v>0.229510484630683</v>
      </c>
      <c r="N81" s="240" t="n">
        <v>0.226968588285705</v>
      </c>
      <c r="O81" s="240" t="n">
        <v>0.224220848166885</v>
      </c>
      <c r="P81" s="240" t="n">
        <v>0.22166800273151</v>
      </c>
      <c r="Q81" s="240" t="n">
        <v>0.219545300305395</v>
      </c>
      <c r="R81" s="240" t="n">
        <v>0.217366674759246</v>
      </c>
      <c r="S81" s="240" t="n">
        <v>0.214965286706094</v>
      </c>
      <c r="T81" s="240" t="n">
        <v>0.21270752102798</v>
      </c>
      <c r="U81" s="240" t="n">
        <v>0.210521389122906</v>
      </c>
      <c r="V81" s="240" t="n">
        <v>0.20832122336739</v>
      </c>
      <c r="W81" s="240" t="n">
        <v>0.206495974716522</v>
      </c>
      <c r="X81" s="240" t="n">
        <v>0.20459273157401</v>
      </c>
      <c r="Y81" s="240" t="n">
        <v>0.202478536187405</v>
      </c>
      <c r="Z81" s="240" t="n">
        <v>0.200598249566084</v>
      </c>
      <c r="AA81" s="240" t="n">
        <v>0.198650019235477</v>
      </c>
      <c r="AB81" s="240" t="n">
        <v>0.197113320342174</v>
      </c>
      <c r="AC81" s="240" t="n">
        <v>0.19529899219614</v>
      </c>
      <c r="AD81" s="240" t="n">
        <v>0.193467005001687</v>
      </c>
      <c r="AE81" s="240" t="n">
        <v>0.191966686430512</v>
      </c>
      <c r="AF81" s="240" t="n">
        <v>0.190423119289833</v>
      </c>
    </row>
    <row r="82" customFormat="false" ht="15" hidden="false" customHeight="false" outlineLevel="0" collapsed="false">
      <c r="A82" s="221" t="s">
        <v>218</v>
      </c>
      <c r="B82" s="246" t="n">
        <v>0.314775160599572</v>
      </c>
      <c r="C82" s="246" t="n">
        <v>0.305543800253914</v>
      </c>
      <c r="D82" s="246" t="n">
        <v>0.304709141274238</v>
      </c>
      <c r="E82" s="246" t="n">
        <v>0.299646087298466</v>
      </c>
      <c r="F82" s="246" t="n">
        <v>0.294795391338896</v>
      </c>
      <c r="G82" s="246" t="n">
        <v>0.294327647758826</v>
      </c>
      <c r="H82" s="246" t="n">
        <v>0.29054573405073</v>
      </c>
      <c r="I82" s="246" t="n">
        <v>0.286505190311419</v>
      </c>
      <c r="J82" s="246" t="n">
        <v>0.285199639747823</v>
      </c>
      <c r="K82" s="246" t="n">
        <v>0.261350371690115</v>
      </c>
      <c r="L82" s="246" t="n">
        <v>0.277551020408163</v>
      </c>
      <c r="M82" s="246" t="n">
        <v>0.275125881168177</v>
      </c>
      <c r="N82" s="246" t="n">
        <v>0.271756830106749</v>
      </c>
      <c r="O82" s="246" t="n">
        <v>0.270499836654688</v>
      </c>
      <c r="P82" s="246" t="n">
        <v>0.268256333830104</v>
      </c>
      <c r="Q82" s="246" t="n">
        <v>0.266176270262907</v>
      </c>
      <c r="R82" s="246" t="n">
        <v>0.263039680559022</v>
      </c>
      <c r="S82" s="246" t="n">
        <v>0.26157220362461</v>
      </c>
      <c r="T82" s="246" t="n">
        <v>0.259548518241147</v>
      </c>
      <c r="U82" s="246" t="n">
        <v>0.257781324820431</v>
      </c>
      <c r="V82" s="246" t="n">
        <v>0.25504604222863</v>
      </c>
      <c r="W82" s="246" t="n">
        <v>0.252977484134574</v>
      </c>
      <c r="X82" s="246" t="n">
        <v>0.250975292587776</v>
      </c>
      <c r="Y82" s="246" t="n">
        <v>0.249009448338921</v>
      </c>
      <c r="Z82" s="246" t="n">
        <v>0.24773068401115</v>
      </c>
      <c r="AA82" s="246" t="n">
        <v>0.245467973680677</v>
      </c>
      <c r="AB82" s="246" t="n">
        <v>0.243292721419102</v>
      </c>
      <c r="AC82" s="246" t="n">
        <v>0.242107761690007</v>
      </c>
      <c r="AD82" s="246" t="n">
        <v>0.241033637781243</v>
      </c>
      <c r="AE82" s="246" t="n">
        <v>0.238921404682274</v>
      </c>
      <c r="AF82" s="246" t="n">
        <v>0.237139088377546</v>
      </c>
    </row>
    <row r="84" s="255" customFormat="true" ht="15" hidden="false" customHeight="false" outlineLevel="0" collapsed="false">
      <c r="A84" s="253"/>
      <c r="B84" s="254" t="s">
        <v>361</v>
      </c>
      <c r="C84" s="254" t="s">
        <v>362</v>
      </c>
      <c r="D84" s="254" t="n">
        <v>2012</v>
      </c>
      <c r="E84" s="254" t="n">
        <v>2013</v>
      </c>
      <c r="F84" s="254" t="n">
        <v>2014</v>
      </c>
      <c r="G84" s="254" t="n">
        <v>2015</v>
      </c>
      <c r="H84" s="254" t="n">
        <v>2016</v>
      </c>
      <c r="I84" s="254" t="n">
        <v>2017</v>
      </c>
      <c r="J84" s="254" t="n">
        <v>2018</v>
      </c>
      <c r="K84" s="254" t="n">
        <v>2019</v>
      </c>
      <c r="L84" s="254" t="n">
        <v>2020</v>
      </c>
      <c r="M84" s="254" t="n">
        <v>2021</v>
      </c>
      <c r="N84" s="254" t="n">
        <v>2022</v>
      </c>
      <c r="O84" s="254" t="n">
        <v>2023</v>
      </c>
      <c r="P84" s="254" t="n">
        <v>2024</v>
      </c>
      <c r="Q84" s="254" t="n">
        <v>2025</v>
      </c>
      <c r="R84" s="254" t="n">
        <v>2026</v>
      </c>
      <c r="S84" s="254" t="n">
        <v>2027</v>
      </c>
      <c r="T84" s="254" t="n">
        <v>2028</v>
      </c>
      <c r="U84" s="254" t="n">
        <v>2029</v>
      </c>
      <c r="V84" s="254" t="n">
        <v>2030</v>
      </c>
      <c r="W84" s="254" t="n">
        <v>2031</v>
      </c>
      <c r="X84" s="254" t="n">
        <v>2032</v>
      </c>
      <c r="Y84" s="254" t="n">
        <v>2033</v>
      </c>
      <c r="Z84" s="254" t="n">
        <v>2034</v>
      </c>
      <c r="AA84" s="254" t="n">
        <v>2035</v>
      </c>
      <c r="AB84" s="254" t="n">
        <v>2036</v>
      </c>
      <c r="AC84" s="254" t="n">
        <v>2037</v>
      </c>
      <c r="AD84" s="254" t="n">
        <v>2038</v>
      </c>
      <c r="AE84" s="254" t="n">
        <v>2039</v>
      </c>
      <c r="AF84" s="254" t="n">
        <v>2040</v>
      </c>
    </row>
    <row r="85" s="250" customFormat="true" ht="15" hidden="false" customHeight="false" outlineLevel="0" collapsed="false">
      <c r="A85" s="248"/>
      <c r="B85" s="249"/>
      <c r="C85" s="249"/>
      <c r="D85" s="249"/>
      <c r="E85" s="249"/>
      <c r="F85" s="249"/>
      <c r="G85" s="249"/>
      <c r="H85" s="249"/>
      <c r="I85" s="249"/>
      <c r="J85" s="249"/>
      <c r="K85" s="249"/>
      <c r="L85" s="249" t="s">
        <v>366</v>
      </c>
      <c r="M85" s="249"/>
      <c r="N85" s="249"/>
      <c r="O85" s="249"/>
      <c r="P85" s="249"/>
      <c r="Q85" s="249"/>
      <c r="R85" s="249"/>
      <c r="S85" s="249"/>
      <c r="T85" s="249"/>
      <c r="U85" s="249"/>
      <c r="V85" s="249"/>
      <c r="W85" s="249"/>
      <c r="X85" s="249"/>
      <c r="Y85" s="249"/>
      <c r="Z85" s="249"/>
      <c r="AA85" s="249"/>
      <c r="AB85" s="249"/>
      <c r="AC85" s="249"/>
      <c r="AD85" s="249"/>
      <c r="AE85" s="249"/>
      <c r="AF85" s="249"/>
    </row>
    <row r="86" customFormat="false" ht="61" hidden="false" customHeight="false" outlineLevel="0" collapsed="false">
      <c r="A86" s="256"/>
      <c r="B86" s="251" t="s">
        <v>169</v>
      </c>
      <c r="C86" s="251" t="s">
        <v>169</v>
      </c>
      <c r="D86" s="251" t="s">
        <v>169</v>
      </c>
      <c r="E86" s="251" t="s">
        <v>169</v>
      </c>
      <c r="F86" s="251" t="s">
        <v>169</v>
      </c>
      <c r="G86" s="251" t="s">
        <v>169</v>
      </c>
      <c r="H86" s="251" t="s">
        <v>169</v>
      </c>
      <c r="I86" s="251" t="s">
        <v>169</v>
      </c>
      <c r="J86" s="251" t="s">
        <v>169</v>
      </c>
      <c r="K86" s="251" t="s">
        <v>169</v>
      </c>
      <c r="L86" s="251" t="s">
        <v>169</v>
      </c>
      <c r="M86" s="251" t="s">
        <v>169</v>
      </c>
      <c r="N86" s="251" t="s">
        <v>169</v>
      </c>
      <c r="O86" s="251" t="s">
        <v>169</v>
      </c>
      <c r="P86" s="251" t="s">
        <v>169</v>
      </c>
      <c r="Q86" s="251" t="s">
        <v>169</v>
      </c>
      <c r="R86" s="251" t="s">
        <v>169</v>
      </c>
      <c r="S86" s="251" t="s">
        <v>169</v>
      </c>
      <c r="T86" s="251" t="s">
        <v>169</v>
      </c>
      <c r="U86" s="251" t="s">
        <v>169</v>
      </c>
      <c r="V86" s="251" t="s">
        <v>169</v>
      </c>
      <c r="W86" s="251" t="s">
        <v>169</v>
      </c>
      <c r="X86" s="251" t="s">
        <v>169</v>
      </c>
      <c r="Y86" s="251" t="s">
        <v>169</v>
      </c>
      <c r="Z86" s="251" t="s">
        <v>169</v>
      </c>
      <c r="AA86" s="251" t="s">
        <v>169</v>
      </c>
      <c r="AB86" s="251" t="s">
        <v>169</v>
      </c>
      <c r="AC86" s="251" t="s">
        <v>169</v>
      </c>
      <c r="AD86" s="251" t="s">
        <v>169</v>
      </c>
      <c r="AE86" s="251" t="s">
        <v>169</v>
      </c>
      <c r="AF86" s="251" t="s">
        <v>169</v>
      </c>
    </row>
    <row r="87" customFormat="false" ht="25" hidden="false" customHeight="false" outlineLevel="0" collapsed="false">
      <c r="A87" s="257" t="s">
        <v>364</v>
      </c>
      <c r="B87" s="252" t="s">
        <v>181</v>
      </c>
      <c r="C87" s="252" t="s">
        <v>181</v>
      </c>
      <c r="D87" s="252" t="s">
        <v>181</v>
      </c>
      <c r="E87" s="252" t="s">
        <v>181</v>
      </c>
      <c r="F87" s="252" t="s">
        <v>181</v>
      </c>
      <c r="G87" s="252" t="s">
        <v>181</v>
      </c>
      <c r="H87" s="252" t="s">
        <v>181</v>
      </c>
      <c r="I87" s="252" t="s">
        <v>181</v>
      </c>
      <c r="J87" s="252" t="s">
        <v>181</v>
      </c>
      <c r="K87" s="252" t="s">
        <v>181</v>
      </c>
      <c r="L87" s="252" t="s">
        <v>181</v>
      </c>
      <c r="M87" s="252" t="s">
        <v>181</v>
      </c>
      <c r="N87" s="252" t="s">
        <v>181</v>
      </c>
      <c r="O87" s="252" t="s">
        <v>181</v>
      </c>
      <c r="P87" s="252" t="s">
        <v>181</v>
      </c>
      <c r="Q87" s="252" t="s">
        <v>181</v>
      </c>
      <c r="R87" s="252" t="s">
        <v>181</v>
      </c>
      <c r="S87" s="252" t="s">
        <v>181</v>
      </c>
      <c r="T87" s="252" t="s">
        <v>181</v>
      </c>
      <c r="U87" s="252" t="s">
        <v>181</v>
      </c>
      <c r="V87" s="252" t="s">
        <v>181</v>
      </c>
      <c r="W87" s="252" t="s">
        <v>181</v>
      </c>
      <c r="X87" s="252" t="s">
        <v>181</v>
      </c>
      <c r="Y87" s="252" t="s">
        <v>181</v>
      </c>
      <c r="Z87" s="252" t="s">
        <v>181</v>
      </c>
      <c r="AA87" s="252" t="s">
        <v>181</v>
      </c>
      <c r="AB87" s="252" t="s">
        <v>181</v>
      </c>
      <c r="AC87" s="252" t="s">
        <v>181</v>
      </c>
      <c r="AD87" s="252" t="s">
        <v>181</v>
      </c>
      <c r="AE87" s="252" t="s">
        <v>181</v>
      </c>
      <c r="AF87" s="252" t="s">
        <v>181</v>
      </c>
    </row>
    <row r="88" customFormat="false" ht="15" hidden="false" customHeight="false" outlineLevel="0" collapsed="false">
      <c r="A88" s="258" t="n">
        <v>0</v>
      </c>
      <c r="B88" s="240" t="n">
        <v>0.0102166103189062</v>
      </c>
      <c r="C88" s="240" t="n">
        <v>0.0102296752346417</v>
      </c>
      <c r="D88" s="240" t="n">
        <v>0.00990054306787038</v>
      </c>
      <c r="E88" s="240" t="n">
        <v>0.00956561454341218</v>
      </c>
      <c r="F88" s="240" t="n">
        <v>0.00921924662884934</v>
      </c>
      <c r="G88" s="240" t="n">
        <v>0.00886937875221466</v>
      </c>
      <c r="H88" s="240" t="n">
        <v>0.00858963932430119</v>
      </c>
      <c r="I88" s="240" t="n">
        <v>0.00831966821348443</v>
      </c>
      <c r="J88" s="240" t="n">
        <v>0.00804278258590453</v>
      </c>
      <c r="K88" s="240" t="n">
        <v>0.00777808997088103</v>
      </c>
      <c r="L88" s="240" t="n">
        <v>0.00753384774326519</v>
      </c>
      <c r="M88" s="240" t="n">
        <v>0.00730092820846823</v>
      </c>
      <c r="N88" s="240" t="n">
        <v>0.00706905203453609</v>
      </c>
      <c r="O88" s="240" t="n">
        <v>0.00686336658630949</v>
      </c>
      <c r="P88" s="240" t="n">
        <v>0.00663656021991908</v>
      </c>
      <c r="Q88" s="240" t="n">
        <v>0.00645134536154397</v>
      </c>
      <c r="R88" s="240" t="n">
        <v>0.00628074607253923</v>
      </c>
      <c r="S88" s="240" t="n">
        <v>0.00610556858278393</v>
      </c>
      <c r="T88" s="240" t="n">
        <v>0.00593994358118964</v>
      </c>
      <c r="U88" s="240" t="n">
        <v>0.00580104656305563</v>
      </c>
      <c r="V88" s="240" t="n">
        <v>0.00563127423650177</v>
      </c>
      <c r="W88" s="240" t="n">
        <v>0.00549155385719426</v>
      </c>
      <c r="X88" s="240" t="n">
        <v>0.00534417911939821</v>
      </c>
      <c r="Y88" s="240" t="n">
        <v>0.00521507854073568</v>
      </c>
      <c r="Z88" s="240" t="n">
        <v>0.00508972032555518</v>
      </c>
      <c r="AA88" s="240" t="n">
        <v>0.00497675524285115</v>
      </c>
      <c r="AB88" s="240" t="n">
        <v>0.00485014265150118</v>
      </c>
      <c r="AC88" s="240" t="n">
        <v>0.00473897162351214</v>
      </c>
      <c r="AD88" s="240" t="n">
        <v>0.00465780612203099</v>
      </c>
      <c r="AE88" s="240" t="n">
        <v>0.00455114115098983</v>
      </c>
      <c r="AF88" s="240" t="n">
        <v>0.0044685798738956</v>
      </c>
    </row>
    <row r="89" customFormat="false" ht="15" hidden="false" customHeight="false" outlineLevel="0" collapsed="false">
      <c r="A89" s="204" t="s">
        <v>189</v>
      </c>
      <c r="B89" s="243" t="n">
        <v>0.00037966693170265</v>
      </c>
      <c r="C89" s="243" t="n">
        <v>0.000360172848827831</v>
      </c>
      <c r="D89" s="243" t="n">
        <v>0.000344252734296137</v>
      </c>
      <c r="E89" s="243" t="n">
        <v>0.000329238396081563</v>
      </c>
      <c r="F89" s="243" t="n">
        <v>0.000314140244638779</v>
      </c>
      <c r="G89" s="243" t="n">
        <v>0.000301952186527681</v>
      </c>
      <c r="H89" s="243" t="n">
        <v>0.000286088690782518</v>
      </c>
      <c r="I89" s="243" t="n">
        <v>0.000275786141581573</v>
      </c>
      <c r="J89" s="243" t="n">
        <v>0.000265010050822977</v>
      </c>
      <c r="K89" s="243" t="n">
        <v>0.000254821501959942</v>
      </c>
      <c r="L89" s="243" t="n">
        <v>0.000244085638555767</v>
      </c>
      <c r="M89" s="243" t="n">
        <v>0.000229993682134809</v>
      </c>
      <c r="N89" s="243" t="n">
        <v>0.000224787584120602</v>
      </c>
      <c r="O89" s="243" t="n">
        <v>0.000215639356653457</v>
      </c>
      <c r="P89" s="243" t="n">
        <v>0.000204970794469607</v>
      </c>
      <c r="Q89" s="243" t="n">
        <v>0.000198788297542473</v>
      </c>
      <c r="R89" s="243" t="n">
        <v>0.000192205115840545</v>
      </c>
      <c r="S89" s="243" t="n">
        <v>0.000184955576410629</v>
      </c>
      <c r="T89" s="243" t="n">
        <v>0.000178171575790092</v>
      </c>
      <c r="U89" s="243" t="n">
        <v>0.000168406822602954</v>
      </c>
      <c r="V89" s="243" t="n">
        <v>0.000164286387489332</v>
      </c>
      <c r="W89" s="243" t="n">
        <v>0.000160673116324446</v>
      </c>
      <c r="X89" s="243" t="n">
        <v>0.000155267448179489</v>
      </c>
      <c r="Y89" s="243" t="n">
        <v>0.000151546954733621</v>
      </c>
      <c r="Z89" s="243" t="n">
        <v>0.000144287635073299</v>
      </c>
      <c r="AA89" s="243" t="n">
        <v>0.00014104906700705</v>
      </c>
      <c r="AB89" s="243" t="n">
        <v>0.0001377802090406</v>
      </c>
      <c r="AC89" s="243" t="n">
        <v>0.000135072671728676</v>
      </c>
      <c r="AD89" s="243" t="n">
        <v>0.000126490879480544</v>
      </c>
      <c r="AE89" s="243" t="n">
        <v>0.000124325227758539</v>
      </c>
      <c r="AF89" s="243" t="n">
        <v>0.000120971814741649</v>
      </c>
    </row>
    <row r="90" customFormat="false" ht="15" hidden="false" customHeight="false" outlineLevel="0" collapsed="false">
      <c r="A90" s="197" t="s">
        <v>46</v>
      </c>
      <c r="B90" s="240" t="n">
        <v>0.000193254258672869</v>
      </c>
      <c r="C90" s="240" t="n">
        <v>0.000184128422267848</v>
      </c>
      <c r="D90" s="240" t="n">
        <v>0.000177111935620104</v>
      </c>
      <c r="E90" s="240" t="n">
        <v>0.000165121689725843</v>
      </c>
      <c r="F90" s="240" t="n">
        <v>0.00015574929941873</v>
      </c>
      <c r="G90" s="240" t="n">
        <v>0.000147176930045074</v>
      </c>
      <c r="H90" s="240" t="n">
        <v>0.000139439731160198</v>
      </c>
      <c r="I90" s="240" t="n">
        <v>0.000130322582094801</v>
      </c>
      <c r="J90" s="240" t="n">
        <v>0.000122732060085396</v>
      </c>
      <c r="K90" s="240" t="n">
        <v>0.000115561131838743</v>
      </c>
      <c r="L90" s="240" t="n">
        <v>0.000111616668964657</v>
      </c>
      <c r="M90" s="240" t="n">
        <v>0.000106894445024598</v>
      </c>
      <c r="N90" s="240" t="n">
        <v>0.000100556495029185</v>
      </c>
      <c r="O90" s="240" t="n">
        <v>9.69874913689399E-005</v>
      </c>
      <c r="P90" s="240" t="n">
        <v>8.98239643172924E-005</v>
      </c>
      <c r="Q90" s="240" t="n">
        <v>8.60017694170495E-005</v>
      </c>
      <c r="R90" s="240" t="n">
        <v>8.35491221493736E-005</v>
      </c>
      <c r="S90" s="240" t="n">
        <v>8.10965823942675E-005</v>
      </c>
      <c r="T90" s="240" t="n">
        <v>7.58266580130664E-005</v>
      </c>
      <c r="U90" s="240" t="n">
        <v>7.38960508201756E-005</v>
      </c>
      <c r="V90" s="240" t="n">
        <v>7.08095944168051E-005</v>
      </c>
      <c r="W90" s="240" t="n">
        <v>6.82549595760002E-005</v>
      </c>
      <c r="X90" s="240" t="n">
        <v>6.33812527961268E-005</v>
      </c>
      <c r="Y90" s="240" t="n">
        <v>6.18905500006877E-005</v>
      </c>
      <c r="Z90" s="240" t="n">
        <v>6.38182823280564E-005</v>
      </c>
      <c r="AA90" s="240" t="n">
        <v>5.65099457504521E-005</v>
      </c>
      <c r="AB90" s="240" t="n">
        <v>5.43477003984727E-005</v>
      </c>
      <c r="AC90" s="240" t="n">
        <v>5.10029025288166E-005</v>
      </c>
      <c r="AD90" s="240" t="n">
        <v>5.05363680325524E-005</v>
      </c>
      <c r="AE90" s="240" t="n">
        <v>4.88933798363702E-005</v>
      </c>
      <c r="AF90" s="240" t="n">
        <v>4.66498688264001E-005</v>
      </c>
    </row>
    <row r="91" customFormat="false" ht="15" hidden="false" customHeight="false" outlineLevel="0" collapsed="false">
      <c r="A91" s="204" t="s">
        <v>33</v>
      </c>
      <c r="B91" s="243" t="n">
        <v>0.000229257180877883</v>
      </c>
      <c r="C91" s="243" t="n">
        <v>0.000213001336020575</v>
      </c>
      <c r="D91" s="243" t="n">
        <v>0.000197565655093819</v>
      </c>
      <c r="E91" s="243" t="n">
        <v>0.000188840458574359</v>
      </c>
      <c r="F91" s="243" t="n">
        <v>0.000176477320480193</v>
      </c>
      <c r="G91" s="243" t="n">
        <v>0.00016863824616224</v>
      </c>
      <c r="H91" s="243" t="n">
        <v>0.000160074966495258</v>
      </c>
      <c r="I91" s="243" t="n">
        <v>0.000148973789668288</v>
      </c>
      <c r="J91" s="243" t="n">
        <v>0.000139372944212626</v>
      </c>
      <c r="K91" s="243" t="n">
        <v>0.000133014833477336</v>
      </c>
      <c r="L91" s="243" t="n">
        <v>0.000125758226924375</v>
      </c>
      <c r="M91" s="243" t="n">
        <v>0.000120032619290949</v>
      </c>
      <c r="N91" s="243" t="n">
        <v>0.000113981389590355</v>
      </c>
      <c r="O91" s="243" t="n">
        <v>0.000106027673222711</v>
      </c>
      <c r="P91" s="243" t="n">
        <v>0.000106582762347641</v>
      </c>
      <c r="Q91" s="243" t="n">
        <v>0.000100637902093542</v>
      </c>
      <c r="R91" s="243" t="n">
        <v>9.37069225578044E-005</v>
      </c>
      <c r="S91" s="243" t="n">
        <v>8.73415937973186E-005</v>
      </c>
      <c r="T91" s="243" t="n">
        <v>8.26362051250974E-005</v>
      </c>
      <c r="U91" s="243" t="n">
        <v>8.12501019080785E-005</v>
      </c>
      <c r="V91" s="243" t="n">
        <v>7.87702521369205E-005</v>
      </c>
      <c r="W91" s="243" t="n">
        <v>7.07238586937303E-005</v>
      </c>
      <c r="X91" s="243" t="n">
        <v>7.21356889084109E-005</v>
      </c>
      <c r="Y91" s="243" t="n">
        <v>7.02001293367183E-005</v>
      </c>
      <c r="Z91" s="243" t="n">
        <v>6.54277508421003E-005</v>
      </c>
      <c r="AA91" s="243" t="n">
        <v>6.23082251955204E-005</v>
      </c>
      <c r="AB91" s="243" t="n">
        <v>6.1996121545387E-005</v>
      </c>
      <c r="AC91" s="243" t="n">
        <v>5.76714276048E-005</v>
      </c>
      <c r="AD91" s="243" t="n">
        <v>5.84549999656147E-005</v>
      </c>
      <c r="AE91" s="243" t="n">
        <v>5.51991250938673E-005</v>
      </c>
      <c r="AF91" s="243" t="n">
        <v>5.30569144982056E-005</v>
      </c>
    </row>
    <row r="92" customFormat="false" ht="15" hidden="false" customHeight="false" outlineLevel="0" collapsed="false">
      <c r="A92" s="258" t="s">
        <v>34</v>
      </c>
      <c r="B92" s="240" t="n">
        <v>0.000417466195731522</v>
      </c>
      <c r="C92" s="240" t="n">
        <v>0.000406258186696572</v>
      </c>
      <c r="D92" s="240" t="n">
        <v>0.000390870621824176</v>
      </c>
      <c r="E92" s="240" t="n">
        <v>0.000374713598549819</v>
      </c>
      <c r="F92" s="240" t="n">
        <v>0.00036287445715267</v>
      </c>
      <c r="G92" s="240" t="n">
        <v>0.000347540262252159</v>
      </c>
      <c r="H92" s="240" t="n">
        <v>0.000334712773158806</v>
      </c>
      <c r="I92" s="240" t="n">
        <v>0.000324359014458303</v>
      </c>
      <c r="J92" s="240" t="n">
        <v>0.000316006973065634</v>
      </c>
      <c r="K92" s="240" t="n">
        <v>0.000303366877402807</v>
      </c>
      <c r="L92" s="240" t="n">
        <v>0.000288771934634868</v>
      </c>
      <c r="M92" s="240" t="n">
        <v>0.000282106312026519</v>
      </c>
      <c r="N92" s="240" t="n">
        <v>0.000269843735945639</v>
      </c>
      <c r="O92" s="240" t="n">
        <v>0.000263525658478909</v>
      </c>
      <c r="P92" s="240" t="n">
        <v>0.000254198502211119</v>
      </c>
      <c r="Q92" s="240" t="n">
        <v>0.000244555327470542</v>
      </c>
      <c r="R92" s="240" t="n">
        <v>0.000238329599597741</v>
      </c>
      <c r="S92" s="240" t="n">
        <v>0.000234680236948438</v>
      </c>
      <c r="T92" s="240" t="n">
        <v>0.000229251300224006</v>
      </c>
      <c r="U92" s="240" t="n">
        <v>0.000221679788221542</v>
      </c>
      <c r="V92" s="240" t="n">
        <v>0.000213314080370182</v>
      </c>
      <c r="W92" s="240" t="n">
        <v>0.000212086694683666</v>
      </c>
      <c r="X92" s="240" t="n">
        <v>0.00020601175255846</v>
      </c>
      <c r="Y92" s="240" t="n">
        <v>0.00019669762863653</v>
      </c>
      <c r="Z92" s="240" t="n">
        <v>0.000191823403063259</v>
      </c>
      <c r="AA92" s="240" t="n">
        <v>0.000188641872836514</v>
      </c>
      <c r="AB92" s="240" t="n">
        <v>0.000186596001554038</v>
      </c>
      <c r="AC92" s="240" t="n">
        <v>0.000184581204823051</v>
      </c>
      <c r="AD92" s="240" t="n">
        <v>0.000175833657988929</v>
      </c>
      <c r="AE92" s="240" t="n">
        <v>0.000173780279662121</v>
      </c>
      <c r="AF92" s="240" t="n">
        <v>0.000171129442990663</v>
      </c>
    </row>
    <row r="93" customFormat="false" ht="15" hidden="false" customHeight="false" outlineLevel="0" collapsed="false">
      <c r="A93" s="259" t="s">
        <v>35</v>
      </c>
      <c r="B93" s="243" t="n">
        <v>0.000502382429054929</v>
      </c>
      <c r="C93" s="243" t="n">
        <v>0.000479743240001735</v>
      </c>
      <c r="D93" s="243" t="n">
        <v>0.000467714179457213</v>
      </c>
      <c r="E93" s="243" t="n">
        <v>0.000451933165705469</v>
      </c>
      <c r="F93" s="243" t="n">
        <v>0.00043577135236848</v>
      </c>
      <c r="G93" s="243" t="n">
        <v>0.000420049096426777</v>
      </c>
      <c r="H93" s="243" t="n">
        <v>0.000406033269845866</v>
      </c>
      <c r="I93" s="243" t="n">
        <v>0.00039406077934578</v>
      </c>
      <c r="J93" s="243" t="n">
        <v>0.000379067408926498</v>
      </c>
      <c r="K93" s="243" t="n">
        <v>0.000366125769628068</v>
      </c>
      <c r="L93" s="243" t="n">
        <v>0.000355988968935369</v>
      </c>
      <c r="M93" s="243" t="n">
        <v>0.00034322226872227</v>
      </c>
      <c r="N93" s="243" t="n">
        <v>0.000334073370502132</v>
      </c>
      <c r="O93" s="243" t="n">
        <v>0.00031996144203312</v>
      </c>
      <c r="P93" s="243" t="n">
        <v>0.000309510598705572</v>
      </c>
      <c r="Q93" s="243" t="n">
        <v>0.000302109341419132</v>
      </c>
      <c r="R93" s="243" t="n">
        <v>0.000293142452049019</v>
      </c>
      <c r="S93" s="243" t="n">
        <v>0.000284402397272774</v>
      </c>
      <c r="T93" s="243" t="n">
        <v>0.00027574668032769</v>
      </c>
      <c r="U93" s="243" t="n">
        <v>0.000267717637452826</v>
      </c>
      <c r="V93" s="243" t="n">
        <v>0.000261873723798207</v>
      </c>
      <c r="W93" s="243" t="n">
        <v>0.000254858380090554</v>
      </c>
      <c r="X93" s="243" t="n">
        <v>0.000246526240303559</v>
      </c>
      <c r="Y93" s="243" t="n">
        <v>0.000242088132295612</v>
      </c>
      <c r="Z93" s="243" t="n">
        <v>0.000236620096529994</v>
      </c>
      <c r="AA93" s="243" t="n">
        <v>0.000232011324779193</v>
      </c>
      <c r="AB93" s="243" t="n">
        <v>0.000225902953845614</v>
      </c>
      <c r="AC93" s="243" t="n">
        <v>0.000218224733547325</v>
      </c>
      <c r="AD93" s="243" t="n">
        <v>0.000217775257588158</v>
      </c>
      <c r="AE93" s="243" t="n">
        <v>0.000209111045710126</v>
      </c>
      <c r="AF93" s="243" t="n">
        <v>0.000205449863014916</v>
      </c>
    </row>
    <row r="94" customFormat="false" ht="15" hidden="false" customHeight="false" outlineLevel="0" collapsed="false">
      <c r="A94" s="258" t="s">
        <v>36</v>
      </c>
      <c r="B94" s="240" t="n">
        <v>0.000598820643791886</v>
      </c>
      <c r="C94" s="240" t="n">
        <v>0.000574645622172692</v>
      </c>
      <c r="D94" s="240" t="n">
        <v>0.000549975368915975</v>
      </c>
      <c r="E94" s="240" t="n">
        <v>0.000527321702415195</v>
      </c>
      <c r="F94" s="240" t="n">
        <v>0.000506779922190815</v>
      </c>
      <c r="G94" s="240" t="n">
        <v>0.000489957074980163</v>
      </c>
      <c r="H94" s="240" t="n">
        <v>0.000471066688952425</v>
      </c>
      <c r="I94" s="240" t="n">
        <v>0.000455120307153828</v>
      </c>
      <c r="J94" s="240" t="n">
        <v>0.000438377978467702</v>
      </c>
      <c r="K94" s="240" t="n">
        <v>0.000424657132116534</v>
      </c>
      <c r="L94" s="240" t="n">
        <v>0.000408471390714782</v>
      </c>
      <c r="M94" s="240" t="n">
        <v>0.00039394344452957</v>
      </c>
      <c r="N94" s="240" t="n">
        <v>0.000381984263946033</v>
      </c>
      <c r="O94" s="240" t="n">
        <v>0.000369807464373368</v>
      </c>
      <c r="P94" s="240" t="n">
        <v>0.000355040510122205</v>
      </c>
      <c r="Q94" s="240" t="n">
        <v>0.000343811352604945</v>
      </c>
      <c r="R94" s="240" t="n">
        <v>0.000331584202636585</v>
      </c>
      <c r="S94" s="240" t="n">
        <v>0.000321257802440344</v>
      </c>
      <c r="T94" s="240" t="n">
        <v>0.000312935529765307</v>
      </c>
      <c r="U94" s="240" t="n">
        <v>0.000301491100483259</v>
      </c>
      <c r="V94" s="240" t="n">
        <v>0.000292762923850147</v>
      </c>
      <c r="W94" s="240" t="n">
        <v>0.000279719871352218</v>
      </c>
      <c r="X94" s="240" t="n">
        <v>0.000273335108843442</v>
      </c>
      <c r="Y94" s="240" t="n">
        <v>0.000268802862254859</v>
      </c>
      <c r="Z94" s="240" t="n">
        <v>0.000257335290165871</v>
      </c>
      <c r="AA94" s="240" t="n">
        <v>0.00025216220434775</v>
      </c>
      <c r="AB94" s="240" t="n">
        <v>0.000244734230009197</v>
      </c>
      <c r="AC94" s="240" t="n">
        <v>0.000239922348317243</v>
      </c>
      <c r="AD94" s="240" t="n">
        <v>0.000234467109598372</v>
      </c>
      <c r="AE94" s="240" t="n">
        <v>0.000230186858863516</v>
      </c>
      <c r="AF94" s="240" t="n">
        <v>0.000223991211220152</v>
      </c>
    </row>
    <row r="95" customFormat="false" ht="15" hidden="false" customHeight="false" outlineLevel="0" collapsed="false">
      <c r="A95" s="259" t="s">
        <v>37</v>
      </c>
      <c r="B95" s="243" t="n">
        <v>0.000761863092311987</v>
      </c>
      <c r="C95" s="243" t="n">
        <v>0.00073728467506541</v>
      </c>
      <c r="D95" s="243" t="n">
        <v>0.000711861158800643</v>
      </c>
      <c r="E95" s="243" t="n">
        <v>0.00068151497509704</v>
      </c>
      <c r="F95" s="243" t="n">
        <v>0.0006576150724116</v>
      </c>
      <c r="G95" s="243" t="n">
        <v>0.000626610324112148</v>
      </c>
      <c r="H95" s="243" t="n">
        <v>0.000612291932537813</v>
      </c>
      <c r="I95" s="243" t="n">
        <v>0.000588550308802858</v>
      </c>
      <c r="J95" s="243" t="n">
        <v>0.000567312902504671</v>
      </c>
      <c r="K95" s="243" t="n">
        <v>0.000545673508580731</v>
      </c>
      <c r="L95" s="243" t="n">
        <v>0.000527161676661023</v>
      </c>
      <c r="M95" s="243" t="n">
        <v>0.000512509145103488</v>
      </c>
      <c r="N95" s="243" t="n">
        <v>0.00049662652026373</v>
      </c>
      <c r="O95" s="243" t="n">
        <v>0.000484026687654586</v>
      </c>
      <c r="P95" s="243" t="n">
        <v>0.000473094069748569</v>
      </c>
      <c r="Q95" s="243" t="n">
        <v>0.000454579720643191</v>
      </c>
      <c r="R95" s="243" t="n">
        <v>0.000443341368895645</v>
      </c>
      <c r="S95" s="243" t="n">
        <v>0.000428050682106689</v>
      </c>
      <c r="T95" s="243" t="n">
        <v>0.000417755222153417</v>
      </c>
      <c r="U95" s="243" t="n">
        <v>0.000407319758864418</v>
      </c>
      <c r="V95" s="243" t="n">
        <v>0.000393986140417579</v>
      </c>
      <c r="W95" s="243" t="n">
        <v>0.00038603566473293</v>
      </c>
      <c r="X95" s="243" t="n">
        <v>0.000371286734434701</v>
      </c>
      <c r="Y95" s="243" t="n">
        <v>0.000364868719885984</v>
      </c>
      <c r="Z95" s="243" t="n">
        <v>0.000358216779398167</v>
      </c>
      <c r="AA95" s="243" t="n">
        <v>0.000342608170358557</v>
      </c>
      <c r="AB95" s="243" t="n">
        <v>0.000337232548142576</v>
      </c>
      <c r="AC95" s="243" t="n">
        <v>0.000333206675824979</v>
      </c>
      <c r="AD95" s="243" t="n">
        <v>0.000321005740166281</v>
      </c>
      <c r="AE95" s="243" t="n">
        <v>0.000312258410406986</v>
      </c>
      <c r="AF95" s="243" t="n">
        <v>0.000304423762498632</v>
      </c>
    </row>
    <row r="96" customFormat="false" ht="15" hidden="false" customHeight="false" outlineLevel="0" collapsed="false">
      <c r="A96" s="258" t="s">
        <v>38</v>
      </c>
      <c r="B96" s="240" t="n">
        <v>0.00110002094759362</v>
      </c>
      <c r="C96" s="240" t="n">
        <v>0.00106079449850026</v>
      </c>
      <c r="D96" s="240" t="n">
        <v>0.00102431486156746</v>
      </c>
      <c r="E96" s="240" t="n">
        <v>0.00100045182764781</v>
      </c>
      <c r="F96" s="240" t="n">
        <v>0.000965922250061139</v>
      </c>
      <c r="G96" s="240" t="n">
        <v>0.000937385993057226</v>
      </c>
      <c r="H96" s="240" t="n">
        <v>0.000906727081462735</v>
      </c>
      <c r="I96" s="240" t="n">
        <v>0.000880698691825649</v>
      </c>
      <c r="J96" s="240" t="n">
        <v>0.000861061953313057</v>
      </c>
      <c r="K96" s="240" t="n">
        <v>0.000832827657948035</v>
      </c>
      <c r="L96" s="240" t="n">
        <v>0.000806541231980714</v>
      </c>
      <c r="M96" s="240" t="n">
        <v>0.000785039269192973</v>
      </c>
      <c r="N96" s="240" t="n">
        <v>0.000764766564480352</v>
      </c>
      <c r="O96" s="240" t="n">
        <v>0.000742767919429648</v>
      </c>
      <c r="P96" s="240" t="n">
        <v>0.000732327529801491</v>
      </c>
      <c r="Q96" s="240" t="n">
        <v>0.00070467754416583</v>
      </c>
      <c r="R96" s="240" t="n">
        <v>0.000688258284133697</v>
      </c>
      <c r="S96" s="240" t="n">
        <v>0.000676523694659195</v>
      </c>
      <c r="T96" s="240" t="n">
        <v>0.000656665631798529</v>
      </c>
      <c r="U96" s="240" t="n">
        <v>0.000639232966140932</v>
      </c>
      <c r="V96" s="240" t="n">
        <v>0.000629679121992239</v>
      </c>
      <c r="W96" s="240" t="n">
        <v>0.000614050541344465</v>
      </c>
      <c r="X96" s="240" t="n">
        <v>0.000604052939993721</v>
      </c>
      <c r="Y96" s="240" t="n">
        <v>0.000588151062016914</v>
      </c>
      <c r="Z96" s="240" t="n">
        <v>0.000573424028183619</v>
      </c>
      <c r="AA96" s="240" t="n">
        <v>0.000565551471656407</v>
      </c>
      <c r="AB96" s="240" t="n">
        <v>0.00055204115047688</v>
      </c>
      <c r="AC96" s="240" t="n">
        <v>0.000540224532634697</v>
      </c>
      <c r="AD96" s="240" t="n">
        <v>0.000529662250098366</v>
      </c>
      <c r="AE96" s="240" t="n">
        <v>0.00051933441168164</v>
      </c>
      <c r="AF96" s="240" t="n">
        <v>0.000512221691419176</v>
      </c>
    </row>
    <row r="97" customFormat="false" ht="15" hidden="false" customHeight="false" outlineLevel="0" collapsed="false">
      <c r="A97" s="259" t="s">
        <v>39</v>
      </c>
      <c r="B97" s="243" t="n">
        <v>0.00163028545005677</v>
      </c>
      <c r="C97" s="243" t="n">
        <v>0.00159210160681302</v>
      </c>
      <c r="D97" s="243" t="n">
        <v>0.00155184031834258</v>
      </c>
      <c r="E97" s="243" t="n">
        <v>0.00150746053384575</v>
      </c>
      <c r="F97" s="243" t="n">
        <v>0.00147325049622508</v>
      </c>
      <c r="G97" s="243" t="n">
        <v>0.00143741291928646</v>
      </c>
      <c r="H97" s="243" t="n">
        <v>0.00140519342250789</v>
      </c>
      <c r="I97" s="243" t="n">
        <v>0.00137797837149256</v>
      </c>
      <c r="J97" s="243" t="n">
        <v>0.00134222825869852</v>
      </c>
      <c r="K97" s="243" t="n">
        <v>0.00131602957195862</v>
      </c>
      <c r="L97" s="243" t="n">
        <v>0.00128994362255328</v>
      </c>
      <c r="M97" s="243" t="n">
        <v>0.00126602460981939</v>
      </c>
      <c r="N97" s="243" t="n">
        <v>0.0012406277462635</v>
      </c>
      <c r="O97" s="243" t="n">
        <v>0.00121472991229726</v>
      </c>
      <c r="P97" s="243" t="n">
        <v>0.0011894512557374</v>
      </c>
      <c r="Q97" s="243" t="n">
        <v>0.00116473329155966</v>
      </c>
      <c r="R97" s="243" t="n">
        <v>0.00114133679779882</v>
      </c>
      <c r="S97" s="243" t="n">
        <v>0.0011167147760195</v>
      </c>
      <c r="T97" s="243" t="n">
        <v>0.00109688368501126</v>
      </c>
      <c r="U97" s="243" t="n">
        <v>0.00107702166067729</v>
      </c>
      <c r="V97" s="243" t="n">
        <v>0.00105623203939902</v>
      </c>
      <c r="W97" s="243" t="n">
        <v>0.0010410386198057</v>
      </c>
      <c r="X97" s="243" t="n">
        <v>0.00102474456734682</v>
      </c>
      <c r="Y97" s="243" t="n">
        <v>0.00100777584103291</v>
      </c>
      <c r="Z97" s="243" t="n">
        <v>0.000993940060943314</v>
      </c>
      <c r="AA97" s="243" t="n">
        <v>0.000978785758724183</v>
      </c>
      <c r="AB97" s="243" t="n">
        <v>0.000964546246923271</v>
      </c>
      <c r="AC97" s="243" t="n">
        <v>0.000948678323781579</v>
      </c>
      <c r="AD97" s="243" t="n">
        <v>0.000936310599190226</v>
      </c>
      <c r="AE97" s="243" t="n">
        <v>0.000925011749256933</v>
      </c>
      <c r="AF97" s="243" t="n">
        <v>0.000907417968722942</v>
      </c>
    </row>
    <row r="98" customFormat="false" ht="15" hidden="false" customHeight="false" outlineLevel="0" collapsed="false">
      <c r="A98" s="258" t="s">
        <v>40</v>
      </c>
      <c r="B98" s="240" t="n">
        <v>0.00259892453441068</v>
      </c>
      <c r="C98" s="240" t="n">
        <v>0.0025428466158243</v>
      </c>
      <c r="D98" s="240" t="n">
        <v>0.00248675382179828</v>
      </c>
      <c r="E98" s="240" t="n">
        <v>0.00243509959281305</v>
      </c>
      <c r="F98" s="240" t="n">
        <v>0.00237798528482903</v>
      </c>
      <c r="G98" s="240" t="n">
        <v>0.0023270027313699</v>
      </c>
      <c r="H98" s="240" t="n">
        <v>0.00227703359530753</v>
      </c>
      <c r="I98" s="240" t="n">
        <v>0.00222543075024503</v>
      </c>
      <c r="J98" s="240" t="n">
        <v>0.0021801320425493</v>
      </c>
      <c r="K98" s="240" t="n">
        <v>0.00213638441576558</v>
      </c>
      <c r="L98" s="240" t="n">
        <v>0.00209691047353146</v>
      </c>
      <c r="M98" s="240" t="n">
        <v>0.00205603386157533</v>
      </c>
      <c r="N98" s="240" t="n">
        <v>0.002017823764997</v>
      </c>
      <c r="O98" s="240" t="n">
        <v>0.00198414760609809</v>
      </c>
      <c r="P98" s="240" t="n">
        <v>0.00199754514509024</v>
      </c>
      <c r="Q98" s="240" t="n">
        <v>0.00192070843922949</v>
      </c>
      <c r="R98" s="240" t="n">
        <v>0.00189072237467581</v>
      </c>
      <c r="S98" s="240" t="n">
        <v>0.00186244326213269</v>
      </c>
      <c r="T98" s="240" t="n">
        <v>0.00183141497336109</v>
      </c>
      <c r="U98" s="240" t="n">
        <v>0.00180020868661208</v>
      </c>
      <c r="V98" s="240" t="n">
        <v>0.00176578424101174</v>
      </c>
      <c r="W98" s="240" t="n">
        <v>0.00173911062338382</v>
      </c>
      <c r="X98" s="240" t="n">
        <v>0.00171421759018152</v>
      </c>
      <c r="Y98" s="240" t="n">
        <v>0.00168693752592216</v>
      </c>
      <c r="Z98" s="240" t="n">
        <v>0.00166441385770027</v>
      </c>
      <c r="AA98" s="240" t="n">
        <v>0.00163876900701539</v>
      </c>
      <c r="AB98" s="240" t="n">
        <v>0.00161872713413725</v>
      </c>
      <c r="AC98" s="240" t="n">
        <v>0.00159904104637101</v>
      </c>
      <c r="AD98" s="240" t="n">
        <v>0.00157885440814929</v>
      </c>
      <c r="AE98" s="240" t="n">
        <v>0.00156141528341878</v>
      </c>
      <c r="AF98" s="240" t="n">
        <v>0.00154611940076125</v>
      </c>
    </row>
    <row r="99" customFormat="false" ht="15" hidden="false" customHeight="false" outlineLevel="0" collapsed="false">
      <c r="A99" s="259" t="s">
        <v>52</v>
      </c>
      <c r="B99" s="243" t="n">
        <v>0.00401787659861019</v>
      </c>
      <c r="C99" s="243" t="n">
        <v>0.00393622682159418</v>
      </c>
      <c r="D99" s="243" t="n">
        <v>0.00385638121039013</v>
      </c>
      <c r="E99" s="243" t="n">
        <v>0.00377781509401422</v>
      </c>
      <c r="F99" s="243" t="n">
        <v>0.00370414501831164</v>
      </c>
      <c r="G99" s="243" t="n">
        <v>0.0036245604785526</v>
      </c>
      <c r="H99" s="243" t="n">
        <v>0.00355863056523388</v>
      </c>
      <c r="I99" s="243" t="n">
        <v>0.00349232850078194</v>
      </c>
      <c r="J99" s="243" t="n">
        <v>0.00342509002987668</v>
      </c>
      <c r="K99" s="243" t="n">
        <v>0.00335898177460584</v>
      </c>
      <c r="L99" s="243" t="n">
        <v>0.00328711982833078</v>
      </c>
      <c r="M99" s="243" t="n">
        <v>0.00323134117340891</v>
      </c>
      <c r="N99" s="243" t="n">
        <v>0.0031753224644505</v>
      </c>
      <c r="O99" s="243" t="n">
        <v>0.00311516501714764</v>
      </c>
      <c r="P99" s="243" t="n">
        <v>0.00315780358271915</v>
      </c>
      <c r="Q99" s="243" t="n">
        <v>0.00300902782681737</v>
      </c>
      <c r="R99" s="243" t="n">
        <v>0.00296163622842753</v>
      </c>
      <c r="S99" s="243" t="n">
        <v>0.00291504303142148</v>
      </c>
      <c r="T99" s="243" t="n">
        <v>0.00287305562722561</v>
      </c>
      <c r="U99" s="243" t="n">
        <v>0.00283573690906002</v>
      </c>
      <c r="V99" s="243" t="n">
        <v>0.00279506008467254</v>
      </c>
      <c r="W99" s="243" t="n">
        <v>0.0027597046980472</v>
      </c>
      <c r="X99" s="243" t="n">
        <v>0.00272483506773341</v>
      </c>
      <c r="Y99" s="243" t="n">
        <v>0.00268832854346823</v>
      </c>
      <c r="Z99" s="243" t="n">
        <v>0.00264672184961574</v>
      </c>
      <c r="AA99" s="243" t="n">
        <v>0.00260908178957306</v>
      </c>
      <c r="AB99" s="243" t="n">
        <v>0.00257571887904766</v>
      </c>
      <c r="AC99" s="243" t="n">
        <v>0.00254326094472036</v>
      </c>
      <c r="AD99" s="243" t="n">
        <v>0.00251320277335779</v>
      </c>
      <c r="AE99" s="243" t="n">
        <v>0.00247938178767881</v>
      </c>
      <c r="AF99" s="243" t="n">
        <v>0.00244758595390848</v>
      </c>
    </row>
    <row r="100" customFormat="false" ht="15" hidden="false" customHeight="false" outlineLevel="0" collapsed="false">
      <c r="A100" s="258" t="s">
        <v>53</v>
      </c>
      <c r="B100" s="240" t="n">
        <v>0.00612573030891532</v>
      </c>
      <c r="C100" s="240" t="n">
        <v>0.00600335552591184</v>
      </c>
      <c r="D100" s="240" t="n">
        <v>0.00588477298860415</v>
      </c>
      <c r="E100" s="240" t="n">
        <v>0.00576303878945787</v>
      </c>
      <c r="F100" s="240" t="n">
        <v>0.00564494242623968</v>
      </c>
      <c r="G100" s="240" t="n">
        <v>0.00553965655279275</v>
      </c>
      <c r="H100" s="240" t="n">
        <v>0.00543076625724323</v>
      </c>
      <c r="I100" s="240" t="n">
        <v>0.00533085496982774</v>
      </c>
      <c r="J100" s="240" t="n">
        <v>0.00522964752249851</v>
      </c>
      <c r="K100" s="240" t="n">
        <v>0.00513693285819458</v>
      </c>
      <c r="L100" s="240" t="n">
        <v>0.00504211701552916</v>
      </c>
      <c r="M100" s="240" t="n">
        <v>0.00495235426642292</v>
      </c>
      <c r="N100" s="240" t="n">
        <v>0.00487019546328363</v>
      </c>
      <c r="O100" s="240" t="n">
        <v>0.00478846350010401</v>
      </c>
      <c r="P100" s="240" t="n">
        <v>0.00475469065779457</v>
      </c>
      <c r="Q100" s="240" t="n">
        <v>0.00461469547649701</v>
      </c>
      <c r="R100" s="240" t="n">
        <v>0.00454446611442201</v>
      </c>
      <c r="S100" s="240" t="n">
        <v>0.0044684066258312</v>
      </c>
      <c r="T100" s="240" t="n">
        <v>0.00439560793366584</v>
      </c>
      <c r="U100" s="240" t="n">
        <v>0.00432679266638696</v>
      </c>
      <c r="V100" s="240" t="n">
        <v>0.00425953281250532</v>
      </c>
      <c r="W100" s="240" t="n">
        <v>0.00419957960275316</v>
      </c>
      <c r="X100" s="240" t="n">
        <v>0.00414377134271032</v>
      </c>
      <c r="Y100" s="240" t="n">
        <v>0.00408843454179168</v>
      </c>
      <c r="Z100" s="240" t="n">
        <v>0.00404018642353286</v>
      </c>
      <c r="AA100" s="240" t="n">
        <v>0.00398546539625131</v>
      </c>
      <c r="AB100" s="240" t="n">
        <v>0.00394389908443327</v>
      </c>
      <c r="AC100" s="240" t="n">
        <v>0.00390203303564517</v>
      </c>
      <c r="AD100" s="240" t="n">
        <v>0.00384894947722955</v>
      </c>
      <c r="AE100" s="240" t="n">
        <v>0.00380589852179111</v>
      </c>
      <c r="AF100" s="240" t="n">
        <v>0.00375476644928602</v>
      </c>
    </row>
    <row r="101" customFormat="false" ht="15" hidden="false" customHeight="false" outlineLevel="0" collapsed="false">
      <c r="A101" s="259" t="s">
        <v>57</v>
      </c>
      <c r="B101" s="243" t="n">
        <v>0.00904810330735114</v>
      </c>
      <c r="C101" s="243" t="n">
        <v>0.00888433494157137</v>
      </c>
      <c r="D101" s="243" t="n">
        <v>0.00872682042071552</v>
      </c>
      <c r="E101" s="243" t="n">
        <v>0.00857667160547528</v>
      </c>
      <c r="F101" s="243" t="n">
        <v>0.00842637410147392</v>
      </c>
      <c r="G101" s="243" t="n">
        <v>0.00826837916891351</v>
      </c>
      <c r="H101" s="243" t="n">
        <v>0.00813657978847803</v>
      </c>
      <c r="I101" s="243" t="n">
        <v>0.00799813739195899</v>
      </c>
      <c r="J101" s="243" t="n">
        <v>0.00787289936178272</v>
      </c>
      <c r="K101" s="243" t="n">
        <v>0.00773317833629622</v>
      </c>
      <c r="L101" s="243" t="n">
        <v>0.00760164606775449</v>
      </c>
      <c r="M101" s="243" t="n">
        <v>0.00748738061339865</v>
      </c>
      <c r="N101" s="243" t="n">
        <v>0.00737019137009869</v>
      </c>
      <c r="O101" s="243" t="n">
        <v>0.00726038232285455</v>
      </c>
      <c r="P101" s="243" t="n">
        <v>0.00721947903658811</v>
      </c>
      <c r="Q101" s="243" t="n">
        <v>0.00704023499922254</v>
      </c>
      <c r="R101" s="243" t="n">
        <v>0.0069408678223004</v>
      </c>
      <c r="S101" s="243" t="n">
        <v>0.00684680177184189</v>
      </c>
      <c r="T101" s="243" t="n">
        <v>0.0067473665129207</v>
      </c>
      <c r="U101" s="243" t="n">
        <v>0.00664730847357616</v>
      </c>
      <c r="V101" s="243" t="n">
        <v>0.00654423278910856</v>
      </c>
      <c r="W101" s="243" t="n">
        <v>0.00645686082875544</v>
      </c>
      <c r="X101" s="243" t="n">
        <v>0.00636737808569915</v>
      </c>
      <c r="Y101" s="243" t="n">
        <v>0.00628884609002676</v>
      </c>
      <c r="Z101" s="243" t="n">
        <v>0.00620405680649537</v>
      </c>
      <c r="AA101" s="243" t="n">
        <v>0.00612968915601489</v>
      </c>
      <c r="AB101" s="243" t="n">
        <v>0.00605766673680807</v>
      </c>
      <c r="AC101" s="243" t="n">
        <v>0.00599007999732579</v>
      </c>
      <c r="AD101" s="243" t="n">
        <v>0.00593245584188777</v>
      </c>
      <c r="AE101" s="243" t="n">
        <v>0.00586780718880478</v>
      </c>
      <c r="AF101" s="243" t="n">
        <v>0.00581176336678474</v>
      </c>
    </row>
    <row r="102" customFormat="false" ht="15" hidden="false" customHeight="false" outlineLevel="0" collapsed="false">
      <c r="A102" s="258" t="s">
        <v>62</v>
      </c>
      <c r="B102" s="240" t="n">
        <v>0.0136976623318483</v>
      </c>
      <c r="C102" s="240" t="n">
        <v>0.0134642402020452</v>
      </c>
      <c r="D102" s="240" t="n">
        <v>0.0132386327253139</v>
      </c>
      <c r="E102" s="240" t="n">
        <v>0.0130151120909545</v>
      </c>
      <c r="F102" s="240" t="n">
        <v>0.0128107989551971</v>
      </c>
      <c r="G102" s="240" t="n">
        <v>0.0126080247569576</v>
      </c>
      <c r="H102" s="240" t="n">
        <v>0.0124268133811699</v>
      </c>
      <c r="I102" s="240" t="n">
        <v>0.0122448647284392</v>
      </c>
      <c r="J102" s="240" t="n">
        <v>0.0120618555523706</v>
      </c>
      <c r="K102" s="240" t="n">
        <v>0.0118878370335433</v>
      </c>
      <c r="L102" s="240" t="n">
        <v>0.0117108911066206</v>
      </c>
      <c r="M102" s="240" t="n">
        <v>0.0115561988371922</v>
      </c>
      <c r="N102" s="240" t="n">
        <v>0.0113963907849463</v>
      </c>
      <c r="O102" s="240" t="n">
        <v>0.011237234930264</v>
      </c>
      <c r="P102" s="240" t="n">
        <v>0.0112245908926427</v>
      </c>
      <c r="Q102" s="240" t="n">
        <v>0.0109249543330298</v>
      </c>
      <c r="R102" s="240" t="n">
        <v>0.0107880939265969</v>
      </c>
      <c r="S102" s="240" t="n">
        <v>0.0106537432683637</v>
      </c>
      <c r="T102" s="240" t="n">
        <v>0.0105248064809707</v>
      </c>
      <c r="U102" s="240" t="n">
        <v>0.0103936044509963</v>
      </c>
      <c r="V102" s="240" t="n">
        <v>0.0102661288984697</v>
      </c>
      <c r="W102" s="240" t="n">
        <v>0.0101508297524053</v>
      </c>
      <c r="X102" s="240" t="n">
        <v>0.0100357775565966</v>
      </c>
      <c r="Y102" s="240" t="n">
        <v>0.00991180512370234</v>
      </c>
      <c r="Z102" s="240" t="n">
        <v>0.0097939543572935</v>
      </c>
      <c r="AA102" s="240" t="n">
        <v>0.00967272542201926</v>
      </c>
      <c r="AB102" s="240" t="n">
        <v>0.00956321697527608</v>
      </c>
      <c r="AC102" s="240" t="n">
        <v>0.00945617926777467</v>
      </c>
      <c r="AD102" s="240" t="n">
        <v>0.00935701469855687</v>
      </c>
      <c r="AE102" s="240" t="n">
        <v>0.00926098870767037</v>
      </c>
      <c r="AF102" s="240" t="n">
        <v>0.00916730082938036</v>
      </c>
    </row>
    <row r="103" customFormat="false" ht="15" hidden="false" customHeight="false" outlineLevel="0" collapsed="false">
      <c r="A103" s="259" t="s">
        <v>64</v>
      </c>
      <c r="B103" s="243" t="n">
        <v>0.0216151773633345</v>
      </c>
      <c r="C103" s="243" t="n">
        <v>0.0212831690753671</v>
      </c>
      <c r="D103" s="243" t="n">
        <v>0.0209469059789976</v>
      </c>
      <c r="E103" s="243" t="n">
        <v>0.0206215201284593</v>
      </c>
      <c r="F103" s="243" t="n">
        <v>0.0202933581692058</v>
      </c>
      <c r="G103" s="243" t="n">
        <v>0.0199794371662991</v>
      </c>
      <c r="H103" s="243" t="n">
        <v>0.0196859458294439</v>
      </c>
      <c r="I103" s="243" t="n">
        <v>0.0194141519324998</v>
      </c>
      <c r="J103" s="243" t="n">
        <v>0.0191511390743409</v>
      </c>
      <c r="K103" s="243" t="n">
        <v>0.0188922705317255</v>
      </c>
      <c r="L103" s="243" t="n">
        <v>0.0186493448402368</v>
      </c>
      <c r="M103" s="243" t="n">
        <v>0.0184271654473408</v>
      </c>
      <c r="N103" s="243" t="n">
        <v>0.0182039434168988</v>
      </c>
      <c r="O103" s="243" t="n">
        <v>0.0179898922580681</v>
      </c>
      <c r="P103" s="243" t="n">
        <v>0.0180846726605583</v>
      </c>
      <c r="Q103" s="243" t="n">
        <v>0.0175508226281688</v>
      </c>
      <c r="R103" s="243" t="n">
        <v>0.0173554461138005</v>
      </c>
      <c r="S103" s="243" t="n">
        <v>0.01715879178391</v>
      </c>
      <c r="T103" s="243" t="n">
        <v>0.0169603550426558</v>
      </c>
      <c r="U103" s="243" t="n">
        <v>0.0167669139750167</v>
      </c>
      <c r="V103" s="243" t="n">
        <v>0.0165753347642182</v>
      </c>
      <c r="W103" s="243" t="n">
        <v>0.0164086363992377</v>
      </c>
      <c r="X103" s="243" t="n">
        <v>0.0162393524873588</v>
      </c>
      <c r="Y103" s="243" t="n">
        <v>0.0160778881058301</v>
      </c>
      <c r="Z103" s="243" t="n">
        <v>0.0159119105561726</v>
      </c>
      <c r="AA103" s="243" t="n">
        <v>0.0157486852312618</v>
      </c>
      <c r="AB103" s="243" t="n">
        <v>0.015610026095585</v>
      </c>
      <c r="AC103" s="243" t="n">
        <v>0.0154672206757496</v>
      </c>
      <c r="AD103" s="243" t="n">
        <v>0.0153240283999935</v>
      </c>
      <c r="AE103" s="243" t="n">
        <v>0.015165616617803</v>
      </c>
      <c r="AF103" s="243" t="n">
        <v>0.0150112783227155</v>
      </c>
    </row>
    <row r="104" customFormat="false" ht="15" hidden="false" customHeight="false" outlineLevel="0" collapsed="false">
      <c r="A104" s="258" t="s">
        <v>69</v>
      </c>
      <c r="B104" s="240" t="n">
        <v>0.0367234047737989</v>
      </c>
      <c r="C104" s="240" t="n">
        <v>0.0361080799525962</v>
      </c>
      <c r="D104" s="240" t="n">
        <v>0.0355193665499251</v>
      </c>
      <c r="E104" s="240" t="n">
        <v>0.0349206443683244</v>
      </c>
      <c r="F104" s="240" t="n">
        <v>0.0343206453856591</v>
      </c>
      <c r="G104" s="240" t="n">
        <v>0.0337391599543252</v>
      </c>
      <c r="H104" s="240" t="n">
        <v>0.0332103530587636</v>
      </c>
      <c r="I104" s="240" t="n">
        <v>0.032687154568838</v>
      </c>
      <c r="J104" s="240" t="n">
        <v>0.0321679320447238</v>
      </c>
      <c r="K104" s="240" t="n">
        <v>0.031677425258875</v>
      </c>
      <c r="L104" s="240" t="n">
        <v>0.0311845195163887</v>
      </c>
      <c r="M104" s="240" t="n">
        <v>0.0307377337691862</v>
      </c>
      <c r="N104" s="240" t="n">
        <v>0.0303223189391036</v>
      </c>
      <c r="O104" s="240" t="n">
        <v>0.0299012553808133</v>
      </c>
      <c r="P104" s="240" t="n">
        <v>0.0304408924465771</v>
      </c>
      <c r="Q104" s="240" t="n">
        <v>0.0291456948117619</v>
      </c>
      <c r="R104" s="240" t="n">
        <v>0.0288164122118341</v>
      </c>
      <c r="S104" s="240" t="n">
        <v>0.0284796948773518</v>
      </c>
      <c r="T104" s="240" t="n">
        <v>0.0281472623216879</v>
      </c>
      <c r="U104" s="240" t="n">
        <v>0.027809067112942</v>
      </c>
      <c r="V104" s="240" t="n">
        <v>0.0274761460687773</v>
      </c>
      <c r="W104" s="240" t="n">
        <v>0.0271788888356511</v>
      </c>
      <c r="X104" s="240" t="n">
        <v>0.026881165470688</v>
      </c>
      <c r="Y104" s="240" t="n">
        <v>0.0265859525880081</v>
      </c>
      <c r="Z104" s="240" t="n">
        <v>0.0262901835886645</v>
      </c>
      <c r="AA104" s="240" t="n">
        <v>0.0260053921493961</v>
      </c>
      <c r="AB104" s="240" t="n">
        <v>0.025756187094519</v>
      </c>
      <c r="AC104" s="240" t="n">
        <v>0.0255034391683223</v>
      </c>
      <c r="AD104" s="240" t="n">
        <v>0.0252523186910395</v>
      </c>
      <c r="AE104" s="240" t="n">
        <v>0.0250135328383412</v>
      </c>
      <c r="AF104" s="240" t="n">
        <v>0.0247770233436937</v>
      </c>
    </row>
    <row r="105" customFormat="false" ht="15" hidden="false" customHeight="false" outlineLevel="0" collapsed="false">
      <c r="A105" s="259" t="s">
        <v>70</v>
      </c>
      <c r="B105" s="243" t="n">
        <v>0.0688829101581866</v>
      </c>
      <c r="C105" s="243" t="n">
        <v>0.067684423480139</v>
      </c>
      <c r="D105" s="243" t="n">
        <v>0.0664376316503498</v>
      </c>
      <c r="E105" s="243" t="n">
        <v>0.0651830146524021</v>
      </c>
      <c r="F105" s="243" t="n">
        <v>0.0639503252052578</v>
      </c>
      <c r="G105" s="243" t="n">
        <v>0.0627343392775491</v>
      </c>
      <c r="H105" s="243" t="n">
        <v>0.0616302643154955</v>
      </c>
      <c r="I105" s="243" t="n">
        <v>0.0605599336688533</v>
      </c>
      <c r="J105" s="243" t="n">
        <v>0.0595082158720059</v>
      </c>
      <c r="K105" s="243" t="n">
        <v>0.0584350972410674</v>
      </c>
      <c r="L105" s="243" t="n">
        <v>0.0573852145861779</v>
      </c>
      <c r="M105" s="243" t="n">
        <v>0.0564448356573647</v>
      </c>
      <c r="N105" s="243" t="n">
        <v>0.0555458403482845</v>
      </c>
      <c r="O105" s="243" t="n">
        <v>0.0546703217300633</v>
      </c>
      <c r="P105" s="243" t="n">
        <v>0.0553988116602642</v>
      </c>
      <c r="Q105" s="243" t="n">
        <v>0.0529156878099713</v>
      </c>
      <c r="R105" s="243" t="n">
        <v>0.0521467193931079</v>
      </c>
      <c r="S105" s="243" t="n">
        <v>0.0514093763692128</v>
      </c>
      <c r="T105" s="243" t="n">
        <v>0.0506909626281306</v>
      </c>
      <c r="U105" s="243" t="n">
        <v>0.0500081391679497</v>
      </c>
      <c r="V105" s="243" t="n">
        <v>0.0493449951134836</v>
      </c>
      <c r="W105" s="243" t="n">
        <v>0.0487587230029868</v>
      </c>
      <c r="X105" s="243" t="n">
        <v>0.0481718997530397</v>
      </c>
      <c r="Y105" s="243" t="n">
        <v>0.0475740942221641</v>
      </c>
      <c r="Z105" s="243" t="n">
        <v>0.0470012533987931</v>
      </c>
      <c r="AA105" s="243" t="n">
        <v>0.0464032605999328</v>
      </c>
      <c r="AB105" s="243" t="n">
        <v>0.0458996191334419</v>
      </c>
      <c r="AC105" s="243" t="n">
        <v>0.0453918305597579</v>
      </c>
      <c r="AD105" s="243" t="n">
        <v>0.0448883367495099</v>
      </c>
      <c r="AE105" s="243" t="n">
        <v>0.0443961584352994</v>
      </c>
      <c r="AF105" s="243" t="n">
        <v>0.0438990075394776</v>
      </c>
    </row>
    <row r="106" customFormat="false" ht="15" hidden="false" customHeight="false" outlineLevel="0" collapsed="false">
      <c r="A106" s="258" t="s">
        <v>71</v>
      </c>
      <c r="B106" s="240" t="n">
        <v>0.110919146213264</v>
      </c>
      <c r="C106" s="240" t="n">
        <v>0.108793996593812</v>
      </c>
      <c r="D106" s="240" t="n">
        <v>0.106747577836776</v>
      </c>
      <c r="E106" s="240" t="n">
        <v>0.104791349861796</v>
      </c>
      <c r="F106" s="240" t="n">
        <v>0.102893665851617</v>
      </c>
      <c r="G106" s="240" t="n">
        <v>0.101004706972266</v>
      </c>
      <c r="H106" s="240" t="n">
        <v>0.0993447558506794</v>
      </c>
      <c r="I106" s="240" t="n">
        <v>0.0976002589620202</v>
      </c>
      <c r="J106" s="240" t="n">
        <v>0.0958396897422192</v>
      </c>
      <c r="K106" s="240" t="n">
        <v>0.0941190059098697</v>
      </c>
      <c r="L106" s="240" t="n">
        <v>0.0924464999905226</v>
      </c>
      <c r="M106" s="240" t="n">
        <v>0.0909614277489925</v>
      </c>
      <c r="N106" s="240" t="n">
        <v>0.0894693722294559</v>
      </c>
      <c r="O106" s="240" t="n">
        <v>0.0879935212458702</v>
      </c>
      <c r="P106" s="240" t="n">
        <v>0.0885346325386448</v>
      </c>
      <c r="Q106" s="240" t="n">
        <v>0.0851191634158245</v>
      </c>
      <c r="R106" s="240" t="n">
        <v>0.0838384927315095</v>
      </c>
      <c r="S106" s="240" t="n">
        <v>0.0826007181692313</v>
      </c>
      <c r="T106" s="240" t="n">
        <v>0.0813757788997875</v>
      </c>
      <c r="U106" s="240" t="n">
        <v>0.0801703093613099</v>
      </c>
      <c r="V106" s="240" t="n">
        <v>0.0789703120323527</v>
      </c>
      <c r="W106" s="240" t="n">
        <v>0.0779186839979927</v>
      </c>
      <c r="X106" s="240" t="n">
        <v>0.0769168107794107</v>
      </c>
      <c r="Y106" s="240" t="n">
        <v>0.0759399413278898</v>
      </c>
      <c r="Z106" s="240" t="n">
        <v>0.0749753874923936</v>
      </c>
      <c r="AA106" s="240" t="n">
        <v>0.0740703566824032</v>
      </c>
      <c r="AB106" s="240" t="n">
        <v>0.0732498089437484</v>
      </c>
      <c r="AC106" s="240" t="n">
        <v>0.0724369757354472</v>
      </c>
      <c r="AD106" s="240" t="n">
        <v>0.0716320948256212</v>
      </c>
      <c r="AE106" s="240" t="n">
        <v>0.0708231623539576</v>
      </c>
      <c r="AF106" s="240" t="n">
        <v>0.0700190296348441</v>
      </c>
    </row>
    <row r="107" customFormat="false" ht="15" hidden="false" customHeight="false" outlineLevel="0" collapsed="false">
      <c r="A107" s="259" t="s">
        <v>72</v>
      </c>
      <c r="B107" s="243" t="n">
        <v>0.162472291041857</v>
      </c>
      <c r="C107" s="243" t="n">
        <v>0.159967420973849</v>
      </c>
      <c r="D107" s="243" t="n">
        <v>0.157395629737639</v>
      </c>
      <c r="E107" s="243" t="n">
        <v>0.154650142413829</v>
      </c>
      <c r="F107" s="243" t="n">
        <v>0.151910918801721</v>
      </c>
      <c r="G107" s="243" t="n">
        <v>0.149201456364895</v>
      </c>
      <c r="H107" s="243" t="n">
        <v>0.14660729486143</v>
      </c>
      <c r="I107" s="243" t="n">
        <v>0.144189615622935</v>
      </c>
      <c r="J107" s="243" t="n">
        <v>0.141845541048905</v>
      </c>
      <c r="K107" s="243" t="n">
        <v>0.139515669406693</v>
      </c>
      <c r="L107" s="243" t="n">
        <v>0.137307656526189</v>
      </c>
      <c r="M107" s="243" t="n">
        <v>0.135233437373961</v>
      </c>
      <c r="N107" s="243" t="n">
        <v>0.133163695034881</v>
      </c>
      <c r="O107" s="243" t="n">
        <v>0.131078135916661</v>
      </c>
      <c r="P107" s="243" t="n">
        <v>0.132000152866419</v>
      </c>
      <c r="Q107" s="243" t="n">
        <v>0.126936101612439</v>
      </c>
      <c r="R107" s="243" t="n">
        <v>0.125113210405366</v>
      </c>
      <c r="S107" s="243" t="n">
        <v>0.123289260396123</v>
      </c>
      <c r="T107" s="243" t="n">
        <v>0.12156385116619</v>
      </c>
      <c r="U107" s="243" t="n">
        <v>0.119788532115505</v>
      </c>
      <c r="V107" s="243" t="n">
        <v>0.117999988593525</v>
      </c>
      <c r="W107" s="243" t="n">
        <v>0.11649353577458</v>
      </c>
      <c r="X107" s="243" t="n">
        <v>0.114976954867524</v>
      </c>
      <c r="Y107" s="243" t="n">
        <v>0.113479646125624</v>
      </c>
      <c r="Z107" s="243" t="n">
        <v>0.112042389679204</v>
      </c>
      <c r="AA107" s="243" t="n">
        <v>0.110594527108237</v>
      </c>
      <c r="AB107" s="243" t="n">
        <v>0.109310164532601</v>
      </c>
      <c r="AC107" s="243" t="n">
        <v>0.108079859621096</v>
      </c>
      <c r="AD107" s="243" t="n">
        <v>0.106899058277936</v>
      </c>
      <c r="AE107" s="243" t="n">
        <v>0.105757895269258</v>
      </c>
      <c r="AF107" s="243" t="n">
        <v>0.104636900755366</v>
      </c>
    </row>
    <row r="108" customFormat="false" ht="15" hidden="false" customHeight="false" outlineLevel="0" collapsed="false">
      <c r="A108" s="258" t="s">
        <v>74</v>
      </c>
      <c r="B108" s="240" t="n">
        <v>0.23883612851081</v>
      </c>
      <c r="C108" s="240" t="n">
        <v>0.233353806956482</v>
      </c>
      <c r="D108" s="240" t="n">
        <v>0.227905260187135</v>
      </c>
      <c r="E108" s="240" t="n">
        <v>0.223365436382126</v>
      </c>
      <c r="F108" s="240" t="n">
        <v>0.219199884250886</v>
      </c>
      <c r="G108" s="240" t="n">
        <v>0.215763692065728</v>
      </c>
      <c r="H108" s="240" t="n">
        <v>0.212982199171985</v>
      </c>
      <c r="I108" s="240" t="n">
        <v>0.210083221772914</v>
      </c>
      <c r="J108" s="240" t="n">
        <v>0.207150111198241</v>
      </c>
      <c r="K108" s="240" t="n">
        <v>0.204300816336359</v>
      </c>
      <c r="L108" s="240" t="n">
        <v>0.201208609646244</v>
      </c>
      <c r="M108" s="240" t="n">
        <v>0.198651225722596</v>
      </c>
      <c r="N108" s="240" t="n">
        <v>0.195910403025457</v>
      </c>
      <c r="O108" s="240" t="n">
        <v>0.193361257143948</v>
      </c>
      <c r="P108" s="240" t="n">
        <v>0.19928866234285</v>
      </c>
      <c r="Q108" s="240" t="n">
        <v>0.188414788664703</v>
      </c>
      <c r="R108" s="240" t="n">
        <v>0.186180826254241</v>
      </c>
      <c r="S108" s="240" t="n">
        <v>0.183953796291031</v>
      </c>
      <c r="T108" s="240" t="n">
        <v>0.181615721208889</v>
      </c>
      <c r="U108" s="240" t="n">
        <v>0.179321193054631</v>
      </c>
      <c r="V108" s="240" t="n">
        <v>0.177202653597722</v>
      </c>
      <c r="W108" s="240" t="n">
        <v>0.175173583134235</v>
      </c>
      <c r="X108" s="240" t="n">
        <v>0.173161281627978</v>
      </c>
      <c r="Y108" s="240" t="n">
        <v>0.171258453871792</v>
      </c>
      <c r="Z108" s="240" t="n">
        <v>0.169284597632696</v>
      </c>
      <c r="AA108" s="240" t="n">
        <v>0.167293701563038</v>
      </c>
      <c r="AB108" s="240" t="n">
        <v>0.16567725563058</v>
      </c>
      <c r="AC108" s="240" t="n">
        <v>0.164048790233314</v>
      </c>
      <c r="AD108" s="240" t="n">
        <v>0.162418238525133</v>
      </c>
      <c r="AE108" s="240" t="n">
        <v>0.160746970192453</v>
      </c>
      <c r="AF108" s="240" t="n">
        <v>0.159124891791926</v>
      </c>
    </row>
    <row r="109" customFormat="false" ht="15" hidden="false" customHeight="false" outlineLevel="0" collapsed="false">
      <c r="A109" s="260" t="s">
        <v>218</v>
      </c>
      <c r="B109" s="246" t="n">
        <v>0.292198581560284</v>
      </c>
      <c r="C109" s="246" t="n">
        <v>0.289603379488383</v>
      </c>
      <c r="D109" s="246" t="n">
        <v>0.285419886656363</v>
      </c>
      <c r="E109" s="246" t="n">
        <v>0.281728347219531</v>
      </c>
      <c r="F109" s="246" t="n">
        <v>0.277736686390533</v>
      </c>
      <c r="G109" s="246" t="n">
        <v>0.274091837640998</v>
      </c>
      <c r="H109" s="246" t="n">
        <v>0.270896273917422</v>
      </c>
      <c r="I109" s="246" t="n">
        <v>0.267936703026579</v>
      </c>
      <c r="J109" s="246" t="n">
        <v>0.264296541270497</v>
      </c>
      <c r="K109" s="246" t="n">
        <v>0.261350371690115</v>
      </c>
      <c r="L109" s="246" t="n">
        <v>0.257795344751866</v>
      </c>
      <c r="M109" s="246" t="n">
        <v>0.254814814814815</v>
      </c>
      <c r="N109" s="246" t="n">
        <v>0.252236135957066</v>
      </c>
      <c r="O109" s="246" t="n">
        <v>0.249268292682927</v>
      </c>
      <c r="P109" s="246" t="n">
        <v>0.26743905382573</v>
      </c>
      <c r="Q109" s="246" t="n">
        <v>0.244081882897919</v>
      </c>
      <c r="R109" s="246" t="n">
        <v>0.241732111010294</v>
      </c>
      <c r="S109" s="246" t="n">
        <v>0.239390265026849</v>
      </c>
      <c r="T109" s="246" t="n">
        <v>0.236890709066088</v>
      </c>
      <c r="U109" s="246" t="n">
        <v>0.234515153786573</v>
      </c>
      <c r="V109" s="246" t="n">
        <v>0.231995498874719</v>
      </c>
      <c r="W109" s="246" t="n">
        <v>0.22985410642947</v>
      </c>
      <c r="X109" s="246" t="n">
        <v>0.227941942067012</v>
      </c>
      <c r="Y109" s="246" t="n">
        <v>0.225919370698132</v>
      </c>
      <c r="Z109" s="246" t="n">
        <v>0.223891140275867</v>
      </c>
      <c r="AA109" s="246" t="n">
        <v>0.221886261756175</v>
      </c>
      <c r="AB109" s="246" t="n">
        <v>0.220108424518575</v>
      </c>
      <c r="AC109" s="246" t="n">
        <v>0.218383752576022</v>
      </c>
      <c r="AD109" s="246" t="n">
        <v>0.216559751142334</v>
      </c>
      <c r="AE109" s="246" t="n">
        <v>0.214878357474335</v>
      </c>
      <c r="AF109" s="246" t="n">
        <v>0.21313977096299</v>
      </c>
    </row>
    <row r="111" s="263" customFormat="true" ht="15" hidden="false" customHeight="false" outlineLevel="0" collapsed="false">
      <c r="A111" s="261"/>
      <c r="B111" s="262" t="s">
        <v>361</v>
      </c>
      <c r="C111" s="262" t="s">
        <v>362</v>
      </c>
      <c r="D111" s="262" t="n">
        <v>2012</v>
      </c>
      <c r="E111" s="262" t="n">
        <v>2013</v>
      </c>
      <c r="F111" s="262" t="n">
        <v>2014</v>
      </c>
      <c r="G111" s="262" t="n">
        <v>2015</v>
      </c>
      <c r="H111" s="262" t="n">
        <v>2016</v>
      </c>
      <c r="I111" s="262" t="n">
        <v>2017</v>
      </c>
      <c r="J111" s="262" t="n">
        <v>2018</v>
      </c>
      <c r="K111" s="262" t="n">
        <v>2019</v>
      </c>
      <c r="L111" s="262" t="n">
        <v>2020</v>
      </c>
      <c r="M111" s="262" t="n">
        <v>2021</v>
      </c>
      <c r="N111" s="262" t="n">
        <v>2022</v>
      </c>
      <c r="O111" s="262" t="n">
        <v>2023</v>
      </c>
      <c r="P111" s="262" t="n">
        <v>2024</v>
      </c>
      <c r="Q111" s="262" t="n">
        <v>2025</v>
      </c>
      <c r="R111" s="262" t="n">
        <v>2026</v>
      </c>
      <c r="S111" s="262" t="n">
        <v>2027</v>
      </c>
      <c r="T111" s="262" t="n">
        <v>2028</v>
      </c>
      <c r="U111" s="262" t="n">
        <v>2029</v>
      </c>
      <c r="V111" s="262" t="n">
        <v>2030</v>
      </c>
      <c r="W111" s="262" t="n">
        <v>2031</v>
      </c>
      <c r="X111" s="262" t="n">
        <v>2032</v>
      </c>
      <c r="Y111" s="262" t="n">
        <v>2033</v>
      </c>
      <c r="Z111" s="262" t="n">
        <v>2034</v>
      </c>
      <c r="AA111" s="262" t="n">
        <v>2035</v>
      </c>
      <c r="AB111" s="262" t="n">
        <v>2036</v>
      </c>
      <c r="AC111" s="262" t="n">
        <v>2037</v>
      </c>
      <c r="AD111" s="262" t="n">
        <v>2038</v>
      </c>
      <c r="AE111" s="262" t="n">
        <v>2039</v>
      </c>
      <c r="AF111" s="262" t="n">
        <v>2040</v>
      </c>
    </row>
    <row r="112" s="127" customFormat="true" ht="15" hidden="false" customHeight="false" outlineLevel="0" collapsed="false">
      <c r="A112" s="264"/>
      <c r="B112" s="265"/>
      <c r="C112" s="265"/>
      <c r="D112" s="265"/>
      <c r="E112" s="265"/>
      <c r="F112" s="265"/>
      <c r="G112" s="265"/>
      <c r="H112" s="265"/>
      <c r="I112" s="265"/>
      <c r="J112" s="265"/>
      <c r="K112" s="265" t="s">
        <v>363</v>
      </c>
      <c r="L112" s="265"/>
      <c r="M112" s="265"/>
      <c r="N112" s="265"/>
      <c r="O112" s="265"/>
      <c r="P112" s="265"/>
      <c r="Q112" s="265"/>
      <c r="R112" s="265"/>
      <c r="S112" s="265"/>
      <c r="T112" s="265"/>
      <c r="U112" s="265"/>
      <c r="V112" s="265"/>
      <c r="W112" s="265"/>
      <c r="X112" s="265"/>
      <c r="Y112" s="265"/>
      <c r="Z112" s="265"/>
      <c r="AA112" s="265"/>
      <c r="AB112" s="265"/>
      <c r="AC112" s="265"/>
      <c r="AD112" s="265"/>
      <c r="AE112" s="265"/>
      <c r="AF112" s="265"/>
    </row>
    <row r="113" s="268" customFormat="true" ht="61" hidden="false" customHeight="false" outlineLevel="0" collapsed="false">
      <c r="A113" s="266"/>
      <c r="B113" s="267" t="s">
        <v>169</v>
      </c>
      <c r="C113" s="267" t="s">
        <v>169</v>
      </c>
      <c r="D113" s="267" t="s">
        <v>169</v>
      </c>
      <c r="E113" s="267" t="s">
        <v>169</v>
      </c>
      <c r="F113" s="267" t="s">
        <v>169</v>
      </c>
      <c r="G113" s="267" t="s">
        <v>169</v>
      </c>
      <c r="H113" s="267" t="s">
        <v>169</v>
      </c>
      <c r="I113" s="267" t="s">
        <v>169</v>
      </c>
      <c r="J113" s="267" t="s">
        <v>169</v>
      </c>
      <c r="K113" s="267" t="s">
        <v>169</v>
      </c>
      <c r="L113" s="267" t="s">
        <v>169</v>
      </c>
      <c r="M113" s="267" t="s">
        <v>169</v>
      </c>
      <c r="N113" s="267" t="s">
        <v>169</v>
      </c>
      <c r="O113" s="267" t="s">
        <v>169</v>
      </c>
      <c r="P113" s="267" t="s">
        <v>169</v>
      </c>
      <c r="Q113" s="267" t="s">
        <v>169</v>
      </c>
      <c r="R113" s="267" t="s">
        <v>169</v>
      </c>
      <c r="S113" s="267" t="s">
        <v>169</v>
      </c>
      <c r="T113" s="267" t="s">
        <v>169</v>
      </c>
      <c r="U113" s="267" t="s">
        <v>169</v>
      </c>
      <c r="V113" s="267" t="s">
        <v>169</v>
      </c>
      <c r="W113" s="267" t="s">
        <v>169</v>
      </c>
      <c r="X113" s="267" t="s">
        <v>169</v>
      </c>
      <c r="Y113" s="267" t="s">
        <v>169</v>
      </c>
      <c r="Z113" s="267" t="s">
        <v>169</v>
      </c>
      <c r="AA113" s="267" t="s">
        <v>169</v>
      </c>
      <c r="AB113" s="267" t="s">
        <v>169</v>
      </c>
      <c r="AC113" s="267" t="s">
        <v>169</v>
      </c>
      <c r="AD113" s="267" t="s">
        <v>169</v>
      </c>
      <c r="AE113" s="267" t="s">
        <v>169</v>
      </c>
      <c r="AF113" s="267" t="s">
        <v>169</v>
      </c>
    </row>
    <row r="114" customFormat="false" ht="25" hidden="false" customHeight="false" outlineLevel="0" collapsed="false">
      <c r="A114" s="262" t="s">
        <v>364</v>
      </c>
      <c r="B114" s="269" t="s">
        <v>181</v>
      </c>
      <c r="C114" s="269" t="s">
        <v>181</v>
      </c>
      <c r="D114" s="269" t="s">
        <v>181</v>
      </c>
      <c r="E114" s="269" t="s">
        <v>181</v>
      </c>
      <c r="F114" s="269" t="s">
        <v>181</v>
      </c>
      <c r="G114" s="269" t="s">
        <v>181</v>
      </c>
      <c r="H114" s="269" t="s">
        <v>181</v>
      </c>
      <c r="I114" s="269" t="s">
        <v>181</v>
      </c>
      <c r="J114" s="269" t="s">
        <v>181</v>
      </c>
      <c r="K114" s="269" t="s">
        <v>181</v>
      </c>
      <c r="L114" s="269" t="s">
        <v>181</v>
      </c>
      <c r="M114" s="269" t="s">
        <v>181</v>
      </c>
      <c r="N114" s="269" t="s">
        <v>181</v>
      </c>
      <c r="O114" s="269" t="s">
        <v>181</v>
      </c>
      <c r="P114" s="269" t="s">
        <v>181</v>
      </c>
      <c r="Q114" s="269" t="s">
        <v>181</v>
      </c>
      <c r="R114" s="269" t="s">
        <v>181</v>
      </c>
      <c r="S114" s="269" t="s">
        <v>181</v>
      </c>
      <c r="T114" s="269" t="s">
        <v>181</v>
      </c>
      <c r="U114" s="269" t="s">
        <v>181</v>
      </c>
      <c r="V114" s="269" t="s">
        <v>181</v>
      </c>
      <c r="W114" s="269" t="s">
        <v>181</v>
      </c>
      <c r="X114" s="269" t="s">
        <v>181</v>
      </c>
      <c r="Y114" s="269" t="s">
        <v>181</v>
      </c>
      <c r="Z114" s="269" t="s">
        <v>181</v>
      </c>
      <c r="AA114" s="269" t="s">
        <v>181</v>
      </c>
      <c r="AB114" s="269" t="s">
        <v>181</v>
      </c>
      <c r="AC114" s="269" t="s">
        <v>181</v>
      </c>
      <c r="AD114" s="269" t="s">
        <v>181</v>
      </c>
      <c r="AE114" s="269" t="s">
        <v>181</v>
      </c>
      <c r="AF114" s="269" t="s">
        <v>181</v>
      </c>
    </row>
    <row r="115" customFormat="false" ht="15" hidden="false" customHeight="false" outlineLevel="0" collapsed="false">
      <c r="A115" s="258" t="n">
        <v>0</v>
      </c>
      <c r="B115" s="270" t="n">
        <f aca="false">B34</f>
        <v>0.0114707432788614</v>
      </c>
      <c r="C115" s="270" t="n">
        <f aca="false">C34</f>
        <v>0.0114509168973269</v>
      </c>
      <c r="D115" s="270" t="n">
        <f aca="false">D34</f>
        <v>0.0110839421006991</v>
      </c>
      <c r="E115" s="270" t="n">
        <f aca="false">E34</f>
        <v>0.0107116663503887</v>
      </c>
      <c r="F115" s="270" t="n">
        <f aca="false">F34</f>
        <v>0.0103325617580062</v>
      </c>
      <c r="G115" s="270" t="n">
        <f aca="false">G34</f>
        <v>0.00995839968540037</v>
      </c>
      <c r="H115" s="270" t="n">
        <f aca="false">H34</f>
        <v>0.00963831972123059</v>
      </c>
      <c r="I115" s="270" t="n">
        <f aca="false">I34</f>
        <v>0.00933738607243151</v>
      </c>
      <c r="J115" s="270" t="n">
        <f aca="false">J34</f>
        <v>0.00902722756173151</v>
      </c>
      <c r="K115" s="270" t="n">
        <f aca="false">K34</f>
        <v>0.00965429756976053</v>
      </c>
      <c r="L115" s="270" t="n">
        <f aca="false">L34</f>
        <v>0.00846071339870279</v>
      </c>
      <c r="M115" s="270" t="n">
        <f aca="false">M34</f>
        <v>0.00819493351567601</v>
      </c>
      <c r="N115" s="270" t="n">
        <f aca="false">N34</f>
        <v>0.00794812063187183</v>
      </c>
      <c r="O115" s="270" t="n">
        <f aca="false">O34</f>
        <v>0.0077051003713827</v>
      </c>
      <c r="P115" s="270" t="n">
        <f aca="false">P34</f>
        <v>0.00749330680381975</v>
      </c>
      <c r="Q115" s="270" t="n">
        <f aca="false">Q34</f>
        <v>0.00726567591009131</v>
      </c>
      <c r="R115" s="270" t="n">
        <f aca="false">R34</f>
        <v>0.00705816243497305</v>
      </c>
      <c r="S115" s="270" t="n">
        <f aca="false">S34</f>
        <v>0.006870008459713</v>
      </c>
      <c r="T115" s="270" t="n">
        <f aca="false">T34</f>
        <v>0.00668017726273552</v>
      </c>
      <c r="U115" s="270" t="n">
        <f aca="false">U34</f>
        <v>0.00651374237580784</v>
      </c>
      <c r="V115" s="270" t="n">
        <f aca="false">V34</f>
        <v>0.00633272159799677</v>
      </c>
      <c r="W115" s="270" t="n">
        <f aca="false">W34</f>
        <v>0.00618052470054118</v>
      </c>
      <c r="X115" s="270" t="n">
        <f aca="false">X34</f>
        <v>0.00601255084007184</v>
      </c>
      <c r="Y115" s="270" t="n">
        <f aca="false">Y34</f>
        <v>0.00586961902636613</v>
      </c>
      <c r="Z115" s="270" t="n">
        <f aca="false">Z34</f>
        <v>0.00572197191551224</v>
      </c>
      <c r="AA115" s="270" t="n">
        <f aca="false">AA34</f>
        <v>0.00559503285482925</v>
      </c>
      <c r="AB115" s="270" t="n">
        <f aca="false">AB34</f>
        <v>0.0054635658781814</v>
      </c>
      <c r="AC115" s="270" t="n">
        <f aca="false">AC34</f>
        <v>0.00534305472997862</v>
      </c>
      <c r="AD115" s="270" t="n">
        <f aca="false">AD34</f>
        <v>0.0052348687793574</v>
      </c>
      <c r="AE115" s="270" t="n">
        <f aca="false">AE34</f>
        <v>0.0051261289013622</v>
      </c>
      <c r="AF115" s="270" t="n">
        <f aca="false">AF34</f>
        <v>0.00501961275616601</v>
      </c>
    </row>
    <row r="116" customFormat="false" ht="15" hidden="false" customHeight="false" outlineLevel="0" collapsed="false">
      <c r="A116" s="271" t="n">
        <v>1</v>
      </c>
      <c r="B116" s="272" t="n">
        <f aca="false">B35</f>
        <v>0.000519195045395853</v>
      </c>
      <c r="C116" s="272" t="n">
        <f aca="false">C35</f>
        <v>0.000491609665999446</v>
      </c>
      <c r="D116" s="272" t="n">
        <f aca="false">D35</f>
        <v>0.000470347060910419</v>
      </c>
      <c r="E116" s="272" t="n">
        <f aca="false">E35</f>
        <v>0.000448025878197718</v>
      </c>
      <c r="F116" s="272" t="n">
        <f aca="false">F35</f>
        <v>0.000427569591249202</v>
      </c>
      <c r="G116" s="272" t="n">
        <f aca="false">G35</f>
        <v>0.000409986780054562</v>
      </c>
      <c r="H116" s="272" t="n">
        <f aca="false">H35</f>
        <v>0.000393400334548932</v>
      </c>
      <c r="I116" s="272" t="n">
        <f aca="false">I35</f>
        <v>0.000376286467874517</v>
      </c>
      <c r="J116" s="272" t="n">
        <f aca="false">J35</f>
        <v>0.000363943275761933</v>
      </c>
      <c r="K116" s="272" t="n">
        <f aca="false">K35</f>
        <v>0.00030142284096764</v>
      </c>
      <c r="L116" s="272" t="n">
        <f aca="false">L35</f>
        <v>0.000333699657648297</v>
      </c>
      <c r="M116" s="272" t="n">
        <f aca="false">M35</f>
        <v>0.00031918115807206</v>
      </c>
      <c r="N116" s="272" t="n">
        <f aca="false">N35</f>
        <v>0.000308666440439604</v>
      </c>
      <c r="O116" s="272" t="n">
        <f aca="false">O35</f>
        <v>0.000298764815929551</v>
      </c>
      <c r="P116" s="272" t="n">
        <f aca="false">P35</f>
        <v>0.000284317004210418</v>
      </c>
      <c r="Q116" s="272" t="n">
        <f aca="false">Q35</f>
        <v>0.000275173568102866</v>
      </c>
      <c r="R116" s="272" t="n">
        <f aca="false">R35</f>
        <v>0.000265405099310906</v>
      </c>
      <c r="S116" s="272" t="n">
        <f aca="false">S35</f>
        <v>0.000256493526637833</v>
      </c>
      <c r="T116" s="272" t="n">
        <f aca="false">T35</f>
        <v>0.000248092131935588</v>
      </c>
      <c r="U116" s="272" t="n">
        <f aca="false">U35</f>
        <v>0.000236027094995979</v>
      </c>
      <c r="V116" s="272" t="n">
        <f aca="false">V35</f>
        <v>0.000229001988367399</v>
      </c>
      <c r="W116" s="272" t="n">
        <f aca="false">W35</f>
        <v>0.000223727743212643</v>
      </c>
      <c r="X116" s="272" t="n">
        <f aca="false">X35</f>
        <v>0.000218700900195634</v>
      </c>
      <c r="Y116" s="272" t="n">
        <f aca="false">Y35</f>
        <v>0.000211818047522782</v>
      </c>
      <c r="Z116" s="272" t="n">
        <f aca="false">Z35</f>
        <v>0.000204835450826073</v>
      </c>
      <c r="AA116" s="272" t="n">
        <f aca="false">AA35</f>
        <v>0.000200231139001958</v>
      </c>
      <c r="AB116" s="272" t="n">
        <f aca="false">AB35</f>
        <v>0.000193881454018067</v>
      </c>
      <c r="AC116" s="272" t="n">
        <f aca="false">AC35</f>
        <v>0.000188538819193354</v>
      </c>
      <c r="AD116" s="272" t="n">
        <f aca="false">AD35</f>
        <v>0.000181020661036936</v>
      </c>
      <c r="AE116" s="272" t="n">
        <f aca="false">AE35</f>
        <v>0.000176652535252639</v>
      </c>
      <c r="AF116" s="272" t="n">
        <f aca="false">AF35</f>
        <v>0.000171538753625683</v>
      </c>
    </row>
    <row r="117" customFormat="false" ht="15" hidden="false" customHeight="false" outlineLevel="0" collapsed="false">
      <c r="A117" s="258" t="n">
        <v>2</v>
      </c>
      <c r="B117" s="270" t="n">
        <f aca="false">B116</f>
        <v>0.000519195045395853</v>
      </c>
      <c r="C117" s="270" t="n">
        <f aca="false">C116</f>
        <v>0.000491609665999446</v>
      </c>
      <c r="D117" s="270" t="n">
        <f aca="false">D116</f>
        <v>0.000470347060910419</v>
      </c>
      <c r="E117" s="270" t="n">
        <f aca="false">E116</f>
        <v>0.000448025878197718</v>
      </c>
      <c r="F117" s="270" t="n">
        <f aca="false">F116</f>
        <v>0.000427569591249202</v>
      </c>
      <c r="G117" s="270" t="n">
        <f aca="false">G116</f>
        <v>0.000409986780054562</v>
      </c>
      <c r="H117" s="270" t="n">
        <f aca="false">H116</f>
        <v>0.000393400334548932</v>
      </c>
      <c r="I117" s="270" t="n">
        <f aca="false">I116</f>
        <v>0.000376286467874517</v>
      </c>
      <c r="J117" s="270" t="n">
        <f aca="false">J116</f>
        <v>0.000363943275761933</v>
      </c>
      <c r="K117" s="270" t="n">
        <f aca="false">K116</f>
        <v>0.00030142284096764</v>
      </c>
      <c r="L117" s="270" t="n">
        <f aca="false">L116</f>
        <v>0.000333699657648297</v>
      </c>
      <c r="M117" s="270" t="n">
        <f aca="false">M116</f>
        <v>0.00031918115807206</v>
      </c>
      <c r="N117" s="270" t="n">
        <f aca="false">N116</f>
        <v>0.000308666440439604</v>
      </c>
      <c r="O117" s="270" t="n">
        <f aca="false">O116</f>
        <v>0.000298764815929551</v>
      </c>
      <c r="P117" s="270" t="n">
        <f aca="false">P116</f>
        <v>0.000284317004210418</v>
      </c>
      <c r="Q117" s="270" t="n">
        <f aca="false">Q116</f>
        <v>0.000275173568102866</v>
      </c>
      <c r="R117" s="270" t="n">
        <f aca="false">R116</f>
        <v>0.000265405099310906</v>
      </c>
      <c r="S117" s="270" t="n">
        <f aca="false">S116</f>
        <v>0.000256493526637833</v>
      </c>
      <c r="T117" s="270" t="n">
        <f aca="false">T116</f>
        <v>0.000248092131935588</v>
      </c>
      <c r="U117" s="270" t="n">
        <f aca="false">U116</f>
        <v>0.000236027094995979</v>
      </c>
      <c r="V117" s="270" t="n">
        <f aca="false">V116</f>
        <v>0.000229001988367399</v>
      </c>
      <c r="W117" s="270" t="n">
        <f aca="false">W116</f>
        <v>0.000223727743212643</v>
      </c>
      <c r="X117" s="270" t="n">
        <f aca="false">X116</f>
        <v>0.000218700900195634</v>
      </c>
      <c r="Y117" s="270" t="n">
        <f aca="false">Y116</f>
        <v>0.000211818047522782</v>
      </c>
      <c r="Z117" s="270" t="n">
        <f aca="false">Z116</f>
        <v>0.000204835450826073</v>
      </c>
      <c r="AA117" s="270" t="n">
        <f aca="false">AA116</f>
        <v>0.000200231139001958</v>
      </c>
      <c r="AB117" s="270" t="n">
        <f aca="false">AB116</f>
        <v>0.000193881454018067</v>
      </c>
      <c r="AC117" s="270" t="n">
        <f aca="false">AC116</f>
        <v>0.000188538819193354</v>
      </c>
      <c r="AD117" s="270" t="n">
        <f aca="false">AD116</f>
        <v>0.000181020661036936</v>
      </c>
      <c r="AE117" s="270" t="n">
        <f aca="false">AE116</f>
        <v>0.000176652535252639</v>
      </c>
      <c r="AF117" s="270" t="n">
        <f aca="false">AF116</f>
        <v>0.000171538753625683</v>
      </c>
    </row>
    <row r="118" customFormat="false" ht="15" hidden="false" customHeight="false" outlineLevel="0" collapsed="false">
      <c r="A118" s="271" t="n">
        <v>3</v>
      </c>
      <c r="B118" s="272" t="n">
        <f aca="false">B117</f>
        <v>0.000519195045395853</v>
      </c>
      <c r="C118" s="272" t="n">
        <f aca="false">C117</f>
        <v>0.000491609665999446</v>
      </c>
      <c r="D118" s="272" t="n">
        <f aca="false">D117</f>
        <v>0.000470347060910419</v>
      </c>
      <c r="E118" s="272" t="n">
        <f aca="false">E117</f>
        <v>0.000448025878197718</v>
      </c>
      <c r="F118" s="272" t="n">
        <f aca="false">F117</f>
        <v>0.000427569591249202</v>
      </c>
      <c r="G118" s="272" t="n">
        <f aca="false">G117</f>
        <v>0.000409986780054562</v>
      </c>
      <c r="H118" s="272" t="n">
        <f aca="false">H117</f>
        <v>0.000393400334548932</v>
      </c>
      <c r="I118" s="272" t="n">
        <f aca="false">I117</f>
        <v>0.000376286467874517</v>
      </c>
      <c r="J118" s="272" t="n">
        <f aca="false">J117</f>
        <v>0.000363943275761933</v>
      </c>
      <c r="K118" s="272" t="n">
        <f aca="false">K117</f>
        <v>0.00030142284096764</v>
      </c>
      <c r="L118" s="272" t="n">
        <f aca="false">L117</f>
        <v>0.000333699657648297</v>
      </c>
      <c r="M118" s="272" t="n">
        <f aca="false">M117</f>
        <v>0.00031918115807206</v>
      </c>
      <c r="N118" s="272" t="n">
        <f aca="false">N117</f>
        <v>0.000308666440439604</v>
      </c>
      <c r="O118" s="272" t="n">
        <f aca="false">O117</f>
        <v>0.000298764815929551</v>
      </c>
      <c r="P118" s="272" t="n">
        <f aca="false">P117</f>
        <v>0.000284317004210418</v>
      </c>
      <c r="Q118" s="272" t="n">
        <f aca="false">Q117</f>
        <v>0.000275173568102866</v>
      </c>
      <c r="R118" s="272" t="n">
        <f aca="false">R117</f>
        <v>0.000265405099310906</v>
      </c>
      <c r="S118" s="272" t="n">
        <f aca="false">S117</f>
        <v>0.000256493526637833</v>
      </c>
      <c r="T118" s="272" t="n">
        <f aca="false">T117</f>
        <v>0.000248092131935588</v>
      </c>
      <c r="U118" s="272" t="n">
        <f aca="false">U117</f>
        <v>0.000236027094995979</v>
      </c>
      <c r="V118" s="272" t="n">
        <f aca="false">V117</f>
        <v>0.000229001988367399</v>
      </c>
      <c r="W118" s="272" t="n">
        <f aca="false">W117</f>
        <v>0.000223727743212643</v>
      </c>
      <c r="X118" s="272" t="n">
        <f aca="false">X117</f>
        <v>0.000218700900195634</v>
      </c>
      <c r="Y118" s="272" t="n">
        <f aca="false">Y117</f>
        <v>0.000211818047522782</v>
      </c>
      <c r="Z118" s="272" t="n">
        <f aca="false">Z117</f>
        <v>0.000204835450826073</v>
      </c>
      <c r="AA118" s="272" t="n">
        <f aca="false">AA117</f>
        <v>0.000200231139001958</v>
      </c>
      <c r="AB118" s="272" t="n">
        <f aca="false">AB117</f>
        <v>0.000193881454018067</v>
      </c>
      <c r="AC118" s="272" t="n">
        <f aca="false">AC117</f>
        <v>0.000188538819193354</v>
      </c>
      <c r="AD118" s="272" t="n">
        <f aca="false">AD117</f>
        <v>0.000181020661036936</v>
      </c>
      <c r="AE118" s="272" t="n">
        <f aca="false">AE117</f>
        <v>0.000176652535252639</v>
      </c>
      <c r="AF118" s="272" t="n">
        <f aca="false">AF117</f>
        <v>0.000171538753625683</v>
      </c>
    </row>
    <row r="119" customFormat="false" ht="15" hidden="false" customHeight="false" outlineLevel="0" collapsed="false">
      <c r="A119" s="258" t="n">
        <v>4</v>
      </c>
      <c r="B119" s="270" t="n">
        <f aca="false">B118</f>
        <v>0.000519195045395853</v>
      </c>
      <c r="C119" s="270" t="n">
        <f aca="false">C118</f>
        <v>0.000491609665999446</v>
      </c>
      <c r="D119" s="270" t="n">
        <f aca="false">D118</f>
        <v>0.000470347060910419</v>
      </c>
      <c r="E119" s="270" t="n">
        <f aca="false">E118</f>
        <v>0.000448025878197718</v>
      </c>
      <c r="F119" s="270" t="n">
        <f aca="false">F118</f>
        <v>0.000427569591249202</v>
      </c>
      <c r="G119" s="270" t="n">
        <f aca="false">G118</f>
        <v>0.000409986780054562</v>
      </c>
      <c r="H119" s="270" t="n">
        <f aca="false">H118</f>
        <v>0.000393400334548932</v>
      </c>
      <c r="I119" s="270" t="n">
        <f aca="false">I118</f>
        <v>0.000376286467874517</v>
      </c>
      <c r="J119" s="270" t="n">
        <f aca="false">J118</f>
        <v>0.000363943275761933</v>
      </c>
      <c r="K119" s="270" t="n">
        <f aca="false">K118</f>
        <v>0.00030142284096764</v>
      </c>
      <c r="L119" s="270" t="n">
        <f aca="false">L118</f>
        <v>0.000333699657648297</v>
      </c>
      <c r="M119" s="270" t="n">
        <f aca="false">M118</f>
        <v>0.00031918115807206</v>
      </c>
      <c r="N119" s="270" t="n">
        <f aca="false">N118</f>
        <v>0.000308666440439604</v>
      </c>
      <c r="O119" s="270" t="n">
        <f aca="false">O118</f>
        <v>0.000298764815929551</v>
      </c>
      <c r="P119" s="270" t="n">
        <f aca="false">P118</f>
        <v>0.000284317004210418</v>
      </c>
      <c r="Q119" s="270" t="n">
        <f aca="false">Q118</f>
        <v>0.000275173568102866</v>
      </c>
      <c r="R119" s="270" t="n">
        <f aca="false">R118</f>
        <v>0.000265405099310906</v>
      </c>
      <c r="S119" s="270" t="n">
        <f aca="false">S118</f>
        <v>0.000256493526637833</v>
      </c>
      <c r="T119" s="270" t="n">
        <f aca="false">T118</f>
        <v>0.000248092131935588</v>
      </c>
      <c r="U119" s="270" t="n">
        <f aca="false">U118</f>
        <v>0.000236027094995979</v>
      </c>
      <c r="V119" s="270" t="n">
        <f aca="false">V118</f>
        <v>0.000229001988367399</v>
      </c>
      <c r="W119" s="270" t="n">
        <f aca="false">W118</f>
        <v>0.000223727743212643</v>
      </c>
      <c r="X119" s="270" t="n">
        <f aca="false">X118</f>
        <v>0.000218700900195634</v>
      </c>
      <c r="Y119" s="270" t="n">
        <f aca="false">Y118</f>
        <v>0.000211818047522782</v>
      </c>
      <c r="Z119" s="270" t="n">
        <f aca="false">Z118</f>
        <v>0.000204835450826073</v>
      </c>
      <c r="AA119" s="270" t="n">
        <f aca="false">AA118</f>
        <v>0.000200231139001958</v>
      </c>
      <c r="AB119" s="270" t="n">
        <f aca="false">AB118</f>
        <v>0.000193881454018067</v>
      </c>
      <c r="AC119" s="270" t="n">
        <f aca="false">AC118</f>
        <v>0.000188538819193354</v>
      </c>
      <c r="AD119" s="270" t="n">
        <f aca="false">AD118</f>
        <v>0.000181020661036936</v>
      </c>
      <c r="AE119" s="270" t="n">
        <f aca="false">AE118</f>
        <v>0.000176652535252639</v>
      </c>
      <c r="AF119" s="270" t="n">
        <f aca="false">AF118</f>
        <v>0.000171538753625683</v>
      </c>
    </row>
    <row r="120" customFormat="false" ht="15" hidden="false" customHeight="false" outlineLevel="0" collapsed="false">
      <c r="A120" s="271" t="n">
        <v>5</v>
      </c>
      <c r="B120" s="272" t="n">
        <f aca="false">B36</f>
        <v>0.000219528327707326</v>
      </c>
      <c r="C120" s="272" t="n">
        <f aca="false">C36</f>
        <v>0.000210393735626302</v>
      </c>
      <c r="D120" s="272" t="n">
        <f aca="false">D36</f>
        <v>0.000202153763277374</v>
      </c>
      <c r="E120" s="272" t="n">
        <f aca="false">E36</f>
        <v>0.000192446339261892</v>
      </c>
      <c r="F120" s="272" t="n">
        <f aca="false">F36</f>
        <v>0.000184944527230258</v>
      </c>
      <c r="G120" s="272" t="n">
        <f aca="false">G36</f>
        <v>0.000174490424242798</v>
      </c>
      <c r="H120" s="272" t="n">
        <f aca="false">H36</f>
        <v>0.000167595089160173</v>
      </c>
      <c r="I120" s="272" t="n">
        <f aca="false">I36</f>
        <v>0.000161041104856425</v>
      </c>
      <c r="J120" s="272" t="n">
        <f aca="false">J36</f>
        <v>0.000152499482687267</v>
      </c>
      <c r="K120" s="272" t="n">
        <f aca="false">K36</f>
        <v>0.000176441344150918</v>
      </c>
      <c r="L120" s="272" t="n">
        <f aca="false">L36</f>
        <v>0.000141617035386856</v>
      </c>
      <c r="M120" s="272" t="n">
        <f aca="false">M36</f>
        <v>0.000137620949049504</v>
      </c>
      <c r="N120" s="272" t="n">
        <f aca="false">N36</f>
        <v>0.00013260906194831</v>
      </c>
      <c r="O120" s="272" t="n">
        <f aca="false">O36</f>
        <v>0.000126563395752099</v>
      </c>
      <c r="P120" s="272" t="n">
        <f aca="false">P36</f>
        <v>0.000121604388710442</v>
      </c>
      <c r="Q120" s="272" t="n">
        <f aca="false">Q36</f>
        <v>0.000116917536499015</v>
      </c>
      <c r="R120" s="272" t="n">
        <f aca="false">R36</f>
        <v>0.000113038993855601</v>
      </c>
      <c r="S120" s="272" t="n">
        <f aca="false">S36</f>
        <v>0.000109699290891836</v>
      </c>
      <c r="T120" s="272" t="n">
        <f aca="false">T36</f>
        <v>0.000104983541443889</v>
      </c>
      <c r="U120" s="272" t="n">
        <f aca="false">U36</f>
        <v>0.000102693373333543</v>
      </c>
      <c r="V120" s="272" t="n">
        <f aca="false">V36</f>
        <v>0.000100924698487463</v>
      </c>
      <c r="W120" s="272" t="n">
        <f aca="false">W36</f>
        <v>9.74688068754993E-005</v>
      </c>
      <c r="X120" s="272" t="n">
        <f aca="false">X36</f>
        <v>9.20241912750534E-005</v>
      </c>
      <c r="Y120" s="272" t="n">
        <f aca="false">Y36</f>
        <v>9.04059156067732E-005</v>
      </c>
      <c r="Z120" s="272" t="n">
        <f aca="false">Z36</f>
        <v>8.87472158351825E-005</v>
      </c>
      <c r="AA120" s="272" t="n">
        <f aca="false">AA36</f>
        <v>8.28481399193126E-005</v>
      </c>
      <c r="AB120" s="272" t="n">
        <f aca="false">AB36</f>
        <v>8.16632703445727E-005</v>
      </c>
      <c r="AC120" s="272" t="n">
        <f aca="false">AC36</f>
        <v>8.01730500120893E-005</v>
      </c>
      <c r="AD120" s="272" t="n">
        <f aca="false">AD36</f>
        <v>7.72498380995638E-005</v>
      </c>
      <c r="AE120" s="272" t="n">
        <f aca="false">AE36</f>
        <v>7.57105990601151E-005</v>
      </c>
      <c r="AF120" s="272" t="n">
        <f aca="false">AF36</f>
        <v>7.35831424416811E-005</v>
      </c>
    </row>
    <row r="121" customFormat="false" ht="15" hidden="false" customHeight="false" outlineLevel="0" collapsed="false">
      <c r="A121" s="258" t="n">
        <v>6</v>
      </c>
      <c r="B121" s="270" t="n">
        <f aca="false">B120</f>
        <v>0.000219528327707326</v>
      </c>
      <c r="C121" s="270" t="n">
        <f aca="false">C120</f>
        <v>0.000210393735626302</v>
      </c>
      <c r="D121" s="270" t="n">
        <f aca="false">D120</f>
        <v>0.000202153763277374</v>
      </c>
      <c r="E121" s="270" t="n">
        <f aca="false">E120</f>
        <v>0.000192446339261892</v>
      </c>
      <c r="F121" s="270" t="n">
        <f aca="false">F120</f>
        <v>0.000184944527230258</v>
      </c>
      <c r="G121" s="270" t="n">
        <f aca="false">G120</f>
        <v>0.000174490424242798</v>
      </c>
      <c r="H121" s="270" t="n">
        <f aca="false">H120</f>
        <v>0.000167595089160173</v>
      </c>
      <c r="I121" s="270" t="n">
        <f aca="false">I120</f>
        <v>0.000161041104856425</v>
      </c>
      <c r="J121" s="270" t="n">
        <f aca="false">J120</f>
        <v>0.000152499482687267</v>
      </c>
      <c r="K121" s="270" t="n">
        <f aca="false">K120</f>
        <v>0.000176441344150918</v>
      </c>
      <c r="L121" s="270" t="n">
        <f aca="false">L120</f>
        <v>0.000141617035386856</v>
      </c>
      <c r="M121" s="270" t="n">
        <f aca="false">M120</f>
        <v>0.000137620949049504</v>
      </c>
      <c r="N121" s="270" t="n">
        <f aca="false">N120</f>
        <v>0.00013260906194831</v>
      </c>
      <c r="O121" s="270" t="n">
        <f aca="false">O120</f>
        <v>0.000126563395752099</v>
      </c>
      <c r="P121" s="270" t="n">
        <f aca="false">P120</f>
        <v>0.000121604388710442</v>
      </c>
      <c r="Q121" s="270" t="n">
        <f aca="false">Q120</f>
        <v>0.000116917536499015</v>
      </c>
      <c r="R121" s="270" t="n">
        <f aca="false">R120</f>
        <v>0.000113038993855601</v>
      </c>
      <c r="S121" s="270" t="n">
        <f aca="false">S120</f>
        <v>0.000109699290891836</v>
      </c>
      <c r="T121" s="270" t="n">
        <f aca="false">T120</f>
        <v>0.000104983541443889</v>
      </c>
      <c r="U121" s="270" t="n">
        <f aca="false">U120</f>
        <v>0.000102693373333543</v>
      </c>
      <c r="V121" s="270" t="n">
        <f aca="false">V120</f>
        <v>0.000100924698487463</v>
      </c>
      <c r="W121" s="270" t="n">
        <f aca="false">W120</f>
        <v>9.74688068754993E-005</v>
      </c>
      <c r="X121" s="270" t="n">
        <f aca="false">X120</f>
        <v>9.20241912750534E-005</v>
      </c>
      <c r="Y121" s="270" t="n">
        <f aca="false">Y120</f>
        <v>9.04059156067732E-005</v>
      </c>
      <c r="Z121" s="270" t="n">
        <f aca="false">Z120</f>
        <v>8.87472158351825E-005</v>
      </c>
      <c r="AA121" s="270" t="n">
        <f aca="false">AA120</f>
        <v>8.28481399193126E-005</v>
      </c>
      <c r="AB121" s="270" t="n">
        <f aca="false">AB120</f>
        <v>8.16632703445727E-005</v>
      </c>
      <c r="AC121" s="270" t="n">
        <f aca="false">AC120</f>
        <v>8.01730500120893E-005</v>
      </c>
      <c r="AD121" s="270" t="n">
        <f aca="false">AD120</f>
        <v>7.72498380995638E-005</v>
      </c>
      <c r="AE121" s="270" t="n">
        <f aca="false">AE120</f>
        <v>7.57105990601151E-005</v>
      </c>
      <c r="AF121" s="270" t="n">
        <f aca="false">AF120</f>
        <v>7.35831424416811E-005</v>
      </c>
    </row>
    <row r="122" customFormat="false" ht="15" hidden="false" customHeight="false" outlineLevel="0" collapsed="false">
      <c r="A122" s="271" t="n">
        <v>7</v>
      </c>
      <c r="B122" s="272" t="n">
        <f aca="false">B121</f>
        <v>0.000219528327707326</v>
      </c>
      <c r="C122" s="272" t="n">
        <f aca="false">C121</f>
        <v>0.000210393735626302</v>
      </c>
      <c r="D122" s="272" t="n">
        <f aca="false">D121</f>
        <v>0.000202153763277374</v>
      </c>
      <c r="E122" s="272" t="n">
        <f aca="false">E121</f>
        <v>0.000192446339261892</v>
      </c>
      <c r="F122" s="272" t="n">
        <f aca="false">F121</f>
        <v>0.000184944527230258</v>
      </c>
      <c r="G122" s="272" t="n">
        <f aca="false">G121</f>
        <v>0.000174490424242798</v>
      </c>
      <c r="H122" s="272" t="n">
        <f aca="false">H121</f>
        <v>0.000167595089160173</v>
      </c>
      <c r="I122" s="272" t="n">
        <f aca="false">I121</f>
        <v>0.000161041104856425</v>
      </c>
      <c r="J122" s="272" t="n">
        <f aca="false">J121</f>
        <v>0.000152499482687267</v>
      </c>
      <c r="K122" s="272" t="n">
        <f aca="false">K121</f>
        <v>0.000176441344150918</v>
      </c>
      <c r="L122" s="272" t="n">
        <f aca="false">L121</f>
        <v>0.000141617035386856</v>
      </c>
      <c r="M122" s="272" t="n">
        <f aca="false">M121</f>
        <v>0.000137620949049504</v>
      </c>
      <c r="N122" s="272" t="n">
        <f aca="false">N121</f>
        <v>0.00013260906194831</v>
      </c>
      <c r="O122" s="272" t="n">
        <f aca="false">O121</f>
        <v>0.000126563395752099</v>
      </c>
      <c r="P122" s="272" t="n">
        <f aca="false">P121</f>
        <v>0.000121604388710442</v>
      </c>
      <c r="Q122" s="272" t="n">
        <f aca="false">Q121</f>
        <v>0.000116917536499015</v>
      </c>
      <c r="R122" s="272" t="n">
        <f aca="false">R121</f>
        <v>0.000113038993855601</v>
      </c>
      <c r="S122" s="272" t="n">
        <f aca="false">S121</f>
        <v>0.000109699290891836</v>
      </c>
      <c r="T122" s="272" t="n">
        <f aca="false">T121</f>
        <v>0.000104983541443889</v>
      </c>
      <c r="U122" s="272" t="n">
        <f aca="false">U121</f>
        <v>0.000102693373333543</v>
      </c>
      <c r="V122" s="272" t="n">
        <f aca="false">V121</f>
        <v>0.000100924698487463</v>
      </c>
      <c r="W122" s="272" t="n">
        <f aca="false">W121</f>
        <v>9.74688068754993E-005</v>
      </c>
      <c r="X122" s="272" t="n">
        <f aca="false">X121</f>
        <v>9.20241912750534E-005</v>
      </c>
      <c r="Y122" s="272" t="n">
        <f aca="false">Y121</f>
        <v>9.04059156067732E-005</v>
      </c>
      <c r="Z122" s="272" t="n">
        <f aca="false">Z121</f>
        <v>8.87472158351825E-005</v>
      </c>
      <c r="AA122" s="272" t="n">
        <f aca="false">AA121</f>
        <v>8.28481399193126E-005</v>
      </c>
      <c r="AB122" s="272" t="n">
        <f aca="false">AB121</f>
        <v>8.16632703445727E-005</v>
      </c>
      <c r="AC122" s="272" t="n">
        <f aca="false">AC121</f>
        <v>8.01730500120893E-005</v>
      </c>
      <c r="AD122" s="272" t="n">
        <f aca="false">AD121</f>
        <v>7.72498380995638E-005</v>
      </c>
      <c r="AE122" s="272" t="n">
        <f aca="false">AE121</f>
        <v>7.57105990601151E-005</v>
      </c>
      <c r="AF122" s="272" t="n">
        <f aca="false">AF121</f>
        <v>7.35831424416811E-005</v>
      </c>
    </row>
    <row r="123" customFormat="false" ht="15" hidden="false" customHeight="false" outlineLevel="0" collapsed="false">
      <c r="A123" s="258" t="n">
        <v>8</v>
      </c>
      <c r="B123" s="270" t="n">
        <f aca="false">B122</f>
        <v>0.000219528327707326</v>
      </c>
      <c r="C123" s="270" t="n">
        <f aca="false">C122</f>
        <v>0.000210393735626302</v>
      </c>
      <c r="D123" s="270" t="n">
        <f aca="false">D122</f>
        <v>0.000202153763277374</v>
      </c>
      <c r="E123" s="270" t="n">
        <f aca="false">E122</f>
        <v>0.000192446339261892</v>
      </c>
      <c r="F123" s="270" t="n">
        <f aca="false">F122</f>
        <v>0.000184944527230258</v>
      </c>
      <c r="G123" s="270" t="n">
        <f aca="false">G122</f>
        <v>0.000174490424242798</v>
      </c>
      <c r="H123" s="270" t="n">
        <f aca="false">H122</f>
        <v>0.000167595089160173</v>
      </c>
      <c r="I123" s="270" t="n">
        <f aca="false">I122</f>
        <v>0.000161041104856425</v>
      </c>
      <c r="J123" s="270" t="n">
        <f aca="false">J122</f>
        <v>0.000152499482687267</v>
      </c>
      <c r="K123" s="270" t="n">
        <f aca="false">K122</f>
        <v>0.000176441344150918</v>
      </c>
      <c r="L123" s="270" t="n">
        <f aca="false">L122</f>
        <v>0.000141617035386856</v>
      </c>
      <c r="M123" s="270" t="n">
        <f aca="false">M122</f>
        <v>0.000137620949049504</v>
      </c>
      <c r="N123" s="270" t="n">
        <f aca="false">N122</f>
        <v>0.00013260906194831</v>
      </c>
      <c r="O123" s="270" t="n">
        <f aca="false">O122</f>
        <v>0.000126563395752099</v>
      </c>
      <c r="P123" s="270" t="n">
        <f aca="false">P122</f>
        <v>0.000121604388710442</v>
      </c>
      <c r="Q123" s="270" t="n">
        <f aca="false">Q122</f>
        <v>0.000116917536499015</v>
      </c>
      <c r="R123" s="270" t="n">
        <f aca="false">R122</f>
        <v>0.000113038993855601</v>
      </c>
      <c r="S123" s="270" t="n">
        <f aca="false">S122</f>
        <v>0.000109699290891836</v>
      </c>
      <c r="T123" s="270" t="n">
        <f aca="false">T122</f>
        <v>0.000104983541443889</v>
      </c>
      <c r="U123" s="270" t="n">
        <f aca="false">U122</f>
        <v>0.000102693373333543</v>
      </c>
      <c r="V123" s="270" t="n">
        <f aca="false">V122</f>
        <v>0.000100924698487463</v>
      </c>
      <c r="W123" s="270" t="n">
        <f aca="false">W122</f>
        <v>9.74688068754993E-005</v>
      </c>
      <c r="X123" s="270" t="n">
        <f aca="false">X122</f>
        <v>9.20241912750534E-005</v>
      </c>
      <c r="Y123" s="270" t="n">
        <f aca="false">Y122</f>
        <v>9.04059156067732E-005</v>
      </c>
      <c r="Z123" s="270" t="n">
        <f aca="false">Z122</f>
        <v>8.87472158351825E-005</v>
      </c>
      <c r="AA123" s="270" t="n">
        <f aca="false">AA122</f>
        <v>8.28481399193126E-005</v>
      </c>
      <c r="AB123" s="270" t="n">
        <f aca="false">AB122</f>
        <v>8.16632703445727E-005</v>
      </c>
      <c r="AC123" s="270" t="n">
        <f aca="false">AC122</f>
        <v>8.01730500120893E-005</v>
      </c>
      <c r="AD123" s="270" t="n">
        <f aca="false">AD122</f>
        <v>7.72498380995638E-005</v>
      </c>
      <c r="AE123" s="270" t="n">
        <f aca="false">AE122</f>
        <v>7.57105990601151E-005</v>
      </c>
      <c r="AF123" s="270" t="n">
        <f aca="false">AF122</f>
        <v>7.35831424416811E-005</v>
      </c>
    </row>
    <row r="124" customFormat="false" ht="15" hidden="false" customHeight="false" outlineLevel="0" collapsed="false">
      <c r="A124" s="271" t="n">
        <v>9</v>
      </c>
      <c r="B124" s="272" t="n">
        <f aca="false">B123</f>
        <v>0.000219528327707326</v>
      </c>
      <c r="C124" s="272" t="n">
        <f aca="false">C123</f>
        <v>0.000210393735626302</v>
      </c>
      <c r="D124" s="272" t="n">
        <f aca="false">D123</f>
        <v>0.000202153763277374</v>
      </c>
      <c r="E124" s="272" t="n">
        <f aca="false">E123</f>
        <v>0.000192446339261892</v>
      </c>
      <c r="F124" s="272" t="n">
        <f aca="false">F123</f>
        <v>0.000184944527230258</v>
      </c>
      <c r="G124" s="272" t="n">
        <f aca="false">G123</f>
        <v>0.000174490424242798</v>
      </c>
      <c r="H124" s="272" t="n">
        <f aca="false">H123</f>
        <v>0.000167595089160173</v>
      </c>
      <c r="I124" s="272" t="n">
        <f aca="false">I123</f>
        <v>0.000161041104856425</v>
      </c>
      <c r="J124" s="272" t="n">
        <f aca="false">J123</f>
        <v>0.000152499482687267</v>
      </c>
      <c r="K124" s="272" t="n">
        <f aca="false">K123</f>
        <v>0.000176441344150918</v>
      </c>
      <c r="L124" s="272" t="n">
        <f aca="false">L123</f>
        <v>0.000141617035386856</v>
      </c>
      <c r="M124" s="272" t="n">
        <f aca="false">M123</f>
        <v>0.000137620949049504</v>
      </c>
      <c r="N124" s="272" t="n">
        <f aca="false">N123</f>
        <v>0.00013260906194831</v>
      </c>
      <c r="O124" s="272" t="n">
        <f aca="false">O123</f>
        <v>0.000126563395752099</v>
      </c>
      <c r="P124" s="272" t="n">
        <f aca="false">P123</f>
        <v>0.000121604388710442</v>
      </c>
      <c r="Q124" s="272" t="n">
        <f aca="false">Q123</f>
        <v>0.000116917536499015</v>
      </c>
      <c r="R124" s="272" t="n">
        <f aca="false">R123</f>
        <v>0.000113038993855601</v>
      </c>
      <c r="S124" s="272" t="n">
        <f aca="false">S123</f>
        <v>0.000109699290891836</v>
      </c>
      <c r="T124" s="272" t="n">
        <f aca="false">T123</f>
        <v>0.000104983541443889</v>
      </c>
      <c r="U124" s="272" t="n">
        <f aca="false">U123</f>
        <v>0.000102693373333543</v>
      </c>
      <c r="V124" s="272" t="n">
        <f aca="false">V123</f>
        <v>0.000100924698487463</v>
      </c>
      <c r="W124" s="272" t="n">
        <f aca="false">W123</f>
        <v>9.74688068754993E-005</v>
      </c>
      <c r="X124" s="272" t="n">
        <f aca="false">X123</f>
        <v>9.20241912750534E-005</v>
      </c>
      <c r="Y124" s="272" t="n">
        <f aca="false">Y123</f>
        <v>9.04059156067732E-005</v>
      </c>
      <c r="Z124" s="272" t="n">
        <f aca="false">Z123</f>
        <v>8.87472158351825E-005</v>
      </c>
      <c r="AA124" s="272" t="n">
        <f aca="false">AA123</f>
        <v>8.28481399193126E-005</v>
      </c>
      <c r="AB124" s="272" t="n">
        <f aca="false">AB123</f>
        <v>8.16632703445727E-005</v>
      </c>
      <c r="AC124" s="272" t="n">
        <f aca="false">AC123</f>
        <v>8.01730500120893E-005</v>
      </c>
      <c r="AD124" s="272" t="n">
        <f aca="false">AD123</f>
        <v>7.72498380995638E-005</v>
      </c>
      <c r="AE124" s="272" t="n">
        <f aca="false">AE123</f>
        <v>7.57105990601151E-005</v>
      </c>
      <c r="AF124" s="272" t="n">
        <f aca="false">AF123</f>
        <v>7.35831424416811E-005</v>
      </c>
    </row>
    <row r="125" customFormat="false" ht="15" hidden="false" customHeight="false" outlineLevel="0" collapsed="false">
      <c r="A125" s="258" t="n">
        <v>10</v>
      </c>
      <c r="B125" s="270" t="n">
        <f aca="false">B37</f>
        <v>0.000274951650570892</v>
      </c>
      <c r="C125" s="270" t="n">
        <f aca="false">C37</f>
        <v>0.000260579602678418</v>
      </c>
      <c r="D125" s="270" t="n">
        <f aca="false">D37</f>
        <v>0.000247882809639489</v>
      </c>
      <c r="E125" s="270" t="n">
        <f aca="false">E37</f>
        <v>0.000236082778017337</v>
      </c>
      <c r="F125" s="270" t="n">
        <f aca="false">F37</f>
        <v>0.00022441408842029</v>
      </c>
      <c r="G125" s="270" t="n">
        <f aca="false">G37</f>
        <v>0.000216306457517226</v>
      </c>
      <c r="H125" s="270" t="n">
        <f aca="false">H37</f>
        <v>0.000206607478136298</v>
      </c>
      <c r="I125" s="270" t="n">
        <f aca="false">I37</f>
        <v>0.000195815524698798</v>
      </c>
      <c r="J125" s="270" t="n">
        <f aca="false">J37</f>
        <v>0.000186984011732041</v>
      </c>
      <c r="K125" s="270" t="n">
        <f aca="false">K37</f>
        <v>0.000222927732978699</v>
      </c>
      <c r="L125" s="270" t="n">
        <f aca="false">L37</f>
        <v>0.000170792949667038</v>
      </c>
      <c r="M125" s="270" t="n">
        <f aca="false">M37</f>
        <v>0.000163956915214125</v>
      </c>
      <c r="N125" s="270" t="n">
        <f aca="false">N37</f>
        <v>0.000157456934302592</v>
      </c>
      <c r="O125" s="270" t="n">
        <f aca="false">O37</f>
        <v>0.000150307848251567</v>
      </c>
      <c r="P125" s="270" t="n">
        <f aca="false">P37</f>
        <v>0.000149265308939804</v>
      </c>
      <c r="Q125" s="270" t="n">
        <f aca="false">Q37</f>
        <v>0.000142652689182503</v>
      </c>
      <c r="R125" s="270" t="n">
        <f aca="false">R37</f>
        <v>0.000137597800564364</v>
      </c>
      <c r="S125" s="270" t="n">
        <f aca="false">S37</f>
        <v>0.000130189158444474</v>
      </c>
      <c r="T125" s="270" t="n">
        <f aca="false">T37</f>
        <v>0.000126815617048942</v>
      </c>
      <c r="U125" s="270" t="n">
        <f aca="false">U37</f>
        <v>0.000123471039330894</v>
      </c>
      <c r="V125" s="270" t="n">
        <f aca="false">V37</f>
        <v>0.000118794486481201</v>
      </c>
      <c r="W125" s="270" t="n">
        <f aca="false">W37</f>
        <v>0.000111140631432923</v>
      </c>
      <c r="X125" s="270" t="n">
        <f aca="false">X37</f>
        <v>0.000111054738989459</v>
      </c>
      <c r="Y125" s="270" t="n">
        <f aca="false">Y37</f>
        <v>0.000108802430193629</v>
      </c>
      <c r="Z125" s="270" t="n">
        <f aca="false">Z37</f>
        <v>0.000104888301490057</v>
      </c>
      <c r="AA125" s="270" t="n">
        <f aca="false">AA37</f>
        <v>0.00010065729765408</v>
      </c>
      <c r="AB125" s="270" t="n">
        <f aca="false">AB37</f>
        <v>9.8583776396531E-005</v>
      </c>
      <c r="AC125" s="270" t="n">
        <f aca="false">AC37</f>
        <v>9.48096695883015E-005</v>
      </c>
      <c r="AD125" s="270" t="n">
        <f aca="false">AD37</f>
        <v>9.34829319920017E-005</v>
      </c>
      <c r="AE125" s="270" t="n">
        <f aca="false">AE37</f>
        <v>9.07208103350264E-005</v>
      </c>
      <c r="AF125" s="270" t="n">
        <f aca="false">AF37</f>
        <v>8.70686166490593E-005</v>
      </c>
    </row>
    <row r="126" customFormat="false" ht="15" hidden="false" customHeight="false" outlineLevel="0" collapsed="false">
      <c r="A126" s="271" t="n">
        <v>11</v>
      </c>
      <c r="B126" s="272" t="n">
        <f aca="false">B125</f>
        <v>0.000274951650570892</v>
      </c>
      <c r="C126" s="272" t="n">
        <f aca="false">C125</f>
        <v>0.000260579602678418</v>
      </c>
      <c r="D126" s="272" t="n">
        <f aca="false">D125</f>
        <v>0.000247882809639489</v>
      </c>
      <c r="E126" s="272" t="n">
        <f aca="false">E125</f>
        <v>0.000236082778017337</v>
      </c>
      <c r="F126" s="272" t="n">
        <f aca="false">F125</f>
        <v>0.00022441408842029</v>
      </c>
      <c r="G126" s="272" t="n">
        <f aca="false">G125</f>
        <v>0.000216306457517226</v>
      </c>
      <c r="H126" s="272" t="n">
        <f aca="false">H125</f>
        <v>0.000206607478136298</v>
      </c>
      <c r="I126" s="272" t="n">
        <f aca="false">I125</f>
        <v>0.000195815524698798</v>
      </c>
      <c r="J126" s="272" t="n">
        <f aca="false">J125</f>
        <v>0.000186984011732041</v>
      </c>
      <c r="K126" s="272" t="n">
        <f aca="false">K125</f>
        <v>0.000222927732978699</v>
      </c>
      <c r="L126" s="272" t="n">
        <f aca="false">L125</f>
        <v>0.000170792949667038</v>
      </c>
      <c r="M126" s="272" t="n">
        <f aca="false">M125</f>
        <v>0.000163956915214125</v>
      </c>
      <c r="N126" s="272" t="n">
        <f aca="false">N125</f>
        <v>0.000157456934302592</v>
      </c>
      <c r="O126" s="272" t="n">
        <f aca="false">O125</f>
        <v>0.000150307848251567</v>
      </c>
      <c r="P126" s="272" t="n">
        <f aca="false">P125</f>
        <v>0.000149265308939804</v>
      </c>
      <c r="Q126" s="272" t="n">
        <f aca="false">Q125</f>
        <v>0.000142652689182503</v>
      </c>
      <c r="R126" s="272" t="n">
        <f aca="false">R125</f>
        <v>0.000137597800564364</v>
      </c>
      <c r="S126" s="272" t="n">
        <f aca="false">S125</f>
        <v>0.000130189158444474</v>
      </c>
      <c r="T126" s="272" t="n">
        <f aca="false">T125</f>
        <v>0.000126815617048942</v>
      </c>
      <c r="U126" s="272" t="n">
        <f aca="false">U125</f>
        <v>0.000123471039330894</v>
      </c>
      <c r="V126" s="272" t="n">
        <f aca="false">V125</f>
        <v>0.000118794486481201</v>
      </c>
      <c r="W126" s="272" t="n">
        <f aca="false">W125</f>
        <v>0.000111140631432923</v>
      </c>
      <c r="X126" s="272" t="n">
        <f aca="false">X125</f>
        <v>0.000111054738989459</v>
      </c>
      <c r="Y126" s="272" t="n">
        <f aca="false">Y125</f>
        <v>0.000108802430193629</v>
      </c>
      <c r="Z126" s="272" t="n">
        <f aca="false">Z125</f>
        <v>0.000104888301490057</v>
      </c>
      <c r="AA126" s="272" t="n">
        <f aca="false">AA125</f>
        <v>0.00010065729765408</v>
      </c>
      <c r="AB126" s="272" t="n">
        <f aca="false">AB125</f>
        <v>9.8583776396531E-005</v>
      </c>
      <c r="AC126" s="272" t="n">
        <f aca="false">AC125</f>
        <v>9.48096695883015E-005</v>
      </c>
      <c r="AD126" s="272" t="n">
        <f aca="false">AD125</f>
        <v>9.34829319920017E-005</v>
      </c>
      <c r="AE126" s="272" t="n">
        <f aca="false">AE125</f>
        <v>9.07208103350264E-005</v>
      </c>
      <c r="AF126" s="272" t="n">
        <f aca="false">AF125</f>
        <v>8.70686166490593E-005</v>
      </c>
    </row>
    <row r="127" customFormat="false" ht="15" hidden="false" customHeight="false" outlineLevel="0" collapsed="false">
      <c r="A127" s="258" t="n">
        <v>12</v>
      </c>
      <c r="B127" s="270" t="n">
        <f aca="false">B126</f>
        <v>0.000274951650570892</v>
      </c>
      <c r="C127" s="270" t="n">
        <f aca="false">C126</f>
        <v>0.000260579602678418</v>
      </c>
      <c r="D127" s="270" t="n">
        <f aca="false">D126</f>
        <v>0.000247882809639489</v>
      </c>
      <c r="E127" s="270" t="n">
        <f aca="false">E126</f>
        <v>0.000236082778017337</v>
      </c>
      <c r="F127" s="270" t="n">
        <f aca="false">F126</f>
        <v>0.00022441408842029</v>
      </c>
      <c r="G127" s="270" t="n">
        <f aca="false">G126</f>
        <v>0.000216306457517226</v>
      </c>
      <c r="H127" s="270" t="n">
        <f aca="false">H126</f>
        <v>0.000206607478136298</v>
      </c>
      <c r="I127" s="270" t="n">
        <f aca="false">I126</f>
        <v>0.000195815524698798</v>
      </c>
      <c r="J127" s="270" t="n">
        <f aca="false">J126</f>
        <v>0.000186984011732041</v>
      </c>
      <c r="K127" s="270" t="n">
        <f aca="false">K126</f>
        <v>0.000222927732978699</v>
      </c>
      <c r="L127" s="270" t="n">
        <f aca="false">L126</f>
        <v>0.000170792949667038</v>
      </c>
      <c r="M127" s="270" t="n">
        <f aca="false">M126</f>
        <v>0.000163956915214125</v>
      </c>
      <c r="N127" s="270" t="n">
        <f aca="false">N126</f>
        <v>0.000157456934302592</v>
      </c>
      <c r="O127" s="270" t="n">
        <f aca="false">O126</f>
        <v>0.000150307848251567</v>
      </c>
      <c r="P127" s="270" t="n">
        <f aca="false">P126</f>
        <v>0.000149265308939804</v>
      </c>
      <c r="Q127" s="270" t="n">
        <f aca="false">Q126</f>
        <v>0.000142652689182503</v>
      </c>
      <c r="R127" s="270" t="n">
        <f aca="false">R126</f>
        <v>0.000137597800564364</v>
      </c>
      <c r="S127" s="270" t="n">
        <f aca="false">S126</f>
        <v>0.000130189158444474</v>
      </c>
      <c r="T127" s="270" t="n">
        <f aca="false">T126</f>
        <v>0.000126815617048942</v>
      </c>
      <c r="U127" s="270" t="n">
        <f aca="false">U126</f>
        <v>0.000123471039330894</v>
      </c>
      <c r="V127" s="270" t="n">
        <f aca="false">V126</f>
        <v>0.000118794486481201</v>
      </c>
      <c r="W127" s="270" t="n">
        <f aca="false">W126</f>
        <v>0.000111140631432923</v>
      </c>
      <c r="X127" s="270" t="n">
        <f aca="false">X126</f>
        <v>0.000111054738989459</v>
      </c>
      <c r="Y127" s="270" t="n">
        <f aca="false">Y126</f>
        <v>0.000108802430193629</v>
      </c>
      <c r="Z127" s="270" t="n">
        <f aca="false">Z126</f>
        <v>0.000104888301490057</v>
      </c>
      <c r="AA127" s="270" t="n">
        <f aca="false">AA126</f>
        <v>0.00010065729765408</v>
      </c>
      <c r="AB127" s="270" t="n">
        <f aca="false">AB126</f>
        <v>9.8583776396531E-005</v>
      </c>
      <c r="AC127" s="270" t="n">
        <f aca="false">AC126</f>
        <v>9.48096695883015E-005</v>
      </c>
      <c r="AD127" s="270" t="n">
        <f aca="false">AD126</f>
        <v>9.34829319920017E-005</v>
      </c>
      <c r="AE127" s="270" t="n">
        <f aca="false">AE126</f>
        <v>9.07208103350264E-005</v>
      </c>
      <c r="AF127" s="270" t="n">
        <f aca="false">AF126</f>
        <v>8.70686166490593E-005</v>
      </c>
    </row>
    <row r="128" customFormat="false" ht="15" hidden="false" customHeight="false" outlineLevel="0" collapsed="false">
      <c r="A128" s="271" t="n">
        <v>13</v>
      </c>
      <c r="B128" s="272" t="n">
        <f aca="false">B127</f>
        <v>0.000274951650570892</v>
      </c>
      <c r="C128" s="272" t="n">
        <f aca="false">C127</f>
        <v>0.000260579602678418</v>
      </c>
      <c r="D128" s="272" t="n">
        <f aca="false">D127</f>
        <v>0.000247882809639489</v>
      </c>
      <c r="E128" s="272" t="n">
        <f aca="false">E127</f>
        <v>0.000236082778017337</v>
      </c>
      <c r="F128" s="272" t="n">
        <f aca="false">F127</f>
        <v>0.00022441408842029</v>
      </c>
      <c r="G128" s="272" t="n">
        <f aca="false">G127</f>
        <v>0.000216306457517226</v>
      </c>
      <c r="H128" s="272" t="n">
        <f aca="false">H127</f>
        <v>0.000206607478136298</v>
      </c>
      <c r="I128" s="272" t="n">
        <f aca="false">I127</f>
        <v>0.000195815524698798</v>
      </c>
      <c r="J128" s="272" t="n">
        <f aca="false">J127</f>
        <v>0.000186984011732041</v>
      </c>
      <c r="K128" s="272" t="n">
        <f aca="false">K127</f>
        <v>0.000222927732978699</v>
      </c>
      <c r="L128" s="272" t="n">
        <f aca="false">L127</f>
        <v>0.000170792949667038</v>
      </c>
      <c r="M128" s="272" t="n">
        <f aca="false">M127</f>
        <v>0.000163956915214125</v>
      </c>
      <c r="N128" s="272" t="n">
        <f aca="false">N127</f>
        <v>0.000157456934302592</v>
      </c>
      <c r="O128" s="272" t="n">
        <f aca="false">O127</f>
        <v>0.000150307848251567</v>
      </c>
      <c r="P128" s="272" t="n">
        <f aca="false">P127</f>
        <v>0.000149265308939804</v>
      </c>
      <c r="Q128" s="272" t="n">
        <f aca="false">Q127</f>
        <v>0.000142652689182503</v>
      </c>
      <c r="R128" s="272" t="n">
        <f aca="false">R127</f>
        <v>0.000137597800564364</v>
      </c>
      <c r="S128" s="272" t="n">
        <f aca="false">S127</f>
        <v>0.000130189158444474</v>
      </c>
      <c r="T128" s="272" t="n">
        <f aca="false">T127</f>
        <v>0.000126815617048942</v>
      </c>
      <c r="U128" s="272" t="n">
        <f aca="false">U127</f>
        <v>0.000123471039330894</v>
      </c>
      <c r="V128" s="272" t="n">
        <f aca="false">V127</f>
        <v>0.000118794486481201</v>
      </c>
      <c r="W128" s="272" t="n">
        <f aca="false">W127</f>
        <v>0.000111140631432923</v>
      </c>
      <c r="X128" s="272" t="n">
        <f aca="false">X127</f>
        <v>0.000111054738989459</v>
      </c>
      <c r="Y128" s="272" t="n">
        <f aca="false">Y127</f>
        <v>0.000108802430193629</v>
      </c>
      <c r="Z128" s="272" t="n">
        <f aca="false">Z127</f>
        <v>0.000104888301490057</v>
      </c>
      <c r="AA128" s="272" t="n">
        <f aca="false">AA127</f>
        <v>0.00010065729765408</v>
      </c>
      <c r="AB128" s="272" t="n">
        <f aca="false">AB127</f>
        <v>9.8583776396531E-005</v>
      </c>
      <c r="AC128" s="272" t="n">
        <f aca="false">AC127</f>
        <v>9.48096695883015E-005</v>
      </c>
      <c r="AD128" s="272" t="n">
        <f aca="false">AD127</f>
        <v>9.34829319920017E-005</v>
      </c>
      <c r="AE128" s="272" t="n">
        <f aca="false">AE127</f>
        <v>9.07208103350264E-005</v>
      </c>
      <c r="AF128" s="272" t="n">
        <f aca="false">AF127</f>
        <v>8.70686166490593E-005</v>
      </c>
    </row>
    <row r="129" customFormat="false" ht="15" hidden="false" customHeight="false" outlineLevel="0" collapsed="false">
      <c r="A129" s="258" t="n">
        <v>14</v>
      </c>
      <c r="B129" s="270" t="n">
        <f aca="false">B128</f>
        <v>0.000274951650570892</v>
      </c>
      <c r="C129" s="270" t="n">
        <f aca="false">C128</f>
        <v>0.000260579602678418</v>
      </c>
      <c r="D129" s="270" t="n">
        <f aca="false">D128</f>
        <v>0.000247882809639489</v>
      </c>
      <c r="E129" s="270" t="n">
        <f aca="false">E128</f>
        <v>0.000236082778017337</v>
      </c>
      <c r="F129" s="270" t="n">
        <f aca="false">F128</f>
        <v>0.00022441408842029</v>
      </c>
      <c r="G129" s="270" t="n">
        <f aca="false">G128</f>
        <v>0.000216306457517226</v>
      </c>
      <c r="H129" s="270" t="n">
        <f aca="false">H128</f>
        <v>0.000206607478136298</v>
      </c>
      <c r="I129" s="270" t="n">
        <f aca="false">I128</f>
        <v>0.000195815524698798</v>
      </c>
      <c r="J129" s="270" t="n">
        <f aca="false">J128</f>
        <v>0.000186984011732041</v>
      </c>
      <c r="K129" s="270" t="n">
        <f aca="false">K128</f>
        <v>0.000222927732978699</v>
      </c>
      <c r="L129" s="270" t="n">
        <f aca="false">L128</f>
        <v>0.000170792949667038</v>
      </c>
      <c r="M129" s="270" t="n">
        <f aca="false">M128</f>
        <v>0.000163956915214125</v>
      </c>
      <c r="N129" s="270" t="n">
        <f aca="false">N128</f>
        <v>0.000157456934302592</v>
      </c>
      <c r="O129" s="270" t="n">
        <f aca="false">O128</f>
        <v>0.000150307848251567</v>
      </c>
      <c r="P129" s="270" t="n">
        <f aca="false">P128</f>
        <v>0.000149265308939804</v>
      </c>
      <c r="Q129" s="270" t="n">
        <f aca="false">Q128</f>
        <v>0.000142652689182503</v>
      </c>
      <c r="R129" s="270" t="n">
        <f aca="false">R128</f>
        <v>0.000137597800564364</v>
      </c>
      <c r="S129" s="270" t="n">
        <f aca="false">S128</f>
        <v>0.000130189158444474</v>
      </c>
      <c r="T129" s="270" t="n">
        <f aca="false">T128</f>
        <v>0.000126815617048942</v>
      </c>
      <c r="U129" s="270" t="n">
        <f aca="false">U128</f>
        <v>0.000123471039330894</v>
      </c>
      <c r="V129" s="270" t="n">
        <f aca="false">V128</f>
        <v>0.000118794486481201</v>
      </c>
      <c r="W129" s="270" t="n">
        <f aca="false">W128</f>
        <v>0.000111140631432923</v>
      </c>
      <c r="X129" s="270" t="n">
        <f aca="false">X128</f>
        <v>0.000111054738989459</v>
      </c>
      <c r="Y129" s="270" t="n">
        <f aca="false">Y128</f>
        <v>0.000108802430193629</v>
      </c>
      <c r="Z129" s="270" t="n">
        <f aca="false">Z128</f>
        <v>0.000104888301490057</v>
      </c>
      <c r="AA129" s="270" t="n">
        <f aca="false">AA128</f>
        <v>0.00010065729765408</v>
      </c>
      <c r="AB129" s="270" t="n">
        <f aca="false">AB128</f>
        <v>9.8583776396531E-005</v>
      </c>
      <c r="AC129" s="270" t="n">
        <f aca="false">AC128</f>
        <v>9.48096695883015E-005</v>
      </c>
      <c r="AD129" s="270" t="n">
        <f aca="false">AD128</f>
        <v>9.34829319920017E-005</v>
      </c>
      <c r="AE129" s="270" t="n">
        <f aca="false">AE128</f>
        <v>9.07208103350264E-005</v>
      </c>
      <c r="AF129" s="270" t="n">
        <f aca="false">AF128</f>
        <v>8.70686166490593E-005</v>
      </c>
    </row>
    <row r="130" customFormat="false" ht="15" hidden="false" customHeight="false" outlineLevel="0" collapsed="false">
      <c r="A130" s="271" t="n">
        <v>15</v>
      </c>
      <c r="B130" s="272" t="n">
        <f aca="false">B38</f>
        <v>0.000721406813489381</v>
      </c>
      <c r="C130" s="272" t="n">
        <f aca="false">C38</f>
        <v>0.000704076327804176</v>
      </c>
      <c r="D130" s="272" t="n">
        <f aca="false">D38</f>
        <v>0.000680139697114105</v>
      </c>
      <c r="E130" s="272" t="n">
        <f aca="false">E38</f>
        <v>0.000660998006073445</v>
      </c>
      <c r="F130" s="272" t="n">
        <f aca="false">F38</f>
        <v>0.000642290481567346</v>
      </c>
      <c r="G130" s="272" t="n">
        <f aca="false">G38</f>
        <v>0.000621058457021357</v>
      </c>
      <c r="H130" s="272" t="n">
        <f aca="false">H38</f>
        <v>0.000602155034944119</v>
      </c>
      <c r="I130" s="272" t="n">
        <f aca="false">I38</f>
        <v>0.000587447597004131</v>
      </c>
      <c r="J130" s="272" t="n">
        <f aca="false">J38</f>
        <v>0.000572811432781233</v>
      </c>
      <c r="K130" s="272" t="n">
        <f aca="false">K38</f>
        <v>0.000796631831689769</v>
      </c>
      <c r="L130" s="272" t="n">
        <f aca="false">L38</f>
        <v>0.000537424794385122</v>
      </c>
      <c r="M130" s="272" t="n">
        <f aca="false">M38</f>
        <v>0.000524851699460395</v>
      </c>
      <c r="N130" s="272" t="n">
        <f aca="false">N38</f>
        <v>0.000509953561766524</v>
      </c>
      <c r="O130" s="272" t="n">
        <f aca="false">O38</f>
        <v>0.00049703193025657</v>
      </c>
      <c r="P130" s="272" t="n">
        <f aca="false">P38</f>
        <v>0.000482307122332062</v>
      </c>
      <c r="Q130" s="272" t="n">
        <f aca="false">Q38</f>
        <v>0.000469750070273434</v>
      </c>
      <c r="R130" s="272" t="n">
        <f aca="false">R38</f>
        <v>0.000460067977390945</v>
      </c>
      <c r="S130" s="272" t="n">
        <f aca="false">S38</f>
        <v>0.000451888460409474</v>
      </c>
      <c r="T130" s="272" t="n">
        <f aca="false">T38</f>
        <v>0.000441722004318311</v>
      </c>
      <c r="U130" s="272" t="n">
        <f aca="false">U38</f>
        <v>0.000431210100041278</v>
      </c>
      <c r="V130" s="272" t="n">
        <f aca="false">V38</f>
        <v>0.000420230217582767</v>
      </c>
      <c r="W130" s="272" t="n">
        <f aca="false">W38</f>
        <v>0.00041383971620289</v>
      </c>
      <c r="X130" s="272" t="n">
        <f aca="false">X38</f>
        <v>0.000405221322115981</v>
      </c>
      <c r="Y130" s="272" t="n">
        <f aca="false">Y38</f>
        <v>0.000393539421272171</v>
      </c>
      <c r="Z130" s="272" t="n">
        <f aca="false">Z38</f>
        <v>0.000386504674920426</v>
      </c>
      <c r="AA130" s="272" t="n">
        <f aca="false">AA38</f>
        <v>0.000380351079411294</v>
      </c>
      <c r="AB130" s="272" t="n">
        <f aca="false">AB38</f>
        <v>0.00037397694169667</v>
      </c>
      <c r="AC130" s="272" t="n">
        <f aca="false">AC38</f>
        <v>0.000366560498174466</v>
      </c>
      <c r="AD130" s="272" t="n">
        <f aca="false">AD38</f>
        <v>0.00035967777456063</v>
      </c>
      <c r="AE130" s="272" t="n">
        <f aca="false">AE38</f>
        <v>0.000353285562583962</v>
      </c>
      <c r="AF130" s="272" t="n">
        <f aca="false">AF38</f>
        <v>0.000347638008917754</v>
      </c>
    </row>
    <row r="131" customFormat="false" ht="15" hidden="false" customHeight="false" outlineLevel="0" collapsed="false">
      <c r="A131" s="258" t="n">
        <v>16</v>
      </c>
      <c r="B131" s="270" t="n">
        <f aca="false">B130</f>
        <v>0.000721406813489381</v>
      </c>
      <c r="C131" s="270" t="n">
        <f aca="false">C130</f>
        <v>0.000704076327804176</v>
      </c>
      <c r="D131" s="270" t="n">
        <f aca="false">D130</f>
        <v>0.000680139697114105</v>
      </c>
      <c r="E131" s="270" t="n">
        <f aca="false">E130</f>
        <v>0.000660998006073445</v>
      </c>
      <c r="F131" s="270" t="n">
        <f aca="false">F130</f>
        <v>0.000642290481567346</v>
      </c>
      <c r="G131" s="270" t="n">
        <f aca="false">G130</f>
        <v>0.000621058457021357</v>
      </c>
      <c r="H131" s="270" t="n">
        <f aca="false">H130</f>
        <v>0.000602155034944119</v>
      </c>
      <c r="I131" s="270" t="n">
        <f aca="false">I130</f>
        <v>0.000587447597004131</v>
      </c>
      <c r="J131" s="270" t="n">
        <f aca="false">J130</f>
        <v>0.000572811432781233</v>
      </c>
      <c r="K131" s="270" t="n">
        <f aca="false">K130</f>
        <v>0.000796631831689769</v>
      </c>
      <c r="L131" s="270" t="n">
        <f aca="false">L130</f>
        <v>0.000537424794385122</v>
      </c>
      <c r="M131" s="270" t="n">
        <f aca="false">M130</f>
        <v>0.000524851699460395</v>
      </c>
      <c r="N131" s="270" t="n">
        <f aca="false">N130</f>
        <v>0.000509953561766524</v>
      </c>
      <c r="O131" s="270" t="n">
        <f aca="false">O130</f>
        <v>0.00049703193025657</v>
      </c>
      <c r="P131" s="270" t="n">
        <f aca="false">P130</f>
        <v>0.000482307122332062</v>
      </c>
      <c r="Q131" s="270" t="n">
        <f aca="false">Q130</f>
        <v>0.000469750070273434</v>
      </c>
      <c r="R131" s="270" t="n">
        <f aca="false">R130</f>
        <v>0.000460067977390945</v>
      </c>
      <c r="S131" s="270" t="n">
        <f aca="false">S130</f>
        <v>0.000451888460409474</v>
      </c>
      <c r="T131" s="270" t="n">
        <f aca="false">T130</f>
        <v>0.000441722004318311</v>
      </c>
      <c r="U131" s="270" t="n">
        <f aca="false">U130</f>
        <v>0.000431210100041278</v>
      </c>
      <c r="V131" s="270" t="n">
        <f aca="false">V130</f>
        <v>0.000420230217582767</v>
      </c>
      <c r="W131" s="270" t="n">
        <f aca="false">W130</f>
        <v>0.00041383971620289</v>
      </c>
      <c r="X131" s="270" t="n">
        <f aca="false">X130</f>
        <v>0.000405221322115981</v>
      </c>
      <c r="Y131" s="270" t="n">
        <f aca="false">Y130</f>
        <v>0.000393539421272171</v>
      </c>
      <c r="Z131" s="270" t="n">
        <f aca="false">Z130</f>
        <v>0.000386504674920426</v>
      </c>
      <c r="AA131" s="270" t="n">
        <f aca="false">AA130</f>
        <v>0.000380351079411294</v>
      </c>
      <c r="AB131" s="270" t="n">
        <f aca="false">AB130</f>
        <v>0.00037397694169667</v>
      </c>
      <c r="AC131" s="270" t="n">
        <f aca="false">AC130</f>
        <v>0.000366560498174466</v>
      </c>
      <c r="AD131" s="270" t="n">
        <f aca="false">AD130</f>
        <v>0.00035967777456063</v>
      </c>
      <c r="AE131" s="270" t="n">
        <f aca="false">AE130</f>
        <v>0.000353285562583962</v>
      </c>
      <c r="AF131" s="270" t="n">
        <f aca="false">AF130</f>
        <v>0.000347638008917754</v>
      </c>
    </row>
    <row r="132" customFormat="false" ht="15" hidden="false" customHeight="false" outlineLevel="0" collapsed="false">
      <c r="A132" s="271" t="n">
        <v>17</v>
      </c>
      <c r="B132" s="272" t="n">
        <f aca="false">B131</f>
        <v>0.000721406813489381</v>
      </c>
      <c r="C132" s="272" t="n">
        <f aca="false">C131</f>
        <v>0.000704076327804176</v>
      </c>
      <c r="D132" s="272" t="n">
        <f aca="false">D131</f>
        <v>0.000680139697114105</v>
      </c>
      <c r="E132" s="272" t="n">
        <f aca="false">E131</f>
        <v>0.000660998006073445</v>
      </c>
      <c r="F132" s="272" t="n">
        <f aca="false">F131</f>
        <v>0.000642290481567346</v>
      </c>
      <c r="G132" s="272" t="n">
        <f aca="false">G131</f>
        <v>0.000621058457021357</v>
      </c>
      <c r="H132" s="272" t="n">
        <f aca="false">H131</f>
        <v>0.000602155034944119</v>
      </c>
      <c r="I132" s="272" t="n">
        <f aca="false">I131</f>
        <v>0.000587447597004131</v>
      </c>
      <c r="J132" s="272" t="n">
        <f aca="false">J131</f>
        <v>0.000572811432781233</v>
      </c>
      <c r="K132" s="272" t="n">
        <f aca="false">K131</f>
        <v>0.000796631831689769</v>
      </c>
      <c r="L132" s="272" t="n">
        <f aca="false">L131</f>
        <v>0.000537424794385122</v>
      </c>
      <c r="M132" s="272" t="n">
        <f aca="false">M131</f>
        <v>0.000524851699460395</v>
      </c>
      <c r="N132" s="272" t="n">
        <f aca="false">N131</f>
        <v>0.000509953561766524</v>
      </c>
      <c r="O132" s="272" t="n">
        <f aca="false">O131</f>
        <v>0.00049703193025657</v>
      </c>
      <c r="P132" s="272" t="n">
        <f aca="false">P131</f>
        <v>0.000482307122332062</v>
      </c>
      <c r="Q132" s="272" t="n">
        <f aca="false">Q131</f>
        <v>0.000469750070273434</v>
      </c>
      <c r="R132" s="272" t="n">
        <f aca="false">R131</f>
        <v>0.000460067977390945</v>
      </c>
      <c r="S132" s="272" t="n">
        <f aca="false">S131</f>
        <v>0.000451888460409474</v>
      </c>
      <c r="T132" s="272" t="n">
        <f aca="false">T131</f>
        <v>0.000441722004318311</v>
      </c>
      <c r="U132" s="272" t="n">
        <f aca="false">U131</f>
        <v>0.000431210100041278</v>
      </c>
      <c r="V132" s="272" t="n">
        <f aca="false">V131</f>
        <v>0.000420230217582767</v>
      </c>
      <c r="W132" s="272" t="n">
        <f aca="false">W131</f>
        <v>0.00041383971620289</v>
      </c>
      <c r="X132" s="272" t="n">
        <f aca="false">X131</f>
        <v>0.000405221322115981</v>
      </c>
      <c r="Y132" s="272" t="n">
        <f aca="false">Y131</f>
        <v>0.000393539421272171</v>
      </c>
      <c r="Z132" s="272" t="n">
        <f aca="false">Z131</f>
        <v>0.000386504674920426</v>
      </c>
      <c r="AA132" s="272" t="n">
        <f aca="false">AA131</f>
        <v>0.000380351079411294</v>
      </c>
      <c r="AB132" s="272" t="n">
        <f aca="false">AB131</f>
        <v>0.00037397694169667</v>
      </c>
      <c r="AC132" s="272" t="n">
        <f aca="false">AC131</f>
        <v>0.000366560498174466</v>
      </c>
      <c r="AD132" s="272" t="n">
        <f aca="false">AD131</f>
        <v>0.00035967777456063</v>
      </c>
      <c r="AE132" s="272" t="n">
        <f aca="false">AE131</f>
        <v>0.000353285562583962</v>
      </c>
      <c r="AF132" s="272" t="n">
        <f aca="false">AF131</f>
        <v>0.000347638008917754</v>
      </c>
    </row>
    <row r="133" customFormat="false" ht="15" hidden="false" customHeight="false" outlineLevel="0" collapsed="false">
      <c r="A133" s="258" t="n">
        <v>18</v>
      </c>
      <c r="B133" s="270" t="n">
        <f aca="false">B132</f>
        <v>0.000721406813489381</v>
      </c>
      <c r="C133" s="270" t="n">
        <f aca="false">C132</f>
        <v>0.000704076327804176</v>
      </c>
      <c r="D133" s="270" t="n">
        <f aca="false">D132</f>
        <v>0.000680139697114105</v>
      </c>
      <c r="E133" s="270" t="n">
        <f aca="false">E132</f>
        <v>0.000660998006073445</v>
      </c>
      <c r="F133" s="270" t="n">
        <f aca="false">F132</f>
        <v>0.000642290481567346</v>
      </c>
      <c r="G133" s="270" t="n">
        <f aca="false">G132</f>
        <v>0.000621058457021357</v>
      </c>
      <c r="H133" s="270" t="n">
        <f aca="false">H132</f>
        <v>0.000602155034944119</v>
      </c>
      <c r="I133" s="270" t="n">
        <f aca="false">I132</f>
        <v>0.000587447597004131</v>
      </c>
      <c r="J133" s="270" t="n">
        <f aca="false">J132</f>
        <v>0.000572811432781233</v>
      </c>
      <c r="K133" s="270" t="n">
        <f aca="false">K132</f>
        <v>0.000796631831689769</v>
      </c>
      <c r="L133" s="270" t="n">
        <f aca="false">L132</f>
        <v>0.000537424794385122</v>
      </c>
      <c r="M133" s="270" t="n">
        <f aca="false">M132</f>
        <v>0.000524851699460395</v>
      </c>
      <c r="N133" s="270" t="n">
        <f aca="false">N132</f>
        <v>0.000509953561766524</v>
      </c>
      <c r="O133" s="270" t="n">
        <f aca="false">O132</f>
        <v>0.00049703193025657</v>
      </c>
      <c r="P133" s="270" t="n">
        <f aca="false">P132</f>
        <v>0.000482307122332062</v>
      </c>
      <c r="Q133" s="270" t="n">
        <f aca="false">Q132</f>
        <v>0.000469750070273434</v>
      </c>
      <c r="R133" s="270" t="n">
        <f aca="false">R132</f>
        <v>0.000460067977390945</v>
      </c>
      <c r="S133" s="270" t="n">
        <f aca="false">S132</f>
        <v>0.000451888460409474</v>
      </c>
      <c r="T133" s="270" t="n">
        <f aca="false">T132</f>
        <v>0.000441722004318311</v>
      </c>
      <c r="U133" s="270" t="n">
        <f aca="false">U132</f>
        <v>0.000431210100041278</v>
      </c>
      <c r="V133" s="270" t="n">
        <f aca="false">V132</f>
        <v>0.000420230217582767</v>
      </c>
      <c r="W133" s="270" t="n">
        <f aca="false">W132</f>
        <v>0.00041383971620289</v>
      </c>
      <c r="X133" s="270" t="n">
        <f aca="false">X132</f>
        <v>0.000405221322115981</v>
      </c>
      <c r="Y133" s="270" t="n">
        <f aca="false">Y132</f>
        <v>0.000393539421272171</v>
      </c>
      <c r="Z133" s="270" t="n">
        <f aca="false">Z132</f>
        <v>0.000386504674920426</v>
      </c>
      <c r="AA133" s="270" t="n">
        <f aca="false">AA132</f>
        <v>0.000380351079411294</v>
      </c>
      <c r="AB133" s="270" t="n">
        <f aca="false">AB132</f>
        <v>0.00037397694169667</v>
      </c>
      <c r="AC133" s="270" t="n">
        <f aca="false">AC132</f>
        <v>0.000366560498174466</v>
      </c>
      <c r="AD133" s="270" t="n">
        <f aca="false">AD132</f>
        <v>0.00035967777456063</v>
      </c>
      <c r="AE133" s="270" t="n">
        <f aca="false">AE132</f>
        <v>0.000353285562583962</v>
      </c>
      <c r="AF133" s="270" t="n">
        <f aca="false">AF132</f>
        <v>0.000347638008917754</v>
      </c>
    </row>
    <row r="134" customFormat="false" ht="15" hidden="false" customHeight="false" outlineLevel="0" collapsed="false">
      <c r="A134" s="271" t="n">
        <v>19</v>
      </c>
      <c r="B134" s="272" t="n">
        <f aca="false">B133</f>
        <v>0.000721406813489381</v>
      </c>
      <c r="C134" s="272" t="n">
        <f aca="false">C133</f>
        <v>0.000704076327804176</v>
      </c>
      <c r="D134" s="272" t="n">
        <f aca="false">D133</f>
        <v>0.000680139697114105</v>
      </c>
      <c r="E134" s="272" t="n">
        <f aca="false">E133</f>
        <v>0.000660998006073445</v>
      </c>
      <c r="F134" s="272" t="n">
        <f aca="false">F133</f>
        <v>0.000642290481567346</v>
      </c>
      <c r="G134" s="272" t="n">
        <f aca="false">G133</f>
        <v>0.000621058457021357</v>
      </c>
      <c r="H134" s="272" t="n">
        <f aca="false">H133</f>
        <v>0.000602155034944119</v>
      </c>
      <c r="I134" s="272" t="n">
        <f aca="false">I133</f>
        <v>0.000587447597004131</v>
      </c>
      <c r="J134" s="272" t="n">
        <f aca="false">J133</f>
        <v>0.000572811432781233</v>
      </c>
      <c r="K134" s="272" t="n">
        <f aca="false">K133</f>
        <v>0.000796631831689769</v>
      </c>
      <c r="L134" s="272" t="n">
        <f aca="false">L133</f>
        <v>0.000537424794385122</v>
      </c>
      <c r="M134" s="272" t="n">
        <f aca="false">M133</f>
        <v>0.000524851699460395</v>
      </c>
      <c r="N134" s="272" t="n">
        <f aca="false">N133</f>
        <v>0.000509953561766524</v>
      </c>
      <c r="O134" s="272" t="n">
        <f aca="false">O133</f>
        <v>0.00049703193025657</v>
      </c>
      <c r="P134" s="272" t="n">
        <f aca="false">P133</f>
        <v>0.000482307122332062</v>
      </c>
      <c r="Q134" s="272" t="n">
        <f aca="false">Q133</f>
        <v>0.000469750070273434</v>
      </c>
      <c r="R134" s="272" t="n">
        <f aca="false">R133</f>
        <v>0.000460067977390945</v>
      </c>
      <c r="S134" s="272" t="n">
        <f aca="false">S133</f>
        <v>0.000451888460409474</v>
      </c>
      <c r="T134" s="272" t="n">
        <f aca="false">T133</f>
        <v>0.000441722004318311</v>
      </c>
      <c r="U134" s="272" t="n">
        <f aca="false">U133</f>
        <v>0.000431210100041278</v>
      </c>
      <c r="V134" s="272" t="n">
        <f aca="false">V133</f>
        <v>0.000420230217582767</v>
      </c>
      <c r="W134" s="272" t="n">
        <f aca="false">W133</f>
        <v>0.00041383971620289</v>
      </c>
      <c r="X134" s="272" t="n">
        <f aca="false">X133</f>
        <v>0.000405221322115981</v>
      </c>
      <c r="Y134" s="272" t="n">
        <f aca="false">Y133</f>
        <v>0.000393539421272171</v>
      </c>
      <c r="Z134" s="272" t="n">
        <f aca="false">Z133</f>
        <v>0.000386504674920426</v>
      </c>
      <c r="AA134" s="272" t="n">
        <f aca="false">AA133</f>
        <v>0.000380351079411294</v>
      </c>
      <c r="AB134" s="272" t="n">
        <f aca="false">AB133</f>
        <v>0.00037397694169667</v>
      </c>
      <c r="AC134" s="272" t="n">
        <f aca="false">AC133</f>
        <v>0.000366560498174466</v>
      </c>
      <c r="AD134" s="272" t="n">
        <f aca="false">AD133</f>
        <v>0.00035967777456063</v>
      </c>
      <c r="AE134" s="272" t="n">
        <f aca="false">AE133</f>
        <v>0.000353285562583962</v>
      </c>
      <c r="AF134" s="272" t="n">
        <f aca="false">AF133</f>
        <v>0.000347638008917754</v>
      </c>
    </row>
    <row r="135" customFormat="false" ht="15" hidden="false" customHeight="false" outlineLevel="0" collapsed="false">
      <c r="A135" s="258" t="n">
        <v>20</v>
      </c>
      <c r="B135" s="270" t="n">
        <f aca="false">B39</f>
        <v>0.00098084748926638</v>
      </c>
      <c r="C135" s="270" t="n">
        <f aca="false">C39</f>
        <v>0.00095431222847212</v>
      </c>
      <c r="D135" s="270" t="n">
        <f aca="false">D39</f>
        <v>0.000932911206730077</v>
      </c>
      <c r="E135" s="270" t="n">
        <f aca="false">E39</f>
        <v>0.000908772605646964</v>
      </c>
      <c r="F135" s="270" t="n">
        <f aca="false">F39</f>
        <v>0.000886856642882097</v>
      </c>
      <c r="G135" s="270" t="n">
        <f aca="false">G39</f>
        <v>0.000863526655796897</v>
      </c>
      <c r="H135" s="270" t="n">
        <f aca="false">H39</f>
        <v>0.000843957142214902</v>
      </c>
      <c r="I135" s="270" t="n">
        <f aca="false">I39</f>
        <v>0.0008241450125575</v>
      </c>
      <c r="J135" s="270" t="n">
        <f aca="false">J39</f>
        <v>0.000802219492642485</v>
      </c>
      <c r="K135" s="270" t="n">
        <f aca="false">K39</f>
        <v>0.00118731771254571</v>
      </c>
      <c r="L135" s="270" t="n">
        <f aca="false">L39</f>
        <v>0.000764681229168516</v>
      </c>
      <c r="M135" s="270" t="n">
        <f aca="false">M39</f>
        <v>0.000745666663734695</v>
      </c>
      <c r="N135" s="270" t="n">
        <f aca="false">N39</f>
        <v>0.000728165557541577</v>
      </c>
      <c r="O135" s="270" t="n">
        <f aca="false">O39</f>
        <v>0.000711764863434035</v>
      </c>
      <c r="P135" s="270" t="n">
        <f aca="false">P39</f>
        <v>0.000695244734277149</v>
      </c>
      <c r="Q135" s="270" t="n">
        <f aca="false">Q39</f>
        <v>0.000680329498735909</v>
      </c>
      <c r="R135" s="270" t="n">
        <f aca="false">R39</f>
        <v>0.000665178911715913</v>
      </c>
      <c r="S135" s="270" t="n">
        <f aca="false">S39</f>
        <v>0.000651813715859974</v>
      </c>
      <c r="T135" s="270" t="n">
        <f aca="false">T39</f>
        <v>0.000637615777508196</v>
      </c>
      <c r="U135" s="270" t="n">
        <f aca="false">U39</f>
        <v>0.000625555880776741</v>
      </c>
      <c r="V135" s="270" t="n">
        <f aca="false">V39</f>
        <v>0.000613269227154529</v>
      </c>
      <c r="W135" s="270" t="n">
        <f aca="false">W39</f>
        <v>0.000602135298446273</v>
      </c>
      <c r="X135" s="270" t="n">
        <f aca="false">X39</f>
        <v>0.000590498542658879</v>
      </c>
      <c r="Y135" s="270" t="n">
        <f aca="false">Y39</f>
        <v>0.000579879634481457</v>
      </c>
      <c r="Z135" s="270" t="n">
        <f aca="false">Z39</f>
        <v>0.000569793936123932</v>
      </c>
      <c r="AA135" s="270" t="n">
        <f aca="false">AA39</f>
        <v>0.000559976983161948</v>
      </c>
      <c r="AB135" s="270" t="n">
        <f aca="false">AB39</f>
        <v>0.000550933685859747</v>
      </c>
      <c r="AC135" s="270" t="n">
        <f aca="false">AC39</f>
        <v>0.000540779653419616</v>
      </c>
      <c r="AD135" s="270" t="n">
        <f aca="false">AD39</f>
        <v>0.000532973761570285</v>
      </c>
      <c r="AE135" s="270" t="n">
        <f aca="false">AE39</f>
        <v>0.000521295401579792</v>
      </c>
      <c r="AF135" s="270" t="n">
        <f aca="false">AF39</f>
        <v>0.00051455898041151</v>
      </c>
    </row>
    <row r="136" customFormat="false" ht="15" hidden="false" customHeight="false" outlineLevel="0" collapsed="false">
      <c r="A136" s="271" t="n">
        <v>21</v>
      </c>
      <c r="B136" s="272" t="n">
        <f aca="false">B135</f>
        <v>0.00098084748926638</v>
      </c>
      <c r="C136" s="272" t="n">
        <f aca="false">C135</f>
        <v>0.00095431222847212</v>
      </c>
      <c r="D136" s="272" t="n">
        <f aca="false">D135</f>
        <v>0.000932911206730077</v>
      </c>
      <c r="E136" s="272" t="n">
        <f aca="false">E135</f>
        <v>0.000908772605646964</v>
      </c>
      <c r="F136" s="272" t="n">
        <f aca="false">F135</f>
        <v>0.000886856642882097</v>
      </c>
      <c r="G136" s="272" t="n">
        <f aca="false">G135</f>
        <v>0.000863526655796897</v>
      </c>
      <c r="H136" s="272" t="n">
        <f aca="false">H135</f>
        <v>0.000843957142214902</v>
      </c>
      <c r="I136" s="272" t="n">
        <f aca="false">I135</f>
        <v>0.0008241450125575</v>
      </c>
      <c r="J136" s="272" t="n">
        <f aca="false">J135</f>
        <v>0.000802219492642485</v>
      </c>
      <c r="K136" s="272" t="n">
        <f aca="false">K135</f>
        <v>0.00118731771254571</v>
      </c>
      <c r="L136" s="272" t="n">
        <f aca="false">L135</f>
        <v>0.000764681229168516</v>
      </c>
      <c r="M136" s="272" t="n">
        <f aca="false">M135</f>
        <v>0.000745666663734695</v>
      </c>
      <c r="N136" s="272" t="n">
        <f aca="false">N135</f>
        <v>0.000728165557541577</v>
      </c>
      <c r="O136" s="272" t="n">
        <f aca="false">O135</f>
        <v>0.000711764863434035</v>
      </c>
      <c r="P136" s="272" t="n">
        <f aca="false">P135</f>
        <v>0.000695244734277149</v>
      </c>
      <c r="Q136" s="272" t="n">
        <f aca="false">Q135</f>
        <v>0.000680329498735909</v>
      </c>
      <c r="R136" s="272" t="n">
        <f aca="false">R135</f>
        <v>0.000665178911715913</v>
      </c>
      <c r="S136" s="272" t="n">
        <f aca="false">S135</f>
        <v>0.000651813715859974</v>
      </c>
      <c r="T136" s="272" t="n">
        <f aca="false">T135</f>
        <v>0.000637615777508196</v>
      </c>
      <c r="U136" s="272" t="n">
        <f aca="false">U135</f>
        <v>0.000625555880776741</v>
      </c>
      <c r="V136" s="272" t="n">
        <f aca="false">V135</f>
        <v>0.000613269227154529</v>
      </c>
      <c r="W136" s="272" t="n">
        <f aca="false">W135</f>
        <v>0.000602135298446273</v>
      </c>
      <c r="X136" s="272" t="n">
        <f aca="false">X135</f>
        <v>0.000590498542658879</v>
      </c>
      <c r="Y136" s="272" t="n">
        <f aca="false">Y135</f>
        <v>0.000579879634481457</v>
      </c>
      <c r="Z136" s="272" t="n">
        <f aca="false">Z135</f>
        <v>0.000569793936123932</v>
      </c>
      <c r="AA136" s="272" t="n">
        <f aca="false">AA135</f>
        <v>0.000559976983161948</v>
      </c>
      <c r="AB136" s="272" t="n">
        <f aca="false">AB135</f>
        <v>0.000550933685859747</v>
      </c>
      <c r="AC136" s="272" t="n">
        <f aca="false">AC135</f>
        <v>0.000540779653419616</v>
      </c>
      <c r="AD136" s="272" t="n">
        <f aca="false">AD135</f>
        <v>0.000532973761570285</v>
      </c>
      <c r="AE136" s="272" t="n">
        <f aca="false">AE135</f>
        <v>0.000521295401579792</v>
      </c>
      <c r="AF136" s="272" t="n">
        <f aca="false">AF135</f>
        <v>0.00051455898041151</v>
      </c>
    </row>
    <row r="137" customFormat="false" ht="15" hidden="false" customHeight="false" outlineLevel="0" collapsed="false">
      <c r="A137" s="258" t="n">
        <v>22</v>
      </c>
      <c r="B137" s="270" t="n">
        <f aca="false">B136</f>
        <v>0.00098084748926638</v>
      </c>
      <c r="C137" s="270" t="n">
        <f aca="false">C136</f>
        <v>0.00095431222847212</v>
      </c>
      <c r="D137" s="270" t="n">
        <f aca="false">D136</f>
        <v>0.000932911206730077</v>
      </c>
      <c r="E137" s="270" t="n">
        <f aca="false">E136</f>
        <v>0.000908772605646964</v>
      </c>
      <c r="F137" s="270" t="n">
        <f aca="false">F136</f>
        <v>0.000886856642882097</v>
      </c>
      <c r="G137" s="270" t="n">
        <f aca="false">G136</f>
        <v>0.000863526655796897</v>
      </c>
      <c r="H137" s="270" t="n">
        <f aca="false">H136</f>
        <v>0.000843957142214902</v>
      </c>
      <c r="I137" s="270" t="n">
        <f aca="false">I136</f>
        <v>0.0008241450125575</v>
      </c>
      <c r="J137" s="270" t="n">
        <f aca="false">J136</f>
        <v>0.000802219492642485</v>
      </c>
      <c r="K137" s="270" t="n">
        <f aca="false">K136</f>
        <v>0.00118731771254571</v>
      </c>
      <c r="L137" s="270" t="n">
        <f aca="false">L136</f>
        <v>0.000764681229168516</v>
      </c>
      <c r="M137" s="270" t="n">
        <f aca="false">M136</f>
        <v>0.000745666663734695</v>
      </c>
      <c r="N137" s="270" t="n">
        <f aca="false">N136</f>
        <v>0.000728165557541577</v>
      </c>
      <c r="O137" s="270" t="n">
        <f aca="false">O136</f>
        <v>0.000711764863434035</v>
      </c>
      <c r="P137" s="270" t="n">
        <f aca="false">P136</f>
        <v>0.000695244734277149</v>
      </c>
      <c r="Q137" s="270" t="n">
        <f aca="false">Q136</f>
        <v>0.000680329498735909</v>
      </c>
      <c r="R137" s="270" t="n">
        <f aca="false">R136</f>
        <v>0.000665178911715913</v>
      </c>
      <c r="S137" s="270" t="n">
        <f aca="false">S136</f>
        <v>0.000651813715859974</v>
      </c>
      <c r="T137" s="270" t="n">
        <f aca="false">T136</f>
        <v>0.000637615777508196</v>
      </c>
      <c r="U137" s="270" t="n">
        <f aca="false">U136</f>
        <v>0.000625555880776741</v>
      </c>
      <c r="V137" s="270" t="n">
        <f aca="false">V136</f>
        <v>0.000613269227154529</v>
      </c>
      <c r="W137" s="270" t="n">
        <f aca="false">W136</f>
        <v>0.000602135298446273</v>
      </c>
      <c r="X137" s="270" t="n">
        <f aca="false">X136</f>
        <v>0.000590498542658879</v>
      </c>
      <c r="Y137" s="270" t="n">
        <f aca="false">Y136</f>
        <v>0.000579879634481457</v>
      </c>
      <c r="Z137" s="270" t="n">
        <f aca="false">Z136</f>
        <v>0.000569793936123932</v>
      </c>
      <c r="AA137" s="270" t="n">
        <f aca="false">AA136</f>
        <v>0.000559976983161948</v>
      </c>
      <c r="AB137" s="270" t="n">
        <f aca="false">AB136</f>
        <v>0.000550933685859747</v>
      </c>
      <c r="AC137" s="270" t="n">
        <f aca="false">AC136</f>
        <v>0.000540779653419616</v>
      </c>
      <c r="AD137" s="270" t="n">
        <f aca="false">AD136</f>
        <v>0.000532973761570285</v>
      </c>
      <c r="AE137" s="270" t="n">
        <f aca="false">AE136</f>
        <v>0.000521295401579792</v>
      </c>
      <c r="AF137" s="270" t="n">
        <f aca="false">AF136</f>
        <v>0.00051455898041151</v>
      </c>
    </row>
    <row r="138" customFormat="false" ht="15" hidden="false" customHeight="false" outlineLevel="0" collapsed="false">
      <c r="A138" s="271" t="n">
        <v>23</v>
      </c>
      <c r="B138" s="272" t="n">
        <f aca="false">B137</f>
        <v>0.00098084748926638</v>
      </c>
      <c r="C138" s="272" t="n">
        <f aca="false">C137</f>
        <v>0.00095431222847212</v>
      </c>
      <c r="D138" s="272" t="n">
        <f aca="false">D137</f>
        <v>0.000932911206730077</v>
      </c>
      <c r="E138" s="272" t="n">
        <f aca="false">E137</f>
        <v>0.000908772605646964</v>
      </c>
      <c r="F138" s="272" t="n">
        <f aca="false">F137</f>
        <v>0.000886856642882097</v>
      </c>
      <c r="G138" s="272" t="n">
        <f aca="false">G137</f>
        <v>0.000863526655796897</v>
      </c>
      <c r="H138" s="272" t="n">
        <f aca="false">H137</f>
        <v>0.000843957142214902</v>
      </c>
      <c r="I138" s="272" t="n">
        <f aca="false">I137</f>
        <v>0.0008241450125575</v>
      </c>
      <c r="J138" s="272" t="n">
        <f aca="false">J137</f>
        <v>0.000802219492642485</v>
      </c>
      <c r="K138" s="272" t="n">
        <f aca="false">K137</f>
        <v>0.00118731771254571</v>
      </c>
      <c r="L138" s="272" t="n">
        <f aca="false">L137</f>
        <v>0.000764681229168516</v>
      </c>
      <c r="M138" s="272" t="n">
        <f aca="false">M137</f>
        <v>0.000745666663734695</v>
      </c>
      <c r="N138" s="272" t="n">
        <f aca="false">N137</f>
        <v>0.000728165557541577</v>
      </c>
      <c r="O138" s="272" t="n">
        <f aca="false">O137</f>
        <v>0.000711764863434035</v>
      </c>
      <c r="P138" s="272" t="n">
        <f aca="false">P137</f>
        <v>0.000695244734277149</v>
      </c>
      <c r="Q138" s="272" t="n">
        <f aca="false">Q137</f>
        <v>0.000680329498735909</v>
      </c>
      <c r="R138" s="272" t="n">
        <f aca="false">R137</f>
        <v>0.000665178911715913</v>
      </c>
      <c r="S138" s="272" t="n">
        <f aca="false">S137</f>
        <v>0.000651813715859974</v>
      </c>
      <c r="T138" s="272" t="n">
        <f aca="false">T137</f>
        <v>0.000637615777508196</v>
      </c>
      <c r="U138" s="272" t="n">
        <f aca="false">U137</f>
        <v>0.000625555880776741</v>
      </c>
      <c r="V138" s="272" t="n">
        <f aca="false">V137</f>
        <v>0.000613269227154529</v>
      </c>
      <c r="W138" s="272" t="n">
        <f aca="false">W137</f>
        <v>0.000602135298446273</v>
      </c>
      <c r="X138" s="272" t="n">
        <f aca="false">X137</f>
        <v>0.000590498542658879</v>
      </c>
      <c r="Y138" s="272" t="n">
        <f aca="false">Y137</f>
        <v>0.000579879634481457</v>
      </c>
      <c r="Z138" s="272" t="n">
        <f aca="false">Z137</f>
        <v>0.000569793936123932</v>
      </c>
      <c r="AA138" s="272" t="n">
        <f aca="false">AA137</f>
        <v>0.000559976983161948</v>
      </c>
      <c r="AB138" s="272" t="n">
        <f aca="false">AB137</f>
        <v>0.000550933685859747</v>
      </c>
      <c r="AC138" s="272" t="n">
        <f aca="false">AC137</f>
        <v>0.000540779653419616</v>
      </c>
      <c r="AD138" s="272" t="n">
        <f aca="false">AD137</f>
        <v>0.000532973761570285</v>
      </c>
      <c r="AE138" s="272" t="n">
        <f aca="false">AE137</f>
        <v>0.000521295401579792</v>
      </c>
      <c r="AF138" s="272" t="n">
        <f aca="false">AF137</f>
        <v>0.00051455898041151</v>
      </c>
    </row>
    <row r="139" customFormat="false" ht="15" hidden="false" customHeight="false" outlineLevel="0" collapsed="false">
      <c r="A139" s="258" t="n">
        <v>24</v>
      </c>
      <c r="B139" s="270" t="n">
        <f aca="false">B138</f>
        <v>0.00098084748926638</v>
      </c>
      <c r="C139" s="270" t="n">
        <f aca="false">C138</f>
        <v>0.00095431222847212</v>
      </c>
      <c r="D139" s="270" t="n">
        <f aca="false">D138</f>
        <v>0.000932911206730077</v>
      </c>
      <c r="E139" s="270" t="n">
        <f aca="false">E138</f>
        <v>0.000908772605646964</v>
      </c>
      <c r="F139" s="270" t="n">
        <f aca="false">F138</f>
        <v>0.000886856642882097</v>
      </c>
      <c r="G139" s="270" t="n">
        <f aca="false">G138</f>
        <v>0.000863526655796897</v>
      </c>
      <c r="H139" s="270" t="n">
        <f aca="false">H138</f>
        <v>0.000843957142214902</v>
      </c>
      <c r="I139" s="270" t="n">
        <f aca="false">I138</f>
        <v>0.0008241450125575</v>
      </c>
      <c r="J139" s="270" t="n">
        <f aca="false">J138</f>
        <v>0.000802219492642485</v>
      </c>
      <c r="K139" s="270" t="n">
        <f aca="false">K138</f>
        <v>0.00118731771254571</v>
      </c>
      <c r="L139" s="270" t="n">
        <f aca="false">L138</f>
        <v>0.000764681229168516</v>
      </c>
      <c r="M139" s="270" t="n">
        <f aca="false">M138</f>
        <v>0.000745666663734695</v>
      </c>
      <c r="N139" s="270" t="n">
        <f aca="false">N138</f>
        <v>0.000728165557541577</v>
      </c>
      <c r="O139" s="270" t="n">
        <f aca="false">O138</f>
        <v>0.000711764863434035</v>
      </c>
      <c r="P139" s="270" t="n">
        <f aca="false">P138</f>
        <v>0.000695244734277149</v>
      </c>
      <c r="Q139" s="270" t="n">
        <f aca="false">Q138</f>
        <v>0.000680329498735909</v>
      </c>
      <c r="R139" s="270" t="n">
        <f aca="false">R138</f>
        <v>0.000665178911715913</v>
      </c>
      <c r="S139" s="270" t="n">
        <f aca="false">S138</f>
        <v>0.000651813715859974</v>
      </c>
      <c r="T139" s="270" t="n">
        <f aca="false">T138</f>
        <v>0.000637615777508196</v>
      </c>
      <c r="U139" s="270" t="n">
        <f aca="false">U138</f>
        <v>0.000625555880776741</v>
      </c>
      <c r="V139" s="270" t="n">
        <f aca="false">V138</f>
        <v>0.000613269227154529</v>
      </c>
      <c r="W139" s="270" t="n">
        <f aca="false">W138</f>
        <v>0.000602135298446273</v>
      </c>
      <c r="X139" s="270" t="n">
        <f aca="false">X138</f>
        <v>0.000590498542658879</v>
      </c>
      <c r="Y139" s="270" t="n">
        <f aca="false">Y138</f>
        <v>0.000579879634481457</v>
      </c>
      <c r="Z139" s="270" t="n">
        <f aca="false">Z138</f>
        <v>0.000569793936123932</v>
      </c>
      <c r="AA139" s="270" t="n">
        <f aca="false">AA138</f>
        <v>0.000559976983161948</v>
      </c>
      <c r="AB139" s="270" t="n">
        <f aca="false">AB138</f>
        <v>0.000550933685859747</v>
      </c>
      <c r="AC139" s="270" t="n">
        <f aca="false">AC138</f>
        <v>0.000540779653419616</v>
      </c>
      <c r="AD139" s="270" t="n">
        <f aca="false">AD138</f>
        <v>0.000532973761570285</v>
      </c>
      <c r="AE139" s="270" t="n">
        <f aca="false">AE138</f>
        <v>0.000521295401579792</v>
      </c>
      <c r="AF139" s="270" t="n">
        <f aca="false">AF138</f>
        <v>0.00051455898041151</v>
      </c>
    </row>
    <row r="140" customFormat="false" ht="15" hidden="false" customHeight="false" outlineLevel="0" collapsed="false">
      <c r="A140" s="271" t="n">
        <v>25</v>
      </c>
      <c r="B140" s="272" t="n">
        <f aca="false">B40</f>
        <v>0.00106357495631295</v>
      </c>
      <c r="C140" s="272" t="n">
        <f aca="false">C40</f>
        <v>0.00102768374084415</v>
      </c>
      <c r="D140" s="272" t="n">
        <f aca="false">D40</f>
        <v>0.00099484936804667</v>
      </c>
      <c r="E140" s="272" t="n">
        <f aca="false">E40</f>
        <v>0.000962937068742085</v>
      </c>
      <c r="F140" s="272" t="n">
        <f aca="false">F40</f>
        <v>0.000931958532699245</v>
      </c>
      <c r="G140" s="272" t="n">
        <f aca="false">G40</f>
        <v>0.000906871586145921</v>
      </c>
      <c r="H140" s="272" t="n">
        <f aca="false">H40</f>
        <v>0.000879351526152454</v>
      </c>
      <c r="I140" s="272" t="n">
        <f aca="false">I40</f>
        <v>0.000856142736954067</v>
      </c>
      <c r="J140" s="272" t="n">
        <f aca="false">J40</f>
        <v>0.000831583417727529</v>
      </c>
      <c r="K140" s="272" t="n">
        <f aca="false">K40</f>
        <v>0.0011919271098989</v>
      </c>
      <c r="L140" s="272" t="n">
        <f aca="false">L40</f>
        <v>0.000786900389788883</v>
      </c>
      <c r="M140" s="272" t="n">
        <f aca="false">M40</f>
        <v>0.000765925355664313</v>
      </c>
      <c r="N140" s="272" t="n">
        <f aca="false">N40</f>
        <v>0.000746391005946305</v>
      </c>
      <c r="O140" s="272" t="n">
        <f aca="false">O40</f>
        <v>0.000727623606044112</v>
      </c>
      <c r="P140" s="272" t="n">
        <f aca="false">P40</f>
        <v>0.000707408046477301</v>
      </c>
      <c r="Q140" s="272" t="n">
        <f aca="false">Q40</f>
        <v>0.000688627296126592</v>
      </c>
      <c r="R140" s="272" t="n">
        <f aca="false">R40</f>
        <v>0.000671322343011611</v>
      </c>
      <c r="S140" s="272" t="n">
        <f aca="false">S40</f>
        <v>0.000653909402348176</v>
      </c>
      <c r="T140" s="272" t="n">
        <f aca="false">T40</f>
        <v>0.000637650796278563</v>
      </c>
      <c r="U140" s="272" t="n">
        <f aca="false">U40</f>
        <v>0.000620748430552483</v>
      </c>
      <c r="V140" s="272" t="n">
        <f aca="false">V40</f>
        <v>0.000607486498869972</v>
      </c>
      <c r="W140" s="272" t="n">
        <f aca="false">W40</f>
        <v>0.000592909539822971</v>
      </c>
      <c r="X140" s="272" t="n">
        <f aca="false">X40</f>
        <v>0.000579921959073508</v>
      </c>
      <c r="Y140" s="272" t="n">
        <f aca="false">Y40</f>
        <v>0.000568803668028862</v>
      </c>
      <c r="Z140" s="272" t="n">
        <f aca="false">Z40</f>
        <v>0.000553996760748352</v>
      </c>
      <c r="AA140" s="272" t="n">
        <f aca="false">AA40</f>
        <v>0.000543708208054135</v>
      </c>
      <c r="AB140" s="272" t="n">
        <f aca="false">AB40</f>
        <v>0.000531924403535759</v>
      </c>
      <c r="AC140" s="272" t="n">
        <f aca="false">AC40</f>
        <v>0.000524231621728033</v>
      </c>
      <c r="AD140" s="272" t="n">
        <f aca="false">AD40</f>
        <v>0.000515183435337308</v>
      </c>
      <c r="AE140" s="272" t="n">
        <f aca="false">AE40</f>
        <v>0.000504603331750133</v>
      </c>
      <c r="AF140" s="272" t="n">
        <f aca="false">AF40</f>
        <v>0.000493533944605419</v>
      </c>
    </row>
    <row r="141" customFormat="false" ht="15" hidden="false" customHeight="false" outlineLevel="0" collapsed="false">
      <c r="A141" s="258" t="n">
        <v>26</v>
      </c>
      <c r="B141" s="270" t="n">
        <f aca="false">B140</f>
        <v>0.00106357495631295</v>
      </c>
      <c r="C141" s="270" t="n">
        <f aca="false">C140</f>
        <v>0.00102768374084415</v>
      </c>
      <c r="D141" s="270" t="n">
        <f aca="false">D140</f>
        <v>0.00099484936804667</v>
      </c>
      <c r="E141" s="270" t="n">
        <f aca="false">E140</f>
        <v>0.000962937068742085</v>
      </c>
      <c r="F141" s="270" t="n">
        <f aca="false">F140</f>
        <v>0.000931958532699245</v>
      </c>
      <c r="G141" s="270" t="n">
        <f aca="false">G140</f>
        <v>0.000906871586145921</v>
      </c>
      <c r="H141" s="270" t="n">
        <f aca="false">H140</f>
        <v>0.000879351526152454</v>
      </c>
      <c r="I141" s="270" t="n">
        <f aca="false">I140</f>
        <v>0.000856142736954067</v>
      </c>
      <c r="J141" s="270" t="n">
        <f aca="false">J140</f>
        <v>0.000831583417727529</v>
      </c>
      <c r="K141" s="270" t="n">
        <f aca="false">K140</f>
        <v>0.0011919271098989</v>
      </c>
      <c r="L141" s="270" t="n">
        <f aca="false">L140</f>
        <v>0.000786900389788883</v>
      </c>
      <c r="M141" s="270" t="n">
        <f aca="false">M140</f>
        <v>0.000765925355664313</v>
      </c>
      <c r="N141" s="270" t="n">
        <f aca="false">N140</f>
        <v>0.000746391005946305</v>
      </c>
      <c r="O141" s="270" t="n">
        <f aca="false">O140</f>
        <v>0.000727623606044112</v>
      </c>
      <c r="P141" s="270" t="n">
        <f aca="false">P140</f>
        <v>0.000707408046477301</v>
      </c>
      <c r="Q141" s="270" t="n">
        <f aca="false">Q140</f>
        <v>0.000688627296126592</v>
      </c>
      <c r="R141" s="270" t="n">
        <f aca="false">R140</f>
        <v>0.000671322343011611</v>
      </c>
      <c r="S141" s="270" t="n">
        <f aca="false">S140</f>
        <v>0.000653909402348176</v>
      </c>
      <c r="T141" s="270" t="n">
        <f aca="false">T140</f>
        <v>0.000637650796278563</v>
      </c>
      <c r="U141" s="270" t="n">
        <f aca="false">U140</f>
        <v>0.000620748430552483</v>
      </c>
      <c r="V141" s="270" t="n">
        <f aca="false">V140</f>
        <v>0.000607486498869972</v>
      </c>
      <c r="W141" s="270" t="n">
        <f aca="false">W140</f>
        <v>0.000592909539822971</v>
      </c>
      <c r="X141" s="270" t="n">
        <f aca="false">X140</f>
        <v>0.000579921959073508</v>
      </c>
      <c r="Y141" s="270" t="n">
        <f aca="false">Y140</f>
        <v>0.000568803668028862</v>
      </c>
      <c r="Z141" s="270" t="n">
        <f aca="false">Z140</f>
        <v>0.000553996760748352</v>
      </c>
      <c r="AA141" s="270" t="n">
        <f aca="false">AA140</f>
        <v>0.000543708208054135</v>
      </c>
      <c r="AB141" s="270" t="n">
        <f aca="false">AB140</f>
        <v>0.000531924403535759</v>
      </c>
      <c r="AC141" s="270" t="n">
        <f aca="false">AC140</f>
        <v>0.000524231621728033</v>
      </c>
      <c r="AD141" s="270" t="n">
        <f aca="false">AD140</f>
        <v>0.000515183435337308</v>
      </c>
      <c r="AE141" s="270" t="n">
        <f aca="false">AE140</f>
        <v>0.000504603331750133</v>
      </c>
      <c r="AF141" s="270" t="n">
        <f aca="false">AF140</f>
        <v>0.000493533944605419</v>
      </c>
    </row>
    <row r="142" customFormat="false" ht="15" hidden="false" customHeight="false" outlineLevel="0" collapsed="false">
      <c r="A142" s="271" t="n">
        <v>27</v>
      </c>
      <c r="B142" s="272" t="n">
        <f aca="false">B141</f>
        <v>0.00106357495631295</v>
      </c>
      <c r="C142" s="272" t="n">
        <f aca="false">C141</f>
        <v>0.00102768374084415</v>
      </c>
      <c r="D142" s="272" t="n">
        <f aca="false">D141</f>
        <v>0.00099484936804667</v>
      </c>
      <c r="E142" s="272" t="n">
        <f aca="false">E141</f>
        <v>0.000962937068742085</v>
      </c>
      <c r="F142" s="272" t="n">
        <f aca="false">F141</f>
        <v>0.000931958532699245</v>
      </c>
      <c r="G142" s="272" t="n">
        <f aca="false">G141</f>
        <v>0.000906871586145921</v>
      </c>
      <c r="H142" s="272" t="n">
        <f aca="false">H141</f>
        <v>0.000879351526152454</v>
      </c>
      <c r="I142" s="272" t="n">
        <f aca="false">I141</f>
        <v>0.000856142736954067</v>
      </c>
      <c r="J142" s="272" t="n">
        <f aca="false">J141</f>
        <v>0.000831583417727529</v>
      </c>
      <c r="K142" s="272" t="n">
        <f aca="false">K141</f>
        <v>0.0011919271098989</v>
      </c>
      <c r="L142" s="272" t="n">
        <f aca="false">L141</f>
        <v>0.000786900389788883</v>
      </c>
      <c r="M142" s="272" t="n">
        <f aca="false">M141</f>
        <v>0.000765925355664313</v>
      </c>
      <c r="N142" s="272" t="n">
        <f aca="false">N141</f>
        <v>0.000746391005946305</v>
      </c>
      <c r="O142" s="272" t="n">
        <f aca="false">O141</f>
        <v>0.000727623606044112</v>
      </c>
      <c r="P142" s="272" t="n">
        <f aca="false">P141</f>
        <v>0.000707408046477301</v>
      </c>
      <c r="Q142" s="272" t="n">
        <f aca="false">Q141</f>
        <v>0.000688627296126592</v>
      </c>
      <c r="R142" s="272" t="n">
        <f aca="false">R141</f>
        <v>0.000671322343011611</v>
      </c>
      <c r="S142" s="272" t="n">
        <f aca="false">S141</f>
        <v>0.000653909402348176</v>
      </c>
      <c r="T142" s="272" t="n">
        <f aca="false">T141</f>
        <v>0.000637650796278563</v>
      </c>
      <c r="U142" s="272" t="n">
        <f aca="false">U141</f>
        <v>0.000620748430552483</v>
      </c>
      <c r="V142" s="272" t="n">
        <f aca="false">V141</f>
        <v>0.000607486498869972</v>
      </c>
      <c r="W142" s="272" t="n">
        <f aca="false">W141</f>
        <v>0.000592909539822971</v>
      </c>
      <c r="X142" s="272" t="n">
        <f aca="false">X141</f>
        <v>0.000579921959073508</v>
      </c>
      <c r="Y142" s="272" t="n">
        <f aca="false">Y141</f>
        <v>0.000568803668028862</v>
      </c>
      <c r="Z142" s="272" t="n">
        <f aca="false">Z141</f>
        <v>0.000553996760748352</v>
      </c>
      <c r="AA142" s="272" t="n">
        <f aca="false">AA141</f>
        <v>0.000543708208054135</v>
      </c>
      <c r="AB142" s="272" t="n">
        <f aca="false">AB141</f>
        <v>0.000531924403535759</v>
      </c>
      <c r="AC142" s="272" t="n">
        <f aca="false">AC141</f>
        <v>0.000524231621728033</v>
      </c>
      <c r="AD142" s="272" t="n">
        <f aca="false">AD141</f>
        <v>0.000515183435337308</v>
      </c>
      <c r="AE142" s="272" t="n">
        <f aca="false">AE141</f>
        <v>0.000504603331750133</v>
      </c>
      <c r="AF142" s="272" t="n">
        <f aca="false">AF141</f>
        <v>0.000493533944605419</v>
      </c>
    </row>
    <row r="143" customFormat="false" ht="15" hidden="false" customHeight="false" outlineLevel="0" collapsed="false">
      <c r="A143" s="258" t="n">
        <v>28</v>
      </c>
      <c r="B143" s="270" t="n">
        <f aca="false">B142</f>
        <v>0.00106357495631295</v>
      </c>
      <c r="C143" s="270" t="n">
        <f aca="false">C142</f>
        <v>0.00102768374084415</v>
      </c>
      <c r="D143" s="270" t="n">
        <f aca="false">D142</f>
        <v>0.00099484936804667</v>
      </c>
      <c r="E143" s="270" t="n">
        <f aca="false">E142</f>
        <v>0.000962937068742085</v>
      </c>
      <c r="F143" s="270" t="n">
        <f aca="false">F142</f>
        <v>0.000931958532699245</v>
      </c>
      <c r="G143" s="270" t="n">
        <f aca="false">G142</f>
        <v>0.000906871586145921</v>
      </c>
      <c r="H143" s="270" t="n">
        <f aca="false">H142</f>
        <v>0.000879351526152454</v>
      </c>
      <c r="I143" s="270" t="n">
        <f aca="false">I142</f>
        <v>0.000856142736954067</v>
      </c>
      <c r="J143" s="270" t="n">
        <f aca="false">J142</f>
        <v>0.000831583417727529</v>
      </c>
      <c r="K143" s="270" t="n">
        <f aca="false">K142</f>
        <v>0.0011919271098989</v>
      </c>
      <c r="L143" s="270" t="n">
        <f aca="false">L142</f>
        <v>0.000786900389788883</v>
      </c>
      <c r="M143" s="270" t="n">
        <f aca="false">M142</f>
        <v>0.000765925355664313</v>
      </c>
      <c r="N143" s="270" t="n">
        <f aca="false">N142</f>
        <v>0.000746391005946305</v>
      </c>
      <c r="O143" s="270" t="n">
        <f aca="false">O142</f>
        <v>0.000727623606044112</v>
      </c>
      <c r="P143" s="270" t="n">
        <f aca="false">P142</f>
        <v>0.000707408046477301</v>
      </c>
      <c r="Q143" s="270" t="n">
        <f aca="false">Q142</f>
        <v>0.000688627296126592</v>
      </c>
      <c r="R143" s="270" t="n">
        <f aca="false">R142</f>
        <v>0.000671322343011611</v>
      </c>
      <c r="S143" s="270" t="n">
        <f aca="false">S142</f>
        <v>0.000653909402348176</v>
      </c>
      <c r="T143" s="270" t="n">
        <f aca="false">T142</f>
        <v>0.000637650796278563</v>
      </c>
      <c r="U143" s="270" t="n">
        <f aca="false">U142</f>
        <v>0.000620748430552483</v>
      </c>
      <c r="V143" s="270" t="n">
        <f aca="false">V142</f>
        <v>0.000607486498869972</v>
      </c>
      <c r="W143" s="270" t="n">
        <f aca="false">W142</f>
        <v>0.000592909539822971</v>
      </c>
      <c r="X143" s="270" t="n">
        <f aca="false">X142</f>
        <v>0.000579921959073508</v>
      </c>
      <c r="Y143" s="270" t="n">
        <f aca="false">Y142</f>
        <v>0.000568803668028862</v>
      </c>
      <c r="Z143" s="270" t="n">
        <f aca="false">Z142</f>
        <v>0.000553996760748352</v>
      </c>
      <c r="AA143" s="270" t="n">
        <f aca="false">AA142</f>
        <v>0.000543708208054135</v>
      </c>
      <c r="AB143" s="270" t="n">
        <f aca="false">AB142</f>
        <v>0.000531924403535759</v>
      </c>
      <c r="AC143" s="270" t="n">
        <f aca="false">AC142</f>
        <v>0.000524231621728033</v>
      </c>
      <c r="AD143" s="270" t="n">
        <f aca="false">AD142</f>
        <v>0.000515183435337308</v>
      </c>
      <c r="AE143" s="270" t="n">
        <f aca="false">AE142</f>
        <v>0.000504603331750133</v>
      </c>
      <c r="AF143" s="270" t="n">
        <f aca="false">AF142</f>
        <v>0.000493533944605419</v>
      </c>
    </row>
    <row r="144" customFormat="false" ht="15" hidden="false" customHeight="false" outlineLevel="0" collapsed="false">
      <c r="A144" s="271" t="n">
        <v>29</v>
      </c>
      <c r="B144" s="272" t="n">
        <f aca="false">B143</f>
        <v>0.00106357495631295</v>
      </c>
      <c r="C144" s="272" t="n">
        <f aca="false">C143</f>
        <v>0.00102768374084415</v>
      </c>
      <c r="D144" s="272" t="n">
        <f aca="false">D143</f>
        <v>0.00099484936804667</v>
      </c>
      <c r="E144" s="272" t="n">
        <f aca="false">E143</f>
        <v>0.000962937068742085</v>
      </c>
      <c r="F144" s="272" t="n">
        <f aca="false">F143</f>
        <v>0.000931958532699245</v>
      </c>
      <c r="G144" s="272" t="n">
        <f aca="false">G143</f>
        <v>0.000906871586145921</v>
      </c>
      <c r="H144" s="272" t="n">
        <f aca="false">H143</f>
        <v>0.000879351526152454</v>
      </c>
      <c r="I144" s="272" t="n">
        <f aca="false">I143</f>
        <v>0.000856142736954067</v>
      </c>
      <c r="J144" s="272" t="n">
        <f aca="false">J143</f>
        <v>0.000831583417727529</v>
      </c>
      <c r="K144" s="272" t="n">
        <f aca="false">K143</f>
        <v>0.0011919271098989</v>
      </c>
      <c r="L144" s="272" t="n">
        <f aca="false">L143</f>
        <v>0.000786900389788883</v>
      </c>
      <c r="M144" s="272" t="n">
        <f aca="false">M143</f>
        <v>0.000765925355664313</v>
      </c>
      <c r="N144" s="272" t="n">
        <f aca="false">N143</f>
        <v>0.000746391005946305</v>
      </c>
      <c r="O144" s="272" t="n">
        <f aca="false">O143</f>
        <v>0.000727623606044112</v>
      </c>
      <c r="P144" s="272" t="n">
        <f aca="false">P143</f>
        <v>0.000707408046477301</v>
      </c>
      <c r="Q144" s="272" t="n">
        <f aca="false">Q143</f>
        <v>0.000688627296126592</v>
      </c>
      <c r="R144" s="272" t="n">
        <f aca="false">R143</f>
        <v>0.000671322343011611</v>
      </c>
      <c r="S144" s="272" t="n">
        <f aca="false">S143</f>
        <v>0.000653909402348176</v>
      </c>
      <c r="T144" s="272" t="n">
        <f aca="false">T143</f>
        <v>0.000637650796278563</v>
      </c>
      <c r="U144" s="272" t="n">
        <f aca="false">U143</f>
        <v>0.000620748430552483</v>
      </c>
      <c r="V144" s="272" t="n">
        <f aca="false">V143</f>
        <v>0.000607486498869972</v>
      </c>
      <c r="W144" s="272" t="n">
        <f aca="false">W143</f>
        <v>0.000592909539822971</v>
      </c>
      <c r="X144" s="272" t="n">
        <f aca="false">X143</f>
        <v>0.000579921959073508</v>
      </c>
      <c r="Y144" s="272" t="n">
        <f aca="false">Y143</f>
        <v>0.000568803668028862</v>
      </c>
      <c r="Z144" s="272" t="n">
        <f aca="false">Z143</f>
        <v>0.000553996760748352</v>
      </c>
      <c r="AA144" s="272" t="n">
        <f aca="false">AA143</f>
        <v>0.000543708208054135</v>
      </c>
      <c r="AB144" s="272" t="n">
        <f aca="false">AB143</f>
        <v>0.000531924403535759</v>
      </c>
      <c r="AC144" s="272" t="n">
        <f aca="false">AC143</f>
        <v>0.000524231621728033</v>
      </c>
      <c r="AD144" s="272" t="n">
        <f aca="false">AD143</f>
        <v>0.000515183435337308</v>
      </c>
      <c r="AE144" s="272" t="n">
        <f aca="false">AE143</f>
        <v>0.000504603331750133</v>
      </c>
      <c r="AF144" s="272" t="n">
        <f aca="false">AF143</f>
        <v>0.000493533944605419</v>
      </c>
    </row>
    <row r="145" customFormat="false" ht="15" hidden="false" customHeight="false" outlineLevel="0" collapsed="false">
      <c r="A145" s="258" t="n">
        <v>30</v>
      </c>
      <c r="B145" s="270" t="n">
        <f aca="false">B41</f>
        <v>0.00116338568675961</v>
      </c>
      <c r="C145" s="270" t="n">
        <f aca="false">C41</f>
        <v>0.00113045210611495</v>
      </c>
      <c r="D145" s="270" t="n">
        <f aca="false">D41</f>
        <v>0.00109661890623591</v>
      </c>
      <c r="E145" s="270" t="n">
        <f aca="false">E41</f>
        <v>0.00106143490156379</v>
      </c>
      <c r="F145" s="270" t="n">
        <f aca="false">F41</f>
        <v>0.00102941665861114</v>
      </c>
      <c r="G145" s="270" t="n">
        <f aca="false">G41</f>
        <v>0.000993620865468765</v>
      </c>
      <c r="H145" s="270" t="n">
        <f aca="false">H41</f>
        <v>0.000969939275760846</v>
      </c>
      <c r="I145" s="270" t="n">
        <f aca="false">I41</f>
        <v>0.000939718639384687</v>
      </c>
      <c r="J145" s="270" t="n">
        <f aca="false">J41</f>
        <v>0.000914238314227129</v>
      </c>
      <c r="K145" s="270" t="n">
        <f aca="false">K41</f>
        <v>0.0012308887126406</v>
      </c>
      <c r="L145" s="270" t="n">
        <f aca="false">L41</f>
        <v>0.000861815589149877</v>
      </c>
      <c r="M145" s="270" t="n">
        <f aca="false">M41</f>
        <v>0.000842595880734276</v>
      </c>
      <c r="N145" s="270" t="n">
        <f aca="false">N41</f>
        <v>0.000821928899946321</v>
      </c>
      <c r="O145" s="270" t="n">
        <f aca="false">O41</f>
        <v>0.000802675508363551</v>
      </c>
      <c r="P145" s="270" t="n">
        <f aca="false">P41</f>
        <v>0.000783013749670248</v>
      </c>
      <c r="Q145" s="270" t="n">
        <f aca="false">Q41</f>
        <v>0.000762689952703061</v>
      </c>
      <c r="R145" s="270" t="n">
        <f aca="false">R41</f>
        <v>0.000746265509120945</v>
      </c>
      <c r="S145" s="270" t="n">
        <f aca="false">S41</f>
        <v>0.000727813393031461</v>
      </c>
      <c r="T145" s="270" t="n">
        <f aca="false">T41</f>
        <v>0.000713740174625424</v>
      </c>
      <c r="U145" s="270" t="n">
        <f aca="false">U41</f>
        <v>0.000697943470538047</v>
      </c>
      <c r="V145" s="270" t="n">
        <f aca="false">V41</f>
        <v>0.000679934618395567</v>
      </c>
      <c r="W145" s="270" t="n">
        <f aca="false">W41</f>
        <v>0.000666261896185914</v>
      </c>
      <c r="X145" s="270" t="n">
        <f aca="false">X41</f>
        <v>0.000650514786218225</v>
      </c>
      <c r="Y145" s="270" t="n">
        <f aca="false">Y41</f>
        <v>0.000638507677110787</v>
      </c>
      <c r="Z145" s="270" t="n">
        <f aca="false">Z41</f>
        <v>0.000627304412785782</v>
      </c>
      <c r="AA145" s="270" t="n">
        <f aca="false">AA41</f>
        <v>0.000609732587684176</v>
      </c>
      <c r="AB145" s="270" t="n">
        <f aca="false">AB41</f>
        <v>0.000600583124646226</v>
      </c>
      <c r="AC145" s="270" t="n">
        <f aca="false">AC41</f>
        <v>0.000589293246120987</v>
      </c>
      <c r="AD145" s="270" t="n">
        <f aca="false">AD41</f>
        <v>0.000576149687000544</v>
      </c>
      <c r="AE145" s="270" t="n">
        <f aca="false">AE41</f>
        <v>0.000566411942258933</v>
      </c>
      <c r="AF145" s="270" t="n">
        <f aca="false">AF41</f>
        <v>0.000556030343531215</v>
      </c>
    </row>
    <row r="146" customFormat="false" ht="15" hidden="false" customHeight="false" outlineLevel="0" collapsed="false">
      <c r="A146" s="271" t="n">
        <v>31</v>
      </c>
      <c r="B146" s="272" t="n">
        <f aca="false">B145</f>
        <v>0.00116338568675961</v>
      </c>
      <c r="C146" s="272" t="n">
        <f aca="false">C145</f>
        <v>0.00113045210611495</v>
      </c>
      <c r="D146" s="272" t="n">
        <f aca="false">D145</f>
        <v>0.00109661890623591</v>
      </c>
      <c r="E146" s="272" t="n">
        <f aca="false">E145</f>
        <v>0.00106143490156379</v>
      </c>
      <c r="F146" s="272" t="n">
        <f aca="false">F145</f>
        <v>0.00102941665861114</v>
      </c>
      <c r="G146" s="272" t="n">
        <f aca="false">G145</f>
        <v>0.000993620865468765</v>
      </c>
      <c r="H146" s="272" t="n">
        <f aca="false">H145</f>
        <v>0.000969939275760846</v>
      </c>
      <c r="I146" s="272" t="n">
        <f aca="false">I145</f>
        <v>0.000939718639384687</v>
      </c>
      <c r="J146" s="272" t="n">
        <f aca="false">J145</f>
        <v>0.000914238314227129</v>
      </c>
      <c r="K146" s="272" t="n">
        <f aca="false">K145</f>
        <v>0.0012308887126406</v>
      </c>
      <c r="L146" s="272" t="n">
        <f aca="false">L145</f>
        <v>0.000861815589149877</v>
      </c>
      <c r="M146" s="272" t="n">
        <f aca="false">M145</f>
        <v>0.000842595880734276</v>
      </c>
      <c r="N146" s="272" t="n">
        <f aca="false">N145</f>
        <v>0.000821928899946321</v>
      </c>
      <c r="O146" s="272" t="n">
        <f aca="false">O145</f>
        <v>0.000802675508363551</v>
      </c>
      <c r="P146" s="272" t="n">
        <f aca="false">P145</f>
        <v>0.000783013749670248</v>
      </c>
      <c r="Q146" s="272" t="n">
        <f aca="false">Q145</f>
        <v>0.000762689952703061</v>
      </c>
      <c r="R146" s="272" t="n">
        <f aca="false">R145</f>
        <v>0.000746265509120945</v>
      </c>
      <c r="S146" s="272" t="n">
        <f aca="false">S145</f>
        <v>0.000727813393031461</v>
      </c>
      <c r="T146" s="272" t="n">
        <f aca="false">T145</f>
        <v>0.000713740174625424</v>
      </c>
      <c r="U146" s="272" t="n">
        <f aca="false">U145</f>
        <v>0.000697943470538047</v>
      </c>
      <c r="V146" s="272" t="n">
        <f aca="false">V145</f>
        <v>0.000679934618395567</v>
      </c>
      <c r="W146" s="272" t="n">
        <f aca="false">W145</f>
        <v>0.000666261896185914</v>
      </c>
      <c r="X146" s="272" t="n">
        <f aca="false">X145</f>
        <v>0.000650514786218225</v>
      </c>
      <c r="Y146" s="272" t="n">
        <f aca="false">Y145</f>
        <v>0.000638507677110787</v>
      </c>
      <c r="Z146" s="272" t="n">
        <f aca="false">Z145</f>
        <v>0.000627304412785782</v>
      </c>
      <c r="AA146" s="272" t="n">
        <f aca="false">AA145</f>
        <v>0.000609732587684176</v>
      </c>
      <c r="AB146" s="272" t="n">
        <f aca="false">AB145</f>
        <v>0.000600583124646226</v>
      </c>
      <c r="AC146" s="272" t="n">
        <f aca="false">AC145</f>
        <v>0.000589293246120987</v>
      </c>
      <c r="AD146" s="272" t="n">
        <f aca="false">AD145</f>
        <v>0.000576149687000544</v>
      </c>
      <c r="AE146" s="272" t="n">
        <f aca="false">AE145</f>
        <v>0.000566411942258933</v>
      </c>
      <c r="AF146" s="272" t="n">
        <f aca="false">AF145</f>
        <v>0.000556030343531215</v>
      </c>
    </row>
    <row r="147" customFormat="false" ht="15" hidden="false" customHeight="false" outlineLevel="0" collapsed="false">
      <c r="A147" s="258" t="n">
        <v>32</v>
      </c>
      <c r="B147" s="270" t="n">
        <f aca="false">B146</f>
        <v>0.00116338568675961</v>
      </c>
      <c r="C147" s="270" t="n">
        <f aca="false">C146</f>
        <v>0.00113045210611495</v>
      </c>
      <c r="D147" s="270" t="n">
        <f aca="false">D146</f>
        <v>0.00109661890623591</v>
      </c>
      <c r="E147" s="270" t="n">
        <f aca="false">E146</f>
        <v>0.00106143490156379</v>
      </c>
      <c r="F147" s="270" t="n">
        <f aca="false">F146</f>
        <v>0.00102941665861114</v>
      </c>
      <c r="G147" s="270" t="n">
        <f aca="false">G146</f>
        <v>0.000993620865468765</v>
      </c>
      <c r="H147" s="270" t="n">
        <f aca="false">H146</f>
        <v>0.000969939275760846</v>
      </c>
      <c r="I147" s="270" t="n">
        <f aca="false">I146</f>
        <v>0.000939718639384687</v>
      </c>
      <c r="J147" s="270" t="n">
        <f aca="false">J146</f>
        <v>0.000914238314227129</v>
      </c>
      <c r="K147" s="270" t="n">
        <f aca="false">K146</f>
        <v>0.0012308887126406</v>
      </c>
      <c r="L147" s="270" t="n">
        <f aca="false">L146</f>
        <v>0.000861815589149877</v>
      </c>
      <c r="M147" s="270" t="n">
        <f aca="false">M146</f>
        <v>0.000842595880734276</v>
      </c>
      <c r="N147" s="270" t="n">
        <f aca="false">N146</f>
        <v>0.000821928899946321</v>
      </c>
      <c r="O147" s="270" t="n">
        <f aca="false">O146</f>
        <v>0.000802675508363551</v>
      </c>
      <c r="P147" s="270" t="n">
        <f aca="false">P146</f>
        <v>0.000783013749670248</v>
      </c>
      <c r="Q147" s="270" t="n">
        <f aca="false">Q146</f>
        <v>0.000762689952703061</v>
      </c>
      <c r="R147" s="270" t="n">
        <f aca="false">R146</f>
        <v>0.000746265509120945</v>
      </c>
      <c r="S147" s="270" t="n">
        <f aca="false">S146</f>
        <v>0.000727813393031461</v>
      </c>
      <c r="T147" s="270" t="n">
        <f aca="false">T146</f>
        <v>0.000713740174625424</v>
      </c>
      <c r="U147" s="270" t="n">
        <f aca="false">U146</f>
        <v>0.000697943470538047</v>
      </c>
      <c r="V147" s="270" t="n">
        <f aca="false">V146</f>
        <v>0.000679934618395567</v>
      </c>
      <c r="W147" s="270" t="n">
        <f aca="false">W146</f>
        <v>0.000666261896185914</v>
      </c>
      <c r="X147" s="270" t="n">
        <f aca="false">X146</f>
        <v>0.000650514786218225</v>
      </c>
      <c r="Y147" s="270" t="n">
        <f aca="false">Y146</f>
        <v>0.000638507677110787</v>
      </c>
      <c r="Z147" s="270" t="n">
        <f aca="false">Z146</f>
        <v>0.000627304412785782</v>
      </c>
      <c r="AA147" s="270" t="n">
        <f aca="false">AA146</f>
        <v>0.000609732587684176</v>
      </c>
      <c r="AB147" s="270" t="n">
        <f aca="false">AB146</f>
        <v>0.000600583124646226</v>
      </c>
      <c r="AC147" s="270" t="n">
        <f aca="false">AC146</f>
        <v>0.000589293246120987</v>
      </c>
      <c r="AD147" s="270" t="n">
        <f aca="false">AD146</f>
        <v>0.000576149687000544</v>
      </c>
      <c r="AE147" s="270" t="n">
        <f aca="false">AE146</f>
        <v>0.000566411942258933</v>
      </c>
      <c r="AF147" s="270" t="n">
        <f aca="false">AF146</f>
        <v>0.000556030343531215</v>
      </c>
    </row>
    <row r="148" customFormat="false" ht="15" hidden="false" customHeight="false" outlineLevel="0" collapsed="false">
      <c r="A148" s="271" t="n">
        <v>33</v>
      </c>
      <c r="B148" s="272" t="n">
        <f aca="false">B147</f>
        <v>0.00116338568675961</v>
      </c>
      <c r="C148" s="272" t="n">
        <f aca="false">C147</f>
        <v>0.00113045210611495</v>
      </c>
      <c r="D148" s="272" t="n">
        <f aca="false">D147</f>
        <v>0.00109661890623591</v>
      </c>
      <c r="E148" s="272" t="n">
        <f aca="false">E147</f>
        <v>0.00106143490156379</v>
      </c>
      <c r="F148" s="272" t="n">
        <f aca="false">F147</f>
        <v>0.00102941665861114</v>
      </c>
      <c r="G148" s="272" t="n">
        <f aca="false">G147</f>
        <v>0.000993620865468765</v>
      </c>
      <c r="H148" s="272" t="n">
        <f aca="false">H147</f>
        <v>0.000969939275760846</v>
      </c>
      <c r="I148" s="272" t="n">
        <f aca="false">I147</f>
        <v>0.000939718639384687</v>
      </c>
      <c r="J148" s="272" t="n">
        <f aca="false">J147</f>
        <v>0.000914238314227129</v>
      </c>
      <c r="K148" s="272" t="n">
        <f aca="false">K147</f>
        <v>0.0012308887126406</v>
      </c>
      <c r="L148" s="272" t="n">
        <f aca="false">L147</f>
        <v>0.000861815589149877</v>
      </c>
      <c r="M148" s="272" t="n">
        <f aca="false">M147</f>
        <v>0.000842595880734276</v>
      </c>
      <c r="N148" s="272" t="n">
        <f aca="false">N147</f>
        <v>0.000821928899946321</v>
      </c>
      <c r="O148" s="272" t="n">
        <f aca="false">O147</f>
        <v>0.000802675508363551</v>
      </c>
      <c r="P148" s="272" t="n">
        <f aca="false">P147</f>
        <v>0.000783013749670248</v>
      </c>
      <c r="Q148" s="272" t="n">
        <f aca="false">Q147</f>
        <v>0.000762689952703061</v>
      </c>
      <c r="R148" s="272" t="n">
        <f aca="false">R147</f>
        <v>0.000746265509120945</v>
      </c>
      <c r="S148" s="272" t="n">
        <f aca="false">S147</f>
        <v>0.000727813393031461</v>
      </c>
      <c r="T148" s="272" t="n">
        <f aca="false">T147</f>
        <v>0.000713740174625424</v>
      </c>
      <c r="U148" s="272" t="n">
        <f aca="false">U147</f>
        <v>0.000697943470538047</v>
      </c>
      <c r="V148" s="272" t="n">
        <f aca="false">V147</f>
        <v>0.000679934618395567</v>
      </c>
      <c r="W148" s="272" t="n">
        <f aca="false">W147</f>
        <v>0.000666261896185914</v>
      </c>
      <c r="X148" s="272" t="n">
        <f aca="false">X147</f>
        <v>0.000650514786218225</v>
      </c>
      <c r="Y148" s="272" t="n">
        <f aca="false">Y147</f>
        <v>0.000638507677110787</v>
      </c>
      <c r="Z148" s="272" t="n">
        <f aca="false">Z147</f>
        <v>0.000627304412785782</v>
      </c>
      <c r="AA148" s="272" t="n">
        <f aca="false">AA147</f>
        <v>0.000609732587684176</v>
      </c>
      <c r="AB148" s="272" t="n">
        <f aca="false">AB147</f>
        <v>0.000600583124646226</v>
      </c>
      <c r="AC148" s="272" t="n">
        <f aca="false">AC147</f>
        <v>0.000589293246120987</v>
      </c>
      <c r="AD148" s="272" t="n">
        <f aca="false">AD147</f>
        <v>0.000576149687000544</v>
      </c>
      <c r="AE148" s="272" t="n">
        <f aca="false">AE147</f>
        <v>0.000566411942258933</v>
      </c>
      <c r="AF148" s="272" t="n">
        <f aca="false">AF147</f>
        <v>0.000556030343531215</v>
      </c>
    </row>
    <row r="149" customFormat="false" ht="15" hidden="false" customHeight="false" outlineLevel="0" collapsed="false">
      <c r="A149" s="258" t="n">
        <v>34</v>
      </c>
      <c r="B149" s="270" t="n">
        <f aca="false">B148</f>
        <v>0.00116338568675961</v>
      </c>
      <c r="C149" s="270" t="n">
        <f aca="false">C148</f>
        <v>0.00113045210611495</v>
      </c>
      <c r="D149" s="270" t="n">
        <f aca="false">D148</f>
        <v>0.00109661890623591</v>
      </c>
      <c r="E149" s="270" t="n">
        <f aca="false">E148</f>
        <v>0.00106143490156379</v>
      </c>
      <c r="F149" s="270" t="n">
        <f aca="false">F148</f>
        <v>0.00102941665861114</v>
      </c>
      <c r="G149" s="270" t="n">
        <f aca="false">G148</f>
        <v>0.000993620865468765</v>
      </c>
      <c r="H149" s="270" t="n">
        <f aca="false">H148</f>
        <v>0.000969939275760846</v>
      </c>
      <c r="I149" s="270" t="n">
        <f aca="false">I148</f>
        <v>0.000939718639384687</v>
      </c>
      <c r="J149" s="270" t="n">
        <f aca="false">J148</f>
        <v>0.000914238314227129</v>
      </c>
      <c r="K149" s="270" t="n">
        <f aca="false">K148</f>
        <v>0.0012308887126406</v>
      </c>
      <c r="L149" s="270" t="n">
        <f aca="false">L148</f>
        <v>0.000861815589149877</v>
      </c>
      <c r="M149" s="270" t="n">
        <f aca="false">M148</f>
        <v>0.000842595880734276</v>
      </c>
      <c r="N149" s="270" t="n">
        <f aca="false">N148</f>
        <v>0.000821928899946321</v>
      </c>
      <c r="O149" s="270" t="n">
        <f aca="false">O148</f>
        <v>0.000802675508363551</v>
      </c>
      <c r="P149" s="270" t="n">
        <f aca="false">P148</f>
        <v>0.000783013749670248</v>
      </c>
      <c r="Q149" s="270" t="n">
        <f aca="false">Q148</f>
        <v>0.000762689952703061</v>
      </c>
      <c r="R149" s="270" t="n">
        <f aca="false">R148</f>
        <v>0.000746265509120945</v>
      </c>
      <c r="S149" s="270" t="n">
        <f aca="false">S148</f>
        <v>0.000727813393031461</v>
      </c>
      <c r="T149" s="270" t="n">
        <f aca="false">T148</f>
        <v>0.000713740174625424</v>
      </c>
      <c r="U149" s="270" t="n">
        <f aca="false">U148</f>
        <v>0.000697943470538047</v>
      </c>
      <c r="V149" s="270" t="n">
        <f aca="false">V148</f>
        <v>0.000679934618395567</v>
      </c>
      <c r="W149" s="270" t="n">
        <f aca="false">W148</f>
        <v>0.000666261896185914</v>
      </c>
      <c r="X149" s="270" t="n">
        <f aca="false">X148</f>
        <v>0.000650514786218225</v>
      </c>
      <c r="Y149" s="270" t="n">
        <f aca="false">Y148</f>
        <v>0.000638507677110787</v>
      </c>
      <c r="Z149" s="270" t="n">
        <f aca="false">Z148</f>
        <v>0.000627304412785782</v>
      </c>
      <c r="AA149" s="270" t="n">
        <f aca="false">AA148</f>
        <v>0.000609732587684176</v>
      </c>
      <c r="AB149" s="270" t="n">
        <f aca="false">AB148</f>
        <v>0.000600583124646226</v>
      </c>
      <c r="AC149" s="270" t="n">
        <f aca="false">AC148</f>
        <v>0.000589293246120987</v>
      </c>
      <c r="AD149" s="270" t="n">
        <f aca="false">AD148</f>
        <v>0.000576149687000544</v>
      </c>
      <c r="AE149" s="270" t="n">
        <f aca="false">AE148</f>
        <v>0.000566411942258933</v>
      </c>
      <c r="AF149" s="270" t="n">
        <f aca="false">AF148</f>
        <v>0.000556030343531215</v>
      </c>
    </row>
    <row r="150" customFormat="false" ht="15" hidden="false" customHeight="false" outlineLevel="0" collapsed="false">
      <c r="A150" s="271" t="n">
        <v>35</v>
      </c>
      <c r="B150" s="272" t="n">
        <f aca="false">B42</f>
        <v>0.00151813161084305</v>
      </c>
      <c r="C150" s="272" t="n">
        <f aca="false">C42</f>
        <v>0.0014733833774593</v>
      </c>
      <c r="D150" s="272" t="n">
        <f aca="false">D42</f>
        <v>0.00142914381701704</v>
      </c>
      <c r="E150" s="272" t="n">
        <f aca="false">E42</f>
        <v>0.00139447389341343</v>
      </c>
      <c r="F150" s="272" t="n">
        <f aca="false">F42</f>
        <v>0.00135644137474153</v>
      </c>
      <c r="G150" s="272" t="n">
        <f aca="false">G42</f>
        <v>0.00132048823247041</v>
      </c>
      <c r="H150" s="272" t="n">
        <f aca="false">H42</f>
        <v>0.00128522025438167</v>
      </c>
      <c r="I150" s="272" t="n">
        <f aca="false">I42</f>
        <v>0.00125377651672131</v>
      </c>
      <c r="J150" s="272" t="n">
        <f aca="false">J42</f>
        <v>0.00122439503754281</v>
      </c>
      <c r="K150" s="272" t="n">
        <f aca="false">K42</f>
        <v>0.00155818391642176</v>
      </c>
      <c r="L150" s="272" t="n">
        <f aca="false">L42</f>
        <v>0.00116160592415847</v>
      </c>
      <c r="M150" s="272" t="n">
        <f aca="false">M42</f>
        <v>0.00113308795196642</v>
      </c>
      <c r="N150" s="272" t="n">
        <f aca="false">N42</f>
        <v>0.00110752399869975</v>
      </c>
      <c r="O150" s="272" t="n">
        <f aca="false">O42</f>
        <v>0.00107936718968</v>
      </c>
      <c r="P150" s="272" t="n">
        <f aca="false">P42</f>
        <v>0.00105370734758004</v>
      </c>
      <c r="Q150" s="272" t="n">
        <f aca="false">Q42</f>
        <v>0.00103222360273106</v>
      </c>
      <c r="R150" s="272" t="n">
        <f aca="false">R42</f>
        <v>0.00100961804957563</v>
      </c>
      <c r="S150" s="272" t="n">
        <f aca="false">S42</f>
        <v>0.000992087408891236</v>
      </c>
      <c r="T150" s="272" t="n">
        <f aca="false">T42</f>
        <v>0.0009703016732512</v>
      </c>
      <c r="U150" s="272" t="n">
        <f aca="false">U42</f>
        <v>0.00094994145261714</v>
      </c>
      <c r="V150" s="272" t="n">
        <f aca="false">V42</f>
        <v>0.000934799769202723</v>
      </c>
      <c r="W150" s="272" t="n">
        <f aca="false">W42</f>
        <v>0.000915679100456711</v>
      </c>
      <c r="X150" s="272" t="n">
        <f aca="false">X42</f>
        <v>0.000899647811853466</v>
      </c>
      <c r="Y150" s="272" t="n">
        <f aca="false">Y42</f>
        <v>0.000883086823773579</v>
      </c>
      <c r="Z150" s="272" t="n">
        <f aca="false">Z42</f>
        <v>0.00086556960707367</v>
      </c>
      <c r="AA150" s="272" t="n">
        <f aca="false">AA42</f>
        <v>0.000852118191527234</v>
      </c>
      <c r="AB150" s="272" t="n">
        <f aca="false">AB42</f>
        <v>0.000836671829190932</v>
      </c>
      <c r="AC150" s="272" t="n">
        <f aca="false">AC42</f>
        <v>0.000821012417741202</v>
      </c>
      <c r="AD150" s="272" t="n">
        <f aca="false">AD42</f>
        <v>0.000807830126668625</v>
      </c>
      <c r="AE150" s="272" t="n">
        <f aca="false">AE42</f>
        <v>0.000793931866393594</v>
      </c>
      <c r="AF150" s="272" t="n">
        <f aca="false">AF42</f>
        <v>0.000783049888732436</v>
      </c>
    </row>
    <row r="151" customFormat="false" ht="15" hidden="false" customHeight="false" outlineLevel="0" collapsed="false">
      <c r="A151" s="258" t="n">
        <v>36</v>
      </c>
      <c r="B151" s="270" t="n">
        <f aca="false">B150</f>
        <v>0.00151813161084305</v>
      </c>
      <c r="C151" s="270" t="n">
        <f aca="false">C150</f>
        <v>0.0014733833774593</v>
      </c>
      <c r="D151" s="270" t="n">
        <f aca="false">D150</f>
        <v>0.00142914381701704</v>
      </c>
      <c r="E151" s="270" t="n">
        <f aca="false">E150</f>
        <v>0.00139447389341343</v>
      </c>
      <c r="F151" s="270" t="n">
        <f aca="false">F150</f>
        <v>0.00135644137474153</v>
      </c>
      <c r="G151" s="270" t="n">
        <f aca="false">G150</f>
        <v>0.00132048823247041</v>
      </c>
      <c r="H151" s="270" t="n">
        <f aca="false">H150</f>
        <v>0.00128522025438167</v>
      </c>
      <c r="I151" s="270" t="n">
        <f aca="false">I150</f>
        <v>0.00125377651672131</v>
      </c>
      <c r="J151" s="270" t="n">
        <f aca="false">J150</f>
        <v>0.00122439503754281</v>
      </c>
      <c r="K151" s="270" t="n">
        <f aca="false">K150</f>
        <v>0.00155818391642176</v>
      </c>
      <c r="L151" s="270" t="n">
        <f aca="false">L150</f>
        <v>0.00116160592415847</v>
      </c>
      <c r="M151" s="270" t="n">
        <f aca="false">M150</f>
        <v>0.00113308795196642</v>
      </c>
      <c r="N151" s="270" t="n">
        <f aca="false">N150</f>
        <v>0.00110752399869975</v>
      </c>
      <c r="O151" s="270" t="n">
        <f aca="false">O150</f>
        <v>0.00107936718968</v>
      </c>
      <c r="P151" s="270" t="n">
        <f aca="false">P150</f>
        <v>0.00105370734758004</v>
      </c>
      <c r="Q151" s="270" t="n">
        <f aca="false">Q150</f>
        <v>0.00103222360273106</v>
      </c>
      <c r="R151" s="270" t="n">
        <f aca="false">R150</f>
        <v>0.00100961804957563</v>
      </c>
      <c r="S151" s="270" t="n">
        <f aca="false">S150</f>
        <v>0.000992087408891236</v>
      </c>
      <c r="T151" s="270" t="n">
        <f aca="false">T150</f>
        <v>0.0009703016732512</v>
      </c>
      <c r="U151" s="270" t="n">
        <f aca="false">U150</f>
        <v>0.00094994145261714</v>
      </c>
      <c r="V151" s="270" t="n">
        <f aca="false">V150</f>
        <v>0.000934799769202723</v>
      </c>
      <c r="W151" s="270" t="n">
        <f aca="false">W150</f>
        <v>0.000915679100456711</v>
      </c>
      <c r="X151" s="270" t="n">
        <f aca="false">X150</f>
        <v>0.000899647811853466</v>
      </c>
      <c r="Y151" s="270" t="n">
        <f aca="false">Y150</f>
        <v>0.000883086823773579</v>
      </c>
      <c r="Z151" s="270" t="n">
        <f aca="false">Z150</f>
        <v>0.00086556960707367</v>
      </c>
      <c r="AA151" s="270" t="n">
        <f aca="false">AA150</f>
        <v>0.000852118191527234</v>
      </c>
      <c r="AB151" s="270" t="n">
        <f aca="false">AB150</f>
        <v>0.000836671829190932</v>
      </c>
      <c r="AC151" s="270" t="n">
        <f aca="false">AC150</f>
        <v>0.000821012417741202</v>
      </c>
      <c r="AD151" s="270" t="n">
        <f aca="false">AD150</f>
        <v>0.000807830126668625</v>
      </c>
      <c r="AE151" s="270" t="n">
        <f aca="false">AE150</f>
        <v>0.000793931866393594</v>
      </c>
      <c r="AF151" s="270" t="n">
        <f aca="false">AF150</f>
        <v>0.000783049888732436</v>
      </c>
    </row>
    <row r="152" customFormat="false" ht="15" hidden="false" customHeight="false" outlineLevel="0" collapsed="false">
      <c r="A152" s="271" t="n">
        <v>37</v>
      </c>
      <c r="B152" s="272" t="n">
        <f aca="false">B151</f>
        <v>0.00151813161084305</v>
      </c>
      <c r="C152" s="272" t="n">
        <f aca="false">C151</f>
        <v>0.0014733833774593</v>
      </c>
      <c r="D152" s="272" t="n">
        <f aca="false">D151</f>
        <v>0.00142914381701704</v>
      </c>
      <c r="E152" s="272" t="n">
        <f aca="false">E151</f>
        <v>0.00139447389341343</v>
      </c>
      <c r="F152" s="272" t="n">
        <f aca="false">F151</f>
        <v>0.00135644137474153</v>
      </c>
      <c r="G152" s="272" t="n">
        <f aca="false">G151</f>
        <v>0.00132048823247041</v>
      </c>
      <c r="H152" s="272" t="n">
        <f aca="false">H151</f>
        <v>0.00128522025438167</v>
      </c>
      <c r="I152" s="272" t="n">
        <f aca="false">I151</f>
        <v>0.00125377651672131</v>
      </c>
      <c r="J152" s="272" t="n">
        <f aca="false">J151</f>
        <v>0.00122439503754281</v>
      </c>
      <c r="K152" s="272" t="n">
        <f aca="false">K151</f>
        <v>0.00155818391642176</v>
      </c>
      <c r="L152" s="272" t="n">
        <f aca="false">L151</f>
        <v>0.00116160592415847</v>
      </c>
      <c r="M152" s="272" t="n">
        <f aca="false">M151</f>
        <v>0.00113308795196642</v>
      </c>
      <c r="N152" s="272" t="n">
        <f aca="false">N151</f>
        <v>0.00110752399869975</v>
      </c>
      <c r="O152" s="272" t="n">
        <f aca="false">O151</f>
        <v>0.00107936718968</v>
      </c>
      <c r="P152" s="272" t="n">
        <f aca="false">P151</f>
        <v>0.00105370734758004</v>
      </c>
      <c r="Q152" s="272" t="n">
        <f aca="false">Q151</f>
        <v>0.00103222360273106</v>
      </c>
      <c r="R152" s="272" t="n">
        <f aca="false">R151</f>
        <v>0.00100961804957563</v>
      </c>
      <c r="S152" s="272" t="n">
        <f aca="false">S151</f>
        <v>0.000992087408891236</v>
      </c>
      <c r="T152" s="272" t="n">
        <f aca="false">T151</f>
        <v>0.0009703016732512</v>
      </c>
      <c r="U152" s="272" t="n">
        <f aca="false">U151</f>
        <v>0.00094994145261714</v>
      </c>
      <c r="V152" s="272" t="n">
        <f aca="false">V151</f>
        <v>0.000934799769202723</v>
      </c>
      <c r="W152" s="272" t="n">
        <f aca="false">W151</f>
        <v>0.000915679100456711</v>
      </c>
      <c r="X152" s="272" t="n">
        <f aca="false">X151</f>
        <v>0.000899647811853466</v>
      </c>
      <c r="Y152" s="272" t="n">
        <f aca="false">Y151</f>
        <v>0.000883086823773579</v>
      </c>
      <c r="Z152" s="272" t="n">
        <f aca="false">Z151</f>
        <v>0.00086556960707367</v>
      </c>
      <c r="AA152" s="272" t="n">
        <f aca="false">AA151</f>
        <v>0.000852118191527234</v>
      </c>
      <c r="AB152" s="272" t="n">
        <f aca="false">AB151</f>
        <v>0.000836671829190932</v>
      </c>
      <c r="AC152" s="272" t="n">
        <f aca="false">AC151</f>
        <v>0.000821012417741202</v>
      </c>
      <c r="AD152" s="272" t="n">
        <f aca="false">AD151</f>
        <v>0.000807830126668625</v>
      </c>
      <c r="AE152" s="272" t="n">
        <f aca="false">AE151</f>
        <v>0.000793931866393594</v>
      </c>
      <c r="AF152" s="272" t="n">
        <f aca="false">AF151</f>
        <v>0.000783049888732436</v>
      </c>
    </row>
    <row r="153" customFormat="false" ht="15" hidden="false" customHeight="false" outlineLevel="0" collapsed="false">
      <c r="A153" s="258" t="n">
        <v>38</v>
      </c>
      <c r="B153" s="270" t="n">
        <f aca="false">B152</f>
        <v>0.00151813161084305</v>
      </c>
      <c r="C153" s="270" t="n">
        <f aca="false">C152</f>
        <v>0.0014733833774593</v>
      </c>
      <c r="D153" s="270" t="n">
        <f aca="false">D152</f>
        <v>0.00142914381701704</v>
      </c>
      <c r="E153" s="270" t="n">
        <f aca="false">E152</f>
        <v>0.00139447389341343</v>
      </c>
      <c r="F153" s="270" t="n">
        <f aca="false">F152</f>
        <v>0.00135644137474153</v>
      </c>
      <c r="G153" s="270" t="n">
        <f aca="false">G152</f>
        <v>0.00132048823247041</v>
      </c>
      <c r="H153" s="270" t="n">
        <f aca="false">H152</f>
        <v>0.00128522025438167</v>
      </c>
      <c r="I153" s="270" t="n">
        <f aca="false">I152</f>
        <v>0.00125377651672131</v>
      </c>
      <c r="J153" s="270" t="n">
        <f aca="false">J152</f>
        <v>0.00122439503754281</v>
      </c>
      <c r="K153" s="270" t="n">
        <f aca="false">K152</f>
        <v>0.00155818391642176</v>
      </c>
      <c r="L153" s="270" t="n">
        <f aca="false">L152</f>
        <v>0.00116160592415847</v>
      </c>
      <c r="M153" s="270" t="n">
        <f aca="false">M152</f>
        <v>0.00113308795196642</v>
      </c>
      <c r="N153" s="270" t="n">
        <f aca="false">N152</f>
        <v>0.00110752399869975</v>
      </c>
      <c r="O153" s="270" t="n">
        <f aca="false">O152</f>
        <v>0.00107936718968</v>
      </c>
      <c r="P153" s="270" t="n">
        <f aca="false">P152</f>
        <v>0.00105370734758004</v>
      </c>
      <c r="Q153" s="270" t="n">
        <f aca="false">Q152</f>
        <v>0.00103222360273106</v>
      </c>
      <c r="R153" s="270" t="n">
        <f aca="false">R152</f>
        <v>0.00100961804957563</v>
      </c>
      <c r="S153" s="270" t="n">
        <f aca="false">S152</f>
        <v>0.000992087408891236</v>
      </c>
      <c r="T153" s="270" t="n">
        <f aca="false">T152</f>
        <v>0.0009703016732512</v>
      </c>
      <c r="U153" s="270" t="n">
        <f aca="false">U152</f>
        <v>0.00094994145261714</v>
      </c>
      <c r="V153" s="270" t="n">
        <f aca="false">V152</f>
        <v>0.000934799769202723</v>
      </c>
      <c r="W153" s="270" t="n">
        <f aca="false">W152</f>
        <v>0.000915679100456711</v>
      </c>
      <c r="X153" s="270" t="n">
        <f aca="false">X152</f>
        <v>0.000899647811853466</v>
      </c>
      <c r="Y153" s="270" t="n">
        <f aca="false">Y152</f>
        <v>0.000883086823773579</v>
      </c>
      <c r="Z153" s="270" t="n">
        <f aca="false">Z152</f>
        <v>0.00086556960707367</v>
      </c>
      <c r="AA153" s="270" t="n">
        <f aca="false">AA152</f>
        <v>0.000852118191527234</v>
      </c>
      <c r="AB153" s="270" t="n">
        <f aca="false">AB152</f>
        <v>0.000836671829190932</v>
      </c>
      <c r="AC153" s="270" t="n">
        <f aca="false">AC152</f>
        <v>0.000821012417741202</v>
      </c>
      <c r="AD153" s="270" t="n">
        <f aca="false">AD152</f>
        <v>0.000807830126668625</v>
      </c>
      <c r="AE153" s="270" t="n">
        <f aca="false">AE152</f>
        <v>0.000793931866393594</v>
      </c>
      <c r="AF153" s="270" t="n">
        <f aca="false">AF152</f>
        <v>0.000783049888732436</v>
      </c>
    </row>
    <row r="154" customFormat="false" ht="15" hidden="false" customHeight="false" outlineLevel="0" collapsed="false">
      <c r="A154" s="271" t="n">
        <v>39</v>
      </c>
      <c r="B154" s="272" t="n">
        <f aca="false">B153</f>
        <v>0.00151813161084305</v>
      </c>
      <c r="C154" s="272" t="n">
        <f aca="false">C153</f>
        <v>0.0014733833774593</v>
      </c>
      <c r="D154" s="272" t="n">
        <f aca="false">D153</f>
        <v>0.00142914381701704</v>
      </c>
      <c r="E154" s="272" t="n">
        <f aca="false">E153</f>
        <v>0.00139447389341343</v>
      </c>
      <c r="F154" s="272" t="n">
        <f aca="false">F153</f>
        <v>0.00135644137474153</v>
      </c>
      <c r="G154" s="272" t="n">
        <f aca="false">G153</f>
        <v>0.00132048823247041</v>
      </c>
      <c r="H154" s="272" t="n">
        <f aca="false">H153</f>
        <v>0.00128522025438167</v>
      </c>
      <c r="I154" s="272" t="n">
        <f aca="false">I153</f>
        <v>0.00125377651672131</v>
      </c>
      <c r="J154" s="272" t="n">
        <f aca="false">J153</f>
        <v>0.00122439503754281</v>
      </c>
      <c r="K154" s="272" t="n">
        <f aca="false">K153</f>
        <v>0.00155818391642176</v>
      </c>
      <c r="L154" s="272" t="n">
        <f aca="false">L153</f>
        <v>0.00116160592415847</v>
      </c>
      <c r="M154" s="272" t="n">
        <f aca="false">M153</f>
        <v>0.00113308795196642</v>
      </c>
      <c r="N154" s="272" t="n">
        <f aca="false">N153</f>
        <v>0.00110752399869975</v>
      </c>
      <c r="O154" s="272" t="n">
        <f aca="false">O153</f>
        <v>0.00107936718968</v>
      </c>
      <c r="P154" s="272" t="n">
        <f aca="false">P153</f>
        <v>0.00105370734758004</v>
      </c>
      <c r="Q154" s="272" t="n">
        <f aca="false">Q153</f>
        <v>0.00103222360273106</v>
      </c>
      <c r="R154" s="272" t="n">
        <f aca="false">R153</f>
        <v>0.00100961804957563</v>
      </c>
      <c r="S154" s="272" t="n">
        <f aca="false">S153</f>
        <v>0.000992087408891236</v>
      </c>
      <c r="T154" s="272" t="n">
        <f aca="false">T153</f>
        <v>0.0009703016732512</v>
      </c>
      <c r="U154" s="272" t="n">
        <f aca="false">U153</f>
        <v>0.00094994145261714</v>
      </c>
      <c r="V154" s="272" t="n">
        <f aca="false">V153</f>
        <v>0.000934799769202723</v>
      </c>
      <c r="W154" s="272" t="n">
        <f aca="false">W153</f>
        <v>0.000915679100456711</v>
      </c>
      <c r="X154" s="272" t="n">
        <f aca="false">X153</f>
        <v>0.000899647811853466</v>
      </c>
      <c r="Y154" s="272" t="n">
        <f aca="false">Y153</f>
        <v>0.000883086823773579</v>
      </c>
      <c r="Z154" s="272" t="n">
        <f aca="false">Z153</f>
        <v>0.00086556960707367</v>
      </c>
      <c r="AA154" s="272" t="n">
        <f aca="false">AA153</f>
        <v>0.000852118191527234</v>
      </c>
      <c r="AB154" s="272" t="n">
        <f aca="false">AB153</f>
        <v>0.000836671829190932</v>
      </c>
      <c r="AC154" s="272" t="n">
        <f aca="false">AC153</f>
        <v>0.000821012417741202</v>
      </c>
      <c r="AD154" s="272" t="n">
        <f aca="false">AD153</f>
        <v>0.000807830126668625</v>
      </c>
      <c r="AE154" s="272" t="n">
        <f aca="false">AE153</f>
        <v>0.000793931866393594</v>
      </c>
      <c r="AF154" s="272" t="n">
        <f aca="false">AF153</f>
        <v>0.000783049888732436</v>
      </c>
    </row>
    <row r="155" customFormat="false" ht="15" hidden="false" customHeight="false" outlineLevel="0" collapsed="false">
      <c r="A155" s="258" t="n">
        <v>40</v>
      </c>
      <c r="B155" s="270" t="n">
        <f aca="false">B43</f>
        <v>0.0022217305843211</v>
      </c>
      <c r="C155" s="270" t="n">
        <f aca="false">C43</f>
        <v>0.00216937866785979</v>
      </c>
      <c r="D155" s="270" t="n">
        <f aca="false">D43</f>
        <v>0.00212007355224502</v>
      </c>
      <c r="E155" s="270" t="n">
        <f aca="false">E43</f>
        <v>0.00206438217852758</v>
      </c>
      <c r="F155" s="270" t="n">
        <f aca="false">F43</f>
        <v>0.00201339582419561</v>
      </c>
      <c r="G155" s="270" t="n">
        <f aca="false">G43</f>
        <v>0.00196798828111956</v>
      </c>
      <c r="H155" s="270" t="n">
        <f aca="false">H43</f>
        <v>0.00192559917257783</v>
      </c>
      <c r="I155" s="270" t="n">
        <f aca="false">I43</f>
        <v>0.00188553097669217</v>
      </c>
      <c r="J155" s="270" t="n">
        <f aca="false">J43</f>
        <v>0.00184380145553844</v>
      </c>
      <c r="K155" s="270" t="n">
        <f aca="false">K43</f>
        <v>0.0023089761027337</v>
      </c>
      <c r="L155" s="270" t="n">
        <f aca="false">L43</f>
        <v>0.00177079077534458</v>
      </c>
      <c r="M155" s="270" t="n">
        <f aca="false">M43</f>
        <v>0.00173818646642622</v>
      </c>
      <c r="N155" s="270" t="n">
        <f aca="false">N43</f>
        <v>0.00170409587731022</v>
      </c>
      <c r="O155" s="270" t="n">
        <f aca="false">O43</f>
        <v>0.00167208968184391</v>
      </c>
      <c r="P155" s="270" t="n">
        <f aca="false">P43</f>
        <v>0.00163898631112106</v>
      </c>
      <c r="Q155" s="270" t="n">
        <f aca="false">Q43</f>
        <v>0.00160399414976338</v>
      </c>
      <c r="R155" s="270" t="n">
        <f aca="false">R43</f>
        <v>0.00157593205078793</v>
      </c>
      <c r="S155" s="270" t="n">
        <f aca="false">S43</f>
        <v>0.00154490390122052</v>
      </c>
      <c r="T155" s="270" t="n">
        <f aca="false">T43</f>
        <v>0.00151639025755009</v>
      </c>
      <c r="U155" s="270" t="n">
        <f aca="false">U43</f>
        <v>0.00148935582906759</v>
      </c>
      <c r="V155" s="270" t="n">
        <f aca="false">V43</f>
        <v>0.00146371780391533</v>
      </c>
      <c r="W155" s="270" t="n">
        <f aca="false">W43</f>
        <v>0.00144191981835207</v>
      </c>
      <c r="X155" s="270" t="n">
        <f aca="false">X43</f>
        <v>0.00142051796620366</v>
      </c>
      <c r="Y155" s="270" t="n">
        <f aca="false">Y43</f>
        <v>0.00139858436821039</v>
      </c>
      <c r="Z155" s="270" t="n">
        <f aca="false">Z43</f>
        <v>0.00137898160143703</v>
      </c>
      <c r="AA155" s="270" t="n">
        <f aca="false">AA43</f>
        <v>0.00135934997113943</v>
      </c>
      <c r="AB155" s="270" t="n">
        <f aca="false">AB43</f>
        <v>0.00134073093225595</v>
      </c>
      <c r="AC155" s="270" t="n">
        <f aca="false">AC43</f>
        <v>0.00132360197729697</v>
      </c>
      <c r="AD155" s="270" t="n">
        <f aca="false">AD43</f>
        <v>0.00130562135901093</v>
      </c>
      <c r="AE155" s="270" t="n">
        <f aca="false">AE43</f>
        <v>0.00128947851954866</v>
      </c>
      <c r="AF155" s="270" t="n">
        <f aca="false">AF43</f>
        <v>0.00126952909800187</v>
      </c>
    </row>
    <row r="156" customFormat="false" ht="15" hidden="false" customHeight="false" outlineLevel="0" collapsed="false">
      <c r="A156" s="271" t="n">
        <v>41</v>
      </c>
      <c r="B156" s="272" t="n">
        <f aca="false">B155</f>
        <v>0.0022217305843211</v>
      </c>
      <c r="C156" s="272" t="n">
        <f aca="false">C155</f>
        <v>0.00216937866785979</v>
      </c>
      <c r="D156" s="272" t="n">
        <f aca="false">D155</f>
        <v>0.00212007355224502</v>
      </c>
      <c r="E156" s="272" t="n">
        <f aca="false">E155</f>
        <v>0.00206438217852758</v>
      </c>
      <c r="F156" s="272" t="n">
        <f aca="false">F155</f>
        <v>0.00201339582419561</v>
      </c>
      <c r="G156" s="272" t="n">
        <f aca="false">G155</f>
        <v>0.00196798828111956</v>
      </c>
      <c r="H156" s="272" t="n">
        <f aca="false">H155</f>
        <v>0.00192559917257783</v>
      </c>
      <c r="I156" s="272" t="n">
        <f aca="false">I155</f>
        <v>0.00188553097669217</v>
      </c>
      <c r="J156" s="272" t="n">
        <f aca="false">J155</f>
        <v>0.00184380145553844</v>
      </c>
      <c r="K156" s="272" t="n">
        <f aca="false">K155</f>
        <v>0.0023089761027337</v>
      </c>
      <c r="L156" s="272" t="n">
        <f aca="false">L155</f>
        <v>0.00177079077534458</v>
      </c>
      <c r="M156" s="272" t="n">
        <f aca="false">M155</f>
        <v>0.00173818646642622</v>
      </c>
      <c r="N156" s="272" t="n">
        <f aca="false">N155</f>
        <v>0.00170409587731022</v>
      </c>
      <c r="O156" s="272" t="n">
        <f aca="false">O155</f>
        <v>0.00167208968184391</v>
      </c>
      <c r="P156" s="272" t="n">
        <f aca="false">P155</f>
        <v>0.00163898631112106</v>
      </c>
      <c r="Q156" s="272" t="n">
        <f aca="false">Q155</f>
        <v>0.00160399414976338</v>
      </c>
      <c r="R156" s="272" t="n">
        <f aca="false">R155</f>
        <v>0.00157593205078793</v>
      </c>
      <c r="S156" s="272" t="n">
        <f aca="false">S155</f>
        <v>0.00154490390122052</v>
      </c>
      <c r="T156" s="272" t="n">
        <f aca="false">T155</f>
        <v>0.00151639025755009</v>
      </c>
      <c r="U156" s="272" t="n">
        <f aca="false">U155</f>
        <v>0.00148935582906759</v>
      </c>
      <c r="V156" s="272" t="n">
        <f aca="false">V155</f>
        <v>0.00146371780391533</v>
      </c>
      <c r="W156" s="272" t="n">
        <f aca="false">W155</f>
        <v>0.00144191981835207</v>
      </c>
      <c r="X156" s="272" t="n">
        <f aca="false">X155</f>
        <v>0.00142051796620366</v>
      </c>
      <c r="Y156" s="272" t="n">
        <f aca="false">Y155</f>
        <v>0.00139858436821039</v>
      </c>
      <c r="Z156" s="272" t="n">
        <f aca="false">Z155</f>
        <v>0.00137898160143703</v>
      </c>
      <c r="AA156" s="272" t="n">
        <f aca="false">AA155</f>
        <v>0.00135934997113943</v>
      </c>
      <c r="AB156" s="272" t="n">
        <f aca="false">AB155</f>
        <v>0.00134073093225595</v>
      </c>
      <c r="AC156" s="272" t="n">
        <f aca="false">AC155</f>
        <v>0.00132360197729697</v>
      </c>
      <c r="AD156" s="272" t="n">
        <f aca="false">AD155</f>
        <v>0.00130562135901093</v>
      </c>
      <c r="AE156" s="272" t="n">
        <f aca="false">AE155</f>
        <v>0.00128947851954866</v>
      </c>
      <c r="AF156" s="272" t="n">
        <f aca="false">AF155</f>
        <v>0.00126952909800187</v>
      </c>
    </row>
    <row r="157" customFormat="false" ht="15" hidden="false" customHeight="false" outlineLevel="0" collapsed="false">
      <c r="A157" s="258" t="n">
        <v>42</v>
      </c>
      <c r="B157" s="270" t="n">
        <f aca="false">B156</f>
        <v>0.0022217305843211</v>
      </c>
      <c r="C157" s="270" t="n">
        <f aca="false">C156</f>
        <v>0.00216937866785979</v>
      </c>
      <c r="D157" s="270" t="n">
        <f aca="false">D156</f>
        <v>0.00212007355224502</v>
      </c>
      <c r="E157" s="270" t="n">
        <f aca="false">E156</f>
        <v>0.00206438217852758</v>
      </c>
      <c r="F157" s="270" t="n">
        <f aca="false">F156</f>
        <v>0.00201339582419561</v>
      </c>
      <c r="G157" s="270" t="n">
        <f aca="false">G156</f>
        <v>0.00196798828111956</v>
      </c>
      <c r="H157" s="270" t="n">
        <f aca="false">H156</f>
        <v>0.00192559917257783</v>
      </c>
      <c r="I157" s="270" t="n">
        <f aca="false">I156</f>
        <v>0.00188553097669217</v>
      </c>
      <c r="J157" s="270" t="n">
        <f aca="false">J156</f>
        <v>0.00184380145553844</v>
      </c>
      <c r="K157" s="270" t="n">
        <f aca="false">K156</f>
        <v>0.0023089761027337</v>
      </c>
      <c r="L157" s="270" t="n">
        <f aca="false">L156</f>
        <v>0.00177079077534458</v>
      </c>
      <c r="M157" s="270" t="n">
        <f aca="false">M156</f>
        <v>0.00173818646642622</v>
      </c>
      <c r="N157" s="270" t="n">
        <f aca="false">N156</f>
        <v>0.00170409587731022</v>
      </c>
      <c r="O157" s="270" t="n">
        <f aca="false">O156</f>
        <v>0.00167208968184391</v>
      </c>
      <c r="P157" s="270" t="n">
        <f aca="false">P156</f>
        <v>0.00163898631112106</v>
      </c>
      <c r="Q157" s="270" t="n">
        <f aca="false">Q156</f>
        <v>0.00160399414976338</v>
      </c>
      <c r="R157" s="270" t="n">
        <f aca="false">R156</f>
        <v>0.00157593205078793</v>
      </c>
      <c r="S157" s="270" t="n">
        <f aca="false">S156</f>
        <v>0.00154490390122052</v>
      </c>
      <c r="T157" s="270" t="n">
        <f aca="false">T156</f>
        <v>0.00151639025755009</v>
      </c>
      <c r="U157" s="270" t="n">
        <f aca="false">U156</f>
        <v>0.00148935582906759</v>
      </c>
      <c r="V157" s="270" t="n">
        <f aca="false">V156</f>
        <v>0.00146371780391533</v>
      </c>
      <c r="W157" s="270" t="n">
        <f aca="false">W156</f>
        <v>0.00144191981835207</v>
      </c>
      <c r="X157" s="270" t="n">
        <f aca="false">X156</f>
        <v>0.00142051796620366</v>
      </c>
      <c r="Y157" s="270" t="n">
        <f aca="false">Y156</f>
        <v>0.00139858436821039</v>
      </c>
      <c r="Z157" s="270" t="n">
        <f aca="false">Z156</f>
        <v>0.00137898160143703</v>
      </c>
      <c r="AA157" s="270" t="n">
        <f aca="false">AA156</f>
        <v>0.00135934997113943</v>
      </c>
      <c r="AB157" s="270" t="n">
        <f aca="false">AB156</f>
        <v>0.00134073093225595</v>
      </c>
      <c r="AC157" s="270" t="n">
        <f aca="false">AC156</f>
        <v>0.00132360197729697</v>
      </c>
      <c r="AD157" s="270" t="n">
        <f aca="false">AD156</f>
        <v>0.00130562135901093</v>
      </c>
      <c r="AE157" s="270" t="n">
        <f aca="false">AE156</f>
        <v>0.00128947851954866</v>
      </c>
      <c r="AF157" s="270" t="n">
        <f aca="false">AF156</f>
        <v>0.00126952909800187</v>
      </c>
    </row>
    <row r="158" customFormat="false" ht="15" hidden="false" customHeight="false" outlineLevel="0" collapsed="false">
      <c r="A158" s="271" t="n">
        <v>43</v>
      </c>
      <c r="B158" s="272" t="n">
        <f aca="false">B157</f>
        <v>0.0022217305843211</v>
      </c>
      <c r="C158" s="272" t="n">
        <f aca="false">C157</f>
        <v>0.00216937866785979</v>
      </c>
      <c r="D158" s="272" t="n">
        <f aca="false">D157</f>
        <v>0.00212007355224502</v>
      </c>
      <c r="E158" s="272" t="n">
        <f aca="false">E157</f>
        <v>0.00206438217852758</v>
      </c>
      <c r="F158" s="272" t="n">
        <f aca="false">F157</f>
        <v>0.00201339582419561</v>
      </c>
      <c r="G158" s="272" t="n">
        <f aca="false">G157</f>
        <v>0.00196798828111956</v>
      </c>
      <c r="H158" s="272" t="n">
        <f aca="false">H157</f>
        <v>0.00192559917257783</v>
      </c>
      <c r="I158" s="272" t="n">
        <f aca="false">I157</f>
        <v>0.00188553097669217</v>
      </c>
      <c r="J158" s="272" t="n">
        <f aca="false">J157</f>
        <v>0.00184380145553844</v>
      </c>
      <c r="K158" s="272" t="n">
        <f aca="false">K157</f>
        <v>0.0023089761027337</v>
      </c>
      <c r="L158" s="272" t="n">
        <f aca="false">L157</f>
        <v>0.00177079077534458</v>
      </c>
      <c r="M158" s="272" t="n">
        <f aca="false">M157</f>
        <v>0.00173818646642622</v>
      </c>
      <c r="N158" s="272" t="n">
        <f aca="false">N157</f>
        <v>0.00170409587731022</v>
      </c>
      <c r="O158" s="272" t="n">
        <f aca="false">O157</f>
        <v>0.00167208968184391</v>
      </c>
      <c r="P158" s="272" t="n">
        <f aca="false">P157</f>
        <v>0.00163898631112106</v>
      </c>
      <c r="Q158" s="272" t="n">
        <f aca="false">Q157</f>
        <v>0.00160399414976338</v>
      </c>
      <c r="R158" s="272" t="n">
        <f aca="false">R157</f>
        <v>0.00157593205078793</v>
      </c>
      <c r="S158" s="272" t="n">
        <f aca="false">S157</f>
        <v>0.00154490390122052</v>
      </c>
      <c r="T158" s="272" t="n">
        <f aca="false">T157</f>
        <v>0.00151639025755009</v>
      </c>
      <c r="U158" s="272" t="n">
        <f aca="false">U157</f>
        <v>0.00148935582906759</v>
      </c>
      <c r="V158" s="272" t="n">
        <f aca="false">V157</f>
        <v>0.00146371780391533</v>
      </c>
      <c r="W158" s="272" t="n">
        <f aca="false">W157</f>
        <v>0.00144191981835207</v>
      </c>
      <c r="X158" s="272" t="n">
        <f aca="false">X157</f>
        <v>0.00142051796620366</v>
      </c>
      <c r="Y158" s="272" t="n">
        <f aca="false">Y157</f>
        <v>0.00139858436821039</v>
      </c>
      <c r="Z158" s="272" t="n">
        <f aca="false">Z157</f>
        <v>0.00137898160143703</v>
      </c>
      <c r="AA158" s="272" t="n">
        <f aca="false">AA157</f>
        <v>0.00135934997113943</v>
      </c>
      <c r="AB158" s="272" t="n">
        <f aca="false">AB157</f>
        <v>0.00134073093225595</v>
      </c>
      <c r="AC158" s="272" t="n">
        <f aca="false">AC157</f>
        <v>0.00132360197729697</v>
      </c>
      <c r="AD158" s="272" t="n">
        <f aca="false">AD157</f>
        <v>0.00130562135901093</v>
      </c>
      <c r="AE158" s="272" t="n">
        <f aca="false">AE157</f>
        <v>0.00128947851954866</v>
      </c>
      <c r="AF158" s="272" t="n">
        <f aca="false">AF157</f>
        <v>0.00126952909800187</v>
      </c>
    </row>
    <row r="159" customFormat="false" ht="15" hidden="false" customHeight="false" outlineLevel="0" collapsed="false">
      <c r="A159" s="258" t="n">
        <v>44</v>
      </c>
      <c r="B159" s="270" t="n">
        <f aca="false">B158</f>
        <v>0.0022217305843211</v>
      </c>
      <c r="C159" s="270" t="n">
        <f aca="false">C158</f>
        <v>0.00216937866785979</v>
      </c>
      <c r="D159" s="270" t="n">
        <f aca="false">D158</f>
        <v>0.00212007355224502</v>
      </c>
      <c r="E159" s="270" t="n">
        <f aca="false">E158</f>
        <v>0.00206438217852758</v>
      </c>
      <c r="F159" s="270" t="n">
        <f aca="false">F158</f>
        <v>0.00201339582419561</v>
      </c>
      <c r="G159" s="270" t="n">
        <f aca="false">G158</f>
        <v>0.00196798828111956</v>
      </c>
      <c r="H159" s="270" t="n">
        <f aca="false">H158</f>
        <v>0.00192559917257783</v>
      </c>
      <c r="I159" s="270" t="n">
        <f aca="false">I158</f>
        <v>0.00188553097669217</v>
      </c>
      <c r="J159" s="270" t="n">
        <f aca="false">J158</f>
        <v>0.00184380145553844</v>
      </c>
      <c r="K159" s="270" t="n">
        <f aca="false">K158</f>
        <v>0.0023089761027337</v>
      </c>
      <c r="L159" s="270" t="n">
        <f aca="false">L158</f>
        <v>0.00177079077534458</v>
      </c>
      <c r="M159" s="270" t="n">
        <f aca="false">M158</f>
        <v>0.00173818646642622</v>
      </c>
      <c r="N159" s="270" t="n">
        <f aca="false">N158</f>
        <v>0.00170409587731022</v>
      </c>
      <c r="O159" s="270" t="n">
        <f aca="false">O158</f>
        <v>0.00167208968184391</v>
      </c>
      <c r="P159" s="270" t="n">
        <f aca="false">P158</f>
        <v>0.00163898631112106</v>
      </c>
      <c r="Q159" s="270" t="n">
        <f aca="false">Q158</f>
        <v>0.00160399414976338</v>
      </c>
      <c r="R159" s="270" t="n">
        <f aca="false">R158</f>
        <v>0.00157593205078793</v>
      </c>
      <c r="S159" s="270" t="n">
        <f aca="false">S158</f>
        <v>0.00154490390122052</v>
      </c>
      <c r="T159" s="270" t="n">
        <f aca="false">T158</f>
        <v>0.00151639025755009</v>
      </c>
      <c r="U159" s="270" t="n">
        <f aca="false">U158</f>
        <v>0.00148935582906759</v>
      </c>
      <c r="V159" s="270" t="n">
        <f aca="false">V158</f>
        <v>0.00146371780391533</v>
      </c>
      <c r="W159" s="270" t="n">
        <f aca="false">W158</f>
        <v>0.00144191981835207</v>
      </c>
      <c r="X159" s="270" t="n">
        <f aca="false">X158</f>
        <v>0.00142051796620366</v>
      </c>
      <c r="Y159" s="270" t="n">
        <f aca="false">Y158</f>
        <v>0.00139858436821039</v>
      </c>
      <c r="Z159" s="270" t="n">
        <f aca="false">Z158</f>
        <v>0.00137898160143703</v>
      </c>
      <c r="AA159" s="270" t="n">
        <f aca="false">AA158</f>
        <v>0.00135934997113943</v>
      </c>
      <c r="AB159" s="270" t="n">
        <f aca="false">AB158</f>
        <v>0.00134073093225595</v>
      </c>
      <c r="AC159" s="270" t="n">
        <f aca="false">AC158</f>
        <v>0.00132360197729697</v>
      </c>
      <c r="AD159" s="270" t="n">
        <f aca="false">AD158</f>
        <v>0.00130562135901093</v>
      </c>
      <c r="AE159" s="270" t="n">
        <f aca="false">AE158</f>
        <v>0.00128947851954866</v>
      </c>
      <c r="AF159" s="270" t="n">
        <f aca="false">AF158</f>
        <v>0.00126952909800187</v>
      </c>
    </row>
    <row r="160" customFormat="false" ht="15" hidden="false" customHeight="false" outlineLevel="0" collapsed="false">
      <c r="A160" s="271" t="n">
        <v>45</v>
      </c>
      <c r="B160" s="272" t="n">
        <f aca="false">B44</f>
        <v>0.00345718066713524</v>
      </c>
      <c r="C160" s="272" t="n">
        <f aca="false">C44</f>
        <v>0.00338590889959754</v>
      </c>
      <c r="D160" s="272" t="n">
        <f aca="false">D44</f>
        <v>0.00331536250086291</v>
      </c>
      <c r="E160" s="272" t="n">
        <f aca="false">E44</f>
        <v>0.00324966969646547</v>
      </c>
      <c r="F160" s="272" t="n">
        <f aca="false">F44</f>
        <v>0.00318124855482234</v>
      </c>
      <c r="G160" s="272" t="n">
        <f aca="false">G44</f>
        <v>0.00311231373396107</v>
      </c>
      <c r="H160" s="272" t="n">
        <f aca="false">H44</f>
        <v>0.00304952185806743</v>
      </c>
      <c r="I160" s="272" t="n">
        <f aca="false">I44</f>
        <v>0.00298608350309056</v>
      </c>
      <c r="J160" s="272" t="n">
        <f aca="false">J44</f>
        <v>0.00292909248441823</v>
      </c>
      <c r="K160" s="272" t="n">
        <f aca="false">K44</f>
        <v>0.00364284603972007</v>
      </c>
      <c r="L160" s="272" t="n">
        <f aca="false">L44</f>
        <v>0.00282156400725074</v>
      </c>
      <c r="M160" s="272" t="n">
        <f aca="false">M44</f>
        <v>0.00277055604715134</v>
      </c>
      <c r="N160" s="272" t="n">
        <f aca="false">N44</f>
        <v>0.00272354538196678</v>
      </c>
      <c r="O160" s="272" t="n">
        <f aca="false">O44</f>
        <v>0.00268114178269643</v>
      </c>
      <c r="P160" s="272" t="n">
        <f aca="false">P44</f>
        <v>0.00263884954425022</v>
      </c>
      <c r="Q160" s="272" t="n">
        <f aca="false">Q44</f>
        <v>0.00259896071049395</v>
      </c>
      <c r="R160" s="272" t="n">
        <f aca="false">R44</f>
        <v>0.00256189974220499</v>
      </c>
      <c r="S160" s="272" t="n">
        <f aca="false">S44</f>
        <v>0.00252506738196247</v>
      </c>
      <c r="T160" s="272" t="n">
        <f aca="false">T44</f>
        <v>0.00249032388255474</v>
      </c>
      <c r="U160" s="272" t="n">
        <f aca="false">U44</f>
        <v>0.0024495571861184</v>
      </c>
      <c r="V160" s="272" t="n">
        <f aca="false">V44</f>
        <v>0.00240618217108893</v>
      </c>
      <c r="W160" s="272" t="n">
        <f aca="false">W44</f>
        <v>0.00237216919594483</v>
      </c>
      <c r="X160" s="272" t="n">
        <f aca="false">X44</f>
        <v>0.00233759787858074</v>
      </c>
      <c r="Y160" s="272" t="n">
        <f aca="false">Y44</f>
        <v>0.00230689259811074</v>
      </c>
      <c r="Z160" s="272" t="n">
        <f aca="false">Z44</f>
        <v>0.0022727163755448</v>
      </c>
      <c r="AA160" s="272" t="n">
        <f aca="false">AA44</f>
        <v>0.00224364769913288</v>
      </c>
      <c r="AB160" s="272" t="n">
        <f aca="false">AB44</f>
        <v>0.00221667361036094</v>
      </c>
      <c r="AC160" s="272" t="n">
        <f aca="false">AC44</f>
        <v>0.00219088350183568</v>
      </c>
      <c r="AD160" s="272" t="n">
        <f aca="false">AD44</f>
        <v>0.00216721777644742</v>
      </c>
      <c r="AE160" s="272" t="n">
        <f aca="false">AE44</f>
        <v>0.00214410682191754</v>
      </c>
      <c r="AF160" s="272" t="n">
        <f aca="false">AF44</f>
        <v>0.00212244075809326</v>
      </c>
    </row>
    <row r="161" customFormat="false" ht="15" hidden="false" customHeight="false" outlineLevel="0" collapsed="false">
      <c r="A161" s="258" t="n">
        <v>46</v>
      </c>
      <c r="B161" s="270" t="n">
        <f aca="false">B160</f>
        <v>0.00345718066713524</v>
      </c>
      <c r="C161" s="270" t="n">
        <f aca="false">C160</f>
        <v>0.00338590889959754</v>
      </c>
      <c r="D161" s="270" t="n">
        <f aca="false">D160</f>
        <v>0.00331536250086291</v>
      </c>
      <c r="E161" s="270" t="n">
        <f aca="false">E160</f>
        <v>0.00324966969646547</v>
      </c>
      <c r="F161" s="270" t="n">
        <f aca="false">F160</f>
        <v>0.00318124855482234</v>
      </c>
      <c r="G161" s="270" t="n">
        <f aca="false">G160</f>
        <v>0.00311231373396107</v>
      </c>
      <c r="H161" s="270" t="n">
        <f aca="false">H160</f>
        <v>0.00304952185806743</v>
      </c>
      <c r="I161" s="270" t="n">
        <f aca="false">I160</f>
        <v>0.00298608350309056</v>
      </c>
      <c r="J161" s="270" t="n">
        <f aca="false">J160</f>
        <v>0.00292909248441823</v>
      </c>
      <c r="K161" s="270" t="n">
        <f aca="false">K160</f>
        <v>0.00364284603972007</v>
      </c>
      <c r="L161" s="270" t="n">
        <f aca="false">L160</f>
        <v>0.00282156400725074</v>
      </c>
      <c r="M161" s="270" t="n">
        <f aca="false">M160</f>
        <v>0.00277055604715134</v>
      </c>
      <c r="N161" s="270" t="n">
        <f aca="false">N160</f>
        <v>0.00272354538196678</v>
      </c>
      <c r="O161" s="270" t="n">
        <f aca="false">O160</f>
        <v>0.00268114178269643</v>
      </c>
      <c r="P161" s="270" t="n">
        <f aca="false">P160</f>
        <v>0.00263884954425022</v>
      </c>
      <c r="Q161" s="270" t="n">
        <f aca="false">Q160</f>
        <v>0.00259896071049395</v>
      </c>
      <c r="R161" s="270" t="n">
        <f aca="false">R160</f>
        <v>0.00256189974220499</v>
      </c>
      <c r="S161" s="270" t="n">
        <f aca="false">S160</f>
        <v>0.00252506738196247</v>
      </c>
      <c r="T161" s="270" t="n">
        <f aca="false">T160</f>
        <v>0.00249032388255474</v>
      </c>
      <c r="U161" s="270" t="n">
        <f aca="false">U160</f>
        <v>0.0024495571861184</v>
      </c>
      <c r="V161" s="270" t="n">
        <f aca="false">V160</f>
        <v>0.00240618217108893</v>
      </c>
      <c r="W161" s="270" t="n">
        <f aca="false">W160</f>
        <v>0.00237216919594483</v>
      </c>
      <c r="X161" s="270" t="n">
        <f aca="false">X160</f>
        <v>0.00233759787858074</v>
      </c>
      <c r="Y161" s="270" t="n">
        <f aca="false">Y160</f>
        <v>0.00230689259811074</v>
      </c>
      <c r="Z161" s="270" t="n">
        <f aca="false">Z160</f>
        <v>0.0022727163755448</v>
      </c>
      <c r="AA161" s="270" t="n">
        <f aca="false">AA160</f>
        <v>0.00224364769913288</v>
      </c>
      <c r="AB161" s="270" t="n">
        <f aca="false">AB160</f>
        <v>0.00221667361036094</v>
      </c>
      <c r="AC161" s="270" t="n">
        <f aca="false">AC160</f>
        <v>0.00219088350183568</v>
      </c>
      <c r="AD161" s="270" t="n">
        <f aca="false">AD160</f>
        <v>0.00216721777644742</v>
      </c>
      <c r="AE161" s="270" t="n">
        <f aca="false">AE160</f>
        <v>0.00214410682191754</v>
      </c>
      <c r="AF161" s="270" t="n">
        <f aca="false">AF160</f>
        <v>0.00212244075809326</v>
      </c>
    </row>
    <row r="162" customFormat="false" ht="15" hidden="false" customHeight="false" outlineLevel="0" collapsed="false">
      <c r="A162" s="271" t="n">
        <v>47</v>
      </c>
      <c r="B162" s="272" t="n">
        <f aca="false">B161</f>
        <v>0.00345718066713524</v>
      </c>
      <c r="C162" s="272" t="n">
        <f aca="false">C161</f>
        <v>0.00338590889959754</v>
      </c>
      <c r="D162" s="272" t="n">
        <f aca="false">D161</f>
        <v>0.00331536250086291</v>
      </c>
      <c r="E162" s="272" t="n">
        <f aca="false">E161</f>
        <v>0.00324966969646547</v>
      </c>
      <c r="F162" s="272" t="n">
        <f aca="false">F161</f>
        <v>0.00318124855482234</v>
      </c>
      <c r="G162" s="272" t="n">
        <f aca="false">G161</f>
        <v>0.00311231373396107</v>
      </c>
      <c r="H162" s="272" t="n">
        <f aca="false">H161</f>
        <v>0.00304952185806743</v>
      </c>
      <c r="I162" s="272" t="n">
        <f aca="false">I161</f>
        <v>0.00298608350309056</v>
      </c>
      <c r="J162" s="272" t="n">
        <f aca="false">J161</f>
        <v>0.00292909248441823</v>
      </c>
      <c r="K162" s="272" t="n">
        <f aca="false">K161</f>
        <v>0.00364284603972007</v>
      </c>
      <c r="L162" s="272" t="n">
        <f aca="false">L161</f>
        <v>0.00282156400725074</v>
      </c>
      <c r="M162" s="272" t="n">
        <f aca="false">M161</f>
        <v>0.00277055604715134</v>
      </c>
      <c r="N162" s="272" t="n">
        <f aca="false">N161</f>
        <v>0.00272354538196678</v>
      </c>
      <c r="O162" s="272" t="n">
        <f aca="false">O161</f>
        <v>0.00268114178269643</v>
      </c>
      <c r="P162" s="272" t="n">
        <f aca="false">P161</f>
        <v>0.00263884954425022</v>
      </c>
      <c r="Q162" s="272" t="n">
        <f aca="false">Q161</f>
        <v>0.00259896071049395</v>
      </c>
      <c r="R162" s="272" t="n">
        <f aca="false">R161</f>
        <v>0.00256189974220499</v>
      </c>
      <c r="S162" s="272" t="n">
        <f aca="false">S161</f>
        <v>0.00252506738196247</v>
      </c>
      <c r="T162" s="272" t="n">
        <f aca="false">T161</f>
        <v>0.00249032388255474</v>
      </c>
      <c r="U162" s="272" t="n">
        <f aca="false">U161</f>
        <v>0.0024495571861184</v>
      </c>
      <c r="V162" s="272" t="n">
        <f aca="false">V161</f>
        <v>0.00240618217108893</v>
      </c>
      <c r="W162" s="272" t="n">
        <f aca="false">W161</f>
        <v>0.00237216919594483</v>
      </c>
      <c r="X162" s="272" t="n">
        <f aca="false">X161</f>
        <v>0.00233759787858074</v>
      </c>
      <c r="Y162" s="272" t="n">
        <f aca="false">Y161</f>
        <v>0.00230689259811074</v>
      </c>
      <c r="Z162" s="272" t="n">
        <f aca="false">Z161</f>
        <v>0.0022727163755448</v>
      </c>
      <c r="AA162" s="272" t="n">
        <f aca="false">AA161</f>
        <v>0.00224364769913288</v>
      </c>
      <c r="AB162" s="272" t="n">
        <f aca="false">AB161</f>
        <v>0.00221667361036094</v>
      </c>
      <c r="AC162" s="272" t="n">
        <f aca="false">AC161</f>
        <v>0.00219088350183568</v>
      </c>
      <c r="AD162" s="272" t="n">
        <f aca="false">AD161</f>
        <v>0.00216721777644742</v>
      </c>
      <c r="AE162" s="272" t="n">
        <f aca="false">AE161</f>
        <v>0.00214410682191754</v>
      </c>
      <c r="AF162" s="272" t="n">
        <f aca="false">AF161</f>
        <v>0.00212244075809326</v>
      </c>
    </row>
    <row r="163" customFormat="false" ht="15" hidden="false" customHeight="false" outlineLevel="0" collapsed="false">
      <c r="A163" s="258" t="n">
        <v>48</v>
      </c>
      <c r="B163" s="270" t="n">
        <f aca="false">B162</f>
        <v>0.00345718066713524</v>
      </c>
      <c r="C163" s="270" t="n">
        <f aca="false">C162</f>
        <v>0.00338590889959754</v>
      </c>
      <c r="D163" s="270" t="n">
        <f aca="false">D162</f>
        <v>0.00331536250086291</v>
      </c>
      <c r="E163" s="270" t="n">
        <f aca="false">E162</f>
        <v>0.00324966969646547</v>
      </c>
      <c r="F163" s="270" t="n">
        <f aca="false">F162</f>
        <v>0.00318124855482234</v>
      </c>
      <c r="G163" s="270" t="n">
        <f aca="false">G162</f>
        <v>0.00311231373396107</v>
      </c>
      <c r="H163" s="270" t="n">
        <f aca="false">H162</f>
        <v>0.00304952185806743</v>
      </c>
      <c r="I163" s="270" t="n">
        <f aca="false">I162</f>
        <v>0.00298608350309056</v>
      </c>
      <c r="J163" s="270" t="n">
        <f aca="false">J162</f>
        <v>0.00292909248441823</v>
      </c>
      <c r="K163" s="270" t="n">
        <f aca="false">K162</f>
        <v>0.00364284603972007</v>
      </c>
      <c r="L163" s="270" t="n">
        <f aca="false">L162</f>
        <v>0.00282156400725074</v>
      </c>
      <c r="M163" s="270" t="n">
        <f aca="false">M162</f>
        <v>0.00277055604715134</v>
      </c>
      <c r="N163" s="270" t="n">
        <f aca="false">N162</f>
        <v>0.00272354538196678</v>
      </c>
      <c r="O163" s="270" t="n">
        <f aca="false">O162</f>
        <v>0.00268114178269643</v>
      </c>
      <c r="P163" s="270" t="n">
        <f aca="false">P162</f>
        <v>0.00263884954425022</v>
      </c>
      <c r="Q163" s="270" t="n">
        <f aca="false">Q162</f>
        <v>0.00259896071049395</v>
      </c>
      <c r="R163" s="270" t="n">
        <f aca="false">R162</f>
        <v>0.00256189974220499</v>
      </c>
      <c r="S163" s="270" t="n">
        <f aca="false">S162</f>
        <v>0.00252506738196247</v>
      </c>
      <c r="T163" s="270" t="n">
        <f aca="false">T162</f>
        <v>0.00249032388255474</v>
      </c>
      <c r="U163" s="270" t="n">
        <f aca="false">U162</f>
        <v>0.0024495571861184</v>
      </c>
      <c r="V163" s="270" t="n">
        <f aca="false">V162</f>
        <v>0.00240618217108893</v>
      </c>
      <c r="W163" s="270" t="n">
        <f aca="false">W162</f>
        <v>0.00237216919594483</v>
      </c>
      <c r="X163" s="270" t="n">
        <f aca="false">X162</f>
        <v>0.00233759787858074</v>
      </c>
      <c r="Y163" s="270" t="n">
        <f aca="false">Y162</f>
        <v>0.00230689259811074</v>
      </c>
      <c r="Z163" s="270" t="n">
        <f aca="false">Z162</f>
        <v>0.0022727163755448</v>
      </c>
      <c r="AA163" s="270" t="n">
        <f aca="false">AA162</f>
        <v>0.00224364769913288</v>
      </c>
      <c r="AB163" s="270" t="n">
        <f aca="false">AB162</f>
        <v>0.00221667361036094</v>
      </c>
      <c r="AC163" s="270" t="n">
        <f aca="false">AC162</f>
        <v>0.00219088350183568</v>
      </c>
      <c r="AD163" s="270" t="n">
        <f aca="false">AD162</f>
        <v>0.00216721777644742</v>
      </c>
      <c r="AE163" s="270" t="n">
        <f aca="false">AE162</f>
        <v>0.00214410682191754</v>
      </c>
      <c r="AF163" s="270" t="n">
        <f aca="false">AF162</f>
        <v>0.00212244075809326</v>
      </c>
    </row>
    <row r="164" customFormat="false" ht="15" hidden="false" customHeight="false" outlineLevel="0" collapsed="false">
      <c r="A164" s="271" t="n">
        <v>49</v>
      </c>
      <c r="B164" s="272" t="n">
        <f aca="false">B163</f>
        <v>0.00345718066713524</v>
      </c>
      <c r="C164" s="272" t="n">
        <f aca="false">C163</f>
        <v>0.00338590889959754</v>
      </c>
      <c r="D164" s="272" t="n">
        <f aca="false">D163</f>
        <v>0.00331536250086291</v>
      </c>
      <c r="E164" s="272" t="n">
        <f aca="false">E163</f>
        <v>0.00324966969646547</v>
      </c>
      <c r="F164" s="272" t="n">
        <f aca="false">F163</f>
        <v>0.00318124855482234</v>
      </c>
      <c r="G164" s="272" t="n">
        <f aca="false">G163</f>
        <v>0.00311231373396107</v>
      </c>
      <c r="H164" s="272" t="n">
        <f aca="false">H163</f>
        <v>0.00304952185806743</v>
      </c>
      <c r="I164" s="272" t="n">
        <f aca="false">I163</f>
        <v>0.00298608350309056</v>
      </c>
      <c r="J164" s="272" t="n">
        <f aca="false">J163</f>
        <v>0.00292909248441823</v>
      </c>
      <c r="K164" s="272" t="n">
        <f aca="false">K163</f>
        <v>0.00364284603972007</v>
      </c>
      <c r="L164" s="272" t="n">
        <f aca="false">L163</f>
        <v>0.00282156400725074</v>
      </c>
      <c r="M164" s="272" t="n">
        <f aca="false">M163</f>
        <v>0.00277055604715134</v>
      </c>
      <c r="N164" s="272" t="n">
        <f aca="false">N163</f>
        <v>0.00272354538196678</v>
      </c>
      <c r="O164" s="272" t="n">
        <f aca="false">O163</f>
        <v>0.00268114178269643</v>
      </c>
      <c r="P164" s="272" t="n">
        <f aca="false">P163</f>
        <v>0.00263884954425022</v>
      </c>
      <c r="Q164" s="272" t="n">
        <f aca="false">Q163</f>
        <v>0.00259896071049395</v>
      </c>
      <c r="R164" s="272" t="n">
        <f aca="false">R163</f>
        <v>0.00256189974220499</v>
      </c>
      <c r="S164" s="272" t="n">
        <f aca="false">S163</f>
        <v>0.00252506738196247</v>
      </c>
      <c r="T164" s="272" t="n">
        <f aca="false">T163</f>
        <v>0.00249032388255474</v>
      </c>
      <c r="U164" s="272" t="n">
        <f aca="false">U163</f>
        <v>0.0024495571861184</v>
      </c>
      <c r="V164" s="272" t="n">
        <f aca="false">V163</f>
        <v>0.00240618217108893</v>
      </c>
      <c r="W164" s="272" t="n">
        <f aca="false">W163</f>
        <v>0.00237216919594483</v>
      </c>
      <c r="X164" s="272" t="n">
        <f aca="false">X163</f>
        <v>0.00233759787858074</v>
      </c>
      <c r="Y164" s="272" t="n">
        <f aca="false">Y163</f>
        <v>0.00230689259811074</v>
      </c>
      <c r="Z164" s="272" t="n">
        <f aca="false">Z163</f>
        <v>0.0022727163755448</v>
      </c>
      <c r="AA164" s="272" t="n">
        <f aca="false">AA163</f>
        <v>0.00224364769913288</v>
      </c>
      <c r="AB164" s="272" t="n">
        <f aca="false">AB163</f>
        <v>0.00221667361036094</v>
      </c>
      <c r="AC164" s="272" t="n">
        <f aca="false">AC163</f>
        <v>0.00219088350183568</v>
      </c>
      <c r="AD164" s="272" t="n">
        <f aca="false">AD163</f>
        <v>0.00216721777644742</v>
      </c>
      <c r="AE164" s="272" t="n">
        <f aca="false">AE163</f>
        <v>0.00214410682191754</v>
      </c>
      <c r="AF164" s="272" t="n">
        <f aca="false">AF163</f>
        <v>0.00212244075809326</v>
      </c>
    </row>
    <row r="165" customFormat="false" ht="15" hidden="false" customHeight="false" outlineLevel="0" collapsed="false">
      <c r="A165" s="258" t="n">
        <v>50</v>
      </c>
      <c r="B165" s="270" t="n">
        <f aca="false">B45</f>
        <v>0.00564918211601614</v>
      </c>
      <c r="C165" s="270" t="n">
        <f aca="false">C45</f>
        <v>0.00552989484302986</v>
      </c>
      <c r="D165" s="270" t="n">
        <f aca="false">D45</f>
        <v>0.00541636341782658</v>
      </c>
      <c r="E165" s="270" t="n">
        <f aca="false">E45</f>
        <v>0.00530340000206066</v>
      </c>
      <c r="F165" s="270" t="n">
        <f aca="false">F45</f>
        <v>0.00519530645651013</v>
      </c>
      <c r="G165" s="270" t="n">
        <f aca="false">G45</f>
        <v>0.00508825078727569</v>
      </c>
      <c r="H165" s="270" t="n">
        <f aca="false">H45</f>
        <v>0.00499222206412326</v>
      </c>
      <c r="I165" s="270" t="n">
        <f aca="false">I45</f>
        <v>0.00489697100587541</v>
      </c>
      <c r="J165" s="270" t="n">
        <f aca="false">J45</f>
        <v>0.00480001620258634</v>
      </c>
      <c r="K165" s="270" t="n">
        <f aca="false">K45</f>
        <v>0.00613580746107586</v>
      </c>
      <c r="L165" s="270" t="n">
        <f aca="false">L45</f>
        <v>0.00460680563571728</v>
      </c>
      <c r="M165" s="270" t="n">
        <f aca="false">M45</f>
        <v>0.00452469189926654</v>
      </c>
      <c r="N165" s="270" t="n">
        <f aca="false">N45</f>
        <v>0.00444295941803124</v>
      </c>
      <c r="O165" s="270" t="n">
        <f aca="false">O45</f>
        <v>0.004357399306949</v>
      </c>
      <c r="P165" s="270" t="n">
        <f aca="false">P45</f>
        <v>0.00428384675744361</v>
      </c>
      <c r="Q165" s="270" t="n">
        <f aca="false">Q45</f>
        <v>0.00420785524734104</v>
      </c>
      <c r="R165" s="270" t="n">
        <f aca="false">R45</f>
        <v>0.0041425943199708</v>
      </c>
      <c r="S165" s="270" t="n">
        <f aca="false">S45</f>
        <v>0.0040768434471052</v>
      </c>
      <c r="T165" s="270" t="n">
        <f aca="false">T45</f>
        <v>0.00401332969073509</v>
      </c>
      <c r="U165" s="270" t="n">
        <f aca="false">U45</f>
        <v>0.00395859749645273</v>
      </c>
      <c r="V165" s="270" t="n">
        <f aca="false">V45</f>
        <v>0.00390196313467791</v>
      </c>
      <c r="W165" s="270" t="n">
        <f aca="false">W45</f>
        <v>0.00385494062163838</v>
      </c>
      <c r="X165" s="270" t="n">
        <f aca="false">X45</f>
        <v>0.00380569924028594</v>
      </c>
      <c r="Y165" s="270" t="n">
        <f aca="false">Y45</f>
        <v>0.00375003050769556</v>
      </c>
      <c r="Z165" s="270" t="n">
        <f aca="false">Z45</f>
        <v>0.00369904317471838</v>
      </c>
      <c r="AA165" s="270" t="n">
        <f aca="false">AA45</f>
        <v>0.00364125412843197</v>
      </c>
      <c r="AB165" s="270" t="n">
        <f aca="false">AB45</f>
        <v>0.0035930224815631</v>
      </c>
      <c r="AC165" s="270" t="n">
        <f aca="false">AC45</f>
        <v>0.00354862483146123</v>
      </c>
      <c r="AD165" s="270" t="n">
        <f aca="false">AD45</f>
        <v>0.00350192777675266</v>
      </c>
      <c r="AE165" s="270" t="n">
        <f aca="false">AE45</f>
        <v>0.00345798953447886</v>
      </c>
      <c r="AF165" s="270" t="n">
        <f aca="false">AF45</f>
        <v>0.00341469685526506</v>
      </c>
    </row>
    <row r="166" customFormat="false" ht="15" hidden="false" customHeight="false" outlineLevel="0" collapsed="false">
      <c r="A166" s="271" t="n">
        <v>51</v>
      </c>
      <c r="B166" s="272" t="n">
        <f aca="false">B165</f>
        <v>0.00564918211601614</v>
      </c>
      <c r="C166" s="272" t="n">
        <f aca="false">C165</f>
        <v>0.00552989484302986</v>
      </c>
      <c r="D166" s="272" t="n">
        <f aca="false">D165</f>
        <v>0.00541636341782658</v>
      </c>
      <c r="E166" s="272" t="n">
        <f aca="false">E165</f>
        <v>0.00530340000206066</v>
      </c>
      <c r="F166" s="272" t="n">
        <f aca="false">F165</f>
        <v>0.00519530645651013</v>
      </c>
      <c r="G166" s="272" t="n">
        <f aca="false">G165</f>
        <v>0.00508825078727569</v>
      </c>
      <c r="H166" s="272" t="n">
        <f aca="false">H165</f>
        <v>0.00499222206412326</v>
      </c>
      <c r="I166" s="272" t="n">
        <f aca="false">I165</f>
        <v>0.00489697100587541</v>
      </c>
      <c r="J166" s="272" t="n">
        <f aca="false">J165</f>
        <v>0.00480001620258634</v>
      </c>
      <c r="K166" s="272" t="n">
        <f aca="false">K165</f>
        <v>0.00613580746107586</v>
      </c>
      <c r="L166" s="272" t="n">
        <f aca="false">L165</f>
        <v>0.00460680563571728</v>
      </c>
      <c r="M166" s="272" t="n">
        <f aca="false">M165</f>
        <v>0.00452469189926654</v>
      </c>
      <c r="N166" s="272" t="n">
        <f aca="false">N165</f>
        <v>0.00444295941803124</v>
      </c>
      <c r="O166" s="272" t="n">
        <f aca="false">O165</f>
        <v>0.004357399306949</v>
      </c>
      <c r="P166" s="272" t="n">
        <f aca="false">P165</f>
        <v>0.00428384675744361</v>
      </c>
      <c r="Q166" s="272" t="n">
        <f aca="false">Q165</f>
        <v>0.00420785524734104</v>
      </c>
      <c r="R166" s="272" t="n">
        <f aca="false">R165</f>
        <v>0.0041425943199708</v>
      </c>
      <c r="S166" s="272" t="n">
        <f aca="false">S165</f>
        <v>0.0040768434471052</v>
      </c>
      <c r="T166" s="272" t="n">
        <f aca="false">T165</f>
        <v>0.00401332969073509</v>
      </c>
      <c r="U166" s="272" t="n">
        <f aca="false">U165</f>
        <v>0.00395859749645273</v>
      </c>
      <c r="V166" s="272" t="n">
        <f aca="false">V165</f>
        <v>0.00390196313467791</v>
      </c>
      <c r="W166" s="272" t="n">
        <f aca="false">W165</f>
        <v>0.00385494062163838</v>
      </c>
      <c r="X166" s="272" t="n">
        <f aca="false">X165</f>
        <v>0.00380569924028594</v>
      </c>
      <c r="Y166" s="272" t="n">
        <f aca="false">Y165</f>
        <v>0.00375003050769556</v>
      </c>
      <c r="Z166" s="272" t="n">
        <f aca="false">Z165</f>
        <v>0.00369904317471838</v>
      </c>
      <c r="AA166" s="272" t="n">
        <f aca="false">AA165</f>
        <v>0.00364125412843197</v>
      </c>
      <c r="AB166" s="272" t="n">
        <f aca="false">AB165</f>
        <v>0.0035930224815631</v>
      </c>
      <c r="AC166" s="272" t="n">
        <f aca="false">AC165</f>
        <v>0.00354862483146123</v>
      </c>
      <c r="AD166" s="272" t="n">
        <f aca="false">AD165</f>
        <v>0.00350192777675266</v>
      </c>
      <c r="AE166" s="272" t="n">
        <f aca="false">AE165</f>
        <v>0.00345798953447886</v>
      </c>
      <c r="AF166" s="272" t="n">
        <f aca="false">AF165</f>
        <v>0.00341469685526506</v>
      </c>
    </row>
    <row r="167" customFormat="false" ht="15" hidden="false" customHeight="false" outlineLevel="0" collapsed="false">
      <c r="A167" s="258" t="n">
        <v>52</v>
      </c>
      <c r="B167" s="270" t="n">
        <f aca="false">B166</f>
        <v>0.00564918211601614</v>
      </c>
      <c r="C167" s="270" t="n">
        <f aca="false">C166</f>
        <v>0.00552989484302986</v>
      </c>
      <c r="D167" s="270" t="n">
        <f aca="false">D166</f>
        <v>0.00541636341782658</v>
      </c>
      <c r="E167" s="270" t="n">
        <f aca="false">E166</f>
        <v>0.00530340000206066</v>
      </c>
      <c r="F167" s="270" t="n">
        <f aca="false">F166</f>
        <v>0.00519530645651013</v>
      </c>
      <c r="G167" s="270" t="n">
        <f aca="false">G166</f>
        <v>0.00508825078727569</v>
      </c>
      <c r="H167" s="270" t="n">
        <f aca="false">H166</f>
        <v>0.00499222206412326</v>
      </c>
      <c r="I167" s="270" t="n">
        <f aca="false">I166</f>
        <v>0.00489697100587541</v>
      </c>
      <c r="J167" s="270" t="n">
        <f aca="false">J166</f>
        <v>0.00480001620258634</v>
      </c>
      <c r="K167" s="270" t="n">
        <f aca="false">K166</f>
        <v>0.00613580746107586</v>
      </c>
      <c r="L167" s="270" t="n">
        <f aca="false">L166</f>
        <v>0.00460680563571728</v>
      </c>
      <c r="M167" s="270" t="n">
        <f aca="false">M166</f>
        <v>0.00452469189926654</v>
      </c>
      <c r="N167" s="270" t="n">
        <f aca="false">N166</f>
        <v>0.00444295941803124</v>
      </c>
      <c r="O167" s="270" t="n">
        <f aca="false">O166</f>
        <v>0.004357399306949</v>
      </c>
      <c r="P167" s="270" t="n">
        <f aca="false">P166</f>
        <v>0.00428384675744361</v>
      </c>
      <c r="Q167" s="270" t="n">
        <f aca="false">Q166</f>
        <v>0.00420785524734104</v>
      </c>
      <c r="R167" s="270" t="n">
        <f aca="false">R166</f>
        <v>0.0041425943199708</v>
      </c>
      <c r="S167" s="270" t="n">
        <f aca="false">S166</f>
        <v>0.0040768434471052</v>
      </c>
      <c r="T167" s="270" t="n">
        <f aca="false">T166</f>
        <v>0.00401332969073509</v>
      </c>
      <c r="U167" s="270" t="n">
        <f aca="false">U166</f>
        <v>0.00395859749645273</v>
      </c>
      <c r="V167" s="270" t="n">
        <f aca="false">V166</f>
        <v>0.00390196313467791</v>
      </c>
      <c r="W167" s="270" t="n">
        <f aca="false">W166</f>
        <v>0.00385494062163838</v>
      </c>
      <c r="X167" s="270" t="n">
        <f aca="false">X166</f>
        <v>0.00380569924028594</v>
      </c>
      <c r="Y167" s="270" t="n">
        <f aca="false">Y166</f>
        <v>0.00375003050769556</v>
      </c>
      <c r="Z167" s="270" t="n">
        <f aca="false">Z166</f>
        <v>0.00369904317471838</v>
      </c>
      <c r="AA167" s="270" t="n">
        <f aca="false">AA166</f>
        <v>0.00364125412843197</v>
      </c>
      <c r="AB167" s="270" t="n">
        <f aca="false">AB166</f>
        <v>0.0035930224815631</v>
      </c>
      <c r="AC167" s="270" t="n">
        <f aca="false">AC166</f>
        <v>0.00354862483146123</v>
      </c>
      <c r="AD167" s="270" t="n">
        <f aca="false">AD166</f>
        <v>0.00350192777675266</v>
      </c>
      <c r="AE167" s="270" t="n">
        <f aca="false">AE166</f>
        <v>0.00345798953447886</v>
      </c>
      <c r="AF167" s="270" t="n">
        <f aca="false">AF166</f>
        <v>0.00341469685526506</v>
      </c>
    </row>
    <row r="168" customFormat="false" ht="15" hidden="false" customHeight="false" outlineLevel="0" collapsed="false">
      <c r="A168" s="271" t="n">
        <v>53</v>
      </c>
      <c r="B168" s="272" t="n">
        <f aca="false">B167</f>
        <v>0.00564918211601614</v>
      </c>
      <c r="C168" s="272" t="n">
        <f aca="false">C167</f>
        <v>0.00552989484302986</v>
      </c>
      <c r="D168" s="272" t="n">
        <f aca="false">D167</f>
        <v>0.00541636341782658</v>
      </c>
      <c r="E168" s="272" t="n">
        <f aca="false">E167</f>
        <v>0.00530340000206066</v>
      </c>
      <c r="F168" s="272" t="n">
        <f aca="false">F167</f>
        <v>0.00519530645651013</v>
      </c>
      <c r="G168" s="272" t="n">
        <f aca="false">G167</f>
        <v>0.00508825078727569</v>
      </c>
      <c r="H168" s="272" t="n">
        <f aca="false">H167</f>
        <v>0.00499222206412326</v>
      </c>
      <c r="I168" s="272" t="n">
        <f aca="false">I167</f>
        <v>0.00489697100587541</v>
      </c>
      <c r="J168" s="272" t="n">
        <f aca="false">J167</f>
        <v>0.00480001620258634</v>
      </c>
      <c r="K168" s="272" t="n">
        <f aca="false">K167</f>
        <v>0.00613580746107586</v>
      </c>
      <c r="L168" s="272" t="n">
        <f aca="false">L167</f>
        <v>0.00460680563571728</v>
      </c>
      <c r="M168" s="272" t="n">
        <f aca="false">M167</f>
        <v>0.00452469189926654</v>
      </c>
      <c r="N168" s="272" t="n">
        <f aca="false">N167</f>
        <v>0.00444295941803124</v>
      </c>
      <c r="O168" s="272" t="n">
        <f aca="false">O167</f>
        <v>0.004357399306949</v>
      </c>
      <c r="P168" s="272" t="n">
        <f aca="false">P167</f>
        <v>0.00428384675744361</v>
      </c>
      <c r="Q168" s="272" t="n">
        <f aca="false">Q167</f>
        <v>0.00420785524734104</v>
      </c>
      <c r="R168" s="272" t="n">
        <f aca="false">R167</f>
        <v>0.0041425943199708</v>
      </c>
      <c r="S168" s="272" t="n">
        <f aca="false">S167</f>
        <v>0.0040768434471052</v>
      </c>
      <c r="T168" s="272" t="n">
        <f aca="false">T167</f>
        <v>0.00401332969073509</v>
      </c>
      <c r="U168" s="272" t="n">
        <f aca="false">U167</f>
        <v>0.00395859749645273</v>
      </c>
      <c r="V168" s="272" t="n">
        <f aca="false">V167</f>
        <v>0.00390196313467791</v>
      </c>
      <c r="W168" s="272" t="n">
        <f aca="false">W167</f>
        <v>0.00385494062163838</v>
      </c>
      <c r="X168" s="272" t="n">
        <f aca="false">X167</f>
        <v>0.00380569924028594</v>
      </c>
      <c r="Y168" s="272" t="n">
        <f aca="false">Y167</f>
        <v>0.00375003050769556</v>
      </c>
      <c r="Z168" s="272" t="n">
        <f aca="false">Z167</f>
        <v>0.00369904317471838</v>
      </c>
      <c r="AA168" s="272" t="n">
        <f aca="false">AA167</f>
        <v>0.00364125412843197</v>
      </c>
      <c r="AB168" s="272" t="n">
        <f aca="false">AB167</f>
        <v>0.0035930224815631</v>
      </c>
      <c r="AC168" s="272" t="n">
        <f aca="false">AC167</f>
        <v>0.00354862483146123</v>
      </c>
      <c r="AD168" s="272" t="n">
        <f aca="false">AD167</f>
        <v>0.00350192777675266</v>
      </c>
      <c r="AE168" s="272" t="n">
        <f aca="false">AE167</f>
        <v>0.00345798953447886</v>
      </c>
      <c r="AF168" s="272" t="n">
        <f aca="false">AF167</f>
        <v>0.00341469685526506</v>
      </c>
    </row>
    <row r="169" customFormat="false" ht="15" hidden="false" customHeight="false" outlineLevel="0" collapsed="false">
      <c r="A169" s="258" t="n">
        <v>54</v>
      </c>
      <c r="B169" s="270" t="n">
        <f aca="false">B168</f>
        <v>0.00564918211601614</v>
      </c>
      <c r="C169" s="270" t="n">
        <f aca="false">C168</f>
        <v>0.00552989484302986</v>
      </c>
      <c r="D169" s="270" t="n">
        <f aca="false">D168</f>
        <v>0.00541636341782658</v>
      </c>
      <c r="E169" s="270" t="n">
        <f aca="false">E168</f>
        <v>0.00530340000206066</v>
      </c>
      <c r="F169" s="270" t="n">
        <f aca="false">F168</f>
        <v>0.00519530645651013</v>
      </c>
      <c r="G169" s="270" t="n">
        <f aca="false">G168</f>
        <v>0.00508825078727569</v>
      </c>
      <c r="H169" s="270" t="n">
        <f aca="false">H168</f>
        <v>0.00499222206412326</v>
      </c>
      <c r="I169" s="270" t="n">
        <f aca="false">I168</f>
        <v>0.00489697100587541</v>
      </c>
      <c r="J169" s="270" t="n">
        <f aca="false">J168</f>
        <v>0.00480001620258634</v>
      </c>
      <c r="K169" s="270" t="n">
        <f aca="false">K168</f>
        <v>0.00613580746107586</v>
      </c>
      <c r="L169" s="270" t="n">
        <f aca="false">L168</f>
        <v>0.00460680563571728</v>
      </c>
      <c r="M169" s="270" t="n">
        <f aca="false">M168</f>
        <v>0.00452469189926654</v>
      </c>
      <c r="N169" s="270" t="n">
        <f aca="false">N168</f>
        <v>0.00444295941803124</v>
      </c>
      <c r="O169" s="270" t="n">
        <f aca="false">O168</f>
        <v>0.004357399306949</v>
      </c>
      <c r="P169" s="270" t="n">
        <f aca="false">P168</f>
        <v>0.00428384675744361</v>
      </c>
      <c r="Q169" s="270" t="n">
        <f aca="false">Q168</f>
        <v>0.00420785524734104</v>
      </c>
      <c r="R169" s="270" t="n">
        <f aca="false">R168</f>
        <v>0.0041425943199708</v>
      </c>
      <c r="S169" s="270" t="n">
        <f aca="false">S168</f>
        <v>0.0040768434471052</v>
      </c>
      <c r="T169" s="270" t="n">
        <f aca="false">T168</f>
        <v>0.00401332969073509</v>
      </c>
      <c r="U169" s="270" t="n">
        <f aca="false">U168</f>
        <v>0.00395859749645273</v>
      </c>
      <c r="V169" s="270" t="n">
        <f aca="false">V168</f>
        <v>0.00390196313467791</v>
      </c>
      <c r="W169" s="270" t="n">
        <f aca="false">W168</f>
        <v>0.00385494062163838</v>
      </c>
      <c r="X169" s="270" t="n">
        <f aca="false">X168</f>
        <v>0.00380569924028594</v>
      </c>
      <c r="Y169" s="270" t="n">
        <f aca="false">Y168</f>
        <v>0.00375003050769556</v>
      </c>
      <c r="Z169" s="270" t="n">
        <f aca="false">Z168</f>
        <v>0.00369904317471838</v>
      </c>
      <c r="AA169" s="270" t="n">
        <f aca="false">AA168</f>
        <v>0.00364125412843197</v>
      </c>
      <c r="AB169" s="270" t="n">
        <f aca="false">AB168</f>
        <v>0.0035930224815631</v>
      </c>
      <c r="AC169" s="270" t="n">
        <f aca="false">AC168</f>
        <v>0.00354862483146123</v>
      </c>
      <c r="AD169" s="270" t="n">
        <f aca="false">AD168</f>
        <v>0.00350192777675266</v>
      </c>
      <c r="AE169" s="270" t="n">
        <f aca="false">AE168</f>
        <v>0.00345798953447886</v>
      </c>
      <c r="AF169" s="270" t="n">
        <f aca="false">AF168</f>
        <v>0.00341469685526506</v>
      </c>
    </row>
    <row r="170" customFormat="false" ht="15" hidden="false" customHeight="false" outlineLevel="0" collapsed="false">
      <c r="A170" s="271" t="n">
        <v>55</v>
      </c>
      <c r="B170" s="272" t="n">
        <f aca="false">B46</f>
        <v>0.0088833116629465</v>
      </c>
      <c r="C170" s="272" t="n">
        <f aca="false">C46</f>
        <v>0.00870712421771317</v>
      </c>
      <c r="D170" s="272" t="n">
        <f aca="false">D46</f>
        <v>0.00853560067118604</v>
      </c>
      <c r="E170" s="272" t="n">
        <f aca="false">E46</f>
        <v>0.00836294742305062</v>
      </c>
      <c r="F170" s="272" t="n">
        <f aca="false">F46</f>
        <v>0.00819535959854352</v>
      </c>
      <c r="G170" s="272" t="n">
        <f aca="false">G46</f>
        <v>0.00803273802540422</v>
      </c>
      <c r="H170" s="272" t="n">
        <f aca="false">H46</f>
        <v>0.00788255827268815</v>
      </c>
      <c r="I170" s="272" t="n">
        <f aca="false">I46</f>
        <v>0.00773876188593891</v>
      </c>
      <c r="J170" s="272" t="n">
        <f aca="false">J46</f>
        <v>0.00759564669430563</v>
      </c>
      <c r="K170" s="272" t="n">
        <f aca="false">K46</f>
        <v>0.00998400784607265</v>
      </c>
      <c r="L170" s="272" t="n">
        <f aca="false">L46</f>
        <v>0.00732341532034614</v>
      </c>
      <c r="M170" s="272" t="n">
        <f aca="false">M46</f>
        <v>0.0072003228136111</v>
      </c>
      <c r="N170" s="272" t="n">
        <f aca="false">N46</f>
        <v>0.00707921407704822</v>
      </c>
      <c r="O170" s="272" t="n">
        <f aca="false">O46</f>
        <v>0.00696424676094054</v>
      </c>
      <c r="P170" s="272" t="n">
        <f aca="false">P46</f>
        <v>0.00683875256544661</v>
      </c>
      <c r="Q170" s="272" t="n">
        <f aca="false">Q46</f>
        <v>0.00671632746627165</v>
      </c>
      <c r="R170" s="272" t="n">
        <f aca="false">R46</f>
        <v>0.00660518318512601</v>
      </c>
      <c r="S170" s="272" t="n">
        <f aca="false">S46</f>
        <v>0.00650271032022793</v>
      </c>
      <c r="T170" s="272" t="n">
        <f aca="false">T46</f>
        <v>0.00639878219949394</v>
      </c>
      <c r="U170" s="272" t="n">
        <f aca="false">U46</f>
        <v>0.00630127552517858</v>
      </c>
      <c r="V170" s="272" t="n">
        <f aca="false">V46</f>
        <v>0.00620446706009782</v>
      </c>
      <c r="W170" s="272" t="n">
        <f aca="false">W46</f>
        <v>0.00611769336105439</v>
      </c>
      <c r="X170" s="272" t="n">
        <f aca="false">X46</f>
        <v>0.00603802559414991</v>
      </c>
      <c r="Y170" s="272" t="n">
        <f aca="false">Y46</f>
        <v>0.00596263723977351</v>
      </c>
      <c r="Z170" s="272" t="n">
        <f aca="false">Z46</f>
        <v>0.00588863613063753</v>
      </c>
      <c r="AA170" s="272" t="n">
        <f aca="false">AA46</f>
        <v>0.00581783045957458</v>
      </c>
      <c r="AB170" s="272" t="n">
        <f aca="false">AB46</f>
        <v>0.00575902781308107</v>
      </c>
      <c r="AC170" s="272" t="n">
        <f aca="false">AC46</f>
        <v>0.00569703734616474</v>
      </c>
      <c r="AD170" s="272" t="n">
        <f aca="false">AD46</f>
        <v>0.00562901175105607</v>
      </c>
      <c r="AE170" s="272" t="n">
        <f aca="false">AE46</f>
        <v>0.0055615023387736</v>
      </c>
      <c r="AF170" s="272" t="n">
        <f aca="false">AF46</f>
        <v>0.00548899829787632</v>
      </c>
    </row>
    <row r="171" customFormat="false" ht="15" hidden="false" customHeight="false" outlineLevel="0" collapsed="false">
      <c r="A171" s="258" t="n">
        <v>56</v>
      </c>
      <c r="B171" s="270" t="n">
        <f aca="false">B170</f>
        <v>0.0088833116629465</v>
      </c>
      <c r="C171" s="270" t="n">
        <f aca="false">C170</f>
        <v>0.00870712421771317</v>
      </c>
      <c r="D171" s="270" t="n">
        <f aca="false">D170</f>
        <v>0.00853560067118604</v>
      </c>
      <c r="E171" s="270" t="n">
        <f aca="false">E170</f>
        <v>0.00836294742305062</v>
      </c>
      <c r="F171" s="270" t="n">
        <f aca="false">F170</f>
        <v>0.00819535959854352</v>
      </c>
      <c r="G171" s="270" t="n">
        <f aca="false">G170</f>
        <v>0.00803273802540422</v>
      </c>
      <c r="H171" s="270" t="n">
        <f aca="false">H170</f>
        <v>0.00788255827268815</v>
      </c>
      <c r="I171" s="270" t="n">
        <f aca="false">I170</f>
        <v>0.00773876188593891</v>
      </c>
      <c r="J171" s="270" t="n">
        <f aca="false">J170</f>
        <v>0.00759564669430563</v>
      </c>
      <c r="K171" s="270" t="n">
        <f aca="false">K170</f>
        <v>0.00998400784607265</v>
      </c>
      <c r="L171" s="270" t="n">
        <f aca="false">L170</f>
        <v>0.00732341532034614</v>
      </c>
      <c r="M171" s="270" t="n">
        <f aca="false">M170</f>
        <v>0.0072003228136111</v>
      </c>
      <c r="N171" s="270" t="n">
        <f aca="false">N170</f>
        <v>0.00707921407704822</v>
      </c>
      <c r="O171" s="270" t="n">
        <f aca="false">O170</f>
        <v>0.00696424676094054</v>
      </c>
      <c r="P171" s="270" t="n">
        <f aca="false">P170</f>
        <v>0.00683875256544661</v>
      </c>
      <c r="Q171" s="270" t="n">
        <f aca="false">Q170</f>
        <v>0.00671632746627165</v>
      </c>
      <c r="R171" s="270" t="n">
        <f aca="false">R170</f>
        <v>0.00660518318512601</v>
      </c>
      <c r="S171" s="270" t="n">
        <f aca="false">S170</f>
        <v>0.00650271032022793</v>
      </c>
      <c r="T171" s="270" t="n">
        <f aca="false">T170</f>
        <v>0.00639878219949394</v>
      </c>
      <c r="U171" s="270" t="n">
        <f aca="false">U170</f>
        <v>0.00630127552517858</v>
      </c>
      <c r="V171" s="270" t="n">
        <f aca="false">V170</f>
        <v>0.00620446706009782</v>
      </c>
      <c r="W171" s="270" t="n">
        <f aca="false">W170</f>
        <v>0.00611769336105439</v>
      </c>
      <c r="X171" s="270" t="n">
        <f aca="false">X170</f>
        <v>0.00603802559414991</v>
      </c>
      <c r="Y171" s="270" t="n">
        <f aca="false">Y170</f>
        <v>0.00596263723977351</v>
      </c>
      <c r="Z171" s="270" t="n">
        <f aca="false">Z170</f>
        <v>0.00588863613063753</v>
      </c>
      <c r="AA171" s="270" t="n">
        <f aca="false">AA170</f>
        <v>0.00581783045957458</v>
      </c>
      <c r="AB171" s="270" t="n">
        <f aca="false">AB170</f>
        <v>0.00575902781308107</v>
      </c>
      <c r="AC171" s="270" t="n">
        <f aca="false">AC170</f>
        <v>0.00569703734616474</v>
      </c>
      <c r="AD171" s="270" t="n">
        <f aca="false">AD170</f>
        <v>0.00562901175105607</v>
      </c>
      <c r="AE171" s="270" t="n">
        <f aca="false">AE170</f>
        <v>0.0055615023387736</v>
      </c>
      <c r="AF171" s="270" t="n">
        <f aca="false">AF170</f>
        <v>0.00548899829787632</v>
      </c>
    </row>
    <row r="172" customFormat="false" ht="15" hidden="false" customHeight="false" outlineLevel="0" collapsed="false">
      <c r="A172" s="271" t="n">
        <v>57</v>
      </c>
      <c r="B172" s="272" t="n">
        <f aca="false">B171</f>
        <v>0.0088833116629465</v>
      </c>
      <c r="C172" s="272" t="n">
        <f aca="false">C171</f>
        <v>0.00870712421771317</v>
      </c>
      <c r="D172" s="272" t="n">
        <f aca="false">D171</f>
        <v>0.00853560067118604</v>
      </c>
      <c r="E172" s="272" t="n">
        <f aca="false">E171</f>
        <v>0.00836294742305062</v>
      </c>
      <c r="F172" s="272" t="n">
        <f aca="false">F171</f>
        <v>0.00819535959854352</v>
      </c>
      <c r="G172" s="272" t="n">
        <f aca="false">G171</f>
        <v>0.00803273802540422</v>
      </c>
      <c r="H172" s="272" t="n">
        <f aca="false">H171</f>
        <v>0.00788255827268815</v>
      </c>
      <c r="I172" s="272" t="n">
        <f aca="false">I171</f>
        <v>0.00773876188593891</v>
      </c>
      <c r="J172" s="272" t="n">
        <f aca="false">J171</f>
        <v>0.00759564669430563</v>
      </c>
      <c r="K172" s="272" t="n">
        <f aca="false">K171</f>
        <v>0.00998400784607265</v>
      </c>
      <c r="L172" s="272" t="n">
        <f aca="false">L171</f>
        <v>0.00732341532034614</v>
      </c>
      <c r="M172" s="272" t="n">
        <f aca="false">M171</f>
        <v>0.0072003228136111</v>
      </c>
      <c r="N172" s="272" t="n">
        <f aca="false">N171</f>
        <v>0.00707921407704822</v>
      </c>
      <c r="O172" s="272" t="n">
        <f aca="false">O171</f>
        <v>0.00696424676094054</v>
      </c>
      <c r="P172" s="272" t="n">
        <f aca="false">P171</f>
        <v>0.00683875256544661</v>
      </c>
      <c r="Q172" s="272" t="n">
        <f aca="false">Q171</f>
        <v>0.00671632746627165</v>
      </c>
      <c r="R172" s="272" t="n">
        <f aca="false">R171</f>
        <v>0.00660518318512601</v>
      </c>
      <c r="S172" s="272" t="n">
        <f aca="false">S171</f>
        <v>0.00650271032022793</v>
      </c>
      <c r="T172" s="272" t="n">
        <f aca="false">T171</f>
        <v>0.00639878219949394</v>
      </c>
      <c r="U172" s="272" t="n">
        <f aca="false">U171</f>
        <v>0.00630127552517858</v>
      </c>
      <c r="V172" s="272" t="n">
        <f aca="false">V171</f>
        <v>0.00620446706009782</v>
      </c>
      <c r="W172" s="272" t="n">
        <f aca="false">W171</f>
        <v>0.00611769336105439</v>
      </c>
      <c r="X172" s="272" t="n">
        <f aca="false">X171</f>
        <v>0.00603802559414991</v>
      </c>
      <c r="Y172" s="272" t="n">
        <f aca="false">Y171</f>
        <v>0.00596263723977351</v>
      </c>
      <c r="Z172" s="272" t="n">
        <f aca="false">Z171</f>
        <v>0.00588863613063753</v>
      </c>
      <c r="AA172" s="272" t="n">
        <f aca="false">AA171</f>
        <v>0.00581783045957458</v>
      </c>
      <c r="AB172" s="272" t="n">
        <f aca="false">AB171</f>
        <v>0.00575902781308107</v>
      </c>
      <c r="AC172" s="272" t="n">
        <f aca="false">AC171</f>
        <v>0.00569703734616474</v>
      </c>
      <c r="AD172" s="272" t="n">
        <f aca="false">AD171</f>
        <v>0.00562901175105607</v>
      </c>
      <c r="AE172" s="272" t="n">
        <f aca="false">AE171</f>
        <v>0.0055615023387736</v>
      </c>
      <c r="AF172" s="272" t="n">
        <f aca="false">AF171</f>
        <v>0.00548899829787632</v>
      </c>
    </row>
    <row r="173" customFormat="false" ht="15" hidden="false" customHeight="false" outlineLevel="0" collapsed="false">
      <c r="A173" s="258" t="n">
        <v>58</v>
      </c>
      <c r="B173" s="270" t="n">
        <f aca="false">B172</f>
        <v>0.0088833116629465</v>
      </c>
      <c r="C173" s="270" t="n">
        <f aca="false">C172</f>
        <v>0.00870712421771317</v>
      </c>
      <c r="D173" s="270" t="n">
        <f aca="false">D172</f>
        <v>0.00853560067118604</v>
      </c>
      <c r="E173" s="270" t="n">
        <f aca="false">E172</f>
        <v>0.00836294742305062</v>
      </c>
      <c r="F173" s="270" t="n">
        <f aca="false">F172</f>
        <v>0.00819535959854352</v>
      </c>
      <c r="G173" s="270" t="n">
        <f aca="false">G172</f>
        <v>0.00803273802540422</v>
      </c>
      <c r="H173" s="270" t="n">
        <f aca="false">H172</f>
        <v>0.00788255827268815</v>
      </c>
      <c r="I173" s="270" t="n">
        <f aca="false">I172</f>
        <v>0.00773876188593891</v>
      </c>
      <c r="J173" s="270" t="n">
        <f aca="false">J172</f>
        <v>0.00759564669430563</v>
      </c>
      <c r="K173" s="270" t="n">
        <f aca="false">K172</f>
        <v>0.00998400784607265</v>
      </c>
      <c r="L173" s="270" t="n">
        <f aca="false">L172</f>
        <v>0.00732341532034614</v>
      </c>
      <c r="M173" s="270" t="n">
        <f aca="false">M172</f>
        <v>0.0072003228136111</v>
      </c>
      <c r="N173" s="270" t="n">
        <f aca="false">N172</f>
        <v>0.00707921407704822</v>
      </c>
      <c r="O173" s="270" t="n">
        <f aca="false">O172</f>
        <v>0.00696424676094054</v>
      </c>
      <c r="P173" s="270" t="n">
        <f aca="false">P172</f>
        <v>0.00683875256544661</v>
      </c>
      <c r="Q173" s="270" t="n">
        <f aca="false">Q172</f>
        <v>0.00671632746627165</v>
      </c>
      <c r="R173" s="270" t="n">
        <f aca="false">R172</f>
        <v>0.00660518318512601</v>
      </c>
      <c r="S173" s="270" t="n">
        <f aca="false">S172</f>
        <v>0.00650271032022793</v>
      </c>
      <c r="T173" s="270" t="n">
        <f aca="false">T172</f>
        <v>0.00639878219949394</v>
      </c>
      <c r="U173" s="270" t="n">
        <f aca="false">U172</f>
        <v>0.00630127552517858</v>
      </c>
      <c r="V173" s="270" t="n">
        <f aca="false">V172</f>
        <v>0.00620446706009782</v>
      </c>
      <c r="W173" s="270" t="n">
        <f aca="false">W172</f>
        <v>0.00611769336105439</v>
      </c>
      <c r="X173" s="270" t="n">
        <f aca="false">X172</f>
        <v>0.00603802559414991</v>
      </c>
      <c r="Y173" s="270" t="n">
        <f aca="false">Y172</f>
        <v>0.00596263723977351</v>
      </c>
      <c r="Z173" s="270" t="n">
        <f aca="false">Z172</f>
        <v>0.00588863613063753</v>
      </c>
      <c r="AA173" s="270" t="n">
        <f aca="false">AA172</f>
        <v>0.00581783045957458</v>
      </c>
      <c r="AB173" s="270" t="n">
        <f aca="false">AB172</f>
        <v>0.00575902781308107</v>
      </c>
      <c r="AC173" s="270" t="n">
        <f aca="false">AC172</f>
        <v>0.00569703734616474</v>
      </c>
      <c r="AD173" s="270" t="n">
        <f aca="false">AD172</f>
        <v>0.00562901175105607</v>
      </c>
      <c r="AE173" s="270" t="n">
        <f aca="false">AE172</f>
        <v>0.0055615023387736</v>
      </c>
      <c r="AF173" s="270" t="n">
        <f aca="false">AF172</f>
        <v>0.00548899829787632</v>
      </c>
    </row>
    <row r="174" customFormat="false" ht="15" hidden="false" customHeight="false" outlineLevel="0" collapsed="false">
      <c r="A174" s="271" t="n">
        <v>59</v>
      </c>
      <c r="B174" s="272" t="n">
        <f aca="false">B173</f>
        <v>0.0088833116629465</v>
      </c>
      <c r="C174" s="272" t="n">
        <f aca="false">C173</f>
        <v>0.00870712421771317</v>
      </c>
      <c r="D174" s="272" t="n">
        <f aca="false">D173</f>
        <v>0.00853560067118604</v>
      </c>
      <c r="E174" s="272" t="n">
        <f aca="false">E173</f>
        <v>0.00836294742305062</v>
      </c>
      <c r="F174" s="272" t="n">
        <f aca="false">F173</f>
        <v>0.00819535959854352</v>
      </c>
      <c r="G174" s="272" t="n">
        <f aca="false">G173</f>
        <v>0.00803273802540422</v>
      </c>
      <c r="H174" s="272" t="n">
        <f aca="false">H173</f>
        <v>0.00788255827268815</v>
      </c>
      <c r="I174" s="272" t="n">
        <f aca="false">I173</f>
        <v>0.00773876188593891</v>
      </c>
      <c r="J174" s="272" t="n">
        <f aca="false">J173</f>
        <v>0.00759564669430563</v>
      </c>
      <c r="K174" s="272" t="n">
        <f aca="false">K173</f>
        <v>0.00998400784607265</v>
      </c>
      <c r="L174" s="272" t="n">
        <f aca="false">L173</f>
        <v>0.00732341532034614</v>
      </c>
      <c r="M174" s="272" t="n">
        <f aca="false">M173</f>
        <v>0.0072003228136111</v>
      </c>
      <c r="N174" s="272" t="n">
        <f aca="false">N173</f>
        <v>0.00707921407704822</v>
      </c>
      <c r="O174" s="272" t="n">
        <f aca="false">O173</f>
        <v>0.00696424676094054</v>
      </c>
      <c r="P174" s="272" t="n">
        <f aca="false">P173</f>
        <v>0.00683875256544661</v>
      </c>
      <c r="Q174" s="272" t="n">
        <f aca="false">Q173</f>
        <v>0.00671632746627165</v>
      </c>
      <c r="R174" s="272" t="n">
        <f aca="false">R173</f>
        <v>0.00660518318512601</v>
      </c>
      <c r="S174" s="272" t="n">
        <f aca="false">S173</f>
        <v>0.00650271032022793</v>
      </c>
      <c r="T174" s="272" t="n">
        <f aca="false">T173</f>
        <v>0.00639878219949394</v>
      </c>
      <c r="U174" s="272" t="n">
        <f aca="false">U173</f>
        <v>0.00630127552517858</v>
      </c>
      <c r="V174" s="272" t="n">
        <f aca="false">V173</f>
        <v>0.00620446706009782</v>
      </c>
      <c r="W174" s="272" t="n">
        <f aca="false">W173</f>
        <v>0.00611769336105439</v>
      </c>
      <c r="X174" s="272" t="n">
        <f aca="false">X173</f>
        <v>0.00603802559414991</v>
      </c>
      <c r="Y174" s="272" t="n">
        <f aca="false">Y173</f>
        <v>0.00596263723977351</v>
      </c>
      <c r="Z174" s="272" t="n">
        <f aca="false">Z173</f>
        <v>0.00588863613063753</v>
      </c>
      <c r="AA174" s="272" t="n">
        <f aca="false">AA173</f>
        <v>0.00581783045957458</v>
      </c>
      <c r="AB174" s="272" t="n">
        <f aca="false">AB173</f>
        <v>0.00575902781308107</v>
      </c>
      <c r="AC174" s="272" t="n">
        <f aca="false">AC173</f>
        <v>0.00569703734616474</v>
      </c>
      <c r="AD174" s="272" t="n">
        <f aca="false">AD173</f>
        <v>0.00562901175105607</v>
      </c>
      <c r="AE174" s="272" t="n">
        <f aca="false">AE173</f>
        <v>0.0055615023387736</v>
      </c>
      <c r="AF174" s="272" t="n">
        <f aca="false">AF173</f>
        <v>0.00548899829787632</v>
      </c>
    </row>
    <row r="175" customFormat="false" ht="15" hidden="false" customHeight="false" outlineLevel="0" collapsed="false">
      <c r="A175" s="258" t="n">
        <v>60</v>
      </c>
      <c r="B175" s="270" t="n">
        <f aca="false">B47</f>
        <v>0.0133145591279205</v>
      </c>
      <c r="C175" s="270" t="n">
        <f aca="false">C47</f>
        <v>0.013081638206356</v>
      </c>
      <c r="D175" s="270" t="n">
        <f aca="false">D47</f>
        <v>0.0128507028322523</v>
      </c>
      <c r="E175" s="270" t="n">
        <f aca="false">E47</f>
        <v>0.0126275393553708</v>
      </c>
      <c r="F175" s="270" t="n">
        <f aca="false">F47</f>
        <v>0.0124053220331595</v>
      </c>
      <c r="G175" s="270" t="n">
        <f aca="false">G47</f>
        <v>0.0121855362352543</v>
      </c>
      <c r="H175" s="270" t="n">
        <f aca="false">H47</f>
        <v>0.0119902250552102</v>
      </c>
      <c r="I175" s="270" t="n">
        <f aca="false">I47</f>
        <v>0.0117909423015314</v>
      </c>
      <c r="J175" s="270" t="n">
        <f aca="false">J47</f>
        <v>0.0116018850117144</v>
      </c>
      <c r="K175" s="270" t="n">
        <f aca="false">K47</f>
        <v>0.015522172205835</v>
      </c>
      <c r="L175" s="270" t="n">
        <f aca="false">L47</f>
        <v>0.0112151760004955</v>
      </c>
      <c r="M175" s="270" t="n">
        <f aca="false">M47</f>
        <v>0.0110495411944048</v>
      </c>
      <c r="N175" s="270" t="n">
        <f aca="false">N47</f>
        <v>0.0108831767286913</v>
      </c>
      <c r="O175" s="270" t="n">
        <f aca="false">O47</f>
        <v>0.010720125961354</v>
      </c>
      <c r="P175" s="270" t="n">
        <f aca="false">P47</f>
        <v>0.0105615950477466</v>
      </c>
      <c r="Q175" s="270" t="n">
        <f aca="false">Q47</f>
        <v>0.0104070662324666</v>
      </c>
      <c r="R175" s="270" t="n">
        <f aca="false">R47</f>
        <v>0.0102703952745011</v>
      </c>
      <c r="S175" s="270" t="n">
        <f aca="false">S47</f>
        <v>0.0101315122990784</v>
      </c>
      <c r="T175" s="270" t="n">
        <f aca="false">T47</f>
        <v>0.00999031602604967</v>
      </c>
      <c r="U175" s="270" t="n">
        <f aca="false">U47</f>
        <v>0.00984641935737831</v>
      </c>
      <c r="V175" s="270" t="n">
        <f aca="false">V47</f>
        <v>0.00970217302863235</v>
      </c>
      <c r="W175" s="270" t="n">
        <f aca="false">W47</f>
        <v>0.00957510719111818</v>
      </c>
      <c r="X175" s="270" t="n">
        <f aca="false">X47</f>
        <v>0.00945171838493283</v>
      </c>
      <c r="Y175" s="270" t="n">
        <f aca="false">Y47</f>
        <v>0.00933466521030444</v>
      </c>
      <c r="Z175" s="270" t="n">
        <f aca="false">Z47</f>
        <v>0.00921733834128515</v>
      </c>
      <c r="AA175" s="270" t="n">
        <f aca="false">AA47</f>
        <v>0.00910746812386157</v>
      </c>
      <c r="AB175" s="270" t="n">
        <f aca="false">AB47</f>
        <v>0.00900914481645272</v>
      </c>
      <c r="AC175" s="270" t="n">
        <f aca="false">AC47</f>
        <v>0.00891451082999972</v>
      </c>
      <c r="AD175" s="270" t="n">
        <f aca="false">AD47</f>
        <v>0.00882762707935544</v>
      </c>
      <c r="AE175" s="270" t="n">
        <f aca="false">AE47</f>
        <v>0.00874291424617334</v>
      </c>
      <c r="AF175" s="270" t="n">
        <f aca="false">AF47</f>
        <v>0.00866362806373143</v>
      </c>
    </row>
    <row r="176" customFormat="false" ht="15" hidden="false" customHeight="false" outlineLevel="0" collapsed="false">
      <c r="A176" s="271" t="n">
        <v>61</v>
      </c>
      <c r="B176" s="272" t="n">
        <f aca="false">B175</f>
        <v>0.0133145591279205</v>
      </c>
      <c r="C176" s="272" t="n">
        <f aca="false">C175</f>
        <v>0.013081638206356</v>
      </c>
      <c r="D176" s="272" t="n">
        <f aca="false">D175</f>
        <v>0.0128507028322523</v>
      </c>
      <c r="E176" s="272" t="n">
        <f aca="false">E175</f>
        <v>0.0126275393553708</v>
      </c>
      <c r="F176" s="272" t="n">
        <f aca="false">F175</f>
        <v>0.0124053220331595</v>
      </c>
      <c r="G176" s="272" t="n">
        <f aca="false">G175</f>
        <v>0.0121855362352543</v>
      </c>
      <c r="H176" s="272" t="n">
        <f aca="false">H175</f>
        <v>0.0119902250552102</v>
      </c>
      <c r="I176" s="272" t="n">
        <f aca="false">I175</f>
        <v>0.0117909423015314</v>
      </c>
      <c r="J176" s="272" t="n">
        <f aca="false">J175</f>
        <v>0.0116018850117144</v>
      </c>
      <c r="K176" s="272" t="n">
        <f aca="false">K175</f>
        <v>0.015522172205835</v>
      </c>
      <c r="L176" s="272" t="n">
        <f aca="false">L175</f>
        <v>0.0112151760004955</v>
      </c>
      <c r="M176" s="272" t="n">
        <f aca="false">M175</f>
        <v>0.0110495411944048</v>
      </c>
      <c r="N176" s="272" t="n">
        <f aca="false">N175</f>
        <v>0.0108831767286913</v>
      </c>
      <c r="O176" s="272" t="n">
        <f aca="false">O175</f>
        <v>0.010720125961354</v>
      </c>
      <c r="P176" s="272" t="n">
        <f aca="false">P175</f>
        <v>0.0105615950477466</v>
      </c>
      <c r="Q176" s="272" t="n">
        <f aca="false">Q175</f>
        <v>0.0104070662324666</v>
      </c>
      <c r="R176" s="272" t="n">
        <f aca="false">R175</f>
        <v>0.0102703952745011</v>
      </c>
      <c r="S176" s="272" t="n">
        <f aca="false">S175</f>
        <v>0.0101315122990784</v>
      </c>
      <c r="T176" s="272" t="n">
        <f aca="false">T175</f>
        <v>0.00999031602604967</v>
      </c>
      <c r="U176" s="272" t="n">
        <f aca="false">U175</f>
        <v>0.00984641935737831</v>
      </c>
      <c r="V176" s="272" t="n">
        <f aca="false">V175</f>
        <v>0.00970217302863235</v>
      </c>
      <c r="W176" s="272" t="n">
        <f aca="false">W175</f>
        <v>0.00957510719111818</v>
      </c>
      <c r="X176" s="272" t="n">
        <f aca="false">X175</f>
        <v>0.00945171838493283</v>
      </c>
      <c r="Y176" s="272" t="n">
        <f aca="false">Y175</f>
        <v>0.00933466521030444</v>
      </c>
      <c r="Z176" s="272" t="n">
        <f aca="false">Z175</f>
        <v>0.00921733834128515</v>
      </c>
      <c r="AA176" s="272" t="n">
        <f aca="false">AA175</f>
        <v>0.00910746812386157</v>
      </c>
      <c r="AB176" s="272" t="n">
        <f aca="false">AB175</f>
        <v>0.00900914481645272</v>
      </c>
      <c r="AC176" s="272" t="n">
        <f aca="false">AC175</f>
        <v>0.00891451082999972</v>
      </c>
      <c r="AD176" s="272" t="n">
        <f aca="false">AD175</f>
        <v>0.00882762707935544</v>
      </c>
      <c r="AE176" s="272" t="n">
        <f aca="false">AE175</f>
        <v>0.00874291424617334</v>
      </c>
      <c r="AF176" s="272" t="n">
        <f aca="false">AF175</f>
        <v>0.00866362806373143</v>
      </c>
    </row>
    <row r="177" customFormat="false" ht="15" hidden="false" customHeight="false" outlineLevel="0" collapsed="false">
      <c r="A177" s="258" t="n">
        <v>62</v>
      </c>
      <c r="B177" s="270" t="n">
        <f aca="false">B176</f>
        <v>0.0133145591279205</v>
      </c>
      <c r="C177" s="270" t="n">
        <f aca="false">C176</f>
        <v>0.013081638206356</v>
      </c>
      <c r="D177" s="270" t="n">
        <f aca="false">D176</f>
        <v>0.0128507028322523</v>
      </c>
      <c r="E177" s="270" t="n">
        <f aca="false">E176</f>
        <v>0.0126275393553708</v>
      </c>
      <c r="F177" s="270" t="n">
        <f aca="false">F176</f>
        <v>0.0124053220331595</v>
      </c>
      <c r="G177" s="270" t="n">
        <f aca="false">G176</f>
        <v>0.0121855362352543</v>
      </c>
      <c r="H177" s="270" t="n">
        <f aca="false">H176</f>
        <v>0.0119902250552102</v>
      </c>
      <c r="I177" s="270" t="n">
        <f aca="false">I176</f>
        <v>0.0117909423015314</v>
      </c>
      <c r="J177" s="270" t="n">
        <f aca="false">J176</f>
        <v>0.0116018850117144</v>
      </c>
      <c r="K177" s="270" t="n">
        <f aca="false">K176</f>
        <v>0.015522172205835</v>
      </c>
      <c r="L177" s="270" t="n">
        <f aca="false">L176</f>
        <v>0.0112151760004955</v>
      </c>
      <c r="M177" s="270" t="n">
        <f aca="false">M176</f>
        <v>0.0110495411944048</v>
      </c>
      <c r="N177" s="270" t="n">
        <f aca="false">N176</f>
        <v>0.0108831767286913</v>
      </c>
      <c r="O177" s="270" t="n">
        <f aca="false">O176</f>
        <v>0.010720125961354</v>
      </c>
      <c r="P177" s="270" t="n">
        <f aca="false">P176</f>
        <v>0.0105615950477466</v>
      </c>
      <c r="Q177" s="270" t="n">
        <f aca="false">Q176</f>
        <v>0.0104070662324666</v>
      </c>
      <c r="R177" s="270" t="n">
        <f aca="false">R176</f>
        <v>0.0102703952745011</v>
      </c>
      <c r="S177" s="270" t="n">
        <f aca="false">S176</f>
        <v>0.0101315122990784</v>
      </c>
      <c r="T177" s="270" t="n">
        <f aca="false">T176</f>
        <v>0.00999031602604967</v>
      </c>
      <c r="U177" s="270" t="n">
        <f aca="false">U176</f>
        <v>0.00984641935737831</v>
      </c>
      <c r="V177" s="270" t="n">
        <f aca="false">V176</f>
        <v>0.00970217302863235</v>
      </c>
      <c r="W177" s="270" t="n">
        <f aca="false">W176</f>
        <v>0.00957510719111818</v>
      </c>
      <c r="X177" s="270" t="n">
        <f aca="false">X176</f>
        <v>0.00945171838493283</v>
      </c>
      <c r="Y177" s="270" t="n">
        <f aca="false">Y176</f>
        <v>0.00933466521030444</v>
      </c>
      <c r="Z177" s="270" t="n">
        <f aca="false">Z176</f>
        <v>0.00921733834128515</v>
      </c>
      <c r="AA177" s="270" t="n">
        <f aca="false">AA176</f>
        <v>0.00910746812386157</v>
      </c>
      <c r="AB177" s="270" t="n">
        <f aca="false">AB176</f>
        <v>0.00900914481645272</v>
      </c>
      <c r="AC177" s="270" t="n">
        <f aca="false">AC176</f>
        <v>0.00891451082999972</v>
      </c>
      <c r="AD177" s="270" t="n">
        <f aca="false">AD176</f>
        <v>0.00882762707935544</v>
      </c>
      <c r="AE177" s="270" t="n">
        <f aca="false">AE176</f>
        <v>0.00874291424617334</v>
      </c>
      <c r="AF177" s="270" t="n">
        <f aca="false">AF176</f>
        <v>0.00866362806373143</v>
      </c>
    </row>
    <row r="178" customFormat="false" ht="15" hidden="false" customHeight="false" outlineLevel="0" collapsed="false">
      <c r="A178" s="271" t="n">
        <v>63</v>
      </c>
      <c r="B178" s="272" t="n">
        <f aca="false">B177</f>
        <v>0.0133145591279205</v>
      </c>
      <c r="C178" s="272" t="n">
        <f aca="false">C177</f>
        <v>0.013081638206356</v>
      </c>
      <c r="D178" s="272" t="n">
        <f aca="false">D177</f>
        <v>0.0128507028322523</v>
      </c>
      <c r="E178" s="272" t="n">
        <f aca="false">E177</f>
        <v>0.0126275393553708</v>
      </c>
      <c r="F178" s="272" t="n">
        <f aca="false">F177</f>
        <v>0.0124053220331595</v>
      </c>
      <c r="G178" s="272" t="n">
        <f aca="false">G177</f>
        <v>0.0121855362352543</v>
      </c>
      <c r="H178" s="272" t="n">
        <f aca="false">H177</f>
        <v>0.0119902250552102</v>
      </c>
      <c r="I178" s="272" t="n">
        <f aca="false">I177</f>
        <v>0.0117909423015314</v>
      </c>
      <c r="J178" s="272" t="n">
        <f aca="false">J177</f>
        <v>0.0116018850117144</v>
      </c>
      <c r="K178" s="272" t="n">
        <f aca="false">K177</f>
        <v>0.015522172205835</v>
      </c>
      <c r="L178" s="272" t="n">
        <f aca="false">L177</f>
        <v>0.0112151760004955</v>
      </c>
      <c r="M178" s="272" t="n">
        <f aca="false">M177</f>
        <v>0.0110495411944048</v>
      </c>
      <c r="N178" s="272" t="n">
        <f aca="false">N177</f>
        <v>0.0108831767286913</v>
      </c>
      <c r="O178" s="272" t="n">
        <f aca="false">O177</f>
        <v>0.010720125961354</v>
      </c>
      <c r="P178" s="272" t="n">
        <f aca="false">P177</f>
        <v>0.0105615950477466</v>
      </c>
      <c r="Q178" s="272" t="n">
        <f aca="false">Q177</f>
        <v>0.0104070662324666</v>
      </c>
      <c r="R178" s="272" t="n">
        <f aca="false">R177</f>
        <v>0.0102703952745011</v>
      </c>
      <c r="S178" s="272" t="n">
        <f aca="false">S177</f>
        <v>0.0101315122990784</v>
      </c>
      <c r="T178" s="272" t="n">
        <f aca="false">T177</f>
        <v>0.00999031602604967</v>
      </c>
      <c r="U178" s="272" t="n">
        <f aca="false">U177</f>
        <v>0.00984641935737831</v>
      </c>
      <c r="V178" s="272" t="n">
        <f aca="false">V177</f>
        <v>0.00970217302863235</v>
      </c>
      <c r="W178" s="272" t="n">
        <f aca="false">W177</f>
        <v>0.00957510719111818</v>
      </c>
      <c r="X178" s="272" t="n">
        <f aca="false">X177</f>
        <v>0.00945171838493283</v>
      </c>
      <c r="Y178" s="272" t="n">
        <f aca="false">Y177</f>
        <v>0.00933466521030444</v>
      </c>
      <c r="Z178" s="272" t="n">
        <f aca="false">Z177</f>
        <v>0.00921733834128515</v>
      </c>
      <c r="AA178" s="272" t="n">
        <f aca="false">AA177</f>
        <v>0.00910746812386157</v>
      </c>
      <c r="AB178" s="272" t="n">
        <f aca="false">AB177</f>
        <v>0.00900914481645272</v>
      </c>
      <c r="AC178" s="272" t="n">
        <f aca="false">AC177</f>
        <v>0.00891451082999972</v>
      </c>
      <c r="AD178" s="272" t="n">
        <f aca="false">AD177</f>
        <v>0.00882762707935544</v>
      </c>
      <c r="AE178" s="272" t="n">
        <f aca="false">AE177</f>
        <v>0.00874291424617334</v>
      </c>
      <c r="AF178" s="272" t="n">
        <f aca="false">AF177</f>
        <v>0.00866362806373143</v>
      </c>
    </row>
    <row r="179" customFormat="false" ht="15" hidden="false" customHeight="false" outlineLevel="0" collapsed="false">
      <c r="A179" s="258" t="n">
        <v>64</v>
      </c>
      <c r="B179" s="270" t="n">
        <f aca="false">B178</f>
        <v>0.0133145591279205</v>
      </c>
      <c r="C179" s="270" t="n">
        <f aca="false">C178</f>
        <v>0.013081638206356</v>
      </c>
      <c r="D179" s="270" t="n">
        <f aca="false">D178</f>
        <v>0.0128507028322523</v>
      </c>
      <c r="E179" s="270" t="n">
        <f aca="false">E178</f>
        <v>0.0126275393553708</v>
      </c>
      <c r="F179" s="270" t="n">
        <f aca="false">F178</f>
        <v>0.0124053220331595</v>
      </c>
      <c r="G179" s="270" t="n">
        <f aca="false">G178</f>
        <v>0.0121855362352543</v>
      </c>
      <c r="H179" s="270" t="n">
        <f aca="false">H178</f>
        <v>0.0119902250552102</v>
      </c>
      <c r="I179" s="270" t="n">
        <f aca="false">I178</f>
        <v>0.0117909423015314</v>
      </c>
      <c r="J179" s="270" t="n">
        <f aca="false">J178</f>
        <v>0.0116018850117144</v>
      </c>
      <c r="K179" s="270" t="n">
        <f aca="false">K178</f>
        <v>0.015522172205835</v>
      </c>
      <c r="L179" s="270" t="n">
        <f aca="false">L178</f>
        <v>0.0112151760004955</v>
      </c>
      <c r="M179" s="270" t="n">
        <f aca="false">M178</f>
        <v>0.0110495411944048</v>
      </c>
      <c r="N179" s="270" t="n">
        <f aca="false">N178</f>
        <v>0.0108831767286913</v>
      </c>
      <c r="O179" s="270" t="n">
        <f aca="false">O178</f>
        <v>0.010720125961354</v>
      </c>
      <c r="P179" s="270" t="n">
        <f aca="false">P178</f>
        <v>0.0105615950477466</v>
      </c>
      <c r="Q179" s="270" t="n">
        <f aca="false">Q178</f>
        <v>0.0104070662324666</v>
      </c>
      <c r="R179" s="270" t="n">
        <f aca="false">R178</f>
        <v>0.0102703952745011</v>
      </c>
      <c r="S179" s="270" t="n">
        <f aca="false">S178</f>
        <v>0.0101315122990784</v>
      </c>
      <c r="T179" s="270" t="n">
        <f aca="false">T178</f>
        <v>0.00999031602604967</v>
      </c>
      <c r="U179" s="270" t="n">
        <f aca="false">U178</f>
        <v>0.00984641935737831</v>
      </c>
      <c r="V179" s="270" t="n">
        <f aca="false">V178</f>
        <v>0.00970217302863235</v>
      </c>
      <c r="W179" s="270" t="n">
        <f aca="false">W178</f>
        <v>0.00957510719111818</v>
      </c>
      <c r="X179" s="270" t="n">
        <f aca="false">X178</f>
        <v>0.00945171838493283</v>
      </c>
      <c r="Y179" s="270" t="n">
        <f aca="false">Y178</f>
        <v>0.00933466521030444</v>
      </c>
      <c r="Z179" s="270" t="n">
        <f aca="false">Z178</f>
        <v>0.00921733834128515</v>
      </c>
      <c r="AA179" s="270" t="n">
        <f aca="false">AA178</f>
        <v>0.00910746812386157</v>
      </c>
      <c r="AB179" s="270" t="n">
        <f aca="false">AB178</f>
        <v>0.00900914481645272</v>
      </c>
      <c r="AC179" s="270" t="n">
        <f aca="false">AC178</f>
        <v>0.00891451082999972</v>
      </c>
      <c r="AD179" s="270" t="n">
        <f aca="false">AD178</f>
        <v>0.00882762707935544</v>
      </c>
      <c r="AE179" s="270" t="n">
        <f aca="false">AE178</f>
        <v>0.00874291424617334</v>
      </c>
      <c r="AF179" s="270" t="n">
        <f aca="false">AF178</f>
        <v>0.00866362806373143</v>
      </c>
    </row>
    <row r="180" customFormat="false" ht="15" hidden="false" customHeight="false" outlineLevel="0" collapsed="false">
      <c r="A180" s="271" t="n">
        <v>65</v>
      </c>
      <c r="B180" s="272" t="n">
        <f aca="false">B48</f>
        <v>0.020027144517426</v>
      </c>
      <c r="C180" s="272" t="n">
        <f aca="false">C48</f>
        <v>0.019671028541908</v>
      </c>
      <c r="D180" s="272" t="n">
        <f aca="false">D48</f>
        <v>0.0193244218761017</v>
      </c>
      <c r="E180" s="272" t="n">
        <f aca="false">E48</f>
        <v>0.0189902616893079</v>
      </c>
      <c r="F180" s="272" t="n">
        <f aca="false">F48</f>
        <v>0.018673800822247</v>
      </c>
      <c r="G180" s="272" t="n">
        <f aca="false">G48</f>
        <v>0.0183625110195797</v>
      </c>
      <c r="H180" s="272" t="n">
        <f aca="false">H48</f>
        <v>0.0180767033278664</v>
      </c>
      <c r="I180" s="272" t="n">
        <f aca="false">I48</f>
        <v>0.0178013132570684</v>
      </c>
      <c r="J180" s="272" t="n">
        <f aca="false">J48</f>
        <v>0.0175240799208841</v>
      </c>
      <c r="K180" s="272" t="n">
        <f aca="false">K48</f>
        <v>0.0235866709146078</v>
      </c>
      <c r="L180" s="272" t="n">
        <f aca="false">L48</f>
        <v>0.0169872254916033</v>
      </c>
      <c r="M180" s="272" t="n">
        <f aca="false">M48</f>
        <v>0.0167463875287946</v>
      </c>
      <c r="N180" s="272" t="n">
        <f aca="false">N48</f>
        <v>0.0165053768747072</v>
      </c>
      <c r="O180" s="272" t="n">
        <f aca="false">O48</f>
        <v>0.0162661303597884</v>
      </c>
      <c r="P180" s="272" t="n">
        <f aca="false">P48</f>
        <v>0.0160315920155587</v>
      </c>
      <c r="Q180" s="272" t="n">
        <f aca="false">Q48</f>
        <v>0.0157987642440334</v>
      </c>
      <c r="R180" s="272" t="n">
        <f aca="false">R48</f>
        <v>0.015589532506624</v>
      </c>
      <c r="S180" s="272" t="n">
        <f aca="false">S48</f>
        <v>0.0153863952502489</v>
      </c>
      <c r="T180" s="272" t="n">
        <f aca="false">T48</f>
        <v>0.0151874970666917</v>
      </c>
      <c r="U180" s="272" t="n">
        <f aca="false">U48</f>
        <v>0.0149928344240314</v>
      </c>
      <c r="V180" s="272" t="n">
        <f aca="false">V48</f>
        <v>0.014804957514589</v>
      </c>
      <c r="W180" s="272" t="n">
        <f aca="false">W48</f>
        <v>0.0146366778048519</v>
      </c>
      <c r="X180" s="272" t="n">
        <f aca="false">X48</f>
        <v>0.0144654013478702</v>
      </c>
      <c r="Y180" s="272" t="n">
        <f aca="false">Y48</f>
        <v>0.0142891596090706</v>
      </c>
      <c r="Z180" s="272" t="n">
        <f aca="false">Z48</f>
        <v>0.0141133424453775</v>
      </c>
      <c r="AA180" s="272" t="n">
        <f aca="false">AA48</f>
        <v>0.0139366115979109</v>
      </c>
      <c r="AB180" s="272" t="n">
        <f aca="false">AB48</f>
        <v>0.013776214256474</v>
      </c>
      <c r="AC180" s="272" t="n">
        <f aca="false">AC48</f>
        <v>0.0136210963464921</v>
      </c>
      <c r="AD180" s="272" t="n">
        <f aca="false">AD48</f>
        <v>0.0134770495813753</v>
      </c>
      <c r="AE180" s="272" t="n">
        <f aca="false">AE48</f>
        <v>0.013334852974698</v>
      </c>
      <c r="AF180" s="272" t="n">
        <f aca="false">AF48</f>
        <v>0.0131952801087399</v>
      </c>
    </row>
    <row r="181" customFormat="false" ht="15" hidden="false" customHeight="false" outlineLevel="0" collapsed="false">
      <c r="A181" s="258" t="n">
        <v>66</v>
      </c>
      <c r="B181" s="270" t="n">
        <f aca="false">B180</f>
        <v>0.020027144517426</v>
      </c>
      <c r="C181" s="270" t="n">
        <f aca="false">C180</f>
        <v>0.019671028541908</v>
      </c>
      <c r="D181" s="270" t="n">
        <f aca="false">D180</f>
        <v>0.0193244218761017</v>
      </c>
      <c r="E181" s="270" t="n">
        <f aca="false">E180</f>
        <v>0.0189902616893079</v>
      </c>
      <c r="F181" s="270" t="n">
        <f aca="false">F180</f>
        <v>0.018673800822247</v>
      </c>
      <c r="G181" s="270" t="n">
        <f aca="false">G180</f>
        <v>0.0183625110195797</v>
      </c>
      <c r="H181" s="270" t="n">
        <f aca="false">H180</f>
        <v>0.0180767033278664</v>
      </c>
      <c r="I181" s="270" t="n">
        <f aca="false">I180</f>
        <v>0.0178013132570684</v>
      </c>
      <c r="J181" s="270" t="n">
        <f aca="false">J180</f>
        <v>0.0175240799208841</v>
      </c>
      <c r="K181" s="270" t="n">
        <f aca="false">K180</f>
        <v>0.0235866709146078</v>
      </c>
      <c r="L181" s="270" t="n">
        <f aca="false">L180</f>
        <v>0.0169872254916033</v>
      </c>
      <c r="M181" s="270" t="n">
        <f aca="false">M180</f>
        <v>0.0167463875287946</v>
      </c>
      <c r="N181" s="270" t="n">
        <f aca="false">N180</f>
        <v>0.0165053768747072</v>
      </c>
      <c r="O181" s="270" t="n">
        <f aca="false">O180</f>
        <v>0.0162661303597884</v>
      </c>
      <c r="P181" s="270" t="n">
        <f aca="false">P180</f>
        <v>0.0160315920155587</v>
      </c>
      <c r="Q181" s="270" t="n">
        <f aca="false">Q180</f>
        <v>0.0157987642440334</v>
      </c>
      <c r="R181" s="270" t="n">
        <f aca="false">R180</f>
        <v>0.015589532506624</v>
      </c>
      <c r="S181" s="270" t="n">
        <f aca="false">S180</f>
        <v>0.0153863952502489</v>
      </c>
      <c r="T181" s="270" t="n">
        <f aca="false">T180</f>
        <v>0.0151874970666917</v>
      </c>
      <c r="U181" s="270" t="n">
        <f aca="false">U180</f>
        <v>0.0149928344240314</v>
      </c>
      <c r="V181" s="270" t="n">
        <f aca="false">V180</f>
        <v>0.014804957514589</v>
      </c>
      <c r="W181" s="270" t="n">
        <f aca="false">W180</f>
        <v>0.0146366778048519</v>
      </c>
      <c r="X181" s="270" t="n">
        <f aca="false">X180</f>
        <v>0.0144654013478702</v>
      </c>
      <c r="Y181" s="270" t="n">
        <f aca="false">Y180</f>
        <v>0.0142891596090706</v>
      </c>
      <c r="Z181" s="270" t="n">
        <f aca="false">Z180</f>
        <v>0.0141133424453775</v>
      </c>
      <c r="AA181" s="270" t="n">
        <f aca="false">AA180</f>
        <v>0.0139366115979109</v>
      </c>
      <c r="AB181" s="270" t="n">
        <f aca="false">AB180</f>
        <v>0.013776214256474</v>
      </c>
      <c r="AC181" s="270" t="n">
        <f aca="false">AC180</f>
        <v>0.0136210963464921</v>
      </c>
      <c r="AD181" s="270" t="n">
        <f aca="false">AD180</f>
        <v>0.0134770495813753</v>
      </c>
      <c r="AE181" s="270" t="n">
        <f aca="false">AE180</f>
        <v>0.013334852974698</v>
      </c>
      <c r="AF181" s="270" t="n">
        <f aca="false">AF180</f>
        <v>0.0131952801087399</v>
      </c>
    </row>
    <row r="182" customFormat="false" ht="15" hidden="false" customHeight="false" outlineLevel="0" collapsed="false">
      <c r="A182" s="271" t="n">
        <v>67</v>
      </c>
      <c r="B182" s="272" t="n">
        <f aca="false">B181</f>
        <v>0.020027144517426</v>
      </c>
      <c r="C182" s="272" t="n">
        <f aca="false">C181</f>
        <v>0.019671028541908</v>
      </c>
      <c r="D182" s="272" t="n">
        <f aca="false">D181</f>
        <v>0.0193244218761017</v>
      </c>
      <c r="E182" s="272" t="n">
        <f aca="false">E181</f>
        <v>0.0189902616893079</v>
      </c>
      <c r="F182" s="272" t="n">
        <f aca="false">F181</f>
        <v>0.018673800822247</v>
      </c>
      <c r="G182" s="272" t="n">
        <f aca="false">G181</f>
        <v>0.0183625110195797</v>
      </c>
      <c r="H182" s="272" t="n">
        <f aca="false">H181</f>
        <v>0.0180767033278664</v>
      </c>
      <c r="I182" s="272" t="n">
        <f aca="false">I181</f>
        <v>0.0178013132570684</v>
      </c>
      <c r="J182" s="272" t="n">
        <f aca="false">J181</f>
        <v>0.0175240799208841</v>
      </c>
      <c r="K182" s="272" t="n">
        <f aca="false">K181</f>
        <v>0.0235866709146078</v>
      </c>
      <c r="L182" s="272" t="n">
        <f aca="false">L181</f>
        <v>0.0169872254916033</v>
      </c>
      <c r="M182" s="272" t="n">
        <f aca="false">M181</f>
        <v>0.0167463875287946</v>
      </c>
      <c r="N182" s="272" t="n">
        <f aca="false">N181</f>
        <v>0.0165053768747072</v>
      </c>
      <c r="O182" s="272" t="n">
        <f aca="false">O181</f>
        <v>0.0162661303597884</v>
      </c>
      <c r="P182" s="272" t="n">
        <f aca="false">P181</f>
        <v>0.0160315920155587</v>
      </c>
      <c r="Q182" s="272" t="n">
        <f aca="false">Q181</f>
        <v>0.0157987642440334</v>
      </c>
      <c r="R182" s="272" t="n">
        <f aca="false">R181</f>
        <v>0.015589532506624</v>
      </c>
      <c r="S182" s="272" t="n">
        <f aca="false">S181</f>
        <v>0.0153863952502489</v>
      </c>
      <c r="T182" s="272" t="n">
        <f aca="false">T181</f>
        <v>0.0151874970666917</v>
      </c>
      <c r="U182" s="272" t="n">
        <f aca="false">U181</f>
        <v>0.0149928344240314</v>
      </c>
      <c r="V182" s="272" t="n">
        <f aca="false">V181</f>
        <v>0.014804957514589</v>
      </c>
      <c r="W182" s="272" t="n">
        <f aca="false">W181</f>
        <v>0.0146366778048519</v>
      </c>
      <c r="X182" s="272" t="n">
        <f aca="false">X181</f>
        <v>0.0144654013478702</v>
      </c>
      <c r="Y182" s="272" t="n">
        <f aca="false">Y181</f>
        <v>0.0142891596090706</v>
      </c>
      <c r="Z182" s="272" t="n">
        <f aca="false">Z181</f>
        <v>0.0141133424453775</v>
      </c>
      <c r="AA182" s="272" t="n">
        <f aca="false">AA181</f>
        <v>0.0139366115979109</v>
      </c>
      <c r="AB182" s="272" t="n">
        <f aca="false">AB181</f>
        <v>0.013776214256474</v>
      </c>
      <c r="AC182" s="272" t="n">
        <f aca="false">AC181</f>
        <v>0.0136210963464921</v>
      </c>
      <c r="AD182" s="272" t="n">
        <f aca="false">AD181</f>
        <v>0.0134770495813753</v>
      </c>
      <c r="AE182" s="272" t="n">
        <f aca="false">AE181</f>
        <v>0.013334852974698</v>
      </c>
      <c r="AF182" s="272" t="n">
        <f aca="false">AF181</f>
        <v>0.0131952801087399</v>
      </c>
    </row>
    <row r="183" customFormat="false" ht="15" hidden="false" customHeight="false" outlineLevel="0" collapsed="false">
      <c r="A183" s="258" t="n">
        <v>68</v>
      </c>
      <c r="B183" s="270" t="n">
        <f aca="false">B182</f>
        <v>0.020027144517426</v>
      </c>
      <c r="C183" s="270" t="n">
        <f aca="false">C182</f>
        <v>0.019671028541908</v>
      </c>
      <c r="D183" s="270" t="n">
        <f aca="false">D182</f>
        <v>0.0193244218761017</v>
      </c>
      <c r="E183" s="270" t="n">
        <f aca="false">E182</f>
        <v>0.0189902616893079</v>
      </c>
      <c r="F183" s="270" t="n">
        <f aca="false">F182</f>
        <v>0.018673800822247</v>
      </c>
      <c r="G183" s="270" t="n">
        <f aca="false">G182</f>
        <v>0.0183625110195797</v>
      </c>
      <c r="H183" s="270" t="n">
        <f aca="false">H182</f>
        <v>0.0180767033278664</v>
      </c>
      <c r="I183" s="270" t="n">
        <f aca="false">I182</f>
        <v>0.0178013132570684</v>
      </c>
      <c r="J183" s="270" t="n">
        <f aca="false">J182</f>
        <v>0.0175240799208841</v>
      </c>
      <c r="K183" s="270" t="n">
        <f aca="false">K182</f>
        <v>0.0235866709146078</v>
      </c>
      <c r="L183" s="270" t="n">
        <f aca="false">L182</f>
        <v>0.0169872254916033</v>
      </c>
      <c r="M183" s="270" t="n">
        <f aca="false">M182</f>
        <v>0.0167463875287946</v>
      </c>
      <c r="N183" s="270" t="n">
        <f aca="false">N182</f>
        <v>0.0165053768747072</v>
      </c>
      <c r="O183" s="270" t="n">
        <f aca="false">O182</f>
        <v>0.0162661303597884</v>
      </c>
      <c r="P183" s="270" t="n">
        <f aca="false">P182</f>
        <v>0.0160315920155587</v>
      </c>
      <c r="Q183" s="270" t="n">
        <f aca="false">Q182</f>
        <v>0.0157987642440334</v>
      </c>
      <c r="R183" s="270" t="n">
        <f aca="false">R182</f>
        <v>0.015589532506624</v>
      </c>
      <c r="S183" s="270" t="n">
        <f aca="false">S182</f>
        <v>0.0153863952502489</v>
      </c>
      <c r="T183" s="270" t="n">
        <f aca="false">T182</f>
        <v>0.0151874970666917</v>
      </c>
      <c r="U183" s="270" t="n">
        <f aca="false">U182</f>
        <v>0.0149928344240314</v>
      </c>
      <c r="V183" s="270" t="n">
        <f aca="false">V182</f>
        <v>0.014804957514589</v>
      </c>
      <c r="W183" s="270" t="n">
        <f aca="false">W182</f>
        <v>0.0146366778048519</v>
      </c>
      <c r="X183" s="270" t="n">
        <f aca="false">X182</f>
        <v>0.0144654013478702</v>
      </c>
      <c r="Y183" s="270" t="n">
        <f aca="false">Y182</f>
        <v>0.0142891596090706</v>
      </c>
      <c r="Z183" s="270" t="n">
        <f aca="false">Z182</f>
        <v>0.0141133424453775</v>
      </c>
      <c r="AA183" s="270" t="n">
        <f aca="false">AA182</f>
        <v>0.0139366115979109</v>
      </c>
      <c r="AB183" s="270" t="n">
        <f aca="false">AB182</f>
        <v>0.013776214256474</v>
      </c>
      <c r="AC183" s="270" t="n">
        <f aca="false">AC182</f>
        <v>0.0136210963464921</v>
      </c>
      <c r="AD183" s="270" t="n">
        <f aca="false">AD182</f>
        <v>0.0134770495813753</v>
      </c>
      <c r="AE183" s="270" t="n">
        <f aca="false">AE182</f>
        <v>0.013334852974698</v>
      </c>
      <c r="AF183" s="270" t="n">
        <f aca="false">AF182</f>
        <v>0.0131952801087399</v>
      </c>
    </row>
    <row r="184" customFormat="false" ht="15" hidden="false" customHeight="false" outlineLevel="0" collapsed="false">
      <c r="A184" s="271" t="n">
        <v>69</v>
      </c>
      <c r="B184" s="272" t="n">
        <f aca="false">B183</f>
        <v>0.020027144517426</v>
      </c>
      <c r="C184" s="272" t="n">
        <f aca="false">C183</f>
        <v>0.019671028541908</v>
      </c>
      <c r="D184" s="272" t="n">
        <f aca="false">D183</f>
        <v>0.0193244218761017</v>
      </c>
      <c r="E184" s="272" t="n">
        <f aca="false">E183</f>
        <v>0.0189902616893079</v>
      </c>
      <c r="F184" s="272" t="n">
        <f aca="false">F183</f>
        <v>0.018673800822247</v>
      </c>
      <c r="G184" s="272" t="n">
        <f aca="false">G183</f>
        <v>0.0183625110195797</v>
      </c>
      <c r="H184" s="272" t="n">
        <f aca="false">H183</f>
        <v>0.0180767033278664</v>
      </c>
      <c r="I184" s="272" t="n">
        <f aca="false">I183</f>
        <v>0.0178013132570684</v>
      </c>
      <c r="J184" s="272" t="n">
        <f aca="false">J183</f>
        <v>0.0175240799208841</v>
      </c>
      <c r="K184" s="272" t="n">
        <f aca="false">K183</f>
        <v>0.0235866709146078</v>
      </c>
      <c r="L184" s="272" t="n">
        <f aca="false">L183</f>
        <v>0.0169872254916033</v>
      </c>
      <c r="M184" s="272" t="n">
        <f aca="false">M183</f>
        <v>0.0167463875287946</v>
      </c>
      <c r="N184" s="272" t="n">
        <f aca="false">N183</f>
        <v>0.0165053768747072</v>
      </c>
      <c r="O184" s="272" t="n">
        <f aca="false">O183</f>
        <v>0.0162661303597884</v>
      </c>
      <c r="P184" s="272" t="n">
        <f aca="false">P183</f>
        <v>0.0160315920155587</v>
      </c>
      <c r="Q184" s="272" t="n">
        <f aca="false">Q183</f>
        <v>0.0157987642440334</v>
      </c>
      <c r="R184" s="272" t="n">
        <f aca="false">R183</f>
        <v>0.015589532506624</v>
      </c>
      <c r="S184" s="272" t="n">
        <f aca="false">S183</f>
        <v>0.0153863952502489</v>
      </c>
      <c r="T184" s="272" t="n">
        <f aca="false">T183</f>
        <v>0.0151874970666917</v>
      </c>
      <c r="U184" s="272" t="n">
        <f aca="false">U183</f>
        <v>0.0149928344240314</v>
      </c>
      <c r="V184" s="272" t="n">
        <f aca="false">V183</f>
        <v>0.014804957514589</v>
      </c>
      <c r="W184" s="272" t="n">
        <f aca="false">W183</f>
        <v>0.0146366778048519</v>
      </c>
      <c r="X184" s="272" t="n">
        <f aca="false">X183</f>
        <v>0.0144654013478702</v>
      </c>
      <c r="Y184" s="272" t="n">
        <f aca="false">Y183</f>
        <v>0.0142891596090706</v>
      </c>
      <c r="Z184" s="272" t="n">
        <f aca="false">Z183</f>
        <v>0.0141133424453775</v>
      </c>
      <c r="AA184" s="272" t="n">
        <f aca="false">AA183</f>
        <v>0.0139366115979109</v>
      </c>
      <c r="AB184" s="272" t="n">
        <f aca="false">AB183</f>
        <v>0.013776214256474</v>
      </c>
      <c r="AC184" s="272" t="n">
        <f aca="false">AC183</f>
        <v>0.0136210963464921</v>
      </c>
      <c r="AD184" s="272" t="n">
        <f aca="false">AD183</f>
        <v>0.0134770495813753</v>
      </c>
      <c r="AE184" s="272" t="n">
        <f aca="false">AE183</f>
        <v>0.013334852974698</v>
      </c>
      <c r="AF184" s="272" t="n">
        <f aca="false">AF183</f>
        <v>0.0131952801087399</v>
      </c>
    </row>
    <row r="185" customFormat="false" ht="15" hidden="false" customHeight="false" outlineLevel="0" collapsed="false">
      <c r="A185" s="258" t="n">
        <v>70</v>
      </c>
      <c r="B185" s="270" t="n">
        <f aca="false">B49</f>
        <v>0.0301055796254917</v>
      </c>
      <c r="C185" s="270" t="n">
        <f aca="false">C49</f>
        <v>0.0296321234411632</v>
      </c>
      <c r="D185" s="270" t="n">
        <f aca="false">D49</f>
        <v>0.0291763813053435</v>
      </c>
      <c r="E185" s="270" t="n">
        <f aca="false">E49</f>
        <v>0.0287307009449184</v>
      </c>
      <c r="F185" s="270" t="n">
        <f aca="false">F49</f>
        <v>0.0282856423228972</v>
      </c>
      <c r="G185" s="270" t="n">
        <f aca="false">G49</f>
        <v>0.0278563580176749</v>
      </c>
      <c r="H185" s="270" t="n">
        <f aca="false">H49</f>
        <v>0.0274570627236058</v>
      </c>
      <c r="I185" s="270" t="n">
        <f aca="false">I49</f>
        <v>0.0270763755422876</v>
      </c>
      <c r="J185" s="270" t="n">
        <f aca="false">J49</f>
        <v>0.0267102909166326</v>
      </c>
      <c r="K185" s="270" t="n">
        <f aca="false">K49</f>
        <v>0.035856897402543</v>
      </c>
      <c r="L185" s="270" t="n">
        <f aca="false">L49</f>
        <v>0.026009411117065</v>
      </c>
      <c r="M185" s="270" t="n">
        <f aca="false">M49</f>
        <v>0.0256954405751425</v>
      </c>
      <c r="N185" s="270" t="n">
        <f aca="false">N49</f>
        <v>0.0253906584254774</v>
      </c>
      <c r="O185" s="270" t="n">
        <f aca="false">O49</f>
        <v>0.0250828128573209</v>
      </c>
      <c r="P185" s="270" t="n">
        <f aca="false">P49</f>
        <v>0.0247742003127271</v>
      </c>
      <c r="Q185" s="270" t="n">
        <f aca="false">Q49</f>
        <v>0.0244751850102866</v>
      </c>
      <c r="R185" s="270" t="n">
        <f aca="false">R49</f>
        <v>0.0242057360897242</v>
      </c>
      <c r="S185" s="270" t="n">
        <f aca="false">S49</f>
        <v>0.0239283970583016</v>
      </c>
      <c r="T185" s="270" t="n">
        <f aca="false">T49</f>
        <v>0.0236601301014262</v>
      </c>
      <c r="U185" s="270" t="n">
        <f aca="false">U49</f>
        <v>0.0233926296301469</v>
      </c>
      <c r="V185" s="270" t="n">
        <f aca="false">V49</f>
        <v>0.0231268907316214</v>
      </c>
      <c r="W185" s="270" t="n">
        <f aca="false">W49</f>
        <v>0.0228970243157977</v>
      </c>
      <c r="X185" s="270" t="n">
        <f aca="false">X49</f>
        <v>0.0226658110238749</v>
      </c>
      <c r="Y185" s="270" t="n">
        <f aca="false">Y49</f>
        <v>0.0224391065310444</v>
      </c>
      <c r="Z185" s="270" t="n">
        <f aca="false">Z49</f>
        <v>0.0222190163493722</v>
      </c>
      <c r="AA185" s="270" t="n">
        <f aca="false">AA49</f>
        <v>0.0219944528354959</v>
      </c>
      <c r="AB185" s="270" t="n">
        <f aca="false">AB49</f>
        <v>0.0218099199263153</v>
      </c>
      <c r="AC185" s="270" t="n">
        <f aca="false">AC49</f>
        <v>0.0216184666185607</v>
      </c>
      <c r="AD185" s="270" t="n">
        <f aca="false">AD49</f>
        <v>0.0214205991065998</v>
      </c>
      <c r="AE185" s="270" t="n">
        <f aca="false">AE49</f>
        <v>0.021211542607587</v>
      </c>
      <c r="AF185" s="270" t="n">
        <f aca="false">AF49</f>
        <v>0.0210027451810123</v>
      </c>
    </row>
    <row r="186" customFormat="false" ht="15" hidden="false" customHeight="false" outlineLevel="0" collapsed="false">
      <c r="A186" s="271" t="n">
        <v>71</v>
      </c>
      <c r="B186" s="272" t="n">
        <f aca="false">B185</f>
        <v>0.0301055796254917</v>
      </c>
      <c r="C186" s="272" t="n">
        <f aca="false">C185</f>
        <v>0.0296321234411632</v>
      </c>
      <c r="D186" s="272" t="n">
        <f aca="false">D185</f>
        <v>0.0291763813053435</v>
      </c>
      <c r="E186" s="272" t="n">
        <f aca="false">E185</f>
        <v>0.0287307009449184</v>
      </c>
      <c r="F186" s="272" t="n">
        <f aca="false">F185</f>
        <v>0.0282856423228972</v>
      </c>
      <c r="G186" s="272" t="n">
        <f aca="false">G185</f>
        <v>0.0278563580176749</v>
      </c>
      <c r="H186" s="272" t="n">
        <f aca="false">H185</f>
        <v>0.0274570627236058</v>
      </c>
      <c r="I186" s="272" t="n">
        <f aca="false">I185</f>
        <v>0.0270763755422876</v>
      </c>
      <c r="J186" s="272" t="n">
        <f aca="false">J185</f>
        <v>0.0267102909166326</v>
      </c>
      <c r="K186" s="272" t="n">
        <f aca="false">K185</f>
        <v>0.035856897402543</v>
      </c>
      <c r="L186" s="272" t="n">
        <f aca="false">L185</f>
        <v>0.026009411117065</v>
      </c>
      <c r="M186" s="272" t="n">
        <f aca="false">M185</f>
        <v>0.0256954405751425</v>
      </c>
      <c r="N186" s="272" t="n">
        <f aca="false">N185</f>
        <v>0.0253906584254774</v>
      </c>
      <c r="O186" s="272" t="n">
        <f aca="false">O185</f>
        <v>0.0250828128573209</v>
      </c>
      <c r="P186" s="272" t="n">
        <f aca="false">P185</f>
        <v>0.0247742003127271</v>
      </c>
      <c r="Q186" s="272" t="n">
        <f aca="false">Q185</f>
        <v>0.0244751850102866</v>
      </c>
      <c r="R186" s="272" t="n">
        <f aca="false">R185</f>
        <v>0.0242057360897242</v>
      </c>
      <c r="S186" s="272" t="n">
        <f aca="false">S185</f>
        <v>0.0239283970583016</v>
      </c>
      <c r="T186" s="272" t="n">
        <f aca="false">T185</f>
        <v>0.0236601301014262</v>
      </c>
      <c r="U186" s="272" t="n">
        <f aca="false">U185</f>
        <v>0.0233926296301469</v>
      </c>
      <c r="V186" s="272" t="n">
        <f aca="false">V185</f>
        <v>0.0231268907316214</v>
      </c>
      <c r="W186" s="272" t="n">
        <f aca="false">W185</f>
        <v>0.0228970243157977</v>
      </c>
      <c r="X186" s="272" t="n">
        <f aca="false">X185</f>
        <v>0.0226658110238749</v>
      </c>
      <c r="Y186" s="272" t="n">
        <f aca="false">Y185</f>
        <v>0.0224391065310444</v>
      </c>
      <c r="Z186" s="272" t="n">
        <f aca="false">Z185</f>
        <v>0.0222190163493722</v>
      </c>
      <c r="AA186" s="272" t="n">
        <f aca="false">AA185</f>
        <v>0.0219944528354959</v>
      </c>
      <c r="AB186" s="272" t="n">
        <f aca="false">AB185</f>
        <v>0.0218099199263153</v>
      </c>
      <c r="AC186" s="272" t="n">
        <f aca="false">AC185</f>
        <v>0.0216184666185607</v>
      </c>
      <c r="AD186" s="272" t="n">
        <f aca="false">AD185</f>
        <v>0.0214205991065998</v>
      </c>
      <c r="AE186" s="272" t="n">
        <f aca="false">AE185</f>
        <v>0.021211542607587</v>
      </c>
      <c r="AF186" s="272" t="n">
        <f aca="false">AF185</f>
        <v>0.0210027451810123</v>
      </c>
    </row>
    <row r="187" customFormat="false" ht="15" hidden="false" customHeight="false" outlineLevel="0" collapsed="false">
      <c r="A187" s="258" t="n">
        <v>72</v>
      </c>
      <c r="B187" s="270" t="n">
        <f aca="false">B186</f>
        <v>0.0301055796254917</v>
      </c>
      <c r="C187" s="270" t="n">
        <f aca="false">C186</f>
        <v>0.0296321234411632</v>
      </c>
      <c r="D187" s="270" t="n">
        <f aca="false">D186</f>
        <v>0.0291763813053435</v>
      </c>
      <c r="E187" s="270" t="n">
        <f aca="false">E186</f>
        <v>0.0287307009449184</v>
      </c>
      <c r="F187" s="270" t="n">
        <f aca="false">F186</f>
        <v>0.0282856423228972</v>
      </c>
      <c r="G187" s="270" t="n">
        <f aca="false">G186</f>
        <v>0.0278563580176749</v>
      </c>
      <c r="H187" s="270" t="n">
        <f aca="false">H186</f>
        <v>0.0274570627236058</v>
      </c>
      <c r="I187" s="270" t="n">
        <f aca="false">I186</f>
        <v>0.0270763755422876</v>
      </c>
      <c r="J187" s="270" t="n">
        <f aca="false">J186</f>
        <v>0.0267102909166326</v>
      </c>
      <c r="K187" s="270" t="n">
        <f aca="false">K186</f>
        <v>0.035856897402543</v>
      </c>
      <c r="L187" s="270" t="n">
        <f aca="false">L186</f>
        <v>0.026009411117065</v>
      </c>
      <c r="M187" s="270" t="n">
        <f aca="false">M186</f>
        <v>0.0256954405751425</v>
      </c>
      <c r="N187" s="270" t="n">
        <f aca="false">N186</f>
        <v>0.0253906584254774</v>
      </c>
      <c r="O187" s="270" t="n">
        <f aca="false">O186</f>
        <v>0.0250828128573209</v>
      </c>
      <c r="P187" s="270" t="n">
        <f aca="false">P186</f>
        <v>0.0247742003127271</v>
      </c>
      <c r="Q187" s="270" t="n">
        <f aca="false">Q186</f>
        <v>0.0244751850102866</v>
      </c>
      <c r="R187" s="270" t="n">
        <f aca="false">R186</f>
        <v>0.0242057360897242</v>
      </c>
      <c r="S187" s="270" t="n">
        <f aca="false">S186</f>
        <v>0.0239283970583016</v>
      </c>
      <c r="T187" s="270" t="n">
        <f aca="false">T186</f>
        <v>0.0236601301014262</v>
      </c>
      <c r="U187" s="270" t="n">
        <f aca="false">U186</f>
        <v>0.0233926296301469</v>
      </c>
      <c r="V187" s="270" t="n">
        <f aca="false">V186</f>
        <v>0.0231268907316214</v>
      </c>
      <c r="W187" s="270" t="n">
        <f aca="false">W186</f>
        <v>0.0228970243157977</v>
      </c>
      <c r="X187" s="270" t="n">
        <f aca="false">X186</f>
        <v>0.0226658110238749</v>
      </c>
      <c r="Y187" s="270" t="n">
        <f aca="false">Y186</f>
        <v>0.0224391065310444</v>
      </c>
      <c r="Z187" s="270" t="n">
        <f aca="false">Z186</f>
        <v>0.0222190163493722</v>
      </c>
      <c r="AA187" s="270" t="n">
        <f aca="false">AA186</f>
        <v>0.0219944528354959</v>
      </c>
      <c r="AB187" s="270" t="n">
        <f aca="false">AB186</f>
        <v>0.0218099199263153</v>
      </c>
      <c r="AC187" s="270" t="n">
        <f aca="false">AC186</f>
        <v>0.0216184666185607</v>
      </c>
      <c r="AD187" s="270" t="n">
        <f aca="false">AD186</f>
        <v>0.0214205991065998</v>
      </c>
      <c r="AE187" s="270" t="n">
        <f aca="false">AE186</f>
        <v>0.021211542607587</v>
      </c>
      <c r="AF187" s="270" t="n">
        <f aca="false">AF186</f>
        <v>0.0210027451810123</v>
      </c>
    </row>
    <row r="188" customFormat="false" ht="15" hidden="false" customHeight="false" outlineLevel="0" collapsed="false">
      <c r="A188" s="271" t="n">
        <v>73</v>
      </c>
      <c r="B188" s="272" t="n">
        <f aca="false">B187</f>
        <v>0.0301055796254917</v>
      </c>
      <c r="C188" s="272" t="n">
        <f aca="false">C187</f>
        <v>0.0296321234411632</v>
      </c>
      <c r="D188" s="272" t="n">
        <f aca="false">D187</f>
        <v>0.0291763813053435</v>
      </c>
      <c r="E188" s="272" t="n">
        <f aca="false">E187</f>
        <v>0.0287307009449184</v>
      </c>
      <c r="F188" s="272" t="n">
        <f aca="false">F187</f>
        <v>0.0282856423228972</v>
      </c>
      <c r="G188" s="272" t="n">
        <f aca="false">G187</f>
        <v>0.0278563580176749</v>
      </c>
      <c r="H188" s="272" t="n">
        <f aca="false">H187</f>
        <v>0.0274570627236058</v>
      </c>
      <c r="I188" s="272" t="n">
        <f aca="false">I187</f>
        <v>0.0270763755422876</v>
      </c>
      <c r="J188" s="272" t="n">
        <f aca="false">J187</f>
        <v>0.0267102909166326</v>
      </c>
      <c r="K188" s="272" t="n">
        <f aca="false">K187</f>
        <v>0.035856897402543</v>
      </c>
      <c r="L188" s="272" t="n">
        <f aca="false">L187</f>
        <v>0.026009411117065</v>
      </c>
      <c r="M188" s="272" t="n">
        <f aca="false">M187</f>
        <v>0.0256954405751425</v>
      </c>
      <c r="N188" s="272" t="n">
        <f aca="false">N187</f>
        <v>0.0253906584254774</v>
      </c>
      <c r="O188" s="272" t="n">
        <f aca="false">O187</f>
        <v>0.0250828128573209</v>
      </c>
      <c r="P188" s="272" t="n">
        <f aca="false">P187</f>
        <v>0.0247742003127271</v>
      </c>
      <c r="Q188" s="272" t="n">
        <f aca="false">Q187</f>
        <v>0.0244751850102866</v>
      </c>
      <c r="R188" s="272" t="n">
        <f aca="false">R187</f>
        <v>0.0242057360897242</v>
      </c>
      <c r="S188" s="272" t="n">
        <f aca="false">S187</f>
        <v>0.0239283970583016</v>
      </c>
      <c r="T188" s="272" t="n">
        <f aca="false">T187</f>
        <v>0.0236601301014262</v>
      </c>
      <c r="U188" s="272" t="n">
        <f aca="false">U187</f>
        <v>0.0233926296301469</v>
      </c>
      <c r="V188" s="272" t="n">
        <f aca="false">V187</f>
        <v>0.0231268907316214</v>
      </c>
      <c r="W188" s="272" t="n">
        <f aca="false">W187</f>
        <v>0.0228970243157977</v>
      </c>
      <c r="X188" s="272" t="n">
        <f aca="false">X187</f>
        <v>0.0226658110238749</v>
      </c>
      <c r="Y188" s="272" t="n">
        <f aca="false">Y187</f>
        <v>0.0224391065310444</v>
      </c>
      <c r="Z188" s="272" t="n">
        <f aca="false">Z187</f>
        <v>0.0222190163493722</v>
      </c>
      <c r="AA188" s="272" t="n">
        <f aca="false">AA187</f>
        <v>0.0219944528354959</v>
      </c>
      <c r="AB188" s="272" t="n">
        <f aca="false">AB187</f>
        <v>0.0218099199263153</v>
      </c>
      <c r="AC188" s="272" t="n">
        <f aca="false">AC187</f>
        <v>0.0216184666185607</v>
      </c>
      <c r="AD188" s="272" t="n">
        <f aca="false">AD187</f>
        <v>0.0214205991065998</v>
      </c>
      <c r="AE188" s="272" t="n">
        <f aca="false">AE187</f>
        <v>0.021211542607587</v>
      </c>
      <c r="AF188" s="272" t="n">
        <f aca="false">AF187</f>
        <v>0.0210027451810123</v>
      </c>
    </row>
    <row r="189" customFormat="false" ht="15" hidden="false" customHeight="false" outlineLevel="0" collapsed="false">
      <c r="A189" s="258" t="n">
        <v>74</v>
      </c>
      <c r="B189" s="270" t="n">
        <f aca="false">B188</f>
        <v>0.0301055796254917</v>
      </c>
      <c r="C189" s="270" t="n">
        <f aca="false">C188</f>
        <v>0.0296321234411632</v>
      </c>
      <c r="D189" s="270" t="n">
        <f aca="false">D188</f>
        <v>0.0291763813053435</v>
      </c>
      <c r="E189" s="270" t="n">
        <f aca="false">E188</f>
        <v>0.0287307009449184</v>
      </c>
      <c r="F189" s="270" t="n">
        <f aca="false">F188</f>
        <v>0.0282856423228972</v>
      </c>
      <c r="G189" s="270" t="n">
        <f aca="false">G188</f>
        <v>0.0278563580176749</v>
      </c>
      <c r="H189" s="270" t="n">
        <f aca="false">H188</f>
        <v>0.0274570627236058</v>
      </c>
      <c r="I189" s="270" t="n">
        <f aca="false">I188</f>
        <v>0.0270763755422876</v>
      </c>
      <c r="J189" s="270" t="n">
        <f aca="false">J188</f>
        <v>0.0267102909166326</v>
      </c>
      <c r="K189" s="270" t="n">
        <f aca="false">K188</f>
        <v>0.035856897402543</v>
      </c>
      <c r="L189" s="270" t="n">
        <f aca="false">L188</f>
        <v>0.026009411117065</v>
      </c>
      <c r="M189" s="270" t="n">
        <f aca="false">M188</f>
        <v>0.0256954405751425</v>
      </c>
      <c r="N189" s="270" t="n">
        <f aca="false">N188</f>
        <v>0.0253906584254774</v>
      </c>
      <c r="O189" s="270" t="n">
        <f aca="false">O188</f>
        <v>0.0250828128573209</v>
      </c>
      <c r="P189" s="270" t="n">
        <f aca="false">P188</f>
        <v>0.0247742003127271</v>
      </c>
      <c r="Q189" s="270" t="n">
        <f aca="false">Q188</f>
        <v>0.0244751850102866</v>
      </c>
      <c r="R189" s="270" t="n">
        <f aca="false">R188</f>
        <v>0.0242057360897242</v>
      </c>
      <c r="S189" s="270" t="n">
        <f aca="false">S188</f>
        <v>0.0239283970583016</v>
      </c>
      <c r="T189" s="270" t="n">
        <f aca="false">T188</f>
        <v>0.0236601301014262</v>
      </c>
      <c r="U189" s="270" t="n">
        <f aca="false">U188</f>
        <v>0.0233926296301469</v>
      </c>
      <c r="V189" s="270" t="n">
        <f aca="false">V188</f>
        <v>0.0231268907316214</v>
      </c>
      <c r="W189" s="270" t="n">
        <f aca="false">W188</f>
        <v>0.0228970243157977</v>
      </c>
      <c r="X189" s="270" t="n">
        <f aca="false">X188</f>
        <v>0.0226658110238749</v>
      </c>
      <c r="Y189" s="270" t="n">
        <f aca="false">Y188</f>
        <v>0.0224391065310444</v>
      </c>
      <c r="Z189" s="270" t="n">
        <f aca="false">Z188</f>
        <v>0.0222190163493722</v>
      </c>
      <c r="AA189" s="270" t="n">
        <f aca="false">AA188</f>
        <v>0.0219944528354959</v>
      </c>
      <c r="AB189" s="270" t="n">
        <f aca="false">AB188</f>
        <v>0.0218099199263153</v>
      </c>
      <c r="AC189" s="270" t="n">
        <f aca="false">AC188</f>
        <v>0.0216184666185607</v>
      </c>
      <c r="AD189" s="270" t="n">
        <f aca="false">AD188</f>
        <v>0.0214205991065998</v>
      </c>
      <c r="AE189" s="270" t="n">
        <f aca="false">AE188</f>
        <v>0.021211542607587</v>
      </c>
      <c r="AF189" s="270" t="n">
        <f aca="false">AF188</f>
        <v>0.0210027451810123</v>
      </c>
    </row>
    <row r="190" customFormat="false" ht="15" hidden="false" customHeight="false" outlineLevel="0" collapsed="false">
      <c r="A190" s="271" t="n">
        <v>75</v>
      </c>
      <c r="B190" s="272" t="n">
        <f aca="false">B50</f>
        <v>0.0478311342076685</v>
      </c>
      <c r="C190" s="272" t="n">
        <f aca="false">C50</f>
        <v>0.0471001554961684</v>
      </c>
      <c r="D190" s="272" t="n">
        <f aca="false">D50</f>
        <v>0.0463693867015357</v>
      </c>
      <c r="E190" s="272" t="n">
        <f aca="false">E50</f>
        <v>0.0456228043288614</v>
      </c>
      <c r="F190" s="272" t="n">
        <f aca="false">F50</f>
        <v>0.0448927006174186</v>
      </c>
      <c r="G190" s="272" t="n">
        <f aca="false">G50</f>
        <v>0.0441749704905432</v>
      </c>
      <c r="H190" s="272" t="n">
        <f aca="false">H50</f>
        <v>0.0435368005365478</v>
      </c>
      <c r="I190" s="272" t="n">
        <f aca="false">I50</f>
        <v>0.0429088150737449</v>
      </c>
      <c r="J190" s="272" t="n">
        <f aca="false">J50</f>
        <v>0.0422935793021938</v>
      </c>
      <c r="K190" s="272" t="n">
        <f aca="false">K50</f>
        <v>0.0560392216620847</v>
      </c>
      <c r="L190" s="272" t="n">
        <f aca="false">L50</f>
        <v>0.0411068360894417</v>
      </c>
      <c r="M190" s="272" t="n">
        <f aca="false">M50</f>
        <v>0.040571218336997</v>
      </c>
      <c r="N190" s="272" t="n">
        <f aca="false">N50</f>
        <v>0.0400512844364702</v>
      </c>
      <c r="O190" s="272" t="n">
        <f aca="false">O50</f>
        <v>0.0395600881132116</v>
      </c>
      <c r="P190" s="272" t="n">
        <f aca="false">P50</f>
        <v>0.0390838544572596</v>
      </c>
      <c r="Q190" s="272" t="n">
        <f aca="false">Q50</f>
        <v>0.0386114639720765</v>
      </c>
      <c r="R190" s="272" t="n">
        <f aca="false">R50</f>
        <v>0.0382004995699604</v>
      </c>
      <c r="S190" s="272" t="n">
        <f aca="false">S50</f>
        <v>0.0377948392742305</v>
      </c>
      <c r="T190" s="272" t="n">
        <f aca="false">T50</f>
        <v>0.0373808816812691</v>
      </c>
      <c r="U190" s="272" t="n">
        <f aca="false">U50</f>
        <v>0.0369617695029369</v>
      </c>
      <c r="V190" s="272" t="n">
        <f aca="false">V50</f>
        <v>0.0365504356037517</v>
      </c>
      <c r="W190" s="272" t="n">
        <f aca="false">W50</f>
        <v>0.0361837550243228</v>
      </c>
      <c r="X190" s="272" t="n">
        <f aca="false">X50</f>
        <v>0.0358189313040168</v>
      </c>
      <c r="Y190" s="272" t="n">
        <f aca="false">Y50</f>
        <v>0.035462003985204</v>
      </c>
      <c r="Z190" s="272" t="n">
        <f aca="false">Z50</f>
        <v>0.035097889571796</v>
      </c>
      <c r="AA190" s="272" t="n">
        <f aca="false">AA50</f>
        <v>0.0347482669084035</v>
      </c>
      <c r="AB190" s="272" t="n">
        <f aca="false">AB50</f>
        <v>0.0344370274490325</v>
      </c>
      <c r="AC190" s="272" t="n">
        <f aca="false">AC50</f>
        <v>0.0341263962044696</v>
      </c>
      <c r="AD190" s="272" t="n">
        <f aca="false">AD50</f>
        <v>0.033826119170595</v>
      </c>
      <c r="AE190" s="272" t="n">
        <f aca="false">AE50</f>
        <v>0.0335331315163183</v>
      </c>
      <c r="AF190" s="272" t="n">
        <f aca="false">AF50</f>
        <v>0.0332452094054642</v>
      </c>
    </row>
    <row r="191" customFormat="false" ht="15" hidden="false" customHeight="false" outlineLevel="0" collapsed="false">
      <c r="A191" s="258" t="n">
        <v>76</v>
      </c>
      <c r="B191" s="270" t="n">
        <f aca="false">B190</f>
        <v>0.0478311342076685</v>
      </c>
      <c r="C191" s="270" t="n">
        <f aca="false">C190</f>
        <v>0.0471001554961684</v>
      </c>
      <c r="D191" s="270" t="n">
        <f aca="false">D190</f>
        <v>0.0463693867015357</v>
      </c>
      <c r="E191" s="270" t="n">
        <f aca="false">E190</f>
        <v>0.0456228043288614</v>
      </c>
      <c r="F191" s="270" t="n">
        <f aca="false">F190</f>
        <v>0.0448927006174186</v>
      </c>
      <c r="G191" s="270" t="n">
        <f aca="false">G190</f>
        <v>0.0441749704905432</v>
      </c>
      <c r="H191" s="270" t="n">
        <f aca="false">H190</f>
        <v>0.0435368005365478</v>
      </c>
      <c r="I191" s="270" t="n">
        <f aca="false">I190</f>
        <v>0.0429088150737449</v>
      </c>
      <c r="J191" s="270" t="n">
        <f aca="false">J190</f>
        <v>0.0422935793021938</v>
      </c>
      <c r="K191" s="270" t="n">
        <f aca="false">K190</f>
        <v>0.0560392216620847</v>
      </c>
      <c r="L191" s="270" t="n">
        <f aca="false">L190</f>
        <v>0.0411068360894417</v>
      </c>
      <c r="M191" s="270" t="n">
        <f aca="false">M190</f>
        <v>0.040571218336997</v>
      </c>
      <c r="N191" s="270" t="n">
        <f aca="false">N190</f>
        <v>0.0400512844364702</v>
      </c>
      <c r="O191" s="270" t="n">
        <f aca="false">O190</f>
        <v>0.0395600881132116</v>
      </c>
      <c r="P191" s="270" t="n">
        <f aca="false">P190</f>
        <v>0.0390838544572596</v>
      </c>
      <c r="Q191" s="270" t="n">
        <f aca="false">Q190</f>
        <v>0.0386114639720765</v>
      </c>
      <c r="R191" s="270" t="n">
        <f aca="false">R190</f>
        <v>0.0382004995699604</v>
      </c>
      <c r="S191" s="270" t="n">
        <f aca="false">S190</f>
        <v>0.0377948392742305</v>
      </c>
      <c r="T191" s="270" t="n">
        <f aca="false">T190</f>
        <v>0.0373808816812691</v>
      </c>
      <c r="U191" s="270" t="n">
        <f aca="false">U190</f>
        <v>0.0369617695029369</v>
      </c>
      <c r="V191" s="270" t="n">
        <f aca="false">V190</f>
        <v>0.0365504356037517</v>
      </c>
      <c r="W191" s="270" t="n">
        <f aca="false">W190</f>
        <v>0.0361837550243228</v>
      </c>
      <c r="X191" s="270" t="n">
        <f aca="false">X190</f>
        <v>0.0358189313040168</v>
      </c>
      <c r="Y191" s="270" t="n">
        <f aca="false">Y190</f>
        <v>0.035462003985204</v>
      </c>
      <c r="Z191" s="270" t="n">
        <f aca="false">Z190</f>
        <v>0.035097889571796</v>
      </c>
      <c r="AA191" s="270" t="n">
        <f aca="false">AA190</f>
        <v>0.0347482669084035</v>
      </c>
      <c r="AB191" s="270" t="n">
        <f aca="false">AB190</f>
        <v>0.0344370274490325</v>
      </c>
      <c r="AC191" s="270" t="n">
        <f aca="false">AC190</f>
        <v>0.0341263962044696</v>
      </c>
      <c r="AD191" s="270" t="n">
        <f aca="false">AD190</f>
        <v>0.033826119170595</v>
      </c>
      <c r="AE191" s="270" t="n">
        <f aca="false">AE190</f>
        <v>0.0335331315163183</v>
      </c>
      <c r="AF191" s="270" t="n">
        <f aca="false">AF190</f>
        <v>0.0332452094054642</v>
      </c>
    </row>
    <row r="192" customFormat="false" ht="15" hidden="false" customHeight="false" outlineLevel="0" collapsed="false">
      <c r="A192" s="271" t="n">
        <v>77</v>
      </c>
      <c r="B192" s="272" t="n">
        <f aca="false">B191</f>
        <v>0.0478311342076685</v>
      </c>
      <c r="C192" s="272" t="n">
        <f aca="false">C191</f>
        <v>0.0471001554961684</v>
      </c>
      <c r="D192" s="272" t="n">
        <f aca="false">D191</f>
        <v>0.0463693867015357</v>
      </c>
      <c r="E192" s="272" t="n">
        <f aca="false">E191</f>
        <v>0.0456228043288614</v>
      </c>
      <c r="F192" s="272" t="n">
        <f aca="false">F191</f>
        <v>0.0448927006174186</v>
      </c>
      <c r="G192" s="272" t="n">
        <f aca="false">G191</f>
        <v>0.0441749704905432</v>
      </c>
      <c r="H192" s="272" t="n">
        <f aca="false">H191</f>
        <v>0.0435368005365478</v>
      </c>
      <c r="I192" s="272" t="n">
        <f aca="false">I191</f>
        <v>0.0429088150737449</v>
      </c>
      <c r="J192" s="272" t="n">
        <f aca="false">J191</f>
        <v>0.0422935793021938</v>
      </c>
      <c r="K192" s="272" t="n">
        <f aca="false">K191</f>
        <v>0.0560392216620847</v>
      </c>
      <c r="L192" s="272" t="n">
        <f aca="false">L191</f>
        <v>0.0411068360894417</v>
      </c>
      <c r="M192" s="272" t="n">
        <f aca="false">M191</f>
        <v>0.040571218336997</v>
      </c>
      <c r="N192" s="272" t="n">
        <f aca="false">N191</f>
        <v>0.0400512844364702</v>
      </c>
      <c r="O192" s="272" t="n">
        <f aca="false">O191</f>
        <v>0.0395600881132116</v>
      </c>
      <c r="P192" s="272" t="n">
        <f aca="false">P191</f>
        <v>0.0390838544572596</v>
      </c>
      <c r="Q192" s="272" t="n">
        <f aca="false">Q191</f>
        <v>0.0386114639720765</v>
      </c>
      <c r="R192" s="272" t="n">
        <f aca="false">R191</f>
        <v>0.0382004995699604</v>
      </c>
      <c r="S192" s="272" t="n">
        <f aca="false">S191</f>
        <v>0.0377948392742305</v>
      </c>
      <c r="T192" s="272" t="n">
        <f aca="false">T191</f>
        <v>0.0373808816812691</v>
      </c>
      <c r="U192" s="272" t="n">
        <f aca="false">U191</f>
        <v>0.0369617695029369</v>
      </c>
      <c r="V192" s="272" t="n">
        <f aca="false">V191</f>
        <v>0.0365504356037517</v>
      </c>
      <c r="W192" s="272" t="n">
        <f aca="false">W191</f>
        <v>0.0361837550243228</v>
      </c>
      <c r="X192" s="272" t="n">
        <f aca="false">X191</f>
        <v>0.0358189313040168</v>
      </c>
      <c r="Y192" s="272" t="n">
        <f aca="false">Y191</f>
        <v>0.035462003985204</v>
      </c>
      <c r="Z192" s="272" t="n">
        <f aca="false">Z191</f>
        <v>0.035097889571796</v>
      </c>
      <c r="AA192" s="272" t="n">
        <f aca="false">AA191</f>
        <v>0.0347482669084035</v>
      </c>
      <c r="AB192" s="272" t="n">
        <f aca="false">AB191</f>
        <v>0.0344370274490325</v>
      </c>
      <c r="AC192" s="272" t="n">
        <f aca="false">AC191</f>
        <v>0.0341263962044696</v>
      </c>
      <c r="AD192" s="272" t="n">
        <f aca="false">AD191</f>
        <v>0.033826119170595</v>
      </c>
      <c r="AE192" s="272" t="n">
        <f aca="false">AE191</f>
        <v>0.0335331315163183</v>
      </c>
      <c r="AF192" s="272" t="n">
        <f aca="false">AF191</f>
        <v>0.0332452094054642</v>
      </c>
    </row>
    <row r="193" customFormat="false" ht="15" hidden="false" customHeight="false" outlineLevel="0" collapsed="false">
      <c r="A193" s="258" t="n">
        <v>78</v>
      </c>
      <c r="B193" s="270" t="n">
        <f aca="false">B192</f>
        <v>0.0478311342076685</v>
      </c>
      <c r="C193" s="270" t="n">
        <f aca="false">C192</f>
        <v>0.0471001554961684</v>
      </c>
      <c r="D193" s="270" t="n">
        <f aca="false">D192</f>
        <v>0.0463693867015357</v>
      </c>
      <c r="E193" s="270" t="n">
        <f aca="false">E192</f>
        <v>0.0456228043288614</v>
      </c>
      <c r="F193" s="270" t="n">
        <f aca="false">F192</f>
        <v>0.0448927006174186</v>
      </c>
      <c r="G193" s="270" t="n">
        <f aca="false">G192</f>
        <v>0.0441749704905432</v>
      </c>
      <c r="H193" s="270" t="n">
        <f aca="false">H192</f>
        <v>0.0435368005365478</v>
      </c>
      <c r="I193" s="270" t="n">
        <f aca="false">I192</f>
        <v>0.0429088150737449</v>
      </c>
      <c r="J193" s="270" t="n">
        <f aca="false">J192</f>
        <v>0.0422935793021938</v>
      </c>
      <c r="K193" s="270" t="n">
        <f aca="false">K192</f>
        <v>0.0560392216620847</v>
      </c>
      <c r="L193" s="270" t="n">
        <f aca="false">L192</f>
        <v>0.0411068360894417</v>
      </c>
      <c r="M193" s="270" t="n">
        <f aca="false">M192</f>
        <v>0.040571218336997</v>
      </c>
      <c r="N193" s="270" t="n">
        <f aca="false">N192</f>
        <v>0.0400512844364702</v>
      </c>
      <c r="O193" s="270" t="n">
        <f aca="false">O192</f>
        <v>0.0395600881132116</v>
      </c>
      <c r="P193" s="270" t="n">
        <f aca="false">P192</f>
        <v>0.0390838544572596</v>
      </c>
      <c r="Q193" s="270" t="n">
        <f aca="false">Q192</f>
        <v>0.0386114639720765</v>
      </c>
      <c r="R193" s="270" t="n">
        <f aca="false">R192</f>
        <v>0.0382004995699604</v>
      </c>
      <c r="S193" s="270" t="n">
        <f aca="false">S192</f>
        <v>0.0377948392742305</v>
      </c>
      <c r="T193" s="270" t="n">
        <f aca="false">T192</f>
        <v>0.0373808816812691</v>
      </c>
      <c r="U193" s="270" t="n">
        <f aca="false">U192</f>
        <v>0.0369617695029369</v>
      </c>
      <c r="V193" s="270" t="n">
        <f aca="false">V192</f>
        <v>0.0365504356037517</v>
      </c>
      <c r="W193" s="270" t="n">
        <f aca="false">W192</f>
        <v>0.0361837550243228</v>
      </c>
      <c r="X193" s="270" t="n">
        <f aca="false">X192</f>
        <v>0.0358189313040168</v>
      </c>
      <c r="Y193" s="270" t="n">
        <f aca="false">Y192</f>
        <v>0.035462003985204</v>
      </c>
      <c r="Z193" s="270" t="n">
        <f aca="false">Z192</f>
        <v>0.035097889571796</v>
      </c>
      <c r="AA193" s="270" t="n">
        <f aca="false">AA192</f>
        <v>0.0347482669084035</v>
      </c>
      <c r="AB193" s="270" t="n">
        <f aca="false">AB192</f>
        <v>0.0344370274490325</v>
      </c>
      <c r="AC193" s="270" t="n">
        <f aca="false">AC192</f>
        <v>0.0341263962044696</v>
      </c>
      <c r="AD193" s="270" t="n">
        <f aca="false">AD192</f>
        <v>0.033826119170595</v>
      </c>
      <c r="AE193" s="270" t="n">
        <f aca="false">AE192</f>
        <v>0.0335331315163183</v>
      </c>
      <c r="AF193" s="270" t="n">
        <f aca="false">AF192</f>
        <v>0.0332452094054642</v>
      </c>
    </row>
    <row r="194" customFormat="false" ht="15" hidden="false" customHeight="false" outlineLevel="0" collapsed="false">
      <c r="A194" s="271" t="n">
        <v>79</v>
      </c>
      <c r="B194" s="272" t="n">
        <f aca="false">B193</f>
        <v>0.0478311342076685</v>
      </c>
      <c r="C194" s="272" t="n">
        <f aca="false">C193</f>
        <v>0.0471001554961684</v>
      </c>
      <c r="D194" s="272" t="n">
        <f aca="false">D193</f>
        <v>0.0463693867015357</v>
      </c>
      <c r="E194" s="272" t="n">
        <f aca="false">E193</f>
        <v>0.0456228043288614</v>
      </c>
      <c r="F194" s="272" t="n">
        <f aca="false">F193</f>
        <v>0.0448927006174186</v>
      </c>
      <c r="G194" s="272" t="n">
        <f aca="false">G193</f>
        <v>0.0441749704905432</v>
      </c>
      <c r="H194" s="272" t="n">
        <f aca="false">H193</f>
        <v>0.0435368005365478</v>
      </c>
      <c r="I194" s="272" t="n">
        <f aca="false">I193</f>
        <v>0.0429088150737449</v>
      </c>
      <c r="J194" s="272" t="n">
        <f aca="false">J193</f>
        <v>0.0422935793021938</v>
      </c>
      <c r="K194" s="272" t="n">
        <f aca="false">K193</f>
        <v>0.0560392216620847</v>
      </c>
      <c r="L194" s="272" t="n">
        <f aca="false">L193</f>
        <v>0.0411068360894417</v>
      </c>
      <c r="M194" s="272" t="n">
        <f aca="false">M193</f>
        <v>0.040571218336997</v>
      </c>
      <c r="N194" s="272" t="n">
        <f aca="false">N193</f>
        <v>0.0400512844364702</v>
      </c>
      <c r="O194" s="272" t="n">
        <f aca="false">O193</f>
        <v>0.0395600881132116</v>
      </c>
      <c r="P194" s="272" t="n">
        <f aca="false">P193</f>
        <v>0.0390838544572596</v>
      </c>
      <c r="Q194" s="272" t="n">
        <f aca="false">Q193</f>
        <v>0.0386114639720765</v>
      </c>
      <c r="R194" s="272" t="n">
        <f aca="false">R193</f>
        <v>0.0382004995699604</v>
      </c>
      <c r="S194" s="272" t="n">
        <f aca="false">S193</f>
        <v>0.0377948392742305</v>
      </c>
      <c r="T194" s="272" t="n">
        <f aca="false">T193</f>
        <v>0.0373808816812691</v>
      </c>
      <c r="U194" s="272" t="n">
        <f aca="false">U193</f>
        <v>0.0369617695029369</v>
      </c>
      <c r="V194" s="272" t="n">
        <f aca="false">V193</f>
        <v>0.0365504356037517</v>
      </c>
      <c r="W194" s="272" t="n">
        <f aca="false">W193</f>
        <v>0.0361837550243228</v>
      </c>
      <c r="X194" s="272" t="n">
        <f aca="false">X193</f>
        <v>0.0358189313040168</v>
      </c>
      <c r="Y194" s="272" t="n">
        <f aca="false">Y193</f>
        <v>0.035462003985204</v>
      </c>
      <c r="Z194" s="272" t="n">
        <f aca="false">Z193</f>
        <v>0.035097889571796</v>
      </c>
      <c r="AA194" s="272" t="n">
        <f aca="false">AA193</f>
        <v>0.0347482669084035</v>
      </c>
      <c r="AB194" s="272" t="n">
        <f aca="false">AB193</f>
        <v>0.0344370274490325</v>
      </c>
      <c r="AC194" s="272" t="n">
        <f aca="false">AC193</f>
        <v>0.0341263962044696</v>
      </c>
      <c r="AD194" s="272" t="n">
        <f aca="false">AD193</f>
        <v>0.033826119170595</v>
      </c>
      <c r="AE194" s="272" t="n">
        <f aca="false">AE193</f>
        <v>0.0335331315163183</v>
      </c>
      <c r="AF194" s="272" t="n">
        <f aca="false">AF193</f>
        <v>0.0332452094054642</v>
      </c>
    </row>
    <row r="195" customFormat="false" ht="15" hidden="false" customHeight="false" outlineLevel="0" collapsed="false">
      <c r="A195" s="258" t="n">
        <v>80</v>
      </c>
      <c r="B195" s="270" t="n">
        <f aca="false">B51</f>
        <v>0.0811081117411385</v>
      </c>
      <c r="C195" s="270" t="n">
        <f aca="false">C51</f>
        <v>0.0797740128175845</v>
      </c>
      <c r="D195" s="270" t="n">
        <f aca="false">D51</f>
        <v>0.0784305543848991</v>
      </c>
      <c r="E195" s="270" t="n">
        <f aca="false">E51</f>
        <v>0.0771134588000484</v>
      </c>
      <c r="F195" s="270" t="n">
        <f aca="false">F51</f>
        <v>0.0758090158638299</v>
      </c>
      <c r="G195" s="270" t="n">
        <f aca="false">G51</f>
        <v>0.0745105539662322</v>
      </c>
      <c r="H195" s="270" t="n">
        <f aca="false">H51</f>
        <v>0.0733172022720817</v>
      </c>
      <c r="I195" s="270" t="n">
        <f aca="false">I51</f>
        <v>0.0721337420212893</v>
      </c>
      <c r="J195" s="270" t="n">
        <f aca="false">J51</f>
        <v>0.0709633082815051</v>
      </c>
      <c r="K195" s="270" t="n">
        <f aca="false">K51</f>
        <v>0.0889981749594493</v>
      </c>
      <c r="L195" s="270" t="n">
        <f aca="false">L51</f>
        <v>0.0686266542662537</v>
      </c>
      <c r="M195" s="270" t="n">
        <f aca="false">M51</f>
        <v>0.0676088510723256</v>
      </c>
      <c r="N195" s="270" t="n">
        <f aca="false">N51</f>
        <v>0.0666392948056538</v>
      </c>
      <c r="O195" s="270" t="n">
        <f aca="false">O51</f>
        <v>0.0656678363950657</v>
      </c>
      <c r="P195" s="270" t="n">
        <f aca="false">P51</f>
        <v>0.0647075471571574</v>
      </c>
      <c r="Q195" s="270" t="n">
        <f aca="false">Q51</f>
        <v>0.0637729981860586</v>
      </c>
      <c r="R195" s="270" t="n">
        <f aca="false">R51</f>
        <v>0.0629339570133075</v>
      </c>
      <c r="S195" s="270" t="n">
        <f aca="false">S51</f>
        <v>0.0621121600956183</v>
      </c>
      <c r="T195" s="270" t="n">
        <f aca="false">T51</f>
        <v>0.0613225032297137</v>
      </c>
      <c r="U195" s="270" t="n">
        <f aca="false">U51</f>
        <v>0.0605677639672222</v>
      </c>
      <c r="V195" s="270" t="n">
        <f aca="false">V51</f>
        <v>0.0598316607351404</v>
      </c>
      <c r="W195" s="270" t="n">
        <f aca="false">W51</f>
        <v>0.0591747396368349</v>
      </c>
      <c r="X195" s="270" t="n">
        <f aca="false">X51</f>
        <v>0.0585270574283671</v>
      </c>
      <c r="Y195" s="270" t="n">
        <f aca="false">Y51</f>
        <v>0.0578623555305718</v>
      </c>
      <c r="Z195" s="270" t="n">
        <f aca="false">Z51</f>
        <v>0.0572222589175847</v>
      </c>
      <c r="AA195" s="270" t="n">
        <f aca="false">AA51</f>
        <v>0.0565625516206181</v>
      </c>
      <c r="AB195" s="270" t="n">
        <f aca="false">AB51</f>
        <v>0.055999984991126</v>
      </c>
      <c r="AC195" s="270" t="n">
        <f aca="false">AC51</f>
        <v>0.0554416503167424</v>
      </c>
      <c r="AD195" s="270" t="n">
        <f aca="false">AD51</f>
        <v>0.0548791440297719</v>
      </c>
      <c r="AE195" s="270" t="n">
        <f aca="false">AE51</f>
        <v>0.0543273074039346</v>
      </c>
      <c r="AF195" s="270" t="n">
        <f aca="false">AF51</f>
        <v>0.0537808176846558</v>
      </c>
    </row>
    <row r="196" customFormat="false" ht="15" hidden="false" customHeight="false" outlineLevel="0" collapsed="false">
      <c r="A196" s="271" t="n">
        <v>81</v>
      </c>
      <c r="B196" s="272" t="n">
        <f aca="false">B195</f>
        <v>0.0811081117411385</v>
      </c>
      <c r="C196" s="272" t="n">
        <f aca="false">C195</f>
        <v>0.0797740128175845</v>
      </c>
      <c r="D196" s="272" t="n">
        <f aca="false">D195</f>
        <v>0.0784305543848991</v>
      </c>
      <c r="E196" s="272" t="n">
        <f aca="false">E195</f>
        <v>0.0771134588000484</v>
      </c>
      <c r="F196" s="272" t="n">
        <f aca="false">F195</f>
        <v>0.0758090158638299</v>
      </c>
      <c r="G196" s="272" t="n">
        <f aca="false">G195</f>
        <v>0.0745105539662322</v>
      </c>
      <c r="H196" s="272" t="n">
        <f aca="false">H195</f>
        <v>0.0733172022720817</v>
      </c>
      <c r="I196" s="272" t="n">
        <f aca="false">I195</f>
        <v>0.0721337420212893</v>
      </c>
      <c r="J196" s="272" t="n">
        <f aca="false">J195</f>
        <v>0.0709633082815051</v>
      </c>
      <c r="K196" s="272" t="n">
        <f aca="false">K195</f>
        <v>0.0889981749594493</v>
      </c>
      <c r="L196" s="272" t="n">
        <f aca="false">L195</f>
        <v>0.0686266542662537</v>
      </c>
      <c r="M196" s="272" t="n">
        <f aca="false">M195</f>
        <v>0.0676088510723256</v>
      </c>
      <c r="N196" s="272" t="n">
        <f aca="false">N195</f>
        <v>0.0666392948056538</v>
      </c>
      <c r="O196" s="272" t="n">
        <f aca="false">O195</f>
        <v>0.0656678363950657</v>
      </c>
      <c r="P196" s="272" t="n">
        <f aca="false">P195</f>
        <v>0.0647075471571574</v>
      </c>
      <c r="Q196" s="272" t="n">
        <f aca="false">Q195</f>
        <v>0.0637729981860586</v>
      </c>
      <c r="R196" s="272" t="n">
        <f aca="false">R195</f>
        <v>0.0629339570133075</v>
      </c>
      <c r="S196" s="272" t="n">
        <f aca="false">S195</f>
        <v>0.0621121600956183</v>
      </c>
      <c r="T196" s="272" t="n">
        <f aca="false">T195</f>
        <v>0.0613225032297137</v>
      </c>
      <c r="U196" s="272" t="n">
        <f aca="false">U195</f>
        <v>0.0605677639672222</v>
      </c>
      <c r="V196" s="272" t="n">
        <f aca="false">V195</f>
        <v>0.0598316607351404</v>
      </c>
      <c r="W196" s="272" t="n">
        <f aca="false">W195</f>
        <v>0.0591747396368349</v>
      </c>
      <c r="X196" s="272" t="n">
        <f aca="false">X195</f>
        <v>0.0585270574283671</v>
      </c>
      <c r="Y196" s="272" t="n">
        <f aca="false">Y195</f>
        <v>0.0578623555305718</v>
      </c>
      <c r="Z196" s="272" t="n">
        <f aca="false">Z195</f>
        <v>0.0572222589175847</v>
      </c>
      <c r="AA196" s="272" t="n">
        <f aca="false">AA195</f>
        <v>0.0565625516206181</v>
      </c>
      <c r="AB196" s="272" t="n">
        <f aca="false">AB195</f>
        <v>0.055999984991126</v>
      </c>
      <c r="AC196" s="272" t="n">
        <f aca="false">AC195</f>
        <v>0.0554416503167424</v>
      </c>
      <c r="AD196" s="272" t="n">
        <f aca="false">AD195</f>
        <v>0.0548791440297719</v>
      </c>
      <c r="AE196" s="272" t="n">
        <f aca="false">AE195</f>
        <v>0.0543273074039346</v>
      </c>
      <c r="AF196" s="272" t="n">
        <f aca="false">AF195</f>
        <v>0.0537808176846558</v>
      </c>
    </row>
    <row r="197" customFormat="false" ht="15" hidden="false" customHeight="false" outlineLevel="0" collapsed="false">
      <c r="A197" s="258" t="n">
        <v>82</v>
      </c>
      <c r="B197" s="270" t="n">
        <f aca="false">B196</f>
        <v>0.0811081117411385</v>
      </c>
      <c r="C197" s="270" t="n">
        <f aca="false">C196</f>
        <v>0.0797740128175845</v>
      </c>
      <c r="D197" s="270" t="n">
        <f aca="false">D196</f>
        <v>0.0784305543848991</v>
      </c>
      <c r="E197" s="270" t="n">
        <f aca="false">E196</f>
        <v>0.0771134588000484</v>
      </c>
      <c r="F197" s="270" t="n">
        <f aca="false">F196</f>
        <v>0.0758090158638299</v>
      </c>
      <c r="G197" s="270" t="n">
        <f aca="false">G196</f>
        <v>0.0745105539662322</v>
      </c>
      <c r="H197" s="270" t="n">
        <f aca="false">H196</f>
        <v>0.0733172022720817</v>
      </c>
      <c r="I197" s="270" t="n">
        <f aca="false">I196</f>
        <v>0.0721337420212893</v>
      </c>
      <c r="J197" s="270" t="n">
        <f aca="false">J196</f>
        <v>0.0709633082815051</v>
      </c>
      <c r="K197" s="270" t="n">
        <f aca="false">K196</f>
        <v>0.0889981749594493</v>
      </c>
      <c r="L197" s="270" t="n">
        <f aca="false">L196</f>
        <v>0.0686266542662537</v>
      </c>
      <c r="M197" s="270" t="n">
        <f aca="false">M196</f>
        <v>0.0676088510723256</v>
      </c>
      <c r="N197" s="270" t="n">
        <f aca="false">N196</f>
        <v>0.0666392948056538</v>
      </c>
      <c r="O197" s="270" t="n">
        <f aca="false">O196</f>
        <v>0.0656678363950657</v>
      </c>
      <c r="P197" s="270" t="n">
        <f aca="false">P196</f>
        <v>0.0647075471571574</v>
      </c>
      <c r="Q197" s="270" t="n">
        <f aca="false">Q196</f>
        <v>0.0637729981860586</v>
      </c>
      <c r="R197" s="270" t="n">
        <f aca="false">R196</f>
        <v>0.0629339570133075</v>
      </c>
      <c r="S197" s="270" t="n">
        <f aca="false">S196</f>
        <v>0.0621121600956183</v>
      </c>
      <c r="T197" s="270" t="n">
        <f aca="false">T196</f>
        <v>0.0613225032297137</v>
      </c>
      <c r="U197" s="270" t="n">
        <f aca="false">U196</f>
        <v>0.0605677639672222</v>
      </c>
      <c r="V197" s="270" t="n">
        <f aca="false">V196</f>
        <v>0.0598316607351404</v>
      </c>
      <c r="W197" s="270" t="n">
        <f aca="false">W196</f>
        <v>0.0591747396368349</v>
      </c>
      <c r="X197" s="270" t="n">
        <f aca="false">X196</f>
        <v>0.0585270574283671</v>
      </c>
      <c r="Y197" s="270" t="n">
        <f aca="false">Y196</f>
        <v>0.0578623555305718</v>
      </c>
      <c r="Z197" s="270" t="n">
        <f aca="false">Z196</f>
        <v>0.0572222589175847</v>
      </c>
      <c r="AA197" s="270" t="n">
        <f aca="false">AA196</f>
        <v>0.0565625516206181</v>
      </c>
      <c r="AB197" s="270" t="n">
        <f aca="false">AB196</f>
        <v>0.055999984991126</v>
      </c>
      <c r="AC197" s="270" t="n">
        <f aca="false">AC196</f>
        <v>0.0554416503167424</v>
      </c>
      <c r="AD197" s="270" t="n">
        <f aca="false">AD196</f>
        <v>0.0548791440297719</v>
      </c>
      <c r="AE197" s="270" t="n">
        <f aca="false">AE196</f>
        <v>0.0543273074039346</v>
      </c>
      <c r="AF197" s="270" t="n">
        <f aca="false">AF196</f>
        <v>0.0537808176846558</v>
      </c>
    </row>
    <row r="198" customFormat="false" ht="15" hidden="false" customHeight="false" outlineLevel="0" collapsed="false">
      <c r="A198" s="271" t="n">
        <v>83</v>
      </c>
      <c r="B198" s="272" t="n">
        <f aca="false">B197</f>
        <v>0.0811081117411385</v>
      </c>
      <c r="C198" s="272" t="n">
        <f aca="false">C197</f>
        <v>0.0797740128175845</v>
      </c>
      <c r="D198" s="272" t="n">
        <f aca="false">D197</f>
        <v>0.0784305543848991</v>
      </c>
      <c r="E198" s="272" t="n">
        <f aca="false">E197</f>
        <v>0.0771134588000484</v>
      </c>
      <c r="F198" s="272" t="n">
        <f aca="false">F197</f>
        <v>0.0758090158638299</v>
      </c>
      <c r="G198" s="272" t="n">
        <f aca="false">G197</f>
        <v>0.0745105539662322</v>
      </c>
      <c r="H198" s="272" t="n">
        <f aca="false">H197</f>
        <v>0.0733172022720817</v>
      </c>
      <c r="I198" s="272" t="n">
        <f aca="false">I197</f>
        <v>0.0721337420212893</v>
      </c>
      <c r="J198" s="272" t="n">
        <f aca="false">J197</f>
        <v>0.0709633082815051</v>
      </c>
      <c r="K198" s="272" t="n">
        <f aca="false">K197</f>
        <v>0.0889981749594493</v>
      </c>
      <c r="L198" s="272" t="n">
        <f aca="false">L197</f>
        <v>0.0686266542662537</v>
      </c>
      <c r="M198" s="272" t="n">
        <f aca="false">M197</f>
        <v>0.0676088510723256</v>
      </c>
      <c r="N198" s="272" t="n">
        <f aca="false">N197</f>
        <v>0.0666392948056538</v>
      </c>
      <c r="O198" s="272" t="n">
        <f aca="false">O197</f>
        <v>0.0656678363950657</v>
      </c>
      <c r="P198" s="272" t="n">
        <f aca="false">P197</f>
        <v>0.0647075471571574</v>
      </c>
      <c r="Q198" s="272" t="n">
        <f aca="false">Q197</f>
        <v>0.0637729981860586</v>
      </c>
      <c r="R198" s="272" t="n">
        <f aca="false">R197</f>
        <v>0.0629339570133075</v>
      </c>
      <c r="S198" s="272" t="n">
        <f aca="false">S197</f>
        <v>0.0621121600956183</v>
      </c>
      <c r="T198" s="272" t="n">
        <f aca="false">T197</f>
        <v>0.0613225032297137</v>
      </c>
      <c r="U198" s="272" t="n">
        <f aca="false">U197</f>
        <v>0.0605677639672222</v>
      </c>
      <c r="V198" s="272" t="n">
        <f aca="false">V197</f>
        <v>0.0598316607351404</v>
      </c>
      <c r="W198" s="272" t="n">
        <f aca="false">W197</f>
        <v>0.0591747396368349</v>
      </c>
      <c r="X198" s="272" t="n">
        <f aca="false">X197</f>
        <v>0.0585270574283671</v>
      </c>
      <c r="Y198" s="272" t="n">
        <f aca="false">Y197</f>
        <v>0.0578623555305718</v>
      </c>
      <c r="Z198" s="272" t="n">
        <f aca="false">Z197</f>
        <v>0.0572222589175847</v>
      </c>
      <c r="AA198" s="272" t="n">
        <f aca="false">AA197</f>
        <v>0.0565625516206181</v>
      </c>
      <c r="AB198" s="272" t="n">
        <f aca="false">AB197</f>
        <v>0.055999984991126</v>
      </c>
      <c r="AC198" s="272" t="n">
        <f aca="false">AC197</f>
        <v>0.0554416503167424</v>
      </c>
      <c r="AD198" s="272" t="n">
        <f aca="false">AD197</f>
        <v>0.0548791440297719</v>
      </c>
      <c r="AE198" s="272" t="n">
        <f aca="false">AE197</f>
        <v>0.0543273074039346</v>
      </c>
      <c r="AF198" s="272" t="n">
        <f aca="false">AF197</f>
        <v>0.0537808176846558</v>
      </c>
    </row>
    <row r="199" customFormat="false" ht="15" hidden="false" customHeight="false" outlineLevel="0" collapsed="false">
      <c r="A199" s="258" t="n">
        <v>84</v>
      </c>
      <c r="B199" s="270" t="n">
        <f aca="false">B198</f>
        <v>0.0811081117411385</v>
      </c>
      <c r="C199" s="270" t="n">
        <f aca="false">C198</f>
        <v>0.0797740128175845</v>
      </c>
      <c r="D199" s="270" t="n">
        <f aca="false">D198</f>
        <v>0.0784305543848991</v>
      </c>
      <c r="E199" s="270" t="n">
        <f aca="false">E198</f>
        <v>0.0771134588000484</v>
      </c>
      <c r="F199" s="270" t="n">
        <f aca="false">F198</f>
        <v>0.0758090158638299</v>
      </c>
      <c r="G199" s="270" t="n">
        <f aca="false">G198</f>
        <v>0.0745105539662322</v>
      </c>
      <c r="H199" s="270" t="n">
        <f aca="false">H198</f>
        <v>0.0733172022720817</v>
      </c>
      <c r="I199" s="270" t="n">
        <f aca="false">I198</f>
        <v>0.0721337420212893</v>
      </c>
      <c r="J199" s="270" t="n">
        <f aca="false">J198</f>
        <v>0.0709633082815051</v>
      </c>
      <c r="K199" s="270" t="n">
        <f aca="false">K198</f>
        <v>0.0889981749594493</v>
      </c>
      <c r="L199" s="270" t="n">
        <f aca="false">L198</f>
        <v>0.0686266542662537</v>
      </c>
      <c r="M199" s="270" t="n">
        <f aca="false">M198</f>
        <v>0.0676088510723256</v>
      </c>
      <c r="N199" s="270" t="n">
        <f aca="false">N198</f>
        <v>0.0666392948056538</v>
      </c>
      <c r="O199" s="270" t="n">
        <f aca="false">O198</f>
        <v>0.0656678363950657</v>
      </c>
      <c r="P199" s="270" t="n">
        <f aca="false">P198</f>
        <v>0.0647075471571574</v>
      </c>
      <c r="Q199" s="270" t="n">
        <f aca="false">Q198</f>
        <v>0.0637729981860586</v>
      </c>
      <c r="R199" s="270" t="n">
        <f aca="false">R198</f>
        <v>0.0629339570133075</v>
      </c>
      <c r="S199" s="270" t="n">
        <f aca="false">S198</f>
        <v>0.0621121600956183</v>
      </c>
      <c r="T199" s="270" t="n">
        <f aca="false">T198</f>
        <v>0.0613225032297137</v>
      </c>
      <c r="U199" s="270" t="n">
        <f aca="false">U198</f>
        <v>0.0605677639672222</v>
      </c>
      <c r="V199" s="270" t="n">
        <f aca="false">V198</f>
        <v>0.0598316607351404</v>
      </c>
      <c r="W199" s="270" t="n">
        <f aca="false">W198</f>
        <v>0.0591747396368349</v>
      </c>
      <c r="X199" s="270" t="n">
        <f aca="false">X198</f>
        <v>0.0585270574283671</v>
      </c>
      <c r="Y199" s="270" t="n">
        <f aca="false">Y198</f>
        <v>0.0578623555305718</v>
      </c>
      <c r="Z199" s="270" t="n">
        <f aca="false">Z198</f>
        <v>0.0572222589175847</v>
      </c>
      <c r="AA199" s="270" t="n">
        <f aca="false">AA198</f>
        <v>0.0565625516206181</v>
      </c>
      <c r="AB199" s="270" t="n">
        <f aca="false">AB198</f>
        <v>0.055999984991126</v>
      </c>
      <c r="AC199" s="270" t="n">
        <f aca="false">AC198</f>
        <v>0.0554416503167424</v>
      </c>
      <c r="AD199" s="270" t="n">
        <f aca="false">AD198</f>
        <v>0.0548791440297719</v>
      </c>
      <c r="AE199" s="270" t="n">
        <f aca="false">AE198</f>
        <v>0.0543273074039346</v>
      </c>
      <c r="AF199" s="270" t="n">
        <f aca="false">AF198</f>
        <v>0.0537808176846558</v>
      </c>
    </row>
    <row r="200" customFormat="false" ht="15" hidden="false" customHeight="false" outlineLevel="0" collapsed="false">
      <c r="A200" s="271" t="n">
        <v>85</v>
      </c>
      <c r="B200" s="272" t="n">
        <f aca="false">B52</f>
        <v>0.122692000598832</v>
      </c>
      <c r="C200" s="272" t="n">
        <f aca="false">C52</f>
        <v>0.120454493841926</v>
      </c>
      <c r="D200" s="272" t="n">
        <f aca="false">D52</f>
        <v>0.118296255944406</v>
      </c>
      <c r="E200" s="272" t="n">
        <f aca="false">E52</f>
        <v>0.116239772706064</v>
      </c>
      <c r="F200" s="272" t="n">
        <f aca="false">F52</f>
        <v>0.114247326939725</v>
      </c>
      <c r="G200" s="272" t="n">
        <f aca="false">G52</f>
        <v>0.112291291867614</v>
      </c>
      <c r="H200" s="272" t="n">
        <f aca="false">H52</f>
        <v>0.110575720330226</v>
      </c>
      <c r="I200" s="272" t="n">
        <f aca="false">I52</f>
        <v>0.108838232594659</v>
      </c>
      <c r="J200" s="272" t="n">
        <f aca="false">J52</f>
        <v>0.107072994955215</v>
      </c>
      <c r="K200" s="272" t="n">
        <f aca="false">K52</f>
        <v>0.128683352424437</v>
      </c>
      <c r="L200" s="272" t="n">
        <f aca="false">L52</f>
        <v>0.103674935825138</v>
      </c>
      <c r="M200" s="272" t="n">
        <f aca="false">M52</f>
        <v>0.102167667144476</v>
      </c>
      <c r="N200" s="272" t="n">
        <f aca="false">N52</f>
        <v>0.10061127484301</v>
      </c>
      <c r="O200" s="272" t="n">
        <f aca="false">O52</f>
        <v>0.0990826656938091</v>
      </c>
      <c r="P200" s="272" t="n">
        <f aca="false">P52</f>
        <v>0.0976041967814843</v>
      </c>
      <c r="Q200" s="272" t="n">
        <f aca="false">Q52</f>
        <v>0.0961185476501789</v>
      </c>
      <c r="R200" s="272" t="n">
        <f aca="false">R52</f>
        <v>0.0948177070407932</v>
      </c>
      <c r="S200" s="272" t="n">
        <f aca="false">S52</f>
        <v>0.0935579714318013</v>
      </c>
      <c r="T200" s="272" t="n">
        <f aca="false">T52</f>
        <v>0.092312187072755</v>
      </c>
      <c r="U200" s="272" t="n">
        <f aca="false">U52</f>
        <v>0.0910738298896285</v>
      </c>
      <c r="V200" s="272" t="n">
        <f aca="false">V52</f>
        <v>0.0898412082329707</v>
      </c>
      <c r="W200" s="272" t="n">
        <f aca="false">W52</f>
        <v>0.0887798023668531</v>
      </c>
      <c r="X200" s="272" t="n">
        <f aca="false">X52</f>
        <v>0.087734243397979</v>
      </c>
      <c r="Y200" s="272" t="n">
        <f aca="false">Y52</f>
        <v>0.0867307681012153</v>
      </c>
      <c r="Z200" s="272" t="n">
        <f aca="false">Z52</f>
        <v>0.0857328628658183</v>
      </c>
      <c r="AA200" s="272" t="n">
        <f aca="false">AA52</f>
        <v>0.0847966884630552</v>
      </c>
      <c r="AB200" s="272" t="n">
        <f aca="false">AB52</f>
        <v>0.0839552828221588</v>
      </c>
      <c r="AC200" s="272" t="n">
        <f aca="false">AC52</f>
        <v>0.0831140598840836</v>
      </c>
      <c r="AD200" s="272" t="n">
        <f aca="false">AD52</f>
        <v>0.0822731043872276</v>
      </c>
      <c r="AE200" s="272" t="n">
        <f aca="false">AE52</f>
        <v>0.0814332539950519</v>
      </c>
      <c r="AF200" s="272" t="n">
        <f aca="false">AF52</f>
        <v>0.0806006201704863</v>
      </c>
    </row>
    <row r="201" customFormat="false" ht="15" hidden="false" customHeight="false" outlineLevel="0" collapsed="false">
      <c r="A201" s="258" t="n">
        <v>86</v>
      </c>
      <c r="B201" s="270" t="n">
        <f aca="false">B200</f>
        <v>0.122692000598832</v>
      </c>
      <c r="C201" s="270" t="n">
        <f aca="false">C200</f>
        <v>0.120454493841926</v>
      </c>
      <c r="D201" s="270" t="n">
        <f aca="false">D200</f>
        <v>0.118296255944406</v>
      </c>
      <c r="E201" s="270" t="n">
        <f aca="false">E200</f>
        <v>0.116239772706064</v>
      </c>
      <c r="F201" s="270" t="n">
        <f aca="false">F200</f>
        <v>0.114247326939725</v>
      </c>
      <c r="G201" s="270" t="n">
        <f aca="false">G200</f>
        <v>0.112291291867614</v>
      </c>
      <c r="H201" s="270" t="n">
        <f aca="false">H200</f>
        <v>0.110575720330226</v>
      </c>
      <c r="I201" s="270" t="n">
        <f aca="false">I200</f>
        <v>0.108838232594659</v>
      </c>
      <c r="J201" s="270" t="n">
        <f aca="false">J200</f>
        <v>0.107072994955215</v>
      </c>
      <c r="K201" s="270" t="n">
        <f aca="false">K200</f>
        <v>0.128683352424437</v>
      </c>
      <c r="L201" s="270" t="n">
        <f aca="false">L200</f>
        <v>0.103674935825138</v>
      </c>
      <c r="M201" s="270" t="n">
        <f aca="false">M200</f>
        <v>0.102167667144476</v>
      </c>
      <c r="N201" s="270" t="n">
        <f aca="false">N200</f>
        <v>0.10061127484301</v>
      </c>
      <c r="O201" s="270" t="n">
        <f aca="false">O200</f>
        <v>0.0990826656938091</v>
      </c>
      <c r="P201" s="270" t="n">
        <f aca="false">P200</f>
        <v>0.0976041967814843</v>
      </c>
      <c r="Q201" s="270" t="n">
        <f aca="false">Q200</f>
        <v>0.0961185476501789</v>
      </c>
      <c r="R201" s="270" t="n">
        <f aca="false">R200</f>
        <v>0.0948177070407932</v>
      </c>
      <c r="S201" s="270" t="n">
        <f aca="false">S200</f>
        <v>0.0935579714318013</v>
      </c>
      <c r="T201" s="270" t="n">
        <f aca="false">T200</f>
        <v>0.092312187072755</v>
      </c>
      <c r="U201" s="270" t="n">
        <f aca="false">U200</f>
        <v>0.0910738298896285</v>
      </c>
      <c r="V201" s="270" t="n">
        <f aca="false">V200</f>
        <v>0.0898412082329707</v>
      </c>
      <c r="W201" s="270" t="n">
        <f aca="false">W200</f>
        <v>0.0887798023668531</v>
      </c>
      <c r="X201" s="270" t="n">
        <f aca="false">X200</f>
        <v>0.087734243397979</v>
      </c>
      <c r="Y201" s="270" t="n">
        <f aca="false">Y200</f>
        <v>0.0867307681012153</v>
      </c>
      <c r="Z201" s="270" t="n">
        <f aca="false">Z200</f>
        <v>0.0857328628658183</v>
      </c>
      <c r="AA201" s="270" t="n">
        <f aca="false">AA200</f>
        <v>0.0847966884630552</v>
      </c>
      <c r="AB201" s="270" t="n">
        <f aca="false">AB200</f>
        <v>0.0839552828221588</v>
      </c>
      <c r="AC201" s="270" t="n">
        <f aca="false">AC200</f>
        <v>0.0831140598840836</v>
      </c>
      <c r="AD201" s="270" t="n">
        <f aca="false">AD200</f>
        <v>0.0822731043872276</v>
      </c>
      <c r="AE201" s="270" t="n">
        <f aca="false">AE200</f>
        <v>0.0814332539950519</v>
      </c>
      <c r="AF201" s="270" t="n">
        <f aca="false">AF200</f>
        <v>0.0806006201704863</v>
      </c>
    </row>
    <row r="202" customFormat="false" ht="15" hidden="false" customHeight="false" outlineLevel="0" collapsed="false">
      <c r="A202" s="271" t="n">
        <v>87</v>
      </c>
      <c r="B202" s="272" t="n">
        <f aca="false">B201</f>
        <v>0.122692000598832</v>
      </c>
      <c r="C202" s="272" t="n">
        <f aca="false">C201</f>
        <v>0.120454493841926</v>
      </c>
      <c r="D202" s="272" t="n">
        <f aca="false">D201</f>
        <v>0.118296255944406</v>
      </c>
      <c r="E202" s="272" t="n">
        <f aca="false">E201</f>
        <v>0.116239772706064</v>
      </c>
      <c r="F202" s="272" t="n">
        <f aca="false">F201</f>
        <v>0.114247326939725</v>
      </c>
      <c r="G202" s="272" t="n">
        <f aca="false">G201</f>
        <v>0.112291291867614</v>
      </c>
      <c r="H202" s="272" t="n">
        <f aca="false">H201</f>
        <v>0.110575720330226</v>
      </c>
      <c r="I202" s="272" t="n">
        <f aca="false">I201</f>
        <v>0.108838232594659</v>
      </c>
      <c r="J202" s="272" t="n">
        <f aca="false">J201</f>
        <v>0.107072994955215</v>
      </c>
      <c r="K202" s="272" t="n">
        <f aca="false">K201</f>
        <v>0.128683352424437</v>
      </c>
      <c r="L202" s="272" t="n">
        <f aca="false">L201</f>
        <v>0.103674935825138</v>
      </c>
      <c r="M202" s="272" t="n">
        <f aca="false">M201</f>
        <v>0.102167667144476</v>
      </c>
      <c r="N202" s="272" t="n">
        <f aca="false">N201</f>
        <v>0.10061127484301</v>
      </c>
      <c r="O202" s="272" t="n">
        <f aca="false">O201</f>
        <v>0.0990826656938091</v>
      </c>
      <c r="P202" s="272" t="n">
        <f aca="false">P201</f>
        <v>0.0976041967814843</v>
      </c>
      <c r="Q202" s="272" t="n">
        <f aca="false">Q201</f>
        <v>0.0961185476501789</v>
      </c>
      <c r="R202" s="272" t="n">
        <f aca="false">R201</f>
        <v>0.0948177070407932</v>
      </c>
      <c r="S202" s="272" t="n">
        <f aca="false">S201</f>
        <v>0.0935579714318013</v>
      </c>
      <c r="T202" s="272" t="n">
        <f aca="false">T201</f>
        <v>0.092312187072755</v>
      </c>
      <c r="U202" s="272" t="n">
        <f aca="false">U201</f>
        <v>0.0910738298896285</v>
      </c>
      <c r="V202" s="272" t="n">
        <f aca="false">V201</f>
        <v>0.0898412082329707</v>
      </c>
      <c r="W202" s="272" t="n">
        <f aca="false">W201</f>
        <v>0.0887798023668531</v>
      </c>
      <c r="X202" s="272" t="n">
        <f aca="false">X201</f>
        <v>0.087734243397979</v>
      </c>
      <c r="Y202" s="272" t="n">
        <f aca="false">Y201</f>
        <v>0.0867307681012153</v>
      </c>
      <c r="Z202" s="272" t="n">
        <f aca="false">Z201</f>
        <v>0.0857328628658183</v>
      </c>
      <c r="AA202" s="272" t="n">
        <f aca="false">AA201</f>
        <v>0.0847966884630552</v>
      </c>
      <c r="AB202" s="272" t="n">
        <f aca="false">AB201</f>
        <v>0.0839552828221588</v>
      </c>
      <c r="AC202" s="272" t="n">
        <f aca="false">AC201</f>
        <v>0.0831140598840836</v>
      </c>
      <c r="AD202" s="272" t="n">
        <f aca="false">AD201</f>
        <v>0.0822731043872276</v>
      </c>
      <c r="AE202" s="272" t="n">
        <f aca="false">AE201</f>
        <v>0.0814332539950519</v>
      </c>
      <c r="AF202" s="272" t="n">
        <f aca="false">AF201</f>
        <v>0.0806006201704863</v>
      </c>
    </row>
    <row r="203" customFormat="false" ht="15" hidden="false" customHeight="false" outlineLevel="0" collapsed="false">
      <c r="A203" s="258" t="n">
        <v>88</v>
      </c>
      <c r="B203" s="270" t="n">
        <f aca="false">B202</f>
        <v>0.122692000598832</v>
      </c>
      <c r="C203" s="270" t="n">
        <f aca="false">C202</f>
        <v>0.120454493841926</v>
      </c>
      <c r="D203" s="270" t="n">
        <f aca="false">D202</f>
        <v>0.118296255944406</v>
      </c>
      <c r="E203" s="270" t="n">
        <f aca="false">E202</f>
        <v>0.116239772706064</v>
      </c>
      <c r="F203" s="270" t="n">
        <f aca="false">F202</f>
        <v>0.114247326939725</v>
      </c>
      <c r="G203" s="270" t="n">
        <f aca="false">G202</f>
        <v>0.112291291867614</v>
      </c>
      <c r="H203" s="270" t="n">
        <f aca="false">H202</f>
        <v>0.110575720330226</v>
      </c>
      <c r="I203" s="270" t="n">
        <f aca="false">I202</f>
        <v>0.108838232594659</v>
      </c>
      <c r="J203" s="270" t="n">
        <f aca="false">J202</f>
        <v>0.107072994955215</v>
      </c>
      <c r="K203" s="270" t="n">
        <f aca="false">K202</f>
        <v>0.128683352424437</v>
      </c>
      <c r="L203" s="270" t="n">
        <f aca="false">L202</f>
        <v>0.103674935825138</v>
      </c>
      <c r="M203" s="270" t="n">
        <f aca="false">M202</f>
        <v>0.102167667144476</v>
      </c>
      <c r="N203" s="270" t="n">
        <f aca="false">N202</f>
        <v>0.10061127484301</v>
      </c>
      <c r="O203" s="270" t="n">
        <f aca="false">O202</f>
        <v>0.0990826656938091</v>
      </c>
      <c r="P203" s="270" t="n">
        <f aca="false">P202</f>
        <v>0.0976041967814843</v>
      </c>
      <c r="Q203" s="270" t="n">
        <f aca="false">Q202</f>
        <v>0.0961185476501789</v>
      </c>
      <c r="R203" s="270" t="n">
        <f aca="false">R202</f>
        <v>0.0948177070407932</v>
      </c>
      <c r="S203" s="270" t="n">
        <f aca="false">S202</f>
        <v>0.0935579714318013</v>
      </c>
      <c r="T203" s="270" t="n">
        <f aca="false">T202</f>
        <v>0.092312187072755</v>
      </c>
      <c r="U203" s="270" t="n">
        <f aca="false">U202</f>
        <v>0.0910738298896285</v>
      </c>
      <c r="V203" s="270" t="n">
        <f aca="false">V202</f>
        <v>0.0898412082329707</v>
      </c>
      <c r="W203" s="270" t="n">
        <f aca="false">W202</f>
        <v>0.0887798023668531</v>
      </c>
      <c r="X203" s="270" t="n">
        <f aca="false">X202</f>
        <v>0.087734243397979</v>
      </c>
      <c r="Y203" s="270" t="n">
        <f aca="false">Y202</f>
        <v>0.0867307681012153</v>
      </c>
      <c r="Z203" s="270" t="n">
        <f aca="false">Z202</f>
        <v>0.0857328628658183</v>
      </c>
      <c r="AA203" s="270" t="n">
        <f aca="false">AA202</f>
        <v>0.0847966884630552</v>
      </c>
      <c r="AB203" s="270" t="n">
        <f aca="false">AB202</f>
        <v>0.0839552828221588</v>
      </c>
      <c r="AC203" s="270" t="n">
        <f aca="false">AC202</f>
        <v>0.0831140598840836</v>
      </c>
      <c r="AD203" s="270" t="n">
        <f aca="false">AD202</f>
        <v>0.0822731043872276</v>
      </c>
      <c r="AE203" s="270" t="n">
        <f aca="false">AE202</f>
        <v>0.0814332539950519</v>
      </c>
      <c r="AF203" s="270" t="n">
        <f aca="false">AF202</f>
        <v>0.0806006201704863</v>
      </c>
    </row>
    <row r="204" customFormat="false" ht="15" hidden="false" customHeight="false" outlineLevel="0" collapsed="false">
      <c r="A204" s="271" t="n">
        <v>89</v>
      </c>
      <c r="B204" s="272" t="n">
        <f aca="false">B203</f>
        <v>0.122692000598832</v>
      </c>
      <c r="C204" s="272" t="n">
        <f aca="false">C203</f>
        <v>0.120454493841926</v>
      </c>
      <c r="D204" s="272" t="n">
        <f aca="false">D203</f>
        <v>0.118296255944406</v>
      </c>
      <c r="E204" s="272" t="n">
        <f aca="false">E203</f>
        <v>0.116239772706064</v>
      </c>
      <c r="F204" s="272" t="n">
        <f aca="false">F203</f>
        <v>0.114247326939725</v>
      </c>
      <c r="G204" s="272" t="n">
        <f aca="false">G203</f>
        <v>0.112291291867614</v>
      </c>
      <c r="H204" s="272" t="n">
        <f aca="false">H203</f>
        <v>0.110575720330226</v>
      </c>
      <c r="I204" s="272" t="n">
        <f aca="false">I203</f>
        <v>0.108838232594659</v>
      </c>
      <c r="J204" s="272" t="n">
        <f aca="false">J203</f>
        <v>0.107072994955215</v>
      </c>
      <c r="K204" s="272" t="n">
        <f aca="false">K203</f>
        <v>0.128683352424437</v>
      </c>
      <c r="L204" s="272" t="n">
        <f aca="false">L203</f>
        <v>0.103674935825138</v>
      </c>
      <c r="M204" s="272" t="n">
        <f aca="false">M203</f>
        <v>0.102167667144476</v>
      </c>
      <c r="N204" s="272" t="n">
        <f aca="false">N203</f>
        <v>0.10061127484301</v>
      </c>
      <c r="O204" s="272" t="n">
        <f aca="false">O203</f>
        <v>0.0990826656938091</v>
      </c>
      <c r="P204" s="272" t="n">
        <f aca="false">P203</f>
        <v>0.0976041967814843</v>
      </c>
      <c r="Q204" s="272" t="n">
        <f aca="false">Q203</f>
        <v>0.0961185476501789</v>
      </c>
      <c r="R204" s="272" t="n">
        <f aca="false">R203</f>
        <v>0.0948177070407932</v>
      </c>
      <c r="S204" s="272" t="n">
        <f aca="false">S203</f>
        <v>0.0935579714318013</v>
      </c>
      <c r="T204" s="272" t="n">
        <f aca="false">T203</f>
        <v>0.092312187072755</v>
      </c>
      <c r="U204" s="272" t="n">
        <f aca="false">U203</f>
        <v>0.0910738298896285</v>
      </c>
      <c r="V204" s="272" t="n">
        <f aca="false">V203</f>
        <v>0.0898412082329707</v>
      </c>
      <c r="W204" s="272" t="n">
        <f aca="false">W203</f>
        <v>0.0887798023668531</v>
      </c>
      <c r="X204" s="272" t="n">
        <f aca="false">X203</f>
        <v>0.087734243397979</v>
      </c>
      <c r="Y204" s="272" t="n">
        <f aca="false">Y203</f>
        <v>0.0867307681012153</v>
      </c>
      <c r="Z204" s="272" t="n">
        <f aca="false">Z203</f>
        <v>0.0857328628658183</v>
      </c>
      <c r="AA204" s="272" t="n">
        <f aca="false">AA203</f>
        <v>0.0847966884630552</v>
      </c>
      <c r="AB204" s="272" t="n">
        <f aca="false">AB203</f>
        <v>0.0839552828221588</v>
      </c>
      <c r="AC204" s="272" t="n">
        <f aca="false">AC203</f>
        <v>0.0831140598840836</v>
      </c>
      <c r="AD204" s="272" t="n">
        <f aca="false">AD203</f>
        <v>0.0822731043872276</v>
      </c>
      <c r="AE204" s="272" t="n">
        <f aca="false">AE203</f>
        <v>0.0814332539950519</v>
      </c>
      <c r="AF204" s="272" t="n">
        <f aca="false">AF203</f>
        <v>0.0806006201704863</v>
      </c>
    </row>
    <row r="205" customFormat="false" ht="15" hidden="false" customHeight="false" outlineLevel="0" collapsed="false">
      <c r="A205" s="258" t="n">
        <v>90</v>
      </c>
      <c r="B205" s="270" t="n">
        <f aca="false">B53</f>
        <v>0.171738060926391</v>
      </c>
      <c r="C205" s="270" t="n">
        <f aca="false">C53</f>
        <v>0.169422567430117</v>
      </c>
      <c r="D205" s="270" t="n">
        <f aca="false">D53</f>
        <v>0.166971772097543</v>
      </c>
      <c r="E205" s="270" t="n">
        <f aca="false">E53</f>
        <v>0.164250863126658</v>
      </c>
      <c r="F205" s="270" t="n">
        <f aca="false">F53</f>
        <v>0.161507228649576</v>
      </c>
      <c r="G205" s="270" t="n">
        <f aca="false">G53</f>
        <v>0.158778199578488</v>
      </c>
      <c r="H205" s="270" t="n">
        <f aca="false">H53</f>
        <v>0.15620404826079</v>
      </c>
      <c r="I205" s="270" t="n">
        <f aca="false">I53</f>
        <v>0.153726837765926</v>
      </c>
      <c r="J205" s="270" t="n">
        <f aca="false">J53</f>
        <v>0.151366410569398</v>
      </c>
      <c r="K205" s="270" t="n">
        <f aca="false">K53</f>
        <v>0.174313789183044</v>
      </c>
      <c r="L205" s="270" t="n">
        <f aca="false">L53</f>
        <v>0.146820578410262</v>
      </c>
      <c r="M205" s="270" t="n">
        <f aca="false">M53</f>
        <v>0.144744553747658</v>
      </c>
      <c r="N205" s="270" t="n">
        <f aca="false">N53</f>
        <v>0.142770757105228</v>
      </c>
      <c r="O205" s="270" t="n">
        <f aca="false">O53</f>
        <v>0.140748530590936</v>
      </c>
      <c r="P205" s="270" t="n">
        <f aca="false">P53</f>
        <v>0.138718592475818</v>
      </c>
      <c r="Q205" s="270" t="n">
        <f aca="false">Q53</f>
        <v>0.136699058537301</v>
      </c>
      <c r="R205" s="270" t="n">
        <f aca="false">R53</f>
        <v>0.134898601792668</v>
      </c>
      <c r="S205" s="270" t="n">
        <f aca="false">S53</f>
        <v>0.133111785581083</v>
      </c>
      <c r="T205" s="270" t="n">
        <f aca="false">T53</f>
        <v>0.131371946336036</v>
      </c>
      <c r="U205" s="270" t="n">
        <f aca="false">U53</f>
        <v>0.129612384932335</v>
      </c>
      <c r="V205" s="270" t="n">
        <f aca="false">V53</f>
        <v>0.12786165602834</v>
      </c>
      <c r="W205" s="270" t="n">
        <f aca="false">W53</f>
        <v>0.126354623905778</v>
      </c>
      <c r="X205" s="270" t="n">
        <f aca="false">X53</f>
        <v>0.124882047158802</v>
      </c>
      <c r="Y205" s="270" t="n">
        <f aca="false">Y53</f>
        <v>0.123427923745502</v>
      </c>
      <c r="Z205" s="270" t="n">
        <f aca="false">Z53</f>
        <v>0.121996416478748</v>
      </c>
      <c r="AA205" s="270" t="n">
        <f aca="false">AA53</f>
        <v>0.120562120562121</v>
      </c>
      <c r="AB205" s="270" t="n">
        <f aca="false">AB53</f>
        <v>0.119302874342729</v>
      </c>
      <c r="AC205" s="270" t="n">
        <f aca="false">AC53</f>
        <v>0.118089518426968</v>
      </c>
      <c r="AD205" s="270" t="n">
        <f aca="false">AD53</f>
        <v>0.116927248893065</v>
      </c>
      <c r="AE205" s="270" t="n">
        <f aca="false">AE53</f>
        <v>0.115796536511313</v>
      </c>
      <c r="AF205" s="270" t="n">
        <f aca="false">AF53</f>
        <v>0.11466985444787</v>
      </c>
    </row>
    <row r="206" customFormat="false" ht="15" hidden="false" customHeight="false" outlineLevel="0" collapsed="false">
      <c r="A206" s="271" t="n">
        <v>91</v>
      </c>
      <c r="B206" s="272" t="n">
        <f aca="false">B205</f>
        <v>0.171738060926391</v>
      </c>
      <c r="C206" s="272" t="n">
        <f aca="false">C205</f>
        <v>0.169422567430117</v>
      </c>
      <c r="D206" s="272" t="n">
        <f aca="false">D205</f>
        <v>0.166971772097543</v>
      </c>
      <c r="E206" s="272" t="n">
        <f aca="false">E205</f>
        <v>0.164250863126658</v>
      </c>
      <c r="F206" s="272" t="n">
        <f aca="false">F205</f>
        <v>0.161507228649576</v>
      </c>
      <c r="G206" s="272" t="n">
        <f aca="false">G205</f>
        <v>0.158778199578488</v>
      </c>
      <c r="H206" s="272" t="n">
        <f aca="false">H205</f>
        <v>0.15620404826079</v>
      </c>
      <c r="I206" s="272" t="n">
        <f aca="false">I205</f>
        <v>0.153726837765926</v>
      </c>
      <c r="J206" s="272" t="n">
        <f aca="false">J205</f>
        <v>0.151366410569398</v>
      </c>
      <c r="K206" s="272" t="n">
        <f aca="false">K205</f>
        <v>0.174313789183044</v>
      </c>
      <c r="L206" s="272" t="n">
        <f aca="false">L205</f>
        <v>0.146820578410262</v>
      </c>
      <c r="M206" s="272" t="n">
        <f aca="false">M205</f>
        <v>0.144744553747658</v>
      </c>
      <c r="N206" s="272" t="n">
        <f aca="false">N205</f>
        <v>0.142770757105228</v>
      </c>
      <c r="O206" s="272" t="n">
        <f aca="false">O205</f>
        <v>0.140748530590936</v>
      </c>
      <c r="P206" s="272" t="n">
        <f aca="false">P205</f>
        <v>0.138718592475818</v>
      </c>
      <c r="Q206" s="272" t="n">
        <f aca="false">Q205</f>
        <v>0.136699058537301</v>
      </c>
      <c r="R206" s="272" t="n">
        <f aca="false">R205</f>
        <v>0.134898601792668</v>
      </c>
      <c r="S206" s="272" t="n">
        <f aca="false">S205</f>
        <v>0.133111785581083</v>
      </c>
      <c r="T206" s="272" t="n">
        <f aca="false">T205</f>
        <v>0.131371946336036</v>
      </c>
      <c r="U206" s="272" t="n">
        <f aca="false">U205</f>
        <v>0.129612384932335</v>
      </c>
      <c r="V206" s="272" t="n">
        <f aca="false">V205</f>
        <v>0.12786165602834</v>
      </c>
      <c r="W206" s="272" t="n">
        <f aca="false">W205</f>
        <v>0.126354623905778</v>
      </c>
      <c r="X206" s="272" t="n">
        <f aca="false">X205</f>
        <v>0.124882047158802</v>
      </c>
      <c r="Y206" s="272" t="n">
        <f aca="false">Y205</f>
        <v>0.123427923745502</v>
      </c>
      <c r="Z206" s="272" t="n">
        <f aca="false">Z205</f>
        <v>0.121996416478748</v>
      </c>
      <c r="AA206" s="272" t="n">
        <f aca="false">AA205</f>
        <v>0.120562120562121</v>
      </c>
      <c r="AB206" s="272" t="n">
        <f aca="false">AB205</f>
        <v>0.119302874342729</v>
      </c>
      <c r="AC206" s="272" t="n">
        <f aca="false">AC205</f>
        <v>0.118089518426968</v>
      </c>
      <c r="AD206" s="272" t="n">
        <f aca="false">AD205</f>
        <v>0.116927248893065</v>
      </c>
      <c r="AE206" s="272" t="n">
        <f aca="false">AE205</f>
        <v>0.115796536511313</v>
      </c>
      <c r="AF206" s="272" t="n">
        <f aca="false">AF205</f>
        <v>0.11466985444787</v>
      </c>
    </row>
    <row r="207" customFormat="false" ht="15" hidden="false" customHeight="false" outlineLevel="0" collapsed="false">
      <c r="A207" s="258" t="n">
        <v>92</v>
      </c>
      <c r="B207" s="270" t="n">
        <f aca="false">B206</f>
        <v>0.171738060926391</v>
      </c>
      <c r="C207" s="270" t="n">
        <f aca="false">C206</f>
        <v>0.169422567430117</v>
      </c>
      <c r="D207" s="270" t="n">
        <f aca="false">D206</f>
        <v>0.166971772097543</v>
      </c>
      <c r="E207" s="270" t="n">
        <f aca="false">E206</f>
        <v>0.164250863126658</v>
      </c>
      <c r="F207" s="270" t="n">
        <f aca="false">F206</f>
        <v>0.161507228649576</v>
      </c>
      <c r="G207" s="270" t="n">
        <f aca="false">G206</f>
        <v>0.158778199578488</v>
      </c>
      <c r="H207" s="270" t="n">
        <f aca="false">H206</f>
        <v>0.15620404826079</v>
      </c>
      <c r="I207" s="270" t="n">
        <f aca="false">I206</f>
        <v>0.153726837765926</v>
      </c>
      <c r="J207" s="270" t="n">
        <f aca="false">J206</f>
        <v>0.151366410569398</v>
      </c>
      <c r="K207" s="270" t="n">
        <f aca="false">K206</f>
        <v>0.174313789183044</v>
      </c>
      <c r="L207" s="270" t="n">
        <f aca="false">L206</f>
        <v>0.146820578410262</v>
      </c>
      <c r="M207" s="270" t="n">
        <f aca="false">M206</f>
        <v>0.144744553747658</v>
      </c>
      <c r="N207" s="270" t="n">
        <f aca="false">N206</f>
        <v>0.142770757105228</v>
      </c>
      <c r="O207" s="270" t="n">
        <f aca="false">O206</f>
        <v>0.140748530590936</v>
      </c>
      <c r="P207" s="270" t="n">
        <f aca="false">P206</f>
        <v>0.138718592475818</v>
      </c>
      <c r="Q207" s="270" t="n">
        <f aca="false">Q206</f>
        <v>0.136699058537301</v>
      </c>
      <c r="R207" s="270" t="n">
        <f aca="false">R206</f>
        <v>0.134898601792668</v>
      </c>
      <c r="S207" s="270" t="n">
        <f aca="false">S206</f>
        <v>0.133111785581083</v>
      </c>
      <c r="T207" s="270" t="n">
        <f aca="false">T206</f>
        <v>0.131371946336036</v>
      </c>
      <c r="U207" s="270" t="n">
        <f aca="false">U206</f>
        <v>0.129612384932335</v>
      </c>
      <c r="V207" s="270" t="n">
        <f aca="false">V206</f>
        <v>0.12786165602834</v>
      </c>
      <c r="W207" s="270" t="n">
        <f aca="false">W206</f>
        <v>0.126354623905778</v>
      </c>
      <c r="X207" s="270" t="n">
        <f aca="false">X206</f>
        <v>0.124882047158802</v>
      </c>
      <c r="Y207" s="270" t="n">
        <f aca="false">Y206</f>
        <v>0.123427923745502</v>
      </c>
      <c r="Z207" s="270" t="n">
        <f aca="false">Z206</f>
        <v>0.121996416478748</v>
      </c>
      <c r="AA207" s="270" t="n">
        <f aca="false">AA206</f>
        <v>0.120562120562121</v>
      </c>
      <c r="AB207" s="270" t="n">
        <f aca="false">AB206</f>
        <v>0.119302874342729</v>
      </c>
      <c r="AC207" s="270" t="n">
        <f aca="false">AC206</f>
        <v>0.118089518426968</v>
      </c>
      <c r="AD207" s="270" t="n">
        <f aca="false">AD206</f>
        <v>0.116927248893065</v>
      </c>
      <c r="AE207" s="270" t="n">
        <f aca="false">AE206</f>
        <v>0.115796536511313</v>
      </c>
      <c r="AF207" s="270" t="n">
        <f aca="false">AF206</f>
        <v>0.11466985444787</v>
      </c>
    </row>
    <row r="208" customFormat="false" ht="15" hidden="false" customHeight="false" outlineLevel="0" collapsed="false">
      <c r="A208" s="271" t="n">
        <v>93</v>
      </c>
      <c r="B208" s="272" t="n">
        <f aca="false">B207</f>
        <v>0.171738060926391</v>
      </c>
      <c r="C208" s="272" t="n">
        <f aca="false">C207</f>
        <v>0.169422567430117</v>
      </c>
      <c r="D208" s="272" t="n">
        <f aca="false">D207</f>
        <v>0.166971772097543</v>
      </c>
      <c r="E208" s="272" t="n">
        <f aca="false">E207</f>
        <v>0.164250863126658</v>
      </c>
      <c r="F208" s="272" t="n">
        <f aca="false">F207</f>
        <v>0.161507228649576</v>
      </c>
      <c r="G208" s="272" t="n">
        <f aca="false">G207</f>
        <v>0.158778199578488</v>
      </c>
      <c r="H208" s="272" t="n">
        <f aca="false">H207</f>
        <v>0.15620404826079</v>
      </c>
      <c r="I208" s="272" t="n">
        <f aca="false">I207</f>
        <v>0.153726837765926</v>
      </c>
      <c r="J208" s="272" t="n">
        <f aca="false">J207</f>
        <v>0.151366410569398</v>
      </c>
      <c r="K208" s="272" t="n">
        <f aca="false">K207</f>
        <v>0.174313789183044</v>
      </c>
      <c r="L208" s="272" t="n">
        <f aca="false">L207</f>
        <v>0.146820578410262</v>
      </c>
      <c r="M208" s="272" t="n">
        <f aca="false">M207</f>
        <v>0.144744553747658</v>
      </c>
      <c r="N208" s="272" t="n">
        <f aca="false">N207</f>
        <v>0.142770757105228</v>
      </c>
      <c r="O208" s="272" t="n">
        <f aca="false">O207</f>
        <v>0.140748530590936</v>
      </c>
      <c r="P208" s="272" t="n">
        <f aca="false">P207</f>
        <v>0.138718592475818</v>
      </c>
      <c r="Q208" s="272" t="n">
        <f aca="false">Q207</f>
        <v>0.136699058537301</v>
      </c>
      <c r="R208" s="272" t="n">
        <f aca="false">R207</f>
        <v>0.134898601792668</v>
      </c>
      <c r="S208" s="272" t="n">
        <f aca="false">S207</f>
        <v>0.133111785581083</v>
      </c>
      <c r="T208" s="272" t="n">
        <f aca="false">T207</f>
        <v>0.131371946336036</v>
      </c>
      <c r="U208" s="272" t="n">
        <f aca="false">U207</f>
        <v>0.129612384932335</v>
      </c>
      <c r="V208" s="272" t="n">
        <f aca="false">V207</f>
        <v>0.12786165602834</v>
      </c>
      <c r="W208" s="272" t="n">
        <f aca="false">W207</f>
        <v>0.126354623905778</v>
      </c>
      <c r="X208" s="272" t="n">
        <f aca="false">X207</f>
        <v>0.124882047158802</v>
      </c>
      <c r="Y208" s="272" t="n">
        <f aca="false">Y207</f>
        <v>0.123427923745502</v>
      </c>
      <c r="Z208" s="272" t="n">
        <f aca="false">Z207</f>
        <v>0.121996416478748</v>
      </c>
      <c r="AA208" s="272" t="n">
        <f aca="false">AA207</f>
        <v>0.120562120562121</v>
      </c>
      <c r="AB208" s="272" t="n">
        <f aca="false">AB207</f>
        <v>0.119302874342729</v>
      </c>
      <c r="AC208" s="272" t="n">
        <f aca="false">AC207</f>
        <v>0.118089518426968</v>
      </c>
      <c r="AD208" s="272" t="n">
        <f aca="false">AD207</f>
        <v>0.116927248893065</v>
      </c>
      <c r="AE208" s="272" t="n">
        <f aca="false">AE207</f>
        <v>0.115796536511313</v>
      </c>
      <c r="AF208" s="272" t="n">
        <f aca="false">AF207</f>
        <v>0.11466985444787</v>
      </c>
    </row>
    <row r="209" customFormat="false" ht="15" hidden="false" customHeight="false" outlineLevel="0" collapsed="false">
      <c r="A209" s="258" t="n">
        <v>94</v>
      </c>
      <c r="B209" s="270" t="n">
        <f aca="false">B208</f>
        <v>0.171738060926391</v>
      </c>
      <c r="C209" s="270" t="n">
        <f aca="false">C208</f>
        <v>0.169422567430117</v>
      </c>
      <c r="D209" s="270" t="n">
        <f aca="false">D208</f>
        <v>0.166971772097543</v>
      </c>
      <c r="E209" s="270" t="n">
        <f aca="false">E208</f>
        <v>0.164250863126658</v>
      </c>
      <c r="F209" s="270" t="n">
        <f aca="false">F208</f>
        <v>0.161507228649576</v>
      </c>
      <c r="G209" s="270" t="n">
        <f aca="false">G208</f>
        <v>0.158778199578488</v>
      </c>
      <c r="H209" s="270" t="n">
        <f aca="false">H208</f>
        <v>0.15620404826079</v>
      </c>
      <c r="I209" s="270" t="n">
        <f aca="false">I208</f>
        <v>0.153726837765926</v>
      </c>
      <c r="J209" s="270" t="n">
        <f aca="false">J208</f>
        <v>0.151366410569398</v>
      </c>
      <c r="K209" s="270" t="n">
        <f aca="false">K208</f>
        <v>0.174313789183044</v>
      </c>
      <c r="L209" s="270" t="n">
        <f aca="false">L208</f>
        <v>0.146820578410262</v>
      </c>
      <c r="M209" s="270" t="n">
        <f aca="false">M208</f>
        <v>0.144744553747658</v>
      </c>
      <c r="N209" s="270" t="n">
        <f aca="false">N208</f>
        <v>0.142770757105228</v>
      </c>
      <c r="O209" s="270" t="n">
        <f aca="false">O208</f>
        <v>0.140748530590936</v>
      </c>
      <c r="P209" s="270" t="n">
        <f aca="false">P208</f>
        <v>0.138718592475818</v>
      </c>
      <c r="Q209" s="270" t="n">
        <f aca="false">Q208</f>
        <v>0.136699058537301</v>
      </c>
      <c r="R209" s="270" t="n">
        <f aca="false">R208</f>
        <v>0.134898601792668</v>
      </c>
      <c r="S209" s="270" t="n">
        <f aca="false">S208</f>
        <v>0.133111785581083</v>
      </c>
      <c r="T209" s="270" t="n">
        <f aca="false">T208</f>
        <v>0.131371946336036</v>
      </c>
      <c r="U209" s="270" t="n">
        <f aca="false">U208</f>
        <v>0.129612384932335</v>
      </c>
      <c r="V209" s="270" t="n">
        <f aca="false">V208</f>
        <v>0.12786165602834</v>
      </c>
      <c r="W209" s="270" t="n">
        <f aca="false">W208</f>
        <v>0.126354623905778</v>
      </c>
      <c r="X209" s="270" t="n">
        <f aca="false">X208</f>
        <v>0.124882047158802</v>
      </c>
      <c r="Y209" s="270" t="n">
        <f aca="false">Y208</f>
        <v>0.123427923745502</v>
      </c>
      <c r="Z209" s="270" t="n">
        <f aca="false">Z208</f>
        <v>0.121996416478748</v>
      </c>
      <c r="AA209" s="270" t="n">
        <f aca="false">AA208</f>
        <v>0.120562120562121</v>
      </c>
      <c r="AB209" s="270" t="n">
        <f aca="false">AB208</f>
        <v>0.119302874342729</v>
      </c>
      <c r="AC209" s="270" t="n">
        <f aca="false">AC208</f>
        <v>0.118089518426968</v>
      </c>
      <c r="AD209" s="270" t="n">
        <f aca="false">AD208</f>
        <v>0.116927248893065</v>
      </c>
      <c r="AE209" s="270" t="n">
        <f aca="false">AE208</f>
        <v>0.115796536511313</v>
      </c>
      <c r="AF209" s="270" t="n">
        <f aca="false">AF208</f>
        <v>0.11466985444787</v>
      </c>
    </row>
    <row r="210" customFormat="false" ht="15" hidden="false" customHeight="false" outlineLevel="0" collapsed="false">
      <c r="A210" s="271" t="n">
        <v>95</v>
      </c>
      <c r="B210" s="272" t="n">
        <f aca="false">B54</f>
        <v>0.244936494647024</v>
      </c>
      <c r="C210" s="272" t="n">
        <f aca="false">C54</f>
        <v>0.23958503364347</v>
      </c>
      <c r="D210" s="272" t="n">
        <f aca="false">D54</f>
        <v>0.234012153345613</v>
      </c>
      <c r="E210" s="272" t="n">
        <f aca="false">E54</f>
        <v>0.229708555311814</v>
      </c>
      <c r="F210" s="272" t="n">
        <f aca="false">F54</f>
        <v>0.225775575699566</v>
      </c>
      <c r="G210" s="272" t="n">
        <f aca="false">G54</f>
        <v>0.222548622366288</v>
      </c>
      <c r="H210" s="272" t="n">
        <f aca="false">H54</f>
        <v>0.219896251480889</v>
      </c>
      <c r="I210" s="272" t="n">
        <f aca="false">I54</f>
        <v>0.217187185383792</v>
      </c>
      <c r="J210" s="272" t="n">
        <f aca="false">J54</f>
        <v>0.214254723306906</v>
      </c>
      <c r="K210" s="272" t="n">
        <f aca="false">K54</f>
        <v>0.234828704802595</v>
      </c>
      <c r="L210" s="272" t="n">
        <f aca="false">L54</f>
        <v>0.208438489224231</v>
      </c>
      <c r="M210" s="272" t="n">
        <f aca="false">M54</f>
        <v>0.205869870392739</v>
      </c>
      <c r="N210" s="272" t="n">
        <f aca="false">N54</f>
        <v>0.203171960974708</v>
      </c>
      <c r="O210" s="272" t="n">
        <f aca="false">O54</f>
        <v>0.200583201175172</v>
      </c>
      <c r="P210" s="272" t="n">
        <f aca="false">P54</f>
        <v>0.198061337551655</v>
      </c>
      <c r="Q210" s="272" t="n">
        <f aca="false">Q54</f>
        <v>0.19576376975094</v>
      </c>
      <c r="R210" s="272" t="n">
        <f aca="false">R54</f>
        <v>0.19359889122735</v>
      </c>
      <c r="S210" s="272" t="n">
        <f aca="false">S54</f>
        <v>0.191398606147027</v>
      </c>
      <c r="T210" s="272" t="n">
        <f aca="false">T54</f>
        <v>0.189149202916204</v>
      </c>
      <c r="U210" s="272" t="n">
        <f aca="false">U54</f>
        <v>0.186941313641663</v>
      </c>
      <c r="V210" s="272" t="n">
        <f aca="false">V54</f>
        <v>0.184848285105355</v>
      </c>
      <c r="W210" s="272" t="n">
        <f aca="false">W54</f>
        <v>0.182911646162612</v>
      </c>
      <c r="X210" s="272" t="n">
        <f aca="false">X54</f>
        <v>0.180967286098491</v>
      </c>
      <c r="Y210" s="272" t="n">
        <f aca="false">Y54</f>
        <v>0.179060860109613</v>
      </c>
      <c r="Z210" s="272" t="n">
        <f aca="false">Z54</f>
        <v>0.17715946766719</v>
      </c>
      <c r="AA210" s="272" t="n">
        <f aca="false">AA54</f>
        <v>0.175238365292596</v>
      </c>
      <c r="AB210" s="272" t="n">
        <f aca="false">AB54</f>
        <v>0.173706187523725</v>
      </c>
      <c r="AC210" s="272" t="n">
        <f aca="false">AC54</f>
        <v>0.172093023255814</v>
      </c>
      <c r="AD210" s="272" t="n">
        <f aca="false">AD54</f>
        <v>0.170473139064985</v>
      </c>
      <c r="AE210" s="272" t="n">
        <f aca="false">AE54</f>
        <v>0.168908883794033</v>
      </c>
      <c r="AF210" s="272" t="n">
        <f aca="false">AF54</f>
        <v>0.167362475442043</v>
      </c>
    </row>
    <row r="211" customFormat="false" ht="15" hidden="false" customHeight="false" outlineLevel="0" collapsed="false">
      <c r="A211" s="258" t="n">
        <v>96</v>
      </c>
      <c r="B211" s="270" t="n">
        <f aca="false">B210</f>
        <v>0.244936494647024</v>
      </c>
      <c r="C211" s="270" t="n">
        <f aca="false">C210</f>
        <v>0.23958503364347</v>
      </c>
      <c r="D211" s="270" t="n">
        <f aca="false">D210</f>
        <v>0.234012153345613</v>
      </c>
      <c r="E211" s="270" t="n">
        <f aca="false">E210</f>
        <v>0.229708555311814</v>
      </c>
      <c r="F211" s="270" t="n">
        <f aca="false">F210</f>
        <v>0.225775575699566</v>
      </c>
      <c r="G211" s="270" t="n">
        <f aca="false">G210</f>
        <v>0.222548622366288</v>
      </c>
      <c r="H211" s="270" t="n">
        <f aca="false">H210</f>
        <v>0.219896251480889</v>
      </c>
      <c r="I211" s="270" t="n">
        <f aca="false">I210</f>
        <v>0.217187185383792</v>
      </c>
      <c r="J211" s="270" t="n">
        <f aca="false">J210</f>
        <v>0.214254723306906</v>
      </c>
      <c r="K211" s="270" t="n">
        <f aca="false">K210</f>
        <v>0.234828704802595</v>
      </c>
      <c r="L211" s="270" t="n">
        <f aca="false">L210</f>
        <v>0.208438489224231</v>
      </c>
      <c r="M211" s="270" t="n">
        <f aca="false">M210</f>
        <v>0.205869870392739</v>
      </c>
      <c r="N211" s="270" t="n">
        <f aca="false">N210</f>
        <v>0.203171960974708</v>
      </c>
      <c r="O211" s="270" t="n">
        <f aca="false">O210</f>
        <v>0.200583201175172</v>
      </c>
      <c r="P211" s="270" t="n">
        <f aca="false">P210</f>
        <v>0.198061337551655</v>
      </c>
      <c r="Q211" s="270" t="n">
        <f aca="false">Q210</f>
        <v>0.19576376975094</v>
      </c>
      <c r="R211" s="270" t="n">
        <f aca="false">R210</f>
        <v>0.19359889122735</v>
      </c>
      <c r="S211" s="270" t="n">
        <f aca="false">S210</f>
        <v>0.191398606147027</v>
      </c>
      <c r="T211" s="270" t="n">
        <f aca="false">T210</f>
        <v>0.189149202916204</v>
      </c>
      <c r="U211" s="270" t="n">
        <f aca="false">U210</f>
        <v>0.186941313641663</v>
      </c>
      <c r="V211" s="270" t="n">
        <f aca="false">V210</f>
        <v>0.184848285105355</v>
      </c>
      <c r="W211" s="270" t="n">
        <f aca="false">W210</f>
        <v>0.182911646162612</v>
      </c>
      <c r="X211" s="270" t="n">
        <f aca="false">X210</f>
        <v>0.180967286098491</v>
      </c>
      <c r="Y211" s="270" t="n">
        <f aca="false">Y210</f>
        <v>0.179060860109613</v>
      </c>
      <c r="Z211" s="270" t="n">
        <f aca="false">Z210</f>
        <v>0.17715946766719</v>
      </c>
      <c r="AA211" s="270" t="n">
        <f aca="false">AA210</f>
        <v>0.175238365292596</v>
      </c>
      <c r="AB211" s="270" t="n">
        <f aca="false">AB210</f>
        <v>0.173706187523725</v>
      </c>
      <c r="AC211" s="270" t="n">
        <f aca="false">AC210</f>
        <v>0.172093023255814</v>
      </c>
      <c r="AD211" s="270" t="n">
        <f aca="false">AD210</f>
        <v>0.170473139064985</v>
      </c>
      <c r="AE211" s="270" t="n">
        <f aca="false">AE210</f>
        <v>0.168908883794033</v>
      </c>
      <c r="AF211" s="270" t="n">
        <f aca="false">AF210</f>
        <v>0.167362475442043</v>
      </c>
    </row>
    <row r="212" customFormat="false" ht="15" hidden="false" customHeight="false" outlineLevel="0" collapsed="false">
      <c r="A212" s="271" t="n">
        <v>97</v>
      </c>
      <c r="B212" s="272" t="n">
        <f aca="false">B211</f>
        <v>0.244936494647024</v>
      </c>
      <c r="C212" s="272" t="n">
        <f aca="false">C211</f>
        <v>0.23958503364347</v>
      </c>
      <c r="D212" s="272" t="n">
        <f aca="false">D211</f>
        <v>0.234012153345613</v>
      </c>
      <c r="E212" s="272" t="n">
        <f aca="false">E211</f>
        <v>0.229708555311814</v>
      </c>
      <c r="F212" s="272" t="n">
        <f aca="false">F211</f>
        <v>0.225775575699566</v>
      </c>
      <c r="G212" s="272" t="n">
        <f aca="false">G211</f>
        <v>0.222548622366288</v>
      </c>
      <c r="H212" s="272" t="n">
        <f aca="false">H211</f>
        <v>0.219896251480889</v>
      </c>
      <c r="I212" s="272" t="n">
        <f aca="false">I211</f>
        <v>0.217187185383792</v>
      </c>
      <c r="J212" s="272" t="n">
        <f aca="false">J211</f>
        <v>0.214254723306906</v>
      </c>
      <c r="K212" s="272" t="n">
        <f aca="false">K211</f>
        <v>0.234828704802595</v>
      </c>
      <c r="L212" s="272" t="n">
        <f aca="false">L211</f>
        <v>0.208438489224231</v>
      </c>
      <c r="M212" s="272" t="n">
        <f aca="false">M211</f>
        <v>0.205869870392739</v>
      </c>
      <c r="N212" s="272" t="n">
        <f aca="false">N211</f>
        <v>0.203171960974708</v>
      </c>
      <c r="O212" s="272" t="n">
        <f aca="false">O211</f>
        <v>0.200583201175172</v>
      </c>
      <c r="P212" s="272" t="n">
        <f aca="false">P211</f>
        <v>0.198061337551655</v>
      </c>
      <c r="Q212" s="272" t="n">
        <f aca="false">Q211</f>
        <v>0.19576376975094</v>
      </c>
      <c r="R212" s="272" t="n">
        <f aca="false">R211</f>
        <v>0.19359889122735</v>
      </c>
      <c r="S212" s="272" t="n">
        <f aca="false">S211</f>
        <v>0.191398606147027</v>
      </c>
      <c r="T212" s="272" t="n">
        <f aca="false">T211</f>
        <v>0.189149202916204</v>
      </c>
      <c r="U212" s="272" t="n">
        <f aca="false">U211</f>
        <v>0.186941313641663</v>
      </c>
      <c r="V212" s="272" t="n">
        <f aca="false">V211</f>
        <v>0.184848285105355</v>
      </c>
      <c r="W212" s="272" t="n">
        <f aca="false">W211</f>
        <v>0.182911646162612</v>
      </c>
      <c r="X212" s="272" t="n">
        <f aca="false">X211</f>
        <v>0.180967286098491</v>
      </c>
      <c r="Y212" s="272" t="n">
        <f aca="false">Y211</f>
        <v>0.179060860109613</v>
      </c>
      <c r="Z212" s="272" t="n">
        <f aca="false">Z211</f>
        <v>0.17715946766719</v>
      </c>
      <c r="AA212" s="272" t="n">
        <f aca="false">AA211</f>
        <v>0.175238365292596</v>
      </c>
      <c r="AB212" s="272" t="n">
        <f aca="false">AB211</f>
        <v>0.173706187523725</v>
      </c>
      <c r="AC212" s="272" t="n">
        <f aca="false">AC211</f>
        <v>0.172093023255814</v>
      </c>
      <c r="AD212" s="272" t="n">
        <f aca="false">AD211</f>
        <v>0.170473139064985</v>
      </c>
      <c r="AE212" s="272" t="n">
        <f aca="false">AE211</f>
        <v>0.168908883794033</v>
      </c>
      <c r="AF212" s="272" t="n">
        <f aca="false">AF211</f>
        <v>0.167362475442043</v>
      </c>
    </row>
    <row r="213" customFormat="false" ht="15" hidden="false" customHeight="false" outlineLevel="0" collapsed="false">
      <c r="A213" s="258" t="n">
        <v>98</v>
      </c>
      <c r="B213" s="270" t="n">
        <f aca="false">B212</f>
        <v>0.244936494647024</v>
      </c>
      <c r="C213" s="270" t="n">
        <f aca="false">C212</f>
        <v>0.23958503364347</v>
      </c>
      <c r="D213" s="270" t="n">
        <f aca="false">D212</f>
        <v>0.234012153345613</v>
      </c>
      <c r="E213" s="270" t="n">
        <f aca="false">E212</f>
        <v>0.229708555311814</v>
      </c>
      <c r="F213" s="270" t="n">
        <f aca="false">F212</f>
        <v>0.225775575699566</v>
      </c>
      <c r="G213" s="270" t="n">
        <f aca="false">G212</f>
        <v>0.222548622366288</v>
      </c>
      <c r="H213" s="270" t="n">
        <f aca="false">H212</f>
        <v>0.219896251480889</v>
      </c>
      <c r="I213" s="270" t="n">
        <f aca="false">I212</f>
        <v>0.217187185383792</v>
      </c>
      <c r="J213" s="270" t="n">
        <f aca="false">J212</f>
        <v>0.214254723306906</v>
      </c>
      <c r="K213" s="270" t="n">
        <f aca="false">K212</f>
        <v>0.234828704802595</v>
      </c>
      <c r="L213" s="270" t="n">
        <f aca="false">L212</f>
        <v>0.208438489224231</v>
      </c>
      <c r="M213" s="270" t="n">
        <f aca="false">M212</f>
        <v>0.205869870392739</v>
      </c>
      <c r="N213" s="270" t="n">
        <f aca="false">N212</f>
        <v>0.203171960974708</v>
      </c>
      <c r="O213" s="270" t="n">
        <f aca="false">O212</f>
        <v>0.200583201175172</v>
      </c>
      <c r="P213" s="270" t="n">
        <f aca="false">P212</f>
        <v>0.198061337551655</v>
      </c>
      <c r="Q213" s="270" t="n">
        <f aca="false">Q212</f>
        <v>0.19576376975094</v>
      </c>
      <c r="R213" s="270" t="n">
        <f aca="false">R212</f>
        <v>0.19359889122735</v>
      </c>
      <c r="S213" s="270" t="n">
        <f aca="false">S212</f>
        <v>0.191398606147027</v>
      </c>
      <c r="T213" s="270" t="n">
        <f aca="false">T212</f>
        <v>0.189149202916204</v>
      </c>
      <c r="U213" s="270" t="n">
        <f aca="false">U212</f>
        <v>0.186941313641663</v>
      </c>
      <c r="V213" s="270" t="n">
        <f aca="false">V212</f>
        <v>0.184848285105355</v>
      </c>
      <c r="W213" s="270" t="n">
        <f aca="false">W212</f>
        <v>0.182911646162612</v>
      </c>
      <c r="X213" s="270" t="n">
        <f aca="false">X212</f>
        <v>0.180967286098491</v>
      </c>
      <c r="Y213" s="270" t="n">
        <f aca="false">Y212</f>
        <v>0.179060860109613</v>
      </c>
      <c r="Z213" s="270" t="n">
        <f aca="false">Z212</f>
        <v>0.17715946766719</v>
      </c>
      <c r="AA213" s="270" t="n">
        <f aca="false">AA212</f>
        <v>0.175238365292596</v>
      </c>
      <c r="AB213" s="270" t="n">
        <f aca="false">AB212</f>
        <v>0.173706187523725</v>
      </c>
      <c r="AC213" s="270" t="n">
        <f aca="false">AC212</f>
        <v>0.172093023255814</v>
      </c>
      <c r="AD213" s="270" t="n">
        <f aca="false">AD212</f>
        <v>0.170473139064985</v>
      </c>
      <c r="AE213" s="270" t="n">
        <f aca="false">AE212</f>
        <v>0.168908883794033</v>
      </c>
      <c r="AF213" s="270" t="n">
        <f aca="false">AF212</f>
        <v>0.167362475442043</v>
      </c>
    </row>
    <row r="214" customFormat="false" ht="15" hidden="false" customHeight="false" outlineLevel="0" collapsed="false">
      <c r="A214" s="271" t="n">
        <v>99</v>
      </c>
      <c r="B214" s="272" t="n">
        <f aca="false">B213</f>
        <v>0.244936494647024</v>
      </c>
      <c r="C214" s="272" t="n">
        <f aca="false">C213</f>
        <v>0.23958503364347</v>
      </c>
      <c r="D214" s="272" t="n">
        <f aca="false">D213</f>
        <v>0.234012153345613</v>
      </c>
      <c r="E214" s="272" t="n">
        <f aca="false">E213</f>
        <v>0.229708555311814</v>
      </c>
      <c r="F214" s="272" t="n">
        <f aca="false">F213</f>
        <v>0.225775575699566</v>
      </c>
      <c r="G214" s="272" t="n">
        <f aca="false">G213</f>
        <v>0.222548622366288</v>
      </c>
      <c r="H214" s="272" t="n">
        <f aca="false">H213</f>
        <v>0.219896251480889</v>
      </c>
      <c r="I214" s="272" t="n">
        <f aca="false">I213</f>
        <v>0.217187185383792</v>
      </c>
      <c r="J214" s="272" t="n">
        <f aca="false">J213</f>
        <v>0.214254723306906</v>
      </c>
      <c r="K214" s="272" t="n">
        <f aca="false">K213</f>
        <v>0.234828704802595</v>
      </c>
      <c r="L214" s="272" t="n">
        <f aca="false">L213</f>
        <v>0.208438489224231</v>
      </c>
      <c r="M214" s="272" t="n">
        <f aca="false">M213</f>
        <v>0.205869870392739</v>
      </c>
      <c r="N214" s="272" t="n">
        <f aca="false">N213</f>
        <v>0.203171960974708</v>
      </c>
      <c r="O214" s="272" t="n">
        <f aca="false">O213</f>
        <v>0.200583201175172</v>
      </c>
      <c r="P214" s="272" t="n">
        <f aca="false">P213</f>
        <v>0.198061337551655</v>
      </c>
      <c r="Q214" s="272" t="n">
        <f aca="false">Q213</f>
        <v>0.19576376975094</v>
      </c>
      <c r="R214" s="272" t="n">
        <f aca="false">R213</f>
        <v>0.19359889122735</v>
      </c>
      <c r="S214" s="272" t="n">
        <f aca="false">S213</f>
        <v>0.191398606147027</v>
      </c>
      <c r="T214" s="272" t="n">
        <f aca="false">T213</f>
        <v>0.189149202916204</v>
      </c>
      <c r="U214" s="272" t="n">
        <f aca="false">U213</f>
        <v>0.186941313641663</v>
      </c>
      <c r="V214" s="272" t="n">
        <f aca="false">V213</f>
        <v>0.184848285105355</v>
      </c>
      <c r="W214" s="272" t="n">
        <f aca="false">W213</f>
        <v>0.182911646162612</v>
      </c>
      <c r="X214" s="272" t="n">
        <f aca="false">X213</f>
        <v>0.180967286098491</v>
      </c>
      <c r="Y214" s="272" t="n">
        <f aca="false">Y213</f>
        <v>0.179060860109613</v>
      </c>
      <c r="Z214" s="272" t="n">
        <f aca="false">Z213</f>
        <v>0.17715946766719</v>
      </c>
      <c r="AA214" s="272" t="n">
        <f aca="false">AA213</f>
        <v>0.175238365292596</v>
      </c>
      <c r="AB214" s="272" t="n">
        <f aca="false">AB213</f>
        <v>0.173706187523725</v>
      </c>
      <c r="AC214" s="272" t="n">
        <f aca="false">AC213</f>
        <v>0.172093023255814</v>
      </c>
      <c r="AD214" s="272" t="n">
        <f aca="false">AD213</f>
        <v>0.170473139064985</v>
      </c>
      <c r="AE214" s="272" t="n">
        <f aca="false">AE213</f>
        <v>0.168908883794033</v>
      </c>
      <c r="AF214" s="272" t="n">
        <f aca="false">AF213</f>
        <v>0.167362475442043</v>
      </c>
    </row>
    <row r="215" customFormat="false" ht="15" hidden="false" customHeight="false" outlineLevel="0" collapsed="false">
      <c r="A215" s="258" t="n">
        <v>100</v>
      </c>
      <c r="B215" s="270" t="n">
        <f aca="false">B55</f>
        <v>0.297333495677584</v>
      </c>
      <c r="C215" s="270" t="n">
        <f aca="false">C55</f>
        <v>0.293063849333946</v>
      </c>
      <c r="D215" s="270" t="n">
        <f aca="false">D55</f>
        <v>0.289404839764552</v>
      </c>
      <c r="E215" s="270" t="n">
        <f aca="false">E55</f>
        <v>0.2852701127089</v>
      </c>
      <c r="F215" s="270" t="n">
        <f aca="false">F55</f>
        <v>0.280957023925598</v>
      </c>
      <c r="G215" s="270" t="n">
        <f aca="false">G55</f>
        <v>0.277793904208999</v>
      </c>
      <c r="H215" s="270" t="n">
        <f aca="false">H55</f>
        <v>0.274417963906874</v>
      </c>
      <c r="I215" s="270" t="n">
        <f aca="false">I55</f>
        <v>0.271310032687956</v>
      </c>
      <c r="J215" s="270" t="n">
        <f aca="false">J55</f>
        <v>0.268198374894928</v>
      </c>
      <c r="K215" s="270" t="n">
        <f aca="false">K55</f>
        <v>0.279948253557568</v>
      </c>
      <c r="L215" s="270" t="n">
        <f aca="false">L55</f>
        <v>0.261645894104128</v>
      </c>
      <c r="M215" s="270" t="n">
        <f aca="false">M55</f>
        <v>0.258814197898077</v>
      </c>
      <c r="N215" s="270" t="n">
        <f aca="false">N55</f>
        <v>0.256104995159035</v>
      </c>
      <c r="O215" s="270" t="n">
        <f aca="false">O55</f>
        <v>0.253499121150967</v>
      </c>
      <c r="P215" s="270" t="n">
        <f aca="false">P55</f>
        <v>0.251219222076841</v>
      </c>
      <c r="Q215" s="270" t="n">
        <f aca="false">Q55</f>
        <v>0.24850136239782</v>
      </c>
      <c r="R215" s="270" t="n">
        <f aca="false">R55</f>
        <v>0.246003752345216</v>
      </c>
      <c r="S215" s="270" t="n">
        <f aca="false">S55</f>
        <v>0.243828087111152</v>
      </c>
      <c r="T215" s="270" t="n">
        <f aca="false">T55</f>
        <v>0.241425084571575</v>
      </c>
      <c r="U215" s="270" t="n">
        <f aca="false">U55</f>
        <v>0.239175175335185</v>
      </c>
      <c r="V215" s="270" t="n">
        <f aca="false">V55</f>
        <v>0.236635647012564</v>
      </c>
      <c r="W215" s="270" t="n">
        <f aca="false">W55</f>
        <v>0.234536173208942</v>
      </c>
      <c r="X215" s="270" t="n">
        <f aca="false">X55</f>
        <v>0.232639867384998</v>
      </c>
      <c r="Y215" s="270" t="n">
        <f aca="false">Y55</f>
        <v>0.230656204082909</v>
      </c>
      <c r="Z215" s="270" t="n">
        <f aca="false">Z55</f>
        <v>0.228811684000885</v>
      </c>
      <c r="AA215" s="270" t="n">
        <f aca="false">AA55</f>
        <v>0.226779420164672</v>
      </c>
      <c r="AB215" s="270" t="n">
        <f aca="false">AB55</f>
        <v>0.22494241526818</v>
      </c>
      <c r="AC215" s="270" t="n">
        <f aca="false">AC55</f>
        <v>0.223355177259105</v>
      </c>
      <c r="AD215" s="270" t="n">
        <f aca="false">AD55</f>
        <v>0.221721104494791</v>
      </c>
      <c r="AE215" s="270" t="n">
        <f aca="false">AE55</f>
        <v>0.219976508654123</v>
      </c>
      <c r="AF215" s="270" t="n">
        <f aca="false">AF55</f>
        <v>0.21826606002421</v>
      </c>
    </row>
    <row r="216" customFormat="false" ht="15" hidden="false" customHeight="false" outlineLevel="0" collapsed="false">
      <c r="A216" s="271" t="n">
        <v>101</v>
      </c>
      <c r="B216" s="272" t="n">
        <f aca="false">B215</f>
        <v>0.297333495677584</v>
      </c>
      <c r="C216" s="272" t="n">
        <f aca="false">C215</f>
        <v>0.293063849333946</v>
      </c>
      <c r="D216" s="272" t="n">
        <f aca="false">D215</f>
        <v>0.289404839764552</v>
      </c>
      <c r="E216" s="272" t="n">
        <f aca="false">E215</f>
        <v>0.2852701127089</v>
      </c>
      <c r="F216" s="272" t="n">
        <f aca="false">F215</f>
        <v>0.280957023925598</v>
      </c>
      <c r="G216" s="272" t="n">
        <f aca="false">G215</f>
        <v>0.277793904208999</v>
      </c>
      <c r="H216" s="272" t="n">
        <f aca="false">H215</f>
        <v>0.274417963906874</v>
      </c>
      <c r="I216" s="272" t="n">
        <f aca="false">I215</f>
        <v>0.271310032687956</v>
      </c>
      <c r="J216" s="272" t="n">
        <f aca="false">J215</f>
        <v>0.268198374894928</v>
      </c>
      <c r="K216" s="272" t="n">
        <f aca="false">K215</f>
        <v>0.279948253557568</v>
      </c>
      <c r="L216" s="272" t="n">
        <f aca="false">L215</f>
        <v>0.261645894104128</v>
      </c>
      <c r="M216" s="272" t="n">
        <f aca="false">M215</f>
        <v>0.258814197898077</v>
      </c>
      <c r="N216" s="272" t="n">
        <f aca="false">N215</f>
        <v>0.256104995159035</v>
      </c>
      <c r="O216" s="272" t="n">
        <f aca="false">O215</f>
        <v>0.253499121150967</v>
      </c>
      <c r="P216" s="272" t="n">
        <f aca="false">P215</f>
        <v>0.251219222076841</v>
      </c>
      <c r="Q216" s="272" t="n">
        <f aca="false">Q215</f>
        <v>0.24850136239782</v>
      </c>
      <c r="R216" s="272" t="n">
        <f aca="false">R215</f>
        <v>0.246003752345216</v>
      </c>
      <c r="S216" s="272" t="n">
        <f aca="false">S215</f>
        <v>0.243828087111152</v>
      </c>
      <c r="T216" s="272" t="n">
        <f aca="false">T215</f>
        <v>0.241425084571575</v>
      </c>
      <c r="U216" s="272" t="n">
        <f aca="false">U215</f>
        <v>0.239175175335185</v>
      </c>
      <c r="V216" s="272" t="n">
        <f aca="false">V215</f>
        <v>0.236635647012564</v>
      </c>
      <c r="W216" s="272" t="n">
        <f aca="false">W215</f>
        <v>0.234536173208942</v>
      </c>
      <c r="X216" s="272" t="n">
        <f aca="false">X215</f>
        <v>0.232639867384998</v>
      </c>
      <c r="Y216" s="272" t="n">
        <f aca="false">Y215</f>
        <v>0.230656204082909</v>
      </c>
      <c r="Z216" s="272" t="n">
        <f aca="false">Z215</f>
        <v>0.228811684000885</v>
      </c>
      <c r="AA216" s="272" t="n">
        <f aca="false">AA215</f>
        <v>0.226779420164672</v>
      </c>
      <c r="AB216" s="272" t="n">
        <f aca="false">AB215</f>
        <v>0.22494241526818</v>
      </c>
      <c r="AC216" s="272" t="n">
        <f aca="false">AC215</f>
        <v>0.223355177259105</v>
      </c>
      <c r="AD216" s="272" t="n">
        <f aca="false">AD215</f>
        <v>0.221721104494791</v>
      </c>
      <c r="AE216" s="272" t="n">
        <f aca="false">AE215</f>
        <v>0.219976508654123</v>
      </c>
      <c r="AF216" s="272" t="n">
        <f aca="false">AF215</f>
        <v>0.21826606002421</v>
      </c>
    </row>
    <row r="217" customFormat="false" ht="15" hidden="false" customHeight="false" outlineLevel="0" collapsed="false">
      <c r="A217" s="258" t="n">
        <v>102</v>
      </c>
      <c r="B217" s="270" t="n">
        <f aca="false">B216</f>
        <v>0.297333495677584</v>
      </c>
      <c r="C217" s="270" t="n">
        <f aca="false">C216</f>
        <v>0.293063849333946</v>
      </c>
      <c r="D217" s="270" t="n">
        <f aca="false">D216</f>
        <v>0.289404839764552</v>
      </c>
      <c r="E217" s="270" t="n">
        <f aca="false">E216</f>
        <v>0.2852701127089</v>
      </c>
      <c r="F217" s="270" t="n">
        <f aca="false">F216</f>
        <v>0.280957023925598</v>
      </c>
      <c r="G217" s="270" t="n">
        <f aca="false">G216</f>
        <v>0.277793904208999</v>
      </c>
      <c r="H217" s="270" t="n">
        <f aca="false">H216</f>
        <v>0.274417963906874</v>
      </c>
      <c r="I217" s="270" t="n">
        <f aca="false">I216</f>
        <v>0.271310032687956</v>
      </c>
      <c r="J217" s="270" t="n">
        <f aca="false">J216</f>
        <v>0.268198374894928</v>
      </c>
      <c r="K217" s="270" t="n">
        <f aca="false">K216</f>
        <v>0.279948253557568</v>
      </c>
      <c r="L217" s="270" t="n">
        <f aca="false">L216</f>
        <v>0.261645894104128</v>
      </c>
      <c r="M217" s="270" t="n">
        <f aca="false">M216</f>
        <v>0.258814197898077</v>
      </c>
      <c r="N217" s="270" t="n">
        <f aca="false">N216</f>
        <v>0.256104995159035</v>
      </c>
      <c r="O217" s="270" t="n">
        <f aca="false">O216</f>
        <v>0.253499121150967</v>
      </c>
      <c r="P217" s="270" t="n">
        <f aca="false">P216</f>
        <v>0.251219222076841</v>
      </c>
      <c r="Q217" s="270" t="n">
        <f aca="false">Q216</f>
        <v>0.24850136239782</v>
      </c>
      <c r="R217" s="270" t="n">
        <f aca="false">R216</f>
        <v>0.246003752345216</v>
      </c>
      <c r="S217" s="270" t="n">
        <f aca="false">S216</f>
        <v>0.243828087111152</v>
      </c>
      <c r="T217" s="270" t="n">
        <f aca="false">T216</f>
        <v>0.241425084571575</v>
      </c>
      <c r="U217" s="270" t="n">
        <f aca="false">U216</f>
        <v>0.239175175335185</v>
      </c>
      <c r="V217" s="270" t="n">
        <f aca="false">V216</f>
        <v>0.236635647012564</v>
      </c>
      <c r="W217" s="270" t="n">
        <f aca="false">W216</f>
        <v>0.234536173208942</v>
      </c>
      <c r="X217" s="270" t="n">
        <f aca="false">X216</f>
        <v>0.232639867384998</v>
      </c>
      <c r="Y217" s="270" t="n">
        <f aca="false">Y216</f>
        <v>0.230656204082909</v>
      </c>
      <c r="Z217" s="270" t="n">
        <f aca="false">Z216</f>
        <v>0.228811684000885</v>
      </c>
      <c r="AA217" s="270" t="n">
        <f aca="false">AA216</f>
        <v>0.226779420164672</v>
      </c>
      <c r="AB217" s="270" t="n">
        <f aca="false">AB216</f>
        <v>0.22494241526818</v>
      </c>
      <c r="AC217" s="270" t="n">
        <f aca="false">AC216</f>
        <v>0.223355177259105</v>
      </c>
      <c r="AD217" s="270" t="n">
        <f aca="false">AD216</f>
        <v>0.221721104494791</v>
      </c>
      <c r="AE217" s="270" t="n">
        <f aca="false">AE216</f>
        <v>0.219976508654123</v>
      </c>
      <c r="AF217" s="270" t="n">
        <f aca="false">AF216</f>
        <v>0.21826606002421</v>
      </c>
    </row>
    <row r="218" customFormat="false" ht="15" hidden="false" customHeight="false" outlineLevel="0" collapsed="false">
      <c r="A218" s="271" t="n">
        <v>103</v>
      </c>
      <c r="B218" s="272" t="n">
        <f aca="false">B217</f>
        <v>0.297333495677584</v>
      </c>
      <c r="C218" s="272" t="n">
        <f aca="false">C217</f>
        <v>0.293063849333946</v>
      </c>
      <c r="D218" s="272" t="n">
        <f aca="false">D217</f>
        <v>0.289404839764552</v>
      </c>
      <c r="E218" s="272" t="n">
        <f aca="false">E217</f>
        <v>0.2852701127089</v>
      </c>
      <c r="F218" s="272" t="n">
        <f aca="false">F217</f>
        <v>0.280957023925598</v>
      </c>
      <c r="G218" s="272" t="n">
        <f aca="false">G217</f>
        <v>0.277793904208999</v>
      </c>
      <c r="H218" s="272" t="n">
        <f aca="false">H217</f>
        <v>0.274417963906874</v>
      </c>
      <c r="I218" s="272" t="n">
        <f aca="false">I217</f>
        <v>0.271310032687956</v>
      </c>
      <c r="J218" s="272" t="n">
        <f aca="false">J217</f>
        <v>0.268198374894928</v>
      </c>
      <c r="K218" s="272" t="n">
        <f aca="false">K217</f>
        <v>0.279948253557568</v>
      </c>
      <c r="L218" s="272" t="n">
        <f aca="false">L217</f>
        <v>0.261645894104128</v>
      </c>
      <c r="M218" s="272" t="n">
        <f aca="false">M217</f>
        <v>0.258814197898077</v>
      </c>
      <c r="N218" s="272" t="n">
        <f aca="false">N217</f>
        <v>0.256104995159035</v>
      </c>
      <c r="O218" s="272" t="n">
        <f aca="false">O217</f>
        <v>0.253499121150967</v>
      </c>
      <c r="P218" s="272" t="n">
        <f aca="false">P217</f>
        <v>0.251219222076841</v>
      </c>
      <c r="Q218" s="272" t="n">
        <f aca="false">Q217</f>
        <v>0.24850136239782</v>
      </c>
      <c r="R218" s="272" t="n">
        <f aca="false">R217</f>
        <v>0.246003752345216</v>
      </c>
      <c r="S218" s="272" t="n">
        <f aca="false">S217</f>
        <v>0.243828087111152</v>
      </c>
      <c r="T218" s="272" t="n">
        <f aca="false">T217</f>
        <v>0.241425084571575</v>
      </c>
      <c r="U218" s="272" t="n">
        <f aca="false">U217</f>
        <v>0.239175175335185</v>
      </c>
      <c r="V218" s="272" t="n">
        <f aca="false">V217</f>
        <v>0.236635647012564</v>
      </c>
      <c r="W218" s="272" t="n">
        <f aca="false">W217</f>
        <v>0.234536173208942</v>
      </c>
      <c r="X218" s="272" t="n">
        <f aca="false">X217</f>
        <v>0.232639867384998</v>
      </c>
      <c r="Y218" s="272" t="n">
        <f aca="false">Y217</f>
        <v>0.230656204082909</v>
      </c>
      <c r="Z218" s="272" t="n">
        <f aca="false">Z217</f>
        <v>0.228811684000885</v>
      </c>
      <c r="AA218" s="272" t="n">
        <f aca="false">AA217</f>
        <v>0.226779420164672</v>
      </c>
      <c r="AB218" s="272" t="n">
        <f aca="false">AB217</f>
        <v>0.22494241526818</v>
      </c>
      <c r="AC218" s="272" t="n">
        <f aca="false">AC217</f>
        <v>0.223355177259105</v>
      </c>
      <c r="AD218" s="272" t="n">
        <f aca="false">AD217</f>
        <v>0.221721104494791</v>
      </c>
      <c r="AE218" s="272" t="n">
        <f aca="false">AE217</f>
        <v>0.219976508654123</v>
      </c>
      <c r="AF218" s="272" t="n">
        <f aca="false">AF217</f>
        <v>0.21826606002421</v>
      </c>
    </row>
    <row r="219" customFormat="false" ht="15" hidden="false" customHeight="false" outlineLevel="0" collapsed="false">
      <c r="A219" s="258" t="n">
        <v>104</v>
      </c>
      <c r="B219" s="270" t="n">
        <f aca="false">B218</f>
        <v>0.297333495677584</v>
      </c>
      <c r="C219" s="270" t="n">
        <f aca="false">C218</f>
        <v>0.293063849333946</v>
      </c>
      <c r="D219" s="270" t="n">
        <f aca="false">D218</f>
        <v>0.289404839764552</v>
      </c>
      <c r="E219" s="270" t="n">
        <f aca="false">E218</f>
        <v>0.2852701127089</v>
      </c>
      <c r="F219" s="270" t="n">
        <f aca="false">F218</f>
        <v>0.280957023925598</v>
      </c>
      <c r="G219" s="270" t="n">
        <f aca="false">G218</f>
        <v>0.277793904208999</v>
      </c>
      <c r="H219" s="270" t="n">
        <f aca="false">H218</f>
        <v>0.274417963906874</v>
      </c>
      <c r="I219" s="270" t="n">
        <f aca="false">I218</f>
        <v>0.271310032687956</v>
      </c>
      <c r="J219" s="270" t="n">
        <f aca="false">J218</f>
        <v>0.268198374894928</v>
      </c>
      <c r="K219" s="270" t="n">
        <f aca="false">K218</f>
        <v>0.279948253557568</v>
      </c>
      <c r="L219" s="270" t="n">
        <f aca="false">L218</f>
        <v>0.261645894104128</v>
      </c>
      <c r="M219" s="270" t="n">
        <f aca="false">M218</f>
        <v>0.258814197898077</v>
      </c>
      <c r="N219" s="270" t="n">
        <f aca="false">N218</f>
        <v>0.256104995159035</v>
      </c>
      <c r="O219" s="270" t="n">
        <f aca="false">O218</f>
        <v>0.253499121150967</v>
      </c>
      <c r="P219" s="270" t="n">
        <f aca="false">P218</f>
        <v>0.251219222076841</v>
      </c>
      <c r="Q219" s="270" t="n">
        <f aca="false">Q218</f>
        <v>0.24850136239782</v>
      </c>
      <c r="R219" s="270" t="n">
        <f aca="false">R218</f>
        <v>0.246003752345216</v>
      </c>
      <c r="S219" s="270" t="n">
        <f aca="false">S218</f>
        <v>0.243828087111152</v>
      </c>
      <c r="T219" s="270" t="n">
        <f aca="false">T218</f>
        <v>0.241425084571575</v>
      </c>
      <c r="U219" s="270" t="n">
        <f aca="false">U218</f>
        <v>0.239175175335185</v>
      </c>
      <c r="V219" s="270" t="n">
        <f aca="false">V218</f>
        <v>0.236635647012564</v>
      </c>
      <c r="W219" s="270" t="n">
        <f aca="false">W218</f>
        <v>0.234536173208942</v>
      </c>
      <c r="X219" s="270" t="n">
        <f aca="false">X218</f>
        <v>0.232639867384998</v>
      </c>
      <c r="Y219" s="270" t="n">
        <f aca="false">Y218</f>
        <v>0.230656204082909</v>
      </c>
      <c r="Z219" s="270" t="n">
        <f aca="false">Z218</f>
        <v>0.228811684000885</v>
      </c>
      <c r="AA219" s="270" t="n">
        <f aca="false">AA218</f>
        <v>0.226779420164672</v>
      </c>
      <c r="AB219" s="270" t="n">
        <f aca="false">AB218</f>
        <v>0.22494241526818</v>
      </c>
      <c r="AC219" s="270" t="n">
        <f aca="false">AC218</f>
        <v>0.223355177259105</v>
      </c>
      <c r="AD219" s="270" t="n">
        <f aca="false">AD218</f>
        <v>0.221721104494791</v>
      </c>
      <c r="AE219" s="270" t="n">
        <f aca="false">AE218</f>
        <v>0.219976508654123</v>
      </c>
      <c r="AF219" s="270" t="n">
        <f aca="false">AF218</f>
        <v>0.21826606002421</v>
      </c>
    </row>
    <row r="220" customFormat="false" ht="15" hidden="false" customHeight="false" outlineLevel="0" collapsed="false">
      <c r="A220" s="271" t="n">
        <v>105</v>
      </c>
      <c r="B220" s="272" t="n">
        <v>1</v>
      </c>
      <c r="C220" s="272" t="n">
        <v>1</v>
      </c>
      <c r="D220" s="272" t="n">
        <v>1</v>
      </c>
      <c r="E220" s="272" t="n">
        <v>1</v>
      </c>
      <c r="F220" s="272" t="n">
        <v>1</v>
      </c>
      <c r="G220" s="272" t="n">
        <v>1</v>
      </c>
      <c r="H220" s="272" t="n">
        <v>1</v>
      </c>
      <c r="I220" s="272" t="n">
        <v>1</v>
      </c>
      <c r="J220" s="272" t="n">
        <v>1</v>
      </c>
      <c r="K220" s="272" t="n">
        <v>1</v>
      </c>
      <c r="L220" s="272" t="n">
        <v>1</v>
      </c>
      <c r="M220" s="272" t="n">
        <v>1</v>
      </c>
      <c r="N220" s="272" t="n">
        <v>1</v>
      </c>
      <c r="O220" s="272" t="n">
        <v>1</v>
      </c>
      <c r="P220" s="272" t="n">
        <v>1</v>
      </c>
      <c r="Q220" s="272" t="n">
        <v>1</v>
      </c>
      <c r="R220" s="272" t="n">
        <v>1</v>
      </c>
      <c r="S220" s="272" t="n">
        <v>1</v>
      </c>
      <c r="T220" s="272" t="n">
        <v>1</v>
      </c>
      <c r="U220" s="272" t="n">
        <v>1</v>
      </c>
      <c r="V220" s="272" t="n">
        <v>1</v>
      </c>
      <c r="W220" s="272" t="n">
        <v>1</v>
      </c>
      <c r="X220" s="272" t="n">
        <v>1</v>
      </c>
      <c r="Y220" s="272" t="n">
        <v>1</v>
      </c>
      <c r="Z220" s="272" t="n">
        <v>1</v>
      </c>
      <c r="AA220" s="272" t="n">
        <v>1</v>
      </c>
      <c r="AB220" s="272" t="n">
        <v>1</v>
      </c>
      <c r="AC220" s="272" t="n">
        <v>1</v>
      </c>
      <c r="AD220" s="272" t="n">
        <v>1</v>
      </c>
      <c r="AE220" s="272" t="n">
        <v>1</v>
      </c>
      <c r="AF220" s="272" t="n">
        <v>1</v>
      </c>
    </row>
    <row r="221" customFormat="false" ht="15" hidden="false" customHeight="false" outlineLevel="0" collapsed="false">
      <c r="A221" s="258" t="n">
        <v>106</v>
      </c>
      <c r="B221" s="270" t="n">
        <v>1</v>
      </c>
      <c r="C221" s="270" t="n">
        <v>1</v>
      </c>
      <c r="D221" s="270" t="n">
        <v>1</v>
      </c>
      <c r="E221" s="270" t="n">
        <v>1</v>
      </c>
      <c r="F221" s="270" t="n">
        <v>1</v>
      </c>
      <c r="G221" s="270" t="n">
        <v>1</v>
      </c>
      <c r="H221" s="270" t="n">
        <v>1</v>
      </c>
      <c r="I221" s="270" t="n">
        <v>1</v>
      </c>
      <c r="J221" s="270" t="n">
        <v>1</v>
      </c>
      <c r="K221" s="270" t="n">
        <v>1</v>
      </c>
      <c r="L221" s="270" t="n">
        <v>1</v>
      </c>
      <c r="M221" s="270" t="n">
        <v>1</v>
      </c>
      <c r="N221" s="270" t="n">
        <v>1</v>
      </c>
      <c r="O221" s="270" t="n">
        <v>1</v>
      </c>
      <c r="P221" s="270" t="n">
        <v>1</v>
      </c>
      <c r="Q221" s="270" t="n">
        <v>1</v>
      </c>
      <c r="R221" s="270" t="n">
        <v>1</v>
      </c>
      <c r="S221" s="270" t="n">
        <v>1</v>
      </c>
      <c r="T221" s="270" t="n">
        <v>1</v>
      </c>
      <c r="U221" s="270" t="n">
        <v>1</v>
      </c>
      <c r="V221" s="270" t="n">
        <v>1</v>
      </c>
      <c r="W221" s="270" t="n">
        <v>1</v>
      </c>
      <c r="X221" s="270" t="n">
        <v>1</v>
      </c>
      <c r="Y221" s="270" t="n">
        <v>1</v>
      </c>
      <c r="Z221" s="270" t="n">
        <v>1</v>
      </c>
      <c r="AA221" s="270" t="n">
        <v>1</v>
      </c>
      <c r="AB221" s="270" t="n">
        <v>1</v>
      </c>
      <c r="AC221" s="270" t="n">
        <v>1</v>
      </c>
      <c r="AD221" s="270" t="n">
        <v>1</v>
      </c>
      <c r="AE221" s="270" t="n">
        <v>1</v>
      </c>
      <c r="AF221" s="270" t="n">
        <v>1</v>
      </c>
    </row>
    <row r="222" customFormat="false" ht="15" hidden="false" customHeight="false" outlineLevel="0" collapsed="false">
      <c r="A222" s="258"/>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row>
    <row r="223" s="273" customFormat="true" ht="15" hidden="false" customHeight="false" outlineLevel="0" collapsed="false">
      <c r="A223" s="261"/>
      <c r="B223" s="262" t="s">
        <v>361</v>
      </c>
      <c r="C223" s="262" t="s">
        <v>362</v>
      </c>
      <c r="D223" s="262" t="n">
        <v>2012</v>
      </c>
      <c r="E223" s="262" t="n">
        <v>2013</v>
      </c>
      <c r="F223" s="262" t="n">
        <v>2014</v>
      </c>
      <c r="G223" s="262" t="n">
        <v>2015</v>
      </c>
      <c r="H223" s="262" t="n">
        <v>2016</v>
      </c>
      <c r="I223" s="262" t="n">
        <v>2017</v>
      </c>
      <c r="J223" s="262" t="n">
        <v>2018</v>
      </c>
      <c r="K223" s="262" t="n">
        <v>2019</v>
      </c>
      <c r="L223" s="262" t="n">
        <v>2020</v>
      </c>
      <c r="M223" s="262" t="n">
        <v>2021</v>
      </c>
      <c r="N223" s="262" t="n">
        <v>2022</v>
      </c>
      <c r="O223" s="262" t="n">
        <v>2023</v>
      </c>
      <c r="P223" s="262" t="n">
        <v>2024</v>
      </c>
      <c r="Q223" s="262" t="n">
        <v>2025</v>
      </c>
      <c r="R223" s="262" t="n">
        <v>2026</v>
      </c>
      <c r="S223" s="262" t="n">
        <v>2027</v>
      </c>
      <c r="T223" s="262" t="n">
        <v>2028</v>
      </c>
      <c r="U223" s="262" t="n">
        <v>2029</v>
      </c>
      <c r="V223" s="262" t="n">
        <v>2030</v>
      </c>
      <c r="W223" s="262" t="n">
        <v>2031</v>
      </c>
      <c r="X223" s="262" t="n">
        <v>2032</v>
      </c>
      <c r="Y223" s="262" t="n">
        <v>2033</v>
      </c>
      <c r="Z223" s="262" t="n">
        <v>2034</v>
      </c>
      <c r="AA223" s="262" t="n">
        <v>2035</v>
      </c>
      <c r="AB223" s="262" t="n">
        <v>2036</v>
      </c>
      <c r="AC223" s="262" t="n">
        <v>2037</v>
      </c>
      <c r="AD223" s="262" t="n">
        <v>2038</v>
      </c>
      <c r="AE223" s="262" t="n">
        <v>2039</v>
      </c>
      <c r="AF223" s="262" t="n">
        <v>2040</v>
      </c>
    </row>
    <row r="224" customFormat="false" ht="15" hidden="false" customHeight="false" outlineLevel="0" collapsed="false">
      <c r="A224" s="264"/>
      <c r="B224" s="265"/>
      <c r="C224" s="265"/>
      <c r="D224" s="265"/>
      <c r="E224" s="265"/>
      <c r="F224" s="265"/>
      <c r="G224" s="265"/>
      <c r="H224" s="265"/>
      <c r="I224" s="265"/>
      <c r="J224" s="265"/>
      <c r="K224" s="265" t="s">
        <v>365</v>
      </c>
      <c r="L224" s="265"/>
      <c r="M224" s="265"/>
      <c r="N224" s="265"/>
      <c r="O224" s="265"/>
      <c r="P224" s="265"/>
      <c r="Q224" s="265"/>
      <c r="R224" s="265"/>
      <c r="S224" s="265"/>
      <c r="T224" s="265"/>
      <c r="U224" s="265"/>
      <c r="V224" s="265"/>
      <c r="W224" s="265"/>
      <c r="X224" s="265"/>
      <c r="Y224" s="265"/>
      <c r="Z224" s="265"/>
      <c r="AA224" s="265"/>
      <c r="AB224" s="265"/>
      <c r="AC224" s="265"/>
      <c r="AD224" s="265"/>
      <c r="AE224" s="265"/>
      <c r="AF224" s="265"/>
    </row>
    <row r="225" customFormat="false" ht="61" hidden="false" customHeight="false" outlineLevel="0" collapsed="false">
      <c r="A225" s="266"/>
      <c r="B225" s="267" t="s">
        <v>169</v>
      </c>
      <c r="C225" s="267" t="s">
        <v>169</v>
      </c>
      <c r="D225" s="267" t="s">
        <v>169</v>
      </c>
      <c r="E225" s="267" t="s">
        <v>169</v>
      </c>
      <c r="F225" s="267" t="s">
        <v>169</v>
      </c>
      <c r="G225" s="267" t="s">
        <v>169</v>
      </c>
      <c r="H225" s="267" t="s">
        <v>169</v>
      </c>
      <c r="I225" s="267" t="s">
        <v>169</v>
      </c>
      <c r="J225" s="267" t="s">
        <v>169</v>
      </c>
      <c r="K225" s="267" t="s">
        <v>169</v>
      </c>
      <c r="L225" s="267" t="s">
        <v>169</v>
      </c>
      <c r="M225" s="267" t="s">
        <v>169</v>
      </c>
      <c r="N225" s="267" t="s">
        <v>169</v>
      </c>
      <c r="O225" s="267" t="s">
        <v>169</v>
      </c>
      <c r="P225" s="267" t="s">
        <v>169</v>
      </c>
      <c r="Q225" s="267" t="s">
        <v>169</v>
      </c>
      <c r="R225" s="267" t="s">
        <v>169</v>
      </c>
      <c r="S225" s="267" t="s">
        <v>169</v>
      </c>
      <c r="T225" s="267" t="s">
        <v>169</v>
      </c>
      <c r="U225" s="267" t="s">
        <v>169</v>
      </c>
      <c r="V225" s="267" t="s">
        <v>169</v>
      </c>
      <c r="W225" s="267" t="s">
        <v>169</v>
      </c>
      <c r="X225" s="267" t="s">
        <v>169</v>
      </c>
      <c r="Y225" s="267" t="s">
        <v>169</v>
      </c>
      <c r="Z225" s="267" t="s">
        <v>169</v>
      </c>
      <c r="AA225" s="267" t="s">
        <v>169</v>
      </c>
      <c r="AB225" s="267" t="s">
        <v>169</v>
      </c>
      <c r="AC225" s="267" t="s">
        <v>169</v>
      </c>
      <c r="AD225" s="267" t="s">
        <v>169</v>
      </c>
      <c r="AE225" s="267" t="s">
        <v>169</v>
      </c>
      <c r="AF225" s="267" t="s">
        <v>169</v>
      </c>
    </row>
    <row r="226" customFormat="false" ht="25" hidden="false" customHeight="false" outlineLevel="0" collapsed="false">
      <c r="A226" s="262" t="s">
        <v>364</v>
      </c>
      <c r="B226" s="269" t="s">
        <v>181</v>
      </c>
      <c r="C226" s="269" t="s">
        <v>181</v>
      </c>
      <c r="D226" s="269" t="s">
        <v>181</v>
      </c>
      <c r="E226" s="269" t="s">
        <v>181</v>
      </c>
      <c r="F226" s="269" t="s">
        <v>181</v>
      </c>
      <c r="G226" s="269" t="s">
        <v>181</v>
      </c>
      <c r="H226" s="269" t="s">
        <v>181</v>
      </c>
      <c r="I226" s="269" t="s">
        <v>181</v>
      </c>
      <c r="J226" s="269" t="s">
        <v>181</v>
      </c>
      <c r="K226" s="269" t="s">
        <v>181</v>
      </c>
      <c r="L226" s="269" t="s">
        <v>181</v>
      </c>
      <c r="M226" s="269" t="s">
        <v>181</v>
      </c>
      <c r="N226" s="269" t="s">
        <v>181</v>
      </c>
      <c r="O226" s="269" t="s">
        <v>181</v>
      </c>
      <c r="P226" s="269" t="s">
        <v>181</v>
      </c>
      <c r="Q226" s="269" t="s">
        <v>181</v>
      </c>
      <c r="R226" s="269" t="s">
        <v>181</v>
      </c>
      <c r="S226" s="269" t="s">
        <v>181</v>
      </c>
      <c r="T226" s="269" t="s">
        <v>181</v>
      </c>
      <c r="U226" s="269" t="s">
        <v>181</v>
      </c>
      <c r="V226" s="269" t="s">
        <v>181</v>
      </c>
      <c r="W226" s="269" t="s">
        <v>181</v>
      </c>
      <c r="X226" s="269" t="s">
        <v>181</v>
      </c>
      <c r="Y226" s="269" t="s">
        <v>181</v>
      </c>
      <c r="Z226" s="269" t="s">
        <v>181</v>
      </c>
      <c r="AA226" s="269" t="s">
        <v>181</v>
      </c>
      <c r="AB226" s="269" t="s">
        <v>181</v>
      </c>
      <c r="AC226" s="269" t="s">
        <v>181</v>
      </c>
      <c r="AD226" s="269" t="s">
        <v>181</v>
      </c>
      <c r="AE226" s="269" t="s">
        <v>181</v>
      </c>
      <c r="AF226" s="269" t="s">
        <v>181</v>
      </c>
    </row>
    <row r="227" customFormat="false" ht="15" hidden="false" customHeight="false" outlineLevel="0" collapsed="false">
      <c r="A227" s="258" t="n">
        <v>0</v>
      </c>
      <c r="B227" s="270" t="n">
        <f aca="false">B61</f>
        <v>0.012666612652243</v>
      </c>
      <c r="C227" s="270" t="n">
        <f aca="false">C61</f>
        <v>0.0126153845290269</v>
      </c>
      <c r="D227" s="270" t="n">
        <f aca="false">D61</f>
        <v>0.0122122851021897</v>
      </c>
      <c r="E227" s="270" t="n">
        <f aca="false">E61</f>
        <v>0.0118043602168423</v>
      </c>
      <c r="F227" s="270" t="n">
        <f aca="false">F61</f>
        <v>0.0113940095414224</v>
      </c>
      <c r="G227" s="270" t="n">
        <f aca="false">G61</f>
        <v>0.0109966607771827</v>
      </c>
      <c r="H227" s="270" t="n">
        <f aca="false">H61</f>
        <v>0.0106380815157634</v>
      </c>
      <c r="I227" s="270" t="n">
        <f aca="false">I61</f>
        <v>0.010307600591982</v>
      </c>
      <c r="J227" s="270" t="n">
        <f aca="false">J61</f>
        <v>0.00996569202277456</v>
      </c>
      <c r="K227" s="270" t="n">
        <f aca="false">K61</f>
        <v>0.00777808997088103</v>
      </c>
      <c r="L227" s="270" t="n">
        <f aca="false">L61</f>
        <v>0.00934423863817045</v>
      </c>
      <c r="M227" s="270" t="n">
        <f aca="false">M61</f>
        <v>0.00904710781580083</v>
      </c>
      <c r="N227" s="270" t="n">
        <f aca="false">N61</f>
        <v>0.00878604502864851</v>
      </c>
      <c r="O227" s="270" t="n">
        <f aca="false">O61</f>
        <v>0.00850740831563781</v>
      </c>
      <c r="P227" s="270" t="n">
        <f aca="false">P61</f>
        <v>0.00828091156700573</v>
      </c>
      <c r="Q227" s="270" t="n">
        <f aca="false">Q61</f>
        <v>0.00804184358816653</v>
      </c>
      <c r="R227" s="270" t="n">
        <f aca="false">R61</f>
        <v>0.0077991193100918</v>
      </c>
      <c r="S227" s="270" t="n">
        <f aca="false">S61</f>
        <v>0.00759858827115769</v>
      </c>
      <c r="T227" s="270" t="n">
        <f aca="false">T61</f>
        <v>0.00738566981957797</v>
      </c>
      <c r="U227" s="270" t="n">
        <f aca="false">U61</f>
        <v>0.0071929713164724</v>
      </c>
      <c r="V227" s="270" t="n">
        <f aca="false">V61</f>
        <v>0.00700122301316995</v>
      </c>
      <c r="W227" s="270" t="n">
        <f aca="false">W61</f>
        <v>0.00683712765733973</v>
      </c>
      <c r="X227" s="270" t="n">
        <f aca="false">X61</f>
        <v>0.00664950967928059</v>
      </c>
      <c r="Y227" s="270" t="n">
        <f aca="false">Y61</f>
        <v>0.00649338831240964</v>
      </c>
      <c r="Z227" s="270" t="n">
        <f aca="false">Z61</f>
        <v>0.00632448709717038</v>
      </c>
      <c r="AA227" s="270" t="n">
        <f aca="false">AA61</f>
        <v>0.00618422329355823</v>
      </c>
      <c r="AB227" s="270" t="n">
        <f aca="false">AB61</f>
        <v>0.00604812756738516</v>
      </c>
      <c r="AC227" s="270" t="n">
        <f aca="false">AC61</f>
        <v>0.00591871053408913</v>
      </c>
      <c r="AD227" s="270" t="n">
        <f aca="false">AD61</f>
        <v>0.0057847612209455</v>
      </c>
      <c r="AE227" s="270" t="n">
        <f aca="false">AE61</f>
        <v>0.00567404303930411</v>
      </c>
      <c r="AF227" s="270" t="n">
        <f aca="false">AF61</f>
        <v>0.00554468771494264</v>
      </c>
    </row>
    <row r="228" customFormat="false" ht="15" hidden="false" customHeight="false" outlineLevel="0" collapsed="false">
      <c r="A228" s="271" t="n">
        <v>1</v>
      </c>
      <c r="B228" s="272" t="n">
        <f aca="false">B62</f>
        <v>0.000437696606655109</v>
      </c>
      <c r="C228" s="272" t="n">
        <f aca="false">C62</f>
        <v>0.000416894851402171</v>
      </c>
      <c r="D228" s="272" t="n">
        <f aca="false">D62</f>
        <v>0.000401897591205635</v>
      </c>
      <c r="E228" s="272" t="n">
        <f aca="false">E62</f>
        <v>0.00038386150026044</v>
      </c>
      <c r="F228" s="272" t="n">
        <f aca="false">F62</f>
        <v>0.000368203787831643</v>
      </c>
      <c r="G228" s="272" t="n">
        <f aca="false">G62</f>
        <v>0.000353593920868778</v>
      </c>
      <c r="H228" s="272" t="n">
        <f aca="false">H62</f>
        <v>0.000342867338007465</v>
      </c>
      <c r="I228" s="272" t="n">
        <f aca="false">I62</f>
        <v>0.000326048558427357</v>
      </c>
      <c r="J228" s="272" t="n">
        <f aca="false">J62</f>
        <v>0.00031708918367209</v>
      </c>
      <c r="K228" s="272" t="n">
        <f aca="false">K62</f>
        <v>0.000254821501959942</v>
      </c>
      <c r="L228" s="272" t="n">
        <f aca="false">L62</f>
        <v>0.000289924849804275</v>
      </c>
      <c r="M228" s="272" t="n">
        <f aca="false">M62</f>
        <v>0.000280523328351505</v>
      </c>
      <c r="N228" s="272" t="n">
        <f aca="false">N62</f>
        <v>0.000269004367365023</v>
      </c>
      <c r="O228" s="272" t="n">
        <f aca="false">O62</f>
        <v>0.000262190605154455</v>
      </c>
      <c r="P228" s="272" t="n">
        <f aca="false">P62</f>
        <v>0.000248943453132937</v>
      </c>
      <c r="Q228" s="272" t="n">
        <f aca="false">Q62</f>
        <v>0.000241435322308143</v>
      </c>
      <c r="R228" s="272" t="n">
        <f aca="false">R62</f>
        <v>0.000232216717726636</v>
      </c>
      <c r="S228" s="272" t="n">
        <f aca="false">S62</f>
        <v>0.000225028680389827</v>
      </c>
      <c r="T228" s="272" t="n">
        <f aca="false">T62</f>
        <v>0.000218261814771355</v>
      </c>
      <c r="U228" s="272" t="n">
        <f aca="false">U62</f>
        <v>0.00020866841099005</v>
      </c>
      <c r="V228" s="272" t="n">
        <f aca="false">V62</f>
        <v>0.000201658107974056</v>
      </c>
      <c r="W228" s="272" t="n">
        <f aca="false">W62</f>
        <v>0.00019673051325683</v>
      </c>
      <c r="X228" s="272" t="n">
        <f aca="false">X62</f>
        <v>0.000193922152000553</v>
      </c>
      <c r="Y228" s="272" t="n">
        <f aca="false">Y62</f>
        <v>0.000186680790902459</v>
      </c>
      <c r="Z228" s="272" t="n">
        <f aca="false">Z62</f>
        <v>0.000182660073716779</v>
      </c>
      <c r="AA228" s="272" t="n">
        <f aca="false">AA62</f>
        <v>0.000178586883205552</v>
      </c>
      <c r="AB228" s="272" t="n">
        <f aca="false">AB62</f>
        <v>0.000171722292030269</v>
      </c>
      <c r="AC228" s="272" t="n">
        <f aca="false">AC62</f>
        <v>0.000165923090513251</v>
      </c>
      <c r="AD228" s="272" t="n">
        <f aca="false">AD62</f>
        <v>0.000162302263122883</v>
      </c>
      <c r="AE228" s="272" t="n">
        <f aca="false">AE62</f>
        <v>0.000157553748632116</v>
      </c>
      <c r="AF228" s="272" t="n">
        <f aca="false">AF62</f>
        <v>0.000152783820857649</v>
      </c>
    </row>
    <row r="229" customFormat="false" ht="15" hidden="false" customHeight="false" outlineLevel="0" collapsed="false">
      <c r="A229" s="258" t="n">
        <v>2</v>
      </c>
      <c r="B229" s="270" t="n">
        <f aca="false">B228</f>
        <v>0.000437696606655109</v>
      </c>
      <c r="C229" s="270" t="n">
        <f aca="false">C228</f>
        <v>0.000416894851402171</v>
      </c>
      <c r="D229" s="270" t="n">
        <f aca="false">D228</f>
        <v>0.000401897591205635</v>
      </c>
      <c r="E229" s="270" t="n">
        <f aca="false">E228</f>
        <v>0.00038386150026044</v>
      </c>
      <c r="F229" s="270" t="n">
        <f aca="false">F228</f>
        <v>0.000368203787831643</v>
      </c>
      <c r="G229" s="270" t="n">
        <f aca="false">G228</f>
        <v>0.000353593920868778</v>
      </c>
      <c r="H229" s="270" t="n">
        <f aca="false">H228</f>
        <v>0.000342867338007465</v>
      </c>
      <c r="I229" s="270" t="n">
        <f aca="false">I228</f>
        <v>0.000326048558427357</v>
      </c>
      <c r="J229" s="270" t="n">
        <f aca="false">J228</f>
        <v>0.00031708918367209</v>
      </c>
      <c r="K229" s="270" t="n">
        <f aca="false">K228</f>
        <v>0.000254821501959942</v>
      </c>
      <c r="L229" s="270" t="n">
        <f aca="false">L228</f>
        <v>0.000289924849804275</v>
      </c>
      <c r="M229" s="270" t="n">
        <f aca="false">M228</f>
        <v>0.000280523328351505</v>
      </c>
      <c r="N229" s="270" t="n">
        <f aca="false">N228</f>
        <v>0.000269004367365023</v>
      </c>
      <c r="O229" s="270" t="n">
        <f aca="false">O228</f>
        <v>0.000262190605154455</v>
      </c>
      <c r="P229" s="270" t="n">
        <f aca="false">P228</f>
        <v>0.000248943453132937</v>
      </c>
      <c r="Q229" s="270" t="n">
        <f aca="false">Q228</f>
        <v>0.000241435322308143</v>
      </c>
      <c r="R229" s="270" t="n">
        <f aca="false">R228</f>
        <v>0.000232216717726636</v>
      </c>
      <c r="S229" s="270" t="n">
        <f aca="false">S228</f>
        <v>0.000225028680389827</v>
      </c>
      <c r="T229" s="270" t="n">
        <f aca="false">T228</f>
        <v>0.000218261814771355</v>
      </c>
      <c r="U229" s="270" t="n">
        <f aca="false">U228</f>
        <v>0.00020866841099005</v>
      </c>
      <c r="V229" s="270" t="n">
        <f aca="false">V228</f>
        <v>0.000201658107974056</v>
      </c>
      <c r="W229" s="270" t="n">
        <f aca="false">W228</f>
        <v>0.00019673051325683</v>
      </c>
      <c r="X229" s="270" t="n">
        <f aca="false">X228</f>
        <v>0.000193922152000553</v>
      </c>
      <c r="Y229" s="270" t="n">
        <f aca="false">Y228</f>
        <v>0.000186680790902459</v>
      </c>
      <c r="Z229" s="270" t="n">
        <f aca="false">Z228</f>
        <v>0.000182660073716779</v>
      </c>
      <c r="AA229" s="270" t="n">
        <f aca="false">AA228</f>
        <v>0.000178586883205552</v>
      </c>
      <c r="AB229" s="270" t="n">
        <f aca="false">AB228</f>
        <v>0.000171722292030269</v>
      </c>
      <c r="AC229" s="270" t="n">
        <f aca="false">AC228</f>
        <v>0.000165923090513251</v>
      </c>
      <c r="AD229" s="270" t="n">
        <f aca="false">AD228</f>
        <v>0.000162302263122883</v>
      </c>
      <c r="AE229" s="270" t="n">
        <f aca="false">AE228</f>
        <v>0.000157553748632116</v>
      </c>
      <c r="AF229" s="270" t="n">
        <f aca="false">AF228</f>
        <v>0.000152783820857649</v>
      </c>
    </row>
    <row r="230" customFormat="false" ht="15" hidden="false" customHeight="false" outlineLevel="0" collapsed="false">
      <c r="A230" s="271" t="n">
        <v>3</v>
      </c>
      <c r="B230" s="272" t="n">
        <f aca="false">B229</f>
        <v>0.000437696606655109</v>
      </c>
      <c r="C230" s="272" t="n">
        <f aca="false">C229</f>
        <v>0.000416894851402171</v>
      </c>
      <c r="D230" s="272" t="n">
        <f aca="false">D229</f>
        <v>0.000401897591205635</v>
      </c>
      <c r="E230" s="272" t="n">
        <f aca="false">E229</f>
        <v>0.00038386150026044</v>
      </c>
      <c r="F230" s="272" t="n">
        <f aca="false">F229</f>
        <v>0.000368203787831643</v>
      </c>
      <c r="G230" s="272" t="n">
        <f aca="false">G229</f>
        <v>0.000353593920868778</v>
      </c>
      <c r="H230" s="272" t="n">
        <f aca="false">H229</f>
        <v>0.000342867338007465</v>
      </c>
      <c r="I230" s="272" t="n">
        <f aca="false">I229</f>
        <v>0.000326048558427357</v>
      </c>
      <c r="J230" s="272" t="n">
        <f aca="false">J229</f>
        <v>0.00031708918367209</v>
      </c>
      <c r="K230" s="272" t="n">
        <f aca="false">K229</f>
        <v>0.000254821501959942</v>
      </c>
      <c r="L230" s="272" t="n">
        <f aca="false">L229</f>
        <v>0.000289924849804275</v>
      </c>
      <c r="M230" s="272" t="n">
        <f aca="false">M229</f>
        <v>0.000280523328351505</v>
      </c>
      <c r="N230" s="272" t="n">
        <f aca="false">N229</f>
        <v>0.000269004367365023</v>
      </c>
      <c r="O230" s="272" t="n">
        <f aca="false">O229</f>
        <v>0.000262190605154455</v>
      </c>
      <c r="P230" s="272" t="n">
        <f aca="false">P229</f>
        <v>0.000248943453132937</v>
      </c>
      <c r="Q230" s="272" t="n">
        <f aca="false">Q229</f>
        <v>0.000241435322308143</v>
      </c>
      <c r="R230" s="272" t="n">
        <f aca="false">R229</f>
        <v>0.000232216717726636</v>
      </c>
      <c r="S230" s="272" t="n">
        <f aca="false">S229</f>
        <v>0.000225028680389827</v>
      </c>
      <c r="T230" s="272" t="n">
        <f aca="false">T229</f>
        <v>0.000218261814771355</v>
      </c>
      <c r="U230" s="272" t="n">
        <f aca="false">U229</f>
        <v>0.00020866841099005</v>
      </c>
      <c r="V230" s="272" t="n">
        <f aca="false">V229</f>
        <v>0.000201658107974056</v>
      </c>
      <c r="W230" s="272" t="n">
        <f aca="false">W229</f>
        <v>0.00019673051325683</v>
      </c>
      <c r="X230" s="272" t="n">
        <f aca="false">X229</f>
        <v>0.000193922152000553</v>
      </c>
      <c r="Y230" s="272" t="n">
        <f aca="false">Y229</f>
        <v>0.000186680790902459</v>
      </c>
      <c r="Z230" s="272" t="n">
        <f aca="false">Z229</f>
        <v>0.000182660073716779</v>
      </c>
      <c r="AA230" s="272" t="n">
        <f aca="false">AA229</f>
        <v>0.000178586883205552</v>
      </c>
      <c r="AB230" s="272" t="n">
        <f aca="false">AB229</f>
        <v>0.000171722292030269</v>
      </c>
      <c r="AC230" s="272" t="n">
        <f aca="false">AC229</f>
        <v>0.000165923090513251</v>
      </c>
      <c r="AD230" s="272" t="n">
        <f aca="false">AD229</f>
        <v>0.000162302263122883</v>
      </c>
      <c r="AE230" s="272" t="n">
        <f aca="false">AE229</f>
        <v>0.000157553748632116</v>
      </c>
      <c r="AF230" s="272" t="n">
        <f aca="false">AF229</f>
        <v>0.000152783820857649</v>
      </c>
    </row>
    <row r="231" customFormat="false" ht="15" hidden="false" customHeight="false" outlineLevel="0" collapsed="false">
      <c r="A231" s="258" t="n">
        <v>4</v>
      </c>
      <c r="B231" s="270" t="n">
        <f aca="false">B230</f>
        <v>0.000437696606655109</v>
      </c>
      <c r="C231" s="270" t="n">
        <f aca="false">C230</f>
        <v>0.000416894851402171</v>
      </c>
      <c r="D231" s="270" t="n">
        <f aca="false">D230</f>
        <v>0.000401897591205635</v>
      </c>
      <c r="E231" s="270" t="n">
        <f aca="false">E230</f>
        <v>0.00038386150026044</v>
      </c>
      <c r="F231" s="270" t="n">
        <f aca="false">F230</f>
        <v>0.000368203787831643</v>
      </c>
      <c r="G231" s="270" t="n">
        <f aca="false">G230</f>
        <v>0.000353593920868778</v>
      </c>
      <c r="H231" s="270" t="n">
        <f aca="false">H230</f>
        <v>0.000342867338007465</v>
      </c>
      <c r="I231" s="270" t="n">
        <f aca="false">I230</f>
        <v>0.000326048558427357</v>
      </c>
      <c r="J231" s="270" t="n">
        <f aca="false">J230</f>
        <v>0.00031708918367209</v>
      </c>
      <c r="K231" s="270" t="n">
        <f aca="false">K230</f>
        <v>0.000254821501959942</v>
      </c>
      <c r="L231" s="270" t="n">
        <f aca="false">L230</f>
        <v>0.000289924849804275</v>
      </c>
      <c r="M231" s="270" t="n">
        <f aca="false">M230</f>
        <v>0.000280523328351505</v>
      </c>
      <c r="N231" s="270" t="n">
        <f aca="false">N230</f>
        <v>0.000269004367365023</v>
      </c>
      <c r="O231" s="270" t="n">
        <f aca="false">O230</f>
        <v>0.000262190605154455</v>
      </c>
      <c r="P231" s="270" t="n">
        <f aca="false">P230</f>
        <v>0.000248943453132937</v>
      </c>
      <c r="Q231" s="270" t="n">
        <f aca="false">Q230</f>
        <v>0.000241435322308143</v>
      </c>
      <c r="R231" s="270" t="n">
        <f aca="false">R230</f>
        <v>0.000232216717726636</v>
      </c>
      <c r="S231" s="270" t="n">
        <f aca="false">S230</f>
        <v>0.000225028680389827</v>
      </c>
      <c r="T231" s="270" t="n">
        <f aca="false">T230</f>
        <v>0.000218261814771355</v>
      </c>
      <c r="U231" s="270" t="n">
        <f aca="false">U230</f>
        <v>0.00020866841099005</v>
      </c>
      <c r="V231" s="270" t="n">
        <f aca="false">V230</f>
        <v>0.000201658107974056</v>
      </c>
      <c r="W231" s="270" t="n">
        <f aca="false">W230</f>
        <v>0.00019673051325683</v>
      </c>
      <c r="X231" s="270" t="n">
        <f aca="false">X230</f>
        <v>0.000193922152000553</v>
      </c>
      <c r="Y231" s="270" t="n">
        <f aca="false">Y230</f>
        <v>0.000186680790902459</v>
      </c>
      <c r="Z231" s="270" t="n">
        <f aca="false">Z230</f>
        <v>0.000182660073716779</v>
      </c>
      <c r="AA231" s="270" t="n">
        <f aca="false">AA230</f>
        <v>0.000178586883205552</v>
      </c>
      <c r="AB231" s="270" t="n">
        <f aca="false">AB230</f>
        <v>0.000171722292030269</v>
      </c>
      <c r="AC231" s="270" t="n">
        <f aca="false">AC230</f>
        <v>0.000165923090513251</v>
      </c>
      <c r="AD231" s="270" t="n">
        <f aca="false">AD230</f>
        <v>0.000162302263122883</v>
      </c>
      <c r="AE231" s="270" t="n">
        <f aca="false">AE230</f>
        <v>0.000157553748632116</v>
      </c>
      <c r="AF231" s="270" t="n">
        <f aca="false">AF230</f>
        <v>0.000152783820857649</v>
      </c>
    </row>
    <row r="232" customFormat="false" ht="15" hidden="false" customHeight="false" outlineLevel="0" collapsed="false">
      <c r="A232" s="271" t="n">
        <v>5</v>
      </c>
      <c r="B232" s="272" t="n">
        <f aca="false">B63</f>
        <v>0.000244602244155943</v>
      </c>
      <c r="C232" s="272" t="n">
        <f aca="false">C63</f>
        <v>0.000235399328805838</v>
      </c>
      <c r="D232" s="272" t="n">
        <f aca="false">D63</f>
        <v>0.000225935947991432</v>
      </c>
      <c r="E232" s="272" t="n">
        <f aca="false">E63</f>
        <v>0.000218331861666038</v>
      </c>
      <c r="F232" s="272" t="n">
        <f aca="false">F63</f>
        <v>0.000212533606533294</v>
      </c>
      <c r="G232" s="272" t="n">
        <f aca="false">G63</f>
        <v>0.000200240724174932</v>
      </c>
      <c r="H232" s="272" t="n">
        <f aca="false">H63</f>
        <v>0.000194123422814221</v>
      </c>
      <c r="I232" s="272" t="n">
        <f aca="false">I63</f>
        <v>0.000189980009763597</v>
      </c>
      <c r="J232" s="272" t="n">
        <f aca="false">J63</f>
        <v>0.000180550994535062</v>
      </c>
      <c r="K232" s="272" t="n">
        <f aca="false">K63</f>
        <v>0.000115561131838743</v>
      </c>
      <c r="L232" s="272" t="n">
        <f aca="false">L63</f>
        <v>0.000169939113759774</v>
      </c>
      <c r="M232" s="272" t="n">
        <f aca="false">M63</f>
        <v>0.000166626476222609</v>
      </c>
      <c r="N232" s="272" t="n">
        <f aca="false">N63</f>
        <v>0.000162864253163664</v>
      </c>
      <c r="O232" s="272" t="n">
        <f aca="false">O63</f>
        <v>0.000154479073936962</v>
      </c>
      <c r="P232" s="272" t="n">
        <f aca="false">P63</f>
        <v>0.000151321769567209</v>
      </c>
      <c r="Q232" s="272" t="n">
        <f aca="false">Q63</f>
        <v>0.000146093988703636</v>
      </c>
      <c r="R232" s="272" t="n">
        <f aca="false">R63</f>
        <v>0.000140868168419459</v>
      </c>
      <c r="S232" s="272" t="n">
        <f aca="false">S63</f>
        <v>0.000136689635627124</v>
      </c>
      <c r="T232" s="272" t="n">
        <f aca="false">T63</f>
        <v>0.000132494905570881</v>
      </c>
      <c r="U232" s="272" t="n">
        <f aca="false">U63</f>
        <v>0.000129864116362506</v>
      </c>
      <c r="V232" s="272" t="n">
        <f aca="false">V63</f>
        <v>0.000129337274735353</v>
      </c>
      <c r="W232" s="272" t="n">
        <f aca="false">W63</f>
        <v>0.000125029681134068</v>
      </c>
      <c r="X232" s="272" t="n">
        <f aca="false">X63</f>
        <v>0.000119045021911556</v>
      </c>
      <c r="Y232" s="272" t="n">
        <f aca="false">Y63</f>
        <v>0.000117304811146011</v>
      </c>
      <c r="Z232" s="272" t="n">
        <f aca="false">Z63</f>
        <v>0.000112262205464241</v>
      </c>
      <c r="AA232" s="272" t="n">
        <f aca="false">AA63</f>
        <v>0.000107690985611832</v>
      </c>
      <c r="AB232" s="272" t="n">
        <f aca="false">AB63</f>
        <v>0.000107426643825326</v>
      </c>
      <c r="AC232" s="272" t="n">
        <f aca="false">AC63</f>
        <v>0.000107684491000829</v>
      </c>
      <c r="AD232" s="272" t="n">
        <f aca="false">AD63</f>
        <v>0.000102443272038109</v>
      </c>
      <c r="AE232" s="272" t="n">
        <f aca="false">AE63</f>
        <v>0.000101000619726629</v>
      </c>
      <c r="AF232" s="272" t="n">
        <f aca="false">AF63</f>
        <v>9.89818615738666E-005</v>
      </c>
    </row>
    <row r="233" customFormat="false" ht="15" hidden="false" customHeight="false" outlineLevel="0" collapsed="false">
      <c r="A233" s="258" t="n">
        <v>6</v>
      </c>
      <c r="B233" s="270" t="n">
        <f aca="false">B232</f>
        <v>0.000244602244155943</v>
      </c>
      <c r="C233" s="270" t="n">
        <f aca="false">C232</f>
        <v>0.000235399328805838</v>
      </c>
      <c r="D233" s="270" t="n">
        <f aca="false">D232</f>
        <v>0.000225935947991432</v>
      </c>
      <c r="E233" s="270" t="n">
        <f aca="false">E232</f>
        <v>0.000218331861666038</v>
      </c>
      <c r="F233" s="270" t="n">
        <f aca="false">F232</f>
        <v>0.000212533606533294</v>
      </c>
      <c r="G233" s="270" t="n">
        <f aca="false">G232</f>
        <v>0.000200240724174932</v>
      </c>
      <c r="H233" s="270" t="n">
        <f aca="false">H232</f>
        <v>0.000194123422814221</v>
      </c>
      <c r="I233" s="270" t="n">
        <f aca="false">I232</f>
        <v>0.000189980009763597</v>
      </c>
      <c r="J233" s="270" t="n">
        <f aca="false">J232</f>
        <v>0.000180550994535062</v>
      </c>
      <c r="K233" s="270" t="n">
        <f aca="false">K232</f>
        <v>0.000115561131838743</v>
      </c>
      <c r="L233" s="270" t="n">
        <f aca="false">L232</f>
        <v>0.000169939113759774</v>
      </c>
      <c r="M233" s="270" t="n">
        <f aca="false">M232</f>
        <v>0.000166626476222609</v>
      </c>
      <c r="N233" s="270" t="n">
        <f aca="false">N232</f>
        <v>0.000162864253163664</v>
      </c>
      <c r="O233" s="270" t="n">
        <f aca="false">O232</f>
        <v>0.000154479073936962</v>
      </c>
      <c r="P233" s="270" t="n">
        <f aca="false">P232</f>
        <v>0.000151321769567209</v>
      </c>
      <c r="Q233" s="270" t="n">
        <f aca="false">Q232</f>
        <v>0.000146093988703636</v>
      </c>
      <c r="R233" s="270" t="n">
        <f aca="false">R232</f>
        <v>0.000140868168419459</v>
      </c>
      <c r="S233" s="270" t="n">
        <f aca="false">S232</f>
        <v>0.000136689635627124</v>
      </c>
      <c r="T233" s="270" t="n">
        <f aca="false">T232</f>
        <v>0.000132494905570881</v>
      </c>
      <c r="U233" s="270" t="n">
        <f aca="false">U232</f>
        <v>0.000129864116362506</v>
      </c>
      <c r="V233" s="270" t="n">
        <f aca="false">V232</f>
        <v>0.000129337274735353</v>
      </c>
      <c r="W233" s="270" t="n">
        <f aca="false">W232</f>
        <v>0.000125029681134068</v>
      </c>
      <c r="X233" s="270" t="n">
        <f aca="false">X232</f>
        <v>0.000119045021911556</v>
      </c>
      <c r="Y233" s="270" t="n">
        <f aca="false">Y232</f>
        <v>0.000117304811146011</v>
      </c>
      <c r="Z233" s="270" t="n">
        <f aca="false">Z232</f>
        <v>0.000112262205464241</v>
      </c>
      <c r="AA233" s="270" t="n">
        <f aca="false">AA232</f>
        <v>0.000107690985611832</v>
      </c>
      <c r="AB233" s="270" t="n">
        <f aca="false">AB232</f>
        <v>0.000107426643825326</v>
      </c>
      <c r="AC233" s="270" t="n">
        <f aca="false">AC232</f>
        <v>0.000107684491000829</v>
      </c>
      <c r="AD233" s="270" t="n">
        <f aca="false">AD232</f>
        <v>0.000102443272038109</v>
      </c>
      <c r="AE233" s="270" t="n">
        <f aca="false">AE232</f>
        <v>0.000101000619726629</v>
      </c>
      <c r="AF233" s="270" t="n">
        <f aca="false">AF232</f>
        <v>9.89818615738666E-005</v>
      </c>
    </row>
    <row r="234" customFormat="false" ht="15" hidden="false" customHeight="false" outlineLevel="0" collapsed="false">
      <c r="A234" s="271" t="n">
        <v>7</v>
      </c>
      <c r="B234" s="272" t="n">
        <f aca="false">B233</f>
        <v>0.000244602244155943</v>
      </c>
      <c r="C234" s="272" t="n">
        <f aca="false">C233</f>
        <v>0.000235399328805838</v>
      </c>
      <c r="D234" s="272" t="n">
        <f aca="false">D233</f>
        <v>0.000225935947991432</v>
      </c>
      <c r="E234" s="272" t="n">
        <f aca="false">E233</f>
        <v>0.000218331861666038</v>
      </c>
      <c r="F234" s="272" t="n">
        <f aca="false">F233</f>
        <v>0.000212533606533294</v>
      </c>
      <c r="G234" s="272" t="n">
        <f aca="false">G233</f>
        <v>0.000200240724174932</v>
      </c>
      <c r="H234" s="272" t="n">
        <f aca="false">H233</f>
        <v>0.000194123422814221</v>
      </c>
      <c r="I234" s="272" t="n">
        <f aca="false">I233</f>
        <v>0.000189980009763597</v>
      </c>
      <c r="J234" s="272" t="n">
        <f aca="false">J233</f>
        <v>0.000180550994535062</v>
      </c>
      <c r="K234" s="272" t="n">
        <f aca="false">K233</f>
        <v>0.000115561131838743</v>
      </c>
      <c r="L234" s="272" t="n">
        <f aca="false">L233</f>
        <v>0.000169939113759774</v>
      </c>
      <c r="M234" s="272" t="n">
        <f aca="false">M233</f>
        <v>0.000166626476222609</v>
      </c>
      <c r="N234" s="272" t="n">
        <f aca="false">N233</f>
        <v>0.000162864253163664</v>
      </c>
      <c r="O234" s="272" t="n">
        <f aca="false">O233</f>
        <v>0.000154479073936962</v>
      </c>
      <c r="P234" s="272" t="n">
        <f aca="false">P233</f>
        <v>0.000151321769567209</v>
      </c>
      <c r="Q234" s="272" t="n">
        <f aca="false">Q233</f>
        <v>0.000146093988703636</v>
      </c>
      <c r="R234" s="272" t="n">
        <f aca="false">R233</f>
        <v>0.000140868168419459</v>
      </c>
      <c r="S234" s="272" t="n">
        <f aca="false">S233</f>
        <v>0.000136689635627124</v>
      </c>
      <c r="T234" s="272" t="n">
        <f aca="false">T233</f>
        <v>0.000132494905570881</v>
      </c>
      <c r="U234" s="272" t="n">
        <f aca="false">U233</f>
        <v>0.000129864116362506</v>
      </c>
      <c r="V234" s="272" t="n">
        <f aca="false">V233</f>
        <v>0.000129337274735353</v>
      </c>
      <c r="W234" s="272" t="n">
        <f aca="false">W233</f>
        <v>0.000125029681134068</v>
      </c>
      <c r="X234" s="272" t="n">
        <f aca="false">X233</f>
        <v>0.000119045021911556</v>
      </c>
      <c r="Y234" s="272" t="n">
        <f aca="false">Y233</f>
        <v>0.000117304811146011</v>
      </c>
      <c r="Z234" s="272" t="n">
        <f aca="false">Z233</f>
        <v>0.000112262205464241</v>
      </c>
      <c r="AA234" s="272" t="n">
        <f aca="false">AA233</f>
        <v>0.000107690985611832</v>
      </c>
      <c r="AB234" s="272" t="n">
        <f aca="false">AB233</f>
        <v>0.000107426643825326</v>
      </c>
      <c r="AC234" s="272" t="n">
        <f aca="false">AC233</f>
        <v>0.000107684491000829</v>
      </c>
      <c r="AD234" s="272" t="n">
        <f aca="false">AD233</f>
        <v>0.000102443272038109</v>
      </c>
      <c r="AE234" s="272" t="n">
        <f aca="false">AE233</f>
        <v>0.000101000619726629</v>
      </c>
      <c r="AF234" s="272" t="n">
        <f aca="false">AF233</f>
        <v>9.89818615738666E-005</v>
      </c>
    </row>
    <row r="235" customFormat="false" ht="15" hidden="false" customHeight="false" outlineLevel="0" collapsed="false">
      <c r="A235" s="258" t="n">
        <v>8</v>
      </c>
      <c r="B235" s="270" t="n">
        <f aca="false">B234</f>
        <v>0.000244602244155943</v>
      </c>
      <c r="C235" s="270" t="n">
        <f aca="false">C234</f>
        <v>0.000235399328805838</v>
      </c>
      <c r="D235" s="270" t="n">
        <f aca="false">D234</f>
        <v>0.000225935947991432</v>
      </c>
      <c r="E235" s="270" t="n">
        <f aca="false">E234</f>
        <v>0.000218331861666038</v>
      </c>
      <c r="F235" s="270" t="n">
        <f aca="false">F234</f>
        <v>0.000212533606533294</v>
      </c>
      <c r="G235" s="270" t="n">
        <f aca="false">G234</f>
        <v>0.000200240724174932</v>
      </c>
      <c r="H235" s="270" t="n">
        <f aca="false">H234</f>
        <v>0.000194123422814221</v>
      </c>
      <c r="I235" s="270" t="n">
        <f aca="false">I234</f>
        <v>0.000189980009763597</v>
      </c>
      <c r="J235" s="270" t="n">
        <f aca="false">J234</f>
        <v>0.000180550994535062</v>
      </c>
      <c r="K235" s="270" t="n">
        <f aca="false">K234</f>
        <v>0.000115561131838743</v>
      </c>
      <c r="L235" s="270" t="n">
        <f aca="false">L234</f>
        <v>0.000169939113759774</v>
      </c>
      <c r="M235" s="270" t="n">
        <f aca="false">M234</f>
        <v>0.000166626476222609</v>
      </c>
      <c r="N235" s="270" t="n">
        <f aca="false">N234</f>
        <v>0.000162864253163664</v>
      </c>
      <c r="O235" s="270" t="n">
        <f aca="false">O234</f>
        <v>0.000154479073936962</v>
      </c>
      <c r="P235" s="270" t="n">
        <f aca="false">P234</f>
        <v>0.000151321769567209</v>
      </c>
      <c r="Q235" s="270" t="n">
        <f aca="false">Q234</f>
        <v>0.000146093988703636</v>
      </c>
      <c r="R235" s="270" t="n">
        <f aca="false">R234</f>
        <v>0.000140868168419459</v>
      </c>
      <c r="S235" s="270" t="n">
        <f aca="false">S234</f>
        <v>0.000136689635627124</v>
      </c>
      <c r="T235" s="270" t="n">
        <f aca="false">T234</f>
        <v>0.000132494905570881</v>
      </c>
      <c r="U235" s="270" t="n">
        <f aca="false">U234</f>
        <v>0.000129864116362506</v>
      </c>
      <c r="V235" s="270" t="n">
        <f aca="false">V234</f>
        <v>0.000129337274735353</v>
      </c>
      <c r="W235" s="270" t="n">
        <f aca="false">W234</f>
        <v>0.000125029681134068</v>
      </c>
      <c r="X235" s="270" t="n">
        <f aca="false">X234</f>
        <v>0.000119045021911556</v>
      </c>
      <c r="Y235" s="270" t="n">
        <f aca="false">Y234</f>
        <v>0.000117304811146011</v>
      </c>
      <c r="Z235" s="270" t="n">
        <f aca="false">Z234</f>
        <v>0.000112262205464241</v>
      </c>
      <c r="AA235" s="270" t="n">
        <f aca="false">AA234</f>
        <v>0.000107690985611832</v>
      </c>
      <c r="AB235" s="270" t="n">
        <f aca="false">AB234</f>
        <v>0.000107426643825326</v>
      </c>
      <c r="AC235" s="270" t="n">
        <f aca="false">AC234</f>
        <v>0.000107684491000829</v>
      </c>
      <c r="AD235" s="270" t="n">
        <f aca="false">AD234</f>
        <v>0.000102443272038109</v>
      </c>
      <c r="AE235" s="270" t="n">
        <f aca="false">AE234</f>
        <v>0.000101000619726629</v>
      </c>
      <c r="AF235" s="270" t="n">
        <f aca="false">AF234</f>
        <v>9.89818615738666E-005</v>
      </c>
    </row>
    <row r="236" customFormat="false" ht="15" hidden="false" customHeight="false" outlineLevel="0" collapsed="false">
      <c r="A236" s="271" t="n">
        <v>9</v>
      </c>
      <c r="B236" s="272" t="n">
        <f aca="false">B235</f>
        <v>0.000244602244155943</v>
      </c>
      <c r="C236" s="272" t="n">
        <f aca="false">C235</f>
        <v>0.000235399328805838</v>
      </c>
      <c r="D236" s="272" t="n">
        <f aca="false">D235</f>
        <v>0.000225935947991432</v>
      </c>
      <c r="E236" s="272" t="n">
        <f aca="false">E235</f>
        <v>0.000218331861666038</v>
      </c>
      <c r="F236" s="272" t="n">
        <f aca="false">F235</f>
        <v>0.000212533606533294</v>
      </c>
      <c r="G236" s="272" t="n">
        <f aca="false">G235</f>
        <v>0.000200240724174932</v>
      </c>
      <c r="H236" s="272" t="n">
        <f aca="false">H235</f>
        <v>0.000194123422814221</v>
      </c>
      <c r="I236" s="272" t="n">
        <f aca="false">I235</f>
        <v>0.000189980009763597</v>
      </c>
      <c r="J236" s="272" t="n">
        <f aca="false">J235</f>
        <v>0.000180550994535062</v>
      </c>
      <c r="K236" s="272" t="n">
        <f aca="false">K235</f>
        <v>0.000115561131838743</v>
      </c>
      <c r="L236" s="272" t="n">
        <f aca="false">L235</f>
        <v>0.000169939113759774</v>
      </c>
      <c r="M236" s="272" t="n">
        <f aca="false">M235</f>
        <v>0.000166626476222609</v>
      </c>
      <c r="N236" s="272" t="n">
        <f aca="false">N235</f>
        <v>0.000162864253163664</v>
      </c>
      <c r="O236" s="272" t="n">
        <f aca="false">O235</f>
        <v>0.000154479073936962</v>
      </c>
      <c r="P236" s="272" t="n">
        <f aca="false">P235</f>
        <v>0.000151321769567209</v>
      </c>
      <c r="Q236" s="272" t="n">
        <f aca="false">Q235</f>
        <v>0.000146093988703636</v>
      </c>
      <c r="R236" s="272" t="n">
        <f aca="false">R235</f>
        <v>0.000140868168419459</v>
      </c>
      <c r="S236" s="272" t="n">
        <f aca="false">S235</f>
        <v>0.000136689635627124</v>
      </c>
      <c r="T236" s="272" t="n">
        <f aca="false">T235</f>
        <v>0.000132494905570881</v>
      </c>
      <c r="U236" s="272" t="n">
        <f aca="false">U235</f>
        <v>0.000129864116362506</v>
      </c>
      <c r="V236" s="272" t="n">
        <f aca="false">V235</f>
        <v>0.000129337274735353</v>
      </c>
      <c r="W236" s="272" t="n">
        <f aca="false">W235</f>
        <v>0.000125029681134068</v>
      </c>
      <c r="X236" s="272" t="n">
        <f aca="false">X235</f>
        <v>0.000119045021911556</v>
      </c>
      <c r="Y236" s="272" t="n">
        <f aca="false">Y235</f>
        <v>0.000117304811146011</v>
      </c>
      <c r="Z236" s="272" t="n">
        <f aca="false">Z235</f>
        <v>0.000112262205464241</v>
      </c>
      <c r="AA236" s="272" t="n">
        <f aca="false">AA235</f>
        <v>0.000107690985611832</v>
      </c>
      <c r="AB236" s="272" t="n">
        <f aca="false">AB235</f>
        <v>0.000107426643825326</v>
      </c>
      <c r="AC236" s="272" t="n">
        <f aca="false">AC235</f>
        <v>0.000107684491000829</v>
      </c>
      <c r="AD236" s="272" t="n">
        <f aca="false">AD235</f>
        <v>0.000102443272038109</v>
      </c>
      <c r="AE236" s="272" t="n">
        <f aca="false">AE235</f>
        <v>0.000101000619726629</v>
      </c>
      <c r="AF236" s="272" t="n">
        <f aca="false">AF235</f>
        <v>9.89818615738666E-005</v>
      </c>
    </row>
    <row r="237" customFormat="false" ht="15" hidden="false" customHeight="false" outlineLevel="0" collapsed="false">
      <c r="A237" s="258" t="n">
        <v>10</v>
      </c>
      <c r="B237" s="270" t="n">
        <f aca="false">B64</f>
        <v>0.000319083259921061</v>
      </c>
      <c r="C237" s="270" t="n">
        <f aca="false">C64</f>
        <v>0.000306416250627361</v>
      </c>
      <c r="D237" s="270" t="n">
        <f aca="false">D64</f>
        <v>0.000296243993680871</v>
      </c>
      <c r="E237" s="270" t="n">
        <f aca="false">E64</f>
        <v>0.00028138619196166</v>
      </c>
      <c r="F237" s="270" t="n">
        <f aca="false">F64</f>
        <v>0.000270280587472968</v>
      </c>
      <c r="G237" s="270" t="n">
        <f aca="false">G64</f>
        <v>0.000261811748440131</v>
      </c>
      <c r="H237" s="270" t="n">
        <f aca="false">H64</f>
        <v>0.000250921971334251</v>
      </c>
      <c r="I237" s="270" t="n">
        <f aca="false">I64</f>
        <v>0.000240315173627713</v>
      </c>
      <c r="J237" s="270" t="n">
        <f aca="false">J64</f>
        <v>0.000232102929912652</v>
      </c>
      <c r="K237" s="270" t="n">
        <f aca="false">K64</f>
        <v>0.000133014833477336</v>
      </c>
      <c r="L237" s="270" t="n">
        <f aca="false">L64</f>
        <v>0.000213264740429065</v>
      </c>
      <c r="M237" s="270" t="n">
        <f aca="false">M64</f>
        <v>0.000205356700030428</v>
      </c>
      <c r="N237" s="270" t="n">
        <f aca="false">N64</f>
        <v>0.000198428184210143</v>
      </c>
      <c r="O237" s="270" t="n">
        <f aca="false">O64</f>
        <v>0.000192049616829617</v>
      </c>
      <c r="P237" s="270" t="n">
        <f aca="false">P64</f>
        <v>0.000190443424421852</v>
      </c>
      <c r="Q237" s="270" t="n">
        <f aca="false">Q64</f>
        <v>0.000182329954719673</v>
      </c>
      <c r="R237" s="270" t="n">
        <f aca="false">R64</f>
        <v>0.00017904370995126</v>
      </c>
      <c r="S237" s="270" t="n">
        <f aca="false">S64</f>
        <v>0.000170647269241711</v>
      </c>
      <c r="T237" s="270" t="n">
        <f aca="false">T64</f>
        <v>0.000168528367641513</v>
      </c>
      <c r="U237" s="270" t="n">
        <f aca="false">U64</f>
        <v>0.000163332057464706</v>
      </c>
      <c r="V237" s="270" t="n">
        <f aca="false">V64</f>
        <v>0.000156578728596434</v>
      </c>
      <c r="W237" s="270" t="n">
        <f aca="false">W64</f>
        <v>0.00014929288267209</v>
      </c>
      <c r="X237" s="270" t="n">
        <f aca="false">X64</f>
        <v>0.000147790635563072</v>
      </c>
      <c r="Y237" s="270" t="n">
        <f aca="false">Y64</f>
        <v>0.000145236815518501</v>
      </c>
      <c r="Z237" s="270" t="n">
        <f aca="false">Z64</f>
        <v>0.000142130482703332</v>
      </c>
      <c r="AA237" s="270" t="n">
        <f aca="false">AA64</f>
        <v>0.0001368484131197</v>
      </c>
      <c r="AB237" s="270" t="n">
        <f aca="false">AB64</f>
        <v>0.000133110694961277</v>
      </c>
      <c r="AC237" s="270" t="n">
        <f aca="false">AC64</f>
        <v>0.000129854280328451</v>
      </c>
      <c r="AD237" s="270" t="n">
        <f aca="false">AD64</f>
        <v>0.000126533885395989</v>
      </c>
      <c r="AE237" s="270" t="n">
        <f aca="false">AE64</f>
        <v>0.000124236306134534</v>
      </c>
      <c r="AF237" s="270" t="n">
        <f aca="false">AF64</f>
        <v>0.000119157183287416</v>
      </c>
    </row>
    <row r="238" customFormat="false" ht="15" hidden="false" customHeight="false" outlineLevel="0" collapsed="false">
      <c r="A238" s="271" t="n">
        <v>11</v>
      </c>
      <c r="B238" s="272" t="n">
        <f aca="false">B237</f>
        <v>0.000319083259921061</v>
      </c>
      <c r="C238" s="272" t="n">
        <f aca="false">C237</f>
        <v>0.000306416250627361</v>
      </c>
      <c r="D238" s="272" t="n">
        <f aca="false">D237</f>
        <v>0.000296243993680871</v>
      </c>
      <c r="E238" s="272" t="n">
        <f aca="false">E237</f>
        <v>0.00028138619196166</v>
      </c>
      <c r="F238" s="272" t="n">
        <f aca="false">F237</f>
        <v>0.000270280587472968</v>
      </c>
      <c r="G238" s="272" t="n">
        <f aca="false">G237</f>
        <v>0.000261811748440131</v>
      </c>
      <c r="H238" s="272" t="n">
        <f aca="false">H237</f>
        <v>0.000250921971334251</v>
      </c>
      <c r="I238" s="272" t="n">
        <f aca="false">I237</f>
        <v>0.000240315173627713</v>
      </c>
      <c r="J238" s="272" t="n">
        <f aca="false">J237</f>
        <v>0.000232102929912652</v>
      </c>
      <c r="K238" s="272" t="n">
        <f aca="false">K237</f>
        <v>0.000133014833477336</v>
      </c>
      <c r="L238" s="272" t="n">
        <f aca="false">L237</f>
        <v>0.000213264740429065</v>
      </c>
      <c r="M238" s="272" t="n">
        <f aca="false">M237</f>
        <v>0.000205356700030428</v>
      </c>
      <c r="N238" s="272" t="n">
        <f aca="false">N237</f>
        <v>0.000198428184210143</v>
      </c>
      <c r="O238" s="272" t="n">
        <f aca="false">O237</f>
        <v>0.000192049616829617</v>
      </c>
      <c r="P238" s="272" t="n">
        <f aca="false">P237</f>
        <v>0.000190443424421852</v>
      </c>
      <c r="Q238" s="272" t="n">
        <f aca="false">Q237</f>
        <v>0.000182329954719673</v>
      </c>
      <c r="R238" s="272" t="n">
        <f aca="false">R237</f>
        <v>0.00017904370995126</v>
      </c>
      <c r="S238" s="272" t="n">
        <f aca="false">S237</f>
        <v>0.000170647269241711</v>
      </c>
      <c r="T238" s="272" t="n">
        <f aca="false">T237</f>
        <v>0.000168528367641513</v>
      </c>
      <c r="U238" s="272" t="n">
        <f aca="false">U237</f>
        <v>0.000163332057464706</v>
      </c>
      <c r="V238" s="272" t="n">
        <f aca="false">V237</f>
        <v>0.000156578728596434</v>
      </c>
      <c r="W238" s="272" t="n">
        <f aca="false">W237</f>
        <v>0.00014929288267209</v>
      </c>
      <c r="X238" s="272" t="n">
        <f aca="false">X237</f>
        <v>0.000147790635563072</v>
      </c>
      <c r="Y238" s="272" t="n">
        <f aca="false">Y237</f>
        <v>0.000145236815518501</v>
      </c>
      <c r="Z238" s="272" t="n">
        <f aca="false">Z237</f>
        <v>0.000142130482703332</v>
      </c>
      <c r="AA238" s="272" t="n">
        <f aca="false">AA237</f>
        <v>0.0001368484131197</v>
      </c>
      <c r="AB238" s="272" t="n">
        <f aca="false">AB237</f>
        <v>0.000133110694961277</v>
      </c>
      <c r="AC238" s="272" t="n">
        <f aca="false">AC237</f>
        <v>0.000129854280328451</v>
      </c>
      <c r="AD238" s="272" t="n">
        <f aca="false">AD237</f>
        <v>0.000126533885395989</v>
      </c>
      <c r="AE238" s="272" t="n">
        <f aca="false">AE237</f>
        <v>0.000124236306134534</v>
      </c>
      <c r="AF238" s="272" t="n">
        <f aca="false">AF237</f>
        <v>0.000119157183287416</v>
      </c>
    </row>
    <row r="239" customFormat="false" ht="15" hidden="false" customHeight="false" outlineLevel="0" collapsed="false">
      <c r="A239" s="258" t="n">
        <v>12</v>
      </c>
      <c r="B239" s="270" t="n">
        <f aca="false">B238</f>
        <v>0.000319083259921061</v>
      </c>
      <c r="C239" s="270" t="n">
        <f aca="false">C238</f>
        <v>0.000306416250627361</v>
      </c>
      <c r="D239" s="270" t="n">
        <f aca="false">D238</f>
        <v>0.000296243993680871</v>
      </c>
      <c r="E239" s="270" t="n">
        <f aca="false">E238</f>
        <v>0.00028138619196166</v>
      </c>
      <c r="F239" s="270" t="n">
        <f aca="false">F238</f>
        <v>0.000270280587472968</v>
      </c>
      <c r="G239" s="270" t="n">
        <f aca="false">G238</f>
        <v>0.000261811748440131</v>
      </c>
      <c r="H239" s="270" t="n">
        <f aca="false">H238</f>
        <v>0.000250921971334251</v>
      </c>
      <c r="I239" s="270" t="n">
        <f aca="false">I238</f>
        <v>0.000240315173627713</v>
      </c>
      <c r="J239" s="270" t="n">
        <f aca="false">J238</f>
        <v>0.000232102929912652</v>
      </c>
      <c r="K239" s="270" t="n">
        <f aca="false">K238</f>
        <v>0.000133014833477336</v>
      </c>
      <c r="L239" s="270" t="n">
        <f aca="false">L238</f>
        <v>0.000213264740429065</v>
      </c>
      <c r="M239" s="270" t="n">
        <f aca="false">M238</f>
        <v>0.000205356700030428</v>
      </c>
      <c r="N239" s="270" t="n">
        <f aca="false">N238</f>
        <v>0.000198428184210143</v>
      </c>
      <c r="O239" s="270" t="n">
        <f aca="false">O238</f>
        <v>0.000192049616829617</v>
      </c>
      <c r="P239" s="270" t="n">
        <f aca="false">P238</f>
        <v>0.000190443424421852</v>
      </c>
      <c r="Q239" s="270" t="n">
        <f aca="false">Q238</f>
        <v>0.000182329954719673</v>
      </c>
      <c r="R239" s="270" t="n">
        <f aca="false">R238</f>
        <v>0.00017904370995126</v>
      </c>
      <c r="S239" s="270" t="n">
        <f aca="false">S238</f>
        <v>0.000170647269241711</v>
      </c>
      <c r="T239" s="270" t="n">
        <f aca="false">T238</f>
        <v>0.000168528367641513</v>
      </c>
      <c r="U239" s="270" t="n">
        <f aca="false">U238</f>
        <v>0.000163332057464706</v>
      </c>
      <c r="V239" s="270" t="n">
        <f aca="false">V238</f>
        <v>0.000156578728596434</v>
      </c>
      <c r="W239" s="270" t="n">
        <f aca="false">W238</f>
        <v>0.00014929288267209</v>
      </c>
      <c r="X239" s="270" t="n">
        <f aca="false">X238</f>
        <v>0.000147790635563072</v>
      </c>
      <c r="Y239" s="270" t="n">
        <f aca="false">Y238</f>
        <v>0.000145236815518501</v>
      </c>
      <c r="Z239" s="270" t="n">
        <f aca="false">Z238</f>
        <v>0.000142130482703332</v>
      </c>
      <c r="AA239" s="270" t="n">
        <f aca="false">AA238</f>
        <v>0.0001368484131197</v>
      </c>
      <c r="AB239" s="270" t="n">
        <f aca="false">AB238</f>
        <v>0.000133110694961277</v>
      </c>
      <c r="AC239" s="270" t="n">
        <f aca="false">AC238</f>
        <v>0.000129854280328451</v>
      </c>
      <c r="AD239" s="270" t="n">
        <f aca="false">AD238</f>
        <v>0.000126533885395989</v>
      </c>
      <c r="AE239" s="270" t="n">
        <f aca="false">AE238</f>
        <v>0.000124236306134534</v>
      </c>
      <c r="AF239" s="270" t="n">
        <f aca="false">AF238</f>
        <v>0.000119157183287416</v>
      </c>
    </row>
    <row r="240" customFormat="false" ht="15" hidden="false" customHeight="false" outlineLevel="0" collapsed="false">
      <c r="A240" s="271" t="n">
        <v>13</v>
      </c>
      <c r="B240" s="272" t="n">
        <f aca="false">B239</f>
        <v>0.000319083259921061</v>
      </c>
      <c r="C240" s="272" t="n">
        <f aca="false">C239</f>
        <v>0.000306416250627361</v>
      </c>
      <c r="D240" s="272" t="n">
        <f aca="false">D239</f>
        <v>0.000296243993680871</v>
      </c>
      <c r="E240" s="272" t="n">
        <f aca="false">E239</f>
        <v>0.00028138619196166</v>
      </c>
      <c r="F240" s="272" t="n">
        <f aca="false">F239</f>
        <v>0.000270280587472968</v>
      </c>
      <c r="G240" s="272" t="n">
        <f aca="false">G239</f>
        <v>0.000261811748440131</v>
      </c>
      <c r="H240" s="272" t="n">
        <f aca="false">H239</f>
        <v>0.000250921971334251</v>
      </c>
      <c r="I240" s="272" t="n">
        <f aca="false">I239</f>
        <v>0.000240315173627713</v>
      </c>
      <c r="J240" s="272" t="n">
        <f aca="false">J239</f>
        <v>0.000232102929912652</v>
      </c>
      <c r="K240" s="272" t="n">
        <f aca="false">K239</f>
        <v>0.000133014833477336</v>
      </c>
      <c r="L240" s="272" t="n">
        <f aca="false">L239</f>
        <v>0.000213264740429065</v>
      </c>
      <c r="M240" s="272" t="n">
        <f aca="false">M239</f>
        <v>0.000205356700030428</v>
      </c>
      <c r="N240" s="272" t="n">
        <f aca="false">N239</f>
        <v>0.000198428184210143</v>
      </c>
      <c r="O240" s="272" t="n">
        <f aca="false">O239</f>
        <v>0.000192049616829617</v>
      </c>
      <c r="P240" s="272" t="n">
        <f aca="false">P239</f>
        <v>0.000190443424421852</v>
      </c>
      <c r="Q240" s="272" t="n">
        <f aca="false">Q239</f>
        <v>0.000182329954719673</v>
      </c>
      <c r="R240" s="272" t="n">
        <f aca="false">R239</f>
        <v>0.00017904370995126</v>
      </c>
      <c r="S240" s="272" t="n">
        <f aca="false">S239</f>
        <v>0.000170647269241711</v>
      </c>
      <c r="T240" s="272" t="n">
        <f aca="false">T239</f>
        <v>0.000168528367641513</v>
      </c>
      <c r="U240" s="272" t="n">
        <f aca="false">U239</f>
        <v>0.000163332057464706</v>
      </c>
      <c r="V240" s="272" t="n">
        <f aca="false">V239</f>
        <v>0.000156578728596434</v>
      </c>
      <c r="W240" s="272" t="n">
        <f aca="false">W239</f>
        <v>0.00014929288267209</v>
      </c>
      <c r="X240" s="272" t="n">
        <f aca="false">X239</f>
        <v>0.000147790635563072</v>
      </c>
      <c r="Y240" s="272" t="n">
        <f aca="false">Y239</f>
        <v>0.000145236815518501</v>
      </c>
      <c r="Z240" s="272" t="n">
        <f aca="false">Z239</f>
        <v>0.000142130482703332</v>
      </c>
      <c r="AA240" s="272" t="n">
        <f aca="false">AA239</f>
        <v>0.0001368484131197</v>
      </c>
      <c r="AB240" s="272" t="n">
        <f aca="false">AB239</f>
        <v>0.000133110694961277</v>
      </c>
      <c r="AC240" s="272" t="n">
        <f aca="false">AC239</f>
        <v>0.000129854280328451</v>
      </c>
      <c r="AD240" s="272" t="n">
        <f aca="false">AD239</f>
        <v>0.000126533885395989</v>
      </c>
      <c r="AE240" s="272" t="n">
        <f aca="false">AE239</f>
        <v>0.000124236306134534</v>
      </c>
      <c r="AF240" s="272" t="n">
        <f aca="false">AF239</f>
        <v>0.000119157183287416</v>
      </c>
    </row>
    <row r="241" customFormat="false" ht="15" hidden="false" customHeight="false" outlineLevel="0" collapsed="false">
      <c r="A241" s="258" t="n">
        <v>14</v>
      </c>
      <c r="B241" s="270" t="n">
        <f aca="false">B240</f>
        <v>0.000319083259921061</v>
      </c>
      <c r="C241" s="270" t="n">
        <f aca="false">C240</f>
        <v>0.000306416250627361</v>
      </c>
      <c r="D241" s="270" t="n">
        <f aca="false">D240</f>
        <v>0.000296243993680871</v>
      </c>
      <c r="E241" s="270" t="n">
        <f aca="false">E240</f>
        <v>0.00028138619196166</v>
      </c>
      <c r="F241" s="270" t="n">
        <f aca="false">F240</f>
        <v>0.000270280587472968</v>
      </c>
      <c r="G241" s="270" t="n">
        <f aca="false">G240</f>
        <v>0.000261811748440131</v>
      </c>
      <c r="H241" s="270" t="n">
        <f aca="false">H240</f>
        <v>0.000250921971334251</v>
      </c>
      <c r="I241" s="270" t="n">
        <f aca="false">I240</f>
        <v>0.000240315173627713</v>
      </c>
      <c r="J241" s="270" t="n">
        <f aca="false">J240</f>
        <v>0.000232102929912652</v>
      </c>
      <c r="K241" s="270" t="n">
        <f aca="false">K240</f>
        <v>0.000133014833477336</v>
      </c>
      <c r="L241" s="270" t="n">
        <f aca="false">L240</f>
        <v>0.000213264740429065</v>
      </c>
      <c r="M241" s="270" t="n">
        <f aca="false">M240</f>
        <v>0.000205356700030428</v>
      </c>
      <c r="N241" s="270" t="n">
        <f aca="false">N240</f>
        <v>0.000198428184210143</v>
      </c>
      <c r="O241" s="270" t="n">
        <f aca="false">O240</f>
        <v>0.000192049616829617</v>
      </c>
      <c r="P241" s="270" t="n">
        <f aca="false">P240</f>
        <v>0.000190443424421852</v>
      </c>
      <c r="Q241" s="270" t="n">
        <f aca="false">Q240</f>
        <v>0.000182329954719673</v>
      </c>
      <c r="R241" s="270" t="n">
        <f aca="false">R240</f>
        <v>0.00017904370995126</v>
      </c>
      <c r="S241" s="270" t="n">
        <f aca="false">S240</f>
        <v>0.000170647269241711</v>
      </c>
      <c r="T241" s="270" t="n">
        <f aca="false">T240</f>
        <v>0.000168528367641513</v>
      </c>
      <c r="U241" s="270" t="n">
        <f aca="false">U240</f>
        <v>0.000163332057464706</v>
      </c>
      <c r="V241" s="270" t="n">
        <f aca="false">V240</f>
        <v>0.000156578728596434</v>
      </c>
      <c r="W241" s="270" t="n">
        <f aca="false">W240</f>
        <v>0.00014929288267209</v>
      </c>
      <c r="X241" s="270" t="n">
        <f aca="false">X240</f>
        <v>0.000147790635563072</v>
      </c>
      <c r="Y241" s="270" t="n">
        <f aca="false">Y240</f>
        <v>0.000145236815518501</v>
      </c>
      <c r="Z241" s="270" t="n">
        <f aca="false">Z240</f>
        <v>0.000142130482703332</v>
      </c>
      <c r="AA241" s="270" t="n">
        <f aca="false">AA240</f>
        <v>0.0001368484131197</v>
      </c>
      <c r="AB241" s="270" t="n">
        <f aca="false">AB240</f>
        <v>0.000133110694961277</v>
      </c>
      <c r="AC241" s="270" t="n">
        <f aca="false">AC240</f>
        <v>0.000129854280328451</v>
      </c>
      <c r="AD241" s="270" t="n">
        <f aca="false">AD240</f>
        <v>0.000126533885395989</v>
      </c>
      <c r="AE241" s="270" t="n">
        <f aca="false">AE240</f>
        <v>0.000124236306134534</v>
      </c>
      <c r="AF241" s="270" t="n">
        <f aca="false">AF240</f>
        <v>0.000119157183287416</v>
      </c>
    </row>
    <row r="242" customFormat="false" ht="15" hidden="false" customHeight="false" outlineLevel="0" collapsed="false">
      <c r="A242" s="271" t="n">
        <v>15</v>
      </c>
      <c r="B242" s="272" t="n">
        <f aca="false">B65</f>
        <v>0.00101942043195508</v>
      </c>
      <c r="C242" s="272" t="n">
        <f aca="false">C65</f>
        <v>0.000995271216938974</v>
      </c>
      <c r="D242" s="272" t="n">
        <f aca="false">D65</f>
        <v>0.000962193846157245</v>
      </c>
      <c r="E242" s="272" t="n">
        <f aca="false">E65</f>
        <v>0.000939371295765669</v>
      </c>
      <c r="F242" s="272" t="n">
        <f aca="false">F65</f>
        <v>0.000913247069906625</v>
      </c>
      <c r="G242" s="272" t="n">
        <f aca="false">G65</f>
        <v>0.000885592947257773</v>
      </c>
      <c r="H242" s="272" t="n">
        <f aca="false">H65</f>
        <v>0.000860167161935515</v>
      </c>
      <c r="I242" s="272" t="n">
        <f aca="false">I65</f>
        <v>0.000840658434011658</v>
      </c>
      <c r="J242" s="272" t="n">
        <f aca="false">J65</f>
        <v>0.000819404891161109</v>
      </c>
      <c r="K242" s="272" t="n">
        <f aca="false">K65</f>
        <v>0.000303366877402807</v>
      </c>
      <c r="L242" s="272" t="n">
        <f aca="false">L65</f>
        <v>0.000775102157349084</v>
      </c>
      <c r="M242" s="272" t="n">
        <f aca="false">M65</f>
        <v>0.000756319697115682</v>
      </c>
      <c r="N242" s="272" t="n">
        <f aca="false">N65</f>
        <v>0.000738340511643863</v>
      </c>
      <c r="O242" s="272" t="n">
        <f aca="false">O65</f>
        <v>0.000718588910441639</v>
      </c>
      <c r="P242" s="272" t="n">
        <f aca="false">P65</f>
        <v>0.000699138498677023</v>
      </c>
      <c r="Q242" s="272" t="n">
        <f aca="false">Q65</f>
        <v>0.000682378434663082</v>
      </c>
      <c r="R242" s="272" t="n">
        <f aca="false">R65</f>
        <v>0.000669302189401785</v>
      </c>
      <c r="S242" s="272" t="n">
        <f aca="false">S65</f>
        <v>0.000656814449917898</v>
      </c>
      <c r="T242" s="272" t="n">
        <f aca="false">T65</f>
        <v>0.000642233842266111</v>
      </c>
      <c r="U242" s="272" t="n">
        <f aca="false">U65</f>
        <v>0.000629085190134635</v>
      </c>
      <c r="V242" s="272" t="n">
        <f aca="false">V65</f>
        <v>0.000615843305884096</v>
      </c>
      <c r="W242" s="272" t="n">
        <f aca="false">W65</f>
        <v>0.000604553108591881</v>
      </c>
      <c r="X242" s="272" t="n">
        <f aca="false">X65</f>
        <v>0.000593514491126232</v>
      </c>
      <c r="Y242" s="272" t="n">
        <f aca="false">Y65</f>
        <v>0.000579578074452089</v>
      </c>
      <c r="Z242" s="272" t="n">
        <f aca="false">Z65</f>
        <v>0.000570486418034894</v>
      </c>
      <c r="AA242" s="272" t="n">
        <f aca="false">AA65</f>
        <v>0.00056150512733872</v>
      </c>
      <c r="AB242" s="272" t="n">
        <f aca="false">AB65</f>
        <v>0.000551025805322636</v>
      </c>
      <c r="AC242" s="272" t="n">
        <f aca="false">AC65</f>
        <v>0.000538490867453829</v>
      </c>
      <c r="AD242" s="272" t="n">
        <f aca="false">AD65</f>
        <v>0.000533354702901529</v>
      </c>
      <c r="AE242" s="272" t="n">
        <f aca="false">AE65</f>
        <v>0.00052285045704112</v>
      </c>
      <c r="AF242" s="272" t="n">
        <f aca="false">AF65</f>
        <v>0.000514359377705438</v>
      </c>
    </row>
    <row r="243" customFormat="false" ht="15" hidden="false" customHeight="false" outlineLevel="0" collapsed="false">
      <c r="A243" s="258" t="n">
        <v>16</v>
      </c>
      <c r="B243" s="270" t="n">
        <f aca="false">B242</f>
        <v>0.00101942043195508</v>
      </c>
      <c r="C243" s="270" t="n">
        <f aca="false">C242</f>
        <v>0.000995271216938974</v>
      </c>
      <c r="D243" s="270" t="n">
        <f aca="false">D242</f>
        <v>0.000962193846157245</v>
      </c>
      <c r="E243" s="270" t="n">
        <f aca="false">E242</f>
        <v>0.000939371295765669</v>
      </c>
      <c r="F243" s="270" t="n">
        <f aca="false">F242</f>
        <v>0.000913247069906625</v>
      </c>
      <c r="G243" s="270" t="n">
        <f aca="false">G242</f>
        <v>0.000885592947257773</v>
      </c>
      <c r="H243" s="270" t="n">
        <f aca="false">H242</f>
        <v>0.000860167161935515</v>
      </c>
      <c r="I243" s="270" t="n">
        <f aca="false">I242</f>
        <v>0.000840658434011658</v>
      </c>
      <c r="J243" s="270" t="n">
        <f aca="false">J242</f>
        <v>0.000819404891161109</v>
      </c>
      <c r="K243" s="270" t="n">
        <f aca="false">K242</f>
        <v>0.000303366877402807</v>
      </c>
      <c r="L243" s="270" t="n">
        <f aca="false">L242</f>
        <v>0.000775102157349084</v>
      </c>
      <c r="M243" s="270" t="n">
        <f aca="false">M242</f>
        <v>0.000756319697115682</v>
      </c>
      <c r="N243" s="270" t="n">
        <f aca="false">N242</f>
        <v>0.000738340511643863</v>
      </c>
      <c r="O243" s="270" t="n">
        <f aca="false">O242</f>
        <v>0.000718588910441639</v>
      </c>
      <c r="P243" s="270" t="n">
        <f aca="false">P242</f>
        <v>0.000699138498677023</v>
      </c>
      <c r="Q243" s="270" t="n">
        <f aca="false">Q242</f>
        <v>0.000682378434663082</v>
      </c>
      <c r="R243" s="270" t="n">
        <f aca="false">R242</f>
        <v>0.000669302189401785</v>
      </c>
      <c r="S243" s="270" t="n">
        <f aca="false">S242</f>
        <v>0.000656814449917898</v>
      </c>
      <c r="T243" s="270" t="n">
        <f aca="false">T242</f>
        <v>0.000642233842266111</v>
      </c>
      <c r="U243" s="270" t="n">
        <f aca="false">U242</f>
        <v>0.000629085190134635</v>
      </c>
      <c r="V243" s="270" t="n">
        <f aca="false">V242</f>
        <v>0.000615843305884096</v>
      </c>
      <c r="W243" s="270" t="n">
        <f aca="false">W242</f>
        <v>0.000604553108591881</v>
      </c>
      <c r="X243" s="270" t="n">
        <f aca="false">X242</f>
        <v>0.000593514491126232</v>
      </c>
      <c r="Y243" s="270" t="n">
        <f aca="false">Y242</f>
        <v>0.000579578074452089</v>
      </c>
      <c r="Z243" s="270" t="n">
        <f aca="false">Z242</f>
        <v>0.000570486418034894</v>
      </c>
      <c r="AA243" s="270" t="n">
        <f aca="false">AA242</f>
        <v>0.00056150512733872</v>
      </c>
      <c r="AB243" s="270" t="n">
        <f aca="false">AB242</f>
        <v>0.000551025805322636</v>
      </c>
      <c r="AC243" s="270" t="n">
        <f aca="false">AC242</f>
        <v>0.000538490867453829</v>
      </c>
      <c r="AD243" s="270" t="n">
        <f aca="false">AD242</f>
        <v>0.000533354702901529</v>
      </c>
      <c r="AE243" s="270" t="n">
        <f aca="false">AE242</f>
        <v>0.00052285045704112</v>
      </c>
      <c r="AF243" s="270" t="n">
        <f aca="false">AF242</f>
        <v>0.000514359377705438</v>
      </c>
    </row>
    <row r="244" customFormat="false" ht="15" hidden="false" customHeight="false" outlineLevel="0" collapsed="false">
      <c r="A244" s="271" t="n">
        <v>17</v>
      </c>
      <c r="B244" s="272" t="n">
        <f aca="false">B243</f>
        <v>0.00101942043195508</v>
      </c>
      <c r="C244" s="272" t="n">
        <f aca="false">C243</f>
        <v>0.000995271216938974</v>
      </c>
      <c r="D244" s="272" t="n">
        <f aca="false">D243</f>
        <v>0.000962193846157245</v>
      </c>
      <c r="E244" s="272" t="n">
        <f aca="false">E243</f>
        <v>0.000939371295765669</v>
      </c>
      <c r="F244" s="272" t="n">
        <f aca="false">F243</f>
        <v>0.000913247069906625</v>
      </c>
      <c r="G244" s="272" t="n">
        <f aca="false">G243</f>
        <v>0.000885592947257773</v>
      </c>
      <c r="H244" s="272" t="n">
        <f aca="false">H243</f>
        <v>0.000860167161935515</v>
      </c>
      <c r="I244" s="272" t="n">
        <f aca="false">I243</f>
        <v>0.000840658434011658</v>
      </c>
      <c r="J244" s="272" t="n">
        <f aca="false">J243</f>
        <v>0.000819404891161109</v>
      </c>
      <c r="K244" s="272" t="n">
        <f aca="false">K243</f>
        <v>0.000303366877402807</v>
      </c>
      <c r="L244" s="272" t="n">
        <f aca="false">L243</f>
        <v>0.000775102157349084</v>
      </c>
      <c r="M244" s="272" t="n">
        <f aca="false">M243</f>
        <v>0.000756319697115682</v>
      </c>
      <c r="N244" s="272" t="n">
        <f aca="false">N243</f>
        <v>0.000738340511643863</v>
      </c>
      <c r="O244" s="272" t="n">
        <f aca="false">O243</f>
        <v>0.000718588910441639</v>
      </c>
      <c r="P244" s="272" t="n">
        <f aca="false">P243</f>
        <v>0.000699138498677023</v>
      </c>
      <c r="Q244" s="272" t="n">
        <f aca="false">Q243</f>
        <v>0.000682378434663082</v>
      </c>
      <c r="R244" s="272" t="n">
        <f aca="false">R243</f>
        <v>0.000669302189401785</v>
      </c>
      <c r="S244" s="272" t="n">
        <f aca="false">S243</f>
        <v>0.000656814449917898</v>
      </c>
      <c r="T244" s="272" t="n">
        <f aca="false">T243</f>
        <v>0.000642233842266111</v>
      </c>
      <c r="U244" s="272" t="n">
        <f aca="false">U243</f>
        <v>0.000629085190134635</v>
      </c>
      <c r="V244" s="272" t="n">
        <f aca="false">V243</f>
        <v>0.000615843305884096</v>
      </c>
      <c r="W244" s="272" t="n">
        <f aca="false">W243</f>
        <v>0.000604553108591881</v>
      </c>
      <c r="X244" s="272" t="n">
        <f aca="false">X243</f>
        <v>0.000593514491126232</v>
      </c>
      <c r="Y244" s="272" t="n">
        <f aca="false">Y243</f>
        <v>0.000579578074452089</v>
      </c>
      <c r="Z244" s="272" t="n">
        <f aca="false">Z243</f>
        <v>0.000570486418034894</v>
      </c>
      <c r="AA244" s="272" t="n">
        <f aca="false">AA243</f>
        <v>0.00056150512733872</v>
      </c>
      <c r="AB244" s="272" t="n">
        <f aca="false">AB243</f>
        <v>0.000551025805322636</v>
      </c>
      <c r="AC244" s="272" t="n">
        <f aca="false">AC243</f>
        <v>0.000538490867453829</v>
      </c>
      <c r="AD244" s="272" t="n">
        <f aca="false">AD243</f>
        <v>0.000533354702901529</v>
      </c>
      <c r="AE244" s="272" t="n">
        <f aca="false">AE243</f>
        <v>0.00052285045704112</v>
      </c>
      <c r="AF244" s="272" t="n">
        <f aca="false">AF243</f>
        <v>0.000514359377705438</v>
      </c>
    </row>
    <row r="245" customFormat="false" ht="15" hidden="false" customHeight="false" outlineLevel="0" collapsed="false">
      <c r="A245" s="258" t="n">
        <v>18</v>
      </c>
      <c r="B245" s="270" t="n">
        <f aca="false">B244</f>
        <v>0.00101942043195508</v>
      </c>
      <c r="C245" s="270" t="n">
        <f aca="false">C244</f>
        <v>0.000995271216938974</v>
      </c>
      <c r="D245" s="270" t="n">
        <f aca="false">D244</f>
        <v>0.000962193846157245</v>
      </c>
      <c r="E245" s="270" t="n">
        <f aca="false">E244</f>
        <v>0.000939371295765669</v>
      </c>
      <c r="F245" s="270" t="n">
        <f aca="false">F244</f>
        <v>0.000913247069906625</v>
      </c>
      <c r="G245" s="270" t="n">
        <f aca="false">G244</f>
        <v>0.000885592947257773</v>
      </c>
      <c r="H245" s="270" t="n">
        <f aca="false">H244</f>
        <v>0.000860167161935515</v>
      </c>
      <c r="I245" s="270" t="n">
        <f aca="false">I244</f>
        <v>0.000840658434011658</v>
      </c>
      <c r="J245" s="270" t="n">
        <f aca="false">J244</f>
        <v>0.000819404891161109</v>
      </c>
      <c r="K245" s="270" t="n">
        <f aca="false">K244</f>
        <v>0.000303366877402807</v>
      </c>
      <c r="L245" s="270" t="n">
        <f aca="false">L244</f>
        <v>0.000775102157349084</v>
      </c>
      <c r="M245" s="270" t="n">
        <f aca="false">M244</f>
        <v>0.000756319697115682</v>
      </c>
      <c r="N245" s="270" t="n">
        <f aca="false">N244</f>
        <v>0.000738340511643863</v>
      </c>
      <c r="O245" s="270" t="n">
        <f aca="false">O244</f>
        <v>0.000718588910441639</v>
      </c>
      <c r="P245" s="270" t="n">
        <f aca="false">P244</f>
        <v>0.000699138498677023</v>
      </c>
      <c r="Q245" s="270" t="n">
        <f aca="false">Q244</f>
        <v>0.000682378434663082</v>
      </c>
      <c r="R245" s="270" t="n">
        <f aca="false">R244</f>
        <v>0.000669302189401785</v>
      </c>
      <c r="S245" s="270" t="n">
        <f aca="false">S244</f>
        <v>0.000656814449917898</v>
      </c>
      <c r="T245" s="270" t="n">
        <f aca="false">T244</f>
        <v>0.000642233842266111</v>
      </c>
      <c r="U245" s="270" t="n">
        <f aca="false">U244</f>
        <v>0.000629085190134635</v>
      </c>
      <c r="V245" s="270" t="n">
        <f aca="false">V244</f>
        <v>0.000615843305884096</v>
      </c>
      <c r="W245" s="270" t="n">
        <f aca="false">W244</f>
        <v>0.000604553108591881</v>
      </c>
      <c r="X245" s="270" t="n">
        <f aca="false">X244</f>
        <v>0.000593514491126232</v>
      </c>
      <c r="Y245" s="270" t="n">
        <f aca="false">Y244</f>
        <v>0.000579578074452089</v>
      </c>
      <c r="Z245" s="270" t="n">
        <f aca="false">Z244</f>
        <v>0.000570486418034894</v>
      </c>
      <c r="AA245" s="270" t="n">
        <f aca="false">AA244</f>
        <v>0.00056150512733872</v>
      </c>
      <c r="AB245" s="270" t="n">
        <f aca="false">AB244</f>
        <v>0.000551025805322636</v>
      </c>
      <c r="AC245" s="270" t="n">
        <f aca="false">AC244</f>
        <v>0.000538490867453829</v>
      </c>
      <c r="AD245" s="270" t="n">
        <f aca="false">AD244</f>
        <v>0.000533354702901529</v>
      </c>
      <c r="AE245" s="270" t="n">
        <f aca="false">AE244</f>
        <v>0.00052285045704112</v>
      </c>
      <c r="AF245" s="270" t="n">
        <f aca="false">AF244</f>
        <v>0.000514359377705438</v>
      </c>
    </row>
    <row r="246" customFormat="false" ht="15" hidden="false" customHeight="false" outlineLevel="0" collapsed="false">
      <c r="A246" s="271" t="n">
        <v>19</v>
      </c>
      <c r="B246" s="272" t="n">
        <f aca="false">B245</f>
        <v>0.00101942043195508</v>
      </c>
      <c r="C246" s="272" t="n">
        <f aca="false">C245</f>
        <v>0.000995271216938974</v>
      </c>
      <c r="D246" s="272" t="n">
        <f aca="false">D245</f>
        <v>0.000962193846157245</v>
      </c>
      <c r="E246" s="272" t="n">
        <f aca="false">E245</f>
        <v>0.000939371295765669</v>
      </c>
      <c r="F246" s="272" t="n">
        <f aca="false">F245</f>
        <v>0.000913247069906625</v>
      </c>
      <c r="G246" s="272" t="n">
        <f aca="false">G245</f>
        <v>0.000885592947257773</v>
      </c>
      <c r="H246" s="272" t="n">
        <f aca="false">H245</f>
        <v>0.000860167161935515</v>
      </c>
      <c r="I246" s="272" t="n">
        <f aca="false">I245</f>
        <v>0.000840658434011658</v>
      </c>
      <c r="J246" s="272" t="n">
        <f aca="false">J245</f>
        <v>0.000819404891161109</v>
      </c>
      <c r="K246" s="272" t="n">
        <f aca="false">K245</f>
        <v>0.000303366877402807</v>
      </c>
      <c r="L246" s="272" t="n">
        <f aca="false">L245</f>
        <v>0.000775102157349084</v>
      </c>
      <c r="M246" s="272" t="n">
        <f aca="false">M245</f>
        <v>0.000756319697115682</v>
      </c>
      <c r="N246" s="272" t="n">
        <f aca="false">N245</f>
        <v>0.000738340511643863</v>
      </c>
      <c r="O246" s="272" t="n">
        <f aca="false">O245</f>
        <v>0.000718588910441639</v>
      </c>
      <c r="P246" s="272" t="n">
        <f aca="false">P245</f>
        <v>0.000699138498677023</v>
      </c>
      <c r="Q246" s="272" t="n">
        <f aca="false">Q245</f>
        <v>0.000682378434663082</v>
      </c>
      <c r="R246" s="272" t="n">
        <f aca="false">R245</f>
        <v>0.000669302189401785</v>
      </c>
      <c r="S246" s="272" t="n">
        <f aca="false">S245</f>
        <v>0.000656814449917898</v>
      </c>
      <c r="T246" s="272" t="n">
        <f aca="false">T245</f>
        <v>0.000642233842266111</v>
      </c>
      <c r="U246" s="272" t="n">
        <f aca="false">U245</f>
        <v>0.000629085190134635</v>
      </c>
      <c r="V246" s="272" t="n">
        <f aca="false">V245</f>
        <v>0.000615843305884096</v>
      </c>
      <c r="W246" s="272" t="n">
        <f aca="false">W245</f>
        <v>0.000604553108591881</v>
      </c>
      <c r="X246" s="272" t="n">
        <f aca="false">X245</f>
        <v>0.000593514491126232</v>
      </c>
      <c r="Y246" s="272" t="n">
        <f aca="false">Y245</f>
        <v>0.000579578074452089</v>
      </c>
      <c r="Z246" s="272" t="n">
        <f aca="false">Z245</f>
        <v>0.000570486418034894</v>
      </c>
      <c r="AA246" s="272" t="n">
        <f aca="false">AA245</f>
        <v>0.00056150512733872</v>
      </c>
      <c r="AB246" s="272" t="n">
        <f aca="false">AB245</f>
        <v>0.000551025805322636</v>
      </c>
      <c r="AC246" s="272" t="n">
        <f aca="false">AC245</f>
        <v>0.000538490867453829</v>
      </c>
      <c r="AD246" s="272" t="n">
        <f aca="false">AD245</f>
        <v>0.000533354702901529</v>
      </c>
      <c r="AE246" s="272" t="n">
        <f aca="false">AE245</f>
        <v>0.00052285045704112</v>
      </c>
      <c r="AF246" s="272" t="n">
        <f aca="false">AF245</f>
        <v>0.000514359377705438</v>
      </c>
    </row>
    <row r="247" customFormat="false" ht="15" hidden="false" customHeight="false" outlineLevel="0" collapsed="false">
      <c r="A247" s="258" t="n">
        <v>20</v>
      </c>
      <c r="B247" s="270" t="n">
        <f aca="false">B66</f>
        <v>0.00145815384835677</v>
      </c>
      <c r="C247" s="270" t="n">
        <f aca="false">C66</f>
        <v>0.00142667973330663</v>
      </c>
      <c r="D247" s="270" t="n">
        <f aca="false">D66</f>
        <v>0.00139475094848269</v>
      </c>
      <c r="E247" s="270" t="n">
        <f aca="false">E66</f>
        <v>0.00136104050064404</v>
      </c>
      <c r="F247" s="270" t="n">
        <f aca="false">F66</f>
        <v>0.0013321276995855</v>
      </c>
      <c r="G247" s="270" t="n">
        <f aca="false">G66</f>
        <v>0.00130002951569158</v>
      </c>
      <c r="H247" s="270" t="n">
        <f aca="false">H66</f>
        <v>0.00127375561153173</v>
      </c>
      <c r="I247" s="270" t="n">
        <f aca="false">I66</f>
        <v>0.00124504882536265</v>
      </c>
      <c r="J247" s="270" t="n">
        <f aca="false">J66</f>
        <v>0.00121517364199077</v>
      </c>
      <c r="K247" s="270" t="n">
        <f aca="false">K66</f>
        <v>0.000366125769628068</v>
      </c>
      <c r="L247" s="270" t="n">
        <f aca="false">L66</f>
        <v>0.00116133468785229</v>
      </c>
      <c r="M247" s="270" t="n">
        <f aca="false">M66</f>
        <v>0.00113525157158074</v>
      </c>
      <c r="N247" s="270" t="n">
        <f aca="false">N66</f>
        <v>0.00110873888081113</v>
      </c>
      <c r="O247" s="270" t="n">
        <f aca="false">O66</f>
        <v>0.0010892286364754</v>
      </c>
      <c r="P247" s="270" t="n">
        <f aca="false">P66</f>
        <v>0.00106528567448137</v>
      </c>
      <c r="Q247" s="270" t="n">
        <f aca="false">Q66</f>
        <v>0.00104300450169691</v>
      </c>
      <c r="R247" s="270" t="n">
        <f aca="false">R66</f>
        <v>0.00102103568095204</v>
      </c>
      <c r="S247" s="270" t="n">
        <f aca="false">S66</f>
        <v>0.00100235433476462</v>
      </c>
      <c r="T247" s="270" t="n">
        <f aca="false">T66</f>
        <v>0.000981996726677578</v>
      </c>
      <c r="U247" s="270" t="n">
        <f aca="false">U66</f>
        <v>0.000965221434530728</v>
      </c>
      <c r="V247" s="270" t="n">
        <f aca="false">V66</f>
        <v>0.000946012301437098</v>
      </c>
      <c r="W247" s="270" t="n">
        <f aca="false">W66</f>
        <v>0.000930757108193112</v>
      </c>
      <c r="X247" s="270" t="n">
        <f aca="false">X66</f>
        <v>0.00091591876374343</v>
      </c>
      <c r="Y247" s="270" t="n">
        <f aca="false">Y66</f>
        <v>0.000899528168052038</v>
      </c>
      <c r="Z247" s="270" t="n">
        <f aca="false">Z66</f>
        <v>0.000885274149708248</v>
      </c>
      <c r="AA247" s="270" t="n">
        <f aca="false">AA66</f>
        <v>0.000870844073008787</v>
      </c>
      <c r="AB247" s="270" t="n">
        <f aca="false">AB66</f>
        <v>0.000858973269718386</v>
      </c>
      <c r="AC247" s="270" t="n">
        <f aca="false">AC66</f>
        <v>0.000846433299363144</v>
      </c>
      <c r="AD247" s="270" t="n">
        <f aca="false">AD66</f>
        <v>0.000831617339012569</v>
      </c>
      <c r="AE247" s="270" t="n">
        <f aca="false">AE66</f>
        <v>0.000817046771603982</v>
      </c>
      <c r="AF247" s="270" t="n">
        <f aca="false">AF66</f>
        <v>0.000807353597470327</v>
      </c>
    </row>
    <row r="248" customFormat="false" ht="15" hidden="false" customHeight="false" outlineLevel="0" collapsed="false">
      <c r="A248" s="271" t="n">
        <v>21</v>
      </c>
      <c r="B248" s="272" t="n">
        <f aca="false">B247</f>
        <v>0.00145815384835677</v>
      </c>
      <c r="C248" s="272" t="n">
        <f aca="false">C247</f>
        <v>0.00142667973330663</v>
      </c>
      <c r="D248" s="272" t="n">
        <f aca="false">D247</f>
        <v>0.00139475094848269</v>
      </c>
      <c r="E248" s="272" t="n">
        <f aca="false">E247</f>
        <v>0.00136104050064404</v>
      </c>
      <c r="F248" s="272" t="n">
        <f aca="false">F247</f>
        <v>0.0013321276995855</v>
      </c>
      <c r="G248" s="272" t="n">
        <f aca="false">G247</f>
        <v>0.00130002951569158</v>
      </c>
      <c r="H248" s="272" t="n">
        <f aca="false">H247</f>
        <v>0.00127375561153173</v>
      </c>
      <c r="I248" s="272" t="n">
        <f aca="false">I247</f>
        <v>0.00124504882536265</v>
      </c>
      <c r="J248" s="272" t="n">
        <f aca="false">J247</f>
        <v>0.00121517364199077</v>
      </c>
      <c r="K248" s="272" t="n">
        <f aca="false">K247</f>
        <v>0.000366125769628068</v>
      </c>
      <c r="L248" s="272" t="n">
        <f aca="false">L247</f>
        <v>0.00116133468785229</v>
      </c>
      <c r="M248" s="272" t="n">
        <f aca="false">M247</f>
        <v>0.00113525157158074</v>
      </c>
      <c r="N248" s="272" t="n">
        <f aca="false">N247</f>
        <v>0.00110873888081113</v>
      </c>
      <c r="O248" s="272" t="n">
        <f aca="false">O247</f>
        <v>0.0010892286364754</v>
      </c>
      <c r="P248" s="272" t="n">
        <f aca="false">P247</f>
        <v>0.00106528567448137</v>
      </c>
      <c r="Q248" s="272" t="n">
        <f aca="false">Q247</f>
        <v>0.00104300450169691</v>
      </c>
      <c r="R248" s="272" t="n">
        <f aca="false">R247</f>
        <v>0.00102103568095204</v>
      </c>
      <c r="S248" s="272" t="n">
        <f aca="false">S247</f>
        <v>0.00100235433476462</v>
      </c>
      <c r="T248" s="272" t="n">
        <f aca="false">T247</f>
        <v>0.000981996726677578</v>
      </c>
      <c r="U248" s="272" t="n">
        <f aca="false">U247</f>
        <v>0.000965221434530728</v>
      </c>
      <c r="V248" s="272" t="n">
        <f aca="false">V247</f>
        <v>0.000946012301437098</v>
      </c>
      <c r="W248" s="272" t="n">
        <f aca="false">W247</f>
        <v>0.000930757108193112</v>
      </c>
      <c r="X248" s="272" t="n">
        <f aca="false">X247</f>
        <v>0.00091591876374343</v>
      </c>
      <c r="Y248" s="272" t="n">
        <f aca="false">Y247</f>
        <v>0.000899528168052038</v>
      </c>
      <c r="Z248" s="272" t="n">
        <f aca="false">Z247</f>
        <v>0.000885274149708248</v>
      </c>
      <c r="AA248" s="272" t="n">
        <f aca="false">AA247</f>
        <v>0.000870844073008787</v>
      </c>
      <c r="AB248" s="272" t="n">
        <f aca="false">AB247</f>
        <v>0.000858973269718386</v>
      </c>
      <c r="AC248" s="272" t="n">
        <f aca="false">AC247</f>
        <v>0.000846433299363144</v>
      </c>
      <c r="AD248" s="272" t="n">
        <f aca="false">AD247</f>
        <v>0.000831617339012569</v>
      </c>
      <c r="AE248" s="272" t="n">
        <f aca="false">AE247</f>
        <v>0.000817046771603982</v>
      </c>
      <c r="AF248" s="272" t="n">
        <f aca="false">AF247</f>
        <v>0.000807353597470327</v>
      </c>
    </row>
    <row r="249" customFormat="false" ht="15" hidden="false" customHeight="false" outlineLevel="0" collapsed="false">
      <c r="A249" s="258" t="n">
        <v>22</v>
      </c>
      <c r="B249" s="270" t="n">
        <f aca="false">B248</f>
        <v>0.00145815384835677</v>
      </c>
      <c r="C249" s="270" t="n">
        <f aca="false">C248</f>
        <v>0.00142667973330663</v>
      </c>
      <c r="D249" s="270" t="n">
        <f aca="false">D248</f>
        <v>0.00139475094848269</v>
      </c>
      <c r="E249" s="270" t="n">
        <f aca="false">E248</f>
        <v>0.00136104050064404</v>
      </c>
      <c r="F249" s="270" t="n">
        <f aca="false">F248</f>
        <v>0.0013321276995855</v>
      </c>
      <c r="G249" s="270" t="n">
        <f aca="false">G248</f>
        <v>0.00130002951569158</v>
      </c>
      <c r="H249" s="270" t="n">
        <f aca="false">H248</f>
        <v>0.00127375561153173</v>
      </c>
      <c r="I249" s="270" t="n">
        <f aca="false">I248</f>
        <v>0.00124504882536265</v>
      </c>
      <c r="J249" s="270" t="n">
        <f aca="false">J248</f>
        <v>0.00121517364199077</v>
      </c>
      <c r="K249" s="270" t="n">
        <f aca="false">K248</f>
        <v>0.000366125769628068</v>
      </c>
      <c r="L249" s="270" t="n">
        <f aca="false">L248</f>
        <v>0.00116133468785229</v>
      </c>
      <c r="M249" s="270" t="n">
        <f aca="false">M248</f>
        <v>0.00113525157158074</v>
      </c>
      <c r="N249" s="270" t="n">
        <f aca="false">N248</f>
        <v>0.00110873888081113</v>
      </c>
      <c r="O249" s="270" t="n">
        <f aca="false">O248</f>
        <v>0.0010892286364754</v>
      </c>
      <c r="P249" s="270" t="n">
        <f aca="false">P248</f>
        <v>0.00106528567448137</v>
      </c>
      <c r="Q249" s="270" t="n">
        <f aca="false">Q248</f>
        <v>0.00104300450169691</v>
      </c>
      <c r="R249" s="270" t="n">
        <f aca="false">R248</f>
        <v>0.00102103568095204</v>
      </c>
      <c r="S249" s="270" t="n">
        <f aca="false">S248</f>
        <v>0.00100235433476462</v>
      </c>
      <c r="T249" s="270" t="n">
        <f aca="false">T248</f>
        <v>0.000981996726677578</v>
      </c>
      <c r="U249" s="270" t="n">
        <f aca="false">U248</f>
        <v>0.000965221434530728</v>
      </c>
      <c r="V249" s="270" t="n">
        <f aca="false">V248</f>
        <v>0.000946012301437098</v>
      </c>
      <c r="W249" s="270" t="n">
        <f aca="false">W248</f>
        <v>0.000930757108193112</v>
      </c>
      <c r="X249" s="270" t="n">
        <f aca="false">X248</f>
        <v>0.00091591876374343</v>
      </c>
      <c r="Y249" s="270" t="n">
        <f aca="false">Y248</f>
        <v>0.000899528168052038</v>
      </c>
      <c r="Z249" s="270" t="n">
        <f aca="false">Z248</f>
        <v>0.000885274149708248</v>
      </c>
      <c r="AA249" s="270" t="n">
        <f aca="false">AA248</f>
        <v>0.000870844073008787</v>
      </c>
      <c r="AB249" s="270" t="n">
        <f aca="false">AB248</f>
        <v>0.000858973269718386</v>
      </c>
      <c r="AC249" s="270" t="n">
        <f aca="false">AC248</f>
        <v>0.000846433299363144</v>
      </c>
      <c r="AD249" s="270" t="n">
        <f aca="false">AD248</f>
        <v>0.000831617339012569</v>
      </c>
      <c r="AE249" s="270" t="n">
        <f aca="false">AE248</f>
        <v>0.000817046771603982</v>
      </c>
      <c r="AF249" s="270" t="n">
        <f aca="false">AF248</f>
        <v>0.000807353597470327</v>
      </c>
    </row>
    <row r="250" customFormat="false" ht="15" hidden="false" customHeight="false" outlineLevel="0" collapsed="false">
      <c r="A250" s="271" t="n">
        <v>23</v>
      </c>
      <c r="B250" s="272" t="n">
        <f aca="false">B249</f>
        <v>0.00145815384835677</v>
      </c>
      <c r="C250" s="272" t="n">
        <f aca="false">C249</f>
        <v>0.00142667973330663</v>
      </c>
      <c r="D250" s="272" t="n">
        <f aca="false">D249</f>
        <v>0.00139475094848269</v>
      </c>
      <c r="E250" s="272" t="n">
        <f aca="false">E249</f>
        <v>0.00136104050064404</v>
      </c>
      <c r="F250" s="272" t="n">
        <f aca="false">F249</f>
        <v>0.0013321276995855</v>
      </c>
      <c r="G250" s="272" t="n">
        <f aca="false">G249</f>
        <v>0.00130002951569158</v>
      </c>
      <c r="H250" s="272" t="n">
        <f aca="false">H249</f>
        <v>0.00127375561153173</v>
      </c>
      <c r="I250" s="272" t="n">
        <f aca="false">I249</f>
        <v>0.00124504882536265</v>
      </c>
      <c r="J250" s="272" t="n">
        <f aca="false">J249</f>
        <v>0.00121517364199077</v>
      </c>
      <c r="K250" s="272" t="n">
        <f aca="false">K249</f>
        <v>0.000366125769628068</v>
      </c>
      <c r="L250" s="272" t="n">
        <f aca="false">L249</f>
        <v>0.00116133468785229</v>
      </c>
      <c r="M250" s="272" t="n">
        <f aca="false">M249</f>
        <v>0.00113525157158074</v>
      </c>
      <c r="N250" s="272" t="n">
        <f aca="false">N249</f>
        <v>0.00110873888081113</v>
      </c>
      <c r="O250" s="272" t="n">
        <f aca="false">O249</f>
        <v>0.0010892286364754</v>
      </c>
      <c r="P250" s="272" t="n">
        <f aca="false">P249</f>
        <v>0.00106528567448137</v>
      </c>
      <c r="Q250" s="272" t="n">
        <f aca="false">Q249</f>
        <v>0.00104300450169691</v>
      </c>
      <c r="R250" s="272" t="n">
        <f aca="false">R249</f>
        <v>0.00102103568095204</v>
      </c>
      <c r="S250" s="272" t="n">
        <f aca="false">S249</f>
        <v>0.00100235433476462</v>
      </c>
      <c r="T250" s="272" t="n">
        <f aca="false">T249</f>
        <v>0.000981996726677578</v>
      </c>
      <c r="U250" s="272" t="n">
        <f aca="false">U249</f>
        <v>0.000965221434530728</v>
      </c>
      <c r="V250" s="272" t="n">
        <f aca="false">V249</f>
        <v>0.000946012301437098</v>
      </c>
      <c r="W250" s="272" t="n">
        <f aca="false">W249</f>
        <v>0.000930757108193112</v>
      </c>
      <c r="X250" s="272" t="n">
        <f aca="false">X249</f>
        <v>0.00091591876374343</v>
      </c>
      <c r="Y250" s="272" t="n">
        <f aca="false">Y249</f>
        <v>0.000899528168052038</v>
      </c>
      <c r="Z250" s="272" t="n">
        <f aca="false">Z249</f>
        <v>0.000885274149708248</v>
      </c>
      <c r="AA250" s="272" t="n">
        <f aca="false">AA249</f>
        <v>0.000870844073008787</v>
      </c>
      <c r="AB250" s="272" t="n">
        <f aca="false">AB249</f>
        <v>0.000858973269718386</v>
      </c>
      <c r="AC250" s="272" t="n">
        <f aca="false">AC249</f>
        <v>0.000846433299363144</v>
      </c>
      <c r="AD250" s="272" t="n">
        <f aca="false">AD249</f>
        <v>0.000831617339012569</v>
      </c>
      <c r="AE250" s="272" t="n">
        <f aca="false">AE249</f>
        <v>0.000817046771603982</v>
      </c>
      <c r="AF250" s="272" t="n">
        <f aca="false">AF249</f>
        <v>0.000807353597470327</v>
      </c>
    </row>
    <row r="251" customFormat="false" ht="15" hidden="false" customHeight="false" outlineLevel="0" collapsed="false">
      <c r="A251" s="258" t="n">
        <v>24</v>
      </c>
      <c r="B251" s="270" t="n">
        <f aca="false">B250</f>
        <v>0.00145815384835677</v>
      </c>
      <c r="C251" s="270" t="n">
        <f aca="false">C250</f>
        <v>0.00142667973330663</v>
      </c>
      <c r="D251" s="270" t="n">
        <f aca="false">D250</f>
        <v>0.00139475094848269</v>
      </c>
      <c r="E251" s="270" t="n">
        <f aca="false">E250</f>
        <v>0.00136104050064404</v>
      </c>
      <c r="F251" s="270" t="n">
        <f aca="false">F250</f>
        <v>0.0013321276995855</v>
      </c>
      <c r="G251" s="270" t="n">
        <f aca="false">G250</f>
        <v>0.00130002951569158</v>
      </c>
      <c r="H251" s="270" t="n">
        <f aca="false">H250</f>
        <v>0.00127375561153173</v>
      </c>
      <c r="I251" s="270" t="n">
        <f aca="false">I250</f>
        <v>0.00124504882536265</v>
      </c>
      <c r="J251" s="270" t="n">
        <f aca="false">J250</f>
        <v>0.00121517364199077</v>
      </c>
      <c r="K251" s="270" t="n">
        <f aca="false">K250</f>
        <v>0.000366125769628068</v>
      </c>
      <c r="L251" s="270" t="n">
        <f aca="false">L250</f>
        <v>0.00116133468785229</v>
      </c>
      <c r="M251" s="270" t="n">
        <f aca="false">M250</f>
        <v>0.00113525157158074</v>
      </c>
      <c r="N251" s="270" t="n">
        <f aca="false">N250</f>
        <v>0.00110873888081113</v>
      </c>
      <c r="O251" s="270" t="n">
        <f aca="false">O250</f>
        <v>0.0010892286364754</v>
      </c>
      <c r="P251" s="270" t="n">
        <f aca="false">P250</f>
        <v>0.00106528567448137</v>
      </c>
      <c r="Q251" s="270" t="n">
        <f aca="false">Q250</f>
        <v>0.00104300450169691</v>
      </c>
      <c r="R251" s="270" t="n">
        <f aca="false">R250</f>
        <v>0.00102103568095204</v>
      </c>
      <c r="S251" s="270" t="n">
        <f aca="false">S250</f>
        <v>0.00100235433476462</v>
      </c>
      <c r="T251" s="270" t="n">
        <f aca="false">T250</f>
        <v>0.000981996726677578</v>
      </c>
      <c r="U251" s="270" t="n">
        <f aca="false">U250</f>
        <v>0.000965221434530728</v>
      </c>
      <c r="V251" s="270" t="n">
        <f aca="false">V250</f>
        <v>0.000946012301437098</v>
      </c>
      <c r="W251" s="270" t="n">
        <f aca="false">W250</f>
        <v>0.000930757108193112</v>
      </c>
      <c r="X251" s="270" t="n">
        <f aca="false">X250</f>
        <v>0.00091591876374343</v>
      </c>
      <c r="Y251" s="270" t="n">
        <f aca="false">Y250</f>
        <v>0.000899528168052038</v>
      </c>
      <c r="Z251" s="270" t="n">
        <f aca="false">Z250</f>
        <v>0.000885274149708248</v>
      </c>
      <c r="AA251" s="270" t="n">
        <f aca="false">AA250</f>
        <v>0.000870844073008787</v>
      </c>
      <c r="AB251" s="270" t="n">
        <f aca="false">AB250</f>
        <v>0.000858973269718386</v>
      </c>
      <c r="AC251" s="270" t="n">
        <f aca="false">AC250</f>
        <v>0.000846433299363144</v>
      </c>
      <c r="AD251" s="270" t="n">
        <f aca="false">AD250</f>
        <v>0.000831617339012569</v>
      </c>
      <c r="AE251" s="270" t="n">
        <f aca="false">AE250</f>
        <v>0.000817046771603982</v>
      </c>
      <c r="AF251" s="270" t="n">
        <f aca="false">AF250</f>
        <v>0.000807353597470327</v>
      </c>
    </row>
    <row r="252" customFormat="false" ht="15" hidden="false" customHeight="false" outlineLevel="0" collapsed="false">
      <c r="A252" s="271" t="n">
        <v>25</v>
      </c>
      <c r="B252" s="272" t="n">
        <f aca="false">B67</f>
        <v>0.00153256219098692</v>
      </c>
      <c r="C252" s="272" t="n">
        <f aca="false">C67</f>
        <v>0.00148434488863789</v>
      </c>
      <c r="D252" s="272" t="n">
        <f aca="false">D67</f>
        <v>0.00144279018515599</v>
      </c>
      <c r="E252" s="272" t="n">
        <f aca="false">E67</f>
        <v>0.0014010283251915</v>
      </c>
      <c r="F252" s="272" t="n">
        <f aca="false">F67</f>
        <v>0.00135892737764409</v>
      </c>
      <c r="G252" s="272" t="n">
        <f aca="false">G67</f>
        <v>0.00132475238748888</v>
      </c>
      <c r="H252" s="272" t="n">
        <f aca="false">H67</f>
        <v>0.00128764322377753</v>
      </c>
      <c r="I252" s="272" t="n">
        <f aca="false">I67</f>
        <v>0.00125610347877975</v>
      </c>
      <c r="J252" s="272" t="n">
        <f aca="false">J67</f>
        <v>0.00122261383624698</v>
      </c>
      <c r="K252" s="272" t="n">
        <f aca="false">K67</f>
        <v>0.000424657132116534</v>
      </c>
      <c r="L252" s="272" t="n">
        <f aca="false">L67</f>
        <v>0.00116100469190391</v>
      </c>
      <c r="M252" s="272" t="n">
        <f aca="false">M67</f>
        <v>0.00113257380879892</v>
      </c>
      <c r="N252" s="272" t="n">
        <f aca="false">N67</f>
        <v>0.00110451946451384</v>
      </c>
      <c r="O252" s="272" t="n">
        <f aca="false">O67</f>
        <v>0.00107826254440457</v>
      </c>
      <c r="P252" s="272" t="n">
        <f aca="false">P67</f>
        <v>0.00104995896680021</v>
      </c>
      <c r="Q252" s="272" t="n">
        <f aca="false">Q67</f>
        <v>0.0010246216813751</v>
      </c>
      <c r="R252" s="272" t="n">
        <f aca="false">R67</f>
        <v>0.00100149664061486</v>
      </c>
      <c r="S252" s="272" t="n">
        <f aca="false">S67</f>
        <v>0.000976389334686063</v>
      </c>
      <c r="T252" s="272" t="n">
        <f aca="false">T67</f>
        <v>0.000951666834635395</v>
      </c>
      <c r="U252" s="272" t="n">
        <f aca="false">U67</f>
        <v>0.000928756931283779</v>
      </c>
      <c r="V252" s="272" t="n">
        <f aca="false">V67</f>
        <v>0.000910378766958751</v>
      </c>
      <c r="W252" s="272" t="n">
        <f aca="false">W67</f>
        <v>0.000893552853595233</v>
      </c>
      <c r="X252" s="272" t="n">
        <f aca="false">X67</f>
        <v>0.000873461586423208</v>
      </c>
      <c r="Y252" s="272" t="n">
        <f aca="false">Y67</f>
        <v>0.000855297666975153</v>
      </c>
      <c r="Z252" s="272" t="n">
        <f aca="false">Z67</f>
        <v>0.000836555251376001</v>
      </c>
      <c r="AA252" s="272" t="n">
        <f aca="false">AA67</f>
        <v>0.000820704111497341</v>
      </c>
      <c r="AB252" s="272" t="n">
        <f aca="false">AB67</f>
        <v>0.000804583260723612</v>
      </c>
      <c r="AC252" s="272" t="n">
        <f aca="false">AC67</f>
        <v>0.000794078065499975</v>
      </c>
      <c r="AD252" s="272" t="n">
        <f aca="false">AD67</f>
        <v>0.000781668244595703</v>
      </c>
      <c r="AE252" s="272" t="n">
        <f aca="false">AE67</f>
        <v>0.000765261620874328</v>
      </c>
      <c r="AF252" s="272" t="n">
        <f aca="false">AF67</f>
        <v>0.000749810594719563</v>
      </c>
    </row>
    <row r="253" customFormat="false" ht="15" hidden="false" customHeight="false" outlineLevel="0" collapsed="false">
      <c r="A253" s="258" t="n">
        <v>26</v>
      </c>
      <c r="B253" s="270" t="n">
        <f aca="false">B252</f>
        <v>0.00153256219098692</v>
      </c>
      <c r="C253" s="270" t="n">
        <f aca="false">C252</f>
        <v>0.00148434488863789</v>
      </c>
      <c r="D253" s="270" t="n">
        <f aca="false">D252</f>
        <v>0.00144279018515599</v>
      </c>
      <c r="E253" s="270" t="n">
        <f aca="false">E252</f>
        <v>0.0014010283251915</v>
      </c>
      <c r="F253" s="270" t="n">
        <f aca="false">F252</f>
        <v>0.00135892737764409</v>
      </c>
      <c r="G253" s="270" t="n">
        <f aca="false">G252</f>
        <v>0.00132475238748888</v>
      </c>
      <c r="H253" s="270" t="n">
        <f aca="false">H252</f>
        <v>0.00128764322377753</v>
      </c>
      <c r="I253" s="270" t="n">
        <f aca="false">I252</f>
        <v>0.00125610347877975</v>
      </c>
      <c r="J253" s="270" t="n">
        <f aca="false">J252</f>
        <v>0.00122261383624698</v>
      </c>
      <c r="K253" s="270" t="n">
        <f aca="false">K252</f>
        <v>0.000424657132116534</v>
      </c>
      <c r="L253" s="270" t="n">
        <f aca="false">L252</f>
        <v>0.00116100469190391</v>
      </c>
      <c r="M253" s="270" t="n">
        <f aca="false">M252</f>
        <v>0.00113257380879892</v>
      </c>
      <c r="N253" s="270" t="n">
        <f aca="false">N252</f>
        <v>0.00110451946451384</v>
      </c>
      <c r="O253" s="270" t="n">
        <f aca="false">O252</f>
        <v>0.00107826254440457</v>
      </c>
      <c r="P253" s="270" t="n">
        <f aca="false">P252</f>
        <v>0.00104995896680021</v>
      </c>
      <c r="Q253" s="270" t="n">
        <f aca="false">Q252</f>
        <v>0.0010246216813751</v>
      </c>
      <c r="R253" s="270" t="n">
        <f aca="false">R252</f>
        <v>0.00100149664061486</v>
      </c>
      <c r="S253" s="270" t="n">
        <f aca="false">S252</f>
        <v>0.000976389334686063</v>
      </c>
      <c r="T253" s="270" t="n">
        <f aca="false">T252</f>
        <v>0.000951666834635395</v>
      </c>
      <c r="U253" s="270" t="n">
        <f aca="false">U252</f>
        <v>0.000928756931283779</v>
      </c>
      <c r="V253" s="270" t="n">
        <f aca="false">V252</f>
        <v>0.000910378766958751</v>
      </c>
      <c r="W253" s="270" t="n">
        <f aca="false">W252</f>
        <v>0.000893552853595233</v>
      </c>
      <c r="X253" s="270" t="n">
        <f aca="false">X252</f>
        <v>0.000873461586423208</v>
      </c>
      <c r="Y253" s="270" t="n">
        <f aca="false">Y252</f>
        <v>0.000855297666975153</v>
      </c>
      <c r="Z253" s="270" t="n">
        <f aca="false">Z252</f>
        <v>0.000836555251376001</v>
      </c>
      <c r="AA253" s="270" t="n">
        <f aca="false">AA252</f>
        <v>0.000820704111497341</v>
      </c>
      <c r="AB253" s="270" t="n">
        <f aca="false">AB252</f>
        <v>0.000804583260723612</v>
      </c>
      <c r="AC253" s="270" t="n">
        <f aca="false">AC252</f>
        <v>0.000794078065499975</v>
      </c>
      <c r="AD253" s="270" t="n">
        <f aca="false">AD252</f>
        <v>0.000781668244595703</v>
      </c>
      <c r="AE253" s="270" t="n">
        <f aca="false">AE252</f>
        <v>0.000765261620874328</v>
      </c>
      <c r="AF253" s="270" t="n">
        <f aca="false">AF252</f>
        <v>0.000749810594719563</v>
      </c>
    </row>
    <row r="254" customFormat="false" ht="15" hidden="false" customHeight="false" outlineLevel="0" collapsed="false">
      <c r="A254" s="271" t="n">
        <v>27</v>
      </c>
      <c r="B254" s="272" t="n">
        <f aca="false">B253</f>
        <v>0.00153256219098692</v>
      </c>
      <c r="C254" s="272" t="n">
        <f aca="false">C253</f>
        <v>0.00148434488863789</v>
      </c>
      <c r="D254" s="272" t="n">
        <f aca="false">D253</f>
        <v>0.00144279018515599</v>
      </c>
      <c r="E254" s="272" t="n">
        <f aca="false">E253</f>
        <v>0.0014010283251915</v>
      </c>
      <c r="F254" s="272" t="n">
        <f aca="false">F253</f>
        <v>0.00135892737764409</v>
      </c>
      <c r="G254" s="272" t="n">
        <f aca="false">G253</f>
        <v>0.00132475238748888</v>
      </c>
      <c r="H254" s="272" t="n">
        <f aca="false">H253</f>
        <v>0.00128764322377753</v>
      </c>
      <c r="I254" s="272" t="n">
        <f aca="false">I253</f>
        <v>0.00125610347877975</v>
      </c>
      <c r="J254" s="272" t="n">
        <f aca="false">J253</f>
        <v>0.00122261383624698</v>
      </c>
      <c r="K254" s="272" t="n">
        <f aca="false">K253</f>
        <v>0.000424657132116534</v>
      </c>
      <c r="L254" s="272" t="n">
        <f aca="false">L253</f>
        <v>0.00116100469190391</v>
      </c>
      <c r="M254" s="272" t="n">
        <f aca="false">M253</f>
        <v>0.00113257380879892</v>
      </c>
      <c r="N254" s="272" t="n">
        <f aca="false">N253</f>
        <v>0.00110451946451384</v>
      </c>
      <c r="O254" s="272" t="n">
        <f aca="false">O253</f>
        <v>0.00107826254440457</v>
      </c>
      <c r="P254" s="272" t="n">
        <f aca="false">P253</f>
        <v>0.00104995896680021</v>
      </c>
      <c r="Q254" s="272" t="n">
        <f aca="false">Q253</f>
        <v>0.0010246216813751</v>
      </c>
      <c r="R254" s="272" t="n">
        <f aca="false">R253</f>
        <v>0.00100149664061486</v>
      </c>
      <c r="S254" s="272" t="n">
        <f aca="false">S253</f>
        <v>0.000976389334686063</v>
      </c>
      <c r="T254" s="272" t="n">
        <f aca="false">T253</f>
        <v>0.000951666834635395</v>
      </c>
      <c r="U254" s="272" t="n">
        <f aca="false">U253</f>
        <v>0.000928756931283779</v>
      </c>
      <c r="V254" s="272" t="n">
        <f aca="false">V253</f>
        <v>0.000910378766958751</v>
      </c>
      <c r="W254" s="272" t="n">
        <f aca="false">W253</f>
        <v>0.000893552853595233</v>
      </c>
      <c r="X254" s="272" t="n">
        <f aca="false">X253</f>
        <v>0.000873461586423208</v>
      </c>
      <c r="Y254" s="272" t="n">
        <f aca="false">Y253</f>
        <v>0.000855297666975153</v>
      </c>
      <c r="Z254" s="272" t="n">
        <f aca="false">Z253</f>
        <v>0.000836555251376001</v>
      </c>
      <c r="AA254" s="272" t="n">
        <f aca="false">AA253</f>
        <v>0.000820704111497341</v>
      </c>
      <c r="AB254" s="272" t="n">
        <f aca="false">AB253</f>
        <v>0.000804583260723612</v>
      </c>
      <c r="AC254" s="272" t="n">
        <f aca="false">AC253</f>
        <v>0.000794078065499975</v>
      </c>
      <c r="AD254" s="272" t="n">
        <f aca="false">AD253</f>
        <v>0.000781668244595703</v>
      </c>
      <c r="AE254" s="272" t="n">
        <f aca="false">AE253</f>
        <v>0.000765261620874328</v>
      </c>
      <c r="AF254" s="272" t="n">
        <f aca="false">AF253</f>
        <v>0.000749810594719563</v>
      </c>
    </row>
    <row r="255" customFormat="false" ht="15" hidden="false" customHeight="false" outlineLevel="0" collapsed="false">
      <c r="A255" s="258" t="n">
        <v>28</v>
      </c>
      <c r="B255" s="270" t="n">
        <f aca="false">B254</f>
        <v>0.00153256219098692</v>
      </c>
      <c r="C255" s="270" t="n">
        <f aca="false">C254</f>
        <v>0.00148434488863789</v>
      </c>
      <c r="D255" s="270" t="n">
        <f aca="false">D254</f>
        <v>0.00144279018515599</v>
      </c>
      <c r="E255" s="270" t="n">
        <f aca="false">E254</f>
        <v>0.0014010283251915</v>
      </c>
      <c r="F255" s="270" t="n">
        <f aca="false">F254</f>
        <v>0.00135892737764409</v>
      </c>
      <c r="G255" s="270" t="n">
        <f aca="false">G254</f>
        <v>0.00132475238748888</v>
      </c>
      <c r="H255" s="270" t="n">
        <f aca="false">H254</f>
        <v>0.00128764322377753</v>
      </c>
      <c r="I255" s="270" t="n">
        <f aca="false">I254</f>
        <v>0.00125610347877975</v>
      </c>
      <c r="J255" s="270" t="n">
        <f aca="false">J254</f>
        <v>0.00122261383624698</v>
      </c>
      <c r="K255" s="270" t="n">
        <f aca="false">K254</f>
        <v>0.000424657132116534</v>
      </c>
      <c r="L255" s="270" t="n">
        <f aca="false">L254</f>
        <v>0.00116100469190391</v>
      </c>
      <c r="M255" s="270" t="n">
        <f aca="false">M254</f>
        <v>0.00113257380879892</v>
      </c>
      <c r="N255" s="270" t="n">
        <f aca="false">N254</f>
        <v>0.00110451946451384</v>
      </c>
      <c r="O255" s="270" t="n">
        <f aca="false">O254</f>
        <v>0.00107826254440457</v>
      </c>
      <c r="P255" s="270" t="n">
        <f aca="false">P254</f>
        <v>0.00104995896680021</v>
      </c>
      <c r="Q255" s="270" t="n">
        <f aca="false">Q254</f>
        <v>0.0010246216813751</v>
      </c>
      <c r="R255" s="270" t="n">
        <f aca="false">R254</f>
        <v>0.00100149664061486</v>
      </c>
      <c r="S255" s="270" t="n">
        <f aca="false">S254</f>
        <v>0.000976389334686063</v>
      </c>
      <c r="T255" s="270" t="n">
        <f aca="false">T254</f>
        <v>0.000951666834635395</v>
      </c>
      <c r="U255" s="270" t="n">
        <f aca="false">U254</f>
        <v>0.000928756931283779</v>
      </c>
      <c r="V255" s="270" t="n">
        <f aca="false">V254</f>
        <v>0.000910378766958751</v>
      </c>
      <c r="W255" s="270" t="n">
        <f aca="false">W254</f>
        <v>0.000893552853595233</v>
      </c>
      <c r="X255" s="270" t="n">
        <f aca="false">X254</f>
        <v>0.000873461586423208</v>
      </c>
      <c r="Y255" s="270" t="n">
        <f aca="false">Y254</f>
        <v>0.000855297666975153</v>
      </c>
      <c r="Z255" s="270" t="n">
        <f aca="false">Z254</f>
        <v>0.000836555251376001</v>
      </c>
      <c r="AA255" s="270" t="n">
        <f aca="false">AA254</f>
        <v>0.000820704111497341</v>
      </c>
      <c r="AB255" s="270" t="n">
        <f aca="false">AB254</f>
        <v>0.000804583260723612</v>
      </c>
      <c r="AC255" s="270" t="n">
        <f aca="false">AC254</f>
        <v>0.000794078065499975</v>
      </c>
      <c r="AD255" s="270" t="n">
        <f aca="false">AD254</f>
        <v>0.000781668244595703</v>
      </c>
      <c r="AE255" s="270" t="n">
        <f aca="false">AE254</f>
        <v>0.000765261620874328</v>
      </c>
      <c r="AF255" s="270" t="n">
        <f aca="false">AF254</f>
        <v>0.000749810594719563</v>
      </c>
    </row>
    <row r="256" customFormat="false" ht="15" hidden="false" customHeight="false" outlineLevel="0" collapsed="false">
      <c r="A256" s="271" t="n">
        <v>29</v>
      </c>
      <c r="B256" s="272" t="n">
        <f aca="false">B255</f>
        <v>0.00153256219098692</v>
      </c>
      <c r="C256" s="272" t="n">
        <f aca="false">C255</f>
        <v>0.00148434488863789</v>
      </c>
      <c r="D256" s="272" t="n">
        <f aca="false">D255</f>
        <v>0.00144279018515599</v>
      </c>
      <c r="E256" s="272" t="n">
        <f aca="false">E255</f>
        <v>0.0014010283251915</v>
      </c>
      <c r="F256" s="272" t="n">
        <f aca="false">F255</f>
        <v>0.00135892737764409</v>
      </c>
      <c r="G256" s="272" t="n">
        <f aca="false">G255</f>
        <v>0.00132475238748888</v>
      </c>
      <c r="H256" s="272" t="n">
        <f aca="false">H255</f>
        <v>0.00128764322377753</v>
      </c>
      <c r="I256" s="272" t="n">
        <f aca="false">I255</f>
        <v>0.00125610347877975</v>
      </c>
      <c r="J256" s="272" t="n">
        <f aca="false">J255</f>
        <v>0.00122261383624698</v>
      </c>
      <c r="K256" s="272" t="n">
        <f aca="false">K255</f>
        <v>0.000424657132116534</v>
      </c>
      <c r="L256" s="272" t="n">
        <f aca="false">L255</f>
        <v>0.00116100469190391</v>
      </c>
      <c r="M256" s="272" t="n">
        <f aca="false">M255</f>
        <v>0.00113257380879892</v>
      </c>
      <c r="N256" s="272" t="n">
        <f aca="false">N255</f>
        <v>0.00110451946451384</v>
      </c>
      <c r="O256" s="272" t="n">
        <f aca="false">O255</f>
        <v>0.00107826254440457</v>
      </c>
      <c r="P256" s="272" t="n">
        <f aca="false">P255</f>
        <v>0.00104995896680021</v>
      </c>
      <c r="Q256" s="272" t="n">
        <f aca="false">Q255</f>
        <v>0.0010246216813751</v>
      </c>
      <c r="R256" s="272" t="n">
        <f aca="false">R255</f>
        <v>0.00100149664061486</v>
      </c>
      <c r="S256" s="272" t="n">
        <f aca="false">S255</f>
        <v>0.000976389334686063</v>
      </c>
      <c r="T256" s="272" t="n">
        <f aca="false">T255</f>
        <v>0.000951666834635395</v>
      </c>
      <c r="U256" s="272" t="n">
        <f aca="false">U255</f>
        <v>0.000928756931283779</v>
      </c>
      <c r="V256" s="272" t="n">
        <f aca="false">V255</f>
        <v>0.000910378766958751</v>
      </c>
      <c r="W256" s="272" t="n">
        <f aca="false">W255</f>
        <v>0.000893552853595233</v>
      </c>
      <c r="X256" s="272" t="n">
        <f aca="false">X255</f>
        <v>0.000873461586423208</v>
      </c>
      <c r="Y256" s="272" t="n">
        <f aca="false">Y255</f>
        <v>0.000855297666975153</v>
      </c>
      <c r="Z256" s="272" t="n">
        <f aca="false">Z255</f>
        <v>0.000836555251376001</v>
      </c>
      <c r="AA256" s="272" t="n">
        <f aca="false">AA255</f>
        <v>0.000820704111497341</v>
      </c>
      <c r="AB256" s="272" t="n">
        <f aca="false">AB255</f>
        <v>0.000804583260723612</v>
      </c>
      <c r="AC256" s="272" t="n">
        <f aca="false">AC255</f>
        <v>0.000794078065499975</v>
      </c>
      <c r="AD256" s="272" t="n">
        <f aca="false">AD255</f>
        <v>0.000781668244595703</v>
      </c>
      <c r="AE256" s="272" t="n">
        <f aca="false">AE255</f>
        <v>0.000765261620874328</v>
      </c>
      <c r="AF256" s="272" t="n">
        <f aca="false">AF255</f>
        <v>0.000749810594719563</v>
      </c>
    </row>
    <row r="257" customFormat="false" ht="15" hidden="false" customHeight="false" outlineLevel="0" collapsed="false">
      <c r="A257" s="258" t="n">
        <v>30</v>
      </c>
      <c r="B257" s="270" t="n">
        <f aca="false">B68</f>
        <v>0.00157291294721401</v>
      </c>
      <c r="C257" s="270" t="n">
        <f aca="false">C68</f>
        <v>0.00153095072039737</v>
      </c>
      <c r="D257" s="270" t="n">
        <f aca="false">D68</f>
        <v>0.00148805148351318</v>
      </c>
      <c r="E257" s="270" t="n">
        <f aca="false">E68</f>
        <v>0.00144743221309575</v>
      </c>
      <c r="F257" s="270" t="n">
        <f aca="false">F68</f>
        <v>0.00140667047866066</v>
      </c>
      <c r="G257" s="270" t="n">
        <f aca="false">G68</f>
        <v>0.00136554856009146</v>
      </c>
      <c r="H257" s="270" t="n">
        <f aca="false">H68</f>
        <v>0.00133194989488105</v>
      </c>
      <c r="I257" s="270" t="n">
        <f aca="false">I68</f>
        <v>0.00129474674534213</v>
      </c>
      <c r="J257" s="270" t="n">
        <f aca="false">J68</f>
        <v>0.00126452861011462</v>
      </c>
      <c r="K257" s="270" t="n">
        <f aca="false">K68</f>
        <v>0.000545673508580731</v>
      </c>
      <c r="L257" s="270" t="n">
        <f aca="false">L68</f>
        <v>0.00119853061229399</v>
      </c>
      <c r="M257" s="270" t="n">
        <f aca="false">M68</f>
        <v>0.00117392952930043</v>
      </c>
      <c r="N257" s="270" t="n">
        <f aca="false">N68</f>
        <v>0.00114757065005011</v>
      </c>
      <c r="O257" s="270" t="n">
        <f aca="false">O68</f>
        <v>0.00112071077533827</v>
      </c>
      <c r="P257" s="270" t="n">
        <f aca="false">P68</f>
        <v>0.00109570634615979</v>
      </c>
      <c r="Q257" s="270" t="n">
        <f aca="false">Q68</f>
        <v>0.00106834182665086</v>
      </c>
      <c r="R257" s="270" t="n">
        <f aca="false">R68</f>
        <v>0.00104586948667383</v>
      </c>
      <c r="S257" s="270" t="n">
        <f aca="false">S68</f>
        <v>0.00102340230178978</v>
      </c>
      <c r="T257" s="270" t="n">
        <f aca="false">T68</f>
        <v>0.00100474599987594</v>
      </c>
      <c r="U257" s="270" t="n">
        <f aca="false">U68</f>
        <v>0.000982843363049178</v>
      </c>
      <c r="V257" s="270" t="n">
        <f aca="false">V68</f>
        <v>0.000959455025054464</v>
      </c>
      <c r="W257" s="270" t="n">
        <f aca="false">W68</f>
        <v>0.000939452563552278</v>
      </c>
      <c r="X257" s="270" t="n">
        <f aca="false">X68</f>
        <v>0.000922038725063204</v>
      </c>
      <c r="Y257" s="270" t="n">
        <f aca="false">Y68</f>
        <v>0.000903924746574215</v>
      </c>
      <c r="Z257" s="270" t="n">
        <f aca="false">Z68</f>
        <v>0.000887678765117663</v>
      </c>
      <c r="AA257" s="270" t="n">
        <f aca="false">AA68</f>
        <v>0.00086756311099118</v>
      </c>
      <c r="AB257" s="270" t="n">
        <f aca="false">AB68</f>
        <v>0.000854108865683785</v>
      </c>
      <c r="AC257" s="270" t="n">
        <f aca="false">AC68</f>
        <v>0.000835171965163002</v>
      </c>
      <c r="AD257" s="270" t="n">
        <f aca="false">AD68</f>
        <v>0.000820479801832889</v>
      </c>
      <c r="AE257" s="270" t="n">
        <f aca="false">AE68</f>
        <v>0.000809140342532376</v>
      </c>
      <c r="AF257" s="270" t="n">
        <f aca="false">AF68</f>
        <v>0.000795717433365544</v>
      </c>
    </row>
    <row r="258" customFormat="false" ht="15" hidden="false" customHeight="false" outlineLevel="0" collapsed="false">
      <c r="A258" s="271" t="n">
        <v>31</v>
      </c>
      <c r="B258" s="272" t="n">
        <f aca="false">B257</f>
        <v>0.00157291294721401</v>
      </c>
      <c r="C258" s="272" t="n">
        <f aca="false">C257</f>
        <v>0.00153095072039737</v>
      </c>
      <c r="D258" s="272" t="n">
        <f aca="false">D257</f>
        <v>0.00148805148351318</v>
      </c>
      <c r="E258" s="272" t="n">
        <f aca="false">E257</f>
        <v>0.00144743221309575</v>
      </c>
      <c r="F258" s="272" t="n">
        <f aca="false">F257</f>
        <v>0.00140667047866066</v>
      </c>
      <c r="G258" s="272" t="n">
        <f aca="false">G257</f>
        <v>0.00136554856009146</v>
      </c>
      <c r="H258" s="272" t="n">
        <f aca="false">H257</f>
        <v>0.00133194989488105</v>
      </c>
      <c r="I258" s="272" t="n">
        <f aca="false">I257</f>
        <v>0.00129474674534213</v>
      </c>
      <c r="J258" s="272" t="n">
        <f aca="false">J257</f>
        <v>0.00126452861011462</v>
      </c>
      <c r="K258" s="272" t="n">
        <f aca="false">K257</f>
        <v>0.000545673508580731</v>
      </c>
      <c r="L258" s="272" t="n">
        <f aca="false">L257</f>
        <v>0.00119853061229399</v>
      </c>
      <c r="M258" s="272" t="n">
        <f aca="false">M257</f>
        <v>0.00117392952930043</v>
      </c>
      <c r="N258" s="272" t="n">
        <f aca="false">N257</f>
        <v>0.00114757065005011</v>
      </c>
      <c r="O258" s="272" t="n">
        <f aca="false">O257</f>
        <v>0.00112071077533827</v>
      </c>
      <c r="P258" s="272" t="n">
        <f aca="false">P257</f>
        <v>0.00109570634615979</v>
      </c>
      <c r="Q258" s="272" t="n">
        <f aca="false">Q257</f>
        <v>0.00106834182665086</v>
      </c>
      <c r="R258" s="272" t="n">
        <f aca="false">R257</f>
        <v>0.00104586948667383</v>
      </c>
      <c r="S258" s="272" t="n">
        <f aca="false">S257</f>
        <v>0.00102340230178978</v>
      </c>
      <c r="T258" s="272" t="n">
        <f aca="false">T257</f>
        <v>0.00100474599987594</v>
      </c>
      <c r="U258" s="272" t="n">
        <f aca="false">U257</f>
        <v>0.000982843363049178</v>
      </c>
      <c r="V258" s="272" t="n">
        <f aca="false">V257</f>
        <v>0.000959455025054464</v>
      </c>
      <c r="W258" s="272" t="n">
        <f aca="false">W257</f>
        <v>0.000939452563552278</v>
      </c>
      <c r="X258" s="272" t="n">
        <f aca="false">X257</f>
        <v>0.000922038725063204</v>
      </c>
      <c r="Y258" s="272" t="n">
        <f aca="false">Y257</f>
        <v>0.000903924746574215</v>
      </c>
      <c r="Z258" s="272" t="n">
        <f aca="false">Z257</f>
        <v>0.000887678765117663</v>
      </c>
      <c r="AA258" s="272" t="n">
        <f aca="false">AA257</f>
        <v>0.00086756311099118</v>
      </c>
      <c r="AB258" s="272" t="n">
        <f aca="false">AB257</f>
        <v>0.000854108865683785</v>
      </c>
      <c r="AC258" s="272" t="n">
        <f aca="false">AC257</f>
        <v>0.000835171965163002</v>
      </c>
      <c r="AD258" s="272" t="n">
        <f aca="false">AD257</f>
        <v>0.000820479801832889</v>
      </c>
      <c r="AE258" s="272" t="n">
        <f aca="false">AE257</f>
        <v>0.000809140342532376</v>
      </c>
      <c r="AF258" s="272" t="n">
        <f aca="false">AF257</f>
        <v>0.000795717433365544</v>
      </c>
    </row>
    <row r="259" customFormat="false" ht="15" hidden="false" customHeight="false" outlineLevel="0" collapsed="false">
      <c r="A259" s="258" t="n">
        <v>32</v>
      </c>
      <c r="B259" s="270" t="n">
        <f aca="false">B258</f>
        <v>0.00157291294721401</v>
      </c>
      <c r="C259" s="270" t="n">
        <f aca="false">C258</f>
        <v>0.00153095072039737</v>
      </c>
      <c r="D259" s="270" t="n">
        <f aca="false">D258</f>
        <v>0.00148805148351318</v>
      </c>
      <c r="E259" s="270" t="n">
        <f aca="false">E258</f>
        <v>0.00144743221309575</v>
      </c>
      <c r="F259" s="270" t="n">
        <f aca="false">F258</f>
        <v>0.00140667047866066</v>
      </c>
      <c r="G259" s="270" t="n">
        <f aca="false">G258</f>
        <v>0.00136554856009146</v>
      </c>
      <c r="H259" s="270" t="n">
        <f aca="false">H258</f>
        <v>0.00133194989488105</v>
      </c>
      <c r="I259" s="270" t="n">
        <f aca="false">I258</f>
        <v>0.00129474674534213</v>
      </c>
      <c r="J259" s="270" t="n">
        <f aca="false">J258</f>
        <v>0.00126452861011462</v>
      </c>
      <c r="K259" s="270" t="n">
        <f aca="false">K258</f>
        <v>0.000545673508580731</v>
      </c>
      <c r="L259" s="270" t="n">
        <f aca="false">L258</f>
        <v>0.00119853061229399</v>
      </c>
      <c r="M259" s="270" t="n">
        <f aca="false">M258</f>
        <v>0.00117392952930043</v>
      </c>
      <c r="N259" s="270" t="n">
        <f aca="false">N258</f>
        <v>0.00114757065005011</v>
      </c>
      <c r="O259" s="270" t="n">
        <f aca="false">O258</f>
        <v>0.00112071077533827</v>
      </c>
      <c r="P259" s="270" t="n">
        <f aca="false">P258</f>
        <v>0.00109570634615979</v>
      </c>
      <c r="Q259" s="270" t="n">
        <f aca="false">Q258</f>
        <v>0.00106834182665086</v>
      </c>
      <c r="R259" s="270" t="n">
        <f aca="false">R258</f>
        <v>0.00104586948667383</v>
      </c>
      <c r="S259" s="270" t="n">
        <f aca="false">S258</f>
        <v>0.00102340230178978</v>
      </c>
      <c r="T259" s="270" t="n">
        <f aca="false">T258</f>
        <v>0.00100474599987594</v>
      </c>
      <c r="U259" s="270" t="n">
        <f aca="false">U258</f>
        <v>0.000982843363049178</v>
      </c>
      <c r="V259" s="270" t="n">
        <f aca="false">V258</f>
        <v>0.000959455025054464</v>
      </c>
      <c r="W259" s="270" t="n">
        <f aca="false">W258</f>
        <v>0.000939452563552278</v>
      </c>
      <c r="X259" s="270" t="n">
        <f aca="false">X258</f>
        <v>0.000922038725063204</v>
      </c>
      <c r="Y259" s="270" t="n">
        <f aca="false">Y258</f>
        <v>0.000903924746574215</v>
      </c>
      <c r="Z259" s="270" t="n">
        <f aca="false">Z258</f>
        <v>0.000887678765117663</v>
      </c>
      <c r="AA259" s="270" t="n">
        <f aca="false">AA258</f>
        <v>0.00086756311099118</v>
      </c>
      <c r="AB259" s="270" t="n">
        <f aca="false">AB258</f>
        <v>0.000854108865683785</v>
      </c>
      <c r="AC259" s="270" t="n">
        <f aca="false">AC258</f>
        <v>0.000835171965163002</v>
      </c>
      <c r="AD259" s="270" t="n">
        <f aca="false">AD258</f>
        <v>0.000820479801832889</v>
      </c>
      <c r="AE259" s="270" t="n">
        <f aca="false">AE258</f>
        <v>0.000809140342532376</v>
      </c>
      <c r="AF259" s="270" t="n">
        <f aca="false">AF258</f>
        <v>0.000795717433365544</v>
      </c>
    </row>
    <row r="260" customFormat="false" ht="15" hidden="false" customHeight="false" outlineLevel="0" collapsed="false">
      <c r="A260" s="271" t="n">
        <v>33</v>
      </c>
      <c r="B260" s="272" t="n">
        <f aca="false">B259</f>
        <v>0.00157291294721401</v>
      </c>
      <c r="C260" s="272" t="n">
        <f aca="false">C259</f>
        <v>0.00153095072039737</v>
      </c>
      <c r="D260" s="272" t="n">
        <f aca="false">D259</f>
        <v>0.00148805148351318</v>
      </c>
      <c r="E260" s="272" t="n">
        <f aca="false">E259</f>
        <v>0.00144743221309575</v>
      </c>
      <c r="F260" s="272" t="n">
        <f aca="false">F259</f>
        <v>0.00140667047866066</v>
      </c>
      <c r="G260" s="272" t="n">
        <f aca="false">G259</f>
        <v>0.00136554856009146</v>
      </c>
      <c r="H260" s="272" t="n">
        <f aca="false">H259</f>
        <v>0.00133194989488105</v>
      </c>
      <c r="I260" s="272" t="n">
        <f aca="false">I259</f>
        <v>0.00129474674534213</v>
      </c>
      <c r="J260" s="272" t="n">
        <f aca="false">J259</f>
        <v>0.00126452861011462</v>
      </c>
      <c r="K260" s="272" t="n">
        <f aca="false">K259</f>
        <v>0.000545673508580731</v>
      </c>
      <c r="L260" s="272" t="n">
        <f aca="false">L259</f>
        <v>0.00119853061229399</v>
      </c>
      <c r="M260" s="272" t="n">
        <f aca="false">M259</f>
        <v>0.00117392952930043</v>
      </c>
      <c r="N260" s="272" t="n">
        <f aca="false">N259</f>
        <v>0.00114757065005011</v>
      </c>
      <c r="O260" s="272" t="n">
        <f aca="false">O259</f>
        <v>0.00112071077533827</v>
      </c>
      <c r="P260" s="272" t="n">
        <f aca="false">P259</f>
        <v>0.00109570634615979</v>
      </c>
      <c r="Q260" s="272" t="n">
        <f aca="false">Q259</f>
        <v>0.00106834182665086</v>
      </c>
      <c r="R260" s="272" t="n">
        <f aca="false">R259</f>
        <v>0.00104586948667383</v>
      </c>
      <c r="S260" s="272" t="n">
        <f aca="false">S259</f>
        <v>0.00102340230178978</v>
      </c>
      <c r="T260" s="272" t="n">
        <f aca="false">T259</f>
        <v>0.00100474599987594</v>
      </c>
      <c r="U260" s="272" t="n">
        <f aca="false">U259</f>
        <v>0.000982843363049178</v>
      </c>
      <c r="V260" s="272" t="n">
        <f aca="false">V259</f>
        <v>0.000959455025054464</v>
      </c>
      <c r="W260" s="272" t="n">
        <f aca="false">W259</f>
        <v>0.000939452563552278</v>
      </c>
      <c r="X260" s="272" t="n">
        <f aca="false">X259</f>
        <v>0.000922038725063204</v>
      </c>
      <c r="Y260" s="272" t="n">
        <f aca="false">Y259</f>
        <v>0.000903924746574215</v>
      </c>
      <c r="Z260" s="272" t="n">
        <f aca="false">Z259</f>
        <v>0.000887678765117663</v>
      </c>
      <c r="AA260" s="272" t="n">
        <f aca="false">AA259</f>
        <v>0.00086756311099118</v>
      </c>
      <c r="AB260" s="272" t="n">
        <f aca="false">AB259</f>
        <v>0.000854108865683785</v>
      </c>
      <c r="AC260" s="272" t="n">
        <f aca="false">AC259</f>
        <v>0.000835171965163002</v>
      </c>
      <c r="AD260" s="272" t="n">
        <f aca="false">AD259</f>
        <v>0.000820479801832889</v>
      </c>
      <c r="AE260" s="272" t="n">
        <f aca="false">AE259</f>
        <v>0.000809140342532376</v>
      </c>
      <c r="AF260" s="272" t="n">
        <f aca="false">AF259</f>
        <v>0.000795717433365544</v>
      </c>
    </row>
    <row r="261" customFormat="false" ht="15" hidden="false" customHeight="false" outlineLevel="0" collapsed="false">
      <c r="A261" s="258" t="n">
        <v>34</v>
      </c>
      <c r="B261" s="270" t="n">
        <f aca="false">B260</f>
        <v>0.00157291294721401</v>
      </c>
      <c r="C261" s="270" t="n">
        <f aca="false">C260</f>
        <v>0.00153095072039737</v>
      </c>
      <c r="D261" s="270" t="n">
        <f aca="false">D260</f>
        <v>0.00148805148351318</v>
      </c>
      <c r="E261" s="270" t="n">
        <f aca="false">E260</f>
        <v>0.00144743221309575</v>
      </c>
      <c r="F261" s="270" t="n">
        <f aca="false">F260</f>
        <v>0.00140667047866066</v>
      </c>
      <c r="G261" s="270" t="n">
        <f aca="false">G260</f>
        <v>0.00136554856009146</v>
      </c>
      <c r="H261" s="270" t="n">
        <f aca="false">H260</f>
        <v>0.00133194989488105</v>
      </c>
      <c r="I261" s="270" t="n">
        <f aca="false">I260</f>
        <v>0.00129474674534213</v>
      </c>
      <c r="J261" s="270" t="n">
        <f aca="false">J260</f>
        <v>0.00126452861011462</v>
      </c>
      <c r="K261" s="270" t="n">
        <f aca="false">K260</f>
        <v>0.000545673508580731</v>
      </c>
      <c r="L261" s="270" t="n">
        <f aca="false">L260</f>
        <v>0.00119853061229399</v>
      </c>
      <c r="M261" s="270" t="n">
        <f aca="false">M260</f>
        <v>0.00117392952930043</v>
      </c>
      <c r="N261" s="270" t="n">
        <f aca="false">N260</f>
        <v>0.00114757065005011</v>
      </c>
      <c r="O261" s="270" t="n">
        <f aca="false">O260</f>
        <v>0.00112071077533827</v>
      </c>
      <c r="P261" s="270" t="n">
        <f aca="false">P260</f>
        <v>0.00109570634615979</v>
      </c>
      <c r="Q261" s="270" t="n">
        <f aca="false">Q260</f>
        <v>0.00106834182665086</v>
      </c>
      <c r="R261" s="270" t="n">
        <f aca="false">R260</f>
        <v>0.00104586948667383</v>
      </c>
      <c r="S261" s="270" t="n">
        <f aca="false">S260</f>
        <v>0.00102340230178978</v>
      </c>
      <c r="T261" s="270" t="n">
        <f aca="false">T260</f>
        <v>0.00100474599987594</v>
      </c>
      <c r="U261" s="270" t="n">
        <f aca="false">U260</f>
        <v>0.000982843363049178</v>
      </c>
      <c r="V261" s="270" t="n">
        <f aca="false">V260</f>
        <v>0.000959455025054464</v>
      </c>
      <c r="W261" s="270" t="n">
        <f aca="false">W260</f>
        <v>0.000939452563552278</v>
      </c>
      <c r="X261" s="270" t="n">
        <f aca="false">X260</f>
        <v>0.000922038725063204</v>
      </c>
      <c r="Y261" s="270" t="n">
        <f aca="false">Y260</f>
        <v>0.000903924746574215</v>
      </c>
      <c r="Z261" s="270" t="n">
        <f aca="false">Z260</f>
        <v>0.000887678765117663</v>
      </c>
      <c r="AA261" s="270" t="n">
        <f aca="false">AA260</f>
        <v>0.00086756311099118</v>
      </c>
      <c r="AB261" s="270" t="n">
        <f aca="false">AB260</f>
        <v>0.000854108865683785</v>
      </c>
      <c r="AC261" s="270" t="n">
        <f aca="false">AC260</f>
        <v>0.000835171965163002</v>
      </c>
      <c r="AD261" s="270" t="n">
        <f aca="false">AD260</f>
        <v>0.000820479801832889</v>
      </c>
      <c r="AE261" s="270" t="n">
        <f aca="false">AE260</f>
        <v>0.000809140342532376</v>
      </c>
      <c r="AF261" s="270" t="n">
        <f aca="false">AF260</f>
        <v>0.000795717433365544</v>
      </c>
    </row>
    <row r="262" customFormat="false" ht="15" hidden="false" customHeight="false" outlineLevel="0" collapsed="false">
      <c r="A262" s="271" t="n">
        <v>35</v>
      </c>
      <c r="B262" s="272" t="n">
        <f aca="false">B69</f>
        <v>0.00194916453149315</v>
      </c>
      <c r="C262" s="272" t="n">
        <f aca="false">C69</f>
        <v>0.00189815091422291</v>
      </c>
      <c r="D262" s="272" t="n">
        <f aca="false">D69</f>
        <v>0.00184534055016669</v>
      </c>
      <c r="E262" s="272" t="n">
        <f aca="false">E69</f>
        <v>0.00179900125821181</v>
      </c>
      <c r="F262" s="272" t="n">
        <f aca="false">F69</f>
        <v>0.00175683013378809</v>
      </c>
      <c r="G262" s="272" t="n">
        <f aca="false">G69</f>
        <v>0.00171274717796357</v>
      </c>
      <c r="H262" s="272" t="n">
        <f aca="false">H69</f>
        <v>0.00167224188236327</v>
      </c>
      <c r="I262" s="272" t="n">
        <f aca="false">I69</f>
        <v>0.00163475004170445</v>
      </c>
      <c r="J262" s="272" t="n">
        <f aca="false">J69</f>
        <v>0.00159490196620003</v>
      </c>
      <c r="K262" s="272" t="n">
        <f aca="false">K69</f>
        <v>0.000832827657948035</v>
      </c>
      <c r="L262" s="272" t="n">
        <f aca="false">L69</f>
        <v>0.00152271327270655</v>
      </c>
      <c r="M262" s="272" t="n">
        <f aca="false">M69</f>
        <v>0.00148661789338099</v>
      </c>
      <c r="N262" s="272" t="n">
        <f aca="false">N69</f>
        <v>0.00145524216483816</v>
      </c>
      <c r="O262" s="272" t="n">
        <f aca="false">O69</f>
        <v>0.00142038469893384</v>
      </c>
      <c r="P262" s="272" t="n">
        <f aca="false">P69</f>
        <v>0.0013880587672909</v>
      </c>
      <c r="Q262" s="272" t="n">
        <f aca="false">Q69</f>
        <v>0.00136287251219106</v>
      </c>
      <c r="R262" s="272" t="n">
        <f aca="false">R69</f>
        <v>0.00133323457521665</v>
      </c>
      <c r="S262" s="272" t="n">
        <f aca="false">S69</f>
        <v>0.00130898523189391</v>
      </c>
      <c r="T262" s="272" t="n">
        <f aca="false">T69</f>
        <v>0.00128431390940825</v>
      </c>
      <c r="U262" s="272" t="n">
        <f aca="false">U69</f>
        <v>0.00126005549945806</v>
      </c>
      <c r="V262" s="272" t="n">
        <f aca="false">V69</f>
        <v>0.00123840198686684</v>
      </c>
      <c r="W262" s="272" t="n">
        <f aca="false">W69</f>
        <v>0.00121489135376097</v>
      </c>
      <c r="X262" s="272" t="n">
        <f aca="false">X69</f>
        <v>0.0011919843678963</v>
      </c>
      <c r="Y262" s="272" t="n">
        <f aca="false">Y69</f>
        <v>0.00117390165668345</v>
      </c>
      <c r="Z262" s="272" t="n">
        <f aca="false">Z69</f>
        <v>0.00115277601573266</v>
      </c>
      <c r="AA262" s="272" t="n">
        <f aca="false">AA69</f>
        <v>0.00113302880481816</v>
      </c>
      <c r="AB262" s="272" t="n">
        <f aca="false">AB69</f>
        <v>0.00111491823320778</v>
      </c>
      <c r="AC262" s="272" t="n">
        <f aca="false">AC69</f>
        <v>0.00109479480235559</v>
      </c>
      <c r="AD262" s="272" t="n">
        <f aca="false">AD69</f>
        <v>0.00107836241751306</v>
      </c>
      <c r="AE262" s="272" t="n">
        <f aca="false">AE69</f>
        <v>0.00106033942750163</v>
      </c>
      <c r="AF262" s="272" t="n">
        <f aca="false">AF69</f>
        <v>0.00104513754989089</v>
      </c>
    </row>
    <row r="263" customFormat="false" ht="15" hidden="false" customHeight="false" outlineLevel="0" collapsed="false">
      <c r="A263" s="258" t="n">
        <v>36</v>
      </c>
      <c r="B263" s="270" t="n">
        <f aca="false">B262</f>
        <v>0.00194916453149315</v>
      </c>
      <c r="C263" s="270" t="n">
        <f aca="false">C262</f>
        <v>0.00189815091422291</v>
      </c>
      <c r="D263" s="270" t="n">
        <f aca="false">D262</f>
        <v>0.00184534055016669</v>
      </c>
      <c r="E263" s="270" t="n">
        <f aca="false">E262</f>
        <v>0.00179900125821181</v>
      </c>
      <c r="F263" s="270" t="n">
        <f aca="false">F262</f>
        <v>0.00175683013378809</v>
      </c>
      <c r="G263" s="270" t="n">
        <f aca="false">G262</f>
        <v>0.00171274717796357</v>
      </c>
      <c r="H263" s="270" t="n">
        <f aca="false">H262</f>
        <v>0.00167224188236327</v>
      </c>
      <c r="I263" s="270" t="n">
        <f aca="false">I262</f>
        <v>0.00163475004170445</v>
      </c>
      <c r="J263" s="270" t="n">
        <f aca="false">J262</f>
        <v>0.00159490196620003</v>
      </c>
      <c r="K263" s="270" t="n">
        <f aca="false">K262</f>
        <v>0.000832827657948035</v>
      </c>
      <c r="L263" s="270" t="n">
        <f aca="false">L262</f>
        <v>0.00152271327270655</v>
      </c>
      <c r="M263" s="270" t="n">
        <f aca="false">M262</f>
        <v>0.00148661789338099</v>
      </c>
      <c r="N263" s="270" t="n">
        <f aca="false">N262</f>
        <v>0.00145524216483816</v>
      </c>
      <c r="O263" s="270" t="n">
        <f aca="false">O262</f>
        <v>0.00142038469893384</v>
      </c>
      <c r="P263" s="270" t="n">
        <f aca="false">P262</f>
        <v>0.0013880587672909</v>
      </c>
      <c r="Q263" s="270" t="n">
        <f aca="false">Q262</f>
        <v>0.00136287251219106</v>
      </c>
      <c r="R263" s="270" t="n">
        <f aca="false">R262</f>
        <v>0.00133323457521665</v>
      </c>
      <c r="S263" s="270" t="n">
        <f aca="false">S262</f>
        <v>0.00130898523189391</v>
      </c>
      <c r="T263" s="270" t="n">
        <f aca="false">T262</f>
        <v>0.00128431390940825</v>
      </c>
      <c r="U263" s="270" t="n">
        <f aca="false">U262</f>
        <v>0.00126005549945806</v>
      </c>
      <c r="V263" s="270" t="n">
        <f aca="false">V262</f>
        <v>0.00123840198686684</v>
      </c>
      <c r="W263" s="270" t="n">
        <f aca="false">W262</f>
        <v>0.00121489135376097</v>
      </c>
      <c r="X263" s="270" t="n">
        <f aca="false">X262</f>
        <v>0.0011919843678963</v>
      </c>
      <c r="Y263" s="270" t="n">
        <f aca="false">Y262</f>
        <v>0.00117390165668345</v>
      </c>
      <c r="Z263" s="270" t="n">
        <f aca="false">Z262</f>
        <v>0.00115277601573266</v>
      </c>
      <c r="AA263" s="270" t="n">
        <f aca="false">AA262</f>
        <v>0.00113302880481816</v>
      </c>
      <c r="AB263" s="270" t="n">
        <f aca="false">AB262</f>
        <v>0.00111491823320778</v>
      </c>
      <c r="AC263" s="270" t="n">
        <f aca="false">AC262</f>
        <v>0.00109479480235559</v>
      </c>
      <c r="AD263" s="270" t="n">
        <f aca="false">AD262</f>
        <v>0.00107836241751306</v>
      </c>
      <c r="AE263" s="270" t="n">
        <f aca="false">AE262</f>
        <v>0.00106033942750163</v>
      </c>
      <c r="AF263" s="270" t="n">
        <f aca="false">AF262</f>
        <v>0.00104513754989089</v>
      </c>
    </row>
    <row r="264" customFormat="false" ht="15" hidden="false" customHeight="false" outlineLevel="0" collapsed="false">
      <c r="A264" s="271" t="n">
        <v>37</v>
      </c>
      <c r="B264" s="272" t="n">
        <f aca="false">B263</f>
        <v>0.00194916453149315</v>
      </c>
      <c r="C264" s="272" t="n">
        <f aca="false">C263</f>
        <v>0.00189815091422291</v>
      </c>
      <c r="D264" s="272" t="n">
        <f aca="false">D263</f>
        <v>0.00184534055016669</v>
      </c>
      <c r="E264" s="272" t="n">
        <f aca="false">E263</f>
        <v>0.00179900125821181</v>
      </c>
      <c r="F264" s="272" t="n">
        <f aca="false">F263</f>
        <v>0.00175683013378809</v>
      </c>
      <c r="G264" s="272" t="n">
        <f aca="false">G263</f>
        <v>0.00171274717796357</v>
      </c>
      <c r="H264" s="272" t="n">
        <f aca="false">H263</f>
        <v>0.00167224188236327</v>
      </c>
      <c r="I264" s="272" t="n">
        <f aca="false">I263</f>
        <v>0.00163475004170445</v>
      </c>
      <c r="J264" s="272" t="n">
        <f aca="false">J263</f>
        <v>0.00159490196620003</v>
      </c>
      <c r="K264" s="272" t="n">
        <f aca="false">K263</f>
        <v>0.000832827657948035</v>
      </c>
      <c r="L264" s="272" t="n">
        <f aca="false">L263</f>
        <v>0.00152271327270655</v>
      </c>
      <c r="M264" s="272" t="n">
        <f aca="false">M263</f>
        <v>0.00148661789338099</v>
      </c>
      <c r="N264" s="272" t="n">
        <f aca="false">N263</f>
        <v>0.00145524216483816</v>
      </c>
      <c r="O264" s="272" t="n">
        <f aca="false">O263</f>
        <v>0.00142038469893384</v>
      </c>
      <c r="P264" s="272" t="n">
        <f aca="false">P263</f>
        <v>0.0013880587672909</v>
      </c>
      <c r="Q264" s="272" t="n">
        <f aca="false">Q263</f>
        <v>0.00136287251219106</v>
      </c>
      <c r="R264" s="272" t="n">
        <f aca="false">R263</f>
        <v>0.00133323457521665</v>
      </c>
      <c r="S264" s="272" t="n">
        <f aca="false">S263</f>
        <v>0.00130898523189391</v>
      </c>
      <c r="T264" s="272" t="n">
        <f aca="false">T263</f>
        <v>0.00128431390940825</v>
      </c>
      <c r="U264" s="272" t="n">
        <f aca="false">U263</f>
        <v>0.00126005549945806</v>
      </c>
      <c r="V264" s="272" t="n">
        <f aca="false">V263</f>
        <v>0.00123840198686684</v>
      </c>
      <c r="W264" s="272" t="n">
        <f aca="false">W263</f>
        <v>0.00121489135376097</v>
      </c>
      <c r="X264" s="272" t="n">
        <f aca="false">X263</f>
        <v>0.0011919843678963</v>
      </c>
      <c r="Y264" s="272" t="n">
        <f aca="false">Y263</f>
        <v>0.00117390165668345</v>
      </c>
      <c r="Z264" s="272" t="n">
        <f aca="false">Z263</f>
        <v>0.00115277601573266</v>
      </c>
      <c r="AA264" s="272" t="n">
        <f aca="false">AA263</f>
        <v>0.00113302880481816</v>
      </c>
      <c r="AB264" s="272" t="n">
        <f aca="false">AB263</f>
        <v>0.00111491823320778</v>
      </c>
      <c r="AC264" s="272" t="n">
        <f aca="false">AC263</f>
        <v>0.00109479480235559</v>
      </c>
      <c r="AD264" s="272" t="n">
        <f aca="false">AD263</f>
        <v>0.00107836241751306</v>
      </c>
      <c r="AE264" s="272" t="n">
        <f aca="false">AE263</f>
        <v>0.00106033942750163</v>
      </c>
      <c r="AF264" s="272" t="n">
        <f aca="false">AF263</f>
        <v>0.00104513754989089</v>
      </c>
    </row>
    <row r="265" customFormat="false" ht="15" hidden="false" customHeight="false" outlineLevel="0" collapsed="false">
      <c r="A265" s="258" t="n">
        <v>38</v>
      </c>
      <c r="B265" s="270" t="n">
        <f aca="false">B264</f>
        <v>0.00194916453149315</v>
      </c>
      <c r="C265" s="270" t="n">
        <f aca="false">C264</f>
        <v>0.00189815091422291</v>
      </c>
      <c r="D265" s="270" t="n">
        <f aca="false">D264</f>
        <v>0.00184534055016669</v>
      </c>
      <c r="E265" s="270" t="n">
        <f aca="false">E264</f>
        <v>0.00179900125821181</v>
      </c>
      <c r="F265" s="270" t="n">
        <f aca="false">F264</f>
        <v>0.00175683013378809</v>
      </c>
      <c r="G265" s="270" t="n">
        <f aca="false">G264</f>
        <v>0.00171274717796357</v>
      </c>
      <c r="H265" s="270" t="n">
        <f aca="false">H264</f>
        <v>0.00167224188236327</v>
      </c>
      <c r="I265" s="270" t="n">
        <f aca="false">I264</f>
        <v>0.00163475004170445</v>
      </c>
      <c r="J265" s="270" t="n">
        <f aca="false">J264</f>
        <v>0.00159490196620003</v>
      </c>
      <c r="K265" s="270" t="n">
        <f aca="false">K264</f>
        <v>0.000832827657948035</v>
      </c>
      <c r="L265" s="270" t="n">
        <f aca="false">L264</f>
        <v>0.00152271327270655</v>
      </c>
      <c r="M265" s="270" t="n">
        <f aca="false">M264</f>
        <v>0.00148661789338099</v>
      </c>
      <c r="N265" s="270" t="n">
        <f aca="false">N264</f>
        <v>0.00145524216483816</v>
      </c>
      <c r="O265" s="270" t="n">
        <f aca="false">O264</f>
        <v>0.00142038469893384</v>
      </c>
      <c r="P265" s="270" t="n">
        <f aca="false">P264</f>
        <v>0.0013880587672909</v>
      </c>
      <c r="Q265" s="270" t="n">
        <f aca="false">Q264</f>
        <v>0.00136287251219106</v>
      </c>
      <c r="R265" s="270" t="n">
        <f aca="false">R264</f>
        <v>0.00133323457521665</v>
      </c>
      <c r="S265" s="270" t="n">
        <f aca="false">S264</f>
        <v>0.00130898523189391</v>
      </c>
      <c r="T265" s="270" t="n">
        <f aca="false">T264</f>
        <v>0.00128431390940825</v>
      </c>
      <c r="U265" s="270" t="n">
        <f aca="false">U264</f>
        <v>0.00126005549945806</v>
      </c>
      <c r="V265" s="270" t="n">
        <f aca="false">V264</f>
        <v>0.00123840198686684</v>
      </c>
      <c r="W265" s="270" t="n">
        <f aca="false">W264</f>
        <v>0.00121489135376097</v>
      </c>
      <c r="X265" s="270" t="n">
        <f aca="false">X264</f>
        <v>0.0011919843678963</v>
      </c>
      <c r="Y265" s="270" t="n">
        <f aca="false">Y264</f>
        <v>0.00117390165668345</v>
      </c>
      <c r="Z265" s="270" t="n">
        <f aca="false">Z264</f>
        <v>0.00115277601573266</v>
      </c>
      <c r="AA265" s="270" t="n">
        <f aca="false">AA264</f>
        <v>0.00113302880481816</v>
      </c>
      <c r="AB265" s="270" t="n">
        <f aca="false">AB264</f>
        <v>0.00111491823320778</v>
      </c>
      <c r="AC265" s="270" t="n">
        <f aca="false">AC264</f>
        <v>0.00109479480235559</v>
      </c>
      <c r="AD265" s="270" t="n">
        <f aca="false">AD264</f>
        <v>0.00107836241751306</v>
      </c>
      <c r="AE265" s="270" t="n">
        <f aca="false">AE264</f>
        <v>0.00106033942750163</v>
      </c>
      <c r="AF265" s="270" t="n">
        <f aca="false">AF264</f>
        <v>0.00104513754989089</v>
      </c>
    </row>
    <row r="266" customFormat="false" ht="15" hidden="false" customHeight="false" outlineLevel="0" collapsed="false">
      <c r="A266" s="271" t="n">
        <v>39</v>
      </c>
      <c r="B266" s="272" t="n">
        <f aca="false">B265</f>
        <v>0.00194916453149315</v>
      </c>
      <c r="C266" s="272" t="n">
        <f aca="false">C265</f>
        <v>0.00189815091422291</v>
      </c>
      <c r="D266" s="272" t="n">
        <f aca="false">D265</f>
        <v>0.00184534055016669</v>
      </c>
      <c r="E266" s="272" t="n">
        <f aca="false">E265</f>
        <v>0.00179900125821181</v>
      </c>
      <c r="F266" s="272" t="n">
        <f aca="false">F265</f>
        <v>0.00175683013378809</v>
      </c>
      <c r="G266" s="272" t="n">
        <f aca="false">G265</f>
        <v>0.00171274717796357</v>
      </c>
      <c r="H266" s="272" t="n">
        <f aca="false">H265</f>
        <v>0.00167224188236327</v>
      </c>
      <c r="I266" s="272" t="n">
        <f aca="false">I265</f>
        <v>0.00163475004170445</v>
      </c>
      <c r="J266" s="272" t="n">
        <f aca="false">J265</f>
        <v>0.00159490196620003</v>
      </c>
      <c r="K266" s="272" t="n">
        <f aca="false">K265</f>
        <v>0.000832827657948035</v>
      </c>
      <c r="L266" s="272" t="n">
        <f aca="false">L265</f>
        <v>0.00152271327270655</v>
      </c>
      <c r="M266" s="272" t="n">
        <f aca="false">M265</f>
        <v>0.00148661789338099</v>
      </c>
      <c r="N266" s="272" t="n">
        <f aca="false">N265</f>
        <v>0.00145524216483816</v>
      </c>
      <c r="O266" s="272" t="n">
        <f aca="false">O265</f>
        <v>0.00142038469893384</v>
      </c>
      <c r="P266" s="272" t="n">
        <f aca="false">P265</f>
        <v>0.0013880587672909</v>
      </c>
      <c r="Q266" s="272" t="n">
        <f aca="false">Q265</f>
        <v>0.00136287251219106</v>
      </c>
      <c r="R266" s="272" t="n">
        <f aca="false">R265</f>
        <v>0.00133323457521665</v>
      </c>
      <c r="S266" s="272" t="n">
        <f aca="false">S265</f>
        <v>0.00130898523189391</v>
      </c>
      <c r="T266" s="272" t="n">
        <f aca="false">T265</f>
        <v>0.00128431390940825</v>
      </c>
      <c r="U266" s="272" t="n">
        <f aca="false">U265</f>
        <v>0.00126005549945806</v>
      </c>
      <c r="V266" s="272" t="n">
        <f aca="false">V265</f>
        <v>0.00123840198686684</v>
      </c>
      <c r="W266" s="272" t="n">
        <f aca="false">W265</f>
        <v>0.00121489135376097</v>
      </c>
      <c r="X266" s="272" t="n">
        <f aca="false">X265</f>
        <v>0.0011919843678963</v>
      </c>
      <c r="Y266" s="272" t="n">
        <f aca="false">Y265</f>
        <v>0.00117390165668345</v>
      </c>
      <c r="Z266" s="272" t="n">
        <f aca="false">Z265</f>
        <v>0.00115277601573266</v>
      </c>
      <c r="AA266" s="272" t="n">
        <f aca="false">AA265</f>
        <v>0.00113302880481816</v>
      </c>
      <c r="AB266" s="272" t="n">
        <f aca="false">AB265</f>
        <v>0.00111491823320778</v>
      </c>
      <c r="AC266" s="272" t="n">
        <f aca="false">AC265</f>
        <v>0.00109479480235559</v>
      </c>
      <c r="AD266" s="272" t="n">
        <f aca="false">AD265</f>
        <v>0.00107836241751306</v>
      </c>
      <c r="AE266" s="272" t="n">
        <f aca="false">AE265</f>
        <v>0.00106033942750163</v>
      </c>
      <c r="AF266" s="272" t="n">
        <f aca="false">AF265</f>
        <v>0.00104513754989089</v>
      </c>
    </row>
    <row r="267" customFormat="false" ht="15" hidden="false" customHeight="false" outlineLevel="0" collapsed="false">
      <c r="A267" s="258" t="n">
        <v>40</v>
      </c>
      <c r="B267" s="270" t="n">
        <f aca="false">B70</f>
        <v>0.00283780103861607</v>
      </c>
      <c r="C267" s="270" t="n">
        <f aca="false">C70</f>
        <v>0.00277011255230108</v>
      </c>
      <c r="D267" s="270" t="n">
        <f aca="false">D70</f>
        <v>0.00271077520710074</v>
      </c>
      <c r="E267" s="270" t="n">
        <f aca="false">E70</f>
        <v>0.00264267804258238</v>
      </c>
      <c r="F267" s="270" t="n">
        <f aca="false">F70</f>
        <v>0.00257358478198272</v>
      </c>
      <c r="G267" s="270" t="n">
        <f aca="false">G70</f>
        <v>0.00251751516041889</v>
      </c>
      <c r="H267" s="270" t="n">
        <f aca="false">H70</f>
        <v>0.00246382265153203</v>
      </c>
      <c r="I267" s="270" t="n">
        <f aca="false">I70</f>
        <v>0.00240967860460725</v>
      </c>
      <c r="J267" s="270" t="n">
        <f aca="false">J70</f>
        <v>0.00236100760582226</v>
      </c>
      <c r="K267" s="270" t="n">
        <f aca="false">K70</f>
        <v>0.00131602957195862</v>
      </c>
      <c r="L267" s="270" t="n">
        <f aca="false">L70</f>
        <v>0.00226521428907437</v>
      </c>
      <c r="M267" s="270" t="n">
        <f aca="false">M70</f>
        <v>0.00222300119482246</v>
      </c>
      <c r="N267" s="270" t="n">
        <f aca="false">N70</f>
        <v>0.00217931208779459</v>
      </c>
      <c r="O267" s="270" t="n">
        <f aca="false">O70</f>
        <v>0.00214035026385352</v>
      </c>
      <c r="P267" s="270" t="n">
        <f aca="false">P70</f>
        <v>0.00209762428844469</v>
      </c>
      <c r="Q267" s="270" t="n">
        <f aca="false">Q70</f>
        <v>0.00205246397299858</v>
      </c>
      <c r="R267" s="270" t="n">
        <f aca="false">R70</f>
        <v>0.00201905373766984</v>
      </c>
      <c r="S267" s="270" t="n">
        <f aca="false">S70</f>
        <v>0.00198091842235085</v>
      </c>
      <c r="T267" s="270" t="n">
        <f aca="false">T70</f>
        <v>0.00194296802629496</v>
      </c>
      <c r="U267" s="270" t="n">
        <f aca="false">U70</f>
        <v>0.00190793753312392</v>
      </c>
      <c r="V267" s="270" t="n">
        <f aca="false">V70</f>
        <v>0.0018765317578501</v>
      </c>
      <c r="W267" s="270" t="n">
        <f aca="false">W70</f>
        <v>0.00184703074680132</v>
      </c>
      <c r="X267" s="270" t="n">
        <f aca="false">X70</f>
        <v>0.00181933609270889</v>
      </c>
      <c r="Y267" s="270" t="n">
        <f aca="false">Y70</f>
        <v>0.00179119085132709</v>
      </c>
      <c r="Z267" s="270" t="n">
        <f aca="false">Z70</f>
        <v>0.00176457858201129</v>
      </c>
      <c r="AA267" s="270" t="n">
        <f aca="false">AA70</f>
        <v>0.00173927089400116</v>
      </c>
      <c r="AB267" s="270" t="n">
        <f aca="false">AB70</f>
        <v>0.00171512226468545</v>
      </c>
      <c r="AC267" s="270" t="n">
        <f aca="false">AC70</f>
        <v>0.00169558563342658</v>
      </c>
      <c r="AD267" s="270" t="n">
        <f aca="false">AD70</f>
        <v>0.00167092780569093</v>
      </c>
      <c r="AE267" s="270" t="n">
        <f aca="false">AE70</f>
        <v>0.00164890544840942</v>
      </c>
      <c r="AF267" s="270" t="n">
        <f aca="false">AF70</f>
        <v>0.0016255907949786</v>
      </c>
    </row>
    <row r="268" customFormat="false" ht="15" hidden="false" customHeight="false" outlineLevel="0" collapsed="false">
      <c r="A268" s="271" t="n">
        <v>41</v>
      </c>
      <c r="B268" s="272" t="n">
        <f aca="false">B267</f>
        <v>0.00283780103861607</v>
      </c>
      <c r="C268" s="272" t="n">
        <f aca="false">C267</f>
        <v>0.00277011255230108</v>
      </c>
      <c r="D268" s="272" t="n">
        <f aca="false">D267</f>
        <v>0.00271077520710074</v>
      </c>
      <c r="E268" s="272" t="n">
        <f aca="false">E267</f>
        <v>0.00264267804258238</v>
      </c>
      <c r="F268" s="272" t="n">
        <f aca="false">F267</f>
        <v>0.00257358478198272</v>
      </c>
      <c r="G268" s="272" t="n">
        <f aca="false">G267</f>
        <v>0.00251751516041889</v>
      </c>
      <c r="H268" s="272" t="n">
        <f aca="false">H267</f>
        <v>0.00246382265153203</v>
      </c>
      <c r="I268" s="272" t="n">
        <f aca="false">I267</f>
        <v>0.00240967860460725</v>
      </c>
      <c r="J268" s="272" t="n">
        <f aca="false">J267</f>
        <v>0.00236100760582226</v>
      </c>
      <c r="K268" s="272" t="n">
        <f aca="false">K267</f>
        <v>0.00131602957195862</v>
      </c>
      <c r="L268" s="272" t="n">
        <f aca="false">L267</f>
        <v>0.00226521428907437</v>
      </c>
      <c r="M268" s="272" t="n">
        <f aca="false">M267</f>
        <v>0.00222300119482246</v>
      </c>
      <c r="N268" s="272" t="n">
        <f aca="false">N267</f>
        <v>0.00217931208779459</v>
      </c>
      <c r="O268" s="272" t="n">
        <f aca="false">O267</f>
        <v>0.00214035026385352</v>
      </c>
      <c r="P268" s="272" t="n">
        <f aca="false">P267</f>
        <v>0.00209762428844469</v>
      </c>
      <c r="Q268" s="272" t="n">
        <f aca="false">Q267</f>
        <v>0.00205246397299858</v>
      </c>
      <c r="R268" s="272" t="n">
        <f aca="false">R267</f>
        <v>0.00201905373766984</v>
      </c>
      <c r="S268" s="272" t="n">
        <f aca="false">S267</f>
        <v>0.00198091842235085</v>
      </c>
      <c r="T268" s="272" t="n">
        <f aca="false">T267</f>
        <v>0.00194296802629496</v>
      </c>
      <c r="U268" s="272" t="n">
        <f aca="false">U267</f>
        <v>0.00190793753312392</v>
      </c>
      <c r="V268" s="272" t="n">
        <f aca="false">V267</f>
        <v>0.0018765317578501</v>
      </c>
      <c r="W268" s="272" t="n">
        <f aca="false">W267</f>
        <v>0.00184703074680132</v>
      </c>
      <c r="X268" s="272" t="n">
        <f aca="false">X267</f>
        <v>0.00181933609270889</v>
      </c>
      <c r="Y268" s="272" t="n">
        <f aca="false">Y267</f>
        <v>0.00179119085132709</v>
      </c>
      <c r="Z268" s="272" t="n">
        <f aca="false">Z267</f>
        <v>0.00176457858201129</v>
      </c>
      <c r="AA268" s="272" t="n">
        <f aca="false">AA267</f>
        <v>0.00173927089400116</v>
      </c>
      <c r="AB268" s="272" t="n">
        <f aca="false">AB267</f>
        <v>0.00171512226468545</v>
      </c>
      <c r="AC268" s="272" t="n">
        <f aca="false">AC267</f>
        <v>0.00169558563342658</v>
      </c>
      <c r="AD268" s="272" t="n">
        <f aca="false">AD267</f>
        <v>0.00167092780569093</v>
      </c>
      <c r="AE268" s="272" t="n">
        <f aca="false">AE267</f>
        <v>0.00164890544840942</v>
      </c>
      <c r="AF268" s="272" t="n">
        <f aca="false">AF267</f>
        <v>0.0016255907949786</v>
      </c>
    </row>
    <row r="269" customFormat="false" ht="15" hidden="false" customHeight="false" outlineLevel="0" collapsed="false">
      <c r="A269" s="258" t="n">
        <v>42</v>
      </c>
      <c r="B269" s="270" t="n">
        <f aca="false">B268</f>
        <v>0.00283780103861607</v>
      </c>
      <c r="C269" s="270" t="n">
        <f aca="false">C268</f>
        <v>0.00277011255230108</v>
      </c>
      <c r="D269" s="270" t="n">
        <f aca="false">D268</f>
        <v>0.00271077520710074</v>
      </c>
      <c r="E269" s="270" t="n">
        <f aca="false">E268</f>
        <v>0.00264267804258238</v>
      </c>
      <c r="F269" s="270" t="n">
        <f aca="false">F268</f>
        <v>0.00257358478198272</v>
      </c>
      <c r="G269" s="270" t="n">
        <f aca="false">G268</f>
        <v>0.00251751516041889</v>
      </c>
      <c r="H269" s="270" t="n">
        <f aca="false">H268</f>
        <v>0.00246382265153203</v>
      </c>
      <c r="I269" s="270" t="n">
        <f aca="false">I268</f>
        <v>0.00240967860460725</v>
      </c>
      <c r="J269" s="270" t="n">
        <f aca="false">J268</f>
        <v>0.00236100760582226</v>
      </c>
      <c r="K269" s="270" t="n">
        <f aca="false">K268</f>
        <v>0.00131602957195862</v>
      </c>
      <c r="L269" s="270" t="n">
        <f aca="false">L268</f>
        <v>0.00226521428907437</v>
      </c>
      <c r="M269" s="270" t="n">
        <f aca="false">M268</f>
        <v>0.00222300119482246</v>
      </c>
      <c r="N269" s="270" t="n">
        <f aca="false">N268</f>
        <v>0.00217931208779459</v>
      </c>
      <c r="O269" s="270" t="n">
        <f aca="false">O268</f>
        <v>0.00214035026385352</v>
      </c>
      <c r="P269" s="270" t="n">
        <f aca="false">P268</f>
        <v>0.00209762428844469</v>
      </c>
      <c r="Q269" s="270" t="n">
        <f aca="false">Q268</f>
        <v>0.00205246397299858</v>
      </c>
      <c r="R269" s="270" t="n">
        <f aca="false">R268</f>
        <v>0.00201905373766984</v>
      </c>
      <c r="S269" s="270" t="n">
        <f aca="false">S268</f>
        <v>0.00198091842235085</v>
      </c>
      <c r="T269" s="270" t="n">
        <f aca="false">T268</f>
        <v>0.00194296802629496</v>
      </c>
      <c r="U269" s="270" t="n">
        <f aca="false">U268</f>
        <v>0.00190793753312392</v>
      </c>
      <c r="V269" s="270" t="n">
        <f aca="false">V268</f>
        <v>0.0018765317578501</v>
      </c>
      <c r="W269" s="270" t="n">
        <f aca="false">W268</f>
        <v>0.00184703074680132</v>
      </c>
      <c r="X269" s="270" t="n">
        <f aca="false">X268</f>
        <v>0.00181933609270889</v>
      </c>
      <c r="Y269" s="270" t="n">
        <f aca="false">Y268</f>
        <v>0.00179119085132709</v>
      </c>
      <c r="Z269" s="270" t="n">
        <f aca="false">Z268</f>
        <v>0.00176457858201129</v>
      </c>
      <c r="AA269" s="270" t="n">
        <f aca="false">AA268</f>
        <v>0.00173927089400116</v>
      </c>
      <c r="AB269" s="270" t="n">
        <f aca="false">AB268</f>
        <v>0.00171512226468545</v>
      </c>
      <c r="AC269" s="270" t="n">
        <f aca="false">AC268</f>
        <v>0.00169558563342658</v>
      </c>
      <c r="AD269" s="270" t="n">
        <f aca="false">AD268</f>
        <v>0.00167092780569093</v>
      </c>
      <c r="AE269" s="270" t="n">
        <f aca="false">AE268</f>
        <v>0.00164890544840942</v>
      </c>
      <c r="AF269" s="270" t="n">
        <f aca="false">AF268</f>
        <v>0.0016255907949786</v>
      </c>
    </row>
    <row r="270" customFormat="false" ht="15" hidden="false" customHeight="false" outlineLevel="0" collapsed="false">
      <c r="A270" s="271" t="n">
        <v>43</v>
      </c>
      <c r="B270" s="272" t="n">
        <f aca="false">B269</f>
        <v>0.00283780103861607</v>
      </c>
      <c r="C270" s="272" t="n">
        <f aca="false">C269</f>
        <v>0.00277011255230108</v>
      </c>
      <c r="D270" s="272" t="n">
        <f aca="false">D269</f>
        <v>0.00271077520710074</v>
      </c>
      <c r="E270" s="272" t="n">
        <f aca="false">E269</f>
        <v>0.00264267804258238</v>
      </c>
      <c r="F270" s="272" t="n">
        <f aca="false">F269</f>
        <v>0.00257358478198272</v>
      </c>
      <c r="G270" s="272" t="n">
        <f aca="false">G269</f>
        <v>0.00251751516041889</v>
      </c>
      <c r="H270" s="272" t="n">
        <f aca="false">H269</f>
        <v>0.00246382265153203</v>
      </c>
      <c r="I270" s="272" t="n">
        <f aca="false">I269</f>
        <v>0.00240967860460725</v>
      </c>
      <c r="J270" s="272" t="n">
        <f aca="false">J269</f>
        <v>0.00236100760582226</v>
      </c>
      <c r="K270" s="272" t="n">
        <f aca="false">K269</f>
        <v>0.00131602957195862</v>
      </c>
      <c r="L270" s="272" t="n">
        <f aca="false">L269</f>
        <v>0.00226521428907437</v>
      </c>
      <c r="M270" s="272" t="n">
        <f aca="false">M269</f>
        <v>0.00222300119482246</v>
      </c>
      <c r="N270" s="272" t="n">
        <f aca="false">N269</f>
        <v>0.00217931208779459</v>
      </c>
      <c r="O270" s="272" t="n">
        <f aca="false">O269</f>
        <v>0.00214035026385352</v>
      </c>
      <c r="P270" s="272" t="n">
        <f aca="false">P269</f>
        <v>0.00209762428844469</v>
      </c>
      <c r="Q270" s="272" t="n">
        <f aca="false">Q269</f>
        <v>0.00205246397299858</v>
      </c>
      <c r="R270" s="272" t="n">
        <f aca="false">R269</f>
        <v>0.00201905373766984</v>
      </c>
      <c r="S270" s="272" t="n">
        <f aca="false">S269</f>
        <v>0.00198091842235085</v>
      </c>
      <c r="T270" s="272" t="n">
        <f aca="false">T269</f>
        <v>0.00194296802629496</v>
      </c>
      <c r="U270" s="272" t="n">
        <f aca="false">U269</f>
        <v>0.00190793753312392</v>
      </c>
      <c r="V270" s="272" t="n">
        <f aca="false">V269</f>
        <v>0.0018765317578501</v>
      </c>
      <c r="W270" s="272" t="n">
        <f aca="false">W269</f>
        <v>0.00184703074680132</v>
      </c>
      <c r="X270" s="272" t="n">
        <f aca="false">X269</f>
        <v>0.00181933609270889</v>
      </c>
      <c r="Y270" s="272" t="n">
        <f aca="false">Y269</f>
        <v>0.00179119085132709</v>
      </c>
      <c r="Z270" s="272" t="n">
        <f aca="false">Z269</f>
        <v>0.00176457858201129</v>
      </c>
      <c r="AA270" s="272" t="n">
        <f aca="false">AA269</f>
        <v>0.00173927089400116</v>
      </c>
      <c r="AB270" s="272" t="n">
        <f aca="false">AB269</f>
        <v>0.00171512226468545</v>
      </c>
      <c r="AC270" s="272" t="n">
        <f aca="false">AC269</f>
        <v>0.00169558563342658</v>
      </c>
      <c r="AD270" s="272" t="n">
        <f aca="false">AD269</f>
        <v>0.00167092780569093</v>
      </c>
      <c r="AE270" s="272" t="n">
        <f aca="false">AE269</f>
        <v>0.00164890544840942</v>
      </c>
      <c r="AF270" s="272" t="n">
        <f aca="false">AF269</f>
        <v>0.0016255907949786</v>
      </c>
    </row>
    <row r="271" customFormat="false" ht="15" hidden="false" customHeight="false" outlineLevel="0" collapsed="false">
      <c r="A271" s="258" t="n">
        <v>44</v>
      </c>
      <c r="B271" s="270" t="n">
        <f aca="false">B270</f>
        <v>0.00283780103861607</v>
      </c>
      <c r="C271" s="270" t="n">
        <f aca="false">C270</f>
        <v>0.00277011255230108</v>
      </c>
      <c r="D271" s="270" t="n">
        <f aca="false">D270</f>
        <v>0.00271077520710074</v>
      </c>
      <c r="E271" s="270" t="n">
        <f aca="false">E270</f>
        <v>0.00264267804258238</v>
      </c>
      <c r="F271" s="270" t="n">
        <f aca="false">F270</f>
        <v>0.00257358478198272</v>
      </c>
      <c r="G271" s="270" t="n">
        <f aca="false">G270</f>
        <v>0.00251751516041889</v>
      </c>
      <c r="H271" s="270" t="n">
        <f aca="false">H270</f>
        <v>0.00246382265153203</v>
      </c>
      <c r="I271" s="270" t="n">
        <f aca="false">I270</f>
        <v>0.00240967860460725</v>
      </c>
      <c r="J271" s="270" t="n">
        <f aca="false">J270</f>
        <v>0.00236100760582226</v>
      </c>
      <c r="K271" s="270" t="n">
        <f aca="false">K270</f>
        <v>0.00131602957195862</v>
      </c>
      <c r="L271" s="270" t="n">
        <f aca="false">L270</f>
        <v>0.00226521428907437</v>
      </c>
      <c r="M271" s="270" t="n">
        <f aca="false">M270</f>
        <v>0.00222300119482246</v>
      </c>
      <c r="N271" s="270" t="n">
        <f aca="false">N270</f>
        <v>0.00217931208779459</v>
      </c>
      <c r="O271" s="270" t="n">
        <f aca="false">O270</f>
        <v>0.00214035026385352</v>
      </c>
      <c r="P271" s="270" t="n">
        <f aca="false">P270</f>
        <v>0.00209762428844469</v>
      </c>
      <c r="Q271" s="270" t="n">
        <f aca="false">Q270</f>
        <v>0.00205246397299858</v>
      </c>
      <c r="R271" s="270" t="n">
        <f aca="false">R270</f>
        <v>0.00201905373766984</v>
      </c>
      <c r="S271" s="270" t="n">
        <f aca="false">S270</f>
        <v>0.00198091842235085</v>
      </c>
      <c r="T271" s="270" t="n">
        <f aca="false">T270</f>
        <v>0.00194296802629496</v>
      </c>
      <c r="U271" s="270" t="n">
        <f aca="false">U270</f>
        <v>0.00190793753312392</v>
      </c>
      <c r="V271" s="270" t="n">
        <f aca="false">V270</f>
        <v>0.0018765317578501</v>
      </c>
      <c r="W271" s="270" t="n">
        <f aca="false">W270</f>
        <v>0.00184703074680132</v>
      </c>
      <c r="X271" s="270" t="n">
        <f aca="false">X270</f>
        <v>0.00181933609270889</v>
      </c>
      <c r="Y271" s="270" t="n">
        <f aca="false">Y270</f>
        <v>0.00179119085132709</v>
      </c>
      <c r="Z271" s="270" t="n">
        <f aca="false">Z270</f>
        <v>0.00176457858201129</v>
      </c>
      <c r="AA271" s="270" t="n">
        <f aca="false">AA270</f>
        <v>0.00173927089400116</v>
      </c>
      <c r="AB271" s="270" t="n">
        <f aca="false">AB270</f>
        <v>0.00171512226468545</v>
      </c>
      <c r="AC271" s="270" t="n">
        <f aca="false">AC270</f>
        <v>0.00169558563342658</v>
      </c>
      <c r="AD271" s="270" t="n">
        <f aca="false">AD270</f>
        <v>0.00167092780569093</v>
      </c>
      <c r="AE271" s="270" t="n">
        <f aca="false">AE270</f>
        <v>0.00164890544840942</v>
      </c>
      <c r="AF271" s="270" t="n">
        <f aca="false">AF270</f>
        <v>0.0016255907949786</v>
      </c>
    </row>
    <row r="272" customFormat="false" ht="15" hidden="false" customHeight="false" outlineLevel="0" collapsed="false">
      <c r="A272" s="271" t="n">
        <v>45</v>
      </c>
      <c r="B272" s="272" t="n">
        <f aca="false">B71</f>
        <v>0.0043609842464424</v>
      </c>
      <c r="C272" s="272" t="n">
        <f aca="false">C71</f>
        <v>0.00427316027570853</v>
      </c>
      <c r="D272" s="272" t="n">
        <f aca="false">D71</f>
        <v>0.00418674222661222</v>
      </c>
      <c r="E272" s="272" t="n">
        <f aca="false">E71</f>
        <v>0.00410550699839405</v>
      </c>
      <c r="F272" s="272" t="n">
        <f aca="false">F71</f>
        <v>0.00402436478734565</v>
      </c>
      <c r="G272" s="272" t="n">
        <f aca="false">G71</f>
        <v>0.00393571865208908</v>
      </c>
      <c r="H272" s="272" t="n">
        <f aca="false">H71</f>
        <v>0.00385859525389332</v>
      </c>
      <c r="I272" s="272" t="n">
        <f aca="false">I71</f>
        <v>0.00378183725992522</v>
      </c>
      <c r="J272" s="272" t="n">
        <f aca="false">J71</f>
        <v>0.00371165366172678</v>
      </c>
      <c r="K272" s="272" t="n">
        <f aca="false">K71</f>
        <v>0.00213638441576558</v>
      </c>
      <c r="L272" s="272" t="n">
        <f aca="false">L71</f>
        <v>0.00357660964658779</v>
      </c>
      <c r="M272" s="272" t="n">
        <f aca="false">M71</f>
        <v>0.00351391052485059</v>
      </c>
      <c r="N272" s="272" t="n">
        <f aca="false">N71</f>
        <v>0.0034565604787021</v>
      </c>
      <c r="O272" s="272" t="n">
        <f aca="false">O71</f>
        <v>0.00340396591583547</v>
      </c>
      <c r="P272" s="272" t="n">
        <f aca="false">P71</f>
        <v>0.00335045418360747</v>
      </c>
      <c r="Q272" s="272" t="n">
        <f aca="false">Q71</f>
        <v>0.00330022010349661</v>
      </c>
      <c r="R272" s="272" t="n">
        <f aca="false">R71</f>
        <v>0.00325481855160904</v>
      </c>
      <c r="S272" s="272" t="n">
        <f aca="false">S71</f>
        <v>0.00320813137662026</v>
      </c>
      <c r="T272" s="272" t="n">
        <f aca="false">T71</f>
        <v>0.00316850677238839</v>
      </c>
      <c r="U272" s="272" t="n">
        <f aca="false">U71</f>
        <v>0.00311690556286791</v>
      </c>
      <c r="V272" s="272" t="n">
        <f aca="false">V71</f>
        <v>0.00306335291907898</v>
      </c>
      <c r="W272" s="272" t="n">
        <f aca="false">W71</f>
        <v>0.00302091095576357</v>
      </c>
      <c r="X272" s="272" t="n">
        <f aca="false">X71</f>
        <v>0.00297553307888694</v>
      </c>
      <c r="Y272" s="272" t="n">
        <f aca="false">Y71</f>
        <v>0.00294038959211129</v>
      </c>
      <c r="Z272" s="272" t="n">
        <f aca="false">Z71</f>
        <v>0.00289322741079892</v>
      </c>
      <c r="AA272" s="272" t="n">
        <f aca="false">AA71</f>
        <v>0.00285935710305961</v>
      </c>
      <c r="AB272" s="272" t="n">
        <f aca="false">AB71</f>
        <v>0.00282377847963479</v>
      </c>
      <c r="AC272" s="272" t="n">
        <f aca="false">AC71</f>
        <v>0.00279005367619821</v>
      </c>
      <c r="AD272" s="272" t="n">
        <f aca="false">AD71</f>
        <v>0.00276100400465982</v>
      </c>
      <c r="AE272" s="272" t="n">
        <f aca="false">AE71</f>
        <v>0.0027302902999868</v>
      </c>
      <c r="AF272" s="272" t="n">
        <f aca="false">AF71</f>
        <v>0.00270038149569183</v>
      </c>
    </row>
    <row r="273" customFormat="false" ht="15" hidden="false" customHeight="false" outlineLevel="0" collapsed="false">
      <c r="A273" s="258" t="n">
        <v>46</v>
      </c>
      <c r="B273" s="270" t="n">
        <f aca="false">B272</f>
        <v>0.0043609842464424</v>
      </c>
      <c r="C273" s="270" t="n">
        <f aca="false">C272</f>
        <v>0.00427316027570853</v>
      </c>
      <c r="D273" s="270" t="n">
        <f aca="false">D272</f>
        <v>0.00418674222661222</v>
      </c>
      <c r="E273" s="270" t="n">
        <f aca="false">E272</f>
        <v>0.00410550699839405</v>
      </c>
      <c r="F273" s="270" t="n">
        <f aca="false">F272</f>
        <v>0.00402436478734565</v>
      </c>
      <c r="G273" s="270" t="n">
        <f aca="false">G272</f>
        <v>0.00393571865208908</v>
      </c>
      <c r="H273" s="270" t="n">
        <f aca="false">H272</f>
        <v>0.00385859525389332</v>
      </c>
      <c r="I273" s="270" t="n">
        <f aca="false">I272</f>
        <v>0.00378183725992522</v>
      </c>
      <c r="J273" s="270" t="n">
        <f aca="false">J272</f>
        <v>0.00371165366172678</v>
      </c>
      <c r="K273" s="270" t="n">
        <f aca="false">K272</f>
        <v>0.00213638441576558</v>
      </c>
      <c r="L273" s="270" t="n">
        <f aca="false">L272</f>
        <v>0.00357660964658779</v>
      </c>
      <c r="M273" s="270" t="n">
        <f aca="false">M272</f>
        <v>0.00351391052485059</v>
      </c>
      <c r="N273" s="270" t="n">
        <f aca="false">N272</f>
        <v>0.0034565604787021</v>
      </c>
      <c r="O273" s="270" t="n">
        <f aca="false">O272</f>
        <v>0.00340396591583547</v>
      </c>
      <c r="P273" s="270" t="n">
        <f aca="false">P272</f>
        <v>0.00335045418360747</v>
      </c>
      <c r="Q273" s="270" t="n">
        <f aca="false">Q272</f>
        <v>0.00330022010349661</v>
      </c>
      <c r="R273" s="270" t="n">
        <f aca="false">R272</f>
        <v>0.00325481855160904</v>
      </c>
      <c r="S273" s="270" t="n">
        <f aca="false">S272</f>
        <v>0.00320813137662026</v>
      </c>
      <c r="T273" s="270" t="n">
        <f aca="false">T272</f>
        <v>0.00316850677238839</v>
      </c>
      <c r="U273" s="270" t="n">
        <f aca="false">U272</f>
        <v>0.00311690556286791</v>
      </c>
      <c r="V273" s="270" t="n">
        <f aca="false">V272</f>
        <v>0.00306335291907898</v>
      </c>
      <c r="W273" s="270" t="n">
        <f aca="false">W272</f>
        <v>0.00302091095576357</v>
      </c>
      <c r="X273" s="270" t="n">
        <f aca="false">X272</f>
        <v>0.00297553307888694</v>
      </c>
      <c r="Y273" s="270" t="n">
        <f aca="false">Y272</f>
        <v>0.00294038959211129</v>
      </c>
      <c r="Z273" s="270" t="n">
        <f aca="false">Z272</f>
        <v>0.00289322741079892</v>
      </c>
      <c r="AA273" s="270" t="n">
        <f aca="false">AA272</f>
        <v>0.00285935710305961</v>
      </c>
      <c r="AB273" s="270" t="n">
        <f aca="false">AB272</f>
        <v>0.00282377847963479</v>
      </c>
      <c r="AC273" s="270" t="n">
        <f aca="false">AC272</f>
        <v>0.00279005367619821</v>
      </c>
      <c r="AD273" s="270" t="n">
        <f aca="false">AD272</f>
        <v>0.00276100400465982</v>
      </c>
      <c r="AE273" s="270" t="n">
        <f aca="false">AE272</f>
        <v>0.0027302902999868</v>
      </c>
      <c r="AF273" s="270" t="n">
        <f aca="false">AF272</f>
        <v>0.00270038149569183</v>
      </c>
    </row>
    <row r="274" customFormat="false" ht="15" hidden="false" customHeight="false" outlineLevel="0" collapsed="false">
      <c r="A274" s="271" t="n">
        <v>47</v>
      </c>
      <c r="B274" s="272" t="n">
        <f aca="false">B273</f>
        <v>0.0043609842464424</v>
      </c>
      <c r="C274" s="272" t="n">
        <f aca="false">C273</f>
        <v>0.00427316027570853</v>
      </c>
      <c r="D274" s="272" t="n">
        <f aca="false">D273</f>
        <v>0.00418674222661222</v>
      </c>
      <c r="E274" s="272" t="n">
        <f aca="false">E273</f>
        <v>0.00410550699839405</v>
      </c>
      <c r="F274" s="272" t="n">
        <f aca="false">F273</f>
        <v>0.00402436478734565</v>
      </c>
      <c r="G274" s="272" t="n">
        <f aca="false">G273</f>
        <v>0.00393571865208908</v>
      </c>
      <c r="H274" s="272" t="n">
        <f aca="false">H273</f>
        <v>0.00385859525389332</v>
      </c>
      <c r="I274" s="272" t="n">
        <f aca="false">I273</f>
        <v>0.00378183725992522</v>
      </c>
      <c r="J274" s="272" t="n">
        <f aca="false">J273</f>
        <v>0.00371165366172678</v>
      </c>
      <c r="K274" s="272" t="n">
        <f aca="false">K273</f>
        <v>0.00213638441576558</v>
      </c>
      <c r="L274" s="272" t="n">
        <f aca="false">L273</f>
        <v>0.00357660964658779</v>
      </c>
      <c r="M274" s="272" t="n">
        <f aca="false">M273</f>
        <v>0.00351391052485059</v>
      </c>
      <c r="N274" s="272" t="n">
        <f aca="false">N273</f>
        <v>0.0034565604787021</v>
      </c>
      <c r="O274" s="272" t="n">
        <f aca="false">O273</f>
        <v>0.00340396591583547</v>
      </c>
      <c r="P274" s="272" t="n">
        <f aca="false">P273</f>
        <v>0.00335045418360747</v>
      </c>
      <c r="Q274" s="272" t="n">
        <f aca="false">Q273</f>
        <v>0.00330022010349661</v>
      </c>
      <c r="R274" s="272" t="n">
        <f aca="false">R273</f>
        <v>0.00325481855160904</v>
      </c>
      <c r="S274" s="272" t="n">
        <f aca="false">S273</f>
        <v>0.00320813137662026</v>
      </c>
      <c r="T274" s="272" t="n">
        <f aca="false">T273</f>
        <v>0.00316850677238839</v>
      </c>
      <c r="U274" s="272" t="n">
        <f aca="false">U273</f>
        <v>0.00311690556286791</v>
      </c>
      <c r="V274" s="272" t="n">
        <f aca="false">V273</f>
        <v>0.00306335291907898</v>
      </c>
      <c r="W274" s="272" t="n">
        <f aca="false">W273</f>
        <v>0.00302091095576357</v>
      </c>
      <c r="X274" s="272" t="n">
        <f aca="false">X273</f>
        <v>0.00297553307888694</v>
      </c>
      <c r="Y274" s="272" t="n">
        <f aca="false">Y273</f>
        <v>0.00294038959211129</v>
      </c>
      <c r="Z274" s="272" t="n">
        <f aca="false">Z273</f>
        <v>0.00289322741079892</v>
      </c>
      <c r="AA274" s="272" t="n">
        <f aca="false">AA273</f>
        <v>0.00285935710305961</v>
      </c>
      <c r="AB274" s="272" t="n">
        <f aca="false">AB273</f>
        <v>0.00282377847963479</v>
      </c>
      <c r="AC274" s="272" t="n">
        <f aca="false">AC273</f>
        <v>0.00279005367619821</v>
      </c>
      <c r="AD274" s="272" t="n">
        <f aca="false">AD273</f>
        <v>0.00276100400465982</v>
      </c>
      <c r="AE274" s="272" t="n">
        <f aca="false">AE273</f>
        <v>0.0027302902999868</v>
      </c>
      <c r="AF274" s="272" t="n">
        <f aca="false">AF273</f>
        <v>0.00270038149569183</v>
      </c>
    </row>
    <row r="275" customFormat="false" ht="15" hidden="false" customHeight="false" outlineLevel="0" collapsed="false">
      <c r="A275" s="258" t="n">
        <v>48</v>
      </c>
      <c r="B275" s="270" t="n">
        <f aca="false">B274</f>
        <v>0.0043609842464424</v>
      </c>
      <c r="C275" s="270" t="n">
        <f aca="false">C274</f>
        <v>0.00427316027570853</v>
      </c>
      <c r="D275" s="270" t="n">
        <f aca="false">D274</f>
        <v>0.00418674222661222</v>
      </c>
      <c r="E275" s="270" t="n">
        <f aca="false">E274</f>
        <v>0.00410550699839405</v>
      </c>
      <c r="F275" s="270" t="n">
        <f aca="false">F274</f>
        <v>0.00402436478734565</v>
      </c>
      <c r="G275" s="270" t="n">
        <f aca="false">G274</f>
        <v>0.00393571865208908</v>
      </c>
      <c r="H275" s="270" t="n">
        <f aca="false">H274</f>
        <v>0.00385859525389332</v>
      </c>
      <c r="I275" s="270" t="n">
        <f aca="false">I274</f>
        <v>0.00378183725992522</v>
      </c>
      <c r="J275" s="270" t="n">
        <f aca="false">J274</f>
        <v>0.00371165366172678</v>
      </c>
      <c r="K275" s="270" t="n">
        <f aca="false">K274</f>
        <v>0.00213638441576558</v>
      </c>
      <c r="L275" s="270" t="n">
        <f aca="false">L274</f>
        <v>0.00357660964658779</v>
      </c>
      <c r="M275" s="270" t="n">
        <f aca="false">M274</f>
        <v>0.00351391052485059</v>
      </c>
      <c r="N275" s="270" t="n">
        <f aca="false">N274</f>
        <v>0.0034565604787021</v>
      </c>
      <c r="O275" s="270" t="n">
        <f aca="false">O274</f>
        <v>0.00340396591583547</v>
      </c>
      <c r="P275" s="270" t="n">
        <f aca="false">P274</f>
        <v>0.00335045418360747</v>
      </c>
      <c r="Q275" s="270" t="n">
        <f aca="false">Q274</f>
        <v>0.00330022010349661</v>
      </c>
      <c r="R275" s="270" t="n">
        <f aca="false">R274</f>
        <v>0.00325481855160904</v>
      </c>
      <c r="S275" s="270" t="n">
        <f aca="false">S274</f>
        <v>0.00320813137662026</v>
      </c>
      <c r="T275" s="270" t="n">
        <f aca="false">T274</f>
        <v>0.00316850677238839</v>
      </c>
      <c r="U275" s="270" t="n">
        <f aca="false">U274</f>
        <v>0.00311690556286791</v>
      </c>
      <c r="V275" s="270" t="n">
        <f aca="false">V274</f>
        <v>0.00306335291907898</v>
      </c>
      <c r="W275" s="270" t="n">
        <f aca="false">W274</f>
        <v>0.00302091095576357</v>
      </c>
      <c r="X275" s="270" t="n">
        <f aca="false">X274</f>
        <v>0.00297553307888694</v>
      </c>
      <c r="Y275" s="270" t="n">
        <f aca="false">Y274</f>
        <v>0.00294038959211129</v>
      </c>
      <c r="Z275" s="270" t="n">
        <f aca="false">Z274</f>
        <v>0.00289322741079892</v>
      </c>
      <c r="AA275" s="270" t="n">
        <f aca="false">AA274</f>
        <v>0.00285935710305961</v>
      </c>
      <c r="AB275" s="270" t="n">
        <f aca="false">AB274</f>
        <v>0.00282377847963479</v>
      </c>
      <c r="AC275" s="270" t="n">
        <f aca="false">AC274</f>
        <v>0.00279005367619821</v>
      </c>
      <c r="AD275" s="270" t="n">
        <f aca="false">AD274</f>
        <v>0.00276100400465982</v>
      </c>
      <c r="AE275" s="270" t="n">
        <f aca="false">AE274</f>
        <v>0.0027302902999868</v>
      </c>
      <c r="AF275" s="270" t="n">
        <f aca="false">AF274</f>
        <v>0.00270038149569183</v>
      </c>
    </row>
    <row r="276" customFormat="false" ht="15" hidden="false" customHeight="false" outlineLevel="0" collapsed="false">
      <c r="A276" s="271" t="n">
        <v>49</v>
      </c>
      <c r="B276" s="272" t="n">
        <f aca="false">B275</f>
        <v>0.0043609842464424</v>
      </c>
      <c r="C276" s="272" t="n">
        <f aca="false">C275</f>
        <v>0.00427316027570853</v>
      </c>
      <c r="D276" s="272" t="n">
        <f aca="false">D275</f>
        <v>0.00418674222661222</v>
      </c>
      <c r="E276" s="272" t="n">
        <f aca="false">E275</f>
        <v>0.00410550699839405</v>
      </c>
      <c r="F276" s="272" t="n">
        <f aca="false">F275</f>
        <v>0.00402436478734565</v>
      </c>
      <c r="G276" s="272" t="n">
        <f aca="false">G275</f>
        <v>0.00393571865208908</v>
      </c>
      <c r="H276" s="272" t="n">
        <f aca="false">H275</f>
        <v>0.00385859525389332</v>
      </c>
      <c r="I276" s="272" t="n">
        <f aca="false">I275</f>
        <v>0.00378183725992522</v>
      </c>
      <c r="J276" s="272" t="n">
        <f aca="false">J275</f>
        <v>0.00371165366172678</v>
      </c>
      <c r="K276" s="272" t="n">
        <f aca="false">K275</f>
        <v>0.00213638441576558</v>
      </c>
      <c r="L276" s="272" t="n">
        <f aca="false">L275</f>
        <v>0.00357660964658779</v>
      </c>
      <c r="M276" s="272" t="n">
        <f aca="false">M275</f>
        <v>0.00351391052485059</v>
      </c>
      <c r="N276" s="272" t="n">
        <f aca="false">N275</f>
        <v>0.0034565604787021</v>
      </c>
      <c r="O276" s="272" t="n">
        <f aca="false">O275</f>
        <v>0.00340396591583547</v>
      </c>
      <c r="P276" s="272" t="n">
        <f aca="false">P275</f>
        <v>0.00335045418360747</v>
      </c>
      <c r="Q276" s="272" t="n">
        <f aca="false">Q275</f>
        <v>0.00330022010349661</v>
      </c>
      <c r="R276" s="272" t="n">
        <f aca="false">R275</f>
        <v>0.00325481855160904</v>
      </c>
      <c r="S276" s="272" t="n">
        <f aca="false">S275</f>
        <v>0.00320813137662026</v>
      </c>
      <c r="T276" s="272" t="n">
        <f aca="false">T275</f>
        <v>0.00316850677238839</v>
      </c>
      <c r="U276" s="272" t="n">
        <f aca="false">U275</f>
        <v>0.00311690556286791</v>
      </c>
      <c r="V276" s="272" t="n">
        <f aca="false">V275</f>
        <v>0.00306335291907898</v>
      </c>
      <c r="W276" s="272" t="n">
        <f aca="false">W275</f>
        <v>0.00302091095576357</v>
      </c>
      <c r="X276" s="272" t="n">
        <f aca="false">X275</f>
        <v>0.00297553307888694</v>
      </c>
      <c r="Y276" s="272" t="n">
        <f aca="false">Y275</f>
        <v>0.00294038959211129</v>
      </c>
      <c r="Z276" s="272" t="n">
        <f aca="false">Z275</f>
        <v>0.00289322741079892</v>
      </c>
      <c r="AA276" s="272" t="n">
        <f aca="false">AA275</f>
        <v>0.00285935710305961</v>
      </c>
      <c r="AB276" s="272" t="n">
        <f aca="false">AB275</f>
        <v>0.00282377847963479</v>
      </c>
      <c r="AC276" s="272" t="n">
        <f aca="false">AC275</f>
        <v>0.00279005367619821</v>
      </c>
      <c r="AD276" s="272" t="n">
        <f aca="false">AD275</f>
        <v>0.00276100400465982</v>
      </c>
      <c r="AE276" s="272" t="n">
        <f aca="false">AE275</f>
        <v>0.0027302902999868</v>
      </c>
      <c r="AF276" s="272" t="n">
        <f aca="false">AF275</f>
        <v>0.00270038149569183</v>
      </c>
    </row>
    <row r="277" customFormat="false" ht="15" hidden="false" customHeight="false" outlineLevel="0" collapsed="false">
      <c r="A277" s="258" t="n">
        <v>50</v>
      </c>
      <c r="B277" s="270" t="n">
        <f aca="false">B72</f>
        <v>0.00738752549854811</v>
      </c>
      <c r="C277" s="270" t="n">
        <f aca="false">C72</f>
        <v>0.0072287001631028</v>
      </c>
      <c r="D277" s="270" t="n">
        <f aca="false">D72</f>
        <v>0.0070794089509892</v>
      </c>
      <c r="E277" s="270" t="n">
        <f aca="false">E72</f>
        <v>0.00692958853028284</v>
      </c>
      <c r="F277" s="270" t="n">
        <f aca="false">F72</f>
        <v>0.00678419550748274</v>
      </c>
      <c r="G277" s="270" t="n">
        <f aca="false">G72</f>
        <v>0.00664689791639652</v>
      </c>
      <c r="H277" s="270" t="n">
        <f aca="false">H72</f>
        <v>0.00651750784754896</v>
      </c>
      <c r="I277" s="270" t="n">
        <f aca="false">I72</f>
        <v>0.00639002755096836</v>
      </c>
      <c r="J277" s="270" t="n">
        <f aca="false">J72</f>
        <v>0.006259836089913</v>
      </c>
      <c r="K277" s="270" t="n">
        <f aca="false">K72</f>
        <v>0.00335898177460584</v>
      </c>
      <c r="L277" s="270" t="n">
        <f aca="false">L72</f>
        <v>0.00600454375972447</v>
      </c>
      <c r="M277" s="270" t="n">
        <f aca="false">M72</f>
        <v>0.00589273007917115</v>
      </c>
      <c r="N277" s="270" t="n">
        <f aca="false">N72</f>
        <v>0.00578201593663846</v>
      </c>
      <c r="O277" s="270" t="n">
        <f aca="false">O72</f>
        <v>0.00566777369282068</v>
      </c>
      <c r="P277" s="270" t="n">
        <f aca="false">P72</f>
        <v>0.00556949117894566</v>
      </c>
      <c r="Q277" s="270" t="n">
        <f aca="false">Q72</f>
        <v>0.00546848741137939</v>
      </c>
      <c r="R277" s="270" t="n">
        <f aca="false">R72</f>
        <v>0.00538235340795473</v>
      </c>
      <c r="S277" s="270" t="n">
        <f aca="false">S72</f>
        <v>0.00529434194166573</v>
      </c>
      <c r="T277" s="270" t="n">
        <f aca="false">T72</f>
        <v>0.00520625133233285</v>
      </c>
      <c r="U277" s="270" t="n">
        <f aca="false">U72</f>
        <v>0.0051313574228783</v>
      </c>
      <c r="V277" s="270" t="n">
        <f aca="false">V72</f>
        <v>0.00505619961800018</v>
      </c>
      <c r="W277" s="270" t="n">
        <f aca="false">W72</f>
        <v>0.00499518014825663</v>
      </c>
      <c r="X277" s="270" t="n">
        <f aca="false">X72</f>
        <v>0.00492916415440169</v>
      </c>
      <c r="Y277" s="270" t="n">
        <f aca="false">Y72</f>
        <v>0.00485176677607841</v>
      </c>
      <c r="Z277" s="270" t="n">
        <f aca="false">Z72</f>
        <v>0.00478927075317318</v>
      </c>
      <c r="AA277" s="270" t="n">
        <f aca="false">AA72</f>
        <v>0.00470891349997109</v>
      </c>
      <c r="AB277" s="270" t="n">
        <f aca="false">AB72</f>
        <v>0.00464371090142992</v>
      </c>
      <c r="AC277" s="270" t="n">
        <f aca="false">AC72</f>
        <v>0.00458541412184679</v>
      </c>
      <c r="AD277" s="270" t="n">
        <f aca="false">AD72</f>
        <v>0.00451997083889781</v>
      </c>
      <c r="AE277" s="270" t="n">
        <f aca="false">AE72</f>
        <v>0.00446374786341224</v>
      </c>
      <c r="AF277" s="270" t="n">
        <f aca="false">AF72</f>
        <v>0.00440643615080277</v>
      </c>
    </row>
    <row r="278" customFormat="false" ht="15" hidden="false" customHeight="false" outlineLevel="0" collapsed="false">
      <c r="A278" s="271" t="n">
        <v>51</v>
      </c>
      <c r="B278" s="272" t="n">
        <f aca="false">B277</f>
        <v>0.00738752549854811</v>
      </c>
      <c r="C278" s="272" t="n">
        <f aca="false">C277</f>
        <v>0.0072287001631028</v>
      </c>
      <c r="D278" s="272" t="n">
        <f aca="false">D277</f>
        <v>0.0070794089509892</v>
      </c>
      <c r="E278" s="272" t="n">
        <f aca="false">E277</f>
        <v>0.00692958853028284</v>
      </c>
      <c r="F278" s="272" t="n">
        <f aca="false">F277</f>
        <v>0.00678419550748274</v>
      </c>
      <c r="G278" s="272" t="n">
        <f aca="false">G277</f>
        <v>0.00664689791639652</v>
      </c>
      <c r="H278" s="272" t="n">
        <f aca="false">H277</f>
        <v>0.00651750784754896</v>
      </c>
      <c r="I278" s="272" t="n">
        <f aca="false">I277</f>
        <v>0.00639002755096836</v>
      </c>
      <c r="J278" s="272" t="n">
        <f aca="false">J277</f>
        <v>0.006259836089913</v>
      </c>
      <c r="K278" s="272" t="n">
        <f aca="false">K277</f>
        <v>0.00335898177460584</v>
      </c>
      <c r="L278" s="272" t="n">
        <f aca="false">L277</f>
        <v>0.00600454375972447</v>
      </c>
      <c r="M278" s="272" t="n">
        <f aca="false">M277</f>
        <v>0.00589273007917115</v>
      </c>
      <c r="N278" s="272" t="n">
        <f aca="false">N277</f>
        <v>0.00578201593663846</v>
      </c>
      <c r="O278" s="272" t="n">
        <f aca="false">O277</f>
        <v>0.00566777369282068</v>
      </c>
      <c r="P278" s="272" t="n">
        <f aca="false">P277</f>
        <v>0.00556949117894566</v>
      </c>
      <c r="Q278" s="272" t="n">
        <f aca="false">Q277</f>
        <v>0.00546848741137939</v>
      </c>
      <c r="R278" s="272" t="n">
        <f aca="false">R277</f>
        <v>0.00538235340795473</v>
      </c>
      <c r="S278" s="272" t="n">
        <f aca="false">S277</f>
        <v>0.00529434194166573</v>
      </c>
      <c r="T278" s="272" t="n">
        <f aca="false">T277</f>
        <v>0.00520625133233285</v>
      </c>
      <c r="U278" s="272" t="n">
        <f aca="false">U277</f>
        <v>0.0051313574228783</v>
      </c>
      <c r="V278" s="272" t="n">
        <f aca="false">V277</f>
        <v>0.00505619961800018</v>
      </c>
      <c r="W278" s="272" t="n">
        <f aca="false">W277</f>
        <v>0.00499518014825663</v>
      </c>
      <c r="X278" s="272" t="n">
        <f aca="false">X277</f>
        <v>0.00492916415440169</v>
      </c>
      <c r="Y278" s="272" t="n">
        <f aca="false">Y277</f>
        <v>0.00485176677607841</v>
      </c>
      <c r="Z278" s="272" t="n">
        <f aca="false">Z277</f>
        <v>0.00478927075317318</v>
      </c>
      <c r="AA278" s="272" t="n">
        <f aca="false">AA277</f>
        <v>0.00470891349997109</v>
      </c>
      <c r="AB278" s="272" t="n">
        <f aca="false">AB277</f>
        <v>0.00464371090142992</v>
      </c>
      <c r="AC278" s="272" t="n">
        <f aca="false">AC277</f>
        <v>0.00458541412184679</v>
      </c>
      <c r="AD278" s="272" t="n">
        <f aca="false">AD277</f>
        <v>0.00451997083889781</v>
      </c>
      <c r="AE278" s="272" t="n">
        <f aca="false">AE277</f>
        <v>0.00446374786341224</v>
      </c>
      <c r="AF278" s="272" t="n">
        <f aca="false">AF277</f>
        <v>0.00440643615080277</v>
      </c>
    </row>
    <row r="279" customFormat="false" ht="15" hidden="false" customHeight="false" outlineLevel="0" collapsed="false">
      <c r="A279" s="258" t="n">
        <v>52</v>
      </c>
      <c r="B279" s="270" t="n">
        <f aca="false">B278</f>
        <v>0.00738752549854811</v>
      </c>
      <c r="C279" s="270" t="n">
        <f aca="false">C278</f>
        <v>0.0072287001631028</v>
      </c>
      <c r="D279" s="270" t="n">
        <f aca="false">D278</f>
        <v>0.0070794089509892</v>
      </c>
      <c r="E279" s="270" t="n">
        <f aca="false">E278</f>
        <v>0.00692958853028284</v>
      </c>
      <c r="F279" s="270" t="n">
        <f aca="false">F278</f>
        <v>0.00678419550748274</v>
      </c>
      <c r="G279" s="270" t="n">
        <f aca="false">G278</f>
        <v>0.00664689791639652</v>
      </c>
      <c r="H279" s="270" t="n">
        <f aca="false">H278</f>
        <v>0.00651750784754896</v>
      </c>
      <c r="I279" s="270" t="n">
        <f aca="false">I278</f>
        <v>0.00639002755096836</v>
      </c>
      <c r="J279" s="270" t="n">
        <f aca="false">J278</f>
        <v>0.006259836089913</v>
      </c>
      <c r="K279" s="270" t="n">
        <f aca="false">K278</f>
        <v>0.00335898177460584</v>
      </c>
      <c r="L279" s="270" t="n">
        <f aca="false">L278</f>
        <v>0.00600454375972447</v>
      </c>
      <c r="M279" s="270" t="n">
        <f aca="false">M278</f>
        <v>0.00589273007917115</v>
      </c>
      <c r="N279" s="270" t="n">
        <f aca="false">N278</f>
        <v>0.00578201593663846</v>
      </c>
      <c r="O279" s="270" t="n">
        <f aca="false">O278</f>
        <v>0.00566777369282068</v>
      </c>
      <c r="P279" s="270" t="n">
        <f aca="false">P278</f>
        <v>0.00556949117894566</v>
      </c>
      <c r="Q279" s="270" t="n">
        <f aca="false">Q278</f>
        <v>0.00546848741137939</v>
      </c>
      <c r="R279" s="270" t="n">
        <f aca="false">R278</f>
        <v>0.00538235340795473</v>
      </c>
      <c r="S279" s="270" t="n">
        <f aca="false">S278</f>
        <v>0.00529434194166573</v>
      </c>
      <c r="T279" s="270" t="n">
        <f aca="false">T278</f>
        <v>0.00520625133233285</v>
      </c>
      <c r="U279" s="270" t="n">
        <f aca="false">U278</f>
        <v>0.0051313574228783</v>
      </c>
      <c r="V279" s="270" t="n">
        <f aca="false">V278</f>
        <v>0.00505619961800018</v>
      </c>
      <c r="W279" s="270" t="n">
        <f aca="false">W278</f>
        <v>0.00499518014825663</v>
      </c>
      <c r="X279" s="270" t="n">
        <f aca="false">X278</f>
        <v>0.00492916415440169</v>
      </c>
      <c r="Y279" s="270" t="n">
        <f aca="false">Y278</f>
        <v>0.00485176677607841</v>
      </c>
      <c r="Z279" s="270" t="n">
        <f aca="false">Z278</f>
        <v>0.00478927075317318</v>
      </c>
      <c r="AA279" s="270" t="n">
        <f aca="false">AA278</f>
        <v>0.00470891349997109</v>
      </c>
      <c r="AB279" s="270" t="n">
        <f aca="false">AB278</f>
        <v>0.00464371090142992</v>
      </c>
      <c r="AC279" s="270" t="n">
        <f aca="false">AC278</f>
        <v>0.00458541412184679</v>
      </c>
      <c r="AD279" s="270" t="n">
        <f aca="false">AD278</f>
        <v>0.00451997083889781</v>
      </c>
      <c r="AE279" s="270" t="n">
        <f aca="false">AE278</f>
        <v>0.00446374786341224</v>
      </c>
      <c r="AF279" s="270" t="n">
        <f aca="false">AF278</f>
        <v>0.00440643615080277</v>
      </c>
    </row>
    <row r="280" customFormat="false" ht="15" hidden="false" customHeight="false" outlineLevel="0" collapsed="false">
      <c r="A280" s="271" t="n">
        <v>53</v>
      </c>
      <c r="B280" s="272" t="n">
        <f aca="false">B279</f>
        <v>0.00738752549854811</v>
      </c>
      <c r="C280" s="272" t="n">
        <f aca="false">C279</f>
        <v>0.0072287001631028</v>
      </c>
      <c r="D280" s="272" t="n">
        <f aca="false">D279</f>
        <v>0.0070794089509892</v>
      </c>
      <c r="E280" s="272" t="n">
        <f aca="false">E279</f>
        <v>0.00692958853028284</v>
      </c>
      <c r="F280" s="272" t="n">
        <f aca="false">F279</f>
        <v>0.00678419550748274</v>
      </c>
      <c r="G280" s="272" t="n">
        <f aca="false">G279</f>
        <v>0.00664689791639652</v>
      </c>
      <c r="H280" s="272" t="n">
        <f aca="false">H279</f>
        <v>0.00651750784754896</v>
      </c>
      <c r="I280" s="272" t="n">
        <f aca="false">I279</f>
        <v>0.00639002755096836</v>
      </c>
      <c r="J280" s="272" t="n">
        <f aca="false">J279</f>
        <v>0.006259836089913</v>
      </c>
      <c r="K280" s="272" t="n">
        <f aca="false">K279</f>
        <v>0.00335898177460584</v>
      </c>
      <c r="L280" s="272" t="n">
        <f aca="false">L279</f>
        <v>0.00600454375972447</v>
      </c>
      <c r="M280" s="272" t="n">
        <f aca="false">M279</f>
        <v>0.00589273007917115</v>
      </c>
      <c r="N280" s="272" t="n">
        <f aca="false">N279</f>
        <v>0.00578201593663846</v>
      </c>
      <c r="O280" s="272" t="n">
        <f aca="false">O279</f>
        <v>0.00566777369282068</v>
      </c>
      <c r="P280" s="272" t="n">
        <f aca="false">P279</f>
        <v>0.00556949117894566</v>
      </c>
      <c r="Q280" s="272" t="n">
        <f aca="false">Q279</f>
        <v>0.00546848741137939</v>
      </c>
      <c r="R280" s="272" t="n">
        <f aca="false">R279</f>
        <v>0.00538235340795473</v>
      </c>
      <c r="S280" s="272" t="n">
        <f aca="false">S279</f>
        <v>0.00529434194166573</v>
      </c>
      <c r="T280" s="272" t="n">
        <f aca="false">T279</f>
        <v>0.00520625133233285</v>
      </c>
      <c r="U280" s="272" t="n">
        <f aca="false">U279</f>
        <v>0.0051313574228783</v>
      </c>
      <c r="V280" s="272" t="n">
        <f aca="false">V279</f>
        <v>0.00505619961800018</v>
      </c>
      <c r="W280" s="272" t="n">
        <f aca="false">W279</f>
        <v>0.00499518014825663</v>
      </c>
      <c r="X280" s="272" t="n">
        <f aca="false">X279</f>
        <v>0.00492916415440169</v>
      </c>
      <c r="Y280" s="272" t="n">
        <f aca="false">Y279</f>
        <v>0.00485176677607841</v>
      </c>
      <c r="Z280" s="272" t="n">
        <f aca="false">Z279</f>
        <v>0.00478927075317318</v>
      </c>
      <c r="AA280" s="272" t="n">
        <f aca="false">AA279</f>
        <v>0.00470891349997109</v>
      </c>
      <c r="AB280" s="272" t="n">
        <f aca="false">AB279</f>
        <v>0.00464371090142992</v>
      </c>
      <c r="AC280" s="272" t="n">
        <f aca="false">AC279</f>
        <v>0.00458541412184679</v>
      </c>
      <c r="AD280" s="272" t="n">
        <f aca="false">AD279</f>
        <v>0.00451997083889781</v>
      </c>
      <c r="AE280" s="272" t="n">
        <f aca="false">AE279</f>
        <v>0.00446374786341224</v>
      </c>
      <c r="AF280" s="272" t="n">
        <f aca="false">AF279</f>
        <v>0.00440643615080277</v>
      </c>
    </row>
    <row r="281" customFormat="false" ht="15" hidden="false" customHeight="false" outlineLevel="0" collapsed="false">
      <c r="A281" s="258" t="n">
        <v>54</v>
      </c>
      <c r="B281" s="270" t="n">
        <f aca="false">B280</f>
        <v>0.00738752549854811</v>
      </c>
      <c r="C281" s="270" t="n">
        <f aca="false">C280</f>
        <v>0.0072287001631028</v>
      </c>
      <c r="D281" s="270" t="n">
        <f aca="false">D280</f>
        <v>0.0070794089509892</v>
      </c>
      <c r="E281" s="270" t="n">
        <f aca="false">E280</f>
        <v>0.00692958853028284</v>
      </c>
      <c r="F281" s="270" t="n">
        <f aca="false">F280</f>
        <v>0.00678419550748274</v>
      </c>
      <c r="G281" s="270" t="n">
        <f aca="false">G280</f>
        <v>0.00664689791639652</v>
      </c>
      <c r="H281" s="270" t="n">
        <f aca="false">H280</f>
        <v>0.00651750784754896</v>
      </c>
      <c r="I281" s="270" t="n">
        <f aca="false">I280</f>
        <v>0.00639002755096836</v>
      </c>
      <c r="J281" s="270" t="n">
        <f aca="false">J280</f>
        <v>0.006259836089913</v>
      </c>
      <c r="K281" s="270" t="n">
        <f aca="false">K280</f>
        <v>0.00335898177460584</v>
      </c>
      <c r="L281" s="270" t="n">
        <f aca="false">L280</f>
        <v>0.00600454375972447</v>
      </c>
      <c r="M281" s="270" t="n">
        <f aca="false">M280</f>
        <v>0.00589273007917115</v>
      </c>
      <c r="N281" s="270" t="n">
        <f aca="false">N280</f>
        <v>0.00578201593663846</v>
      </c>
      <c r="O281" s="270" t="n">
        <f aca="false">O280</f>
        <v>0.00566777369282068</v>
      </c>
      <c r="P281" s="270" t="n">
        <f aca="false">P280</f>
        <v>0.00556949117894566</v>
      </c>
      <c r="Q281" s="270" t="n">
        <f aca="false">Q280</f>
        <v>0.00546848741137939</v>
      </c>
      <c r="R281" s="270" t="n">
        <f aca="false">R280</f>
        <v>0.00538235340795473</v>
      </c>
      <c r="S281" s="270" t="n">
        <f aca="false">S280</f>
        <v>0.00529434194166573</v>
      </c>
      <c r="T281" s="270" t="n">
        <f aca="false">T280</f>
        <v>0.00520625133233285</v>
      </c>
      <c r="U281" s="270" t="n">
        <f aca="false">U280</f>
        <v>0.0051313574228783</v>
      </c>
      <c r="V281" s="270" t="n">
        <f aca="false">V280</f>
        <v>0.00505619961800018</v>
      </c>
      <c r="W281" s="270" t="n">
        <f aca="false">W280</f>
        <v>0.00499518014825663</v>
      </c>
      <c r="X281" s="270" t="n">
        <f aca="false">X280</f>
        <v>0.00492916415440169</v>
      </c>
      <c r="Y281" s="270" t="n">
        <f aca="false">Y280</f>
        <v>0.00485176677607841</v>
      </c>
      <c r="Z281" s="270" t="n">
        <f aca="false">Z280</f>
        <v>0.00478927075317318</v>
      </c>
      <c r="AA281" s="270" t="n">
        <f aca="false">AA280</f>
        <v>0.00470891349997109</v>
      </c>
      <c r="AB281" s="270" t="n">
        <f aca="false">AB280</f>
        <v>0.00464371090142992</v>
      </c>
      <c r="AC281" s="270" t="n">
        <f aca="false">AC280</f>
        <v>0.00458541412184679</v>
      </c>
      <c r="AD281" s="270" t="n">
        <f aca="false">AD280</f>
        <v>0.00451997083889781</v>
      </c>
      <c r="AE281" s="270" t="n">
        <f aca="false">AE280</f>
        <v>0.00446374786341224</v>
      </c>
      <c r="AF281" s="270" t="n">
        <f aca="false">AF280</f>
        <v>0.00440643615080277</v>
      </c>
    </row>
    <row r="282" customFormat="false" ht="15" hidden="false" customHeight="false" outlineLevel="0" collapsed="false">
      <c r="A282" s="271" t="n">
        <v>55</v>
      </c>
      <c r="B282" s="272" t="n">
        <f aca="false">B73</f>
        <v>0.0118770612984459</v>
      </c>
      <c r="C282" s="272" t="n">
        <f aca="false">C73</f>
        <v>0.0116442937445911</v>
      </c>
      <c r="D282" s="272" t="n">
        <f aca="false">D73</f>
        <v>0.0114167602960396</v>
      </c>
      <c r="E282" s="272" t="n">
        <f aca="false">E73</f>
        <v>0.0111897909017777</v>
      </c>
      <c r="F282" s="272" t="n">
        <f aca="false">F73</f>
        <v>0.0109690524302997</v>
      </c>
      <c r="G282" s="272" t="n">
        <f aca="false">G73</f>
        <v>0.0107442887419469</v>
      </c>
      <c r="H282" s="272" t="n">
        <f aca="false">H73</f>
        <v>0.0105489405723094</v>
      </c>
      <c r="I282" s="272" t="n">
        <f aca="false">I73</f>
        <v>0.0103565513743209</v>
      </c>
      <c r="J282" s="272" t="n">
        <f aca="false">J73</f>
        <v>0.0101665484900248</v>
      </c>
      <c r="K282" s="272" t="n">
        <f aca="false">K73</f>
        <v>0.00513693285819458</v>
      </c>
      <c r="L282" s="272" t="n">
        <f aca="false">L73</f>
        <v>0.00979794394249003</v>
      </c>
      <c r="M282" s="272" t="n">
        <f aca="false">M73</f>
        <v>0.00963571324352405</v>
      </c>
      <c r="N282" s="272" t="n">
        <f aca="false">N73</f>
        <v>0.0094693446119604</v>
      </c>
      <c r="O282" s="272" t="n">
        <f aca="false">O73</f>
        <v>0.00931491396842477</v>
      </c>
      <c r="P282" s="272" t="n">
        <f aca="false">P73</f>
        <v>0.00914357291217713</v>
      </c>
      <c r="Q282" s="272" t="n">
        <f aca="false">Q73</f>
        <v>0.00897975958080756</v>
      </c>
      <c r="R282" s="272" t="n">
        <f aca="false">R73</f>
        <v>0.00882090494191702</v>
      </c>
      <c r="S282" s="272" t="n">
        <f aca="false">S73</f>
        <v>0.00868645970309556</v>
      </c>
      <c r="T282" s="272" t="n">
        <f aca="false">T73</f>
        <v>0.00854544929163858</v>
      </c>
      <c r="U282" s="272" t="n">
        <f aca="false">U73</f>
        <v>0.00841337422564977</v>
      </c>
      <c r="V282" s="272" t="n">
        <f aca="false">V73</f>
        <v>0.00828104027692277</v>
      </c>
      <c r="W282" s="272" t="n">
        <f aca="false">W73</f>
        <v>0.00816171763546591</v>
      </c>
      <c r="X282" s="272" t="n">
        <f aca="false">X73</f>
        <v>0.00805257525098752</v>
      </c>
      <c r="Y282" s="272" t="n">
        <f aca="false">Y73</f>
        <v>0.00795200117070315</v>
      </c>
      <c r="Z282" s="272" t="n">
        <f aca="false">Z73</f>
        <v>0.00784704783446517</v>
      </c>
      <c r="AA282" s="272" t="n">
        <f aca="false">AA73</f>
        <v>0.00775568506976371</v>
      </c>
      <c r="AB282" s="272" t="n">
        <f aca="false">AB73</f>
        <v>0.00767527695707451</v>
      </c>
      <c r="AC282" s="272" t="n">
        <f aca="false">AC73</f>
        <v>0.00758864752649538</v>
      </c>
      <c r="AD282" s="272" t="n">
        <f aca="false">AD73</f>
        <v>0.00750142692053539</v>
      </c>
      <c r="AE282" s="272" t="n">
        <f aca="false">AE73</f>
        <v>0.00740487074417235</v>
      </c>
      <c r="AF282" s="272" t="n">
        <f aca="false">AF73</f>
        <v>0.00730666486136997</v>
      </c>
    </row>
    <row r="283" customFormat="false" ht="15" hidden="false" customHeight="false" outlineLevel="0" collapsed="false">
      <c r="A283" s="258" t="n">
        <v>56</v>
      </c>
      <c r="B283" s="270" t="n">
        <f aca="false">B282</f>
        <v>0.0118770612984459</v>
      </c>
      <c r="C283" s="270" t="n">
        <f aca="false">C282</f>
        <v>0.0116442937445911</v>
      </c>
      <c r="D283" s="270" t="n">
        <f aca="false">D282</f>
        <v>0.0114167602960396</v>
      </c>
      <c r="E283" s="270" t="n">
        <f aca="false">E282</f>
        <v>0.0111897909017777</v>
      </c>
      <c r="F283" s="270" t="n">
        <f aca="false">F282</f>
        <v>0.0109690524302997</v>
      </c>
      <c r="G283" s="270" t="n">
        <f aca="false">G282</f>
        <v>0.0107442887419469</v>
      </c>
      <c r="H283" s="270" t="n">
        <f aca="false">H282</f>
        <v>0.0105489405723094</v>
      </c>
      <c r="I283" s="270" t="n">
        <f aca="false">I282</f>
        <v>0.0103565513743209</v>
      </c>
      <c r="J283" s="270" t="n">
        <f aca="false">J282</f>
        <v>0.0101665484900248</v>
      </c>
      <c r="K283" s="270" t="n">
        <f aca="false">K282</f>
        <v>0.00513693285819458</v>
      </c>
      <c r="L283" s="270" t="n">
        <f aca="false">L282</f>
        <v>0.00979794394249003</v>
      </c>
      <c r="M283" s="270" t="n">
        <f aca="false">M282</f>
        <v>0.00963571324352405</v>
      </c>
      <c r="N283" s="270" t="n">
        <f aca="false">N282</f>
        <v>0.0094693446119604</v>
      </c>
      <c r="O283" s="270" t="n">
        <f aca="false">O282</f>
        <v>0.00931491396842477</v>
      </c>
      <c r="P283" s="270" t="n">
        <f aca="false">P282</f>
        <v>0.00914357291217713</v>
      </c>
      <c r="Q283" s="270" t="n">
        <f aca="false">Q282</f>
        <v>0.00897975958080756</v>
      </c>
      <c r="R283" s="270" t="n">
        <f aca="false">R282</f>
        <v>0.00882090494191702</v>
      </c>
      <c r="S283" s="270" t="n">
        <f aca="false">S282</f>
        <v>0.00868645970309556</v>
      </c>
      <c r="T283" s="270" t="n">
        <f aca="false">T282</f>
        <v>0.00854544929163858</v>
      </c>
      <c r="U283" s="270" t="n">
        <f aca="false">U282</f>
        <v>0.00841337422564977</v>
      </c>
      <c r="V283" s="270" t="n">
        <f aca="false">V282</f>
        <v>0.00828104027692277</v>
      </c>
      <c r="W283" s="270" t="n">
        <f aca="false">W282</f>
        <v>0.00816171763546591</v>
      </c>
      <c r="X283" s="270" t="n">
        <f aca="false">X282</f>
        <v>0.00805257525098752</v>
      </c>
      <c r="Y283" s="270" t="n">
        <f aca="false">Y282</f>
        <v>0.00795200117070315</v>
      </c>
      <c r="Z283" s="270" t="n">
        <f aca="false">Z282</f>
        <v>0.00784704783446517</v>
      </c>
      <c r="AA283" s="270" t="n">
        <f aca="false">AA282</f>
        <v>0.00775568506976371</v>
      </c>
      <c r="AB283" s="270" t="n">
        <f aca="false">AB282</f>
        <v>0.00767527695707451</v>
      </c>
      <c r="AC283" s="270" t="n">
        <f aca="false">AC282</f>
        <v>0.00758864752649538</v>
      </c>
      <c r="AD283" s="270" t="n">
        <f aca="false">AD282</f>
        <v>0.00750142692053539</v>
      </c>
      <c r="AE283" s="270" t="n">
        <f aca="false">AE282</f>
        <v>0.00740487074417235</v>
      </c>
      <c r="AF283" s="270" t="n">
        <f aca="false">AF282</f>
        <v>0.00730666486136997</v>
      </c>
    </row>
    <row r="284" customFormat="false" ht="15" hidden="false" customHeight="false" outlineLevel="0" collapsed="false">
      <c r="A284" s="271" t="n">
        <v>57</v>
      </c>
      <c r="B284" s="272" t="n">
        <f aca="false">B283</f>
        <v>0.0118770612984459</v>
      </c>
      <c r="C284" s="272" t="n">
        <f aca="false">C283</f>
        <v>0.0116442937445911</v>
      </c>
      <c r="D284" s="272" t="n">
        <f aca="false">D283</f>
        <v>0.0114167602960396</v>
      </c>
      <c r="E284" s="272" t="n">
        <f aca="false">E283</f>
        <v>0.0111897909017777</v>
      </c>
      <c r="F284" s="272" t="n">
        <f aca="false">F283</f>
        <v>0.0109690524302997</v>
      </c>
      <c r="G284" s="272" t="n">
        <f aca="false">G283</f>
        <v>0.0107442887419469</v>
      </c>
      <c r="H284" s="272" t="n">
        <f aca="false">H283</f>
        <v>0.0105489405723094</v>
      </c>
      <c r="I284" s="272" t="n">
        <f aca="false">I283</f>
        <v>0.0103565513743209</v>
      </c>
      <c r="J284" s="272" t="n">
        <f aca="false">J283</f>
        <v>0.0101665484900248</v>
      </c>
      <c r="K284" s="272" t="n">
        <f aca="false">K283</f>
        <v>0.00513693285819458</v>
      </c>
      <c r="L284" s="272" t="n">
        <f aca="false">L283</f>
        <v>0.00979794394249003</v>
      </c>
      <c r="M284" s="272" t="n">
        <f aca="false">M283</f>
        <v>0.00963571324352405</v>
      </c>
      <c r="N284" s="272" t="n">
        <f aca="false">N283</f>
        <v>0.0094693446119604</v>
      </c>
      <c r="O284" s="272" t="n">
        <f aca="false">O283</f>
        <v>0.00931491396842477</v>
      </c>
      <c r="P284" s="272" t="n">
        <f aca="false">P283</f>
        <v>0.00914357291217713</v>
      </c>
      <c r="Q284" s="272" t="n">
        <f aca="false">Q283</f>
        <v>0.00897975958080756</v>
      </c>
      <c r="R284" s="272" t="n">
        <f aca="false">R283</f>
        <v>0.00882090494191702</v>
      </c>
      <c r="S284" s="272" t="n">
        <f aca="false">S283</f>
        <v>0.00868645970309556</v>
      </c>
      <c r="T284" s="272" t="n">
        <f aca="false">T283</f>
        <v>0.00854544929163858</v>
      </c>
      <c r="U284" s="272" t="n">
        <f aca="false">U283</f>
        <v>0.00841337422564977</v>
      </c>
      <c r="V284" s="272" t="n">
        <f aca="false">V283</f>
        <v>0.00828104027692277</v>
      </c>
      <c r="W284" s="272" t="n">
        <f aca="false">W283</f>
        <v>0.00816171763546591</v>
      </c>
      <c r="X284" s="272" t="n">
        <f aca="false">X283</f>
        <v>0.00805257525098752</v>
      </c>
      <c r="Y284" s="272" t="n">
        <f aca="false">Y283</f>
        <v>0.00795200117070315</v>
      </c>
      <c r="Z284" s="272" t="n">
        <f aca="false">Z283</f>
        <v>0.00784704783446517</v>
      </c>
      <c r="AA284" s="272" t="n">
        <f aca="false">AA283</f>
        <v>0.00775568506976371</v>
      </c>
      <c r="AB284" s="272" t="n">
        <f aca="false">AB283</f>
        <v>0.00767527695707451</v>
      </c>
      <c r="AC284" s="272" t="n">
        <f aca="false">AC283</f>
        <v>0.00758864752649538</v>
      </c>
      <c r="AD284" s="272" t="n">
        <f aca="false">AD283</f>
        <v>0.00750142692053539</v>
      </c>
      <c r="AE284" s="272" t="n">
        <f aca="false">AE283</f>
        <v>0.00740487074417235</v>
      </c>
      <c r="AF284" s="272" t="n">
        <f aca="false">AF283</f>
        <v>0.00730666486136997</v>
      </c>
    </row>
    <row r="285" customFormat="false" ht="15" hidden="false" customHeight="false" outlineLevel="0" collapsed="false">
      <c r="A285" s="258" t="n">
        <v>58</v>
      </c>
      <c r="B285" s="270" t="n">
        <f aca="false">B284</f>
        <v>0.0118770612984459</v>
      </c>
      <c r="C285" s="270" t="n">
        <f aca="false">C284</f>
        <v>0.0116442937445911</v>
      </c>
      <c r="D285" s="270" t="n">
        <f aca="false">D284</f>
        <v>0.0114167602960396</v>
      </c>
      <c r="E285" s="270" t="n">
        <f aca="false">E284</f>
        <v>0.0111897909017777</v>
      </c>
      <c r="F285" s="270" t="n">
        <f aca="false">F284</f>
        <v>0.0109690524302997</v>
      </c>
      <c r="G285" s="270" t="n">
        <f aca="false">G284</f>
        <v>0.0107442887419469</v>
      </c>
      <c r="H285" s="270" t="n">
        <f aca="false">H284</f>
        <v>0.0105489405723094</v>
      </c>
      <c r="I285" s="270" t="n">
        <f aca="false">I284</f>
        <v>0.0103565513743209</v>
      </c>
      <c r="J285" s="270" t="n">
        <f aca="false">J284</f>
        <v>0.0101665484900248</v>
      </c>
      <c r="K285" s="270" t="n">
        <f aca="false">K284</f>
        <v>0.00513693285819458</v>
      </c>
      <c r="L285" s="270" t="n">
        <f aca="false">L284</f>
        <v>0.00979794394249003</v>
      </c>
      <c r="M285" s="270" t="n">
        <f aca="false">M284</f>
        <v>0.00963571324352405</v>
      </c>
      <c r="N285" s="270" t="n">
        <f aca="false">N284</f>
        <v>0.0094693446119604</v>
      </c>
      <c r="O285" s="270" t="n">
        <f aca="false">O284</f>
        <v>0.00931491396842477</v>
      </c>
      <c r="P285" s="270" t="n">
        <f aca="false">P284</f>
        <v>0.00914357291217713</v>
      </c>
      <c r="Q285" s="270" t="n">
        <f aca="false">Q284</f>
        <v>0.00897975958080756</v>
      </c>
      <c r="R285" s="270" t="n">
        <f aca="false">R284</f>
        <v>0.00882090494191702</v>
      </c>
      <c r="S285" s="270" t="n">
        <f aca="false">S284</f>
        <v>0.00868645970309556</v>
      </c>
      <c r="T285" s="270" t="n">
        <f aca="false">T284</f>
        <v>0.00854544929163858</v>
      </c>
      <c r="U285" s="270" t="n">
        <f aca="false">U284</f>
        <v>0.00841337422564977</v>
      </c>
      <c r="V285" s="270" t="n">
        <f aca="false">V284</f>
        <v>0.00828104027692277</v>
      </c>
      <c r="W285" s="270" t="n">
        <f aca="false">W284</f>
        <v>0.00816171763546591</v>
      </c>
      <c r="X285" s="270" t="n">
        <f aca="false">X284</f>
        <v>0.00805257525098752</v>
      </c>
      <c r="Y285" s="270" t="n">
        <f aca="false">Y284</f>
        <v>0.00795200117070315</v>
      </c>
      <c r="Z285" s="270" t="n">
        <f aca="false">Z284</f>
        <v>0.00784704783446517</v>
      </c>
      <c r="AA285" s="270" t="n">
        <f aca="false">AA284</f>
        <v>0.00775568506976371</v>
      </c>
      <c r="AB285" s="270" t="n">
        <f aca="false">AB284</f>
        <v>0.00767527695707451</v>
      </c>
      <c r="AC285" s="270" t="n">
        <f aca="false">AC284</f>
        <v>0.00758864752649538</v>
      </c>
      <c r="AD285" s="270" t="n">
        <f aca="false">AD284</f>
        <v>0.00750142692053539</v>
      </c>
      <c r="AE285" s="270" t="n">
        <f aca="false">AE284</f>
        <v>0.00740487074417235</v>
      </c>
      <c r="AF285" s="270" t="n">
        <f aca="false">AF284</f>
        <v>0.00730666486136997</v>
      </c>
    </row>
    <row r="286" customFormat="false" ht="15" hidden="false" customHeight="false" outlineLevel="0" collapsed="false">
      <c r="A286" s="271" t="n">
        <v>59</v>
      </c>
      <c r="B286" s="272" t="n">
        <f aca="false">B285</f>
        <v>0.0118770612984459</v>
      </c>
      <c r="C286" s="272" t="n">
        <f aca="false">C285</f>
        <v>0.0116442937445911</v>
      </c>
      <c r="D286" s="272" t="n">
        <f aca="false">D285</f>
        <v>0.0114167602960396</v>
      </c>
      <c r="E286" s="272" t="n">
        <f aca="false">E285</f>
        <v>0.0111897909017777</v>
      </c>
      <c r="F286" s="272" t="n">
        <f aca="false">F285</f>
        <v>0.0109690524302997</v>
      </c>
      <c r="G286" s="272" t="n">
        <f aca="false">G285</f>
        <v>0.0107442887419469</v>
      </c>
      <c r="H286" s="272" t="n">
        <f aca="false">H285</f>
        <v>0.0105489405723094</v>
      </c>
      <c r="I286" s="272" t="n">
        <f aca="false">I285</f>
        <v>0.0103565513743209</v>
      </c>
      <c r="J286" s="272" t="n">
        <f aca="false">J285</f>
        <v>0.0101665484900248</v>
      </c>
      <c r="K286" s="272" t="n">
        <f aca="false">K285</f>
        <v>0.00513693285819458</v>
      </c>
      <c r="L286" s="272" t="n">
        <f aca="false">L285</f>
        <v>0.00979794394249003</v>
      </c>
      <c r="M286" s="272" t="n">
        <f aca="false">M285</f>
        <v>0.00963571324352405</v>
      </c>
      <c r="N286" s="272" t="n">
        <f aca="false">N285</f>
        <v>0.0094693446119604</v>
      </c>
      <c r="O286" s="272" t="n">
        <f aca="false">O285</f>
        <v>0.00931491396842477</v>
      </c>
      <c r="P286" s="272" t="n">
        <f aca="false">P285</f>
        <v>0.00914357291217713</v>
      </c>
      <c r="Q286" s="272" t="n">
        <f aca="false">Q285</f>
        <v>0.00897975958080756</v>
      </c>
      <c r="R286" s="272" t="n">
        <f aca="false">R285</f>
        <v>0.00882090494191702</v>
      </c>
      <c r="S286" s="272" t="n">
        <f aca="false">S285</f>
        <v>0.00868645970309556</v>
      </c>
      <c r="T286" s="272" t="n">
        <f aca="false">T285</f>
        <v>0.00854544929163858</v>
      </c>
      <c r="U286" s="272" t="n">
        <f aca="false">U285</f>
        <v>0.00841337422564977</v>
      </c>
      <c r="V286" s="272" t="n">
        <f aca="false">V285</f>
        <v>0.00828104027692277</v>
      </c>
      <c r="W286" s="272" t="n">
        <f aca="false">W285</f>
        <v>0.00816171763546591</v>
      </c>
      <c r="X286" s="272" t="n">
        <f aca="false">X285</f>
        <v>0.00805257525098752</v>
      </c>
      <c r="Y286" s="272" t="n">
        <f aca="false">Y285</f>
        <v>0.00795200117070315</v>
      </c>
      <c r="Z286" s="272" t="n">
        <f aca="false">Z285</f>
        <v>0.00784704783446517</v>
      </c>
      <c r="AA286" s="272" t="n">
        <f aca="false">AA285</f>
        <v>0.00775568506976371</v>
      </c>
      <c r="AB286" s="272" t="n">
        <f aca="false">AB285</f>
        <v>0.00767527695707451</v>
      </c>
      <c r="AC286" s="272" t="n">
        <f aca="false">AC285</f>
        <v>0.00758864752649538</v>
      </c>
      <c r="AD286" s="272" t="n">
        <f aca="false">AD285</f>
        <v>0.00750142692053539</v>
      </c>
      <c r="AE286" s="272" t="n">
        <f aca="false">AE285</f>
        <v>0.00740487074417235</v>
      </c>
      <c r="AF286" s="272" t="n">
        <f aca="false">AF285</f>
        <v>0.00730666486136997</v>
      </c>
    </row>
    <row r="287" customFormat="false" ht="15" hidden="false" customHeight="false" outlineLevel="0" collapsed="false">
      <c r="A287" s="258" t="n">
        <v>60</v>
      </c>
      <c r="B287" s="270" t="n">
        <f aca="false">B74</f>
        <v>0.0181008241530688</v>
      </c>
      <c r="C287" s="270" t="n">
        <f aca="false">C74</f>
        <v>0.0177921588617274</v>
      </c>
      <c r="D287" s="270" t="n">
        <f aca="false">D74</f>
        <v>0.017480121967051</v>
      </c>
      <c r="E287" s="270" t="n">
        <f aca="false">E74</f>
        <v>0.017175960492971</v>
      </c>
      <c r="F287" s="270" t="n">
        <f aca="false">F74</f>
        <v>0.0168734944573196</v>
      </c>
      <c r="G287" s="270" t="n">
        <f aca="false">G74</f>
        <v>0.0165846196832252</v>
      </c>
      <c r="H287" s="270" t="n">
        <f aca="false">H74</f>
        <v>0.0163180924909809</v>
      </c>
      <c r="I287" s="270" t="n">
        <f aca="false">I74</f>
        <v>0.0160501256885515</v>
      </c>
      <c r="J287" s="270" t="n">
        <f aca="false">J74</f>
        <v>0.0157885162023877</v>
      </c>
      <c r="K287" s="270" t="n">
        <f aca="false">K74</f>
        <v>0.00773317833629622</v>
      </c>
      <c r="L287" s="270" t="n">
        <f aca="false">L74</f>
        <v>0.0152689193932132</v>
      </c>
      <c r="M287" s="270" t="n">
        <f aca="false">M74</f>
        <v>0.0150432592268098</v>
      </c>
      <c r="N287" s="270" t="n">
        <f aca="false">N74</f>
        <v>0.0148183716662179</v>
      </c>
      <c r="O287" s="270" t="n">
        <f aca="false">O74</f>
        <v>0.0145918803418803</v>
      </c>
      <c r="P287" s="270" t="n">
        <f aca="false">P74</f>
        <v>0.01437906632718</v>
      </c>
      <c r="Q287" s="270" t="n">
        <f aca="false">Q74</f>
        <v>0.0141647783257669</v>
      </c>
      <c r="R287" s="270" t="n">
        <f aca="false">R74</f>
        <v>0.0139803636800593</v>
      </c>
      <c r="S287" s="270" t="n">
        <f aca="false">S74</f>
        <v>0.0137852570141801</v>
      </c>
      <c r="T287" s="270" t="n">
        <f aca="false">T74</f>
        <v>0.0135907280965002</v>
      </c>
      <c r="U287" s="270" t="n">
        <f aca="false">U74</f>
        <v>0.0133911336135103</v>
      </c>
      <c r="V287" s="270" t="n">
        <f aca="false">V74</f>
        <v>0.0131942710925918</v>
      </c>
      <c r="W287" s="270" t="n">
        <f aca="false">W74</f>
        <v>0.0130161443869381</v>
      </c>
      <c r="X287" s="270" t="n">
        <f aca="false">X74</f>
        <v>0.0128485348748955</v>
      </c>
      <c r="Y287" s="270" t="n">
        <f aca="false">Y74</f>
        <v>0.0126821850593735</v>
      </c>
      <c r="Z287" s="270" t="n">
        <f aca="false">Z74</f>
        <v>0.0125219146671933</v>
      </c>
      <c r="AA287" s="270" t="n">
        <f aca="false">AA74</f>
        <v>0.0123659545705309</v>
      </c>
      <c r="AB287" s="270" t="n">
        <f aca="false">AB74</f>
        <v>0.0122315693085404</v>
      </c>
      <c r="AC287" s="270" t="n">
        <f aca="false">AC74</f>
        <v>0.0121000937230863</v>
      </c>
      <c r="AD287" s="270" t="n">
        <f aca="false">AD74</f>
        <v>0.0119743480264039</v>
      </c>
      <c r="AE287" s="270" t="n">
        <f aca="false">AE74</f>
        <v>0.0118612593000167</v>
      </c>
      <c r="AF287" s="270" t="n">
        <f aca="false">AF74</f>
        <v>0.0117505090383877</v>
      </c>
    </row>
    <row r="288" customFormat="false" ht="15" hidden="false" customHeight="false" outlineLevel="0" collapsed="false">
      <c r="A288" s="271" t="n">
        <v>61</v>
      </c>
      <c r="B288" s="272" t="n">
        <f aca="false">B287</f>
        <v>0.0181008241530688</v>
      </c>
      <c r="C288" s="272" t="n">
        <f aca="false">C287</f>
        <v>0.0177921588617274</v>
      </c>
      <c r="D288" s="272" t="n">
        <f aca="false">D287</f>
        <v>0.017480121967051</v>
      </c>
      <c r="E288" s="272" t="n">
        <f aca="false">E287</f>
        <v>0.017175960492971</v>
      </c>
      <c r="F288" s="272" t="n">
        <f aca="false">F287</f>
        <v>0.0168734944573196</v>
      </c>
      <c r="G288" s="272" t="n">
        <f aca="false">G287</f>
        <v>0.0165846196832252</v>
      </c>
      <c r="H288" s="272" t="n">
        <f aca="false">H287</f>
        <v>0.0163180924909809</v>
      </c>
      <c r="I288" s="272" t="n">
        <f aca="false">I287</f>
        <v>0.0160501256885515</v>
      </c>
      <c r="J288" s="272" t="n">
        <f aca="false">J287</f>
        <v>0.0157885162023877</v>
      </c>
      <c r="K288" s="272" t="n">
        <f aca="false">K287</f>
        <v>0.00773317833629622</v>
      </c>
      <c r="L288" s="272" t="n">
        <f aca="false">L287</f>
        <v>0.0152689193932132</v>
      </c>
      <c r="M288" s="272" t="n">
        <f aca="false">M287</f>
        <v>0.0150432592268098</v>
      </c>
      <c r="N288" s="272" t="n">
        <f aca="false">N287</f>
        <v>0.0148183716662179</v>
      </c>
      <c r="O288" s="272" t="n">
        <f aca="false">O287</f>
        <v>0.0145918803418803</v>
      </c>
      <c r="P288" s="272" t="n">
        <f aca="false">P287</f>
        <v>0.01437906632718</v>
      </c>
      <c r="Q288" s="272" t="n">
        <f aca="false">Q287</f>
        <v>0.0141647783257669</v>
      </c>
      <c r="R288" s="272" t="n">
        <f aca="false">R287</f>
        <v>0.0139803636800593</v>
      </c>
      <c r="S288" s="272" t="n">
        <f aca="false">S287</f>
        <v>0.0137852570141801</v>
      </c>
      <c r="T288" s="272" t="n">
        <f aca="false">T287</f>
        <v>0.0135907280965002</v>
      </c>
      <c r="U288" s="272" t="n">
        <f aca="false">U287</f>
        <v>0.0133911336135103</v>
      </c>
      <c r="V288" s="272" t="n">
        <f aca="false">V287</f>
        <v>0.0131942710925918</v>
      </c>
      <c r="W288" s="272" t="n">
        <f aca="false">W287</f>
        <v>0.0130161443869381</v>
      </c>
      <c r="X288" s="272" t="n">
        <f aca="false">X287</f>
        <v>0.0128485348748955</v>
      </c>
      <c r="Y288" s="272" t="n">
        <f aca="false">Y287</f>
        <v>0.0126821850593735</v>
      </c>
      <c r="Z288" s="272" t="n">
        <f aca="false">Z287</f>
        <v>0.0125219146671933</v>
      </c>
      <c r="AA288" s="272" t="n">
        <f aca="false">AA287</f>
        <v>0.0123659545705309</v>
      </c>
      <c r="AB288" s="272" t="n">
        <f aca="false">AB287</f>
        <v>0.0122315693085404</v>
      </c>
      <c r="AC288" s="272" t="n">
        <f aca="false">AC287</f>
        <v>0.0121000937230863</v>
      </c>
      <c r="AD288" s="272" t="n">
        <f aca="false">AD287</f>
        <v>0.0119743480264039</v>
      </c>
      <c r="AE288" s="272" t="n">
        <f aca="false">AE287</f>
        <v>0.0118612593000167</v>
      </c>
      <c r="AF288" s="272" t="n">
        <f aca="false">AF287</f>
        <v>0.0117505090383877</v>
      </c>
    </row>
    <row r="289" customFormat="false" ht="15" hidden="false" customHeight="false" outlineLevel="0" collapsed="false">
      <c r="A289" s="258" t="n">
        <v>62</v>
      </c>
      <c r="B289" s="270" t="n">
        <f aca="false">B288</f>
        <v>0.0181008241530688</v>
      </c>
      <c r="C289" s="270" t="n">
        <f aca="false">C288</f>
        <v>0.0177921588617274</v>
      </c>
      <c r="D289" s="270" t="n">
        <f aca="false">D288</f>
        <v>0.017480121967051</v>
      </c>
      <c r="E289" s="270" t="n">
        <f aca="false">E288</f>
        <v>0.017175960492971</v>
      </c>
      <c r="F289" s="270" t="n">
        <f aca="false">F288</f>
        <v>0.0168734944573196</v>
      </c>
      <c r="G289" s="270" t="n">
        <f aca="false">G288</f>
        <v>0.0165846196832252</v>
      </c>
      <c r="H289" s="270" t="n">
        <f aca="false">H288</f>
        <v>0.0163180924909809</v>
      </c>
      <c r="I289" s="270" t="n">
        <f aca="false">I288</f>
        <v>0.0160501256885515</v>
      </c>
      <c r="J289" s="270" t="n">
        <f aca="false">J288</f>
        <v>0.0157885162023877</v>
      </c>
      <c r="K289" s="270" t="n">
        <f aca="false">K288</f>
        <v>0.00773317833629622</v>
      </c>
      <c r="L289" s="270" t="n">
        <f aca="false">L288</f>
        <v>0.0152689193932132</v>
      </c>
      <c r="M289" s="270" t="n">
        <f aca="false">M288</f>
        <v>0.0150432592268098</v>
      </c>
      <c r="N289" s="270" t="n">
        <f aca="false">N288</f>
        <v>0.0148183716662179</v>
      </c>
      <c r="O289" s="270" t="n">
        <f aca="false">O288</f>
        <v>0.0145918803418803</v>
      </c>
      <c r="P289" s="270" t="n">
        <f aca="false">P288</f>
        <v>0.01437906632718</v>
      </c>
      <c r="Q289" s="270" t="n">
        <f aca="false">Q288</f>
        <v>0.0141647783257669</v>
      </c>
      <c r="R289" s="270" t="n">
        <f aca="false">R288</f>
        <v>0.0139803636800593</v>
      </c>
      <c r="S289" s="270" t="n">
        <f aca="false">S288</f>
        <v>0.0137852570141801</v>
      </c>
      <c r="T289" s="270" t="n">
        <f aca="false">T288</f>
        <v>0.0135907280965002</v>
      </c>
      <c r="U289" s="270" t="n">
        <f aca="false">U288</f>
        <v>0.0133911336135103</v>
      </c>
      <c r="V289" s="270" t="n">
        <f aca="false">V288</f>
        <v>0.0131942710925918</v>
      </c>
      <c r="W289" s="270" t="n">
        <f aca="false">W288</f>
        <v>0.0130161443869381</v>
      </c>
      <c r="X289" s="270" t="n">
        <f aca="false">X288</f>
        <v>0.0128485348748955</v>
      </c>
      <c r="Y289" s="270" t="n">
        <f aca="false">Y288</f>
        <v>0.0126821850593735</v>
      </c>
      <c r="Z289" s="270" t="n">
        <f aca="false">Z288</f>
        <v>0.0125219146671933</v>
      </c>
      <c r="AA289" s="270" t="n">
        <f aca="false">AA288</f>
        <v>0.0123659545705309</v>
      </c>
      <c r="AB289" s="270" t="n">
        <f aca="false">AB288</f>
        <v>0.0122315693085404</v>
      </c>
      <c r="AC289" s="270" t="n">
        <f aca="false">AC288</f>
        <v>0.0121000937230863</v>
      </c>
      <c r="AD289" s="270" t="n">
        <f aca="false">AD288</f>
        <v>0.0119743480264039</v>
      </c>
      <c r="AE289" s="270" t="n">
        <f aca="false">AE288</f>
        <v>0.0118612593000167</v>
      </c>
      <c r="AF289" s="270" t="n">
        <f aca="false">AF288</f>
        <v>0.0117505090383877</v>
      </c>
    </row>
    <row r="290" customFormat="false" ht="15" hidden="false" customHeight="false" outlineLevel="0" collapsed="false">
      <c r="A290" s="271" t="n">
        <v>63</v>
      </c>
      <c r="B290" s="272" t="n">
        <f aca="false">B289</f>
        <v>0.0181008241530688</v>
      </c>
      <c r="C290" s="272" t="n">
        <f aca="false">C289</f>
        <v>0.0177921588617274</v>
      </c>
      <c r="D290" s="272" t="n">
        <f aca="false">D289</f>
        <v>0.017480121967051</v>
      </c>
      <c r="E290" s="272" t="n">
        <f aca="false">E289</f>
        <v>0.017175960492971</v>
      </c>
      <c r="F290" s="272" t="n">
        <f aca="false">F289</f>
        <v>0.0168734944573196</v>
      </c>
      <c r="G290" s="272" t="n">
        <f aca="false">G289</f>
        <v>0.0165846196832252</v>
      </c>
      <c r="H290" s="272" t="n">
        <f aca="false">H289</f>
        <v>0.0163180924909809</v>
      </c>
      <c r="I290" s="272" t="n">
        <f aca="false">I289</f>
        <v>0.0160501256885515</v>
      </c>
      <c r="J290" s="272" t="n">
        <f aca="false">J289</f>
        <v>0.0157885162023877</v>
      </c>
      <c r="K290" s="272" t="n">
        <f aca="false">K289</f>
        <v>0.00773317833629622</v>
      </c>
      <c r="L290" s="272" t="n">
        <f aca="false">L289</f>
        <v>0.0152689193932132</v>
      </c>
      <c r="M290" s="272" t="n">
        <f aca="false">M289</f>
        <v>0.0150432592268098</v>
      </c>
      <c r="N290" s="272" t="n">
        <f aca="false">N289</f>
        <v>0.0148183716662179</v>
      </c>
      <c r="O290" s="272" t="n">
        <f aca="false">O289</f>
        <v>0.0145918803418803</v>
      </c>
      <c r="P290" s="272" t="n">
        <f aca="false">P289</f>
        <v>0.01437906632718</v>
      </c>
      <c r="Q290" s="272" t="n">
        <f aca="false">Q289</f>
        <v>0.0141647783257669</v>
      </c>
      <c r="R290" s="272" t="n">
        <f aca="false">R289</f>
        <v>0.0139803636800593</v>
      </c>
      <c r="S290" s="272" t="n">
        <f aca="false">S289</f>
        <v>0.0137852570141801</v>
      </c>
      <c r="T290" s="272" t="n">
        <f aca="false">T289</f>
        <v>0.0135907280965002</v>
      </c>
      <c r="U290" s="272" t="n">
        <f aca="false">U289</f>
        <v>0.0133911336135103</v>
      </c>
      <c r="V290" s="272" t="n">
        <f aca="false">V289</f>
        <v>0.0131942710925918</v>
      </c>
      <c r="W290" s="272" t="n">
        <f aca="false">W289</f>
        <v>0.0130161443869381</v>
      </c>
      <c r="X290" s="272" t="n">
        <f aca="false">X289</f>
        <v>0.0128485348748955</v>
      </c>
      <c r="Y290" s="272" t="n">
        <f aca="false">Y289</f>
        <v>0.0126821850593735</v>
      </c>
      <c r="Z290" s="272" t="n">
        <f aca="false">Z289</f>
        <v>0.0125219146671933</v>
      </c>
      <c r="AA290" s="272" t="n">
        <f aca="false">AA289</f>
        <v>0.0123659545705309</v>
      </c>
      <c r="AB290" s="272" t="n">
        <f aca="false">AB289</f>
        <v>0.0122315693085404</v>
      </c>
      <c r="AC290" s="272" t="n">
        <f aca="false">AC289</f>
        <v>0.0121000937230863</v>
      </c>
      <c r="AD290" s="272" t="n">
        <f aca="false">AD289</f>
        <v>0.0119743480264039</v>
      </c>
      <c r="AE290" s="272" t="n">
        <f aca="false">AE289</f>
        <v>0.0118612593000167</v>
      </c>
      <c r="AF290" s="272" t="n">
        <f aca="false">AF289</f>
        <v>0.0117505090383877</v>
      </c>
    </row>
    <row r="291" customFormat="false" ht="15" hidden="false" customHeight="false" outlineLevel="0" collapsed="false">
      <c r="A291" s="258" t="n">
        <v>64</v>
      </c>
      <c r="B291" s="270" t="n">
        <f aca="false">B290</f>
        <v>0.0181008241530688</v>
      </c>
      <c r="C291" s="270" t="n">
        <f aca="false">C290</f>
        <v>0.0177921588617274</v>
      </c>
      <c r="D291" s="270" t="n">
        <f aca="false">D290</f>
        <v>0.017480121967051</v>
      </c>
      <c r="E291" s="270" t="n">
        <f aca="false">E290</f>
        <v>0.017175960492971</v>
      </c>
      <c r="F291" s="270" t="n">
        <f aca="false">F290</f>
        <v>0.0168734944573196</v>
      </c>
      <c r="G291" s="270" t="n">
        <f aca="false">G290</f>
        <v>0.0165846196832252</v>
      </c>
      <c r="H291" s="270" t="n">
        <f aca="false">H290</f>
        <v>0.0163180924909809</v>
      </c>
      <c r="I291" s="270" t="n">
        <f aca="false">I290</f>
        <v>0.0160501256885515</v>
      </c>
      <c r="J291" s="270" t="n">
        <f aca="false">J290</f>
        <v>0.0157885162023877</v>
      </c>
      <c r="K291" s="270" t="n">
        <f aca="false">K290</f>
        <v>0.00773317833629622</v>
      </c>
      <c r="L291" s="270" t="n">
        <f aca="false">L290</f>
        <v>0.0152689193932132</v>
      </c>
      <c r="M291" s="270" t="n">
        <f aca="false">M290</f>
        <v>0.0150432592268098</v>
      </c>
      <c r="N291" s="270" t="n">
        <f aca="false">N290</f>
        <v>0.0148183716662179</v>
      </c>
      <c r="O291" s="270" t="n">
        <f aca="false">O290</f>
        <v>0.0145918803418803</v>
      </c>
      <c r="P291" s="270" t="n">
        <f aca="false">P290</f>
        <v>0.01437906632718</v>
      </c>
      <c r="Q291" s="270" t="n">
        <f aca="false">Q290</f>
        <v>0.0141647783257669</v>
      </c>
      <c r="R291" s="270" t="n">
        <f aca="false">R290</f>
        <v>0.0139803636800593</v>
      </c>
      <c r="S291" s="270" t="n">
        <f aca="false">S290</f>
        <v>0.0137852570141801</v>
      </c>
      <c r="T291" s="270" t="n">
        <f aca="false">T290</f>
        <v>0.0135907280965002</v>
      </c>
      <c r="U291" s="270" t="n">
        <f aca="false">U290</f>
        <v>0.0133911336135103</v>
      </c>
      <c r="V291" s="270" t="n">
        <f aca="false">V290</f>
        <v>0.0131942710925918</v>
      </c>
      <c r="W291" s="270" t="n">
        <f aca="false">W290</f>
        <v>0.0130161443869381</v>
      </c>
      <c r="X291" s="270" t="n">
        <f aca="false">X290</f>
        <v>0.0128485348748955</v>
      </c>
      <c r="Y291" s="270" t="n">
        <f aca="false">Y290</f>
        <v>0.0126821850593735</v>
      </c>
      <c r="Z291" s="270" t="n">
        <f aca="false">Z290</f>
        <v>0.0125219146671933</v>
      </c>
      <c r="AA291" s="270" t="n">
        <f aca="false">AA290</f>
        <v>0.0123659545705309</v>
      </c>
      <c r="AB291" s="270" t="n">
        <f aca="false">AB290</f>
        <v>0.0122315693085404</v>
      </c>
      <c r="AC291" s="270" t="n">
        <f aca="false">AC290</f>
        <v>0.0121000937230863</v>
      </c>
      <c r="AD291" s="270" t="n">
        <f aca="false">AD290</f>
        <v>0.0119743480264039</v>
      </c>
      <c r="AE291" s="270" t="n">
        <f aca="false">AE290</f>
        <v>0.0118612593000167</v>
      </c>
      <c r="AF291" s="270" t="n">
        <f aca="false">AF290</f>
        <v>0.0117505090383877</v>
      </c>
    </row>
    <row r="292" customFormat="false" ht="15" hidden="false" customHeight="false" outlineLevel="0" collapsed="false">
      <c r="A292" s="271" t="n">
        <v>65</v>
      </c>
      <c r="B292" s="272" t="n">
        <f aca="false">B75</f>
        <v>0.0275304825463374</v>
      </c>
      <c r="C292" s="272" t="n">
        <f aca="false">C75</f>
        <v>0.0270239135776114</v>
      </c>
      <c r="D292" s="272" t="n">
        <f aca="false">D75</f>
        <v>0.026530714343783</v>
      </c>
      <c r="E292" s="272" t="n">
        <f aca="false">E75</f>
        <v>0.026063050187075</v>
      </c>
      <c r="F292" s="272" t="n">
        <f aca="false">F75</f>
        <v>0.0256116461617185</v>
      </c>
      <c r="G292" s="272" t="n">
        <f aca="false">G75</f>
        <v>0.0251691591604534</v>
      </c>
      <c r="H292" s="272" t="n">
        <f aca="false">H75</f>
        <v>0.0247557332352945</v>
      </c>
      <c r="I292" s="272" t="n">
        <f aca="false">I75</f>
        <v>0.0243655282667196</v>
      </c>
      <c r="J292" s="272" t="n">
        <f aca="false">J75</f>
        <v>0.0239726096654877</v>
      </c>
      <c r="K292" s="272" t="n">
        <f aca="false">K75</f>
        <v>0.0118878370335433</v>
      </c>
      <c r="L292" s="272" t="n">
        <f aca="false">L75</f>
        <v>0.023206663087724</v>
      </c>
      <c r="M292" s="272" t="n">
        <f aca="false">M75</f>
        <v>0.0228594371019144</v>
      </c>
      <c r="N292" s="272" t="n">
        <f aca="false">N75</f>
        <v>0.0225174618379698</v>
      </c>
      <c r="O292" s="272" t="n">
        <f aca="false">O75</f>
        <v>0.0221780698203108</v>
      </c>
      <c r="P292" s="272" t="n">
        <f aca="false">P75</f>
        <v>0.0218460287374042</v>
      </c>
      <c r="Q292" s="272" t="n">
        <f aca="false">Q75</f>
        <v>0.021515433285983</v>
      </c>
      <c r="R292" s="272" t="n">
        <f aca="false">R75</f>
        <v>0.0212138773217988</v>
      </c>
      <c r="S292" s="272" t="n">
        <f aca="false">S75</f>
        <v>0.0209217150291306</v>
      </c>
      <c r="T292" s="272" t="n">
        <f aca="false">T75</f>
        <v>0.020632077561264</v>
      </c>
      <c r="U292" s="272" t="n">
        <f aca="false">U75</f>
        <v>0.0203534615638536</v>
      </c>
      <c r="V292" s="272" t="n">
        <f aca="false">V75</f>
        <v>0.0200843602153955</v>
      </c>
      <c r="W292" s="272" t="n">
        <f aca="false">W75</f>
        <v>0.019842825765789</v>
      </c>
      <c r="X292" s="272" t="n">
        <f aca="false">X75</f>
        <v>0.0195945156714965</v>
      </c>
      <c r="Y292" s="272" t="n">
        <f aca="false">Y75</f>
        <v>0.0193451554338745</v>
      </c>
      <c r="Z292" s="272" t="n">
        <f aca="false">Z75</f>
        <v>0.0190897206028059</v>
      </c>
      <c r="AA292" s="272" t="n">
        <f aca="false">AA75</f>
        <v>0.0188364248861137</v>
      </c>
      <c r="AB292" s="272" t="n">
        <f aca="false">AB75</f>
        <v>0.0186050083860576</v>
      </c>
      <c r="AC292" s="272" t="n">
        <f aca="false">AC75</f>
        <v>0.0183828424114545</v>
      </c>
      <c r="AD292" s="272" t="n">
        <f aca="false">AD75</f>
        <v>0.0181756102945953</v>
      </c>
      <c r="AE292" s="272" t="n">
        <f aca="false">AE75</f>
        <v>0.0179686120545498</v>
      </c>
      <c r="AF292" s="272" t="n">
        <f aca="false">AF75</f>
        <v>0.0177648003157863</v>
      </c>
    </row>
    <row r="293" customFormat="false" ht="15" hidden="false" customHeight="false" outlineLevel="0" collapsed="false">
      <c r="A293" s="258" t="n">
        <v>66</v>
      </c>
      <c r="B293" s="270" t="n">
        <f aca="false">B292</f>
        <v>0.0275304825463374</v>
      </c>
      <c r="C293" s="270" t="n">
        <f aca="false">C292</f>
        <v>0.0270239135776114</v>
      </c>
      <c r="D293" s="270" t="n">
        <f aca="false">D292</f>
        <v>0.026530714343783</v>
      </c>
      <c r="E293" s="270" t="n">
        <f aca="false">E292</f>
        <v>0.026063050187075</v>
      </c>
      <c r="F293" s="270" t="n">
        <f aca="false">F292</f>
        <v>0.0256116461617185</v>
      </c>
      <c r="G293" s="270" t="n">
        <f aca="false">G292</f>
        <v>0.0251691591604534</v>
      </c>
      <c r="H293" s="270" t="n">
        <f aca="false">H292</f>
        <v>0.0247557332352945</v>
      </c>
      <c r="I293" s="270" t="n">
        <f aca="false">I292</f>
        <v>0.0243655282667196</v>
      </c>
      <c r="J293" s="270" t="n">
        <f aca="false">J292</f>
        <v>0.0239726096654877</v>
      </c>
      <c r="K293" s="270" t="n">
        <f aca="false">K292</f>
        <v>0.0118878370335433</v>
      </c>
      <c r="L293" s="270" t="n">
        <f aca="false">L292</f>
        <v>0.023206663087724</v>
      </c>
      <c r="M293" s="270" t="n">
        <f aca="false">M292</f>
        <v>0.0228594371019144</v>
      </c>
      <c r="N293" s="270" t="n">
        <f aca="false">N292</f>
        <v>0.0225174618379698</v>
      </c>
      <c r="O293" s="270" t="n">
        <f aca="false">O292</f>
        <v>0.0221780698203108</v>
      </c>
      <c r="P293" s="270" t="n">
        <f aca="false">P292</f>
        <v>0.0218460287374042</v>
      </c>
      <c r="Q293" s="270" t="n">
        <f aca="false">Q292</f>
        <v>0.021515433285983</v>
      </c>
      <c r="R293" s="270" t="n">
        <f aca="false">R292</f>
        <v>0.0212138773217988</v>
      </c>
      <c r="S293" s="270" t="n">
        <f aca="false">S292</f>
        <v>0.0209217150291306</v>
      </c>
      <c r="T293" s="270" t="n">
        <f aca="false">T292</f>
        <v>0.020632077561264</v>
      </c>
      <c r="U293" s="270" t="n">
        <f aca="false">U292</f>
        <v>0.0203534615638536</v>
      </c>
      <c r="V293" s="270" t="n">
        <f aca="false">V292</f>
        <v>0.0200843602153955</v>
      </c>
      <c r="W293" s="270" t="n">
        <f aca="false">W292</f>
        <v>0.019842825765789</v>
      </c>
      <c r="X293" s="270" t="n">
        <f aca="false">X292</f>
        <v>0.0195945156714965</v>
      </c>
      <c r="Y293" s="270" t="n">
        <f aca="false">Y292</f>
        <v>0.0193451554338745</v>
      </c>
      <c r="Z293" s="270" t="n">
        <f aca="false">Z292</f>
        <v>0.0190897206028059</v>
      </c>
      <c r="AA293" s="270" t="n">
        <f aca="false">AA292</f>
        <v>0.0188364248861137</v>
      </c>
      <c r="AB293" s="270" t="n">
        <f aca="false">AB292</f>
        <v>0.0186050083860576</v>
      </c>
      <c r="AC293" s="270" t="n">
        <f aca="false">AC292</f>
        <v>0.0183828424114545</v>
      </c>
      <c r="AD293" s="270" t="n">
        <f aca="false">AD292</f>
        <v>0.0181756102945953</v>
      </c>
      <c r="AE293" s="270" t="n">
        <f aca="false">AE292</f>
        <v>0.0179686120545498</v>
      </c>
      <c r="AF293" s="270" t="n">
        <f aca="false">AF292</f>
        <v>0.0177648003157863</v>
      </c>
    </row>
    <row r="294" customFormat="false" ht="15" hidden="false" customHeight="false" outlineLevel="0" collapsed="false">
      <c r="A294" s="271" t="n">
        <v>67</v>
      </c>
      <c r="B294" s="272" t="n">
        <f aca="false">B293</f>
        <v>0.0275304825463374</v>
      </c>
      <c r="C294" s="272" t="n">
        <f aca="false">C293</f>
        <v>0.0270239135776114</v>
      </c>
      <c r="D294" s="272" t="n">
        <f aca="false">D293</f>
        <v>0.026530714343783</v>
      </c>
      <c r="E294" s="272" t="n">
        <f aca="false">E293</f>
        <v>0.026063050187075</v>
      </c>
      <c r="F294" s="272" t="n">
        <f aca="false">F293</f>
        <v>0.0256116461617185</v>
      </c>
      <c r="G294" s="272" t="n">
        <f aca="false">G293</f>
        <v>0.0251691591604534</v>
      </c>
      <c r="H294" s="272" t="n">
        <f aca="false">H293</f>
        <v>0.0247557332352945</v>
      </c>
      <c r="I294" s="272" t="n">
        <f aca="false">I293</f>
        <v>0.0243655282667196</v>
      </c>
      <c r="J294" s="272" t="n">
        <f aca="false">J293</f>
        <v>0.0239726096654877</v>
      </c>
      <c r="K294" s="272" t="n">
        <f aca="false">K293</f>
        <v>0.0118878370335433</v>
      </c>
      <c r="L294" s="272" t="n">
        <f aca="false">L293</f>
        <v>0.023206663087724</v>
      </c>
      <c r="M294" s="272" t="n">
        <f aca="false">M293</f>
        <v>0.0228594371019144</v>
      </c>
      <c r="N294" s="272" t="n">
        <f aca="false">N293</f>
        <v>0.0225174618379698</v>
      </c>
      <c r="O294" s="272" t="n">
        <f aca="false">O293</f>
        <v>0.0221780698203108</v>
      </c>
      <c r="P294" s="272" t="n">
        <f aca="false">P293</f>
        <v>0.0218460287374042</v>
      </c>
      <c r="Q294" s="272" t="n">
        <f aca="false">Q293</f>
        <v>0.021515433285983</v>
      </c>
      <c r="R294" s="272" t="n">
        <f aca="false">R293</f>
        <v>0.0212138773217988</v>
      </c>
      <c r="S294" s="272" t="n">
        <f aca="false">S293</f>
        <v>0.0209217150291306</v>
      </c>
      <c r="T294" s="272" t="n">
        <f aca="false">T293</f>
        <v>0.020632077561264</v>
      </c>
      <c r="U294" s="272" t="n">
        <f aca="false">U293</f>
        <v>0.0203534615638536</v>
      </c>
      <c r="V294" s="272" t="n">
        <f aca="false">V293</f>
        <v>0.0200843602153955</v>
      </c>
      <c r="W294" s="272" t="n">
        <f aca="false">W293</f>
        <v>0.019842825765789</v>
      </c>
      <c r="X294" s="272" t="n">
        <f aca="false">X293</f>
        <v>0.0195945156714965</v>
      </c>
      <c r="Y294" s="272" t="n">
        <f aca="false">Y293</f>
        <v>0.0193451554338745</v>
      </c>
      <c r="Z294" s="272" t="n">
        <f aca="false">Z293</f>
        <v>0.0190897206028059</v>
      </c>
      <c r="AA294" s="272" t="n">
        <f aca="false">AA293</f>
        <v>0.0188364248861137</v>
      </c>
      <c r="AB294" s="272" t="n">
        <f aca="false">AB293</f>
        <v>0.0186050083860576</v>
      </c>
      <c r="AC294" s="272" t="n">
        <f aca="false">AC293</f>
        <v>0.0183828424114545</v>
      </c>
      <c r="AD294" s="272" t="n">
        <f aca="false">AD293</f>
        <v>0.0181756102945953</v>
      </c>
      <c r="AE294" s="272" t="n">
        <f aca="false">AE293</f>
        <v>0.0179686120545498</v>
      </c>
      <c r="AF294" s="272" t="n">
        <f aca="false">AF293</f>
        <v>0.0177648003157863</v>
      </c>
    </row>
    <row r="295" customFormat="false" ht="15" hidden="false" customHeight="false" outlineLevel="0" collapsed="false">
      <c r="A295" s="258" t="n">
        <v>68</v>
      </c>
      <c r="B295" s="270" t="n">
        <f aca="false">B294</f>
        <v>0.0275304825463374</v>
      </c>
      <c r="C295" s="270" t="n">
        <f aca="false">C294</f>
        <v>0.0270239135776114</v>
      </c>
      <c r="D295" s="270" t="n">
        <f aca="false">D294</f>
        <v>0.026530714343783</v>
      </c>
      <c r="E295" s="270" t="n">
        <f aca="false">E294</f>
        <v>0.026063050187075</v>
      </c>
      <c r="F295" s="270" t="n">
        <f aca="false">F294</f>
        <v>0.0256116461617185</v>
      </c>
      <c r="G295" s="270" t="n">
        <f aca="false">G294</f>
        <v>0.0251691591604534</v>
      </c>
      <c r="H295" s="270" t="n">
        <f aca="false">H294</f>
        <v>0.0247557332352945</v>
      </c>
      <c r="I295" s="270" t="n">
        <f aca="false">I294</f>
        <v>0.0243655282667196</v>
      </c>
      <c r="J295" s="270" t="n">
        <f aca="false">J294</f>
        <v>0.0239726096654877</v>
      </c>
      <c r="K295" s="270" t="n">
        <f aca="false">K294</f>
        <v>0.0118878370335433</v>
      </c>
      <c r="L295" s="270" t="n">
        <f aca="false">L294</f>
        <v>0.023206663087724</v>
      </c>
      <c r="M295" s="270" t="n">
        <f aca="false">M294</f>
        <v>0.0228594371019144</v>
      </c>
      <c r="N295" s="270" t="n">
        <f aca="false">N294</f>
        <v>0.0225174618379698</v>
      </c>
      <c r="O295" s="270" t="n">
        <f aca="false">O294</f>
        <v>0.0221780698203108</v>
      </c>
      <c r="P295" s="270" t="n">
        <f aca="false">P294</f>
        <v>0.0218460287374042</v>
      </c>
      <c r="Q295" s="270" t="n">
        <f aca="false">Q294</f>
        <v>0.021515433285983</v>
      </c>
      <c r="R295" s="270" t="n">
        <f aca="false">R294</f>
        <v>0.0212138773217988</v>
      </c>
      <c r="S295" s="270" t="n">
        <f aca="false">S294</f>
        <v>0.0209217150291306</v>
      </c>
      <c r="T295" s="270" t="n">
        <f aca="false">T294</f>
        <v>0.020632077561264</v>
      </c>
      <c r="U295" s="270" t="n">
        <f aca="false">U294</f>
        <v>0.0203534615638536</v>
      </c>
      <c r="V295" s="270" t="n">
        <f aca="false">V294</f>
        <v>0.0200843602153955</v>
      </c>
      <c r="W295" s="270" t="n">
        <f aca="false">W294</f>
        <v>0.019842825765789</v>
      </c>
      <c r="X295" s="270" t="n">
        <f aca="false">X294</f>
        <v>0.0195945156714965</v>
      </c>
      <c r="Y295" s="270" t="n">
        <f aca="false">Y294</f>
        <v>0.0193451554338745</v>
      </c>
      <c r="Z295" s="270" t="n">
        <f aca="false">Z294</f>
        <v>0.0190897206028059</v>
      </c>
      <c r="AA295" s="270" t="n">
        <f aca="false">AA294</f>
        <v>0.0188364248861137</v>
      </c>
      <c r="AB295" s="270" t="n">
        <f aca="false">AB294</f>
        <v>0.0186050083860576</v>
      </c>
      <c r="AC295" s="270" t="n">
        <f aca="false">AC294</f>
        <v>0.0183828424114545</v>
      </c>
      <c r="AD295" s="270" t="n">
        <f aca="false">AD294</f>
        <v>0.0181756102945953</v>
      </c>
      <c r="AE295" s="270" t="n">
        <f aca="false">AE294</f>
        <v>0.0179686120545498</v>
      </c>
      <c r="AF295" s="270" t="n">
        <f aca="false">AF294</f>
        <v>0.0177648003157863</v>
      </c>
    </row>
    <row r="296" customFormat="false" ht="15" hidden="false" customHeight="false" outlineLevel="0" collapsed="false">
      <c r="A296" s="271" t="n">
        <v>69</v>
      </c>
      <c r="B296" s="272" t="n">
        <f aca="false">B295</f>
        <v>0.0275304825463374</v>
      </c>
      <c r="C296" s="272" t="n">
        <f aca="false">C295</f>
        <v>0.0270239135776114</v>
      </c>
      <c r="D296" s="272" t="n">
        <f aca="false">D295</f>
        <v>0.026530714343783</v>
      </c>
      <c r="E296" s="272" t="n">
        <f aca="false">E295</f>
        <v>0.026063050187075</v>
      </c>
      <c r="F296" s="272" t="n">
        <f aca="false">F295</f>
        <v>0.0256116461617185</v>
      </c>
      <c r="G296" s="272" t="n">
        <f aca="false">G295</f>
        <v>0.0251691591604534</v>
      </c>
      <c r="H296" s="272" t="n">
        <f aca="false">H295</f>
        <v>0.0247557332352945</v>
      </c>
      <c r="I296" s="272" t="n">
        <f aca="false">I295</f>
        <v>0.0243655282667196</v>
      </c>
      <c r="J296" s="272" t="n">
        <f aca="false">J295</f>
        <v>0.0239726096654877</v>
      </c>
      <c r="K296" s="272" t="n">
        <f aca="false">K295</f>
        <v>0.0118878370335433</v>
      </c>
      <c r="L296" s="272" t="n">
        <f aca="false">L295</f>
        <v>0.023206663087724</v>
      </c>
      <c r="M296" s="272" t="n">
        <f aca="false">M295</f>
        <v>0.0228594371019144</v>
      </c>
      <c r="N296" s="272" t="n">
        <f aca="false">N295</f>
        <v>0.0225174618379698</v>
      </c>
      <c r="O296" s="272" t="n">
        <f aca="false">O295</f>
        <v>0.0221780698203108</v>
      </c>
      <c r="P296" s="272" t="n">
        <f aca="false">P295</f>
        <v>0.0218460287374042</v>
      </c>
      <c r="Q296" s="272" t="n">
        <f aca="false">Q295</f>
        <v>0.021515433285983</v>
      </c>
      <c r="R296" s="272" t="n">
        <f aca="false">R295</f>
        <v>0.0212138773217988</v>
      </c>
      <c r="S296" s="272" t="n">
        <f aca="false">S295</f>
        <v>0.0209217150291306</v>
      </c>
      <c r="T296" s="272" t="n">
        <f aca="false">T295</f>
        <v>0.020632077561264</v>
      </c>
      <c r="U296" s="272" t="n">
        <f aca="false">U295</f>
        <v>0.0203534615638536</v>
      </c>
      <c r="V296" s="272" t="n">
        <f aca="false">V295</f>
        <v>0.0200843602153955</v>
      </c>
      <c r="W296" s="272" t="n">
        <f aca="false">W295</f>
        <v>0.019842825765789</v>
      </c>
      <c r="X296" s="272" t="n">
        <f aca="false">X295</f>
        <v>0.0195945156714965</v>
      </c>
      <c r="Y296" s="272" t="n">
        <f aca="false">Y295</f>
        <v>0.0193451554338745</v>
      </c>
      <c r="Z296" s="272" t="n">
        <f aca="false">Z295</f>
        <v>0.0190897206028059</v>
      </c>
      <c r="AA296" s="272" t="n">
        <f aca="false">AA295</f>
        <v>0.0188364248861137</v>
      </c>
      <c r="AB296" s="272" t="n">
        <f aca="false">AB295</f>
        <v>0.0186050083860576</v>
      </c>
      <c r="AC296" s="272" t="n">
        <f aca="false">AC295</f>
        <v>0.0183828424114545</v>
      </c>
      <c r="AD296" s="272" t="n">
        <f aca="false">AD295</f>
        <v>0.0181756102945953</v>
      </c>
      <c r="AE296" s="272" t="n">
        <f aca="false">AE295</f>
        <v>0.0179686120545498</v>
      </c>
      <c r="AF296" s="272" t="n">
        <f aca="false">AF295</f>
        <v>0.0177648003157863</v>
      </c>
    </row>
    <row r="297" customFormat="false" ht="15" hidden="false" customHeight="false" outlineLevel="0" collapsed="false">
      <c r="A297" s="258" t="n">
        <v>70</v>
      </c>
      <c r="B297" s="270" t="n">
        <f aca="false">B76</f>
        <v>0.0411429502328587</v>
      </c>
      <c r="C297" s="270" t="n">
        <f aca="false">C76</f>
        <v>0.0404604861695383</v>
      </c>
      <c r="D297" s="270" t="n">
        <f aca="false">D76</f>
        <v>0.0398191631702838</v>
      </c>
      <c r="E297" s="270" t="n">
        <f aca="false">E76</f>
        <v>0.039186536024289</v>
      </c>
      <c r="F297" s="270" t="n">
        <f aca="false">F76</f>
        <v>0.0385617780429953</v>
      </c>
      <c r="G297" s="270" t="n">
        <f aca="false">G76</f>
        <v>0.0379585705096189</v>
      </c>
      <c r="H297" s="270" t="n">
        <f aca="false">H76</f>
        <v>0.0374026218550684</v>
      </c>
      <c r="I297" s="270" t="n">
        <f aca="false">I76</f>
        <v>0.0368647303116282</v>
      </c>
      <c r="J297" s="270" t="n">
        <f aca="false">J76</f>
        <v>0.0363505501271017</v>
      </c>
      <c r="K297" s="270" t="n">
        <f aca="false">K76</f>
        <v>0.0188922705317255</v>
      </c>
      <c r="L297" s="270" t="n">
        <f aca="false">L76</f>
        <v>0.0353656397479797</v>
      </c>
      <c r="M297" s="270" t="n">
        <f aca="false">M76</f>
        <v>0.0349182866073649</v>
      </c>
      <c r="N297" s="270" t="n">
        <f aca="false">N76</f>
        <v>0.0344934594473067</v>
      </c>
      <c r="O297" s="270" t="n">
        <f aca="false">O76</f>
        <v>0.0340507140603573</v>
      </c>
      <c r="P297" s="270" t="n">
        <f aca="false">P76</f>
        <v>0.0336160515429908</v>
      </c>
      <c r="Q297" s="270" t="n">
        <f aca="false">Q76</f>
        <v>0.0331979189364249</v>
      </c>
      <c r="R297" s="270" t="n">
        <f aca="false">R76</f>
        <v>0.0328193382022464</v>
      </c>
      <c r="S297" s="270" t="n">
        <f aca="false">S76</f>
        <v>0.0324248557393148</v>
      </c>
      <c r="T297" s="270" t="n">
        <f aca="false">T76</f>
        <v>0.0320523734931553</v>
      </c>
      <c r="U297" s="270" t="n">
        <f aca="false">U76</f>
        <v>0.0316757945137937</v>
      </c>
      <c r="V297" s="270" t="n">
        <f aca="false">V76</f>
        <v>0.0312999806094145</v>
      </c>
      <c r="W297" s="270" t="n">
        <f aca="false">W76</f>
        <v>0.0309736790079323</v>
      </c>
      <c r="X297" s="270" t="n">
        <f aca="false">X76</f>
        <v>0.0306463602030646</v>
      </c>
      <c r="Y297" s="270" t="n">
        <f aca="false">Y76</f>
        <v>0.0303194298129238</v>
      </c>
      <c r="Z297" s="270" t="n">
        <f aca="false">Z76</f>
        <v>0.0300119356085897</v>
      </c>
      <c r="AA297" s="270" t="n">
        <f aca="false">AA76</f>
        <v>0.0296903852154209</v>
      </c>
      <c r="AB297" s="270" t="n">
        <f aca="false">AB76</f>
        <v>0.0294267459570138</v>
      </c>
      <c r="AC297" s="270" t="n">
        <f aca="false">AC76</f>
        <v>0.0291529520722968</v>
      </c>
      <c r="AD297" s="270" t="n">
        <f aca="false">AD76</f>
        <v>0.0288645186850457</v>
      </c>
      <c r="AE297" s="270" t="n">
        <f aca="false">AE76</f>
        <v>0.0285697626960527</v>
      </c>
      <c r="AF297" s="270" t="n">
        <f aca="false">AF76</f>
        <v>0.0282708470425562</v>
      </c>
    </row>
    <row r="298" customFormat="false" ht="15" hidden="false" customHeight="false" outlineLevel="0" collapsed="false">
      <c r="A298" s="271" t="n">
        <v>71</v>
      </c>
      <c r="B298" s="272" t="n">
        <f aca="false">B297</f>
        <v>0.0411429502328587</v>
      </c>
      <c r="C298" s="272" t="n">
        <f aca="false">C297</f>
        <v>0.0404604861695383</v>
      </c>
      <c r="D298" s="272" t="n">
        <f aca="false">D297</f>
        <v>0.0398191631702838</v>
      </c>
      <c r="E298" s="272" t="n">
        <f aca="false">E297</f>
        <v>0.039186536024289</v>
      </c>
      <c r="F298" s="272" t="n">
        <f aca="false">F297</f>
        <v>0.0385617780429953</v>
      </c>
      <c r="G298" s="272" t="n">
        <f aca="false">G297</f>
        <v>0.0379585705096189</v>
      </c>
      <c r="H298" s="272" t="n">
        <f aca="false">H297</f>
        <v>0.0374026218550684</v>
      </c>
      <c r="I298" s="272" t="n">
        <f aca="false">I297</f>
        <v>0.0368647303116282</v>
      </c>
      <c r="J298" s="272" t="n">
        <f aca="false">J297</f>
        <v>0.0363505501271017</v>
      </c>
      <c r="K298" s="272" t="n">
        <f aca="false">K297</f>
        <v>0.0188922705317255</v>
      </c>
      <c r="L298" s="272" t="n">
        <f aca="false">L297</f>
        <v>0.0353656397479797</v>
      </c>
      <c r="M298" s="272" t="n">
        <f aca="false">M297</f>
        <v>0.0349182866073649</v>
      </c>
      <c r="N298" s="272" t="n">
        <f aca="false">N297</f>
        <v>0.0344934594473067</v>
      </c>
      <c r="O298" s="272" t="n">
        <f aca="false">O297</f>
        <v>0.0340507140603573</v>
      </c>
      <c r="P298" s="272" t="n">
        <f aca="false">P297</f>
        <v>0.0336160515429908</v>
      </c>
      <c r="Q298" s="272" t="n">
        <f aca="false">Q297</f>
        <v>0.0331979189364249</v>
      </c>
      <c r="R298" s="272" t="n">
        <f aca="false">R297</f>
        <v>0.0328193382022464</v>
      </c>
      <c r="S298" s="272" t="n">
        <f aca="false">S297</f>
        <v>0.0324248557393148</v>
      </c>
      <c r="T298" s="272" t="n">
        <f aca="false">T297</f>
        <v>0.0320523734931553</v>
      </c>
      <c r="U298" s="272" t="n">
        <f aca="false">U297</f>
        <v>0.0316757945137937</v>
      </c>
      <c r="V298" s="272" t="n">
        <f aca="false">V297</f>
        <v>0.0312999806094145</v>
      </c>
      <c r="W298" s="272" t="n">
        <f aca="false">W297</f>
        <v>0.0309736790079323</v>
      </c>
      <c r="X298" s="272" t="n">
        <f aca="false">X297</f>
        <v>0.0306463602030646</v>
      </c>
      <c r="Y298" s="272" t="n">
        <f aca="false">Y297</f>
        <v>0.0303194298129238</v>
      </c>
      <c r="Z298" s="272" t="n">
        <f aca="false">Z297</f>
        <v>0.0300119356085897</v>
      </c>
      <c r="AA298" s="272" t="n">
        <f aca="false">AA297</f>
        <v>0.0296903852154209</v>
      </c>
      <c r="AB298" s="272" t="n">
        <f aca="false">AB297</f>
        <v>0.0294267459570138</v>
      </c>
      <c r="AC298" s="272" t="n">
        <f aca="false">AC297</f>
        <v>0.0291529520722968</v>
      </c>
      <c r="AD298" s="272" t="n">
        <f aca="false">AD297</f>
        <v>0.0288645186850457</v>
      </c>
      <c r="AE298" s="272" t="n">
        <f aca="false">AE297</f>
        <v>0.0285697626960527</v>
      </c>
      <c r="AF298" s="272" t="n">
        <f aca="false">AF297</f>
        <v>0.0282708470425562</v>
      </c>
    </row>
    <row r="299" customFormat="false" ht="15" hidden="false" customHeight="false" outlineLevel="0" collapsed="false">
      <c r="A299" s="258" t="n">
        <v>72</v>
      </c>
      <c r="B299" s="270" t="n">
        <f aca="false">B298</f>
        <v>0.0411429502328587</v>
      </c>
      <c r="C299" s="270" t="n">
        <f aca="false">C298</f>
        <v>0.0404604861695383</v>
      </c>
      <c r="D299" s="270" t="n">
        <f aca="false">D298</f>
        <v>0.0398191631702838</v>
      </c>
      <c r="E299" s="270" t="n">
        <f aca="false">E298</f>
        <v>0.039186536024289</v>
      </c>
      <c r="F299" s="270" t="n">
        <f aca="false">F298</f>
        <v>0.0385617780429953</v>
      </c>
      <c r="G299" s="270" t="n">
        <f aca="false">G298</f>
        <v>0.0379585705096189</v>
      </c>
      <c r="H299" s="270" t="n">
        <f aca="false">H298</f>
        <v>0.0374026218550684</v>
      </c>
      <c r="I299" s="270" t="n">
        <f aca="false">I298</f>
        <v>0.0368647303116282</v>
      </c>
      <c r="J299" s="270" t="n">
        <f aca="false">J298</f>
        <v>0.0363505501271017</v>
      </c>
      <c r="K299" s="270" t="n">
        <f aca="false">K298</f>
        <v>0.0188922705317255</v>
      </c>
      <c r="L299" s="270" t="n">
        <f aca="false">L298</f>
        <v>0.0353656397479797</v>
      </c>
      <c r="M299" s="270" t="n">
        <f aca="false">M298</f>
        <v>0.0349182866073649</v>
      </c>
      <c r="N299" s="270" t="n">
        <f aca="false">N298</f>
        <v>0.0344934594473067</v>
      </c>
      <c r="O299" s="270" t="n">
        <f aca="false">O298</f>
        <v>0.0340507140603573</v>
      </c>
      <c r="P299" s="270" t="n">
        <f aca="false">P298</f>
        <v>0.0336160515429908</v>
      </c>
      <c r="Q299" s="270" t="n">
        <f aca="false">Q298</f>
        <v>0.0331979189364249</v>
      </c>
      <c r="R299" s="270" t="n">
        <f aca="false">R298</f>
        <v>0.0328193382022464</v>
      </c>
      <c r="S299" s="270" t="n">
        <f aca="false">S298</f>
        <v>0.0324248557393148</v>
      </c>
      <c r="T299" s="270" t="n">
        <f aca="false">T298</f>
        <v>0.0320523734931553</v>
      </c>
      <c r="U299" s="270" t="n">
        <f aca="false">U298</f>
        <v>0.0316757945137937</v>
      </c>
      <c r="V299" s="270" t="n">
        <f aca="false">V298</f>
        <v>0.0312999806094145</v>
      </c>
      <c r="W299" s="270" t="n">
        <f aca="false">W298</f>
        <v>0.0309736790079323</v>
      </c>
      <c r="X299" s="270" t="n">
        <f aca="false">X298</f>
        <v>0.0306463602030646</v>
      </c>
      <c r="Y299" s="270" t="n">
        <f aca="false">Y298</f>
        <v>0.0303194298129238</v>
      </c>
      <c r="Z299" s="270" t="n">
        <f aca="false">Z298</f>
        <v>0.0300119356085897</v>
      </c>
      <c r="AA299" s="270" t="n">
        <f aca="false">AA298</f>
        <v>0.0296903852154209</v>
      </c>
      <c r="AB299" s="270" t="n">
        <f aca="false">AB298</f>
        <v>0.0294267459570138</v>
      </c>
      <c r="AC299" s="270" t="n">
        <f aca="false">AC298</f>
        <v>0.0291529520722968</v>
      </c>
      <c r="AD299" s="270" t="n">
        <f aca="false">AD298</f>
        <v>0.0288645186850457</v>
      </c>
      <c r="AE299" s="270" t="n">
        <f aca="false">AE298</f>
        <v>0.0285697626960527</v>
      </c>
      <c r="AF299" s="270" t="n">
        <f aca="false">AF298</f>
        <v>0.0282708470425562</v>
      </c>
    </row>
    <row r="300" customFormat="false" ht="15" hidden="false" customHeight="false" outlineLevel="0" collapsed="false">
      <c r="A300" s="271" t="n">
        <v>73</v>
      </c>
      <c r="B300" s="272" t="n">
        <f aca="false">B299</f>
        <v>0.0411429502328587</v>
      </c>
      <c r="C300" s="272" t="n">
        <f aca="false">C299</f>
        <v>0.0404604861695383</v>
      </c>
      <c r="D300" s="272" t="n">
        <f aca="false">D299</f>
        <v>0.0398191631702838</v>
      </c>
      <c r="E300" s="272" t="n">
        <f aca="false">E299</f>
        <v>0.039186536024289</v>
      </c>
      <c r="F300" s="272" t="n">
        <f aca="false">F299</f>
        <v>0.0385617780429953</v>
      </c>
      <c r="G300" s="272" t="n">
        <f aca="false">G299</f>
        <v>0.0379585705096189</v>
      </c>
      <c r="H300" s="272" t="n">
        <f aca="false">H299</f>
        <v>0.0374026218550684</v>
      </c>
      <c r="I300" s="272" t="n">
        <f aca="false">I299</f>
        <v>0.0368647303116282</v>
      </c>
      <c r="J300" s="272" t="n">
        <f aca="false">J299</f>
        <v>0.0363505501271017</v>
      </c>
      <c r="K300" s="272" t="n">
        <f aca="false">K299</f>
        <v>0.0188922705317255</v>
      </c>
      <c r="L300" s="272" t="n">
        <f aca="false">L299</f>
        <v>0.0353656397479797</v>
      </c>
      <c r="M300" s="272" t="n">
        <f aca="false">M299</f>
        <v>0.0349182866073649</v>
      </c>
      <c r="N300" s="272" t="n">
        <f aca="false">N299</f>
        <v>0.0344934594473067</v>
      </c>
      <c r="O300" s="272" t="n">
        <f aca="false">O299</f>
        <v>0.0340507140603573</v>
      </c>
      <c r="P300" s="272" t="n">
        <f aca="false">P299</f>
        <v>0.0336160515429908</v>
      </c>
      <c r="Q300" s="272" t="n">
        <f aca="false">Q299</f>
        <v>0.0331979189364249</v>
      </c>
      <c r="R300" s="272" t="n">
        <f aca="false">R299</f>
        <v>0.0328193382022464</v>
      </c>
      <c r="S300" s="272" t="n">
        <f aca="false">S299</f>
        <v>0.0324248557393148</v>
      </c>
      <c r="T300" s="272" t="n">
        <f aca="false">T299</f>
        <v>0.0320523734931553</v>
      </c>
      <c r="U300" s="272" t="n">
        <f aca="false">U299</f>
        <v>0.0316757945137937</v>
      </c>
      <c r="V300" s="272" t="n">
        <f aca="false">V299</f>
        <v>0.0312999806094145</v>
      </c>
      <c r="W300" s="272" t="n">
        <f aca="false">W299</f>
        <v>0.0309736790079323</v>
      </c>
      <c r="X300" s="272" t="n">
        <f aca="false">X299</f>
        <v>0.0306463602030646</v>
      </c>
      <c r="Y300" s="272" t="n">
        <f aca="false">Y299</f>
        <v>0.0303194298129238</v>
      </c>
      <c r="Z300" s="272" t="n">
        <f aca="false">Z299</f>
        <v>0.0300119356085897</v>
      </c>
      <c r="AA300" s="272" t="n">
        <f aca="false">AA299</f>
        <v>0.0296903852154209</v>
      </c>
      <c r="AB300" s="272" t="n">
        <f aca="false">AB299</f>
        <v>0.0294267459570138</v>
      </c>
      <c r="AC300" s="272" t="n">
        <f aca="false">AC299</f>
        <v>0.0291529520722968</v>
      </c>
      <c r="AD300" s="272" t="n">
        <f aca="false">AD299</f>
        <v>0.0288645186850457</v>
      </c>
      <c r="AE300" s="272" t="n">
        <f aca="false">AE299</f>
        <v>0.0285697626960527</v>
      </c>
      <c r="AF300" s="272" t="n">
        <f aca="false">AF299</f>
        <v>0.0282708470425562</v>
      </c>
    </row>
    <row r="301" customFormat="false" ht="15" hidden="false" customHeight="false" outlineLevel="0" collapsed="false">
      <c r="A301" s="258" t="n">
        <v>74</v>
      </c>
      <c r="B301" s="270" t="n">
        <f aca="false">B300</f>
        <v>0.0411429502328587</v>
      </c>
      <c r="C301" s="270" t="n">
        <f aca="false">C300</f>
        <v>0.0404604861695383</v>
      </c>
      <c r="D301" s="270" t="n">
        <f aca="false">D300</f>
        <v>0.0398191631702838</v>
      </c>
      <c r="E301" s="270" t="n">
        <f aca="false">E300</f>
        <v>0.039186536024289</v>
      </c>
      <c r="F301" s="270" t="n">
        <f aca="false">F300</f>
        <v>0.0385617780429953</v>
      </c>
      <c r="G301" s="270" t="n">
        <f aca="false">G300</f>
        <v>0.0379585705096189</v>
      </c>
      <c r="H301" s="270" t="n">
        <f aca="false">H300</f>
        <v>0.0374026218550684</v>
      </c>
      <c r="I301" s="270" t="n">
        <f aca="false">I300</f>
        <v>0.0368647303116282</v>
      </c>
      <c r="J301" s="270" t="n">
        <f aca="false">J300</f>
        <v>0.0363505501271017</v>
      </c>
      <c r="K301" s="270" t="n">
        <f aca="false">K300</f>
        <v>0.0188922705317255</v>
      </c>
      <c r="L301" s="270" t="n">
        <f aca="false">L300</f>
        <v>0.0353656397479797</v>
      </c>
      <c r="M301" s="270" t="n">
        <f aca="false">M300</f>
        <v>0.0349182866073649</v>
      </c>
      <c r="N301" s="270" t="n">
        <f aca="false">N300</f>
        <v>0.0344934594473067</v>
      </c>
      <c r="O301" s="270" t="n">
        <f aca="false">O300</f>
        <v>0.0340507140603573</v>
      </c>
      <c r="P301" s="270" t="n">
        <f aca="false">P300</f>
        <v>0.0336160515429908</v>
      </c>
      <c r="Q301" s="270" t="n">
        <f aca="false">Q300</f>
        <v>0.0331979189364249</v>
      </c>
      <c r="R301" s="270" t="n">
        <f aca="false">R300</f>
        <v>0.0328193382022464</v>
      </c>
      <c r="S301" s="270" t="n">
        <f aca="false">S300</f>
        <v>0.0324248557393148</v>
      </c>
      <c r="T301" s="270" t="n">
        <f aca="false">T300</f>
        <v>0.0320523734931553</v>
      </c>
      <c r="U301" s="270" t="n">
        <f aca="false">U300</f>
        <v>0.0316757945137937</v>
      </c>
      <c r="V301" s="270" t="n">
        <f aca="false">V300</f>
        <v>0.0312999806094145</v>
      </c>
      <c r="W301" s="270" t="n">
        <f aca="false">W300</f>
        <v>0.0309736790079323</v>
      </c>
      <c r="X301" s="270" t="n">
        <f aca="false">X300</f>
        <v>0.0306463602030646</v>
      </c>
      <c r="Y301" s="270" t="n">
        <f aca="false">Y300</f>
        <v>0.0303194298129238</v>
      </c>
      <c r="Z301" s="270" t="n">
        <f aca="false">Z300</f>
        <v>0.0300119356085897</v>
      </c>
      <c r="AA301" s="270" t="n">
        <f aca="false">AA300</f>
        <v>0.0296903852154209</v>
      </c>
      <c r="AB301" s="270" t="n">
        <f aca="false">AB300</f>
        <v>0.0294267459570138</v>
      </c>
      <c r="AC301" s="270" t="n">
        <f aca="false">AC300</f>
        <v>0.0291529520722968</v>
      </c>
      <c r="AD301" s="270" t="n">
        <f aca="false">AD300</f>
        <v>0.0288645186850457</v>
      </c>
      <c r="AE301" s="270" t="n">
        <f aca="false">AE300</f>
        <v>0.0285697626960527</v>
      </c>
      <c r="AF301" s="270" t="n">
        <f aca="false">AF300</f>
        <v>0.0282708470425562</v>
      </c>
    </row>
    <row r="302" customFormat="false" ht="15" hidden="false" customHeight="false" outlineLevel="0" collapsed="false">
      <c r="A302" s="271" t="n">
        <v>75</v>
      </c>
      <c r="B302" s="272" t="n">
        <f aca="false">B77</f>
        <v>0.0641400633887016</v>
      </c>
      <c r="C302" s="272" t="n">
        <f aca="false">C77</f>
        <v>0.0632169107308308</v>
      </c>
      <c r="D302" s="272" t="n">
        <f aca="false">D77</f>
        <v>0.0622685188583273</v>
      </c>
      <c r="E302" s="272" t="n">
        <f aca="false">E77</f>
        <v>0.0612930542382089</v>
      </c>
      <c r="F302" s="272" t="n">
        <f aca="false">F77</f>
        <v>0.0603433218320042</v>
      </c>
      <c r="G302" s="272" t="n">
        <f aca="false">G77</f>
        <v>0.0593792855376453</v>
      </c>
      <c r="H302" s="272" t="n">
        <f aca="false">H77</f>
        <v>0.058519235654795</v>
      </c>
      <c r="I302" s="272" t="n">
        <f aca="false">I77</f>
        <v>0.0576712130859824</v>
      </c>
      <c r="J302" s="272" t="n">
        <f aca="false">J77</f>
        <v>0.0568498419827013</v>
      </c>
      <c r="K302" s="272" t="n">
        <f aca="false">K77</f>
        <v>0.031677425258875</v>
      </c>
      <c r="L302" s="272" t="n">
        <f aca="false">L77</f>
        <v>0.0552501531748922</v>
      </c>
      <c r="M302" s="272" t="n">
        <f aca="false">M77</f>
        <v>0.054537797926425</v>
      </c>
      <c r="N302" s="272" t="n">
        <f aca="false">N77</f>
        <v>0.0538244944235935</v>
      </c>
      <c r="O302" s="272" t="n">
        <f aca="false">O77</f>
        <v>0.053191804005981</v>
      </c>
      <c r="P302" s="272" t="n">
        <f aca="false">P77</f>
        <v>0.0525315094785299</v>
      </c>
      <c r="Q302" s="272" t="n">
        <f aca="false">Q77</f>
        <v>0.0518935103847603</v>
      </c>
      <c r="R302" s="272" t="n">
        <f aca="false">R77</f>
        <v>0.0513289424560829</v>
      </c>
      <c r="S302" s="272" t="n">
        <f aca="false">S77</f>
        <v>0.0507870415410059</v>
      </c>
      <c r="T302" s="272" t="n">
        <f aca="false">T77</f>
        <v>0.0502216106494751</v>
      </c>
      <c r="U302" s="272" t="n">
        <f aca="false">U77</f>
        <v>0.0496521744789125</v>
      </c>
      <c r="V302" s="272" t="n">
        <f aca="false">V77</f>
        <v>0.0490956519363929</v>
      </c>
      <c r="W302" s="272" t="n">
        <f aca="false">W77</f>
        <v>0.0485971832092207</v>
      </c>
      <c r="X302" s="272" t="n">
        <f aca="false">X77</f>
        <v>0.0481044277023488</v>
      </c>
      <c r="Y302" s="272" t="n">
        <f aca="false">Y77</f>
        <v>0.0476265410521591</v>
      </c>
      <c r="Z302" s="272" t="n">
        <f aca="false">Z77</f>
        <v>0.0471335986970596</v>
      </c>
      <c r="AA302" s="272" t="n">
        <f aca="false">AA77</f>
        <v>0.0466585601699874</v>
      </c>
      <c r="AB302" s="272" t="n">
        <f aca="false">AB77</f>
        <v>0.0462266305589089</v>
      </c>
      <c r="AC302" s="272" t="n">
        <f aca="false">AC77</f>
        <v>0.0457990300212433</v>
      </c>
      <c r="AD302" s="272" t="n">
        <f aca="false">AD77</f>
        <v>0.0453939889857458</v>
      </c>
      <c r="AE302" s="272" t="n">
        <f aca="false">AE77</f>
        <v>0.0449885817554843</v>
      </c>
      <c r="AF302" s="272" t="n">
        <f aca="false">AF77</f>
        <v>0.0445917016389756</v>
      </c>
    </row>
    <row r="303" customFormat="false" ht="15" hidden="false" customHeight="false" outlineLevel="0" collapsed="false">
      <c r="A303" s="258" t="n">
        <v>76</v>
      </c>
      <c r="B303" s="270" t="n">
        <f aca="false">B302</f>
        <v>0.0641400633887016</v>
      </c>
      <c r="C303" s="270" t="n">
        <f aca="false">C302</f>
        <v>0.0632169107308308</v>
      </c>
      <c r="D303" s="270" t="n">
        <f aca="false">D302</f>
        <v>0.0622685188583273</v>
      </c>
      <c r="E303" s="270" t="n">
        <f aca="false">E302</f>
        <v>0.0612930542382089</v>
      </c>
      <c r="F303" s="270" t="n">
        <f aca="false">F302</f>
        <v>0.0603433218320042</v>
      </c>
      <c r="G303" s="270" t="n">
        <f aca="false">G302</f>
        <v>0.0593792855376453</v>
      </c>
      <c r="H303" s="270" t="n">
        <f aca="false">H302</f>
        <v>0.058519235654795</v>
      </c>
      <c r="I303" s="270" t="n">
        <f aca="false">I302</f>
        <v>0.0576712130859824</v>
      </c>
      <c r="J303" s="270" t="n">
        <f aca="false">J302</f>
        <v>0.0568498419827013</v>
      </c>
      <c r="K303" s="270" t="n">
        <f aca="false">K302</f>
        <v>0.031677425258875</v>
      </c>
      <c r="L303" s="270" t="n">
        <f aca="false">L302</f>
        <v>0.0552501531748922</v>
      </c>
      <c r="M303" s="270" t="n">
        <f aca="false">M302</f>
        <v>0.054537797926425</v>
      </c>
      <c r="N303" s="270" t="n">
        <f aca="false">N302</f>
        <v>0.0538244944235935</v>
      </c>
      <c r="O303" s="270" t="n">
        <f aca="false">O302</f>
        <v>0.053191804005981</v>
      </c>
      <c r="P303" s="270" t="n">
        <f aca="false">P302</f>
        <v>0.0525315094785299</v>
      </c>
      <c r="Q303" s="270" t="n">
        <f aca="false">Q302</f>
        <v>0.0518935103847603</v>
      </c>
      <c r="R303" s="270" t="n">
        <f aca="false">R302</f>
        <v>0.0513289424560829</v>
      </c>
      <c r="S303" s="270" t="n">
        <f aca="false">S302</f>
        <v>0.0507870415410059</v>
      </c>
      <c r="T303" s="270" t="n">
        <f aca="false">T302</f>
        <v>0.0502216106494751</v>
      </c>
      <c r="U303" s="270" t="n">
        <f aca="false">U302</f>
        <v>0.0496521744789125</v>
      </c>
      <c r="V303" s="270" t="n">
        <f aca="false">V302</f>
        <v>0.0490956519363929</v>
      </c>
      <c r="W303" s="270" t="n">
        <f aca="false">W302</f>
        <v>0.0485971832092207</v>
      </c>
      <c r="X303" s="270" t="n">
        <f aca="false">X302</f>
        <v>0.0481044277023488</v>
      </c>
      <c r="Y303" s="270" t="n">
        <f aca="false">Y302</f>
        <v>0.0476265410521591</v>
      </c>
      <c r="Z303" s="270" t="n">
        <f aca="false">Z302</f>
        <v>0.0471335986970596</v>
      </c>
      <c r="AA303" s="270" t="n">
        <f aca="false">AA302</f>
        <v>0.0466585601699874</v>
      </c>
      <c r="AB303" s="270" t="n">
        <f aca="false">AB302</f>
        <v>0.0462266305589089</v>
      </c>
      <c r="AC303" s="270" t="n">
        <f aca="false">AC302</f>
        <v>0.0457990300212433</v>
      </c>
      <c r="AD303" s="270" t="n">
        <f aca="false">AD302</f>
        <v>0.0453939889857458</v>
      </c>
      <c r="AE303" s="270" t="n">
        <f aca="false">AE302</f>
        <v>0.0449885817554843</v>
      </c>
      <c r="AF303" s="270" t="n">
        <f aca="false">AF302</f>
        <v>0.0445917016389756</v>
      </c>
    </row>
    <row r="304" customFormat="false" ht="15" hidden="false" customHeight="false" outlineLevel="0" collapsed="false">
      <c r="A304" s="271" t="n">
        <v>77</v>
      </c>
      <c r="B304" s="272" t="n">
        <f aca="false">B303</f>
        <v>0.0641400633887016</v>
      </c>
      <c r="C304" s="272" t="n">
        <f aca="false">C303</f>
        <v>0.0632169107308308</v>
      </c>
      <c r="D304" s="272" t="n">
        <f aca="false">D303</f>
        <v>0.0622685188583273</v>
      </c>
      <c r="E304" s="272" t="n">
        <f aca="false">E303</f>
        <v>0.0612930542382089</v>
      </c>
      <c r="F304" s="272" t="n">
        <f aca="false">F303</f>
        <v>0.0603433218320042</v>
      </c>
      <c r="G304" s="272" t="n">
        <f aca="false">G303</f>
        <v>0.0593792855376453</v>
      </c>
      <c r="H304" s="272" t="n">
        <f aca="false">H303</f>
        <v>0.058519235654795</v>
      </c>
      <c r="I304" s="272" t="n">
        <f aca="false">I303</f>
        <v>0.0576712130859824</v>
      </c>
      <c r="J304" s="272" t="n">
        <f aca="false">J303</f>
        <v>0.0568498419827013</v>
      </c>
      <c r="K304" s="272" t="n">
        <f aca="false">K303</f>
        <v>0.031677425258875</v>
      </c>
      <c r="L304" s="272" t="n">
        <f aca="false">L303</f>
        <v>0.0552501531748922</v>
      </c>
      <c r="M304" s="272" t="n">
        <f aca="false">M303</f>
        <v>0.054537797926425</v>
      </c>
      <c r="N304" s="272" t="n">
        <f aca="false">N303</f>
        <v>0.0538244944235935</v>
      </c>
      <c r="O304" s="272" t="n">
        <f aca="false">O303</f>
        <v>0.053191804005981</v>
      </c>
      <c r="P304" s="272" t="n">
        <f aca="false">P303</f>
        <v>0.0525315094785299</v>
      </c>
      <c r="Q304" s="272" t="n">
        <f aca="false">Q303</f>
        <v>0.0518935103847603</v>
      </c>
      <c r="R304" s="272" t="n">
        <f aca="false">R303</f>
        <v>0.0513289424560829</v>
      </c>
      <c r="S304" s="272" t="n">
        <f aca="false">S303</f>
        <v>0.0507870415410059</v>
      </c>
      <c r="T304" s="272" t="n">
        <f aca="false">T303</f>
        <v>0.0502216106494751</v>
      </c>
      <c r="U304" s="272" t="n">
        <f aca="false">U303</f>
        <v>0.0496521744789125</v>
      </c>
      <c r="V304" s="272" t="n">
        <f aca="false">V303</f>
        <v>0.0490956519363929</v>
      </c>
      <c r="W304" s="272" t="n">
        <f aca="false">W303</f>
        <v>0.0485971832092207</v>
      </c>
      <c r="X304" s="272" t="n">
        <f aca="false">X303</f>
        <v>0.0481044277023488</v>
      </c>
      <c r="Y304" s="272" t="n">
        <f aca="false">Y303</f>
        <v>0.0476265410521591</v>
      </c>
      <c r="Z304" s="272" t="n">
        <f aca="false">Z303</f>
        <v>0.0471335986970596</v>
      </c>
      <c r="AA304" s="272" t="n">
        <f aca="false">AA303</f>
        <v>0.0466585601699874</v>
      </c>
      <c r="AB304" s="272" t="n">
        <f aca="false">AB303</f>
        <v>0.0462266305589089</v>
      </c>
      <c r="AC304" s="272" t="n">
        <f aca="false">AC303</f>
        <v>0.0457990300212433</v>
      </c>
      <c r="AD304" s="272" t="n">
        <f aca="false">AD303</f>
        <v>0.0453939889857458</v>
      </c>
      <c r="AE304" s="272" t="n">
        <f aca="false">AE303</f>
        <v>0.0449885817554843</v>
      </c>
      <c r="AF304" s="272" t="n">
        <f aca="false">AF303</f>
        <v>0.0445917016389756</v>
      </c>
    </row>
    <row r="305" customFormat="false" ht="15" hidden="false" customHeight="false" outlineLevel="0" collapsed="false">
      <c r="A305" s="258" t="n">
        <v>78</v>
      </c>
      <c r="B305" s="270" t="n">
        <f aca="false">B304</f>
        <v>0.0641400633887016</v>
      </c>
      <c r="C305" s="270" t="n">
        <f aca="false">C304</f>
        <v>0.0632169107308308</v>
      </c>
      <c r="D305" s="270" t="n">
        <f aca="false">D304</f>
        <v>0.0622685188583273</v>
      </c>
      <c r="E305" s="270" t="n">
        <f aca="false">E304</f>
        <v>0.0612930542382089</v>
      </c>
      <c r="F305" s="270" t="n">
        <f aca="false">F304</f>
        <v>0.0603433218320042</v>
      </c>
      <c r="G305" s="270" t="n">
        <f aca="false">G304</f>
        <v>0.0593792855376453</v>
      </c>
      <c r="H305" s="270" t="n">
        <f aca="false">H304</f>
        <v>0.058519235654795</v>
      </c>
      <c r="I305" s="270" t="n">
        <f aca="false">I304</f>
        <v>0.0576712130859824</v>
      </c>
      <c r="J305" s="270" t="n">
        <f aca="false">J304</f>
        <v>0.0568498419827013</v>
      </c>
      <c r="K305" s="270" t="n">
        <f aca="false">K304</f>
        <v>0.031677425258875</v>
      </c>
      <c r="L305" s="270" t="n">
        <f aca="false">L304</f>
        <v>0.0552501531748922</v>
      </c>
      <c r="M305" s="270" t="n">
        <f aca="false">M304</f>
        <v>0.054537797926425</v>
      </c>
      <c r="N305" s="270" t="n">
        <f aca="false">N304</f>
        <v>0.0538244944235935</v>
      </c>
      <c r="O305" s="270" t="n">
        <f aca="false">O304</f>
        <v>0.053191804005981</v>
      </c>
      <c r="P305" s="270" t="n">
        <f aca="false">P304</f>
        <v>0.0525315094785299</v>
      </c>
      <c r="Q305" s="270" t="n">
        <f aca="false">Q304</f>
        <v>0.0518935103847603</v>
      </c>
      <c r="R305" s="270" t="n">
        <f aca="false">R304</f>
        <v>0.0513289424560829</v>
      </c>
      <c r="S305" s="270" t="n">
        <f aca="false">S304</f>
        <v>0.0507870415410059</v>
      </c>
      <c r="T305" s="270" t="n">
        <f aca="false">T304</f>
        <v>0.0502216106494751</v>
      </c>
      <c r="U305" s="270" t="n">
        <f aca="false">U304</f>
        <v>0.0496521744789125</v>
      </c>
      <c r="V305" s="270" t="n">
        <f aca="false">V304</f>
        <v>0.0490956519363929</v>
      </c>
      <c r="W305" s="270" t="n">
        <f aca="false">W304</f>
        <v>0.0485971832092207</v>
      </c>
      <c r="X305" s="270" t="n">
        <f aca="false">X304</f>
        <v>0.0481044277023488</v>
      </c>
      <c r="Y305" s="270" t="n">
        <f aca="false">Y304</f>
        <v>0.0476265410521591</v>
      </c>
      <c r="Z305" s="270" t="n">
        <f aca="false">Z304</f>
        <v>0.0471335986970596</v>
      </c>
      <c r="AA305" s="270" t="n">
        <f aca="false">AA304</f>
        <v>0.0466585601699874</v>
      </c>
      <c r="AB305" s="270" t="n">
        <f aca="false">AB304</f>
        <v>0.0462266305589089</v>
      </c>
      <c r="AC305" s="270" t="n">
        <f aca="false">AC304</f>
        <v>0.0457990300212433</v>
      </c>
      <c r="AD305" s="270" t="n">
        <f aca="false">AD304</f>
        <v>0.0453939889857458</v>
      </c>
      <c r="AE305" s="270" t="n">
        <f aca="false">AE304</f>
        <v>0.0449885817554843</v>
      </c>
      <c r="AF305" s="270" t="n">
        <f aca="false">AF304</f>
        <v>0.0445917016389756</v>
      </c>
    </row>
    <row r="306" customFormat="false" ht="15" hidden="false" customHeight="false" outlineLevel="0" collapsed="false">
      <c r="A306" s="271" t="n">
        <v>79</v>
      </c>
      <c r="B306" s="272" t="n">
        <f aca="false">B305</f>
        <v>0.0641400633887016</v>
      </c>
      <c r="C306" s="272" t="n">
        <f aca="false">C305</f>
        <v>0.0632169107308308</v>
      </c>
      <c r="D306" s="272" t="n">
        <f aca="false">D305</f>
        <v>0.0622685188583273</v>
      </c>
      <c r="E306" s="272" t="n">
        <f aca="false">E305</f>
        <v>0.0612930542382089</v>
      </c>
      <c r="F306" s="272" t="n">
        <f aca="false">F305</f>
        <v>0.0603433218320042</v>
      </c>
      <c r="G306" s="272" t="n">
        <f aca="false">G305</f>
        <v>0.0593792855376453</v>
      </c>
      <c r="H306" s="272" t="n">
        <f aca="false">H305</f>
        <v>0.058519235654795</v>
      </c>
      <c r="I306" s="272" t="n">
        <f aca="false">I305</f>
        <v>0.0576712130859824</v>
      </c>
      <c r="J306" s="272" t="n">
        <f aca="false">J305</f>
        <v>0.0568498419827013</v>
      </c>
      <c r="K306" s="272" t="n">
        <f aca="false">K305</f>
        <v>0.031677425258875</v>
      </c>
      <c r="L306" s="272" t="n">
        <f aca="false">L305</f>
        <v>0.0552501531748922</v>
      </c>
      <c r="M306" s="272" t="n">
        <f aca="false">M305</f>
        <v>0.054537797926425</v>
      </c>
      <c r="N306" s="272" t="n">
        <f aca="false">N305</f>
        <v>0.0538244944235935</v>
      </c>
      <c r="O306" s="272" t="n">
        <f aca="false">O305</f>
        <v>0.053191804005981</v>
      </c>
      <c r="P306" s="272" t="n">
        <f aca="false">P305</f>
        <v>0.0525315094785299</v>
      </c>
      <c r="Q306" s="272" t="n">
        <f aca="false">Q305</f>
        <v>0.0518935103847603</v>
      </c>
      <c r="R306" s="272" t="n">
        <f aca="false">R305</f>
        <v>0.0513289424560829</v>
      </c>
      <c r="S306" s="272" t="n">
        <f aca="false">S305</f>
        <v>0.0507870415410059</v>
      </c>
      <c r="T306" s="272" t="n">
        <f aca="false">T305</f>
        <v>0.0502216106494751</v>
      </c>
      <c r="U306" s="272" t="n">
        <f aca="false">U305</f>
        <v>0.0496521744789125</v>
      </c>
      <c r="V306" s="272" t="n">
        <f aca="false">V305</f>
        <v>0.0490956519363929</v>
      </c>
      <c r="W306" s="272" t="n">
        <f aca="false">W305</f>
        <v>0.0485971832092207</v>
      </c>
      <c r="X306" s="272" t="n">
        <f aca="false">X305</f>
        <v>0.0481044277023488</v>
      </c>
      <c r="Y306" s="272" t="n">
        <f aca="false">Y305</f>
        <v>0.0476265410521591</v>
      </c>
      <c r="Z306" s="272" t="n">
        <f aca="false">Z305</f>
        <v>0.0471335986970596</v>
      </c>
      <c r="AA306" s="272" t="n">
        <f aca="false">AA305</f>
        <v>0.0466585601699874</v>
      </c>
      <c r="AB306" s="272" t="n">
        <f aca="false">AB305</f>
        <v>0.0462266305589089</v>
      </c>
      <c r="AC306" s="272" t="n">
        <f aca="false">AC305</f>
        <v>0.0457990300212433</v>
      </c>
      <c r="AD306" s="272" t="n">
        <f aca="false">AD305</f>
        <v>0.0453939889857458</v>
      </c>
      <c r="AE306" s="272" t="n">
        <f aca="false">AE305</f>
        <v>0.0449885817554843</v>
      </c>
      <c r="AF306" s="272" t="n">
        <f aca="false">AF305</f>
        <v>0.0445917016389756</v>
      </c>
    </row>
    <row r="307" customFormat="false" ht="15" hidden="false" customHeight="false" outlineLevel="0" collapsed="false">
      <c r="A307" s="258" t="n">
        <v>80</v>
      </c>
      <c r="B307" s="270" t="n">
        <f aca="false">B78</f>
        <v>0.102791378243007</v>
      </c>
      <c r="C307" s="270" t="n">
        <f aca="false">C78</f>
        <v>0.101116968162924</v>
      </c>
      <c r="D307" s="270" t="n">
        <f aca="false">D78</f>
        <v>0.0994459910145806</v>
      </c>
      <c r="E307" s="270" t="n">
        <f aca="false">E78</f>
        <v>0.0978466831113602</v>
      </c>
      <c r="F307" s="270" t="n">
        <f aca="false">F78</f>
        <v>0.0962699591575202</v>
      </c>
      <c r="G307" s="270" t="n">
        <f aca="false">G78</f>
        <v>0.0947247402166703</v>
      </c>
      <c r="H307" s="270" t="n">
        <f aca="false">H78</f>
        <v>0.093310677133889</v>
      </c>
      <c r="I307" s="270" t="n">
        <f aca="false">I78</f>
        <v>0.0918833374904315</v>
      </c>
      <c r="J307" s="270" t="n">
        <f aca="false">J78</f>
        <v>0.090452388805724</v>
      </c>
      <c r="K307" s="270" t="n">
        <f aca="false">K78</f>
        <v>0.0584350972410674</v>
      </c>
      <c r="L307" s="270" t="n">
        <f aca="false">L78</f>
        <v>0.0875786427270761</v>
      </c>
      <c r="M307" s="270" t="n">
        <f aca="false">M78</f>
        <v>0.0863154214922454</v>
      </c>
      <c r="N307" s="270" t="n">
        <f aca="false">N78</f>
        <v>0.0851073546089035</v>
      </c>
      <c r="O307" s="270" t="n">
        <f aca="false">O78</f>
        <v>0.0838609660874507</v>
      </c>
      <c r="P307" s="270" t="n">
        <f aca="false">P78</f>
        <v>0.0826871277261661</v>
      </c>
      <c r="Q307" s="270" t="n">
        <f aca="false">Q78</f>
        <v>0.081522574037723</v>
      </c>
      <c r="R307" s="270" t="n">
        <f aca="false">R78</f>
        <v>0.0804769490485464</v>
      </c>
      <c r="S307" s="270" t="n">
        <f aca="false">S78</f>
        <v>0.0794349443785192</v>
      </c>
      <c r="T307" s="270" t="n">
        <f aca="false">T78</f>
        <v>0.0784518067909164</v>
      </c>
      <c r="U307" s="270" t="n">
        <f aca="false">U78</f>
        <v>0.0775069403212607</v>
      </c>
      <c r="V307" s="270" t="n">
        <f aca="false">V78</f>
        <v>0.0765813805724655</v>
      </c>
      <c r="W307" s="270" t="n">
        <f aca="false">W78</f>
        <v>0.0757391960505255</v>
      </c>
      <c r="X307" s="270" t="n">
        <f aca="false">X78</f>
        <v>0.0749233103429999</v>
      </c>
      <c r="Y307" s="270" t="n">
        <f aca="false">Y78</f>
        <v>0.074083819267365</v>
      </c>
      <c r="Z307" s="270" t="n">
        <f aca="false">Z78</f>
        <v>0.0732700408676517</v>
      </c>
      <c r="AA307" s="270" t="n">
        <f aca="false">AA78</f>
        <v>0.0724481667012406</v>
      </c>
      <c r="AB307" s="270" t="n">
        <f aca="false">AB78</f>
        <v>0.0717293757953838</v>
      </c>
      <c r="AC307" s="270" t="n">
        <f aca="false">AC78</f>
        <v>0.071029493548213</v>
      </c>
      <c r="AD307" s="270" t="n">
        <f aca="false">AD78</f>
        <v>0.0703129755474574</v>
      </c>
      <c r="AE307" s="270" t="n">
        <f aca="false">AE78</f>
        <v>0.0696083769445032</v>
      </c>
      <c r="AF307" s="270" t="n">
        <f aca="false">AF78</f>
        <v>0.068922950767274</v>
      </c>
    </row>
    <row r="308" customFormat="false" ht="15" hidden="false" customHeight="false" outlineLevel="0" collapsed="false">
      <c r="A308" s="271" t="n">
        <v>81</v>
      </c>
      <c r="B308" s="272" t="n">
        <f aca="false">B307</f>
        <v>0.102791378243007</v>
      </c>
      <c r="C308" s="272" t="n">
        <f aca="false">C307</f>
        <v>0.101116968162924</v>
      </c>
      <c r="D308" s="272" t="n">
        <f aca="false">D307</f>
        <v>0.0994459910145806</v>
      </c>
      <c r="E308" s="272" t="n">
        <f aca="false">E307</f>
        <v>0.0978466831113602</v>
      </c>
      <c r="F308" s="272" t="n">
        <f aca="false">F307</f>
        <v>0.0962699591575202</v>
      </c>
      <c r="G308" s="272" t="n">
        <f aca="false">G307</f>
        <v>0.0947247402166703</v>
      </c>
      <c r="H308" s="272" t="n">
        <f aca="false">H307</f>
        <v>0.093310677133889</v>
      </c>
      <c r="I308" s="272" t="n">
        <f aca="false">I307</f>
        <v>0.0918833374904315</v>
      </c>
      <c r="J308" s="272" t="n">
        <f aca="false">J307</f>
        <v>0.090452388805724</v>
      </c>
      <c r="K308" s="272" t="n">
        <f aca="false">K307</f>
        <v>0.0584350972410674</v>
      </c>
      <c r="L308" s="272" t="n">
        <f aca="false">L307</f>
        <v>0.0875786427270761</v>
      </c>
      <c r="M308" s="272" t="n">
        <f aca="false">M307</f>
        <v>0.0863154214922454</v>
      </c>
      <c r="N308" s="272" t="n">
        <f aca="false">N307</f>
        <v>0.0851073546089035</v>
      </c>
      <c r="O308" s="272" t="n">
        <f aca="false">O307</f>
        <v>0.0838609660874507</v>
      </c>
      <c r="P308" s="272" t="n">
        <f aca="false">P307</f>
        <v>0.0826871277261661</v>
      </c>
      <c r="Q308" s="272" t="n">
        <f aca="false">Q307</f>
        <v>0.081522574037723</v>
      </c>
      <c r="R308" s="272" t="n">
        <f aca="false">R307</f>
        <v>0.0804769490485464</v>
      </c>
      <c r="S308" s="272" t="n">
        <f aca="false">S307</f>
        <v>0.0794349443785192</v>
      </c>
      <c r="T308" s="272" t="n">
        <f aca="false">T307</f>
        <v>0.0784518067909164</v>
      </c>
      <c r="U308" s="272" t="n">
        <f aca="false">U307</f>
        <v>0.0775069403212607</v>
      </c>
      <c r="V308" s="272" t="n">
        <f aca="false">V307</f>
        <v>0.0765813805724655</v>
      </c>
      <c r="W308" s="272" t="n">
        <f aca="false">W307</f>
        <v>0.0757391960505255</v>
      </c>
      <c r="X308" s="272" t="n">
        <f aca="false">X307</f>
        <v>0.0749233103429999</v>
      </c>
      <c r="Y308" s="272" t="n">
        <f aca="false">Y307</f>
        <v>0.074083819267365</v>
      </c>
      <c r="Z308" s="272" t="n">
        <f aca="false">Z307</f>
        <v>0.0732700408676517</v>
      </c>
      <c r="AA308" s="272" t="n">
        <f aca="false">AA307</f>
        <v>0.0724481667012406</v>
      </c>
      <c r="AB308" s="272" t="n">
        <f aca="false">AB307</f>
        <v>0.0717293757953838</v>
      </c>
      <c r="AC308" s="272" t="n">
        <f aca="false">AC307</f>
        <v>0.071029493548213</v>
      </c>
      <c r="AD308" s="272" t="n">
        <f aca="false">AD307</f>
        <v>0.0703129755474574</v>
      </c>
      <c r="AE308" s="272" t="n">
        <f aca="false">AE307</f>
        <v>0.0696083769445032</v>
      </c>
      <c r="AF308" s="272" t="n">
        <f aca="false">AF307</f>
        <v>0.068922950767274</v>
      </c>
    </row>
    <row r="309" customFormat="false" ht="15" hidden="false" customHeight="false" outlineLevel="0" collapsed="false">
      <c r="A309" s="258" t="n">
        <v>82</v>
      </c>
      <c r="B309" s="270" t="n">
        <f aca="false">B308</f>
        <v>0.102791378243007</v>
      </c>
      <c r="C309" s="270" t="n">
        <f aca="false">C308</f>
        <v>0.101116968162924</v>
      </c>
      <c r="D309" s="270" t="n">
        <f aca="false">D308</f>
        <v>0.0994459910145806</v>
      </c>
      <c r="E309" s="270" t="n">
        <f aca="false">E308</f>
        <v>0.0978466831113602</v>
      </c>
      <c r="F309" s="270" t="n">
        <f aca="false">F308</f>
        <v>0.0962699591575202</v>
      </c>
      <c r="G309" s="270" t="n">
        <f aca="false">G308</f>
        <v>0.0947247402166703</v>
      </c>
      <c r="H309" s="270" t="n">
        <f aca="false">H308</f>
        <v>0.093310677133889</v>
      </c>
      <c r="I309" s="270" t="n">
        <f aca="false">I308</f>
        <v>0.0918833374904315</v>
      </c>
      <c r="J309" s="270" t="n">
        <f aca="false">J308</f>
        <v>0.090452388805724</v>
      </c>
      <c r="K309" s="270" t="n">
        <f aca="false">K308</f>
        <v>0.0584350972410674</v>
      </c>
      <c r="L309" s="270" t="n">
        <f aca="false">L308</f>
        <v>0.0875786427270761</v>
      </c>
      <c r="M309" s="270" t="n">
        <f aca="false">M308</f>
        <v>0.0863154214922454</v>
      </c>
      <c r="N309" s="270" t="n">
        <f aca="false">N308</f>
        <v>0.0851073546089035</v>
      </c>
      <c r="O309" s="270" t="n">
        <f aca="false">O308</f>
        <v>0.0838609660874507</v>
      </c>
      <c r="P309" s="270" t="n">
        <f aca="false">P308</f>
        <v>0.0826871277261661</v>
      </c>
      <c r="Q309" s="270" t="n">
        <f aca="false">Q308</f>
        <v>0.081522574037723</v>
      </c>
      <c r="R309" s="270" t="n">
        <f aca="false">R308</f>
        <v>0.0804769490485464</v>
      </c>
      <c r="S309" s="270" t="n">
        <f aca="false">S308</f>
        <v>0.0794349443785192</v>
      </c>
      <c r="T309" s="270" t="n">
        <f aca="false">T308</f>
        <v>0.0784518067909164</v>
      </c>
      <c r="U309" s="270" t="n">
        <f aca="false">U308</f>
        <v>0.0775069403212607</v>
      </c>
      <c r="V309" s="270" t="n">
        <f aca="false">V308</f>
        <v>0.0765813805724655</v>
      </c>
      <c r="W309" s="270" t="n">
        <f aca="false">W308</f>
        <v>0.0757391960505255</v>
      </c>
      <c r="X309" s="270" t="n">
        <f aca="false">X308</f>
        <v>0.0749233103429999</v>
      </c>
      <c r="Y309" s="270" t="n">
        <f aca="false">Y308</f>
        <v>0.074083819267365</v>
      </c>
      <c r="Z309" s="270" t="n">
        <f aca="false">Z308</f>
        <v>0.0732700408676517</v>
      </c>
      <c r="AA309" s="270" t="n">
        <f aca="false">AA308</f>
        <v>0.0724481667012406</v>
      </c>
      <c r="AB309" s="270" t="n">
        <f aca="false">AB308</f>
        <v>0.0717293757953838</v>
      </c>
      <c r="AC309" s="270" t="n">
        <f aca="false">AC308</f>
        <v>0.071029493548213</v>
      </c>
      <c r="AD309" s="270" t="n">
        <f aca="false">AD308</f>
        <v>0.0703129755474574</v>
      </c>
      <c r="AE309" s="270" t="n">
        <f aca="false">AE308</f>
        <v>0.0696083769445032</v>
      </c>
      <c r="AF309" s="270" t="n">
        <f aca="false">AF308</f>
        <v>0.068922950767274</v>
      </c>
    </row>
    <row r="310" customFormat="false" ht="15" hidden="false" customHeight="false" outlineLevel="0" collapsed="false">
      <c r="A310" s="271" t="n">
        <v>83</v>
      </c>
      <c r="B310" s="272" t="n">
        <f aca="false">B309</f>
        <v>0.102791378243007</v>
      </c>
      <c r="C310" s="272" t="n">
        <f aca="false">C309</f>
        <v>0.101116968162924</v>
      </c>
      <c r="D310" s="272" t="n">
        <f aca="false">D309</f>
        <v>0.0994459910145806</v>
      </c>
      <c r="E310" s="272" t="n">
        <f aca="false">E309</f>
        <v>0.0978466831113602</v>
      </c>
      <c r="F310" s="272" t="n">
        <f aca="false">F309</f>
        <v>0.0962699591575202</v>
      </c>
      <c r="G310" s="272" t="n">
        <f aca="false">G309</f>
        <v>0.0947247402166703</v>
      </c>
      <c r="H310" s="272" t="n">
        <f aca="false">H309</f>
        <v>0.093310677133889</v>
      </c>
      <c r="I310" s="272" t="n">
        <f aca="false">I309</f>
        <v>0.0918833374904315</v>
      </c>
      <c r="J310" s="272" t="n">
        <f aca="false">J309</f>
        <v>0.090452388805724</v>
      </c>
      <c r="K310" s="272" t="n">
        <f aca="false">K309</f>
        <v>0.0584350972410674</v>
      </c>
      <c r="L310" s="272" t="n">
        <f aca="false">L309</f>
        <v>0.0875786427270761</v>
      </c>
      <c r="M310" s="272" t="n">
        <f aca="false">M309</f>
        <v>0.0863154214922454</v>
      </c>
      <c r="N310" s="272" t="n">
        <f aca="false">N309</f>
        <v>0.0851073546089035</v>
      </c>
      <c r="O310" s="272" t="n">
        <f aca="false">O309</f>
        <v>0.0838609660874507</v>
      </c>
      <c r="P310" s="272" t="n">
        <f aca="false">P309</f>
        <v>0.0826871277261661</v>
      </c>
      <c r="Q310" s="272" t="n">
        <f aca="false">Q309</f>
        <v>0.081522574037723</v>
      </c>
      <c r="R310" s="272" t="n">
        <f aca="false">R309</f>
        <v>0.0804769490485464</v>
      </c>
      <c r="S310" s="272" t="n">
        <f aca="false">S309</f>
        <v>0.0794349443785192</v>
      </c>
      <c r="T310" s="272" t="n">
        <f aca="false">T309</f>
        <v>0.0784518067909164</v>
      </c>
      <c r="U310" s="272" t="n">
        <f aca="false">U309</f>
        <v>0.0775069403212607</v>
      </c>
      <c r="V310" s="272" t="n">
        <f aca="false">V309</f>
        <v>0.0765813805724655</v>
      </c>
      <c r="W310" s="272" t="n">
        <f aca="false">W309</f>
        <v>0.0757391960505255</v>
      </c>
      <c r="X310" s="272" t="n">
        <f aca="false">X309</f>
        <v>0.0749233103429999</v>
      </c>
      <c r="Y310" s="272" t="n">
        <f aca="false">Y309</f>
        <v>0.074083819267365</v>
      </c>
      <c r="Z310" s="272" t="n">
        <f aca="false">Z309</f>
        <v>0.0732700408676517</v>
      </c>
      <c r="AA310" s="272" t="n">
        <f aca="false">AA309</f>
        <v>0.0724481667012406</v>
      </c>
      <c r="AB310" s="272" t="n">
        <f aca="false">AB309</f>
        <v>0.0717293757953838</v>
      </c>
      <c r="AC310" s="272" t="n">
        <f aca="false">AC309</f>
        <v>0.071029493548213</v>
      </c>
      <c r="AD310" s="272" t="n">
        <f aca="false">AD309</f>
        <v>0.0703129755474574</v>
      </c>
      <c r="AE310" s="272" t="n">
        <f aca="false">AE309</f>
        <v>0.0696083769445032</v>
      </c>
      <c r="AF310" s="272" t="n">
        <f aca="false">AF309</f>
        <v>0.068922950767274</v>
      </c>
    </row>
    <row r="311" customFormat="false" ht="15" hidden="false" customHeight="false" outlineLevel="0" collapsed="false">
      <c r="A311" s="258" t="n">
        <v>84</v>
      </c>
      <c r="B311" s="270" t="n">
        <f aca="false">B310</f>
        <v>0.102791378243007</v>
      </c>
      <c r="C311" s="270" t="n">
        <f aca="false">C310</f>
        <v>0.101116968162924</v>
      </c>
      <c r="D311" s="270" t="n">
        <f aca="false">D310</f>
        <v>0.0994459910145806</v>
      </c>
      <c r="E311" s="270" t="n">
        <f aca="false">E310</f>
        <v>0.0978466831113602</v>
      </c>
      <c r="F311" s="270" t="n">
        <f aca="false">F310</f>
        <v>0.0962699591575202</v>
      </c>
      <c r="G311" s="270" t="n">
        <f aca="false">G310</f>
        <v>0.0947247402166703</v>
      </c>
      <c r="H311" s="270" t="n">
        <f aca="false">H310</f>
        <v>0.093310677133889</v>
      </c>
      <c r="I311" s="270" t="n">
        <f aca="false">I310</f>
        <v>0.0918833374904315</v>
      </c>
      <c r="J311" s="270" t="n">
        <f aca="false">J310</f>
        <v>0.090452388805724</v>
      </c>
      <c r="K311" s="270" t="n">
        <f aca="false">K310</f>
        <v>0.0584350972410674</v>
      </c>
      <c r="L311" s="270" t="n">
        <f aca="false">L310</f>
        <v>0.0875786427270761</v>
      </c>
      <c r="M311" s="270" t="n">
        <f aca="false">M310</f>
        <v>0.0863154214922454</v>
      </c>
      <c r="N311" s="270" t="n">
        <f aca="false">N310</f>
        <v>0.0851073546089035</v>
      </c>
      <c r="O311" s="270" t="n">
        <f aca="false">O310</f>
        <v>0.0838609660874507</v>
      </c>
      <c r="P311" s="270" t="n">
        <f aca="false">P310</f>
        <v>0.0826871277261661</v>
      </c>
      <c r="Q311" s="270" t="n">
        <f aca="false">Q310</f>
        <v>0.081522574037723</v>
      </c>
      <c r="R311" s="270" t="n">
        <f aca="false">R310</f>
        <v>0.0804769490485464</v>
      </c>
      <c r="S311" s="270" t="n">
        <f aca="false">S310</f>
        <v>0.0794349443785192</v>
      </c>
      <c r="T311" s="270" t="n">
        <f aca="false">T310</f>
        <v>0.0784518067909164</v>
      </c>
      <c r="U311" s="270" t="n">
        <f aca="false">U310</f>
        <v>0.0775069403212607</v>
      </c>
      <c r="V311" s="270" t="n">
        <f aca="false">V310</f>
        <v>0.0765813805724655</v>
      </c>
      <c r="W311" s="270" t="n">
        <f aca="false">W310</f>
        <v>0.0757391960505255</v>
      </c>
      <c r="X311" s="270" t="n">
        <f aca="false">X310</f>
        <v>0.0749233103429999</v>
      </c>
      <c r="Y311" s="270" t="n">
        <f aca="false">Y310</f>
        <v>0.074083819267365</v>
      </c>
      <c r="Z311" s="270" t="n">
        <f aca="false">Z310</f>
        <v>0.0732700408676517</v>
      </c>
      <c r="AA311" s="270" t="n">
        <f aca="false">AA310</f>
        <v>0.0724481667012406</v>
      </c>
      <c r="AB311" s="270" t="n">
        <f aca="false">AB310</f>
        <v>0.0717293757953838</v>
      </c>
      <c r="AC311" s="270" t="n">
        <f aca="false">AC310</f>
        <v>0.071029493548213</v>
      </c>
      <c r="AD311" s="270" t="n">
        <f aca="false">AD310</f>
        <v>0.0703129755474574</v>
      </c>
      <c r="AE311" s="270" t="n">
        <f aca="false">AE310</f>
        <v>0.0696083769445032</v>
      </c>
      <c r="AF311" s="270" t="n">
        <f aca="false">AF310</f>
        <v>0.068922950767274</v>
      </c>
    </row>
    <row r="312" customFormat="false" ht="15" hidden="false" customHeight="false" outlineLevel="0" collapsed="false">
      <c r="A312" s="271" t="n">
        <v>85</v>
      </c>
      <c r="B312" s="272" t="n">
        <f aca="false">B79</f>
        <v>0.147985937898934</v>
      </c>
      <c r="C312" s="272" t="n">
        <f aca="false">C79</f>
        <v>0.14554494658135</v>
      </c>
      <c r="D312" s="272" t="n">
        <f aca="false">D79</f>
        <v>0.143203725564923</v>
      </c>
      <c r="E312" s="272" t="n">
        <f aca="false">E79</f>
        <v>0.140966724884887</v>
      </c>
      <c r="F312" s="272" t="n">
        <f aca="false">F79</f>
        <v>0.138754855177006</v>
      </c>
      <c r="G312" s="272" t="n">
        <f aca="false">G79</f>
        <v>0.136561347344979</v>
      </c>
      <c r="H312" s="272" t="n">
        <f aca="false">H79</f>
        <v>0.134552925230378</v>
      </c>
      <c r="I312" s="272" t="n">
        <f aca="false">I79</f>
        <v>0.132591291578188</v>
      </c>
      <c r="J312" s="272" t="n">
        <f aca="false">J79</f>
        <v>0.13057532815255</v>
      </c>
      <c r="K312" s="272" t="n">
        <f aca="false">K79</f>
        <v>0.0941190059098697</v>
      </c>
      <c r="L312" s="272" t="n">
        <f aca="false">L79</f>
        <v>0.126794314394324</v>
      </c>
      <c r="M312" s="272" t="n">
        <f aca="false">M79</f>
        <v>0.125120205150123</v>
      </c>
      <c r="N312" s="272" t="n">
        <f aca="false">N79</f>
        <v>0.123328635241653</v>
      </c>
      <c r="O312" s="272" t="n">
        <f aca="false">O79</f>
        <v>0.12157643775077</v>
      </c>
      <c r="P312" s="272" t="n">
        <f aca="false">P79</f>
        <v>0.119894798157203</v>
      </c>
      <c r="Q312" s="272" t="n">
        <f aca="false">Q79</f>
        <v>0.118134899083572</v>
      </c>
      <c r="R312" s="272" t="n">
        <f aca="false">R79</f>
        <v>0.116615080671715</v>
      </c>
      <c r="S312" s="272" t="n">
        <f aca="false">S79</f>
        <v>0.115132651736552</v>
      </c>
      <c r="T312" s="272" t="n">
        <f aca="false">T79</f>
        <v>0.113671368291223</v>
      </c>
      <c r="U312" s="272" t="n">
        <f aca="false">U79</f>
        <v>0.112199662574903</v>
      </c>
      <c r="V312" s="272" t="n">
        <f aca="false">V79</f>
        <v>0.110751722239064</v>
      </c>
      <c r="W312" s="272" t="n">
        <f aca="false">W79</f>
        <v>0.109528146816471</v>
      </c>
      <c r="X312" s="272" t="n">
        <f aca="false">X79</f>
        <v>0.108266354393996</v>
      </c>
      <c r="Y312" s="272" t="n">
        <f aca="false">Y79</f>
        <v>0.10708922325676</v>
      </c>
      <c r="Z312" s="272" t="n">
        <f aca="false">Z79</f>
        <v>0.105909261725039</v>
      </c>
      <c r="AA312" s="272" t="n">
        <f aca="false">AA79</f>
        <v>0.104799679130086</v>
      </c>
      <c r="AB312" s="272" t="n">
        <f aca="false">AB79</f>
        <v>0.103803762113516</v>
      </c>
      <c r="AC312" s="272" t="n">
        <f aca="false">AC79</f>
        <v>0.10279834878752</v>
      </c>
      <c r="AD312" s="272" t="n">
        <f aca="false">AD79</f>
        <v>0.101781272728003</v>
      </c>
      <c r="AE312" s="272" t="n">
        <f aca="false">AE79</f>
        <v>0.100777823264518</v>
      </c>
      <c r="AF312" s="272" t="n">
        <f aca="false">AF79</f>
        <v>0.0997908869122483</v>
      </c>
    </row>
    <row r="313" customFormat="false" ht="15" hidden="false" customHeight="false" outlineLevel="0" collapsed="false">
      <c r="A313" s="258" t="n">
        <v>86</v>
      </c>
      <c r="B313" s="270" t="n">
        <f aca="false">B312</f>
        <v>0.147985937898934</v>
      </c>
      <c r="C313" s="270" t="n">
        <f aca="false">C312</f>
        <v>0.14554494658135</v>
      </c>
      <c r="D313" s="270" t="n">
        <f aca="false">D312</f>
        <v>0.143203725564923</v>
      </c>
      <c r="E313" s="270" t="n">
        <f aca="false">E312</f>
        <v>0.140966724884887</v>
      </c>
      <c r="F313" s="270" t="n">
        <f aca="false">F312</f>
        <v>0.138754855177006</v>
      </c>
      <c r="G313" s="270" t="n">
        <f aca="false">G312</f>
        <v>0.136561347344979</v>
      </c>
      <c r="H313" s="270" t="n">
        <f aca="false">H312</f>
        <v>0.134552925230378</v>
      </c>
      <c r="I313" s="270" t="n">
        <f aca="false">I312</f>
        <v>0.132591291578188</v>
      </c>
      <c r="J313" s="270" t="n">
        <f aca="false">J312</f>
        <v>0.13057532815255</v>
      </c>
      <c r="K313" s="270" t="n">
        <f aca="false">K312</f>
        <v>0.0941190059098697</v>
      </c>
      <c r="L313" s="270" t="n">
        <f aca="false">L312</f>
        <v>0.126794314394324</v>
      </c>
      <c r="M313" s="270" t="n">
        <f aca="false">M312</f>
        <v>0.125120205150123</v>
      </c>
      <c r="N313" s="270" t="n">
        <f aca="false">N312</f>
        <v>0.123328635241653</v>
      </c>
      <c r="O313" s="270" t="n">
        <f aca="false">O312</f>
        <v>0.12157643775077</v>
      </c>
      <c r="P313" s="270" t="n">
        <f aca="false">P312</f>
        <v>0.119894798157203</v>
      </c>
      <c r="Q313" s="270" t="n">
        <f aca="false">Q312</f>
        <v>0.118134899083572</v>
      </c>
      <c r="R313" s="270" t="n">
        <f aca="false">R312</f>
        <v>0.116615080671715</v>
      </c>
      <c r="S313" s="270" t="n">
        <f aca="false">S312</f>
        <v>0.115132651736552</v>
      </c>
      <c r="T313" s="270" t="n">
        <f aca="false">T312</f>
        <v>0.113671368291223</v>
      </c>
      <c r="U313" s="270" t="n">
        <f aca="false">U312</f>
        <v>0.112199662574903</v>
      </c>
      <c r="V313" s="270" t="n">
        <f aca="false">V312</f>
        <v>0.110751722239064</v>
      </c>
      <c r="W313" s="270" t="n">
        <f aca="false">W312</f>
        <v>0.109528146816471</v>
      </c>
      <c r="X313" s="270" t="n">
        <f aca="false">X312</f>
        <v>0.108266354393996</v>
      </c>
      <c r="Y313" s="270" t="n">
        <f aca="false">Y312</f>
        <v>0.10708922325676</v>
      </c>
      <c r="Z313" s="270" t="n">
        <f aca="false">Z312</f>
        <v>0.105909261725039</v>
      </c>
      <c r="AA313" s="270" t="n">
        <f aca="false">AA312</f>
        <v>0.104799679130086</v>
      </c>
      <c r="AB313" s="270" t="n">
        <f aca="false">AB312</f>
        <v>0.103803762113516</v>
      </c>
      <c r="AC313" s="270" t="n">
        <f aca="false">AC312</f>
        <v>0.10279834878752</v>
      </c>
      <c r="AD313" s="270" t="n">
        <f aca="false">AD312</f>
        <v>0.101781272728003</v>
      </c>
      <c r="AE313" s="270" t="n">
        <f aca="false">AE312</f>
        <v>0.100777823264518</v>
      </c>
      <c r="AF313" s="270" t="n">
        <f aca="false">AF312</f>
        <v>0.0997908869122483</v>
      </c>
    </row>
    <row r="314" customFormat="false" ht="15" hidden="false" customHeight="false" outlineLevel="0" collapsed="false">
      <c r="A314" s="271" t="n">
        <v>87</v>
      </c>
      <c r="B314" s="272" t="n">
        <f aca="false">B313</f>
        <v>0.147985937898934</v>
      </c>
      <c r="C314" s="272" t="n">
        <f aca="false">C313</f>
        <v>0.14554494658135</v>
      </c>
      <c r="D314" s="272" t="n">
        <f aca="false">D313</f>
        <v>0.143203725564923</v>
      </c>
      <c r="E314" s="272" t="n">
        <f aca="false">E313</f>
        <v>0.140966724884887</v>
      </c>
      <c r="F314" s="272" t="n">
        <f aca="false">F313</f>
        <v>0.138754855177006</v>
      </c>
      <c r="G314" s="272" t="n">
        <f aca="false">G313</f>
        <v>0.136561347344979</v>
      </c>
      <c r="H314" s="272" t="n">
        <f aca="false">H313</f>
        <v>0.134552925230378</v>
      </c>
      <c r="I314" s="272" t="n">
        <f aca="false">I313</f>
        <v>0.132591291578188</v>
      </c>
      <c r="J314" s="272" t="n">
        <f aca="false">J313</f>
        <v>0.13057532815255</v>
      </c>
      <c r="K314" s="272" t="n">
        <f aca="false">K313</f>
        <v>0.0941190059098697</v>
      </c>
      <c r="L314" s="272" t="n">
        <f aca="false">L313</f>
        <v>0.126794314394324</v>
      </c>
      <c r="M314" s="272" t="n">
        <f aca="false">M313</f>
        <v>0.125120205150123</v>
      </c>
      <c r="N314" s="272" t="n">
        <f aca="false">N313</f>
        <v>0.123328635241653</v>
      </c>
      <c r="O314" s="272" t="n">
        <f aca="false">O313</f>
        <v>0.12157643775077</v>
      </c>
      <c r="P314" s="272" t="n">
        <f aca="false">P313</f>
        <v>0.119894798157203</v>
      </c>
      <c r="Q314" s="272" t="n">
        <f aca="false">Q313</f>
        <v>0.118134899083572</v>
      </c>
      <c r="R314" s="272" t="n">
        <f aca="false">R313</f>
        <v>0.116615080671715</v>
      </c>
      <c r="S314" s="272" t="n">
        <f aca="false">S313</f>
        <v>0.115132651736552</v>
      </c>
      <c r="T314" s="272" t="n">
        <f aca="false">T313</f>
        <v>0.113671368291223</v>
      </c>
      <c r="U314" s="272" t="n">
        <f aca="false">U313</f>
        <v>0.112199662574903</v>
      </c>
      <c r="V314" s="272" t="n">
        <f aca="false">V313</f>
        <v>0.110751722239064</v>
      </c>
      <c r="W314" s="272" t="n">
        <f aca="false">W313</f>
        <v>0.109528146816471</v>
      </c>
      <c r="X314" s="272" t="n">
        <f aca="false">X313</f>
        <v>0.108266354393996</v>
      </c>
      <c r="Y314" s="272" t="n">
        <f aca="false">Y313</f>
        <v>0.10708922325676</v>
      </c>
      <c r="Z314" s="272" t="n">
        <f aca="false">Z313</f>
        <v>0.105909261725039</v>
      </c>
      <c r="AA314" s="272" t="n">
        <f aca="false">AA313</f>
        <v>0.104799679130086</v>
      </c>
      <c r="AB314" s="272" t="n">
        <f aca="false">AB313</f>
        <v>0.103803762113516</v>
      </c>
      <c r="AC314" s="272" t="n">
        <f aca="false">AC313</f>
        <v>0.10279834878752</v>
      </c>
      <c r="AD314" s="272" t="n">
        <f aca="false">AD313</f>
        <v>0.101781272728003</v>
      </c>
      <c r="AE314" s="272" t="n">
        <f aca="false">AE313</f>
        <v>0.100777823264518</v>
      </c>
      <c r="AF314" s="272" t="n">
        <f aca="false">AF313</f>
        <v>0.0997908869122483</v>
      </c>
    </row>
    <row r="315" customFormat="false" ht="15" hidden="false" customHeight="false" outlineLevel="0" collapsed="false">
      <c r="A315" s="258" t="n">
        <v>88</v>
      </c>
      <c r="B315" s="270" t="n">
        <f aca="false">B314</f>
        <v>0.147985937898934</v>
      </c>
      <c r="C315" s="270" t="n">
        <f aca="false">C314</f>
        <v>0.14554494658135</v>
      </c>
      <c r="D315" s="270" t="n">
        <f aca="false">D314</f>
        <v>0.143203725564923</v>
      </c>
      <c r="E315" s="270" t="n">
        <f aca="false">E314</f>
        <v>0.140966724884887</v>
      </c>
      <c r="F315" s="270" t="n">
        <f aca="false">F314</f>
        <v>0.138754855177006</v>
      </c>
      <c r="G315" s="270" t="n">
        <f aca="false">G314</f>
        <v>0.136561347344979</v>
      </c>
      <c r="H315" s="270" t="n">
        <f aca="false">H314</f>
        <v>0.134552925230378</v>
      </c>
      <c r="I315" s="270" t="n">
        <f aca="false">I314</f>
        <v>0.132591291578188</v>
      </c>
      <c r="J315" s="270" t="n">
        <f aca="false">J314</f>
        <v>0.13057532815255</v>
      </c>
      <c r="K315" s="270" t="n">
        <f aca="false">K314</f>
        <v>0.0941190059098697</v>
      </c>
      <c r="L315" s="270" t="n">
        <f aca="false">L314</f>
        <v>0.126794314394324</v>
      </c>
      <c r="M315" s="270" t="n">
        <f aca="false">M314</f>
        <v>0.125120205150123</v>
      </c>
      <c r="N315" s="270" t="n">
        <f aca="false">N314</f>
        <v>0.123328635241653</v>
      </c>
      <c r="O315" s="270" t="n">
        <f aca="false">O314</f>
        <v>0.12157643775077</v>
      </c>
      <c r="P315" s="270" t="n">
        <f aca="false">P314</f>
        <v>0.119894798157203</v>
      </c>
      <c r="Q315" s="270" t="n">
        <f aca="false">Q314</f>
        <v>0.118134899083572</v>
      </c>
      <c r="R315" s="270" t="n">
        <f aca="false">R314</f>
        <v>0.116615080671715</v>
      </c>
      <c r="S315" s="270" t="n">
        <f aca="false">S314</f>
        <v>0.115132651736552</v>
      </c>
      <c r="T315" s="270" t="n">
        <f aca="false">T314</f>
        <v>0.113671368291223</v>
      </c>
      <c r="U315" s="270" t="n">
        <f aca="false">U314</f>
        <v>0.112199662574903</v>
      </c>
      <c r="V315" s="270" t="n">
        <f aca="false">V314</f>
        <v>0.110751722239064</v>
      </c>
      <c r="W315" s="270" t="n">
        <f aca="false">W314</f>
        <v>0.109528146816471</v>
      </c>
      <c r="X315" s="270" t="n">
        <f aca="false">X314</f>
        <v>0.108266354393996</v>
      </c>
      <c r="Y315" s="270" t="n">
        <f aca="false">Y314</f>
        <v>0.10708922325676</v>
      </c>
      <c r="Z315" s="270" t="n">
        <f aca="false">Z314</f>
        <v>0.105909261725039</v>
      </c>
      <c r="AA315" s="270" t="n">
        <f aca="false">AA314</f>
        <v>0.104799679130086</v>
      </c>
      <c r="AB315" s="270" t="n">
        <f aca="false">AB314</f>
        <v>0.103803762113516</v>
      </c>
      <c r="AC315" s="270" t="n">
        <f aca="false">AC314</f>
        <v>0.10279834878752</v>
      </c>
      <c r="AD315" s="270" t="n">
        <f aca="false">AD314</f>
        <v>0.101781272728003</v>
      </c>
      <c r="AE315" s="270" t="n">
        <f aca="false">AE314</f>
        <v>0.100777823264518</v>
      </c>
      <c r="AF315" s="270" t="n">
        <f aca="false">AF314</f>
        <v>0.0997908869122483</v>
      </c>
    </row>
    <row r="316" customFormat="false" ht="15" hidden="false" customHeight="false" outlineLevel="0" collapsed="false">
      <c r="A316" s="271" t="n">
        <v>89</v>
      </c>
      <c r="B316" s="272" t="n">
        <f aca="false">B315</f>
        <v>0.147985937898934</v>
      </c>
      <c r="C316" s="272" t="n">
        <f aca="false">C315</f>
        <v>0.14554494658135</v>
      </c>
      <c r="D316" s="272" t="n">
        <f aca="false">D315</f>
        <v>0.143203725564923</v>
      </c>
      <c r="E316" s="272" t="n">
        <f aca="false">E315</f>
        <v>0.140966724884887</v>
      </c>
      <c r="F316" s="272" t="n">
        <f aca="false">F315</f>
        <v>0.138754855177006</v>
      </c>
      <c r="G316" s="272" t="n">
        <f aca="false">G315</f>
        <v>0.136561347344979</v>
      </c>
      <c r="H316" s="272" t="n">
        <f aca="false">H315</f>
        <v>0.134552925230378</v>
      </c>
      <c r="I316" s="272" t="n">
        <f aca="false">I315</f>
        <v>0.132591291578188</v>
      </c>
      <c r="J316" s="272" t="n">
        <f aca="false">J315</f>
        <v>0.13057532815255</v>
      </c>
      <c r="K316" s="272" t="n">
        <f aca="false">K315</f>
        <v>0.0941190059098697</v>
      </c>
      <c r="L316" s="272" t="n">
        <f aca="false">L315</f>
        <v>0.126794314394324</v>
      </c>
      <c r="M316" s="272" t="n">
        <f aca="false">M315</f>
        <v>0.125120205150123</v>
      </c>
      <c r="N316" s="272" t="n">
        <f aca="false">N315</f>
        <v>0.123328635241653</v>
      </c>
      <c r="O316" s="272" t="n">
        <f aca="false">O315</f>
        <v>0.12157643775077</v>
      </c>
      <c r="P316" s="272" t="n">
        <f aca="false">P315</f>
        <v>0.119894798157203</v>
      </c>
      <c r="Q316" s="272" t="n">
        <f aca="false">Q315</f>
        <v>0.118134899083572</v>
      </c>
      <c r="R316" s="272" t="n">
        <f aca="false">R315</f>
        <v>0.116615080671715</v>
      </c>
      <c r="S316" s="272" t="n">
        <f aca="false">S315</f>
        <v>0.115132651736552</v>
      </c>
      <c r="T316" s="272" t="n">
        <f aca="false">T315</f>
        <v>0.113671368291223</v>
      </c>
      <c r="U316" s="272" t="n">
        <f aca="false">U315</f>
        <v>0.112199662574903</v>
      </c>
      <c r="V316" s="272" t="n">
        <f aca="false">V315</f>
        <v>0.110751722239064</v>
      </c>
      <c r="W316" s="272" t="n">
        <f aca="false">W315</f>
        <v>0.109528146816471</v>
      </c>
      <c r="X316" s="272" t="n">
        <f aca="false">X315</f>
        <v>0.108266354393996</v>
      </c>
      <c r="Y316" s="272" t="n">
        <f aca="false">Y315</f>
        <v>0.10708922325676</v>
      </c>
      <c r="Z316" s="272" t="n">
        <f aca="false">Z315</f>
        <v>0.105909261725039</v>
      </c>
      <c r="AA316" s="272" t="n">
        <f aca="false">AA315</f>
        <v>0.104799679130086</v>
      </c>
      <c r="AB316" s="272" t="n">
        <f aca="false">AB315</f>
        <v>0.103803762113516</v>
      </c>
      <c r="AC316" s="272" t="n">
        <f aca="false">AC315</f>
        <v>0.10279834878752</v>
      </c>
      <c r="AD316" s="272" t="n">
        <f aca="false">AD315</f>
        <v>0.101781272728003</v>
      </c>
      <c r="AE316" s="272" t="n">
        <f aca="false">AE315</f>
        <v>0.100777823264518</v>
      </c>
      <c r="AF316" s="272" t="n">
        <f aca="false">AF315</f>
        <v>0.0997908869122483</v>
      </c>
    </row>
    <row r="317" customFormat="false" ht="15" hidden="false" customHeight="false" outlineLevel="0" collapsed="false">
      <c r="A317" s="258" t="n">
        <v>90</v>
      </c>
      <c r="B317" s="270" t="n">
        <f aca="false">B80</f>
        <v>0.197378995883154</v>
      </c>
      <c r="C317" s="270" t="n">
        <f aca="false">C80</f>
        <v>0.195055723812792</v>
      </c>
      <c r="D317" s="270" t="n">
        <f aca="false">D80</f>
        <v>0.192664114089118</v>
      </c>
      <c r="E317" s="270" t="n">
        <f aca="false">E80</f>
        <v>0.189886507926119</v>
      </c>
      <c r="F317" s="270" t="n">
        <f aca="false">F80</f>
        <v>0.187079742989491</v>
      </c>
      <c r="G317" s="270" t="n">
        <f aca="false">G80</f>
        <v>0.184269983589792</v>
      </c>
      <c r="H317" s="270" t="n">
        <f aca="false">H80</f>
        <v>0.181731294374659</v>
      </c>
      <c r="I317" s="270" t="n">
        <f aca="false">I80</f>
        <v>0.179113281121998</v>
      </c>
      <c r="J317" s="270" t="n">
        <f aca="false">J80</f>
        <v>0.176698804554678</v>
      </c>
      <c r="K317" s="270" t="n">
        <f aca="false">K80</f>
        <v>0.139515669406693</v>
      </c>
      <c r="L317" s="270" t="n">
        <f aca="false">L80</f>
        <v>0.171913189434318</v>
      </c>
      <c r="M317" s="270" t="n">
        <f aca="false">M80</f>
        <v>0.169608085259978</v>
      </c>
      <c r="N317" s="270" t="n">
        <f aca="false">N80</f>
        <v>0.167595713223072</v>
      </c>
      <c r="O317" s="270" t="n">
        <f aca="false">O80</f>
        <v>0.165447443181818</v>
      </c>
      <c r="P317" s="270" t="n">
        <f aca="false">P80</f>
        <v>0.163309099336498</v>
      </c>
      <c r="Q317" s="270" t="n">
        <f aca="false">Q80</f>
        <v>0.161185603387438</v>
      </c>
      <c r="R317" s="270" t="n">
        <f aca="false">R80</f>
        <v>0.159282937642561</v>
      </c>
      <c r="S317" s="270" t="n">
        <f aca="false">S80</f>
        <v>0.157431414864382</v>
      </c>
      <c r="T317" s="270" t="n">
        <f aca="false">T80</f>
        <v>0.155488672266894</v>
      </c>
      <c r="U317" s="270" t="n">
        <f aca="false">U80</f>
        <v>0.15358477254566</v>
      </c>
      <c r="V317" s="270" t="n">
        <f aca="false">V80</f>
        <v>0.151709490118195</v>
      </c>
      <c r="W317" s="270" t="n">
        <f aca="false">W80</f>
        <v>0.149972012775345</v>
      </c>
      <c r="X317" s="270" t="n">
        <f aca="false">X80</f>
        <v>0.148377338596811</v>
      </c>
      <c r="Y317" s="270" t="n">
        <f aca="false">Y80</f>
        <v>0.146799176291521</v>
      </c>
      <c r="Z317" s="270" t="n">
        <f aca="false">Z80</f>
        <v>0.145161107522129</v>
      </c>
      <c r="AA317" s="270" t="n">
        <f aca="false">AA80</f>
        <v>0.143560418771632</v>
      </c>
      <c r="AB317" s="270" t="n">
        <f aca="false">AB80</f>
        <v>0.142171214427919</v>
      </c>
      <c r="AC317" s="270" t="n">
        <f aca="false">AC80</f>
        <v>0.14081870893672</v>
      </c>
      <c r="AD317" s="270" t="n">
        <f aca="false">AD80</f>
        <v>0.139534032132558</v>
      </c>
      <c r="AE317" s="270" t="n">
        <f aca="false">AE80</f>
        <v>0.138265863737106</v>
      </c>
      <c r="AF317" s="270" t="n">
        <f aca="false">AF80</f>
        <v>0.136970588601992</v>
      </c>
    </row>
    <row r="318" customFormat="false" ht="15" hidden="false" customHeight="false" outlineLevel="0" collapsed="false">
      <c r="A318" s="271" t="n">
        <v>91</v>
      </c>
      <c r="B318" s="272" t="n">
        <f aca="false">B317</f>
        <v>0.197378995883154</v>
      </c>
      <c r="C318" s="272" t="n">
        <f aca="false">C317</f>
        <v>0.195055723812792</v>
      </c>
      <c r="D318" s="272" t="n">
        <f aca="false">D317</f>
        <v>0.192664114089118</v>
      </c>
      <c r="E318" s="272" t="n">
        <f aca="false">E317</f>
        <v>0.189886507926119</v>
      </c>
      <c r="F318" s="272" t="n">
        <f aca="false">F317</f>
        <v>0.187079742989491</v>
      </c>
      <c r="G318" s="272" t="n">
        <f aca="false">G317</f>
        <v>0.184269983589792</v>
      </c>
      <c r="H318" s="272" t="n">
        <f aca="false">H317</f>
        <v>0.181731294374659</v>
      </c>
      <c r="I318" s="272" t="n">
        <f aca="false">I317</f>
        <v>0.179113281121998</v>
      </c>
      <c r="J318" s="272" t="n">
        <f aca="false">J317</f>
        <v>0.176698804554678</v>
      </c>
      <c r="K318" s="272" t="n">
        <f aca="false">K317</f>
        <v>0.139515669406693</v>
      </c>
      <c r="L318" s="272" t="n">
        <f aca="false">L317</f>
        <v>0.171913189434318</v>
      </c>
      <c r="M318" s="272" t="n">
        <f aca="false">M317</f>
        <v>0.169608085259978</v>
      </c>
      <c r="N318" s="272" t="n">
        <f aca="false">N317</f>
        <v>0.167595713223072</v>
      </c>
      <c r="O318" s="272" t="n">
        <f aca="false">O317</f>
        <v>0.165447443181818</v>
      </c>
      <c r="P318" s="272" t="n">
        <f aca="false">P317</f>
        <v>0.163309099336498</v>
      </c>
      <c r="Q318" s="272" t="n">
        <f aca="false">Q317</f>
        <v>0.161185603387438</v>
      </c>
      <c r="R318" s="272" t="n">
        <f aca="false">R317</f>
        <v>0.159282937642561</v>
      </c>
      <c r="S318" s="272" t="n">
        <f aca="false">S317</f>
        <v>0.157431414864382</v>
      </c>
      <c r="T318" s="272" t="n">
        <f aca="false">T317</f>
        <v>0.155488672266894</v>
      </c>
      <c r="U318" s="272" t="n">
        <f aca="false">U317</f>
        <v>0.15358477254566</v>
      </c>
      <c r="V318" s="272" t="n">
        <f aca="false">V317</f>
        <v>0.151709490118195</v>
      </c>
      <c r="W318" s="272" t="n">
        <f aca="false">W317</f>
        <v>0.149972012775345</v>
      </c>
      <c r="X318" s="272" t="n">
        <f aca="false">X317</f>
        <v>0.148377338596811</v>
      </c>
      <c r="Y318" s="272" t="n">
        <f aca="false">Y317</f>
        <v>0.146799176291521</v>
      </c>
      <c r="Z318" s="272" t="n">
        <f aca="false">Z317</f>
        <v>0.145161107522129</v>
      </c>
      <c r="AA318" s="272" t="n">
        <f aca="false">AA317</f>
        <v>0.143560418771632</v>
      </c>
      <c r="AB318" s="272" t="n">
        <f aca="false">AB317</f>
        <v>0.142171214427919</v>
      </c>
      <c r="AC318" s="272" t="n">
        <f aca="false">AC317</f>
        <v>0.14081870893672</v>
      </c>
      <c r="AD318" s="272" t="n">
        <f aca="false">AD317</f>
        <v>0.139534032132558</v>
      </c>
      <c r="AE318" s="272" t="n">
        <f aca="false">AE317</f>
        <v>0.138265863737106</v>
      </c>
      <c r="AF318" s="272" t="n">
        <f aca="false">AF317</f>
        <v>0.136970588601992</v>
      </c>
    </row>
    <row r="319" customFormat="false" ht="15" hidden="false" customHeight="false" outlineLevel="0" collapsed="false">
      <c r="A319" s="258" t="n">
        <v>92</v>
      </c>
      <c r="B319" s="270" t="n">
        <f aca="false">B318</f>
        <v>0.197378995883154</v>
      </c>
      <c r="C319" s="270" t="n">
        <f aca="false">C318</f>
        <v>0.195055723812792</v>
      </c>
      <c r="D319" s="270" t="n">
        <f aca="false">D318</f>
        <v>0.192664114089118</v>
      </c>
      <c r="E319" s="270" t="n">
        <f aca="false">E318</f>
        <v>0.189886507926119</v>
      </c>
      <c r="F319" s="270" t="n">
        <f aca="false">F318</f>
        <v>0.187079742989491</v>
      </c>
      <c r="G319" s="270" t="n">
        <f aca="false">G318</f>
        <v>0.184269983589792</v>
      </c>
      <c r="H319" s="270" t="n">
        <f aca="false">H318</f>
        <v>0.181731294374659</v>
      </c>
      <c r="I319" s="270" t="n">
        <f aca="false">I318</f>
        <v>0.179113281121998</v>
      </c>
      <c r="J319" s="270" t="n">
        <f aca="false">J318</f>
        <v>0.176698804554678</v>
      </c>
      <c r="K319" s="270" t="n">
        <f aca="false">K318</f>
        <v>0.139515669406693</v>
      </c>
      <c r="L319" s="270" t="n">
        <f aca="false">L318</f>
        <v>0.171913189434318</v>
      </c>
      <c r="M319" s="270" t="n">
        <f aca="false">M318</f>
        <v>0.169608085259978</v>
      </c>
      <c r="N319" s="270" t="n">
        <f aca="false">N318</f>
        <v>0.167595713223072</v>
      </c>
      <c r="O319" s="270" t="n">
        <f aca="false">O318</f>
        <v>0.165447443181818</v>
      </c>
      <c r="P319" s="270" t="n">
        <f aca="false">P318</f>
        <v>0.163309099336498</v>
      </c>
      <c r="Q319" s="270" t="n">
        <f aca="false">Q318</f>
        <v>0.161185603387438</v>
      </c>
      <c r="R319" s="270" t="n">
        <f aca="false">R318</f>
        <v>0.159282937642561</v>
      </c>
      <c r="S319" s="270" t="n">
        <f aca="false">S318</f>
        <v>0.157431414864382</v>
      </c>
      <c r="T319" s="270" t="n">
        <f aca="false">T318</f>
        <v>0.155488672266894</v>
      </c>
      <c r="U319" s="270" t="n">
        <f aca="false">U318</f>
        <v>0.15358477254566</v>
      </c>
      <c r="V319" s="270" t="n">
        <f aca="false">V318</f>
        <v>0.151709490118195</v>
      </c>
      <c r="W319" s="270" t="n">
        <f aca="false">W318</f>
        <v>0.149972012775345</v>
      </c>
      <c r="X319" s="270" t="n">
        <f aca="false">X318</f>
        <v>0.148377338596811</v>
      </c>
      <c r="Y319" s="270" t="n">
        <f aca="false">Y318</f>
        <v>0.146799176291521</v>
      </c>
      <c r="Z319" s="270" t="n">
        <f aca="false">Z318</f>
        <v>0.145161107522129</v>
      </c>
      <c r="AA319" s="270" t="n">
        <f aca="false">AA318</f>
        <v>0.143560418771632</v>
      </c>
      <c r="AB319" s="270" t="n">
        <f aca="false">AB318</f>
        <v>0.142171214427919</v>
      </c>
      <c r="AC319" s="270" t="n">
        <f aca="false">AC318</f>
        <v>0.14081870893672</v>
      </c>
      <c r="AD319" s="270" t="n">
        <f aca="false">AD318</f>
        <v>0.139534032132558</v>
      </c>
      <c r="AE319" s="270" t="n">
        <f aca="false">AE318</f>
        <v>0.138265863737106</v>
      </c>
      <c r="AF319" s="270" t="n">
        <f aca="false">AF318</f>
        <v>0.136970588601992</v>
      </c>
    </row>
    <row r="320" customFormat="false" ht="15" hidden="false" customHeight="false" outlineLevel="0" collapsed="false">
      <c r="A320" s="271" t="n">
        <v>93</v>
      </c>
      <c r="B320" s="272" t="n">
        <f aca="false">B319</f>
        <v>0.197378995883154</v>
      </c>
      <c r="C320" s="272" t="n">
        <f aca="false">C319</f>
        <v>0.195055723812792</v>
      </c>
      <c r="D320" s="272" t="n">
        <f aca="false">D319</f>
        <v>0.192664114089118</v>
      </c>
      <c r="E320" s="272" t="n">
        <f aca="false">E319</f>
        <v>0.189886507926119</v>
      </c>
      <c r="F320" s="272" t="n">
        <f aca="false">F319</f>
        <v>0.187079742989491</v>
      </c>
      <c r="G320" s="272" t="n">
        <f aca="false">G319</f>
        <v>0.184269983589792</v>
      </c>
      <c r="H320" s="272" t="n">
        <f aca="false">H319</f>
        <v>0.181731294374659</v>
      </c>
      <c r="I320" s="272" t="n">
        <f aca="false">I319</f>
        <v>0.179113281121998</v>
      </c>
      <c r="J320" s="272" t="n">
        <f aca="false">J319</f>
        <v>0.176698804554678</v>
      </c>
      <c r="K320" s="272" t="n">
        <f aca="false">K319</f>
        <v>0.139515669406693</v>
      </c>
      <c r="L320" s="272" t="n">
        <f aca="false">L319</f>
        <v>0.171913189434318</v>
      </c>
      <c r="M320" s="272" t="n">
        <f aca="false">M319</f>
        <v>0.169608085259978</v>
      </c>
      <c r="N320" s="272" t="n">
        <f aca="false">N319</f>
        <v>0.167595713223072</v>
      </c>
      <c r="O320" s="272" t="n">
        <f aca="false">O319</f>
        <v>0.165447443181818</v>
      </c>
      <c r="P320" s="272" t="n">
        <f aca="false">P319</f>
        <v>0.163309099336498</v>
      </c>
      <c r="Q320" s="272" t="n">
        <f aca="false">Q319</f>
        <v>0.161185603387438</v>
      </c>
      <c r="R320" s="272" t="n">
        <f aca="false">R319</f>
        <v>0.159282937642561</v>
      </c>
      <c r="S320" s="272" t="n">
        <f aca="false">S319</f>
        <v>0.157431414864382</v>
      </c>
      <c r="T320" s="272" t="n">
        <f aca="false">T319</f>
        <v>0.155488672266894</v>
      </c>
      <c r="U320" s="272" t="n">
        <f aca="false">U319</f>
        <v>0.15358477254566</v>
      </c>
      <c r="V320" s="272" t="n">
        <f aca="false">V319</f>
        <v>0.151709490118195</v>
      </c>
      <c r="W320" s="272" t="n">
        <f aca="false">W319</f>
        <v>0.149972012775345</v>
      </c>
      <c r="X320" s="272" t="n">
        <f aca="false">X319</f>
        <v>0.148377338596811</v>
      </c>
      <c r="Y320" s="272" t="n">
        <f aca="false">Y319</f>
        <v>0.146799176291521</v>
      </c>
      <c r="Z320" s="272" t="n">
        <f aca="false">Z319</f>
        <v>0.145161107522129</v>
      </c>
      <c r="AA320" s="272" t="n">
        <f aca="false">AA319</f>
        <v>0.143560418771632</v>
      </c>
      <c r="AB320" s="272" t="n">
        <f aca="false">AB319</f>
        <v>0.142171214427919</v>
      </c>
      <c r="AC320" s="272" t="n">
        <f aca="false">AC319</f>
        <v>0.14081870893672</v>
      </c>
      <c r="AD320" s="272" t="n">
        <f aca="false">AD319</f>
        <v>0.139534032132558</v>
      </c>
      <c r="AE320" s="272" t="n">
        <f aca="false">AE319</f>
        <v>0.138265863737106</v>
      </c>
      <c r="AF320" s="272" t="n">
        <f aca="false">AF319</f>
        <v>0.136970588601992</v>
      </c>
    </row>
    <row r="321" customFormat="false" ht="15" hidden="false" customHeight="false" outlineLevel="0" collapsed="false">
      <c r="A321" s="258" t="n">
        <v>94</v>
      </c>
      <c r="B321" s="270" t="n">
        <f aca="false">B320</f>
        <v>0.197378995883154</v>
      </c>
      <c r="C321" s="270" t="n">
        <f aca="false">C320</f>
        <v>0.195055723812792</v>
      </c>
      <c r="D321" s="270" t="n">
        <f aca="false">D320</f>
        <v>0.192664114089118</v>
      </c>
      <c r="E321" s="270" t="n">
        <f aca="false">E320</f>
        <v>0.189886507926119</v>
      </c>
      <c r="F321" s="270" t="n">
        <f aca="false">F320</f>
        <v>0.187079742989491</v>
      </c>
      <c r="G321" s="270" t="n">
        <f aca="false">G320</f>
        <v>0.184269983589792</v>
      </c>
      <c r="H321" s="270" t="n">
        <f aca="false">H320</f>
        <v>0.181731294374659</v>
      </c>
      <c r="I321" s="270" t="n">
        <f aca="false">I320</f>
        <v>0.179113281121998</v>
      </c>
      <c r="J321" s="270" t="n">
        <f aca="false">J320</f>
        <v>0.176698804554678</v>
      </c>
      <c r="K321" s="270" t="n">
        <f aca="false">K320</f>
        <v>0.139515669406693</v>
      </c>
      <c r="L321" s="270" t="n">
        <f aca="false">L320</f>
        <v>0.171913189434318</v>
      </c>
      <c r="M321" s="270" t="n">
        <f aca="false">M320</f>
        <v>0.169608085259978</v>
      </c>
      <c r="N321" s="270" t="n">
        <f aca="false">N320</f>
        <v>0.167595713223072</v>
      </c>
      <c r="O321" s="270" t="n">
        <f aca="false">O320</f>
        <v>0.165447443181818</v>
      </c>
      <c r="P321" s="270" t="n">
        <f aca="false">P320</f>
        <v>0.163309099336498</v>
      </c>
      <c r="Q321" s="270" t="n">
        <f aca="false">Q320</f>
        <v>0.161185603387438</v>
      </c>
      <c r="R321" s="270" t="n">
        <f aca="false">R320</f>
        <v>0.159282937642561</v>
      </c>
      <c r="S321" s="270" t="n">
        <f aca="false">S320</f>
        <v>0.157431414864382</v>
      </c>
      <c r="T321" s="270" t="n">
        <f aca="false">T320</f>
        <v>0.155488672266894</v>
      </c>
      <c r="U321" s="270" t="n">
        <f aca="false">U320</f>
        <v>0.15358477254566</v>
      </c>
      <c r="V321" s="270" t="n">
        <f aca="false">V320</f>
        <v>0.151709490118195</v>
      </c>
      <c r="W321" s="270" t="n">
        <f aca="false">W320</f>
        <v>0.149972012775345</v>
      </c>
      <c r="X321" s="270" t="n">
        <f aca="false">X320</f>
        <v>0.148377338596811</v>
      </c>
      <c r="Y321" s="270" t="n">
        <f aca="false">Y320</f>
        <v>0.146799176291521</v>
      </c>
      <c r="Z321" s="270" t="n">
        <f aca="false">Z320</f>
        <v>0.145161107522129</v>
      </c>
      <c r="AA321" s="270" t="n">
        <f aca="false">AA320</f>
        <v>0.143560418771632</v>
      </c>
      <c r="AB321" s="270" t="n">
        <f aca="false">AB320</f>
        <v>0.142171214427919</v>
      </c>
      <c r="AC321" s="270" t="n">
        <f aca="false">AC320</f>
        <v>0.14081870893672</v>
      </c>
      <c r="AD321" s="270" t="n">
        <f aca="false">AD320</f>
        <v>0.139534032132558</v>
      </c>
      <c r="AE321" s="270" t="n">
        <f aca="false">AE320</f>
        <v>0.138265863737106</v>
      </c>
      <c r="AF321" s="270" t="n">
        <f aca="false">AF320</f>
        <v>0.136970588601992</v>
      </c>
    </row>
    <row r="322" customFormat="false" ht="15" hidden="false" customHeight="false" outlineLevel="0" collapsed="false">
      <c r="A322" s="271" t="n">
        <v>95</v>
      </c>
      <c r="B322" s="272" t="n">
        <f aca="false">B81</f>
        <v>0.268368402897551</v>
      </c>
      <c r="C322" s="272" t="n">
        <f aca="false">C81</f>
        <v>0.264090177133655</v>
      </c>
      <c r="D322" s="272" t="n">
        <f aca="false">D81</f>
        <v>0.257399401396741</v>
      </c>
      <c r="E322" s="272" t="n">
        <f aca="false">E81</f>
        <v>0.252981198331992</v>
      </c>
      <c r="F322" s="272" t="n">
        <f aca="false">F81</f>
        <v>0.248857287963433</v>
      </c>
      <c r="G322" s="272" t="n">
        <f aca="false">G81</f>
        <v>0.245637509059486</v>
      </c>
      <c r="H322" s="272" t="n">
        <f aca="false">H81</f>
        <v>0.242986922232205</v>
      </c>
      <c r="I322" s="272" t="n">
        <f aca="false">I81</f>
        <v>0.240686632578524</v>
      </c>
      <c r="J322" s="272" t="n">
        <f aca="false">J81</f>
        <v>0.237649748126826</v>
      </c>
      <c r="K322" s="272" t="n">
        <f aca="false">K81</f>
        <v>0.204300816336359</v>
      </c>
      <c r="L322" s="272" t="n">
        <f aca="false">L81</f>
        <v>0.232154125988344</v>
      </c>
      <c r="M322" s="272" t="n">
        <f aca="false">M81</f>
        <v>0.229510484630683</v>
      </c>
      <c r="N322" s="272" t="n">
        <f aca="false">N81</f>
        <v>0.226968588285705</v>
      </c>
      <c r="O322" s="272" t="n">
        <f aca="false">O81</f>
        <v>0.224220848166885</v>
      </c>
      <c r="P322" s="272" t="n">
        <f aca="false">P81</f>
        <v>0.22166800273151</v>
      </c>
      <c r="Q322" s="272" t="n">
        <f aca="false">Q81</f>
        <v>0.219545300305395</v>
      </c>
      <c r="R322" s="272" t="n">
        <f aca="false">R81</f>
        <v>0.217366674759246</v>
      </c>
      <c r="S322" s="272" t="n">
        <f aca="false">S81</f>
        <v>0.214965286706094</v>
      </c>
      <c r="T322" s="272" t="n">
        <f aca="false">T81</f>
        <v>0.21270752102798</v>
      </c>
      <c r="U322" s="272" t="n">
        <f aca="false">U81</f>
        <v>0.210521389122906</v>
      </c>
      <c r="V322" s="272" t="n">
        <f aca="false">V81</f>
        <v>0.20832122336739</v>
      </c>
      <c r="W322" s="272" t="n">
        <f aca="false">W81</f>
        <v>0.206495974716522</v>
      </c>
      <c r="X322" s="272" t="n">
        <f aca="false">X81</f>
        <v>0.20459273157401</v>
      </c>
      <c r="Y322" s="272" t="n">
        <f aca="false">Y81</f>
        <v>0.202478536187405</v>
      </c>
      <c r="Z322" s="272" t="n">
        <f aca="false">Z81</f>
        <v>0.200598249566084</v>
      </c>
      <c r="AA322" s="272" t="n">
        <f aca="false">AA81</f>
        <v>0.198650019235477</v>
      </c>
      <c r="AB322" s="272" t="n">
        <f aca="false">AB81</f>
        <v>0.197113320342174</v>
      </c>
      <c r="AC322" s="272" t="n">
        <f aca="false">AC81</f>
        <v>0.19529899219614</v>
      </c>
      <c r="AD322" s="272" t="n">
        <f aca="false">AD81</f>
        <v>0.193467005001687</v>
      </c>
      <c r="AE322" s="272" t="n">
        <f aca="false">AE81</f>
        <v>0.191966686430512</v>
      </c>
      <c r="AF322" s="272" t="n">
        <f aca="false">AF81</f>
        <v>0.190423119289833</v>
      </c>
    </row>
    <row r="323" customFormat="false" ht="15" hidden="false" customHeight="false" outlineLevel="0" collapsed="false">
      <c r="A323" s="258" t="n">
        <v>96</v>
      </c>
      <c r="B323" s="270" t="n">
        <f aca="false">B322</f>
        <v>0.268368402897551</v>
      </c>
      <c r="C323" s="270" t="n">
        <f aca="false">C322</f>
        <v>0.264090177133655</v>
      </c>
      <c r="D323" s="270" t="n">
        <f aca="false">D322</f>
        <v>0.257399401396741</v>
      </c>
      <c r="E323" s="270" t="n">
        <f aca="false">E322</f>
        <v>0.252981198331992</v>
      </c>
      <c r="F323" s="270" t="n">
        <f aca="false">F322</f>
        <v>0.248857287963433</v>
      </c>
      <c r="G323" s="270" t="n">
        <f aca="false">G322</f>
        <v>0.245637509059486</v>
      </c>
      <c r="H323" s="270" t="n">
        <f aca="false">H322</f>
        <v>0.242986922232205</v>
      </c>
      <c r="I323" s="270" t="n">
        <f aca="false">I322</f>
        <v>0.240686632578524</v>
      </c>
      <c r="J323" s="270" t="n">
        <f aca="false">J322</f>
        <v>0.237649748126826</v>
      </c>
      <c r="K323" s="270" t="n">
        <f aca="false">K322</f>
        <v>0.204300816336359</v>
      </c>
      <c r="L323" s="270" t="n">
        <f aca="false">L322</f>
        <v>0.232154125988344</v>
      </c>
      <c r="M323" s="270" t="n">
        <f aca="false">M322</f>
        <v>0.229510484630683</v>
      </c>
      <c r="N323" s="270" t="n">
        <f aca="false">N322</f>
        <v>0.226968588285705</v>
      </c>
      <c r="O323" s="270" t="n">
        <f aca="false">O322</f>
        <v>0.224220848166885</v>
      </c>
      <c r="P323" s="270" t="n">
        <f aca="false">P322</f>
        <v>0.22166800273151</v>
      </c>
      <c r="Q323" s="270" t="n">
        <f aca="false">Q322</f>
        <v>0.219545300305395</v>
      </c>
      <c r="R323" s="270" t="n">
        <f aca="false">R322</f>
        <v>0.217366674759246</v>
      </c>
      <c r="S323" s="270" t="n">
        <f aca="false">S322</f>
        <v>0.214965286706094</v>
      </c>
      <c r="T323" s="270" t="n">
        <f aca="false">T322</f>
        <v>0.21270752102798</v>
      </c>
      <c r="U323" s="270" t="n">
        <f aca="false">U322</f>
        <v>0.210521389122906</v>
      </c>
      <c r="V323" s="270" t="n">
        <f aca="false">V322</f>
        <v>0.20832122336739</v>
      </c>
      <c r="W323" s="270" t="n">
        <f aca="false">W322</f>
        <v>0.206495974716522</v>
      </c>
      <c r="X323" s="270" t="n">
        <f aca="false">X322</f>
        <v>0.20459273157401</v>
      </c>
      <c r="Y323" s="270" t="n">
        <f aca="false">Y322</f>
        <v>0.202478536187405</v>
      </c>
      <c r="Z323" s="270" t="n">
        <f aca="false">Z322</f>
        <v>0.200598249566084</v>
      </c>
      <c r="AA323" s="270" t="n">
        <f aca="false">AA322</f>
        <v>0.198650019235477</v>
      </c>
      <c r="AB323" s="270" t="n">
        <f aca="false">AB322</f>
        <v>0.197113320342174</v>
      </c>
      <c r="AC323" s="270" t="n">
        <f aca="false">AC322</f>
        <v>0.19529899219614</v>
      </c>
      <c r="AD323" s="270" t="n">
        <f aca="false">AD322</f>
        <v>0.193467005001687</v>
      </c>
      <c r="AE323" s="270" t="n">
        <f aca="false">AE322</f>
        <v>0.191966686430512</v>
      </c>
      <c r="AF323" s="270" t="n">
        <f aca="false">AF322</f>
        <v>0.190423119289833</v>
      </c>
    </row>
    <row r="324" customFormat="false" ht="15" hidden="false" customHeight="false" outlineLevel="0" collapsed="false">
      <c r="A324" s="271" t="n">
        <v>97</v>
      </c>
      <c r="B324" s="272" t="n">
        <f aca="false">B323</f>
        <v>0.268368402897551</v>
      </c>
      <c r="C324" s="272" t="n">
        <f aca="false">C323</f>
        <v>0.264090177133655</v>
      </c>
      <c r="D324" s="272" t="n">
        <f aca="false">D323</f>
        <v>0.257399401396741</v>
      </c>
      <c r="E324" s="272" t="n">
        <f aca="false">E323</f>
        <v>0.252981198331992</v>
      </c>
      <c r="F324" s="272" t="n">
        <f aca="false">F323</f>
        <v>0.248857287963433</v>
      </c>
      <c r="G324" s="272" t="n">
        <f aca="false">G323</f>
        <v>0.245637509059486</v>
      </c>
      <c r="H324" s="272" t="n">
        <f aca="false">H323</f>
        <v>0.242986922232205</v>
      </c>
      <c r="I324" s="272" t="n">
        <f aca="false">I323</f>
        <v>0.240686632578524</v>
      </c>
      <c r="J324" s="272" t="n">
        <f aca="false">J323</f>
        <v>0.237649748126826</v>
      </c>
      <c r="K324" s="272" t="n">
        <f aca="false">K323</f>
        <v>0.204300816336359</v>
      </c>
      <c r="L324" s="272" t="n">
        <f aca="false">L323</f>
        <v>0.232154125988344</v>
      </c>
      <c r="M324" s="272" t="n">
        <f aca="false">M323</f>
        <v>0.229510484630683</v>
      </c>
      <c r="N324" s="272" t="n">
        <f aca="false">N323</f>
        <v>0.226968588285705</v>
      </c>
      <c r="O324" s="272" t="n">
        <f aca="false">O323</f>
        <v>0.224220848166885</v>
      </c>
      <c r="P324" s="272" t="n">
        <f aca="false">P323</f>
        <v>0.22166800273151</v>
      </c>
      <c r="Q324" s="272" t="n">
        <f aca="false">Q323</f>
        <v>0.219545300305395</v>
      </c>
      <c r="R324" s="272" t="n">
        <f aca="false">R323</f>
        <v>0.217366674759246</v>
      </c>
      <c r="S324" s="272" t="n">
        <f aca="false">S323</f>
        <v>0.214965286706094</v>
      </c>
      <c r="T324" s="272" t="n">
        <f aca="false">T323</f>
        <v>0.21270752102798</v>
      </c>
      <c r="U324" s="272" t="n">
        <f aca="false">U323</f>
        <v>0.210521389122906</v>
      </c>
      <c r="V324" s="272" t="n">
        <f aca="false">V323</f>
        <v>0.20832122336739</v>
      </c>
      <c r="W324" s="272" t="n">
        <f aca="false">W323</f>
        <v>0.206495974716522</v>
      </c>
      <c r="X324" s="272" t="n">
        <f aca="false">X323</f>
        <v>0.20459273157401</v>
      </c>
      <c r="Y324" s="272" t="n">
        <f aca="false">Y323</f>
        <v>0.202478536187405</v>
      </c>
      <c r="Z324" s="272" t="n">
        <f aca="false">Z323</f>
        <v>0.200598249566084</v>
      </c>
      <c r="AA324" s="272" t="n">
        <f aca="false">AA323</f>
        <v>0.198650019235477</v>
      </c>
      <c r="AB324" s="272" t="n">
        <f aca="false">AB323</f>
        <v>0.197113320342174</v>
      </c>
      <c r="AC324" s="272" t="n">
        <f aca="false">AC323</f>
        <v>0.19529899219614</v>
      </c>
      <c r="AD324" s="272" t="n">
        <f aca="false">AD323</f>
        <v>0.193467005001687</v>
      </c>
      <c r="AE324" s="272" t="n">
        <f aca="false">AE323</f>
        <v>0.191966686430512</v>
      </c>
      <c r="AF324" s="272" t="n">
        <f aca="false">AF323</f>
        <v>0.190423119289833</v>
      </c>
    </row>
    <row r="325" customFormat="false" ht="15" hidden="false" customHeight="false" outlineLevel="0" collapsed="false">
      <c r="A325" s="258" t="n">
        <v>98</v>
      </c>
      <c r="B325" s="270" t="n">
        <f aca="false">B324</f>
        <v>0.268368402897551</v>
      </c>
      <c r="C325" s="270" t="n">
        <f aca="false">C324</f>
        <v>0.264090177133655</v>
      </c>
      <c r="D325" s="270" t="n">
        <f aca="false">D324</f>
        <v>0.257399401396741</v>
      </c>
      <c r="E325" s="270" t="n">
        <f aca="false">E324</f>
        <v>0.252981198331992</v>
      </c>
      <c r="F325" s="270" t="n">
        <f aca="false">F324</f>
        <v>0.248857287963433</v>
      </c>
      <c r="G325" s="270" t="n">
        <f aca="false">G324</f>
        <v>0.245637509059486</v>
      </c>
      <c r="H325" s="270" t="n">
        <f aca="false">H324</f>
        <v>0.242986922232205</v>
      </c>
      <c r="I325" s="270" t="n">
        <f aca="false">I324</f>
        <v>0.240686632578524</v>
      </c>
      <c r="J325" s="270" t="n">
        <f aca="false">J324</f>
        <v>0.237649748126826</v>
      </c>
      <c r="K325" s="270" t="n">
        <f aca="false">K324</f>
        <v>0.204300816336359</v>
      </c>
      <c r="L325" s="270" t="n">
        <f aca="false">L324</f>
        <v>0.232154125988344</v>
      </c>
      <c r="M325" s="270" t="n">
        <f aca="false">M324</f>
        <v>0.229510484630683</v>
      </c>
      <c r="N325" s="270" t="n">
        <f aca="false">N324</f>
        <v>0.226968588285705</v>
      </c>
      <c r="O325" s="270" t="n">
        <f aca="false">O324</f>
        <v>0.224220848166885</v>
      </c>
      <c r="P325" s="270" t="n">
        <f aca="false">P324</f>
        <v>0.22166800273151</v>
      </c>
      <c r="Q325" s="270" t="n">
        <f aca="false">Q324</f>
        <v>0.219545300305395</v>
      </c>
      <c r="R325" s="270" t="n">
        <f aca="false">R324</f>
        <v>0.217366674759246</v>
      </c>
      <c r="S325" s="270" t="n">
        <f aca="false">S324</f>
        <v>0.214965286706094</v>
      </c>
      <c r="T325" s="270" t="n">
        <f aca="false">T324</f>
        <v>0.21270752102798</v>
      </c>
      <c r="U325" s="270" t="n">
        <f aca="false">U324</f>
        <v>0.210521389122906</v>
      </c>
      <c r="V325" s="270" t="n">
        <f aca="false">V324</f>
        <v>0.20832122336739</v>
      </c>
      <c r="W325" s="270" t="n">
        <f aca="false">W324</f>
        <v>0.206495974716522</v>
      </c>
      <c r="X325" s="270" t="n">
        <f aca="false">X324</f>
        <v>0.20459273157401</v>
      </c>
      <c r="Y325" s="270" t="n">
        <f aca="false">Y324</f>
        <v>0.202478536187405</v>
      </c>
      <c r="Z325" s="270" t="n">
        <f aca="false">Z324</f>
        <v>0.200598249566084</v>
      </c>
      <c r="AA325" s="270" t="n">
        <f aca="false">AA324</f>
        <v>0.198650019235477</v>
      </c>
      <c r="AB325" s="270" t="n">
        <f aca="false">AB324</f>
        <v>0.197113320342174</v>
      </c>
      <c r="AC325" s="270" t="n">
        <f aca="false">AC324</f>
        <v>0.19529899219614</v>
      </c>
      <c r="AD325" s="270" t="n">
        <f aca="false">AD324</f>
        <v>0.193467005001687</v>
      </c>
      <c r="AE325" s="270" t="n">
        <f aca="false">AE324</f>
        <v>0.191966686430512</v>
      </c>
      <c r="AF325" s="270" t="n">
        <f aca="false">AF324</f>
        <v>0.190423119289833</v>
      </c>
    </row>
    <row r="326" customFormat="false" ht="15" hidden="false" customHeight="false" outlineLevel="0" collapsed="false">
      <c r="A326" s="271" t="n">
        <v>99</v>
      </c>
      <c r="B326" s="272" t="n">
        <f aca="false">B325</f>
        <v>0.268368402897551</v>
      </c>
      <c r="C326" s="272" t="n">
        <f aca="false">C325</f>
        <v>0.264090177133655</v>
      </c>
      <c r="D326" s="272" t="n">
        <f aca="false">D325</f>
        <v>0.257399401396741</v>
      </c>
      <c r="E326" s="272" t="n">
        <f aca="false">E325</f>
        <v>0.252981198331992</v>
      </c>
      <c r="F326" s="272" t="n">
        <f aca="false">F325</f>
        <v>0.248857287963433</v>
      </c>
      <c r="G326" s="272" t="n">
        <f aca="false">G325</f>
        <v>0.245637509059486</v>
      </c>
      <c r="H326" s="272" t="n">
        <f aca="false">H325</f>
        <v>0.242986922232205</v>
      </c>
      <c r="I326" s="272" t="n">
        <f aca="false">I325</f>
        <v>0.240686632578524</v>
      </c>
      <c r="J326" s="272" t="n">
        <f aca="false">J325</f>
        <v>0.237649748126826</v>
      </c>
      <c r="K326" s="272" t="n">
        <f aca="false">K325</f>
        <v>0.204300816336359</v>
      </c>
      <c r="L326" s="272" t="n">
        <f aca="false">L325</f>
        <v>0.232154125988344</v>
      </c>
      <c r="M326" s="272" t="n">
        <f aca="false">M325</f>
        <v>0.229510484630683</v>
      </c>
      <c r="N326" s="272" t="n">
        <f aca="false">N325</f>
        <v>0.226968588285705</v>
      </c>
      <c r="O326" s="272" t="n">
        <f aca="false">O325</f>
        <v>0.224220848166885</v>
      </c>
      <c r="P326" s="272" t="n">
        <f aca="false">P325</f>
        <v>0.22166800273151</v>
      </c>
      <c r="Q326" s="272" t="n">
        <f aca="false">Q325</f>
        <v>0.219545300305395</v>
      </c>
      <c r="R326" s="272" t="n">
        <f aca="false">R325</f>
        <v>0.217366674759246</v>
      </c>
      <c r="S326" s="272" t="n">
        <f aca="false">S325</f>
        <v>0.214965286706094</v>
      </c>
      <c r="T326" s="272" t="n">
        <f aca="false">T325</f>
        <v>0.21270752102798</v>
      </c>
      <c r="U326" s="272" t="n">
        <f aca="false">U325</f>
        <v>0.210521389122906</v>
      </c>
      <c r="V326" s="272" t="n">
        <f aca="false">V325</f>
        <v>0.20832122336739</v>
      </c>
      <c r="W326" s="272" t="n">
        <f aca="false">W325</f>
        <v>0.206495974716522</v>
      </c>
      <c r="X326" s="272" t="n">
        <f aca="false">X325</f>
        <v>0.20459273157401</v>
      </c>
      <c r="Y326" s="272" t="n">
        <f aca="false">Y325</f>
        <v>0.202478536187405</v>
      </c>
      <c r="Z326" s="272" t="n">
        <f aca="false">Z325</f>
        <v>0.200598249566084</v>
      </c>
      <c r="AA326" s="272" t="n">
        <f aca="false">AA325</f>
        <v>0.198650019235477</v>
      </c>
      <c r="AB326" s="272" t="n">
        <f aca="false">AB325</f>
        <v>0.197113320342174</v>
      </c>
      <c r="AC326" s="272" t="n">
        <f aca="false">AC325</f>
        <v>0.19529899219614</v>
      </c>
      <c r="AD326" s="272" t="n">
        <f aca="false">AD325</f>
        <v>0.193467005001687</v>
      </c>
      <c r="AE326" s="272" t="n">
        <f aca="false">AE325</f>
        <v>0.191966686430512</v>
      </c>
      <c r="AF326" s="272" t="n">
        <f aca="false">AF325</f>
        <v>0.190423119289833</v>
      </c>
    </row>
    <row r="327" customFormat="false" ht="15" hidden="false" customHeight="false" outlineLevel="0" collapsed="false">
      <c r="A327" s="258" t="n">
        <v>100</v>
      </c>
      <c r="B327" s="270" t="n">
        <f aca="false">B82</f>
        <v>0.314775160599572</v>
      </c>
      <c r="C327" s="270" t="n">
        <f aca="false">C82</f>
        <v>0.305543800253914</v>
      </c>
      <c r="D327" s="270" t="n">
        <f aca="false">D82</f>
        <v>0.304709141274238</v>
      </c>
      <c r="E327" s="270" t="n">
        <f aca="false">E82</f>
        <v>0.299646087298466</v>
      </c>
      <c r="F327" s="270" t="n">
        <f aca="false">F82</f>
        <v>0.294795391338896</v>
      </c>
      <c r="G327" s="270" t="n">
        <f aca="false">G82</f>
        <v>0.294327647758826</v>
      </c>
      <c r="H327" s="270" t="n">
        <f aca="false">H82</f>
        <v>0.29054573405073</v>
      </c>
      <c r="I327" s="270" t="n">
        <f aca="false">I82</f>
        <v>0.286505190311419</v>
      </c>
      <c r="J327" s="270" t="n">
        <f aca="false">J82</f>
        <v>0.285199639747823</v>
      </c>
      <c r="K327" s="270" t="n">
        <f aca="false">K82</f>
        <v>0.261350371690115</v>
      </c>
      <c r="L327" s="270" t="n">
        <f aca="false">L82</f>
        <v>0.277551020408163</v>
      </c>
      <c r="M327" s="270" t="n">
        <f aca="false">M82</f>
        <v>0.275125881168177</v>
      </c>
      <c r="N327" s="270" t="n">
        <f aca="false">N82</f>
        <v>0.271756830106749</v>
      </c>
      <c r="O327" s="270" t="n">
        <f aca="false">O82</f>
        <v>0.270499836654688</v>
      </c>
      <c r="P327" s="270" t="n">
        <f aca="false">P82</f>
        <v>0.268256333830104</v>
      </c>
      <c r="Q327" s="270" t="n">
        <f aca="false">Q82</f>
        <v>0.266176270262907</v>
      </c>
      <c r="R327" s="270" t="n">
        <f aca="false">R82</f>
        <v>0.263039680559022</v>
      </c>
      <c r="S327" s="270" t="n">
        <f aca="false">S82</f>
        <v>0.26157220362461</v>
      </c>
      <c r="T327" s="270" t="n">
        <f aca="false">T82</f>
        <v>0.259548518241147</v>
      </c>
      <c r="U327" s="270" t="n">
        <f aca="false">U82</f>
        <v>0.257781324820431</v>
      </c>
      <c r="V327" s="270" t="n">
        <f aca="false">V82</f>
        <v>0.25504604222863</v>
      </c>
      <c r="W327" s="270" t="n">
        <f aca="false">W82</f>
        <v>0.252977484134574</v>
      </c>
      <c r="X327" s="270" t="n">
        <f aca="false">X82</f>
        <v>0.250975292587776</v>
      </c>
      <c r="Y327" s="270" t="n">
        <f aca="false">Y82</f>
        <v>0.249009448338921</v>
      </c>
      <c r="Z327" s="270" t="n">
        <f aca="false">Z82</f>
        <v>0.24773068401115</v>
      </c>
      <c r="AA327" s="270" t="n">
        <f aca="false">AA82</f>
        <v>0.245467973680677</v>
      </c>
      <c r="AB327" s="270" t="n">
        <f aca="false">AB82</f>
        <v>0.243292721419102</v>
      </c>
      <c r="AC327" s="270" t="n">
        <f aca="false">AC82</f>
        <v>0.242107761690007</v>
      </c>
      <c r="AD327" s="270" t="n">
        <f aca="false">AD82</f>
        <v>0.241033637781243</v>
      </c>
      <c r="AE327" s="270" t="n">
        <f aca="false">AE82</f>
        <v>0.238921404682274</v>
      </c>
      <c r="AF327" s="270" t="n">
        <f aca="false">AF82</f>
        <v>0.237139088377546</v>
      </c>
    </row>
    <row r="328" customFormat="false" ht="15" hidden="false" customHeight="false" outlineLevel="0" collapsed="false">
      <c r="A328" s="271" t="n">
        <v>101</v>
      </c>
      <c r="B328" s="272" t="n">
        <f aca="false">B327</f>
        <v>0.314775160599572</v>
      </c>
      <c r="C328" s="272" t="n">
        <f aca="false">C327</f>
        <v>0.305543800253914</v>
      </c>
      <c r="D328" s="272" t="n">
        <f aca="false">D327</f>
        <v>0.304709141274238</v>
      </c>
      <c r="E328" s="272" t="n">
        <f aca="false">E327</f>
        <v>0.299646087298466</v>
      </c>
      <c r="F328" s="272" t="n">
        <f aca="false">F327</f>
        <v>0.294795391338896</v>
      </c>
      <c r="G328" s="272" t="n">
        <f aca="false">G327</f>
        <v>0.294327647758826</v>
      </c>
      <c r="H328" s="272" t="n">
        <f aca="false">H327</f>
        <v>0.29054573405073</v>
      </c>
      <c r="I328" s="272" t="n">
        <f aca="false">I327</f>
        <v>0.286505190311419</v>
      </c>
      <c r="J328" s="272" t="n">
        <f aca="false">J327</f>
        <v>0.285199639747823</v>
      </c>
      <c r="K328" s="272" t="n">
        <f aca="false">K327</f>
        <v>0.261350371690115</v>
      </c>
      <c r="L328" s="272" t="n">
        <f aca="false">L327</f>
        <v>0.277551020408163</v>
      </c>
      <c r="M328" s="272" t="n">
        <f aca="false">M327</f>
        <v>0.275125881168177</v>
      </c>
      <c r="N328" s="272" t="n">
        <f aca="false">N327</f>
        <v>0.271756830106749</v>
      </c>
      <c r="O328" s="272" t="n">
        <f aca="false">O327</f>
        <v>0.270499836654688</v>
      </c>
      <c r="P328" s="272" t="n">
        <f aca="false">P327</f>
        <v>0.268256333830104</v>
      </c>
      <c r="Q328" s="272" t="n">
        <f aca="false">Q327</f>
        <v>0.266176270262907</v>
      </c>
      <c r="R328" s="272" t="n">
        <f aca="false">R327</f>
        <v>0.263039680559022</v>
      </c>
      <c r="S328" s="272" t="n">
        <f aca="false">S327</f>
        <v>0.26157220362461</v>
      </c>
      <c r="T328" s="272" t="n">
        <f aca="false">T327</f>
        <v>0.259548518241147</v>
      </c>
      <c r="U328" s="272" t="n">
        <f aca="false">U327</f>
        <v>0.257781324820431</v>
      </c>
      <c r="V328" s="272" t="n">
        <f aca="false">V327</f>
        <v>0.25504604222863</v>
      </c>
      <c r="W328" s="272" t="n">
        <f aca="false">W327</f>
        <v>0.252977484134574</v>
      </c>
      <c r="X328" s="272" t="n">
        <f aca="false">X327</f>
        <v>0.250975292587776</v>
      </c>
      <c r="Y328" s="272" t="n">
        <f aca="false">Y327</f>
        <v>0.249009448338921</v>
      </c>
      <c r="Z328" s="272" t="n">
        <f aca="false">Z327</f>
        <v>0.24773068401115</v>
      </c>
      <c r="AA328" s="272" t="n">
        <f aca="false">AA327</f>
        <v>0.245467973680677</v>
      </c>
      <c r="AB328" s="272" t="n">
        <f aca="false">AB327</f>
        <v>0.243292721419102</v>
      </c>
      <c r="AC328" s="272" t="n">
        <f aca="false">AC327</f>
        <v>0.242107761690007</v>
      </c>
      <c r="AD328" s="272" t="n">
        <f aca="false">AD327</f>
        <v>0.241033637781243</v>
      </c>
      <c r="AE328" s="272" t="n">
        <f aca="false">AE327</f>
        <v>0.238921404682274</v>
      </c>
      <c r="AF328" s="272" t="n">
        <f aca="false">AF327</f>
        <v>0.237139088377546</v>
      </c>
    </row>
    <row r="329" customFormat="false" ht="15" hidden="false" customHeight="false" outlineLevel="0" collapsed="false">
      <c r="A329" s="258" t="n">
        <v>102</v>
      </c>
      <c r="B329" s="270" t="n">
        <f aca="false">B328</f>
        <v>0.314775160599572</v>
      </c>
      <c r="C329" s="270" t="n">
        <f aca="false">C328</f>
        <v>0.305543800253914</v>
      </c>
      <c r="D329" s="270" t="n">
        <f aca="false">D328</f>
        <v>0.304709141274238</v>
      </c>
      <c r="E329" s="270" t="n">
        <f aca="false">E328</f>
        <v>0.299646087298466</v>
      </c>
      <c r="F329" s="270" t="n">
        <f aca="false">F328</f>
        <v>0.294795391338896</v>
      </c>
      <c r="G329" s="270" t="n">
        <f aca="false">G328</f>
        <v>0.294327647758826</v>
      </c>
      <c r="H329" s="270" t="n">
        <f aca="false">H328</f>
        <v>0.29054573405073</v>
      </c>
      <c r="I329" s="270" t="n">
        <f aca="false">I328</f>
        <v>0.286505190311419</v>
      </c>
      <c r="J329" s="270" t="n">
        <f aca="false">J328</f>
        <v>0.285199639747823</v>
      </c>
      <c r="K329" s="270" t="n">
        <f aca="false">K328</f>
        <v>0.261350371690115</v>
      </c>
      <c r="L329" s="270" t="n">
        <f aca="false">L328</f>
        <v>0.277551020408163</v>
      </c>
      <c r="M329" s="270" t="n">
        <f aca="false">M328</f>
        <v>0.275125881168177</v>
      </c>
      <c r="N329" s="270" t="n">
        <f aca="false">N328</f>
        <v>0.271756830106749</v>
      </c>
      <c r="O329" s="270" t="n">
        <f aca="false">O328</f>
        <v>0.270499836654688</v>
      </c>
      <c r="P329" s="270" t="n">
        <f aca="false">P328</f>
        <v>0.268256333830104</v>
      </c>
      <c r="Q329" s="270" t="n">
        <f aca="false">Q328</f>
        <v>0.266176270262907</v>
      </c>
      <c r="R329" s="270" t="n">
        <f aca="false">R328</f>
        <v>0.263039680559022</v>
      </c>
      <c r="S329" s="270" t="n">
        <f aca="false">S328</f>
        <v>0.26157220362461</v>
      </c>
      <c r="T329" s="270" t="n">
        <f aca="false">T328</f>
        <v>0.259548518241147</v>
      </c>
      <c r="U329" s="270" t="n">
        <f aca="false">U328</f>
        <v>0.257781324820431</v>
      </c>
      <c r="V329" s="270" t="n">
        <f aca="false">V328</f>
        <v>0.25504604222863</v>
      </c>
      <c r="W329" s="270" t="n">
        <f aca="false">W328</f>
        <v>0.252977484134574</v>
      </c>
      <c r="X329" s="270" t="n">
        <f aca="false">X328</f>
        <v>0.250975292587776</v>
      </c>
      <c r="Y329" s="270" t="n">
        <f aca="false">Y328</f>
        <v>0.249009448338921</v>
      </c>
      <c r="Z329" s="270" t="n">
        <f aca="false">Z328</f>
        <v>0.24773068401115</v>
      </c>
      <c r="AA329" s="270" t="n">
        <f aca="false">AA328</f>
        <v>0.245467973680677</v>
      </c>
      <c r="AB329" s="270" t="n">
        <f aca="false">AB328</f>
        <v>0.243292721419102</v>
      </c>
      <c r="AC329" s="270" t="n">
        <f aca="false">AC328</f>
        <v>0.242107761690007</v>
      </c>
      <c r="AD329" s="270" t="n">
        <f aca="false">AD328</f>
        <v>0.241033637781243</v>
      </c>
      <c r="AE329" s="270" t="n">
        <f aca="false">AE328</f>
        <v>0.238921404682274</v>
      </c>
      <c r="AF329" s="270" t="n">
        <f aca="false">AF328</f>
        <v>0.237139088377546</v>
      </c>
    </row>
    <row r="330" customFormat="false" ht="15" hidden="false" customHeight="false" outlineLevel="0" collapsed="false">
      <c r="A330" s="271" t="n">
        <v>103</v>
      </c>
      <c r="B330" s="272" t="n">
        <f aca="false">B329</f>
        <v>0.314775160599572</v>
      </c>
      <c r="C330" s="272" t="n">
        <f aca="false">C329</f>
        <v>0.305543800253914</v>
      </c>
      <c r="D330" s="272" t="n">
        <f aca="false">D329</f>
        <v>0.304709141274238</v>
      </c>
      <c r="E330" s="272" t="n">
        <f aca="false">E329</f>
        <v>0.299646087298466</v>
      </c>
      <c r="F330" s="272" t="n">
        <f aca="false">F329</f>
        <v>0.294795391338896</v>
      </c>
      <c r="G330" s="272" t="n">
        <f aca="false">G329</f>
        <v>0.294327647758826</v>
      </c>
      <c r="H330" s="272" t="n">
        <f aca="false">H329</f>
        <v>0.29054573405073</v>
      </c>
      <c r="I330" s="272" t="n">
        <f aca="false">I329</f>
        <v>0.286505190311419</v>
      </c>
      <c r="J330" s="272" t="n">
        <f aca="false">J329</f>
        <v>0.285199639747823</v>
      </c>
      <c r="K330" s="272" t="n">
        <f aca="false">K329</f>
        <v>0.261350371690115</v>
      </c>
      <c r="L330" s="272" t="n">
        <f aca="false">L329</f>
        <v>0.277551020408163</v>
      </c>
      <c r="M330" s="272" t="n">
        <f aca="false">M329</f>
        <v>0.275125881168177</v>
      </c>
      <c r="N330" s="272" t="n">
        <f aca="false">N329</f>
        <v>0.271756830106749</v>
      </c>
      <c r="O330" s="272" t="n">
        <f aca="false">O329</f>
        <v>0.270499836654688</v>
      </c>
      <c r="P330" s="272" t="n">
        <f aca="false">P329</f>
        <v>0.268256333830104</v>
      </c>
      <c r="Q330" s="272" t="n">
        <f aca="false">Q329</f>
        <v>0.266176270262907</v>
      </c>
      <c r="R330" s="272" t="n">
        <f aca="false">R329</f>
        <v>0.263039680559022</v>
      </c>
      <c r="S330" s="272" t="n">
        <f aca="false">S329</f>
        <v>0.26157220362461</v>
      </c>
      <c r="T330" s="272" t="n">
        <f aca="false">T329</f>
        <v>0.259548518241147</v>
      </c>
      <c r="U330" s="272" t="n">
        <f aca="false">U329</f>
        <v>0.257781324820431</v>
      </c>
      <c r="V330" s="272" t="n">
        <f aca="false">V329</f>
        <v>0.25504604222863</v>
      </c>
      <c r="W330" s="272" t="n">
        <f aca="false">W329</f>
        <v>0.252977484134574</v>
      </c>
      <c r="X330" s="272" t="n">
        <f aca="false">X329</f>
        <v>0.250975292587776</v>
      </c>
      <c r="Y330" s="272" t="n">
        <f aca="false">Y329</f>
        <v>0.249009448338921</v>
      </c>
      <c r="Z330" s="272" t="n">
        <f aca="false">Z329</f>
        <v>0.24773068401115</v>
      </c>
      <c r="AA330" s="272" t="n">
        <f aca="false">AA329</f>
        <v>0.245467973680677</v>
      </c>
      <c r="AB330" s="272" t="n">
        <f aca="false">AB329</f>
        <v>0.243292721419102</v>
      </c>
      <c r="AC330" s="272" t="n">
        <f aca="false">AC329</f>
        <v>0.242107761690007</v>
      </c>
      <c r="AD330" s="272" t="n">
        <f aca="false">AD329</f>
        <v>0.241033637781243</v>
      </c>
      <c r="AE330" s="272" t="n">
        <f aca="false">AE329</f>
        <v>0.238921404682274</v>
      </c>
      <c r="AF330" s="272" t="n">
        <f aca="false">AF329</f>
        <v>0.237139088377546</v>
      </c>
    </row>
    <row r="331" customFormat="false" ht="15" hidden="false" customHeight="false" outlineLevel="0" collapsed="false">
      <c r="A331" s="258" t="n">
        <v>104</v>
      </c>
      <c r="B331" s="270" t="n">
        <f aca="false">B330</f>
        <v>0.314775160599572</v>
      </c>
      <c r="C331" s="270" t="n">
        <f aca="false">C330</f>
        <v>0.305543800253914</v>
      </c>
      <c r="D331" s="270" t="n">
        <f aca="false">D330</f>
        <v>0.304709141274238</v>
      </c>
      <c r="E331" s="270" t="n">
        <f aca="false">E330</f>
        <v>0.299646087298466</v>
      </c>
      <c r="F331" s="270" t="n">
        <f aca="false">F330</f>
        <v>0.294795391338896</v>
      </c>
      <c r="G331" s="270" t="n">
        <f aca="false">G330</f>
        <v>0.294327647758826</v>
      </c>
      <c r="H331" s="270" t="n">
        <f aca="false">H330</f>
        <v>0.29054573405073</v>
      </c>
      <c r="I331" s="270" t="n">
        <f aca="false">I330</f>
        <v>0.286505190311419</v>
      </c>
      <c r="J331" s="270" t="n">
        <f aca="false">J330</f>
        <v>0.285199639747823</v>
      </c>
      <c r="K331" s="270" t="n">
        <f aca="false">K330</f>
        <v>0.261350371690115</v>
      </c>
      <c r="L331" s="270" t="n">
        <f aca="false">L330</f>
        <v>0.277551020408163</v>
      </c>
      <c r="M331" s="270" t="n">
        <f aca="false">M330</f>
        <v>0.275125881168177</v>
      </c>
      <c r="N331" s="270" t="n">
        <f aca="false">N330</f>
        <v>0.271756830106749</v>
      </c>
      <c r="O331" s="270" t="n">
        <f aca="false">O330</f>
        <v>0.270499836654688</v>
      </c>
      <c r="P331" s="270" t="n">
        <f aca="false">P330</f>
        <v>0.268256333830104</v>
      </c>
      <c r="Q331" s="270" t="n">
        <f aca="false">Q330</f>
        <v>0.266176270262907</v>
      </c>
      <c r="R331" s="270" t="n">
        <f aca="false">R330</f>
        <v>0.263039680559022</v>
      </c>
      <c r="S331" s="270" t="n">
        <f aca="false">S330</f>
        <v>0.26157220362461</v>
      </c>
      <c r="T331" s="270" t="n">
        <f aca="false">T330</f>
        <v>0.259548518241147</v>
      </c>
      <c r="U331" s="270" t="n">
        <f aca="false">U330</f>
        <v>0.257781324820431</v>
      </c>
      <c r="V331" s="270" t="n">
        <f aca="false">V330</f>
        <v>0.25504604222863</v>
      </c>
      <c r="W331" s="270" t="n">
        <f aca="false">W330</f>
        <v>0.252977484134574</v>
      </c>
      <c r="X331" s="270" t="n">
        <f aca="false">X330</f>
        <v>0.250975292587776</v>
      </c>
      <c r="Y331" s="270" t="n">
        <f aca="false">Y330</f>
        <v>0.249009448338921</v>
      </c>
      <c r="Z331" s="270" t="n">
        <f aca="false">Z330</f>
        <v>0.24773068401115</v>
      </c>
      <c r="AA331" s="270" t="n">
        <f aca="false">AA330</f>
        <v>0.245467973680677</v>
      </c>
      <c r="AB331" s="270" t="n">
        <f aca="false">AB330</f>
        <v>0.243292721419102</v>
      </c>
      <c r="AC331" s="270" t="n">
        <f aca="false">AC330</f>
        <v>0.242107761690007</v>
      </c>
      <c r="AD331" s="270" t="n">
        <f aca="false">AD330</f>
        <v>0.241033637781243</v>
      </c>
      <c r="AE331" s="270" t="n">
        <f aca="false">AE330</f>
        <v>0.238921404682274</v>
      </c>
      <c r="AF331" s="270" t="n">
        <f aca="false">AF330</f>
        <v>0.237139088377546</v>
      </c>
    </row>
    <row r="332" customFormat="false" ht="15" hidden="false" customHeight="false" outlineLevel="0" collapsed="false">
      <c r="A332" s="271" t="n">
        <v>105</v>
      </c>
      <c r="B332" s="272" t="n">
        <v>1</v>
      </c>
      <c r="C332" s="272" t="n">
        <v>1</v>
      </c>
      <c r="D332" s="272" t="n">
        <v>1</v>
      </c>
      <c r="E332" s="272" t="n">
        <v>1</v>
      </c>
      <c r="F332" s="272" t="n">
        <v>1</v>
      </c>
      <c r="G332" s="272" t="n">
        <v>1</v>
      </c>
      <c r="H332" s="272" t="n">
        <v>1</v>
      </c>
      <c r="I332" s="272" t="n">
        <v>1</v>
      </c>
      <c r="J332" s="272" t="n">
        <v>1</v>
      </c>
      <c r="K332" s="272" t="n">
        <v>1</v>
      </c>
      <c r="L332" s="272" t="n">
        <v>1</v>
      </c>
      <c r="M332" s="272" t="n">
        <v>1</v>
      </c>
      <c r="N332" s="272" t="n">
        <v>1</v>
      </c>
      <c r="O332" s="272" t="n">
        <v>1</v>
      </c>
      <c r="P332" s="272" t="n">
        <v>1</v>
      </c>
      <c r="Q332" s="272" t="n">
        <v>1</v>
      </c>
      <c r="R332" s="272" t="n">
        <v>1</v>
      </c>
      <c r="S332" s="272" t="n">
        <v>1</v>
      </c>
      <c r="T332" s="272" t="n">
        <v>1</v>
      </c>
      <c r="U332" s="272" t="n">
        <v>1</v>
      </c>
      <c r="V332" s="272" t="n">
        <v>1</v>
      </c>
      <c r="W332" s="272" t="n">
        <v>1</v>
      </c>
      <c r="X332" s="272" t="n">
        <v>1</v>
      </c>
      <c r="Y332" s="272" t="n">
        <v>1</v>
      </c>
      <c r="Z332" s="272" t="n">
        <v>1</v>
      </c>
      <c r="AA332" s="272" t="n">
        <v>1</v>
      </c>
      <c r="AB332" s="272" t="n">
        <v>1</v>
      </c>
      <c r="AC332" s="272" t="n">
        <v>1</v>
      </c>
      <c r="AD332" s="272" t="n">
        <v>1</v>
      </c>
      <c r="AE332" s="272" t="n">
        <v>1</v>
      </c>
      <c r="AF332" s="272" t="n">
        <v>1</v>
      </c>
    </row>
    <row r="333" customFormat="false" ht="15" hidden="false" customHeight="false" outlineLevel="0" collapsed="false">
      <c r="A333" s="258" t="n">
        <v>106</v>
      </c>
      <c r="B333" s="270" t="n">
        <v>1</v>
      </c>
      <c r="C333" s="270" t="n">
        <v>1</v>
      </c>
      <c r="D333" s="270" t="n">
        <v>1</v>
      </c>
      <c r="E333" s="270" t="n">
        <v>1</v>
      </c>
      <c r="F333" s="270" t="n">
        <v>1</v>
      </c>
      <c r="G333" s="270" t="n">
        <v>1</v>
      </c>
      <c r="H333" s="270" t="n">
        <v>1</v>
      </c>
      <c r="I333" s="270" t="n">
        <v>1</v>
      </c>
      <c r="J333" s="270" t="n">
        <v>1</v>
      </c>
      <c r="K333" s="270" t="n">
        <v>1</v>
      </c>
      <c r="L333" s="270" t="n">
        <v>1</v>
      </c>
      <c r="M333" s="270" t="n">
        <v>1</v>
      </c>
      <c r="N333" s="270" t="n">
        <v>1</v>
      </c>
      <c r="O333" s="270" t="n">
        <v>1</v>
      </c>
      <c r="P333" s="270" t="n">
        <v>1</v>
      </c>
      <c r="Q333" s="270" t="n">
        <v>1</v>
      </c>
      <c r="R333" s="270" t="n">
        <v>1</v>
      </c>
      <c r="S333" s="270" t="n">
        <v>1</v>
      </c>
      <c r="T333" s="270" t="n">
        <v>1</v>
      </c>
      <c r="U333" s="270" t="n">
        <v>1</v>
      </c>
      <c r="V333" s="270" t="n">
        <v>1</v>
      </c>
      <c r="W333" s="270" t="n">
        <v>1</v>
      </c>
      <c r="X333" s="270" t="n">
        <v>1</v>
      </c>
      <c r="Y333" s="270" t="n">
        <v>1</v>
      </c>
      <c r="Z333" s="270" t="n">
        <v>1</v>
      </c>
      <c r="AA333" s="270" t="n">
        <v>1</v>
      </c>
      <c r="AB333" s="270" t="n">
        <v>1</v>
      </c>
      <c r="AC333" s="270" t="n">
        <v>1</v>
      </c>
      <c r="AD333" s="270" t="n">
        <v>1</v>
      </c>
      <c r="AE333" s="270" t="n">
        <v>1</v>
      </c>
      <c r="AF333" s="270" t="n">
        <v>1</v>
      </c>
    </row>
    <row r="334" customFormat="false" ht="15" hidden="false" customHeight="false" outlineLevel="0" collapsed="false">
      <c r="A334" s="258"/>
    </row>
    <row r="335" s="273" customFormat="true" ht="15" hidden="false" customHeight="false" outlineLevel="0" collapsed="false">
      <c r="A335" s="274"/>
      <c r="B335" s="275" t="s">
        <v>361</v>
      </c>
      <c r="C335" s="275" t="s">
        <v>362</v>
      </c>
      <c r="D335" s="275" t="s">
        <v>367</v>
      </c>
      <c r="E335" s="275" t="s">
        <v>368</v>
      </c>
      <c r="F335" s="275" t="s">
        <v>369</v>
      </c>
      <c r="G335" s="275" t="s">
        <v>370</v>
      </c>
      <c r="H335" s="275" t="s">
        <v>371</v>
      </c>
      <c r="I335" s="275" t="s">
        <v>372</v>
      </c>
      <c r="J335" s="275" t="s">
        <v>373</v>
      </c>
      <c r="K335" s="275" t="s">
        <v>374</v>
      </c>
      <c r="L335" s="275" t="s">
        <v>375</v>
      </c>
      <c r="M335" s="275" t="s">
        <v>376</v>
      </c>
      <c r="N335" s="275" t="s">
        <v>377</v>
      </c>
      <c r="O335" s="275" t="s">
        <v>378</v>
      </c>
      <c r="P335" s="275" t="s">
        <v>379</v>
      </c>
      <c r="Q335" s="275" t="s">
        <v>380</v>
      </c>
      <c r="R335" s="275" t="s">
        <v>381</v>
      </c>
      <c r="S335" s="275" t="s">
        <v>382</v>
      </c>
      <c r="T335" s="275" t="s">
        <v>383</v>
      </c>
      <c r="U335" s="275" t="s">
        <v>384</v>
      </c>
      <c r="V335" s="275" t="s">
        <v>385</v>
      </c>
      <c r="W335" s="275" t="s">
        <v>386</v>
      </c>
      <c r="X335" s="275" t="s">
        <v>387</v>
      </c>
      <c r="Y335" s="275" t="s">
        <v>388</v>
      </c>
      <c r="Z335" s="275" t="s">
        <v>389</v>
      </c>
      <c r="AA335" s="275" t="s">
        <v>390</v>
      </c>
      <c r="AB335" s="275" t="s">
        <v>391</v>
      </c>
      <c r="AC335" s="275" t="s">
        <v>392</v>
      </c>
      <c r="AD335" s="275" t="s">
        <v>393</v>
      </c>
      <c r="AE335" s="275" t="s">
        <v>394</v>
      </c>
      <c r="AF335" s="275" t="s">
        <v>395</v>
      </c>
    </row>
    <row r="336" customFormat="false" ht="15" hidden="false" customHeight="false" outlineLevel="0" collapsed="false">
      <c r="A336" s="276"/>
      <c r="B336" s="277"/>
      <c r="C336" s="277"/>
      <c r="D336" s="277"/>
      <c r="E336" s="277"/>
      <c r="F336" s="277"/>
      <c r="G336" s="277"/>
      <c r="H336" s="277"/>
      <c r="I336" s="277"/>
      <c r="J336" s="277"/>
      <c r="K336" s="277" t="s">
        <v>396</v>
      </c>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row>
    <row r="337" customFormat="false" ht="61" hidden="false" customHeight="false" outlineLevel="0" collapsed="false">
      <c r="A337" s="278"/>
      <c r="B337" s="279" t="s">
        <v>169</v>
      </c>
      <c r="C337" s="279" t="s">
        <v>169</v>
      </c>
      <c r="D337" s="279" t="s">
        <v>169</v>
      </c>
      <c r="E337" s="279" t="s">
        <v>169</v>
      </c>
      <c r="F337" s="279" t="s">
        <v>169</v>
      </c>
      <c r="G337" s="279" t="s">
        <v>169</v>
      </c>
      <c r="H337" s="279" t="s">
        <v>169</v>
      </c>
      <c r="I337" s="279" t="s">
        <v>169</v>
      </c>
      <c r="J337" s="279" t="s">
        <v>169</v>
      </c>
      <c r="K337" s="279" t="s">
        <v>169</v>
      </c>
      <c r="L337" s="279" t="s">
        <v>169</v>
      </c>
      <c r="M337" s="279" t="s">
        <v>169</v>
      </c>
      <c r="N337" s="279" t="s">
        <v>169</v>
      </c>
      <c r="O337" s="279" t="s">
        <v>169</v>
      </c>
      <c r="P337" s="279" t="s">
        <v>169</v>
      </c>
      <c r="Q337" s="279" t="s">
        <v>169</v>
      </c>
      <c r="R337" s="279" t="s">
        <v>169</v>
      </c>
      <c r="S337" s="279" t="s">
        <v>169</v>
      </c>
      <c r="T337" s="279" t="s">
        <v>169</v>
      </c>
      <c r="U337" s="279" t="s">
        <v>169</v>
      </c>
      <c r="V337" s="279" t="s">
        <v>169</v>
      </c>
      <c r="W337" s="279" t="s">
        <v>169</v>
      </c>
      <c r="X337" s="279" t="s">
        <v>169</v>
      </c>
      <c r="Y337" s="279" t="s">
        <v>169</v>
      </c>
      <c r="Z337" s="279" t="s">
        <v>169</v>
      </c>
      <c r="AA337" s="279" t="s">
        <v>169</v>
      </c>
      <c r="AB337" s="279" t="s">
        <v>169</v>
      </c>
      <c r="AC337" s="279" t="s">
        <v>169</v>
      </c>
      <c r="AD337" s="279" t="s">
        <v>169</v>
      </c>
      <c r="AE337" s="279" t="s">
        <v>169</v>
      </c>
      <c r="AF337" s="279" t="s">
        <v>169</v>
      </c>
    </row>
    <row r="338" customFormat="false" ht="25" hidden="false" customHeight="false" outlineLevel="0" collapsed="false">
      <c r="A338" s="275" t="s">
        <v>364</v>
      </c>
      <c r="B338" s="280" t="s">
        <v>181</v>
      </c>
      <c r="C338" s="280" t="s">
        <v>181</v>
      </c>
      <c r="D338" s="280" t="s">
        <v>181</v>
      </c>
      <c r="E338" s="280" t="s">
        <v>181</v>
      </c>
      <c r="F338" s="280" t="s">
        <v>181</v>
      </c>
      <c r="G338" s="280" t="s">
        <v>181</v>
      </c>
      <c r="H338" s="280" t="s">
        <v>181</v>
      </c>
      <c r="I338" s="280" t="s">
        <v>181</v>
      </c>
      <c r="J338" s="280" t="s">
        <v>181</v>
      </c>
      <c r="K338" s="280" t="s">
        <v>181</v>
      </c>
      <c r="L338" s="280" t="s">
        <v>181</v>
      </c>
      <c r="M338" s="280" t="s">
        <v>181</v>
      </c>
      <c r="N338" s="280" t="s">
        <v>181</v>
      </c>
      <c r="O338" s="280" t="s">
        <v>181</v>
      </c>
      <c r="P338" s="280" t="s">
        <v>181</v>
      </c>
      <c r="Q338" s="280" t="s">
        <v>181</v>
      </c>
      <c r="R338" s="280" t="s">
        <v>181</v>
      </c>
      <c r="S338" s="280" t="s">
        <v>181</v>
      </c>
      <c r="T338" s="280" t="s">
        <v>181</v>
      </c>
      <c r="U338" s="280" t="s">
        <v>181</v>
      </c>
      <c r="V338" s="280" t="s">
        <v>181</v>
      </c>
      <c r="W338" s="280" t="s">
        <v>181</v>
      </c>
      <c r="X338" s="280" t="s">
        <v>181</v>
      </c>
      <c r="Y338" s="280" t="s">
        <v>181</v>
      </c>
      <c r="Z338" s="280" t="s">
        <v>181</v>
      </c>
      <c r="AA338" s="280" t="s">
        <v>181</v>
      </c>
      <c r="AB338" s="280" t="s">
        <v>181</v>
      </c>
      <c r="AC338" s="280" t="s">
        <v>181</v>
      </c>
      <c r="AD338" s="280" t="s">
        <v>181</v>
      </c>
      <c r="AE338" s="280" t="s">
        <v>181</v>
      </c>
      <c r="AF338" s="280" t="s">
        <v>181</v>
      </c>
    </row>
    <row r="339" customFormat="false" ht="15" hidden="false" customHeight="false" outlineLevel="0" collapsed="false">
      <c r="A339" s="258" t="n">
        <v>0</v>
      </c>
      <c r="B339" s="270" t="n">
        <f aca="false">B88</f>
        <v>0.0102166103189062</v>
      </c>
      <c r="C339" s="270" t="n">
        <f aca="false">C88</f>
        <v>0.0102296752346417</v>
      </c>
      <c r="D339" s="270" t="n">
        <f aca="false">D88</f>
        <v>0.00990054306787038</v>
      </c>
      <c r="E339" s="270" t="n">
        <f aca="false">E88</f>
        <v>0.00956561454341218</v>
      </c>
      <c r="F339" s="270" t="n">
        <f aca="false">F88</f>
        <v>0.00921924662884934</v>
      </c>
      <c r="G339" s="270" t="n">
        <f aca="false">G88</f>
        <v>0.00886937875221466</v>
      </c>
      <c r="H339" s="270" t="n">
        <f aca="false">H88</f>
        <v>0.00858963932430119</v>
      </c>
      <c r="I339" s="270" t="n">
        <f aca="false">I88</f>
        <v>0.00831966821348443</v>
      </c>
      <c r="J339" s="270" t="n">
        <f aca="false">J88</f>
        <v>0.00804278258590453</v>
      </c>
      <c r="K339" s="270" t="n">
        <f aca="false">K88</f>
        <v>0.00777808997088103</v>
      </c>
      <c r="L339" s="270" t="n">
        <f aca="false">L88</f>
        <v>0.00753384774326519</v>
      </c>
      <c r="M339" s="270" t="n">
        <f aca="false">M88</f>
        <v>0.00730092820846823</v>
      </c>
      <c r="N339" s="270" t="n">
        <f aca="false">N88</f>
        <v>0.00706905203453609</v>
      </c>
      <c r="O339" s="270" t="n">
        <f aca="false">O88</f>
        <v>0.00686336658630949</v>
      </c>
      <c r="P339" s="270" t="n">
        <f aca="false">P88</f>
        <v>0.00663656021991908</v>
      </c>
      <c r="Q339" s="270" t="n">
        <f aca="false">Q88</f>
        <v>0.00645134536154397</v>
      </c>
      <c r="R339" s="270" t="n">
        <f aca="false">R88</f>
        <v>0.00628074607253923</v>
      </c>
      <c r="S339" s="270" t="n">
        <f aca="false">S88</f>
        <v>0.00610556858278393</v>
      </c>
      <c r="T339" s="270" t="n">
        <f aca="false">T88</f>
        <v>0.00593994358118964</v>
      </c>
      <c r="U339" s="270" t="n">
        <f aca="false">U88</f>
        <v>0.00580104656305563</v>
      </c>
      <c r="V339" s="270" t="n">
        <f aca="false">V88</f>
        <v>0.00563127423650177</v>
      </c>
      <c r="W339" s="270" t="n">
        <f aca="false">W88</f>
        <v>0.00549155385719426</v>
      </c>
      <c r="X339" s="270" t="n">
        <f aca="false">X88</f>
        <v>0.00534417911939821</v>
      </c>
      <c r="Y339" s="270" t="n">
        <f aca="false">Y88</f>
        <v>0.00521507854073568</v>
      </c>
      <c r="Z339" s="270" t="n">
        <f aca="false">Z88</f>
        <v>0.00508972032555518</v>
      </c>
      <c r="AA339" s="270" t="n">
        <f aca="false">AA88</f>
        <v>0.00497675524285115</v>
      </c>
      <c r="AB339" s="270" t="n">
        <f aca="false">AB88</f>
        <v>0.00485014265150118</v>
      </c>
      <c r="AC339" s="270" t="n">
        <f aca="false">AC88</f>
        <v>0.00473897162351214</v>
      </c>
      <c r="AD339" s="270" t="n">
        <f aca="false">AD88</f>
        <v>0.00465780612203099</v>
      </c>
      <c r="AE339" s="270" t="n">
        <f aca="false">AE88</f>
        <v>0.00455114115098983</v>
      </c>
      <c r="AF339" s="270" t="n">
        <f aca="false">AF88</f>
        <v>0.0044685798738956</v>
      </c>
    </row>
    <row r="340" customFormat="false" ht="15" hidden="false" customHeight="false" outlineLevel="0" collapsed="false">
      <c r="A340" s="281" t="n">
        <v>1</v>
      </c>
      <c r="B340" s="282" t="n">
        <f aca="false">B89</f>
        <v>0.00037966693170265</v>
      </c>
      <c r="C340" s="282" t="n">
        <f aca="false">C89</f>
        <v>0.000360172848827831</v>
      </c>
      <c r="D340" s="282" t="n">
        <f aca="false">D89</f>
        <v>0.000344252734296137</v>
      </c>
      <c r="E340" s="282" t="n">
        <f aca="false">E89</f>
        <v>0.000329238396081563</v>
      </c>
      <c r="F340" s="282" t="n">
        <f aca="false">F89</f>
        <v>0.000314140244638779</v>
      </c>
      <c r="G340" s="282" t="n">
        <f aca="false">G89</f>
        <v>0.000301952186527681</v>
      </c>
      <c r="H340" s="282" t="n">
        <f aca="false">H89</f>
        <v>0.000286088690782518</v>
      </c>
      <c r="I340" s="282" t="n">
        <f aca="false">I89</f>
        <v>0.000275786141581573</v>
      </c>
      <c r="J340" s="282" t="n">
        <f aca="false">J89</f>
        <v>0.000265010050822977</v>
      </c>
      <c r="K340" s="282" t="n">
        <f aca="false">K89</f>
        <v>0.000254821501959942</v>
      </c>
      <c r="L340" s="282" t="n">
        <f aca="false">L89</f>
        <v>0.000244085638555767</v>
      </c>
      <c r="M340" s="282" t="n">
        <f aca="false">M89</f>
        <v>0.000229993682134809</v>
      </c>
      <c r="N340" s="282" t="n">
        <f aca="false">N89</f>
        <v>0.000224787584120602</v>
      </c>
      <c r="O340" s="282" t="n">
        <f aca="false">O89</f>
        <v>0.000215639356653457</v>
      </c>
      <c r="P340" s="282" t="n">
        <f aca="false">P89</f>
        <v>0.000204970794469607</v>
      </c>
      <c r="Q340" s="282" t="n">
        <f aca="false">Q89</f>
        <v>0.000198788297542473</v>
      </c>
      <c r="R340" s="282" t="n">
        <f aca="false">R89</f>
        <v>0.000192205115840545</v>
      </c>
      <c r="S340" s="282" t="n">
        <f aca="false">S89</f>
        <v>0.000184955576410629</v>
      </c>
      <c r="T340" s="282" t="n">
        <f aca="false">T89</f>
        <v>0.000178171575790092</v>
      </c>
      <c r="U340" s="282" t="n">
        <f aca="false">U89</f>
        <v>0.000168406822602954</v>
      </c>
      <c r="V340" s="282" t="n">
        <f aca="false">V89</f>
        <v>0.000164286387489332</v>
      </c>
      <c r="W340" s="282" t="n">
        <f aca="false">W89</f>
        <v>0.000160673116324446</v>
      </c>
      <c r="X340" s="282" t="n">
        <f aca="false">X89</f>
        <v>0.000155267448179489</v>
      </c>
      <c r="Y340" s="282" t="n">
        <f aca="false">Y89</f>
        <v>0.000151546954733621</v>
      </c>
      <c r="Z340" s="282" t="n">
        <f aca="false">Z89</f>
        <v>0.000144287635073299</v>
      </c>
      <c r="AA340" s="282" t="n">
        <f aca="false">AA89</f>
        <v>0.00014104906700705</v>
      </c>
      <c r="AB340" s="282" t="n">
        <f aca="false">AB89</f>
        <v>0.0001377802090406</v>
      </c>
      <c r="AC340" s="282" t="n">
        <f aca="false">AC89</f>
        <v>0.000135072671728676</v>
      </c>
      <c r="AD340" s="282" t="n">
        <f aca="false">AD89</f>
        <v>0.000126490879480544</v>
      </c>
      <c r="AE340" s="282" t="n">
        <f aca="false">AE89</f>
        <v>0.000124325227758539</v>
      </c>
      <c r="AF340" s="282" t="n">
        <f aca="false">AF89</f>
        <v>0.000120971814741649</v>
      </c>
    </row>
    <row r="341" customFormat="false" ht="15" hidden="false" customHeight="false" outlineLevel="0" collapsed="false">
      <c r="A341" s="258" t="n">
        <v>2</v>
      </c>
      <c r="B341" s="270" t="n">
        <f aca="false">B340</f>
        <v>0.00037966693170265</v>
      </c>
      <c r="C341" s="270" t="n">
        <f aca="false">C340</f>
        <v>0.000360172848827831</v>
      </c>
      <c r="D341" s="270" t="n">
        <f aca="false">D340</f>
        <v>0.000344252734296137</v>
      </c>
      <c r="E341" s="270" t="n">
        <f aca="false">E340</f>
        <v>0.000329238396081563</v>
      </c>
      <c r="F341" s="270" t="n">
        <f aca="false">F340</f>
        <v>0.000314140244638779</v>
      </c>
      <c r="G341" s="270" t="n">
        <f aca="false">G340</f>
        <v>0.000301952186527681</v>
      </c>
      <c r="H341" s="270" t="n">
        <f aca="false">H340</f>
        <v>0.000286088690782518</v>
      </c>
      <c r="I341" s="270" t="n">
        <f aca="false">I340</f>
        <v>0.000275786141581573</v>
      </c>
      <c r="J341" s="270" t="n">
        <f aca="false">J340</f>
        <v>0.000265010050822977</v>
      </c>
      <c r="K341" s="270" t="n">
        <f aca="false">K340</f>
        <v>0.000254821501959942</v>
      </c>
      <c r="L341" s="270" t="n">
        <f aca="false">L340</f>
        <v>0.000244085638555767</v>
      </c>
      <c r="M341" s="270" t="n">
        <f aca="false">M340</f>
        <v>0.000229993682134809</v>
      </c>
      <c r="N341" s="270" t="n">
        <f aca="false">N340</f>
        <v>0.000224787584120602</v>
      </c>
      <c r="O341" s="270" t="n">
        <f aca="false">O340</f>
        <v>0.000215639356653457</v>
      </c>
      <c r="P341" s="270" t="n">
        <f aca="false">P340</f>
        <v>0.000204970794469607</v>
      </c>
      <c r="Q341" s="270" t="n">
        <f aca="false">Q340</f>
        <v>0.000198788297542473</v>
      </c>
      <c r="R341" s="270" t="n">
        <f aca="false">R340</f>
        <v>0.000192205115840545</v>
      </c>
      <c r="S341" s="270" t="n">
        <f aca="false">S340</f>
        <v>0.000184955576410629</v>
      </c>
      <c r="T341" s="270" t="n">
        <f aca="false">T340</f>
        <v>0.000178171575790092</v>
      </c>
      <c r="U341" s="270" t="n">
        <f aca="false">U340</f>
        <v>0.000168406822602954</v>
      </c>
      <c r="V341" s="270" t="n">
        <f aca="false">V340</f>
        <v>0.000164286387489332</v>
      </c>
      <c r="W341" s="270" t="n">
        <f aca="false">W340</f>
        <v>0.000160673116324446</v>
      </c>
      <c r="X341" s="270" t="n">
        <f aca="false">X340</f>
        <v>0.000155267448179489</v>
      </c>
      <c r="Y341" s="270" t="n">
        <f aca="false">Y340</f>
        <v>0.000151546954733621</v>
      </c>
      <c r="Z341" s="270" t="n">
        <f aca="false">Z340</f>
        <v>0.000144287635073299</v>
      </c>
      <c r="AA341" s="270" t="n">
        <f aca="false">AA340</f>
        <v>0.00014104906700705</v>
      </c>
      <c r="AB341" s="270" t="n">
        <f aca="false">AB340</f>
        <v>0.0001377802090406</v>
      </c>
      <c r="AC341" s="270" t="n">
        <f aca="false">AC340</f>
        <v>0.000135072671728676</v>
      </c>
      <c r="AD341" s="270" t="n">
        <f aca="false">AD340</f>
        <v>0.000126490879480544</v>
      </c>
      <c r="AE341" s="270" t="n">
        <f aca="false">AE340</f>
        <v>0.000124325227758539</v>
      </c>
      <c r="AF341" s="270" t="n">
        <f aca="false">AF340</f>
        <v>0.000120971814741649</v>
      </c>
    </row>
    <row r="342" customFormat="false" ht="15" hidden="false" customHeight="false" outlineLevel="0" collapsed="false">
      <c r="A342" s="281" t="n">
        <v>3</v>
      </c>
      <c r="B342" s="282" t="n">
        <f aca="false">B341</f>
        <v>0.00037966693170265</v>
      </c>
      <c r="C342" s="282" t="n">
        <f aca="false">C341</f>
        <v>0.000360172848827831</v>
      </c>
      <c r="D342" s="282" t="n">
        <f aca="false">D341</f>
        <v>0.000344252734296137</v>
      </c>
      <c r="E342" s="282" t="n">
        <f aca="false">E341</f>
        <v>0.000329238396081563</v>
      </c>
      <c r="F342" s="282" t="n">
        <f aca="false">F341</f>
        <v>0.000314140244638779</v>
      </c>
      <c r="G342" s="282" t="n">
        <f aca="false">G341</f>
        <v>0.000301952186527681</v>
      </c>
      <c r="H342" s="282" t="n">
        <f aca="false">H341</f>
        <v>0.000286088690782518</v>
      </c>
      <c r="I342" s="282" t="n">
        <f aca="false">I341</f>
        <v>0.000275786141581573</v>
      </c>
      <c r="J342" s="282" t="n">
        <f aca="false">J341</f>
        <v>0.000265010050822977</v>
      </c>
      <c r="K342" s="282" t="n">
        <f aca="false">K341</f>
        <v>0.000254821501959942</v>
      </c>
      <c r="L342" s="282" t="n">
        <f aca="false">L341</f>
        <v>0.000244085638555767</v>
      </c>
      <c r="M342" s="282" t="n">
        <f aca="false">M341</f>
        <v>0.000229993682134809</v>
      </c>
      <c r="N342" s="282" t="n">
        <f aca="false">N341</f>
        <v>0.000224787584120602</v>
      </c>
      <c r="O342" s="282" t="n">
        <f aca="false">O341</f>
        <v>0.000215639356653457</v>
      </c>
      <c r="P342" s="282" t="n">
        <f aca="false">P341</f>
        <v>0.000204970794469607</v>
      </c>
      <c r="Q342" s="282" t="n">
        <f aca="false">Q341</f>
        <v>0.000198788297542473</v>
      </c>
      <c r="R342" s="282" t="n">
        <f aca="false">R341</f>
        <v>0.000192205115840545</v>
      </c>
      <c r="S342" s="282" t="n">
        <f aca="false">S341</f>
        <v>0.000184955576410629</v>
      </c>
      <c r="T342" s="282" t="n">
        <f aca="false">T341</f>
        <v>0.000178171575790092</v>
      </c>
      <c r="U342" s="282" t="n">
        <f aca="false">U341</f>
        <v>0.000168406822602954</v>
      </c>
      <c r="V342" s="282" t="n">
        <f aca="false">V341</f>
        <v>0.000164286387489332</v>
      </c>
      <c r="W342" s="282" t="n">
        <f aca="false">W341</f>
        <v>0.000160673116324446</v>
      </c>
      <c r="X342" s="282" t="n">
        <f aca="false">X341</f>
        <v>0.000155267448179489</v>
      </c>
      <c r="Y342" s="282" t="n">
        <f aca="false">Y341</f>
        <v>0.000151546954733621</v>
      </c>
      <c r="Z342" s="282" t="n">
        <f aca="false">Z341</f>
        <v>0.000144287635073299</v>
      </c>
      <c r="AA342" s="282" t="n">
        <f aca="false">AA341</f>
        <v>0.00014104906700705</v>
      </c>
      <c r="AB342" s="282" t="n">
        <f aca="false">AB341</f>
        <v>0.0001377802090406</v>
      </c>
      <c r="AC342" s="282" t="n">
        <f aca="false">AC341</f>
        <v>0.000135072671728676</v>
      </c>
      <c r="AD342" s="282" t="n">
        <f aca="false">AD341</f>
        <v>0.000126490879480544</v>
      </c>
      <c r="AE342" s="282" t="n">
        <f aca="false">AE341</f>
        <v>0.000124325227758539</v>
      </c>
      <c r="AF342" s="282" t="n">
        <f aca="false">AF341</f>
        <v>0.000120971814741649</v>
      </c>
    </row>
    <row r="343" customFormat="false" ht="15" hidden="false" customHeight="false" outlineLevel="0" collapsed="false">
      <c r="A343" s="258" t="n">
        <v>4</v>
      </c>
      <c r="B343" s="270" t="n">
        <f aca="false">B342</f>
        <v>0.00037966693170265</v>
      </c>
      <c r="C343" s="270" t="n">
        <f aca="false">C342</f>
        <v>0.000360172848827831</v>
      </c>
      <c r="D343" s="270" t="n">
        <f aca="false">D342</f>
        <v>0.000344252734296137</v>
      </c>
      <c r="E343" s="270" t="n">
        <f aca="false">E342</f>
        <v>0.000329238396081563</v>
      </c>
      <c r="F343" s="270" t="n">
        <f aca="false">F342</f>
        <v>0.000314140244638779</v>
      </c>
      <c r="G343" s="270" t="n">
        <f aca="false">G342</f>
        <v>0.000301952186527681</v>
      </c>
      <c r="H343" s="270" t="n">
        <f aca="false">H342</f>
        <v>0.000286088690782518</v>
      </c>
      <c r="I343" s="270" t="n">
        <f aca="false">I342</f>
        <v>0.000275786141581573</v>
      </c>
      <c r="J343" s="270" t="n">
        <f aca="false">J342</f>
        <v>0.000265010050822977</v>
      </c>
      <c r="K343" s="270" t="n">
        <f aca="false">K342</f>
        <v>0.000254821501959942</v>
      </c>
      <c r="L343" s="270" t="n">
        <f aca="false">L342</f>
        <v>0.000244085638555767</v>
      </c>
      <c r="M343" s="270" t="n">
        <f aca="false">M342</f>
        <v>0.000229993682134809</v>
      </c>
      <c r="N343" s="270" t="n">
        <f aca="false">N342</f>
        <v>0.000224787584120602</v>
      </c>
      <c r="O343" s="270" t="n">
        <f aca="false">O342</f>
        <v>0.000215639356653457</v>
      </c>
      <c r="P343" s="270" t="n">
        <f aca="false">P342</f>
        <v>0.000204970794469607</v>
      </c>
      <c r="Q343" s="270" t="n">
        <f aca="false">Q342</f>
        <v>0.000198788297542473</v>
      </c>
      <c r="R343" s="270" t="n">
        <f aca="false">R342</f>
        <v>0.000192205115840545</v>
      </c>
      <c r="S343" s="270" t="n">
        <f aca="false">S342</f>
        <v>0.000184955576410629</v>
      </c>
      <c r="T343" s="270" t="n">
        <f aca="false">T342</f>
        <v>0.000178171575790092</v>
      </c>
      <c r="U343" s="270" t="n">
        <f aca="false">U342</f>
        <v>0.000168406822602954</v>
      </c>
      <c r="V343" s="270" t="n">
        <f aca="false">V342</f>
        <v>0.000164286387489332</v>
      </c>
      <c r="W343" s="270" t="n">
        <f aca="false">W342</f>
        <v>0.000160673116324446</v>
      </c>
      <c r="X343" s="270" t="n">
        <f aca="false">X342</f>
        <v>0.000155267448179489</v>
      </c>
      <c r="Y343" s="270" t="n">
        <f aca="false">Y342</f>
        <v>0.000151546954733621</v>
      </c>
      <c r="Z343" s="270" t="n">
        <f aca="false">Z342</f>
        <v>0.000144287635073299</v>
      </c>
      <c r="AA343" s="270" t="n">
        <f aca="false">AA342</f>
        <v>0.00014104906700705</v>
      </c>
      <c r="AB343" s="270" t="n">
        <f aca="false">AB342</f>
        <v>0.0001377802090406</v>
      </c>
      <c r="AC343" s="270" t="n">
        <f aca="false">AC342</f>
        <v>0.000135072671728676</v>
      </c>
      <c r="AD343" s="270" t="n">
        <f aca="false">AD342</f>
        <v>0.000126490879480544</v>
      </c>
      <c r="AE343" s="270" t="n">
        <f aca="false">AE342</f>
        <v>0.000124325227758539</v>
      </c>
      <c r="AF343" s="270" t="n">
        <f aca="false">AF342</f>
        <v>0.000120971814741649</v>
      </c>
    </row>
    <row r="344" customFormat="false" ht="15" hidden="false" customHeight="false" outlineLevel="0" collapsed="false">
      <c r="A344" s="281" t="n">
        <v>5</v>
      </c>
      <c r="B344" s="282" t="n">
        <f aca="false">B90</f>
        <v>0.000193254258672869</v>
      </c>
      <c r="C344" s="282" t="n">
        <f aca="false">C90</f>
        <v>0.000184128422267848</v>
      </c>
      <c r="D344" s="282" t="n">
        <f aca="false">D90</f>
        <v>0.000177111935620104</v>
      </c>
      <c r="E344" s="282" t="n">
        <f aca="false">E90</f>
        <v>0.000165121689725843</v>
      </c>
      <c r="F344" s="282" t="n">
        <f aca="false">F90</f>
        <v>0.00015574929941873</v>
      </c>
      <c r="G344" s="282" t="n">
        <f aca="false">G90</f>
        <v>0.000147176930045074</v>
      </c>
      <c r="H344" s="282" t="n">
        <f aca="false">H90</f>
        <v>0.000139439731160198</v>
      </c>
      <c r="I344" s="282" t="n">
        <f aca="false">I90</f>
        <v>0.000130322582094801</v>
      </c>
      <c r="J344" s="282" t="n">
        <f aca="false">J90</f>
        <v>0.000122732060085396</v>
      </c>
      <c r="K344" s="282" t="n">
        <f aca="false">K90</f>
        <v>0.000115561131838743</v>
      </c>
      <c r="L344" s="282" t="n">
        <f aca="false">L90</f>
        <v>0.000111616668964657</v>
      </c>
      <c r="M344" s="282" t="n">
        <f aca="false">M90</f>
        <v>0.000106894445024598</v>
      </c>
      <c r="N344" s="282" t="n">
        <f aca="false">N90</f>
        <v>0.000100556495029185</v>
      </c>
      <c r="O344" s="282" t="n">
        <f aca="false">O90</f>
        <v>9.69874913689399E-005</v>
      </c>
      <c r="P344" s="282" t="n">
        <f aca="false">P90</f>
        <v>8.98239643172924E-005</v>
      </c>
      <c r="Q344" s="282" t="n">
        <f aca="false">Q90</f>
        <v>8.60017694170495E-005</v>
      </c>
      <c r="R344" s="282" t="n">
        <f aca="false">R90</f>
        <v>8.35491221493736E-005</v>
      </c>
      <c r="S344" s="282" t="n">
        <f aca="false">S90</f>
        <v>8.10965823942675E-005</v>
      </c>
      <c r="T344" s="282" t="n">
        <f aca="false">T90</f>
        <v>7.58266580130664E-005</v>
      </c>
      <c r="U344" s="282" t="n">
        <f aca="false">U90</f>
        <v>7.38960508201756E-005</v>
      </c>
      <c r="V344" s="282" t="n">
        <f aca="false">V90</f>
        <v>7.08095944168051E-005</v>
      </c>
      <c r="W344" s="282" t="n">
        <f aca="false">W90</f>
        <v>6.82549595760002E-005</v>
      </c>
      <c r="X344" s="282" t="n">
        <f aca="false">X90</f>
        <v>6.33812527961268E-005</v>
      </c>
      <c r="Y344" s="282" t="n">
        <f aca="false">Y90</f>
        <v>6.18905500006877E-005</v>
      </c>
      <c r="Z344" s="282" t="n">
        <f aca="false">Z90</f>
        <v>6.38182823280564E-005</v>
      </c>
      <c r="AA344" s="282" t="n">
        <f aca="false">AA90</f>
        <v>5.65099457504521E-005</v>
      </c>
      <c r="AB344" s="282" t="n">
        <f aca="false">AB90</f>
        <v>5.43477003984727E-005</v>
      </c>
      <c r="AC344" s="282" t="n">
        <f aca="false">AC90</f>
        <v>5.10029025288166E-005</v>
      </c>
      <c r="AD344" s="282" t="n">
        <f aca="false">AD90</f>
        <v>5.05363680325524E-005</v>
      </c>
      <c r="AE344" s="282" t="n">
        <f aca="false">AE90</f>
        <v>4.88933798363702E-005</v>
      </c>
      <c r="AF344" s="282" t="n">
        <f aca="false">AF90</f>
        <v>4.66498688264001E-005</v>
      </c>
    </row>
    <row r="345" customFormat="false" ht="15" hidden="false" customHeight="false" outlineLevel="0" collapsed="false">
      <c r="A345" s="258" t="n">
        <v>6</v>
      </c>
      <c r="B345" s="270" t="n">
        <f aca="false">B344</f>
        <v>0.000193254258672869</v>
      </c>
      <c r="C345" s="270" t="n">
        <f aca="false">C344</f>
        <v>0.000184128422267848</v>
      </c>
      <c r="D345" s="270" t="n">
        <f aca="false">D344</f>
        <v>0.000177111935620104</v>
      </c>
      <c r="E345" s="270" t="n">
        <f aca="false">E344</f>
        <v>0.000165121689725843</v>
      </c>
      <c r="F345" s="270" t="n">
        <f aca="false">F344</f>
        <v>0.00015574929941873</v>
      </c>
      <c r="G345" s="270" t="n">
        <f aca="false">G344</f>
        <v>0.000147176930045074</v>
      </c>
      <c r="H345" s="270" t="n">
        <f aca="false">H344</f>
        <v>0.000139439731160198</v>
      </c>
      <c r="I345" s="270" t="n">
        <f aca="false">I344</f>
        <v>0.000130322582094801</v>
      </c>
      <c r="J345" s="270" t="n">
        <f aca="false">J344</f>
        <v>0.000122732060085396</v>
      </c>
      <c r="K345" s="270" t="n">
        <f aca="false">K344</f>
        <v>0.000115561131838743</v>
      </c>
      <c r="L345" s="270" t="n">
        <f aca="false">L344</f>
        <v>0.000111616668964657</v>
      </c>
      <c r="M345" s="270" t="n">
        <f aca="false">M344</f>
        <v>0.000106894445024598</v>
      </c>
      <c r="N345" s="270" t="n">
        <f aca="false">N344</f>
        <v>0.000100556495029185</v>
      </c>
      <c r="O345" s="270" t="n">
        <f aca="false">O344</f>
        <v>9.69874913689399E-005</v>
      </c>
      <c r="P345" s="270" t="n">
        <f aca="false">P344</f>
        <v>8.98239643172924E-005</v>
      </c>
      <c r="Q345" s="270" t="n">
        <f aca="false">Q344</f>
        <v>8.60017694170495E-005</v>
      </c>
      <c r="R345" s="270" t="n">
        <f aca="false">R344</f>
        <v>8.35491221493736E-005</v>
      </c>
      <c r="S345" s="270" t="n">
        <f aca="false">S344</f>
        <v>8.10965823942675E-005</v>
      </c>
      <c r="T345" s="270" t="n">
        <f aca="false">T344</f>
        <v>7.58266580130664E-005</v>
      </c>
      <c r="U345" s="270" t="n">
        <f aca="false">U344</f>
        <v>7.38960508201756E-005</v>
      </c>
      <c r="V345" s="270" t="n">
        <f aca="false">V344</f>
        <v>7.08095944168051E-005</v>
      </c>
      <c r="W345" s="270" t="n">
        <f aca="false">W344</f>
        <v>6.82549595760002E-005</v>
      </c>
      <c r="X345" s="270" t="n">
        <f aca="false">X344</f>
        <v>6.33812527961268E-005</v>
      </c>
      <c r="Y345" s="270" t="n">
        <f aca="false">Y344</f>
        <v>6.18905500006877E-005</v>
      </c>
      <c r="Z345" s="270" t="n">
        <f aca="false">Z344</f>
        <v>6.38182823280564E-005</v>
      </c>
      <c r="AA345" s="270" t="n">
        <f aca="false">AA344</f>
        <v>5.65099457504521E-005</v>
      </c>
      <c r="AB345" s="270" t="n">
        <f aca="false">AB344</f>
        <v>5.43477003984727E-005</v>
      </c>
      <c r="AC345" s="270" t="n">
        <f aca="false">AC344</f>
        <v>5.10029025288166E-005</v>
      </c>
      <c r="AD345" s="270" t="n">
        <f aca="false">AD344</f>
        <v>5.05363680325524E-005</v>
      </c>
      <c r="AE345" s="270" t="n">
        <f aca="false">AE344</f>
        <v>4.88933798363702E-005</v>
      </c>
      <c r="AF345" s="270" t="n">
        <f aca="false">AF344</f>
        <v>4.66498688264001E-005</v>
      </c>
    </row>
    <row r="346" customFormat="false" ht="15" hidden="false" customHeight="false" outlineLevel="0" collapsed="false">
      <c r="A346" s="281" t="n">
        <v>7</v>
      </c>
      <c r="B346" s="282" t="n">
        <f aca="false">B345</f>
        <v>0.000193254258672869</v>
      </c>
      <c r="C346" s="282" t="n">
        <f aca="false">C345</f>
        <v>0.000184128422267848</v>
      </c>
      <c r="D346" s="282" t="n">
        <f aca="false">D345</f>
        <v>0.000177111935620104</v>
      </c>
      <c r="E346" s="282" t="n">
        <f aca="false">E345</f>
        <v>0.000165121689725843</v>
      </c>
      <c r="F346" s="282" t="n">
        <f aca="false">F345</f>
        <v>0.00015574929941873</v>
      </c>
      <c r="G346" s="282" t="n">
        <f aca="false">G345</f>
        <v>0.000147176930045074</v>
      </c>
      <c r="H346" s="282" t="n">
        <f aca="false">H345</f>
        <v>0.000139439731160198</v>
      </c>
      <c r="I346" s="282" t="n">
        <f aca="false">I345</f>
        <v>0.000130322582094801</v>
      </c>
      <c r="J346" s="282" t="n">
        <f aca="false">J345</f>
        <v>0.000122732060085396</v>
      </c>
      <c r="K346" s="282" t="n">
        <f aca="false">K345</f>
        <v>0.000115561131838743</v>
      </c>
      <c r="L346" s="282" t="n">
        <f aca="false">L345</f>
        <v>0.000111616668964657</v>
      </c>
      <c r="M346" s="282" t="n">
        <f aca="false">M345</f>
        <v>0.000106894445024598</v>
      </c>
      <c r="N346" s="282" t="n">
        <f aca="false">N345</f>
        <v>0.000100556495029185</v>
      </c>
      <c r="O346" s="282" t="n">
        <f aca="false">O345</f>
        <v>9.69874913689399E-005</v>
      </c>
      <c r="P346" s="282" t="n">
        <f aca="false">P345</f>
        <v>8.98239643172924E-005</v>
      </c>
      <c r="Q346" s="282" t="n">
        <f aca="false">Q345</f>
        <v>8.60017694170495E-005</v>
      </c>
      <c r="R346" s="282" t="n">
        <f aca="false">R345</f>
        <v>8.35491221493736E-005</v>
      </c>
      <c r="S346" s="282" t="n">
        <f aca="false">S345</f>
        <v>8.10965823942675E-005</v>
      </c>
      <c r="T346" s="282" t="n">
        <f aca="false">T345</f>
        <v>7.58266580130664E-005</v>
      </c>
      <c r="U346" s="282" t="n">
        <f aca="false">U345</f>
        <v>7.38960508201756E-005</v>
      </c>
      <c r="V346" s="282" t="n">
        <f aca="false">V345</f>
        <v>7.08095944168051E-005</v>
      </c>
      <c r="W346" s="282" t="n">
        <f aca="false">W345</f>
        <v>6.82549595760002E-005</v>
      </c>
      <c r="X346" s="282" t="n">
        <f aca="false">X345</f>
        <v>6.33812527961268E-005</v>
      </c>
      <c r="Y346" s="282" t="n">
        <f aca="false">Y345</f>
        <v>6.18905500006877E-005</v>
      </c>
      <c r="Z346" s="282" t="n">
        <f aca="false">Z345</f>
        <v>6.38182823280564E-005</v>
      </c>
      <c r="AA346" s="282" t="n">
        <f aca="false">AA345</f>
        <v>5.65099457504521E-005</v>
      </c>
      <c r="AB346" s="282" t="n">
        <f aca="false">AB345</f>
        <v>5.43477003984727E-005</v>
      </c>
      <c r="AC346" s="282" t="n">
        <f aca="false">AC345</f>
        <v>5.10029025288166E-005</v>
      </c>
      <c r="AD346" s="282" t="n">
        <f aca="false">AD345</f>
        <v>5.05363680325524E-005</v>
      </c>
      <c r="AE346" s="282" t="n">
        <f aca="false">AE345</f>
        <v>4.88933798363702E-005</v>
      </c>
      <c r="AF346" s="282" t="n">
        <f aca="false">AF345</f>
        <v>4.66498688264001E-005</v>
      </c>
    </row>
    <row r="347" customFormat="false" ht="15" hidden="false" customHeight="false" outlineLevel="0" collapsed="false">
      <c r="A347" s="258" t="n">
        <v>8</v>
      </c>
      <c r="B347" s="270" t="n">
        <f aca="false">B346</f>
        <v>0.000193254258672869</v>
      </c>
      <c r="C347" s="270" t="n">
        <f aca="false">C346</f>
        <v>0.000184128422267848</v>
      </c>
      <c r="D347" s="270" t="n">
        <f aca="false">D346</f>
        <v>0.000177111935620104</v>
      </c>
      <c r="E347" s="270" t="n">
        <f aca="false">E346</f>
        <v>0.000165121689725843</v>
      </c>
      <c r="F347" s="270" t="n">
        <f aca="false">F346</f>
        <v>0.00015574929941873</v>
      </c>
      <c r="G347" s="270" t="n">
        <f aca="false">G346</f>
        <v>0.000147176930045074</v>
      </c>
      <c r="H347" s="270" t="n">
        <f aca="false">H346</f>
        <v>0.000139439731160198</v>
      </c>
      <c r="I347" s="270" t="n">
        <f aca="false">I346</f>
        <v>0.000130322582094801</v>
      </c>
      <c r="J347" s="270" t="n">
        <f aca="false">J346</f>
        <v>0.000122732060085396</v>
      </c>
      <c r="K347" s="270" t="n">
        <f aca="false">K346</f>
        <v>0.000115561131838743</v>
      </c>
      <c r="L347" s="270" t="n">
        <f aca="false">L346</f>
        <v>0.000111616668964657</v>
      </c>
      <c r="M347" s="270" t="n">
        <f aca="false">M346</f>
        <v>0.000106894445024598</v>
      </c>
      <c r="N347" s="270" t="n">
        <f aca="false">N346</f>
        <v>0.000100556495029185</v>
      </c>
      <c r="O347" s="270" t="n">
        <f aca="false">O346</f>
        <v>9.69874913689399E-005</v>
      </c>
      <c r="P347" s="270" t="n">
        <f aca="false">P346</f>
        <v>8.98239643172924E-005</v>
      </c>
      <c r="Q347" s="270" t="n">
        <f aca="false">Q346</f>
        <v>8.60017694170495E-005</v>
      </c>
      <c r="R347" s="270" t="n">
        <f aca="false">R346</f>
        <v>8.35491221493736E-005</v>
      </c>
      <c r="S347" s="270" t="n">
        <f aca="false">S346</f>
        <v>8.10965823942675E-005</v>
      </c>
      <c r="T347" s="270" t="n">
        <f aca="false">T346</f>
        <v>7.58266580130664E-005</v>
      </c>
      <c r="U347" s="270" t="n">
        <f aca="false">U346</f>
        <v>7.38960508201756E-005</v>
      </c>
      <c r="V347" s="270" t="n">
        <f aca="false">V346</f>
        <v>7.08095944168051E-005</v>
      </c>
      <c r="W347" s="270" t="n">
        <f aca="false">W346</f>
        <v>6.82549595760002E-005</v>
      </c>
      <c r="X347" s="270" t="n">
        <f aca="false">X346</f>
        <v>6.33812527961268E-005</v>
      </c>
      <c r="Y347" s="270" t="n">
        <f aca="false">Y346</f>
        <v>6.18905500006877E-005</v>
      </c>
      <c r="Z347" s="270" t="n">
        <f aca="false">Z346</f>
        <v>6.38182823280564E-005</v>
      </c>
      <c r="AA347" s="270" t="n">
        <f aca="false">AA346</f>
        <v>5.65099457504521E-005</v>
      </c>
      <c r="AB347" s="270" t="n">
        <f aca="false">AB346</f>
        <v>5.43477003984727E-005</v>
      </c>
      <c r="AC347" s="270" t="n">
        <f aca="false">AC346</f>
        <v>5.10029025288166E-005</v>
      </c>
      <c r="AD347" s="270" t="n">
        <f aca="false">AD346</f>
        <v>5.05363680325524E-005</v>
      </c>
      <c r="AE347" s="270" t="n">
        <f aca="false">AE346</f>
        <v>4.88933798363702E-005</v>
      </c>
      <c r="AF347" s="270" t="n">
        <f aca="false">AF346</f>
        <v>4.66498688264001E-005</v>
      </c>
    </row>
    <row r="348" customFormat="false" ht="15" hidden="false" customHeight="false" outlineLevel="0" collapsed="false">
      <c r="A348" s="281" t="n">
        <v>9</v>
      </c>
      <c r="B348" s="282" t="n">
        <f aca="false">B347</f>
        <v>0.000193254258672869</v>
      </c>
      <c r="C348" s="282" t="n">
        <f aca="false">C347</f>
        <v>0.000184128422267848</v>
      </c>
      <c r="D348" s="282" t="n">
        <f aca="false">D347</f>
        <v>0.000177111935620104</v>
      </c>
      <c r="E348" s="282" t="n">
        <f aca="false">E347</f>
        <v>0.000165121689725843</v>
      </c>
      <c r="F348" s="282" t="n">
        <f aca="false">F347</f>
        <v>0.00015574929941873</v>
      </c>
      <c r="G348" s="282" t="n">
        <f aca="false">G347</f>
        <v>0.000147176930045074</v>
      </c>
      <c r="H348" s="282" t="n">
        <f aca="false">H347</f>
        <v>0.000139439731160198</v>
      </c>
      <c r="I348" s="282" t="n">
        <f aca="false">I347</f>
        <v>0.000130322582094801</v>
      </c>
      <c r="J348" s="282" t="n">
        <f aca="false">J347</f>
        <v>0.000122732060085396</v>
      </c>
      <c r="K348" s="282" t="n">
        <f aca="false">K347</f>
        <v>0.000115561131838743</v>
      </c>
      <c r="L348" s="282" t="n">
        <f aca="false">L347</f>
        <v>0.000111616668964657</v>
      </c>
      <c r="M348" s="282" t="n">
        <f aca="false">M347</f>
        <v>0.000106894445024598</v>
      </c>
      <c r="N348" s="282" t="n">
        <f aca="false">N347</f>
        <v>0.000100556495029185</v>
      </c>
      <c r="O348" s="282" t="n">
        <f aca="false">O347</f>
        <v>9.69874913689399E-005</v>
      </c>
      <c r="P348" s="282" t="n">
        <f aca="false">P347</f>
        <v>8.98239643172924E-005</v>
      </c>
      <c r="Q348" s="282" t="n">
        <f aca="false">Q347</f>
        <v>8.60017694170495E-005</v>
      </c>
      <c r="R348" s="282" t="n">
        <f aca="false">R347</f>
        <v>8.35491221493736E-005</v>
      </c>
      <c r="S348" s="282" t="n">
        <f aca="false">S347</f>
        <v>8.10965823942675E-005</v>
      </c>
      <c r="T348" s="282" t="n">
        <f aca="false">T347</f>
        <v>7.58266580130664E-005</v>
      </c>
      <c r="U348" s="282" t="n">
        <f aca="false">U347</f>
        <v>7.38960508201756E-005</v>
      </c>
      <c r="V348" s="282" t="n">
        <f aca="false">V347</f>
        <v>7.08095944168051E-005</v>
      </c>
      <c r="W348" s="282" t="n">
        <f aca="false">W347</f>
        <v>6.82549595760002E-005</v>
      </c>
      <c r="X348" s="282" t="n">
        <f aca="false">X347</f>
        <v>6.33812527961268E-005</v>
      </c>
      <c r="Y348" s="282" t="n">
        <f aca="false">Y347</f>
        <v>6.18905500006877E-005</v>
      </c>
      <c r="Z348" s="282" t="n">
        <f aca="false">Z347</f>
        <v>6.38182823280564E-005</v>
      </c>
      <c r="AA348" s="282" t="n">
        <f aca="false">AA347</f>
        <v>5.65099457504521E-005</v>
      </c>
      <c r="AB348" s="282" t="n">
        <f aca="false">AB347</f>
        <v>5.43477003984727E-005</v>
      </c>
      <c r="AC348" s="282" t="n">
        <f aca="false">AC347</f>
        <v>5.10029025288166E-005</v>
      </c>
      <c r="AD348" s="282" t="n">
        <f aca="false">AD347</f>
        <v>5.05363680325524E-005</v>
      </c>
      <c r="AE348" s="282" t="n">
        <f aca="false">AE347</f>
        <v>4.88933798363702E-005</v>
      </c>
      <c r="AF348" s="282" t="n">
        <f aca="false">AF347</f>
        <v>4.66498688264001E-005</v>
      </c>
    </row>
    <row r="349" customFormat="false" ht="15" hidden="false" customHeight="false" outlineLevel="0" collapsed="false">
      <c r="A349" s="258" t="n">
        <v>10</v>
      </c>
      <c r="B349" s="270" t="n">
        <f aca="false">B91</f>
        <v>0.000229257180877883</v>
      </c>
      <c r="C349" s="270" t="n">
        <f aca="false">C91</f>
        <v>0.000213001336020575</v>
      </c>
      <c r="D349" s="270" t="n">
        <f aca="false">D91</f>
        <v>0.000197565655093819</v>
      </c>
      <c r="E349" s="270" t="n">
        <f aca="false">E91</f>
        <v>0.000188840458574359</v>
      </c>
      <c r="F349" s="270" t="n">
        <f aca="false">F91</f>
        <v>0.000176477320480193</v>
      </c>
      <c r="G349" s="270" t="n">
        <f aca="false">G91</f>
        <v>0.00016863824616224</v>
      </c>
      <c r="H349" s="270" t="n">
        <f aca="false">H91</f>
        <v>0.000160074966495258</v>
      </c>
      <c r="I349" s="270" t="n">
        <f aca="false">I91</f>
        <v>0.000148973789668288</v>
      </c>
      <c r="J349" s="270" t="n">
        <f aca="false">J91</f>
        <v>0.000139372944212626</v>
      </c>
      <c r="K349" s="270" t="n">
        <f aca="false">K91</f>
        <v>0.000133014833477336</v>
      </c>
      <c r="L349" s="270" t="n">
        <f aca="false">L91</f>
        <v>0.000125758226924375</v>
      </c>
      <c r="M349" s="270" t="n">
        <f aca="false">M91</f>
        <v>0.000120032619290949</v>
      </c>
      <c r="N349" s="270" t="n">
        <f aca="false">N91</f>
        <v>0.000113981389590355</v>
      </c>
      <c r="O349" s="270" t="n">
        <f aca="false">O91</f>
        <v>0.000106027673222711</v>
      </c>
      <c r="P349" s="270" t="n">
        <f aca="false">P91</f>
        <v>0.000106582762347641</v>
      </c>
      <c r="Q349" s="270" t="n">
        <f aca="false">Q91</f>
        <v>0.000100637902093542</v>
      </c>
      <c r="R349" s="270" t="n">
        <f aca="false">R91</f>
        <v>9.37069225578044E-005</v>
      </c>
      <c r="S349" s="270" t="n">
        <f aca="false">S91</f>
        <v>8.73415937973186E-005</v>
      </c>
      <c r="T349" s="270" t="n">
        <f aca="false">T91</f>
        <v>8.26362051250974E-005</v>
      </c>
      <c r="U349" s="270" t="n">
        <f aca="false">U91</f>
        <v>8.12501019080785E-005</v>
      </c>
      <c r="V349" s="270" t="n">
        <f aca="false">V91</f>
        <v>7.87702521369205E-005</v>
      </c>
      <c r="W349" s="270" t="n">
        <f aca="false">W91</f>
        <v>7.07238586937303E-005</v>
      </c>
      <c r="X349" s="270" t="n">
        <f aca="false">X91</f>
        <v>7.21356889084109E-005</v>
      </c>
      <c r="Y349" s="270" t="n">
        <f aca="false">Y91</f>
        <v>7.02001293367183E-005</v>
      </c>
      <c r="Z349" s="270" t="n">
        <f aca="false">Z91</f>
        <v>6.54277508421003E-005</v>
      </c>
      <c r="AA349" s="270" t="n">
        <f aca="false">AA91</f>
        <v>6.23082251955204E-005</v>
      </c>
      <c r="AB349" s="270" t="n">
        <f aca="false">AB91</f>
        <v>6.1996121545387E-005</v>
      </c>
      <c r="AC349" s="270" t="n">
        <f aca="false">AC91</f>
        <v>5.76714276048E-005</v>
      </c>
      <c r="AD349" s="270" t="n">
        <f aca="false">AD91</f>
        <v>5.84549999656147E-005</v>
      </c>
      <c r="AE349" s="270" t="n">
        <f aca="false">AE91</f>
        <v>5.51991250938673E-005</v>
      </c>
      <c r="AF349" s="270" t="n">
        <f aca="false">AF91</f>
        <v>5.30569144982056E-005</v>
      </c>
    </row>
    <row r="350" customFormat="false" ht="15" hidden="false" customHeight="false" outlineLevel="0" collapsed="false">
      <c r="A350" s="281" t="n">
        <v>11</v>
      </c>
      <c r="B350" s="282" t="n">
        <f aca="false">B349</f>
        <v>0.000229257180877883</v>
      </c>
      <c r="C350" s="282" t="n">
        <f aca="false">C349</f>
        <v>0.000213001336020575</v>
      </c>
      <c r="D350" s="282" t="n">
        <f aca="false">D349</f>
        <v>0.000197565655093819</v>
      </c>
      <c r="E350" s="282" t="n">
        <f aca="false">E349</f>
        <v>0.000188840458574359</v>
      </c>
      <c r="F350" s="282" t="n">
        <f aca="false">F349</f>
        <v>0.000176477320480193</v>
      </c>
      <c r="G350" s="282" t="n">
        <f aca="false">G349</f>
        <v>0.00016863824616224</v>
      </c>
      <c r="H350" s="282" t="n">
        <f aca="false">H349</f>
        <v>0.000160074966495258</v>
      </c>
      <c r="I350" s="282" t="n">
        <f aca="false">I349</f>
        <v>0.000148973789668288</v>
      </c>
      <c r="J350" s="282" t="n">
        <f aca="false">J349</f>
        <v>0.000139372944212626</v>
      </c>
      <c r="K350" s="282" t="n">
        <f aca="false">K349</f>
        <v>0.000133014833477336</v>
      </c>
      <c r="L350" s="282" t="n">
        <f aca="false">L349</f>
        <v>0.000125758226924375</v>
      </c>
      <c r="M350" s="282" t="n">
        <f aca="false">M349</f>
        <v>0.000120032619290949</v>
      </c>
      <c r="N350" s="282" t="n">
        <f aca="false">N349</f>
        <v>0.000113981389590355</v>
      </c>
      <c r="O350" s="282" t="n">
        <f aca="false">O349</f>
        <v>0.000106027673222711</v>
      </c>
      <c r="P350" s="282" t="n">
        <f aca="false">P349</f>
        <v>0.000106582762347641</v>
      </c>
      <c r="Q350" s="282" t="n">
        <f aca="false">Q349</f>
        <v>0.000100637902093542</v>
      </c>
      <c r="R350" s="282" t="n">
        <f aca="false">R349</f>
        <v>9.37069225578044E-005</v>
      </c>
      <c r="S350" s="282" t="n">
        <f aca="false">S349</f>
        <v>8.73415937973186E-005</v>
      </c>
      <c r="T350" s="282" t="n">
        <f aca="false">T349</f>
        <v>8.26362051250974E-005</v>
      </c>
      <c r="U350" s="282" t="n">
        <f aca="false">U349</f>
        <v>8.12501019080785E-005</v>
      </c>
      <c r="V350" s="282" t="n">
        <f aca="false">V349</f>
        <v>7.87702521369205E-005</v>
      </c>
      <c r="W350" s="282" t="n">
        <f aca="false">W349</f>
        <v>7.07238586937303E-005</v>
      </c>
      <c r="X350" s="282" t="n">
        <f aca="false">X349</f>
        <v>7.21356889084109E-005</v>
      </c>
      <c r="Y350" s="282" t="n">
        <f aca="false">Y349</f>
        <v>7.02001293367183E-005</v>
      </c>
      <c r="Z350" s="282" t="n">
        <f aca="false">Z349</f>
        <v>6.54277508421003E-005</v>
      </c>
      <c r="AA350" s="282" t="n">
        <f aca="false">AA349</f>
        <v>6.23082251955204E-005</v>
      </c>
      <c r="AB350" s="282" t="n">
        <f aca="false">AB349</f>
        <v>6.1996121545387E-005</v>
      </c>
      <c r="AC350" s="282" t="n">
        <f aca="false">AC349</f>
        <v>5.76714276048E-005</v>
      </c>
      <c r="AD350" s="282" t="n">
        <f aca="false">AD349</f>
        <v>5.84549999656147E-005</v>
      </c>
      <c r="AE350" s="282" t="n">
        <f aca="false">AE349</f>
        <v>5.51991250938673E-005</v>
      </c>
      <c r="AF350" s="282" t="n">
        <f aca="false">AF349</f>
        <v>5.30569144982056E-005</v>
      </c>
    </row>
    <row r="351" customFormat="false" ht="15" hidden="false" customHeight="false" outlineLevel="0" collapsed="false">
      <c r="A351" s="258" t="n">
        <v>12</v>
      </c>
      <c r="B351" s="270" t="n">
        <f aca="false">B350</f>
        <v>0.000229257180877883</v>
      </c>
      <c r="C351" s="270" t="n">
        <f aca="false">C350</f>
        <v>0.000213001336020575</v>
      </c>
      <c r="D351" s="270" t="n">
        <f aca="false">D350</f>
        <v>0.000197565655093819</v>
      </c>
      <c r="E351" s="270" t="n">
        <f aca="false">E350</f>
        <v>0.000188840458574359</v>
      </c>
      <c r="F351" s="270" t="n">
        <f aca="false">F350</f>
        <v>0.000176477320480193</v>
      </c>
      <c r="G351" s="270" t="n">
        <f aca="false">G350</f>
        <v>0.00016863824616224</v>
      </c>
      <c r="H351" s="270" t="n">
        <f aca="false">H350</f>
        <v>0.000160074966495258</v>
      </c>
      <c r="I351" s="270" t="n">
        <f aca="false">I350</f>
        <v>0.000148973789668288</v>
      </c>
      <c r="J351" s="270" t="n">
        <f aca="false">J350</f>
        <v>0.000139372944212626</v>
      </c>
      <c r="K351" s="270" t="n">
        <f aca="false">K350</f>
        <v>0.000133014833477336</v>
      </c>
      <c r="L351" s="270" t="n">
        <f aca="false">L350</f>
        <v>0.000125758226924375</v>
      </c>
      <c r="M351" s="270" t="n">
        <f aca="false">M350</f>
        <v>0.000120032619290949</v>
      </c>
      <c r="N351" s="270" t="n">
        <f aca="false">N350</f>
        <v>0.000113981389590355</v>
      </c>
      <c r="O351" s="270" t="n">
        <f aca="false">O350</f>
        <v>0.000106027673222711</v>
      </c>
      <c r="P351" s="270" t="n">
        <f aca="false">P350</f>
        <v>0.000106582762347641</v>
      </c>
      <c r="Q351" s="270" t="n">
        <f aca="false">Q350</f>
        <v>0.000100637902093542</v>
      </c>
      <c r="R351" s="270" t="n">
        <f aca="false">R350</f>
        <v>9.37069225578044E-005</v>
      </c>
      <c r="S351" s="270" t="n">
        <f aca="false">S350</f>
        <v>8.73415937973186E-005</v>
      </c>
      <c r="T351" s="270" t="n">
        <f aca="false">T350</f>
        <v>8.26362051250974E-005</v>
      </c>
      <c r="U351" s="270" t="n">
        <f aca="false">U350</f>
        <v>8.12501019080785E-005</v>
      </c>
      <c r="V351" s="270" t="n">
        <f aca="false">V350</f>
        <v>7.87702521369205E-005</v>
      </c>
      <c r="W351" s="270" t="n">
        <f aca="false">W350</f>
        <v>7.07238586937303E-005</v>
      </c>
      <c r="X351" s="270" t="n">
        <f aca="false">X350</f>
        <v>7.21356889084109E-005</v>
      </c>
      <c r="Y351" s="270" t="n">
        <f aca="false">Y350</f>
        <v>7.02001293367183E-005</v>
      </c>
      <c r="Z351" s="270" t="n">
        <f aca="false">Z350</f>
        <v>6.54277508421003E-005</v>
      </c>
      <c r="AA351" s="270" t="n">
        <f aca="false">AA350</f>
        <v>6.23082251955204E-005</v>
      </c>
      <c r="AB351" s="270" t="n">
        <f aca="false">AB350</f>
        <v>6.1996121545387E-005</v>
      </c>
      <c r="AC351" s="270" t="n">
        <f aca="false">AC350</f>
        <v>5.76714276048E-005</v>
      </c>
      <c r="AD351" s="270" t="n">
        <f aca="false">AD350</f>
        <v>5.84549999656147E-005</v>
      </c>
      <c r="AE351" s="270" t="n">
        <f aca="false">AE350</f>
        <v>5.51991250938673E-005</v>
      </c>
      <c r="AF351" s="270" t="n">
        <f aca="false">AF350</f>
        <v>5.30569144982056E-005</v>
      </c>
    </row>
    <row r="352" customFormat="false" ht="15" hidden="false" customHeight="false" outlineLevel="0" collapsed="false">
      <c r="A352" s="281" t="n">
        <v>13</v>
      </c>
      <c r="B352" s="282" t="n">
        <f aca="false">B351</f>
        <v>0.000229257180877883</v>
      </c>
      <c r="C352" s="282" t="n">
        <f aca="false">C351</f>
        <v>0.000213001336020575</v>
      </c>
      <c r="D352" s="282" t="n">
        <f aca="false">D351</f>
        <v>0.000197565655093819</v>
      </c>
      <c r="E352" s="282" t="n">
        <f aca="false">E351</f>
        <v>0.000188840458574359</v>
      </c>
      <c r="F352" s="282" t="n">
        <f aca="false">F351</f>
        <v>0.000176477320480193</v>
      </c>
      <c r="G352" s="282" t="n">
        <f aca="false">G351</f>
        <v>0.00016863824616224</v>
      </c>
      <c r="H352" s="282" t="n">
        <f aca="false">H351</f>
        <v>0.000160074966495258</v>
      </c>
      <c r="I352" s="282" t="n">
        <f aca="false">I351</f>
        <v>0.000148973789668288</v>
      </c>
      <c r="J352" s="282" t="n">
        <f aca="false">J351</f>
        <v>0.000139372944212626</v>
      </c>
      <c r="K352" s="282" t="n">
        <f aca="false">K351</f>
        <v>0.000133014833477336</v>
      </c>
      <c r="L352" s="282" t="n">
        <f aca="false">L351</f>
        <v>0.000125758226924375</v>
      </c>
      <c r="M352" s="282" t="n">
        <f aca="false">M351</f>
        <v>0.000120032619290949</v>
      </c>
      <c r="N352" s="282" t="n">
        <f aca="false">N351</f>
        <v>0.000113981389590355</v>
      </c>
      <c r="O352" s="282" t="n">
        <f aca="false">O351</f>
        <v>0.000106027673222711</v>
      </c>
      <c r="P352" s="282" t="n">
        <f aca="false">P351</f>
        <v>0.000106582762347641</v>
      </c>
      <c r="Q352" s="282" t="n">
        <f aca="false">Q351</f>
        <v>0.000100637902093542</v>
      </c>
      <c r="R352" s="282" t="n">
        <f aca="false">R351</f>
        <v>9.37069225578044E-005</v>
      </c>
      <c r="S352" s="282" t="n">
        <f aca="false">S351</f>
        <v>8.73415937973186E-005</v>
      </c>
      <c r="T352" s="282" t="n">
        <f aca="false">T351</f>
        <v>8.26362051250974E-005</v>
      </c>
      <c r="U352" s="282" t="n">
        <f aca="false">U351</f>
        <v>8.12501019080785E-005</v>
      </c>
      <c r="V352" s="282" t="n">
        <f aca="false">V351</f>
        <v>7.87702521369205E-005</v>
      </c>
      <c r="W352" s="282" t="n">
        <f aca="false">W351</f>
        <v>7.07238586937303E-005</v>
      </c>
      <c r="X352" s="282" t="n">
        <f aca="false">X351</f>
        <v>7.21356889084109E-005</v>
      </c>
      <c r="Y352" s="282" t="n">
        <f aca="false">Y351</f>
        <v>7.02001293367183E-005</v>
      </c>
      <c r="Z352" s="282" t="n">
        <f aca="false">Z351</f>
        <v>6.54277508421003E-005</v>
      </c>
      <c r="AA352" s="282" t="n">
        <f aca="false">AA351</f>
        <v>6.23082251955204E-005</v>
      </c>
      <c r="AB352" s="282" t="n">
        <f aca="false">AB351</f>
        <v>6.1996121545387E-005</v>
      </c>
      <c r="AC352" s="282" t="n">
        <f aca="false">AC351</f>
        <v>5.76714276048E-005</v>
      </c>
      <c r="AD352" s="282" t="n">
        <f aca="false">AD351</f>
        <v>5.84549999656147E-005</v>
      </c>
      <c r="AE352" s="282" t="n">
        <f aca="false">AE351</f>
        <v>5.51991250938673E-005</v>
      </c>
      <c r="AF352" s="282" t="n">
        <f aca="false">AF351</f>
        <v>5.30569144982056E-005</v>
      </c>
    </row>
    <row r="353" customFormat="false" ht="15" hidden="false" customHeight="false" outlineLevel="0" collapsed="false">
      <c r="A353" s="258" t="n">
        <v>14</v>
      </c>
      <c r="B353" s="270" t="n">
        <f aca="false">B352</f>
        <v>0.000229257180877883</v>
      </c>
      <c r="C353" s="270" t="n">
        <f aca="false">C352</f>
        <v>0.000213001336020575</v>
      </c>
      <c r="D353" s="270" t="n">
        <f aca="false">D352</f>
        <v>0.000197565655093819</v>
      </c>
      <c r="E353" s="270" t="n">
        <f aca="false">E352</f>
        <v>0.000188840458574359</v>
      </c>
      <c r="F353" s="270" t="n">
        <f aca="false">F352</f>
        <v>0.000176477320480193</v>
      </c>
      <c r="G353" s="270" t="n">
        <f aca="false">G352</f>
        <v>0.00016863824616224</v>
      </c>
      <c r="H353" s="270" t="n">
        <f aca="false">H352</f>
        <v>0.000160074966495258</v>
      </c>
      <c r="I353" s="270" t="n">
        <f aca="false">I352</f>
        <v>0.000148973789668288</v>
      </c>
      <c r="J353" s="270" t="n">
        <f aca="false">J352</f>
        <v>0.000139372944212626</v>
      </c>
      <c r="K353" s="270" t="n">
        <f aca="false">K352</f>
        <v>0.000133014833477336</v>
      </c>
      <c r="L353" s="270" t="n">
        <f aca="false">L352</f>
        <v>0.000125758226924375</v>
      </c>
      <c r="M353" s="270" t="n">
        <f aca="false">M352</f>
        <v>0.000120032619290949</v>
      </c>
      <c r="N353" s="270" t="n">
        <f aca="false">N352</f>
        <v>0.000113981389590355</v>
      </c>
      <c r="O353" s="270" t="n">
        <f aca="false">O352</f>
        <v>0.000106027673222711</v>
      </c>
      <c r="P353" s="270" t="n">
        <f aca="false">P352</f>
        <v>0.000106582762347641</v>
      </c>
      <c r="Q353" s="270" t="n">
        <f aca="false">Q352</f>
        <v>0.000100637902093542</v>
      </c>
      <c r="R353" s="270" t="n">
        <f aca="false">R352</f>
        <v>9.37069225578044E-005</v>
      </c>
      <c r="S353" s="270" t="n">
        <f aca="false">S352</f>
        <v>8.73415937973186E-005</v>
      </c>
      <c r="T353" s="270" t="n">
        <f aca="false">T352</f>
        <v>8.26362051250974E-005</v>
      </c>
      <c r="U353" s="270" t="n">
        <f aca="false">U352</f>
        <v>8.12501019080785E-005</v>
      </c>
      <c r="V353" s="270" t="n">
        <f aca="false">V352</f>
        <v>7.87702521369205E-005</v>
      </c>
      <c r="W353" s="270" t="n">
        <f aca="false">W352</f>
        <v>7.07238586937303E-005</v>
      </c>
      <c r="X353" s="270" t="n">
        <f aca="false">X352</f>
        <v>7.21356889084109E-005</v>
      </c>
      <c r="Y353" s="270" t="n">
        <f aca="false">Y352</f>
        <v>7.02001293367183E-005</v>
      </c>
      <c r="Z353" s="270" t="n">
        <f aca="false">Z352</f>
        <v>6.54277508421003E-005</v>
      </c>
      <c r="AA353" s="270" t="n">
        <f aca="false">AA352</f>
        <v>6.23082251955204E-005</v>
      </c>
      <c r="AB353" s="270" t="n">
        <f aca="false">AB352</f>
        <v>6.1996121545387E-005</v>
      </c>
      <c r="AC353" s="270" t="n">
        <f aca="false">AC352</f>
        <v>5.76714276048E-005</v>
      </c>
      <c r="AD353" s="270" t="n">
        <f aca="false">AD352</f>
        <v>5.84549999656147E-005</v>
      </c>
      <c r="AE353" s="270" t="n">
        <f aca="false">AE352</f>
        <v>5.51991250938673E-005</v>
      </c>
      <c r="AF353" s="270" t="n">
        <f aca="false">AF352</f>
        <v>5.30569144982056E-005</v>
      </c>
    </row>
    <row r="354" customFormat="false" ht="15" hidden="false" customHeight="false" outlineLevel="0" collapsed="false">
      <c r="A354" s="281" t="n">
        <v>15</v>
      </c>
      <c r="B354" s="282" t="n">
        <f aca="false">B92</f>
        <v>0.000417466195731522</v>
      </c>
      <c r="C354" s="282" t="n">
        <f aca="false">C92</f>
        <v>0.000406258186696572</v>
      </c>
      <c r="D354" s="282" t="n">
        <f aca="false">D92</f>
        <v>0.000390870621824176</v>
      </c>
      <c r="E354" s="282" t="n">
        <f aca="false">E92</f>
        <v>0.000374713598549819</v>
      </c>
      <c r="F354" s="282" t="n">
        <f aca="false">F92</f>
        <v>0.00036287445715267</v>
      </c>
      <c r="G354" s="282" t="n">
        <f aca="false">G92</f>
        <v>0.000347540262252159</v>
      </c>
      <c r="H354" s="282" t="n">
        <f aca="false">H92</f>
        <v>0.000334712773158806</v>
      </c>
      <c r="I354" s="282" t="n">
        <f aca="false">I92</f>
        <v>0.000324359014458303</v>
      </c>
      <c r="J354" s="282" t="n">
        <f aca="false">J92</f>
        <v>0.000316006973065634</v>
      </c>
      <c r="K354" s="282" t="n">
        <f aca="false">K92</f>
        <v>0.000303366877402807</v>
      </c>
      <c r="L354" s="282" t="n">
        <f aca="false">L92</f>
        <v>0.000288771934634868</v>
      </c>
      <c r="M354" s="282" t="n">
        <f aca="false">M92</f>
        <v>0.000282106312026519</v>
      </c>
      <c r="N354" s="282" t="n">
        <f aca="false">N92</f>
        <v>0.000269843735945639</v>
      </c>
      <c r="O354" s="282" t="n">
        <f aca="false">O92</f>
        <v>0.000263525658478909</v>
      </c>
      <c r="P354" s="282" t="n">
        <f aca="false">P92</f>
        <v>0.000254198502211119</v>
      </c>
      <c r="Q354" s="282" t="n">
        <f aca="false">Q92</f>
        <v>0.000244555327470542</v>
      </c>
      <c r="R354" s="282" t="n">
        <f aca="false">R92</f>
        <v>0.000238329599597741</v>
      </c>
      <c r="S354" s="282" t="n">
        <f aca="false">S92</f>
        <v>0.000234680236948438</v>
      </c>
      <c r="T354" s="282" t="n">
        <f aca="false">T92</f>
        <v>0.000229251300224006</v>
      </c>
      <c r="U354" s="282" t="n">
        <f aca="false">U92</f>
        <v>0.000221679788221542</v>
      </c>
      <c r="V354" s="282" t="n">
        <f aca="false">V92</f>
        <v>0.000213314080370182</v>
      </c>
      <c r="W354" s="282" t="n">
        <f aca="false">W92</f>
        <v>0.000212086694683666</v>
      </c>
      <c r="X354" s="282" t="n">
        <f aca="false">X92</f>
        <v>0.00020601175255846</v>
      </c>
      <c r="Y354" s="282" t="n">
        <f aca="false">Y92</f>
        <v>0.00019669762863653</v>
      </c>
      <c r="Z354" s="282" t="n">
        <f aca="false">Z92</f>
        <v>0.000191823403063259</v>
      </c>
      <c r="AA354" s="282" t="n">
        <f aca="false">AA92</f>
        <v>0.000188641872836514</v>
      </c>
      <c r="AB354" s="282" t="n">
        <f aca="false">AB92</f>
        <v>0.000186596001554038</v>
      </c>
      <c r="AC354" s="282" t="n">
        <f aca="false">AC92</f>
        <v>0.000184581204823051</v>
      </c>
      <c r="AD354" s="282" t="n">
        <f aca="false">AD92</f>
        <v>0.000175833657988929</v>
      </c>
      <c r="AE354" s="282" t="n">
        <f aca="false">AE92</f>
        <v>0.000173780279662121</v>
      </c>
      <c r="AF354" s="282" t="n">
        <f aca="false">AF92</f>
        <v>0.000171129442990663</v>
      </c>
    </row>
    <row r="355" customFormat="false" ht="15" hidden="false" customHeight="false" outlineLevel="0" collapsed="false">
      <c r="A355" s="258" t="n">
        <v>16</v>
      </c>
      <c r="B355" s="270" t="n">
        <f aca="false">B354</f>
        <v>0.000417466195731522</v>
      </c>
      <c r="C355" s="270" t="n">
        <f aca="false">C354</f>
        <v>0.000406258186696572</v>
      </c>
      <c r="D355" s="270" t="n">
        <f aca="false">D354</f>
        <v>0.000390870621824176</v>
      </c>
      <c r="E355" s="270" t="n">
        <f aca="false">E354</f>
        <v>0.000374713598549819</v>
      </c>
      <c r="F355" s="270" t="n">
        <f aca="false">F354</f>
        <v>0.00036287445715267</v>
      </c>
      <c r="G355" s="270" t="n">
        <f aca="false">G354</f>
        <v>0.000347540262252159</v>
      </c>
      <c r="H355" s="270" t="n">
        <f aca="false">H354</f>
        <v>0.000334712773158806</v>
      </c>
      <c r="I355" s="270" t="n">
        <f aca="false">I354</f>
        <v>0.000324359014458303</v>
      </c>
      <c r="J355" s="270" t="n">
        <f aca="false">J354</f>
        <v>0.000316006973065634</v>
      </c>
      <c r="K355" s="270" t="n">
        <f aca="false">K354</f>
        <v>0.000303366877402807</v>
      </c>
      <c r="L355" s="270" t="n">
        <f aca="false">L354</f>
        <v>0.000288771934634868</v>
      </c>
      <c r="M355" s="270" t="n">
        <f aca="false">M354</f>
        <v>0.000282106312026519</v>
      </c>
      <c r="N355" s="270" t="n">
        <f aca="false">N354</f>
        <v>0.000269843735945639</v>
      </c>
      <c r="O355" s="270" t="n">
        <f aca="false">O354</f>
        <v>0.000263525658478909</v>
      </c>
      <c r="P355" s="270" t="n">
        <f aca="false">P354</f>
        <v>0.000254198502211119</v>
      </c>
      <c r="Q355" s="270" t="n">
        <f aca="false">Q354</f>
        <v>0.000244555327470542</v>
      </c>
      <c r="R355" s="270" t="n">
        <f aca="false">R354</f>
        <v>0.000238329599597741</v>
      </c>
      <c r="S355" s="270" t="n">
        <f aca="false">S354</f>
        <v>0.000234680236948438</v>
      </c>
      <c r="T355" s="270" t="n">
        <f aca="false">T354</f>
        <v>0.000229251300224006</v>
      </c>
      <c r="U355" s="270" t="n">
        <f aca="false">U354</f>
        <v>0.000221679788221542</v>
      </c>
      <c r="V355" s="270" t="n">
        <f aca="false">V354</f>
        <v>0.000213314080370182</v>
      </c>
      <c r="W355" s="270" t="n">
        <f aca="false">W354</f>
        <v>0.000212086694683666</v>
      </c>
      <c r="X355" s="270" t="n">
        <f aca="false">X354</f>
        <v>0.00020601175255846</v>
      </c>
      <c r="Y355" s="270" t="n">
        <f aca="false">Y354</f>
        <v>0.00019669762863653</v>
      </c>
      <c r="Z355" s="270" t="n">
        <f aca="false">Z354</f>
        <v>0.000191823403063259</v>
      </c>
      <c r="AA355" s="270" t="n">
        <f aca="false">AA354</f>
        <v>0.000188641872836514</v>
      </c>
      <c r="AB355" s="270" t="n">
        <f aca="false">AB354</f>
        <v>0.000186596001554038</v>
      </c>
      <c r="AC355" s="270" t="n">
        <f aca="false">AC354</f>
        <v>0.000184581204823051</v>
      </c>
      <c r="AD355" s="270" t="n">
        <f aca="false">AD354</f>
        <v>0.000175833657988929</v>
      </c>
      <c r="AE355" s="270" t="n">
        <f aca="false">AE354</f>
        <v>0.000173780279662121</v>
      </c>
      <c r="AF355" s="270" t="n">
        <f aca="false">AF354</f>
        <v>0.000171129442990663</v>
      </c>
    </row>
    <row r="356" customFormat="false" ht="15" hidden="false" customHeight="false" outlineLevel="0" collapsed="false">
      <c r="A356" s="281" t="n">
        <v>17</v>
      </c>
      <c r="B356" s="282" t="n">
        <f aca="false">B355</f>
        <v>0.000417466195731522</v>
      </c>
      <c r="C356" s="282" t="n">
        <f aca="false">C355</f>
        <v>0.000406258186696572</v>
      </c>
      <c r="D356" s="282" t="n">
        <f aca="false">D355</f>
        <v>0.000390870621824176</v>
      </c>
      <c r="E356" s="282" t="n">
        <f aca="false">E355</f>
        <v>0.000374713598549819</v>
      </c>
      <c r="F356" s="282" t="n">
        <f aca="false">F355</f>
        <v>0.00036287445715267</v>
      </c>
      <c r="G356" s="282" t="n">
        <f aca="false">G355</f>
        <v>0.000347540262252159</v>
      </c>
      <c r="H356" s="282" t="n">
        <f aca="false">H355</f>
        <v>0.000334712773158806</v>
      </c>
      <c r="I356" s="282" t="n">
        <f aca="false">I355</f>
        <v>0.000324359014458303</v>
      </c>
      <c r="J356" s="282" t="n">
        <f aca="false">J355</f>
        <v>0.000316006973065634</v>
      </c>
      <c r="K356" s="282" t="n">
        <f aca="false">K355</f>
        <v>0.000303366877402807</v>
      </c>
      <c r="L356" s="282" t="n">
        <f aca="false">L355</f>
        <v>0.000288771934634868</v>
      </c>
      <c r="M356" s="282" t="n">
        <f aca="false">M355</f>
        <v>0.000282106312026519</v>
      </c>
      <c r="N356" s="282" t="n">
        <f aca="false">N355</f>
        <v>0.000269843735945639</v>
      </c>
      <c r="O356" s="282" t="n">
        <f aca="false">O355</f>
        <v>0.000263525658478909</v>
      </c>
      <c r="P356" s="282" t="n">
        <f aca="false">P355</f>
        <v>0.000254198502211119</v>
      </c>
      <c r="Q356" s="282" t="n">
        <f aca="false">Q355</f>
        <v>0.000244555327470542</v>
      </c>
      <c r="R356" s="282" t="n">
        <f aca="false">R355</f>
        <v>0.000238329599597741</v>
      </c>
      <c r="S356" s="282" t="n">
        <f aca="false">S355</f>
        <v>0.000234680236948438</v>
      </c>
      <c r="T356" s="282" t="n">
        <f aca="false">T355</f>
        <v>0.000229251300224006</v>
      </c>
      <c r="U356" s="282" t="n">
        <f aca="false">U355</f>
        <v>0.000221679788221542</v>
      </c>
      <c r="V356" s="282" t="n">
        <f aca="false">V355</f>
        <v>0.000213314080370182</v>
      </c>
      <c r="W356" s="282" t="n">
        <f aca="false">W355</f>
        <v>0.000212086694683666</v>
      </c>
      <c r="X356" s="282" t="n">
        <f aca="false">X355</f>
        <v>0.00020601175255846</v>
      </c>
      <c r="Y356" s="282" t="n">
        <f aca="false">Y355</f>
        <v>0.00019669762863653</v>
      </c>
      <c r="Z356" s="282" t="n">
        <f aca="false">Z355</f>
        <v>0.000191823403063259</v>
      </c>
      <c r="AA356" s="282" t="n">
        <f aca="false">AA355</f>
        <v>0.000188641872836514</v>
      </c>
      <c r="AB356" s="282" t="n">
        <f aca="false">AB355</f>
        <v>0.000186596001554038</v>
      </c>
      <c r="AC356" s="282" t="n">
        <f aca="false">AC355</f>
        <v>0.000184581204823051</v>
      </c>
      <c r="AD356" s="282" t="n">
        <f aca="false">AD355</f>
        <v>0.000175833657988929</v>
      </c>
      <c r="AE356" s="282" t="n">
        <f aca="false">AE355</f>
        <v>0.000173780279662121</v>
      </c>
      <c r="AF356" s="282" t="n">
        <f aca="false">AF355</f>
        <v>0.000171129442990663</v>
      </c>
    </row>
    <row r="357" customFormat="false" ht="15" hidden="false" customHeight="false" outlineLevel="0" collapsed="false">
      <c r="A357" s="258" t="n">
        <v>18</v>
      </c>
      <c r="B357" s="270" t="n">
        <f aca="false">B356</f>
        <v>0.000417466195731522</v>
      </c>
      <c r="C357" s="270" t="n">
        <f aca="false">C356</f>
        <v>0.000406258186696572</v>
      </c>
      <c r="D357" s="270" t="n">
        <f aca="false">D356</f>
        <v>0.000390870621824176</v>
      </c>
      <c r="E357" s="270" t="n">
        <f aca="false">E356</f>
        <v>0.000374713598549819</v>
      </c>
      <c r="F357" s="270" t="n">
        <f aca="false">F356</f>
        <v>0.00036287445715267</v>
      </c>
      <c r="G357" s="270" t="n">
        <f aca="false">G356</f>
        <v>0.000347540262252159</v>
      </c>
      <c r="H357" s="270" t="n">
        <f aca="false">H356</f>
        <v>0.000334712773158806</v>
      </c>
      <c r="I357" s="270" t="n">
        <f aca="false">I356</f>
        <v>0.000324359014458303</v>
      </c>
      <c r="J357" s="270" t="n">
        <f aca="false">J356</f>
        <v>0.000316006973065634</v>
      </c>
      <c r="K357" s="270" t="n">
        <f aca="false">K356</f>
        <v>0.000303366877402807</v>
      </c>
      <c r="L357" s="270" t="n">
        <f aca="false">L356</f>
        <v>0.000288771934634868</v>
      </c>
      <c r="M357" s="270" t="n">
        <f aca="false">M356</f>
        <v>0.000282106312026519</v>
      </c>
      <c r="N357" s="270" t="n">
        <f aca="false">N356</f>
        <v>0.000269843735945639</v>
      </c>
      <c r="O357" s="270" t="n">
        <f aca="false">O356</f>
        <v>0.000263525658478909</v>
      </c>
      <c r="P357" s="270" t="n">
        <f aca="false">P356</f>
        <v>0.000254198502211119</v>
      </c>
      <c r="Q357" s="270" t="n">
        <f aca="false">Q356</f>
        <v>0.000244555327470542</v>
      </c>
      <c r="R357" s="270" t="n">
        <f aca="false">R356</f>
        <v>0.000238329599597741</v>
      </c>
      <c r="S357" s="270" t="n">
        <f aca="false">S356</f>
        <v>0.000234680236948438</v>
      </c>
      <c r="T357" s="270" t="n">
        <f aca="false">T356</f>
        <v>0.000229251300224006</v>
      </c>
      <c r="U357" s="270" t="n">
        <f aca="false">U356</f>
        <v>0.000221679788221542</v>
      </c>
      <c r="V357" s="270" t="n">
        <f aca="false">V356</f>
        <v>0.000213314080370182</v>
      </c>
      <c r="W357" s="270" t="n">
        <f aca="false">W356</f>
        <v>0.000212086694683666</v>
      </c>
      <c r="X357" s="270" t="n">
        <f aca="false">X356</f>
        <v>0.00020601175255846</v>
      </c>
      <c r="Y357" s="270" t="n">
        <f aca="false">Y356</f>
        <v>0.00019669762863653</v>
      </c>
      <c r="Z357" s="270" t="n">
        <f aca="false">Z356</f>
        <v>0.000191823403063259</v>
      </c>
      <c r="AA357" s="270" t="n">
        <f aca="false">AA356</f>
        <v>0.000188641872836514</v>
      </c>
      <c r="AB357" s="270" t="n">
        <f aca="false">AB356</f>
        <v>0.000186596001554038</v>
      </c>
      <c r="AC357" s="270" t="n">
        <f aca="false">AC356</f>
        <v>0.000184581204823051</v>
      </c>
      <c r="AD357" s="270" t="n">
        <f aca="false">AD356</f>
        <v>0.000175833657988929</v>
      </c>
      <c r="AE357" s="270" t="n">
        <f aca="false">AE356</f>
        <v>0.000173780279662121</v>
      </c>
      <c r="AF357" s="270" t="n">
        <f aca="false">AF356</f>
        <v>0.000171129442990663</v>
      </c>
    </row>
    <row r="358" customFormat="false" ht="15" hidden="false" customHeight="false" outlineLevel="0" collapsed="false">
      <c r="A358" s="281" t="n">
        <v>19</v>
      </c>
      <c r="B358" s="282" t="n">
        <f aca="false">B357</f>
        <v>0.000417466195731522</v>
      </c>
      <c r="C358" s="282" t="n">
        <f aca="false">C357</f>
        <v>0.000406258186696572</v>
      </c>
      <c r="D358" s="282" t="n">
        <f aca="false">D357</f>
        <v>0.000390870621824176</v>
      </c>
      <c r="E358" s="282" t="n">
        <f aca="false">E357</f>
        <v>0.000374713598549819</v>
      </c>
      <c r="F358" s="282" t="n">
        <f aca="false">F357</f>
        <v>0.00036287445715267</v>
      </c>
      <c r="G358" s="282" t="n">
        <f aca="false">G357</f>
        <v>0.000347540262252159</v>
      </c>
      <c r="H358" s="282" t="n">
        <f aca="false">H357</f>
        <v>0.000334712773158806</v>
      </c>
      <c r="I358" s="282" t="n">
        <f aca="false">I357</f>
        <v>0.000324359014458303</v>
      </c>
      <c r="J358" s="282" t="n">
        <f aca="false">J357</f>
        <v>0.000316006973065634</v>
      </c>
      <c r="K358" s="282" t="n">
        <f aca="false">K357</f>
        <v>0.000303366877402807</v>
      </c>
      <c r="L358" s="282" t="n">
        <f aca="false">L357</f>
        <v>0.000288771934634868</v>
      </c>
      <c r="M358" s="282" t="n">
        <f aca="false">M357</f>
        <v>0.000282106312026519</v>
      </c>
      <c r="N358" s="282" t="n">
        <f aca="false">N357</f>
        <v>0.000269843735945639</v>
      </c>
      <c r="O358" s="282" t="n">
        <f aca="false">O357</f>
        <v>0.000263525658478909</v>
      </c>
      <c r="P358" s="282" t="n">
        <f aca="false">P357</f>
        <v>0.000254198502211119</v>
      </c>
      <c r="Q358" s="282" t="n">
        <f aca="false">Q357</f>
        <v>0.000244555327470542</v>
      </c>
      <c r="R358" s="282" t="n">
        <f aca="false">R357</f>
        <v>0.000238329599597741</v>
      </c>
      <c r="S358" s="282" t="n">
        <f aca="false">S357</f>
        <v>0.000234680236948438</v>
      </c>
      <c r="T358" s="282" t="n">
        <f aca="false">T357</f>
        <v>0.000229251300224006</v>
      </c>
      <c r="U358" s="282" t="n">
        <f aca="false">U357</f>
        <v>0.000221679788221542</v>
      </c>
      <c r="V358" s="282" t="n">
        <f aca="false">V357</f>
        <v>0.000213314080370182</v>
      </c>
      <c r="W358" s="282" t="n">
        <f aca="false">W357</f>
        <v>0.000212086694683666</v>
      </c>
      <c r="X358" s="282" t="n">
        <f aca="false">X357</f>
        <v>0.00020601175255846</v>
      </c>
      <c r="Y358" s="282" t="n">
        <f aca="false">Y357</f>
        <v>0.00019669762863653</v>
      </c>
      <c r="Z358" s="282" t="n">
        <f aca="false">Z357</f>
        <v>0.000191823403063259</v>
      </c>
      <c r="AA358" s="282" t="n">
        <f aca="false">AA357</f>
        <v>0.000188641872836514</v>
      </c>
      <c r="AB358" s="282" t="n">
        <f aca="false">AB357</f>
        <v>0.000186596001554038</v>
      </c>
      <c r="AC358" s="282" t="n">
        <f aca="false">AC357</f>
        <v>0.000184581204823051</v>
      </c>
      <c r="AD358" s="282" t="n">
        <f aca="false">AD357</f>
        <v>0.000175833657988929</v>
      </c>
      <c r="AE358" s="282" t="n">
        <f aca="false">AE357</f>
        <v>0.000173780279662121</v>
      </c>
      <c r="AF358" s="282" t="n">
        <f aca="false">AF357</f>
        <v>0.000171129442990663</v>
      </c>
    </row>
    <row r="359" customFormat="false" ht="15" hidden="false" customHeight="false" outlineLevel="0" collapsed="false">
      <c r="A359" s="258" t="n">
        <v>20</v>
      </c>
      <c r="B359" s="270" t="n">
        <f aca="false">B93</f>
        <v>0.000502382429054929</v>
      </c>
      <c r="C359" s="270" t="n">
        <f aca="false">C93</f>
        <v>0.000479743240001735</v>
      </c>
      <c r="D359" s="270" t="n">
        <f aca="false">D93</f>
        <v>0.000467714179457213</v>
      </c>
      <c r="E359" s="270" t="n">
        <f aca="false">E93</f>
        <v>0.000451933165705469</v>
      </c>
      <c r="F359" s="270" t="n">
        <f aca="false">F93</f>
        <v>0.00043577135236848</v>
      </c>
      <c r="G359" s="270" t="n">
        <f aca="false">G93</f>
        <v>0.000420049096426777</v>
      </c>
      <c r="H359" s="270" t="n">
        <f aca="false">H93</f>
        <v>0.000406033269845866</v>
      </c>
      <c r="I359" s="270" t="n">
        <f aca="false">I93</f>
        <v>0.00039406077934578</v>
      </c>
      <c r="J359" s="270" t="n">
        <f aca="false">J93</f>
        <v>0.000379067408926498</v>
      </c>
      <c r="K359" s="270" t="n">
        <f aca="false">K93</f>
        <v>0.000366125769628068</v>
      </c>
      <c r="L359" s="270" t="n">
        <f aca="false">L93</f>
        <v>0.000355988968935369</v>
      </c>
      <c r="M359" s="270" t="n">
        <f aca="false">M93</f>
        <v>0.00034322226872227</v>
      </c>
      <c r="N359" s="270" t="n">
        <f aca="false">N93</f>
        <v>0.000334073370502132</v>
      </c>
      <c r="O359" s="270" t="n">
        <f aca="false">O93</f>
        <v>0.00031996144203312</v>
      </c>
      <c r="P359" s="270" t="n">
        <f aca="false">P93</f>
        <v>0.000309510598705572</v>
      </c>
      <c r="Q359" s="270" t="n">
        <f aca="false">Q93</f>
        <v>0.000302109341419132</v>
      </c>
      <c r="R359" s="270" t="n">
        <f aca="false">R93</f>
        <v>0.000293142452049019</v>
      </c>
      <c r="S359" s="270" t="n">
        <f aca="false">S93</f>
        <v>0.000284402397272774</v>
      </c>
      <c r="T359" s="270" t="n">
        <f aca="false">T93</f>
        <v>0.00027574668032769</v>
      </c>
      <c r="U359" s="270" t="n">
        <f aca="false">U93</f>
        <v>0.000267717637452826</v>
      </c>
      <c r="V359" s="270" t="n">
        <f aca="false">V93</f>
        <v>0.000261873723798207</v>
      </c>
      <c r="W359" s="270" t="n">
        <f aca="false">W93</f>
        <v>0.000254858380090554</v>
      </c>
      <c r="X359" s="270" t="n">
        <f aca="false">X93</f>
        <v>0.000246526240303559</v>
      </c>
      <c r="Y359" s="270" t="n">
        <f aca="false">Y93</f>
        <v>0.000242088132295612</v>
      </c>
      <c r="Z359" s="270" t="n">
        <f aca="false">Z93</f>
        <v>0.000236620096529994</v>
      </c>
      <c r="AA359" s="270" t="n">
        <f aca="false">AA93</f>
        <v>0.000232011324779193</v>
      </c>
      <c r="AB359" s="270" t="n">
        <f aca="false">AB93</f>
        <v>0.000225902953845614</v>
      </c>
      <c r="AC359" s="270" t="n">
        <f aca="false">AC93</f>
        <v>0.000218224733547325</v>
      </c>
      <c r="AD359" s="270" t="n">
        <f aca="false">AD93</f>
        <v>0.000217775257588158</v>
      </c>
      <c r="AE359" s="270" t="n">
        <f aca="false">AE93</f>
        <v>0.000209111045710126</v>
      </c>
      <c r="AF359" s="270" t="n">
        <f aca="false">AF93</f>
        <v>0.000205449863014916</v>
      </c>
    </row>
    <row r="360" customFormat="false" ht="15" hidden="false" customHeight="false" outlineLevel="0" collapsed="false">
      <c r="A360" s="281" t="n">
        <v>21</v>
      </c>
      <c r="B360" s="282" t="n">
        <f aca="false">B359</f>
        <v>0.000502382429054929</v>
      </c>
      <c r="C360" s="282" t="n">
        <f aca="false">C359</f>
        <v>0.000479743240001735</v>
      </c>
      <c r="D360" s="282" t="n">
        <f aca="false">D359</f>
        <v>0.000467714179457213</v>
      </c>
      <c r="E360" s="282" t="n">
        <f aca="false">E359</f>
        <v>0.000451933165705469</v>
      </c>
      <c r="F360" s="282" t="n">
        <f aca="false">F359</f>
        <v>0.00043577135236848</v>
      </c>
      <c r="G360" s="282" t="n">
        <f aca="false">G359</f>
        <v>0.000420049096426777</v>
      </c>
      <c r="H360" s="282" t="n">
        <f aca="false">H359</f>
        <v>0.000406033269845866</v>
      </c>
      <c r="I360" s="282" t="n">
        <f aca="false">I359</f>
        <v>0.00039406077934578</v>
      </c>
      <c r="J360" s="282" t="n">
        <f aca="false">J359</f>
        <v>0.000379067408926498</v>
      </c>
      <c r="K360" s="282" t="n">
        <f aca="false">K359</f>
        <v>0.000366125769628068</v>
      </c>
      <c r="L360" s="282" t="n">
        <f aca="false">L359</f>
        <v>0.000355988968935369</v>
      </c>
      <c r="M360" s="282" t="n">
        <f aca="false">M359</f>
        <v>0.00034322226872227</v>
      </c>
      <c r="N360" s="282" t="n">
        <f aca="false">N359</f>
        <v>0.000334073370502132</v>
      </c>
      <c r="O360" s="282" t="n">
        <f aca="false">O359</f>
        <v>0.00031996144203312</v>
      </c>
      <c r="P360" s="282" t="n">
        <f aca="false">P359</f>
        <v>0.000309510598705572</v>
      </c>
      <c r="Q360" s="282" t="n">
        <f aca="false">Q359</f>
        <v>0.000302109341419132</v>
      </c>
      <c r="R360" s="282" t="n">
        <f aca="false">R359</f>
        <v>0.000293142452049019</v>
      </c>
      <c r="S360" s="282" t="n">
        <f aca="false">S359</f>
        <v>0.000284402397272774</v>
      </c>
      <c r="T360" s="282" t="n">
        <f aca="false">T359</f>
        <v>0.00027574668032769</v>
      </c>
      <c r="U360" s="282" t="n">
        <f aca="false">U359</f>
        <v>0.000267717637452826</v>
      </c>
      <c r="V360" s="282" t="n">
        <f aca="false">V359</f>
        <v>0.000261873723798207</v>
      </c>
      <c r="W360" s="282" t="n">
        <f aca="false">W359</f>
        <v>0.000254858380090554</v>
      </c>
      <c r="X360" s="282" t="n">
        <f aca="false">X359</f>
        <v>0.000246526240303559</v>
      </c>
      <c r="Y360" s="282" t="n">
        <f aca="false">Y359</f>
        <v>0.000242088132295612</v>
      </c>
      <c r="Z360" s="282" t="n">
        <f aca="false">Z359</f>
        <v>0.000236620096529994</v>
      </c>
      <c r="AA360" s="282" t="n">
        <f aca="false">AA359</f>
        <v>0.000232011324779193</v>
      </c>
      <c r="AB360" s="282" t="n">
        <f aca="false">AB359</f>
        <v>0.000225902953845614</v>
      </c>
      <c r="AC360" s="282" t="n">
        <f aca="false">AC359</f>
        <v>0.000218224733547325</v>
      </c>
      <c r="AD360" s="282" t="n">
        <f aca="false">AD359</f>
        <v>0.000217775257588158</v>
      </c>
      <c r="AE360" s="282" t="n">
        <f aca="false">AE359</f>
        <v>0.000209111045710126</v>
      </c>
      <c r="AF360" s="282" t="n">
        <f aca="false">AF359</f>
        <v>0.000205449863014916</v>
      </c>
    </row>
    <row r="361" customFormat="false" ht="15" hidden="false" customHeight="false" outlineLevel="0" collapsed="false">
      <c r="A361" s="258" t="n">
        <v>22</v>
      </c>
      <c r="B361" s="270" t="n">
        <f aca="false">B360</f>
        <v>0.000502382429054929</v>
      </c>
      <c r="C361" s="270" t="n">
        <f aca="false">C360</f>
        <v>0.000479743240001735</v>
      </c>
      <c r="D361" s="270" t="n">
        <f aca="false">D360</f>
        <v>0.000467714179457213</v>
      </c>
      <c r="E361" s="270" t="n">
        <f aca="false">E360</f>
        <v>0.000451933165705469</v>
      </c>
      <c r="F361" s="270" t="n">
        <f aca="false">F360</f>
        <v>0.00043577135236848</v>
      </c>
      <c r="G361" s="270" t="n">
        <f aca="false">G360</f>
        <v>0.000420049096426777</v>
      </c>
      <c r="H361" s="270" t="n">
        <f aca="false">H360</f>
        <v>0.000406033269845866</v>
      </c>
      <c r="I361" s="270" t="n">
        <f aca="false">I360</f>
        <v>0.00039406077934578</v>
      </c>
      <c r="J361" s="270" t="n">
        <f aca="false">J360</f>
        <v>0.000379067408926498</v>
      </c>
      <c r="K361" s="270" t="n">
        <f aca="false">K360</f>
        <v>0.000366125769628068</v>
      </c>
      <c r="L361" s="270" t="n">
        <f aca="false">L360</f>
        <v>0.000355988968935369</v>
      </c>
      <c r="M361" s="270" t="n">
        <f aca="false">M360</f>
        <v>0.00034322226872227</v>
      </c>
      <c r="N361" s="270" t="n">
        <f aca="false">N360</f>
        <v>0.000334073370502132</v>
      </c>
      <c r="O361" s="270" t="n">
        <f aca="false">O360</f>
        <v>0.00031996144203312</v>
      </c>
      <c r="P361" s="270" t="n">
        <f aca="false">P360</f>
        <v>0.000309510598705572</v>
      </c>
      <c r="Q361" s="270" t="n">
        <f aca="false">Q360</f>
        <v>0.000302109341419132</v>
      </c>
      <c r="R361" s="270" t="n">
        <f aca="false">R360</f>
        <v>0.000293142452049019</v>
      </c>
      <c r="S361" s="270" t="n">
        <f aca="false">S360</f>
        <v>0.000284402397272774</v>
      </c>
      <c r="T361" s="270" t="n">
        <f aca="false">T360</f>
        <v>0.00027574668032769</v>
      </c>
      <c r="U361" s="270" t="n">
        <f aca="false">U360</f>
        <v>0.000267717637452826</v>
      </c>
      <c r="V361" s="270" t="n">
        <f aca="false">V360</f>
        <v>0.000261873723798207</v>
      </c>
      <c r="W361" s="270" t="n">
        <f aca="false">W360</f>
        <v>0.000254858380090554</v>
      </c>
      <c r="X361" s="270" t="n">
        <f aca="false">X360</f>
        <v>0.000246526240303559</v>
      </c>
      <c r="Y361" s="270" t="n">
        <f aca="false">Y360</f>
        <v>0.000242088132295612</v>
      </c>
      <c r="Z361" s="270" t="n">
        <f aca="false">Z360</f>
        <v>0.000236620096529994</v>
      </c>
      <c r="AA361" s="270" t="n">
        <f aca="false">AA360</f>
        <v>0.000232011324779193</v>
      </c>
      <c r="AB361" s="270" t="n">
        <f aca="false">AB360</f>
        <v>0.000225902953845614</v>
      </c>
      <c r="AC361" s="270" t="n">
        <f aca="false">AC360</f>
        <v>0.000218224733547325</v>
      </c>
      <c r="AD361" s="270" t="n">
        <f aca="false">AD360</f>
        <v>0.000217775257588158</v>
      </c>
      <c r="AE361" s="270" t="n">
        <f aca="false">AE360</f>
        <v>0.000209111045710126</v>
      </c>
      <c r="AF361" s="270" t="n">
        <f aca="false">AF360</f>
        <v>0.000205449863014916</v>
      </c>
    </row>
    <row r="362" customFormat="false" ht="15" hidden="false" customHeight="false" outlineLevel="0" collapsed="false">
      <c r="A362" s="281" t="n">
        <v>23</v>
      </c>
      <c r="B362" s="282" t="n">
        <f aca="false">B361</f>
        <v>0.000502382429054929</v>
      </c>
      <c r="C362" s="282" t="n">
        <f aca="false">C361</f>
        <v>0.000479743240001735</v>
      </c>
      <c r="D362" s="282" t="n">
        <f aca="false">D361</f>
        <v>0.000467714179457213</v>
      </c>
      <c r="E362" s="282" t="n">
        <f aca="false">E361</f>
        <v>0.000451933165705469</v>
      </c>
      <c r="F362" s="282" t="n">
        <f aca="false">F361</f>
        <v>0.00043577135236848</v>
      </c>
      <c r="G362" s="282" t="n">
        <f aca="false">G361</f>
        <v>0.000420049096426777</v>
      </c>
      <c r="H362" s="282" t="n">
        <f aca="false">H361</f>
        <v>0.000406033269845866</v>
      </c>
      <c r="I362" s="282" t="n">
        <f aca="false">I361</f>
        <v>0.00039406077934578</v>
      </c>
      <c r="J362" s="282" t="n">
        <f aca="false">J361</f>
        <v>0.000379067408926498</v>
      </c>
      <c r="K362" s="282" t="n">
        <f aca="false">K361</f>
        <v>0.000366125769628068</v>
      </c>
      <c r="L362" s="282" t="n">
        <f aca="false">L361</f>
        <v>0.000355988968935369</v>
      </c>
      <c r="M362" s="282" t="n">
        <f aca="false">M361</f>
        <v>0.00034322226872227</v>
      </c>
      <c r="N362" s="282" t="n">
        <f aca="false">N361</f>
        <v>0.000334073370502132</v>
      </c>
      <c r="O362" s="282" t="n">
        <f aca="false">O361</f>
        <v>0.00031996144203312</v>
      </c>
      <c r="P362" s="282" t="n">
        <f aca="false">P361</f>
        <v>0.000309510598705572</v>
      </c>
      <c r="Q362" s="282" t="n">
        <f aca="false">Q361</f>
        <v>0.000302109341419132</v>
      </c>
      <c r="R362" s="282" t="n">
        <f aca="false">R361</f>
        <v>0.000293142452049019</v>
      </c>
      <c r="S362" s="282" t="n">
        <f aca="false">S361</f>
        <v>0.000284402397272774</v>
      </c>
      <c r="T362" s="282" t="n">
        <f aca="false">T361</f>
        <v>0.00027574668032769</v>
      </c>
      <c r="U362" s="282" t="n">
        <f aca="false">U361</f>
        <v>0.000267717637452826</v>
      </c>
      <c r="V362" s="282" t="n">
        <f aca="false">V361</f>
        <v>0.000261873723798207</v>
      </c>
      <c r="W362" s="282" t="n">
        <f aca="false">W361</f>
        <v>0.000254858380090554</v>
      </c>
      <c r="X362" s="282" t="n">
        <f aca="false">X361</f>
        <v>0.000246526240303559</v>
      </c>
      <c r="Y362" s="282" t="n">
        <f aca="false">Y361</f>
        <v>0.000242088132295612</v>
      </c>
      <c r="Z362" s="282" t="n">
        <f aca="false">Z361</f>
        <v>0.000236620096529994</v>
      </c>
      <c r="AA362" s="282" t="n">
        <f aca="false">AA361</f>
        <v>0.000232011324779193</v>
      </c>
      <c r="AB362" s="282" t="n">
        <f aca="false">AB361</f>
        <v>0.000225902953845614</v>
      </c>
      <c r="AC362" s="282" t="n">
        <f aca="false">AC361</f>
        <v>0.000218224733547325</v>
      </c>
      <c r="AD362" s="282" t="n">
        <f aca="false">AD361</f>
        <v>0.000217775257588158</v>
      </c>
      <c r="AE362" s="282" t="n">
        <f aca="false">AE361</f>
        <v>0.000209111045710126</v>
      </c>
      <c r="AF362" s="282" t="n">
        <f aca="false">AF361</f>
        <v>0.000205449863014916</v>
      </c>
    </row>
    <row r="363" customFormat="false" ht="15" hidden="false" customHeight="false" outlineLevel="0" collapsed="false">
      <c r="A363" s="258" t="n">
        <v>24</v>
      </c>
      <c r="B363" s="270" t="n">
        <f aca="false">B362</f>
        <v>0.000502382429054929</v>
      </c>
      <c r="C363" s="270" t="n">
        <f aca="false">C362</f>
        <v>0.000479743240001735</v>
      </c>
      <c r="D363" s="270" t="n">
        <f aca="false">D362</f>
        <v>0.000467714179457213</v>
      </c>
      <c r="E363" s="270" t="n">
        <f aca="false">E362</f>
        <v>0.000451933165705469</v>
      </c>
      <c r="F363" s="270" t="n">
        <f aca="false">F362</f>
        <v>0.00043577135236848</v>
      </c>
      <c r="G363" s="270" t="n">
        <f aca="false">G362</f>
        <v>0.000420049096426777</v>
      </c>
      <c r="H363" s="270" t="n">
        <f aca="false">H362</f>
        <v>0.000406033269845866</v>
      </c>
      <c r="I363" s="270" t="n">
        <f aca="false">I362</f>
        <v>0.00039406077934578</v>
      </c>
      <c r="J363" s="270" t="n">
        <f aca="false">J362</f>
        <v>0.000379067408926498</v>
      </c>
      <c r="K363" s="270" t="n">
        <f aca="false">K362</f>
        <v>0.000366125769628068</v>
      </c>
      <c r="L363" s="270" t="n">
        <f aca="false">L362</f>
        <v>0.000355988968935369</v>
      </c>
      <c r="M363" s="270" t="n">
        <f aca="false">M362</f>
        <v>0.00034322226872227</v>
      </c>
      <c r="N363" s="270" t="n">
        <f aca="false">N362</f>
        <v>0.000334073370502132</v>
      </c>
      <c r="O363" s="270" t="n">
        <f aca="false">O362</f>
        <v>0.00031996144203312</v>
      </c>
      <c r="P363" s="270" t="n">
        <f aca="false">P362</f>
        <v>0.000309510598705572</v>
      </c>
      <c r="Q363" s="270" t="n">
        <f aca="false">Q362</f>
        <v>0.000302109341419132</v>
      </c>
      <c r="R363" s="270" t="n">
        <f aca="false">R362</f>
        <v>0.000293142452049019</v>
      </c>
      <c r="S363" s="270" t="n">
        <f aca="false">S362</f>
        <v>0.000284402397272774</v>
      </c>
      <c r="T363" s="270" t="n">
        <f aca="false">T362</f>
        <v>0.00027574668032769</v>
      </c>
      <c r="U363" s="270" t="n">
        <f aca="false">U362</f>
        <v>0.000267717637452826</v>
      </c>
      <c r="V363" s="270" t="n">
        <f aca="false">V362</f>
        <v>0.000261873723798207</v>
      </c>
      <c r="W363" s="270" t="n">
        <f aca="false">W362</f>
        <v>0.000254858380090554</v>
      </c>
      <c r="X363" s="270" t="n">
        <f aca="false">X362</f>
        <v>0.000246526240303559</v>
      </c>
      <c r="Y363" s="270" t="n">
        <f aca="false">Y362</f>
        <v>0.000242088132295612</v>
      </c>
      <c r="Z363" s="270" t="n">
        <f aca="false">Z362</f>
        <v>0.000236620096529994</v>
      </c>
      <c r="AA363" s="270" t="n">
        <f aca="false">AA362</f>
        <v>0.000232011324779193</v>
      </c>
      <c r="AB363" s="270" t="n">
        <f aca="false">AB362</f>
        <v>0.000225902953845614</v>
      </c>
      <c r="AC363" s="270" t="n">
        <f aca="false">AC362</f>
        <v>0.000218224733547325</v>
      </c>
      <c r="AD363" s="270" t="n">
        <f aca="false">AD362</f>
        <v>0.000217775257588158</v>
      </c>
      <c r="AE363" s="270" t="n">
        <f aca="false">AE362</f>
        <v>0.000209111045710126</v>
      </c>
      <c r="AF363" s="270" t="n">
        <f aca="false">AF362</f>
        <v>0.000205449863014916</v>
      </c>
    </row>
    <row r="364" customFormat="false" ht="15" hidden="false" customHeight="false" outlineLevel="0" collapsed="false">
      <c r="A364" s="281" t="n">
        <v>25</v>
      </c>
      <c r="B364" s="282" t="n">
        <f aca="false">B94</f>
        <v>0.000598820643791886</v>
      </c>
      <c r="C364" s="282" t="n">
        <f aca="false">C94</f>
        <v>0.000574645622172692</v>
      </c>
      <c r="D364" s="282" t="n">
        <f aca="false">D94</f>
        <v>0.000549975368915975</v>
      </c>
      <c r="E364" s="282" t="n">
        <f aca="false">E94</f>
        <v>0.000527321702415195</v>
      </c>
      <c r="F364" s="282" t="n">
        <f aca="false">F94</f>
        <v>0.000506779922190815</v>
      </c>
      <c r="G364" s="282" t="n">
        <f aca="false">G94</f>
        <v>0.000489957074980163</v>
      </c>
      <c r="H364" s="282" t="n">
        <f aca="false">H94</f>
        <v>0.000471066688952425</v>
      </c>
      <c r="I364" s="282" t="n">
        <f aca="false">I94</f>
        <v>0.000455120307153828</v>
      </c>
      <c r="J364" s="282" t="n">
        <f aca="false">J94</f>
        <v>0.000438377978467702</v>
      </c>
      <c r="K364" s="282" t="n">
        <f aca="false">K94</f>
        <v>0.000424657132116534</v>
      </c>
      <c r="L364" s="282" t="n">
        <f aca="false">L94</f>
        <v>0.000408471390714782</v>
      </c>
      <c r="M364" s="282" t="n">
        <f aca="false">M94</f>
        <v>0.00039394344452957</v>
      </c>
      <c r="N364" s="282" t="n">
        <f aca="false">N94</f>
        <v>0.000381984263946033</v>
      </c>
      <c r="O364" s="282" t="n">
        <f aca="false">O94</f>
        <v>0.000369807464373368</v>
      </c>
      <c r="P364" s="282" t="n">
        <f aca="false">P94</f>
        <v>0.000355040510122205</v>
      </c>
      <c r="Q364" s="282" t="n">
        <f aca="false">Q94</f>
        <v>0.000343811352604945</v>
      </c>
      <c r="R364" s="282" t="n">
        <f aca="false">R94</f>
        <v>0.000331584202636585</v>
      </c>
      <c r="S364" s="282" t="n">
        <f aca="false">S94</f>
        <v>0.000321257802440344</v>
      </c>
      <c r="T364" s="282" t="n">
        <f aca="false">T94</f>
        <v>0.000312935529765307</v>
      </c>
      <c r="U364" s="282" t="n">
        <f aca="false">U94</f>
        <v>0.000301491100483259</v>
      </c>
      <c r="V364" s="282" t="n">
        <f aca="false">V94</f>
        <v>0.000292762923850147</v>
      </c>
      <c r="W364" s="282" t="n">
        <f aca="false">W94</f>
        <v>0.000279719871352218</v>
      </c>
      <c r="X364" s="282" t="n">
        <f aca="false">X94</f>
        <v>0.000273335108843442</v>
      </c>
      <c r="Y364" s="282" t="n">
        <f aca="false">Y94</f>
        <v>0.000268802862254859</v>
      </c>
      <c r="Z364" s="282" t="n">
        <f aca="false">Z94</f>
        <v>0.000257335290165871</v>
      </c>
      <c r="AA364" s="282" t="n">
        <f aca="false">AA94</f>
        <v>0.00025216220434775</v>
      </c>
      <c r="AB364" s="282" t="n">
        <f aca="false">AB94</f>
        <v>0.000244734230009197</v>
      </c>
      <c r="AC364" s="282" t="n">
        <f aca="false">AC94</f>
        <v>0.000239922348317243</v>
      </c>
      <c r="AD364" s="282" t="n">
        <f aca="false">AD94</f>
        <v>0.000234467109598372</v>
      </c>
      <c r="AE364" s="282" t="n">
        <f aca="false">AE94</f>
        <v>0.000230186858863516</v>
      </c>
      <c r="AF364" s="282" t="n">
        <f aca="false">AF94</f>
        <v>0.000223991211220152</v>
      </c>
    </row>
    <row r="365" customFormat="false" ht="15" hidden="false" customHeight="false" outlineLevel="0" collapsed="false">
      <c r="A365" s="258" t="n">
        <v>26</v>
      </c>
      <c r="B365" s="270" t="n">
        <f aca="false">B364</f>
        <v>0.000598820643791886</v>
      </c>
      <c r="C365" s="270" t="n">
        <f aca="false">C364</f>
        <v>0.000574645622172692</v>
      </c>
      <c r="D365" s="270" t="n">
        <f aca="false">D364</f>
        <v>0.000549975368915975</v>
      </c>
      <c r="E365" s="270" t="n">
        <f aca="false">E364</f>
        <v>0.000527321702415195</v>
      </c>
      <c r="F365" s="270" t="n">
        <f aca="false">F364</f>
        <v>0.000506779922190815</v>
      </c>
      <c r="G365" s="270" t="n">
        <f aca="false">G364</f>
        <v>0.000489957074980163</v>
      </c>
      <c r="H365" s="270" t="n">
        <f aca="false">H364</f>
        <v>0.000471066688952425</v>
      </c>
      <c r="I365" s="270" t="n">
        <f aca="false">I364</f>
        <v>0.000455120307153828</v>
      </c>
      <c r="J365" s="270" t="n">
        <f aca="false">J364</f>
        <v>0.000438377978467702</v>
      </c>
      <c r="K365" s="270" t="n">
        <f aca="false">K364</f>
        <v>0.000424657132116534</v>
      </c>
      <c r="L365" s="270" t="n">
        <f aca="false">L364</f>
        <v>0.000408471390714782</v>
      </c>
      <c r="M365" s="270" t="n">
        <f aca="false">M364</f>
        <v>0.00039394344452957</v>
      </c>
      <c r="N365" s="270" t="n">
        <f aca="false">N364</f>
        <v>0.000381984263946033</v>
      </c>
      <c r="O365" s="270" t="n">
        <f aca="false">O364</f>
        <v>0.000369807464373368</v>
      </c>
      <c r="P365" s="270" t="n">
        <f aca="false">P364</f>
        <v>0.000355040510122205</v>
      </c>
      <c r="Q365" s="270" t="n">
        <f aca="false">Q364</f>
        <v>0.000343811352604945</v>
      </c>
      <c r="R365" s="270" t="n">
        <f aca="false">R364</f>
        <v>0.000331584202636585</v>
      </c>
      <c r="S365" s="270" t="n">
        <f aca="false">S364</f>
        <v>0.000321257802440344</v>
      </c>
      <c r="T365" s="270" t="n">
        <f aca="false">T364</f>
        <v>0.000312935529765307</v>
      </c>
      <c r="U365" s="270" t="n">
        <f aca="false">U364</f>
        <v>0.000301491100483259</v>
      </c>
      <c r="V365" s="270" t="n">
        <f aca="false">V364</f>
        <v>0.000292762923850147</v>
      </c>
      <c r="W365" s="270" t="n">
        <f aca="false">W364</f>
        <v>0.000279719871352218</v>
      </c>
      <c r="X365" s="270" t="n">
        <f aca="false">X364</f>
        <v>0.000273335108843442</v>
      </c>
      <c r="Y365" s="270" t="n">
        <f aca="false">Y364</f>
        <v>0.000268802862254859</v>
      </c>
      <c r="Z365" s="270" t="n">
        <f aca="false">Z364</f>
        <v>0.000257335290165871</v>
      </c>
      <c r="AA365" s="270" t="n">
        <f aca="false">AA364</f>
        <v>0.00025216220434775</v>
      </c>
      <c r="AB365" s="270" t="n">
        <f aca="false">AB364</f>
        <v>0.000244734230009197</v>
      </c>
      <c r="AC365" s="270" t="n">
        <f aca="false">AC364</f>
        <v>0.000239922348317243</v>
      </c>
      <c r="AD365" s="270" t="n">
        <f aca="false">AD364</f>
        <v>0.000234467109598372</v>
      </c>
      <c r="AE365" s="270" t="n">
        <f aca="false">AE364</f>
        <v>0.000230186858863516</v>
      </c>
      <c r="AF365" s="270" t="n">
        <f aca="false">AF364</f>
        <v>0.000223991211220152</v>
      </c>
    </row>
    <row r="366" customFormat="false" ht="15" hidden="false" customHeight="false" outlineLevel="0" collapsed="false">
      <c r="A366" s="281" t="n">
        <v>27</v>
      </c>
      <c r="B366" s="282" t="n">
        <f aca="false">B365</f>
        <v>0.000598820643791886</v>
      </c>
      <c r="C366" s="282" t="n">
        <f aca="false">C365</f>
        <v>0.000574645622172692</v>
      </c>
      <c r="D366" s="282" t="n">
        <f aca="false">D365</f>
        <v>0.000549975368915975</v>
      </c>
      <c r="E366" s="282" t="n">
        <f aca="false">E365</f>
        <v>0.000527321702415195</v>
      </c>
      <c r="F366" s="282" t="n">
        <f aca="false">F365</f>
        <v>0.000506779922190815</v>
      </c>
      <c r="G366" s="282" t="n">
        <f aca="false">G365</f>
        <v>0.000489957074980163</v>
      </c>
      <c r="H366" s="282" t="n">
        <f aca="false">H365</f>
        <v>0.000471066688952425</v>
      </c>
      <c r="I366" s="282" t="n">
        <f aca="false">I365</f>
        <v>0.000455120307153828</v>
      </c>
      <c r="J366" s="282" t="n">
        <f aca="false">J365</f>
        <v>0.000438377978467702</v>
      </c>
      <c r="K366" s="282" t="n">
        <f aca="false">K365</f>
        <v>0.000424657132116534</v>
      </c>
      <c r="L366" s="282" t="n">
        <f aca="false">L365</f>
        <v>0.000408471390714782</v>
      </c>
      <c r="M366" s="282" t="n">
        <f aca="false">M365</f>
        <v>0.00039394344452957</v>
      </c>
      <c r="N366" s="282" t="n">
        <f aca="false">N365</f>
        <v>0.000381984263946033</v>
      </c>
      <c r="O366" s="282" t="n">
        <f aca="false">O365</f>
        <v>0.000369807464373368</v>
      </c>
      <c r="P366" s="282" t="n">
        <f aca="false">P365</f>
        <v>0.000355040510122205</v>
      </c>
      <c r="Q366" s="282" t="n">
        <f aca="false">Q365</f>
        <v>0.000343811352604945</v>
      </c>
      <c r="R366" s="282" t="n">
        <f aca="false">R365</f>
        <v>0.000331584202636585</v>
      </c>
      <c r="S366" s="282" t="n">
        <f aca="false">S365</f>
        <v>0.000321257802440344</v>
      </c>
      <c r="T366" s="282" t="n">
        <f aca="false">T365</f>
        <v>0.000312935529765307</v>
      </c>
      <c r="U366" s="282" t="n">
        <f aca="false">U365</f>
        <v>0.000301491100483259</v>
      </c>
      <c r="V366" s="282" t="n">
        <f aca="false">V365</f>
        <v>0.000292762923850147</v>
      </c>
      <c r="W366" s="282" t="n">
        <f aca="false">W365</f>
        <v>0.000279719871352218</v>
      </c>
      <c r="X366" s="282" t="n">
        <f aca="false">X365</f>
        <v>0.000273335108843442</v>
      </c>
      <c r="Y366" s="282" t="n">
        <f aca="false">Y365</f>
        <v>0.000268802862254859</v>
      </c>
      <c r="Z366" s="282" t="n">
        <f aca="false">Z365</f>
        <v>0.000257335290165871</v>
      </c>
      <c r="AA366" s="282" t="n">
        <f aca="false">AA365</f>
        <v>0.00025216220434775</v>
      </c>
      <c r="AB366" s="282" t="n">
        <f aca="false">AB365</f>
        <v>0.000244734230009197</v>
      </c>
      <c r="AC366" s="282" t="n">
        <f aca="false">AC365</f>
        <v>0.000239922348317243</v>
      </c>
      <c r="AD366" s="282" t="n">
        <f aca="false">AD365</f>
        <v>0.000234467109598372</v>
      </c>
      <c r="AE366" s="282" t="n">
        <f aca="false">AE365</f>
        <v>0.000230186858863516</v>
      </c>
      <c r="AF366" s="282" t="n">
        <f aca="false">AF365</f>
        <v>0.000223991211220152</v>
      </c>
    </row>
    <row r="367" customFormat="false" ht="15" hidden="false" customHeight="false" outlineLevel="0" collapsed="false">
      <c r="A367" s="258" t="n">
        <v>28</v>
      </c>
      <c r="B367" s="270" t="n">
        <f aca="false">B366</f>
        <v>0.000598820643791886</v>
      </c>
      <c r="C367" s="270" t="n">
        <f aca="false">C366</f>
        <v>0.000574645622172692</v>
      </c>
      <c r="D367" s="270" t="n">
        <f aca="false">D366</f>
        <v>0.000549975368915975</v>
      </c>
      <c r="E367" s="270" t="n">
        <f aca="false">E366</f>
        <v>0.000527321702415195</v>
      </c>
      <c r="F367" s="270" t="n">
        <f aca="false">F366</f>
        <v>0.000506779922190815</v>
      </c>
      <c r="G367" s="270" t="n">
        <f aca="false">G366</f>
        <v>0.000489957074980163</v>
      </c>
      <c r="H367" s="270" t="n">
        <f aca="false">H366</f>
        <v>0.000471066688952425</v>
      </c>
      <c r="I367" s="270" t="n">
        <f aca="false">I366</f>
        <v>0.000455120307153828</v>
      </c>
      <c r="J367" s="270" t="n">
        <f aca="false">J366</f>
        <v>0.000438377978467702</v>
      </c>
      <c r="K367" s="270" t="n">
        <f aca="false">K366</f>
        <v>0.000424657132116534</v>
      </c>
      <c r="L367" s="270" t="n">
        <f aca="false">L366</f>
        <v>0.000408471390714782</v>
      </c>
      <c r="M367" s="270" t="n">
        <f aca="false">M366</f>
        <v>0.00039394344452957</v>
      </c>
      <c r="N367" s="270" t="n">
        <f aca="false">N366</f>
        <v>0.000381984263946033</v>
      </c>
      <c r="O367" s="270" t="n">
        <f aca="false">O366</f>
        <v>0.000369807464373368</v>
      </c>
      <c r="P367" s="270" t="n">
        <f aca="false">P366</f>
        <v>0.000355040510122205</v>
      </c>
      <c r="Q367" s="270" t="n">
        <f aca="false">Q366</f>
        <v>0.000343811352604945</v>
      </c>
      <c r="R367" s="270" t="n">
        <f aca="false">R366</f>
        <v>0.000331584202636585</v>
      </c>
      <c r="S367" s="270" t="n">
        <f aca="false">S366</f>
        <v>0.000321257802440344</v>
      </c>
      <c r="T367" s="270" t="n">
        <f aca="false">T366</f>
        <v>0.000312935529765307</v>
      </c>
      <c r="U367" s="270" t="n">
        <f aca="false">U366</f>
        <v>0.000301491100483259</v>
      </c>
      <c r="V367" s="270" t="n">
        <f aca="false">V366</f>
        <v>0.000292762923850147</v>
      </c>
      <c r="W367" s="270" t="n">
        <f aca="false">W366</f>
        <v>0.000279719871352218</v>
      </c>
      <c r="X367" s="270" t="n">
        <f aca="false">X366</f>
        <v>0.000273335108843442</v>
      </c>
      <c r="Y367" s="270" t="n">
        <f aca="false">Y366</f>
        <v>0.000268802862254859</v>
      </c>
      <c r="Z367" s="270" t="n">
        <f aca="false">Z366</f>
        <v>0.000257335290165871</v>
      </c>
      <c r="AA367" s="270" t="n">
        <f aca="false">AA366</f>
        <v>0.00025216220434775</v>
      </c>
      <c r="AB367" s="270" t="n">
        <f aca="false">AB366</f>
        <v>0.000244734230009197</v>
      </c>
      <c r="AC367" s="270" t="n">
        <f aca="false">AC366</f>
        <v>0.000239922348317243</v>
      </c>
      <c r="AD367" s="270" t="n">
        <f aca="false">AD366</f>
        <v>0.000234467109598372</v>
      </c>
      <c r="AE367" s="270" t="n">
        <f aca="false">AE366</f>
        <v>0.000230186858863516</v>
      </c>
      <c r="AF367" s="270" t="n">
        <f aca="false">AF366</f>
        <v>0.000223991211220152</v>
      </c>
    </row>
    <row r="368" customFormat="false" ht="15" hidden="false" customHeight="false" outlineLevel="0" collapsed="false">
      <c r="A368" s="281" t="n">
        <v>29</v>
      </c>
      <c r="B368" s="282" t="n">
        <f aca="false">B367</f>
        <v>0.000598820643791886</v>
      </c>
      <c r="C368" s="282" t="n">
        <f aca="false">C367</f>
        <v>0.000574645622172692</v>
      </c>
      <c r="D368" s="282" t="n">
        <f aca="false">D367</f>
        <v>0.000549975368915975</v>
      </c>
      <c r="E368" s="282" t="n">
        <f aca="false">E367</f>
        <v>0.000527321702415195</v>
      </c>
      <c r="F368" s="282" t="n">
        <f aca="false">F367</f>
        <v>0.000506779922190815</v>
      </c>
      <c r="G368" s="282" t="n">
        <f aca="false">G367</f>
        <v>0.000489957074980163</v>
      </c>
      <c r="H368" s="282" t="n">
        <f aca="false">H367</f>
        <v>0.000471066688952425</v>
      </c>
      <c r="I368" s="282" t="n">
        <f aca="false">I367</f>
        <v>0.000455120307153828</v>
      </c>
      <c r="J368" s="282" t="n">
        <f aca="false">J367</f>
        <v>0.000438377978467702</v>
      </c>
      <c r="K368" s="282" t="n">
        <f aca="false">K367</f>
        <v>0.000424657132116534</v>
      </c>
      <c r="L368" s="282" t="n">
        <f aca="false">L367</f>
        <v>0.000408471390714782</v>
      </c>
      <c r="M368" s="282" t="n">
        <f aca="false">M367</f>
        <v>0.00039394344452957</v>
      </c>
      <c r="N368" s="282" t="n">
        <f aca="false">N367</f>
        <v>0.000381984263946033</v>
      </c>
      <c r="O368" s="282" t="n">
        <f aca="false">O367</f>
        <v>0.000369807464373368</v>
      </c>
      <c r="P368" s="282" t="n">
        <f aca="false">P367</f>
        <v>0.000355040510122205</v>
      </c>
      <c r="Q368" s="282" t="n">
        <f aca="false">Q367</f>
        <v>0.000343811352604945</v>
      </c>
      <c r="R368" s="282" t="n">
        <f aca="false">R367</f>
        <v>0.000331584202636585</v>
      </c>
      <c r="S368" s="282" t="n">
        <f aca="false">S367</f>
        <v>0.000321257802440344</v>
      </c>
      <c r="T368" s="282" t="n">
        <f aca="false">T367</f>
        <v>0.000312935529765307</v>
      </c>
      <c r="U368" s="282" t="n">
        <f aca="false">U367</f>
        <v>0.000301491100483259</v>
      </c>
      <c r="V368" s="282" t="n">
        <f aca="false">V367</f>
        <v>0.000292762923850147</v>
      </c>
      <c r="W368" s="282" t="n">
        <f aca="false">W367</f>
        <v>0.000279719871352218</v>
      </c>
      <c r="X368" s="282" t="n">
        <f aca="false">X367</f>
        <v>0.000273335108843442</v>
      </c>
      <c r="Y368" s="282" t="n">
        <f aca="false">Y367</f>
        <v>0.000268802862254859</v>
      </c>
      <c r="Z368" s="282" t="n">
        <f aca="false">Z367</f>
        <v>0.000257335290165871</v>
      </c>
      <c r="AA368" s="282" t="n">
        <f aca="false">AA367</f>
        <v>0.00025216220434775</v>
      </c>
      <c r="AB368" s="282" t="n">
        <f aca="false">AB367</f>
        <v>0.000244734230009197</v>
      </c>
      <c r="AC368" s="282" t="n">
        <f aca="false">AC367</f>
        <v>0.000239922348317243</v>
      </c>
      <c r="AD368" s="282" t="n">
        <f aca="false">AD367</f>
        <v>0.000234467109598372</v>
      </c>
      <c r="AE368" s="282" t="n">
        <f aca="false">AE367</f>
        <v>0.000230186858863516</v>
      </c>
      <c r="AF368" s="282" t="n">
        <f aca="false">AF367</f>
        <v>0.000223991211220152</v>
      </c>
    </row>
    <row r="369" customFormat="false" ht="15" hidden="false" customHeight="false" outlineLevel="0" collapsed="false">
      <c r="A369" s="258" t="n">
        <v>30</v>
      </c>
      <c r="B369" s="270" t="n">
        <f aca="false">B95</f>
        <v>0.000761863092311987</v>
      </c>
      <c r="C369" s="270" t="n">
        <f aca="false">C95</f>
        <v>0.00073728467506541</v>
      </c>
      <c r="D369" s="270" t="n">
        <f aca="false">D95</f>
        <v>0.000711861158800643</v>
      </c>
      <c r="E369" s="270" t="n">
        <f aca="false">E95</f>
        <v>0.00068151497509704</v>
      </c>
      <c r="F369" s="270" t="n">
        <f aca="false">F95</f>
        <v>0.0006576150724116</v>
      </c>
      <c r="G369" s="270" t="n">
        <f aca="false">G95</f>
        <v>0.000626610324112148</v>
      </c>
      <c r="H369" s="270" t="n">
        <f aca="false">H95</f>
        <v>0.000612291932537813</v>
      </c>
      <c r="I369" s="270" t="n">
        <f aca="false">I95</f>
        <v>0.000588550308802858</v>
      </c>
      <c r="J369" s="270" t="n">
        <f aca="false">J95</f>
        <v>0.000567312902504671</v>
      </c>
      <c r="K369" s="270" t="n">
        <f aca="false">K95</f>
        <v>0.000545673508580731</v>
      </c>
      <c r="L369" s="270" t="n">
        <f aca="false">L95</f>
        <v>0.000527161676661023</v>
      </c>
      <c r="M369" s="270" t="n">
        <f aca="false">M95</f>
        <v>0.000512509145103488</v>
      </c>
      <c r="N369" s="270" t="n">
        <f aca="false">N95</f>
        <v>0.00049662652026373</v>
      </c>
      <c r="O369" s="270" t="n">
        <f aca="false">O95</f>
        <v>0.000484026687654586</v>
      </c>
      <c r="P369" s="270" t="n">
        <f aca="false">P95</f>
        <v>0.000473094069748569</v>
      </c>
      <c r="Q369" s="270" t="n">
        <f aca="false">Q95</f>
        <v>0.000454579720643191</v>
      </c>
      <c r="R369" s="270" t="n">
        <f aca="false">R95</f>
        <v>0.000443341368895645</v>
      </c>
      <c r="S369" s="270" t="n">
        <f aca="false">S95</f>
        <v>0.000428050682106689</v>
      </c>
      <c r="T369" s="270" t="n">
        <f aca="false">T95</f>
        <v>0.000417755222153417</v>
      </c>
      <c r="U369" s="270" t="n">
        <f aca="false">U95</f>
        <v>0.000407319758864418</v>
      </c>
      <c r="V369" s="270" t="n">
        <f aca="false">V95</f>
        <v>0.000393986140417579</v>
      </c>
      <c r="W369" s="270" t="n">
        <f aca="false">W95</f>
        <v>0.00038603566473293</v>
      </c>
      <c r="X369" s="270" t="n">
        <f aca="false">X95</f>
        <v>0.000371286734434701</v>
      </c>
      <c r="Y369" s="270" t="n">
        <f aca="false">Y95</f>
        <v>0.000364868719885984</v>
      </c>
      <c r="Z369" s="270" t="n">
        <f aca="false">Z95</f>
        <v>0.000358216779398167</v>
      </c>
      <c r="AA369" s="270" t="n">
        <f aca="false">AA95</f>
        <v>0.000342608170358557</v>
      </c>
      <c r="AB369" s="270" t="n">
        <f aca="false">AB95</f>
        <v>0.000337232548142576</v>
      </c>
      <c r="AC369" s="270" t="n">
        <f aca="false">AC95</f>
        <v>0.000333206675824979</v>
      </c>
      <c r="AD369" s="270" t="n">
        <f aca="false">AD95</f>
        <v>0.000321005740166281</v>
      </c>
      <c r="AE369" s="270" t="n">
        <f aca="false">AE95</f>
        <v>0.000312258410406986</v>
      </c>
      <c r="AF369" s="270" t="n">
        <f aca="false">AF95</f>
        <v>0.000304423762498632</v>
      </c>
    </row>
    <row r="370" customFormat="false" ht="15" hidden="false" customHeight="false" outlineLevel="0" collapsed="false">
      <c r="A370" s="281" t="n">
        <v>31</v>
      </c>
      <c r="B370" s="282" t="n">
        <f aca="false">B369</f>
        <v>0.000761863092311987</v>
      </c>
      <c r="C370" s="282" t="n">
        <f aca="false">C369</f>
        <v>0.00073728467506541</v>
      </c>
      <c r="D370" s="282" t="n">
        <f aca="false">D369</f>
        <v>0.000711861158800643</v>
      </c>
      <c r="E370" s="282" t="n">
        <f aca="false">E369</f>
        <v>0.00068151497509704</v>
      </c>
      <c r="F370" s="282" t="n">
        <f aca="false">F369</f>
        <v>0.0006576150724116</v>
      </c>
      <c r="G370" s="282" t="n">
        <f aca="false">G369</f>
        <v>0.000626610324112148</v>
      </c>
      <c r="H370" s="282" t="n">
        <f aca="false">H369</f>
        <v>0.000612291932537813</v>
      </c>
      <c r="I370" s="282" t="n">
        <f aca="false">I369</f>
        <v>0.000588550308802858</v>
      </c>
      <c r="J370" s="282" t="n">
        <f aca="false">J369</f>
        <v>0.000567312902504671</v>
      </c>
      <c r="K370" s="282" t="n">
        <f aca="false">K369</f>
        <v>0.000545673508580731</v>
      </c>
      <c r="L370" s="282" t="n">
        <f aca="false">L369</f>
        <v>0.000527161676661023</v>
      </c>
      <c r="M370" s="282" t="n">
        <f aca="false">M369</f>
        <v>0.000512509145103488</v>
      </c>
      <c r="N370" s="282" t="n">
        <f aca="false">N369</f>
        <v>0.00049662652026373</v>
      </c>
      <c r="O370" s="282" t="n">
        <f aca="false">O369</f>
        <v>0.000484026687654586</v>
      </c>
      <c r="P370" s="282" t="n">
        <f aca="false">P369</f>
        <v>0.000473094069748569</v>
      </c>
      <c r="Q370" s="282" t="n">
        <f aca="false">Q369</f>
        <v>0.000454579720643191</v>
      </c>
      <c r="R370" s="282" t="n">
        <f aca="false">R369</f>
        <v>0.000443341368895645</v>
      </c>
      <c r="S370" s="282" t="n">
        <f aca="false">S369</f>
        <v>0.000428050682106689</v>
      </c>
      <c r="T370" s="282" t="n">
        <f aca="false">T369</f>
        <v>0.000417755222153417</v>
      </c>
      <c r="U370" s="282" t="n">
        <f aca="false">U369</f>
        <v>0.000407319758864418</v>
      </c>
      <c r="V370" s="282" t="n">
        <f aca="false">V369</f>
        <v>0.000393986140417579</v>
      </c>
      <c r="W370" s="282" t="n">
        <f aca="false">W369</f>
        <v>0.00038603566473293</v>
      </c>
      <c r="X370" s="282" t="n">
        <f aca="false">X369</f>
        <v>0.000371286734434701</v>
      </c>
      <c r="Y370" s="282" t="n">
        <f aca="false">Y369</f>
        <v>0.000364868719885984</v>
      </c>
      <c r="Z370" s="282" t="n">
        <f aca="false">Z369</f>
        <v>0.000358216779398167</v>
      </c>
      <c r="AA370" s="282" t="n">
        <f aca="false">AA369</f>
        <v>0.000342608170358557</v>
      </c>
      <c r="AB370" s="282" t="n">
        <f aca="false">AB369</f>
        <v>0.000337232548142576</v>
      </c>
      <c r="AC370" s="282" t="n">
        <f aca="false">AC369</f>
        <v>0.000333206675824979</v>
      </c>
      <c r="AD370" s="282" t="n">
        <f aca="false">AD369</f>
        <v>0.000321005740166281</v>
      </c>
      <c r="AE370" s="282" t="n">
        <f aca="false">AE369</f>
        <v>0.000312258410406986</v>
      </c>
      <c r="AF370" s="282" t="n">
        <f aca="false">AF369</f>
        <v>0.000304423762498632</v>
      </c>
    </row>
    <row r="371" customFormat="false" ht="15" hidden="false" customHeight="false" outlineLevel="0" collapsed="false">
      <c r="A371" s="258" t="n">
        <v>32</v>
      </c>
      <c r="B371" s="270" t="n">
        <f aca="false">B370</f>
        <v>0.000761863092311987</v>
      </c>
      <c r="C371" s="270" t="n">
        <f aca="false">C370</f>
        <v>0.00073728467506541</v>
      </c>
      <c r="D371" s="270" t="n">
        <f aca="false">D370</f>
        <v>0.000711861158800643</v>
      </c>
      <c r="E371" s="270" t="n">
        <f aca="false">E370</f>
        <v>0.00068151497509704</v>
      </c>
      <c r="F371" s="270" t="n">
        <f aca="false">F370</f>
        <v>0.0006576150724116</v>
      </c>
      <c r="G371" s="270" t="n">
        <f aca="false">G370</f>
        <v>0.000626610324112148</v>
      </c>
      <c r="H371" s="270" t="n">
        <f aca="false">H370</f>
        <v>0.000612291932537813</v>
      </c>
      <c r="I371" s="270" t="n">
        <f aca="false">I370</f>
        <v>0.000588550308802858</v>
      </c>
      <c r="J371" s="270" t="n">
        <f aca="false">J370</f>
        <v>0.000567312902504671</v>
      </c>
      <c r="K371" s="270" t="n">
        <f aca="false">K370</f>
        <v>0.000545673508580731</v>
      </c>
      <c r="L371" s="270" t="n">
        <f aca="false">L370</f>
        <v>0.000527161676661023</v>
      </c>
      <c r="M371" s="270" t="n">
        <f aca="false">M370</f>
        <v>0.000512509145103488</v>
      </c>
      <c r="N371" s="270" t="n">
        <f aca="false">N370</f>
        <v>0.00049662652026373</v>
      </c>
      <c r="O371" s="270" t="n">
        <f aca="false">O370</f>
        <v>0.000484026687654586</v>
      </c>
      <c r="P371" s="270" t="n">
        <f aca="false">P370</f>
        <v>0.000473094069748569</v>
      </c>
      <c r="Q371" s="270" t="n">
        <f aca="false">Q370</f>
        <v>0.000454579720643191</v>
      </c>
      <c r="R371" s="270" t="n">
        <f aca="false">R370</f>
        <v>0.000443341368895645</v>
      </c>
      <c r="S371" s="270" t="n">
        <f aca="false">S370</f>
        <v>0.000428050682106689</v>
      </c>
      <c r="T371" s="270" t="n">
        <f aca="false">T370</f>
        <v>0.000417755222153417</v>
      </c>
      <c r="U371" s="270" t="n">
        <f aca="false">U370</f>
        <v>0.000407319758864418</v>
      </c>
      <c r="V371" s="270" t="n">
        <f aca="false">V370</f>
        <v>0.000393986140417579</v>
      </c>
      <c r="W371" s="270" t="n">
        <f aca="false">W370</f>
        <v>0.00038603566473293</v>
      </c>
      <c r="X371" s="270" t="n">
        <f aca="false">X370</f>
        <v>0.000371286734434701</v>
      </c>
      <c r="Y371" s="270" t="n">
        <f aca="false">Y370</f>
        <v>0.000364868719885984</v>
      </c>
      <c r="Z371" s="270" t="n">
        <f aca="false">Z370</f>
        <v>0.000358216779398167</v>
      </c>
      <c r="AA371" s="270" t="n">
        <f aca="false">AA370</f>
        <v>0.000342608170358557</v>
      </c>
      <c r="AB371" s="270" t="n">
        <f aca="false">AB370</f>
        <v>0.000337232548142576</v>
      </c>
      <c r="AC371" s="270" t="n">
        <f aca="false">AC370</f>
        <v>0.000333206675824979</v>
      </c>
      <c r="AD371" s="270" t="n">
        <f aca="false">AD370</f>
        <v>0.000321005740166281</v>
      </c>
      <c r="AE371" s="270" t="n">
        <f aca="false">AE370</f>
        <v>0.000312258410406986</v>
      </c>
      <c r="AF371" s="270" t="n">
        <f aca="false">AF370</f>
        <v>0.000304423762498632</v>
      </c>
    </row>
    <row r="372" customFormat="false" ht="15" hidden="false" customHeight="false" outlineLevel="0" collapsed="false">
      <c r="A372" s="281" t="n">
        <v>33</v>
      </c>
      <c r="B372" s="282" t="n">
        <f aca="false">B371</f>
        <v>0.000761863092311987</v>
      </c>
      <c r="C372" s="282" t="n">
        <f aca="false">C371</f>
        <v>0.00073728467506541</v>
      </c>
      <c r="D372" s="282" t="n">
        <f aca="false">D371</f>
        <v>0.000711861158800643</v>
      </c>
      <c r="E372" s="282" t="n">
        <f aca="false">E371</f>
        <v>0.00068151497509704</v>
      </c>
      <c r="F372" s="282" t="n">
        <f aca="false">F371</f>
        <v>0.0006576150724116</v>
      </c>
      <c r="G372" s="282" t="n">
        <f aca="false">G371</f>
        <v>0.000626610324112148</v>
      </c>
      <c r="H372" s="282" t="n">
        <f aca="false">H371</f>
        <v>0.000612291932537813</v>
      </c>
      <c r="I372" s="282" t="n">
        <f aca="false">I371</f>
        <v>0.000588550308802858</v>
      </c>
      <c r="J372" s="282" t="n">
        <f aca="false">J371</f>
        <v>0.000567312902504671</v>
      </c>
      <c r="K372" s="282" t="n">
        <f aca="false">K371</f>
        <v>0.000545673508580731</v>
      </c>
      <c r="L372" s="282" t="n">
        <f aca="false">L371</f>
        <v>0.000527161676661023</v>
      </c>
      <c r="M372" s="282" t="n">
        <f aca="false">M371</f>
        <v>0.000512509145103488</v>
      </c>
      <c r="N372" s="282" t="n">
        <f aca="false">N371</f>
        <v>0.00049662652026373</v>
      </c>
      <c r="O372" s="282" t="n">
        <f aca="false">O371</f>
        <v>0.000484026687654586</v>
      </c>
      <c r="P372" s="282" t="n">
        <f aca="false">P371</f>
        <v>0.000473094069748569</v>
      </c>
      <c r="Q372" s="282" t="n">
        <f aca="false">Q371</f>
        <v>0.000454579720643191</v>
      </c>
      <c r="R372" s="282" t="n">
        <f aca="false">R371</f>
        <v>0.000443341368895645</v>
      </c>
      <c r="S372" s="282" t="n">
        <f aca="false">S371</f>
        <v>0.000428050682106689</v>
      </c>
      <c r="T372" s="282" t="n">
        <f aca="false">T371</f>
        <v>0.000417755222153417</v>
      </c>
      <c r="U372" s="282" t="n">
        <f aca="false">U371</f>
        <v>0.000407319758864418</v>
      </c>
      <c r="V372" s="282" t="n">
        <f aca="false">V371</f>
        <v>0.000393986140417579</v>
      </c>
      <c r="W372" s="282" t="n">
        <f aca="false">W371</f>
        <v>0.00038603566473293</v>
      </c>
      <c r="X372" s="282" t="n">
        <f aca="false">X371</f>
        <v>0.000371286734434701</v>
      </c>
      <c r="Y372" s="282" t="n">
        <f aca="false">Y371</f>
        <v>0.000364868719885984</v>
      </c>
      <c r="Z372" s="282" t="n">
        <f aca="false">Z371</f>
        <v>0.000358216779398167</v>
      </c>
      <c r="AA372" s="282" t="n">
        <f aca="false">AA371</f>
        <v>0.000342608170358557</v>
      </c>
      <c r="AB372" s="282" t="n">
        <f aca="false">AB371</f>
        <v>0.000337232548142576</v>
      </c>
      <c r="AC372" s="282" t="n">
        <f aca="false">AC371</f>
        <v>0.000333206675824979</v>
      </c>
      <c r="AD372" s="282" t="n">
        <f aca="false">AD371</f>
        <v>0.000321005740166281</v>
      </c>
      <c r="AE372" s="282" t="n">
        <f aca="false">AE371</f>
        <v>0.000312258410406986</v>
      </c>
      <c r="AF372" s="282" t="n">
        <f aca="false">AF371</f>
        <v>0.000304423762498632</v>
      </c>
    </row>
    <row r="373" customFormat="false" ht="15" hidden="false" customHeight="false" outlineLevel="0" collapsed="false">
      <c r="A373" s="258" t="n">
        <v>34</v>
      </c>
      <c r="B373" s="270" t="n">
        <f aca="false">B372</f>
        <v>0.000761863092311987</v>
      </c>
      <c r="C373" s="270" t="n">
        <f aca="false">C372</f>
        <v>0.00073728467506541</v>
      </c>
      <c r="D373" s="270" t="n">
        <f aca="false">D372</f>
        <v>0.000711861158800643</v>
      </c>
      <c r="E373" s="270" t="n">
        <f aca="false">E372</f>
        <v>0.00068151497509704</v>
      </c>
      <c r="F373" s="270" t="n">
        <f aca="false">F372</f>
        <v>0.0006576150724116</v>
      </c>
      <c r="G373" s="270" t="n">
        <f aca="false">G372</f>
        <v>0.000626610324112148</v>
      </c>
      <c r="H373" s="270" t="n">
        <f aca="false">H372</f>
        <v>0.000612291932537813</v>
      </c>
      <c r="I373" s="270" t="n">
        <f aca="false">I372</f>
        <v>0.000588550308802858</v>
      </c>
      <c r="J373" s="270" t="n">
        <f aca="false">J372</f>
        <v>0.000567312902504671</v>
      </c>
      <c r="K373" s="270" t="n">
        <f aca="false">K372</f>
        <v>0.000545673508580731</v>
      </c>
      <c r="L373" s="270" t="n">
        <f aca="false">L372</f>
        <v>0.000527161676661023</v>
      </c>
      <c r="M373" s="270" t="n">
        <f aca="false">M372</f>
        <v>0.000512509145103488</v>
      </c>
      <c r="N373" s="270" t="n">
        <f aca="false">N372</f>
        <v>0.00049662652026373</v>
      </c>
      <c r="O373" s="270" t="n">
        <f aca="false">O372</f>
        <v>0.000484026687654586</v>
      </c>
      <c r="P373" s="270" t="n">
        <f aca="false">P372</f>
        <v>0.000473094069748569</v>
      </c>
      <c r="Q373" s="270" t="n">
        <f aca="false">Q372</f>
        <v>0.000454579720643191</v>
      </c>
      <c r="R373" s="270" t="n">
        <f aca="false">R372</f>
        <v>0.000443341368895645</v>
      </c>
      <c r="S373" s="270" t="n">
        <f aca="false">S372</f>
        <v>0.000428050682106689</v>
      </c>
      <c r="T373" s="270" t="n">
        <f aca="false">T372</f>
        <v>0.000417755222153417</v>
      </c>
      <c r="U373" s="270" t="n">
        <f aca="false">U372</f>
        <v>0.000407319758864418</v>
      </c>
      <c r="V373" s="270" t="n">
        <f aca="false">V372</f>
        <v>0.000393986140417579</v>
      </c>
      <c r="W373" s="270" t="n">
        <f aca="false">W372</f>
        <v>0.00038603566473293</v>
      </c>
      <c r="X373" s="270" t="n">
        <f aca="false">X372</f>
        <v>0.000371286734434701</v>
      </c>
      <c r="Y373" s="270" t="n">
        <f aca="false">Y372</f>
        <v>0.000364868719885984</v>
      </c>
      <c r="Z373" s="270" t="n">
        <f aca="false">Z372</f>
        <v>0.000358216779398167</v>
      </c>
      <c r="AA373" s="270" t="n">
        <f aca="false">AA372</f>
        <v>0.000342608170358557</v>
      </c>
      <c r="AB373" s="270" t="n">
        <f aca="false">AB372</f>
        <v>0.000337232548142576</v>
      </c>
      <c r="AC373" s="270" t="n">
        <f aca="false">AC372</f>
        <v>0.000333206675824979</v>
      </c>
      <c r="AD373" s="270" t="n">
        <f aca="false">AD372</f>
        <v>0.000321005740166281</v>
      </c>
      <c r="AE373" s="270" t="n">
        <f aca="false">AE372</f>
        <v>0.000312258410406986</v>
      </c>
      <c r="AF373" s="270" t="n">
        <f aca="false">AF372</f>
        <v>0.000304423762498632</v>
      </c>
    </row>
    <row r="374" customFormat="false" ht="15" hidden="false" customHeight="false" outlineLevel="0" collapsed="false">
      <c r="A374" s="281" t="n">
        <v>35</v>
      </c>
      <c r="B374" s="282" t="n">
        <f aca="false">B96</f>
        <v>0.00110002094759362</v>
      </c>
      <c r="C374" s="282" t="n">
        <f aca="false">C96</f>
        <v>0.00106079449850026</v>
      </c>
      <c r="D374" s="282" t="n">
        <f aca="false">D96</f>
        <v>0.00102431486156746</v>
      </c>
      <c r="E374" s="282" t="n">
        <f aca="false">E96</f>
        <v>0.00100045182764781</v>
      </c>
      <c r="F374" s="282" t="n">
        <f aca="false">F96</f>
        <v>0.000965922250061139</v>
      </c>
      <c r="G374" s="282" t="n">
        <f aca="false">G96</f>
        <v>0.000937385993057226</v>
      </c>
      <c r="H374" s="282" t="n">
        <f aca="false">H96</f>
        <v>0.000906727081462735</v>
      </c>
      <c r="I374" s="282" t="n">
        <f aca="false">I96</f>
        <v>0.000880698691825649</v>
      </c>
      <c r="J374" s="282" t="n">
        <f aca="false">J96</f>
        <v>0.000861061953313057</v>
      </c>
      <c r="K374" s="282" t="n">
        <f aca="false">K96</f>
        <v>0.000832827657948035</v>
      </c>
      <c r="L374" s="282" t="n">
        <f aca="false">L96</f>
        <v>0.000806541231980714</v>
      </c>
      <c r="M374" s="282" t="n">
        <f aca="false">M96</f>
        <v>0.000785039269192973</v>
      </c>
      <c r="N374" s="282" t="n">
        <f aca="false">N96</f>
        <v>0.000764766564480352</v>
      </c>
      <c r="O374" s="282" t="n">
        <f aca="false">O96</f>
        <v>0.000742767919429648</v>
      </c>
      <c r="P374" s="282" t="n">
        <f aca="false">P96</f>
        <v>0.000732327529801491</v>
      </c>
      <c r="Q374" s="282" t="n">
        <f aca="false">Q96</f>
        <v>0.00070467754416583</v>
      </c>
      <c r="R374" s="282" t="n">
        <f aca="false">R96</f>
        <v>0.000688258284133697</v>
      </c>
      <c r="S374" s="282" t="n">
        <f aca="false">S96</f>
        <v>0.000676523694659195</v>
      </c>
      <c r="T374" s="282" t="n">
        <f aca="false">T96</f>
        <v>0.000656665631798529</v>
      </c>
      <c r="U374" s="282" t="n">
        <f aca="false">U96</f>
        <v>0.000639232966140932</v>
      </c>
      <c r="V374" s="282" t="n">
        <f aca="false">V96</f>
        <v>0.000629679121992239</v>
      </c>
      <c r="W374" s="282" t="n">
        <f aca="false">W96</f>
        <v>0.000614050541344465</v>
      </c>
      <c r="X374" s="282" t="n">
        <f aca="false">X96</f>
        <v>0.000604052939993721</v>
      </c>
      <c r="Y374" s="282" t="n">
        <f aca="false">Y96</f>
        <v>0.000588151062016914</v>
      </c>
      <c r="Z374" s="282" t="n">
        <f aca="false">Z96</f>
        <v>0.000573424028183619</v>
      </c>
      <c r="AA374" s="282" t="n">
        <f aca="false">AA96</f>
        <v>0.000565551471656407</v>
      </c>
      <c r="AB374" s="282" t="n">
        <f aca="false">AB96</f>
        <v>0.00055204115047688</v>
      </c>
      <c r="AC374" s="282" t="n">
        <f aca="false">AC96</f>
        <v>0.000540224532634697</v>
      </c>
      <c r="AD374" s="282" t="n">
        <f aca="false">AD96</f>
        <v>0.000529662250098366</v>
      </c>
      <c r="AE374" s="282" t="n">
        <f aca="false">AE96</f>
        <v>0.00051933441168164</v>
      </c>
      <c r="AF374" s="282" t="n">
        <f aca="false">AF96</f>
        <v>0.000512221691419176</v>
      </c>
    </row>
    <row r="375" customFormat="false" ht="15" hidden="false" customHeight="false" outlineLevel="0" collapsed="false">
      <c r="A375" s="258" t="n">
        <v>36</v>
      </c>
      <c r="B375" s="270" t="n">
        <f aca="false">B374</f>
        <v>0.00110002094759362</v>
      </c>
      <c r="C375" s="270" t="n">
        <f aca="false">C374</f>
        <v>0.00106079449850026</v>
      </c>
      <c r="D375" s="270" t="n">
        <f aca="false">D374</f>
        <v>0.00102431486156746</v>
      </c>
      <c r="E375" s="270" t="n">
        <f aca="false">E374</f>
        <v>0.00100045182764781</v>
      </c>
      <c r="F375" s="270" t="n">
        <f aca="false">F374</f>
        <v>0.000965922250061139</v>
      </c>
      <c r="G375" s="270" t="n">
        <f aca="false">G374</f>
        <v>0.000937385993057226</v>
      </c>
      <c r="H375" s="270" t="n">
        <f aca="false">H374</f>
        <v>0.000906727081462735</v>
      </c>
      <c r="I375" s="270" t="n">
        <f aca="false">I374</f>
        <v>0.000880698691825649</v>
      </c>
      <c r="J375" s="270" t="n">
        <f aca="false">J374</f>
        <v>0.000861061953313057</v>
      </c>
      <c r="K375" s="270" t="n">
        <f aca="false">K374</f>
        <v>0.000832827657948035</v>
      </c>
      <c r="L375" s="270" t="n">
        <f aca="false">L374</f>
        <v>0.000806541231980714</v>
      </c>
      <c r="M375" s="270" t="n">
        <f aca="false">M374</f>
        <v>0.000785039269192973</v>
      </c>
      <c r="N375" s="270" t="n">
        <f aca="false">N374</f>
        <v>0.000764766564480352</v>
      </c>
      <c r="O375" s="270" t="n">
        <f aca="false">O374</f>
        <v>0.000742767919429648</v>
      </c>
      <c r="P375" s="270" t="n">
        <f aca="false">P374</f>
        <v>0.000732327529801491</v>
      </c>
      <c r="Q375" s="270" t="n">
        <f aca="false">Q374</f>
        <v>0.00070467754416583</v>
      </c>
      <c r="R375" s="270" t="n">
        <f aca="false">R374</f>
        <v>0.000688258284133697</v>
      </c>
      <c r="S375" s="270" t="n">
        <f aca="false">S374</f>
        <v>0.000676523694659195</v>
      </c>
      <c r="T375" s="270" t="n">
        <f aca="false">T374</f>
        <v>0.000656665631798529</v>
      </c>
      <c r="U375" s="270" t="n">
        <f aca="false">U374</f>
        <v>0.000639232966140932</v>
      </c>
      <c r="V375" s="270" t="n">
        <f aca="false">V374</f>
        <v>0.000629679121992239</v>
      </c>
      <c r="W375" s="270" t="n">
        <f aca="false">W374</f>
        <v>0.000614050541344465</v>
      </c>
      <c r="X375" s="270" t="n">
        <f aca="false">X374</f>
        <v>0.000604052939993721</v>
      </c>
      <c r="Y375" s="270" t="n">
        <f aca="false">Y374</f>
        <v>0.000588151062016914</v>
      </c>
      <c r="Z375" s="270" t="n">
        <f aca="false">Z374</f>
        <v>0.000573424028183619</v>
      </c>
      <c r="AA375" s="270" t="n">
        <f aca="false">AA374</f>
        <v>0.000565551471656407</v>
      </c>
      <c r="AB375" s="270" t="n">
        <f aca="false">AB374</f>
        <v>0.00055204115047688</v>
      </c>
      <c r="AC375" s="270" t="n">
        <f aca="false">AC374</f>
        <v>0.000540224532634697</v>
      </c>
      <c r="AD375" s="270" t="n">
        <f aca="false">AD374</f>
        <v>0.000529662250098366</v>
      </c>
      <c r="AE375" s="270" t="n">
        <f aca="false">AE374</f>
        <v>0.00051933441168164</v>
      </c>
      <c r="AF375" s="270" t="n">
        <f aca="false">AF374</f>
        <v>0.000512221691419176</v>
      </c>
    </row>
    <row r="376" customFormat="false" ht="15" hidden="false" customHeight="false" outlineLevel="0" collapsed="false">
      <c r="A376" s="281" t="n">
        <v>37</v>
      </c>
      <c r="B376" s="282" t="n">
        <f aca="false">B375</f>
        <v>0.00110002094759362</v>
      </c>
      <c r="C376" s="282" t="n">
        <f aca="false">C375</f>
        <v>0.00106079449850026</v>
      </c>
      <c r="D376" s="282" t="n">
        <f aca="false">D375</f>
        <v>0.00102431486156746</v>
      </c>
      <c r="E376" s="282" t="n">
        <f aca="false">E375</f>
        <v>0.00100045182764781</v>
      </c>
      <c r="F376" s="282" t="n">
        <f aca="false">F375</f>
        <v>0.000965922250061139</v>
      </c>
      <c r="G376" s="282" t="n">
        <f aca="false">G375</f>
        <v>0.000937385993057226</v>
      </c>
      <c r="H376" s="282" t="n">
        <f aca="false">H375</f>
        <v>0.000906727081462735</v>
      </c>
      <c r="I376" s="282" t="n">
        <f aca="false">I375</f>
        <v>0.000880698691825649</v>
      </c>
      <c r="J376" s="282" t="n">
        <f aca="false">J375</f>
        <v>0.000861061953313057</v>
      </c>
      <c r="K376" s="282" t="n">
        <f aca="false">K375</f>
        <v>0.000832827657948035</v>
      </c>
      <c r="L376" s="282" t="n">
        <f aca="false">L375</f>
        <v>0.000806541231980714</v>
      </c>
      <c r="M376" s="282" t="n">
        <f aca="false">M375</f>
        <v>0.000785039269192973</v>
      </c>
      <c r="N376" s="282" t="n">
        <f aca="false">N375</f>
        <v>0.000764766564480352</v>
      </c>
      <c r="O376" s="282" t="n">
        <f aca="false">O375</f>
        <v>0.000742767919429648</v>
      </c>
      <c r="P376" s="282" t="n">
        <f aca="false">P375</f>
        <v>0.000732327529801491</v>
      </c>
      <c r="Q376" s="282" t="n">
        <f aca="false">Q375</f>
        <v>0.00070467754416583</v>
      </c>
      <c r="R376" s="282" t="n">
        <f aca="false">R375</f>
        <v>0.000688258284133697</v>
      </c>
      <c r="S376" s="282" t="n">
        <f aca="false">S375</f>
        <v>0.000676523694659195</v>
      </c>
      <c r="T376" s="282" t="n">
        <f aca="false">T375</f>
        <v>0.000656665631798529</v>
      </c>
      <c r="U376" s="282" t="n">
        <f aca="false">U375</f>
        <v>0.000639232966140932</v>
      </c>
      <c r="V376" s="282" t="n">
        <f aca="false">V375</f>
        <v>0.000629679121992239</v>
      </c>
      <c r="W376" s="282" t="n">
        <f aca="false">W375</f>
        <v>0.000614050541344465</v>
      </c>
      <c r="X376" s="282" t="n">
        <f aca="false">X375</f>
        <v>0.000604052939993721</v>
      </c>
      <c r="Y376" s="282" t="n">
        <f aca="false">Y375</f>
        <v>0.000588151062016914</v>
      </c>
      <c r="Z376" s="282" t="n">
        <f aca="false">Z375</f>
        <v>0.000573424028183619</v>
      </c>
      <c r="AA376" s="282" t="n">
        <f aca="false">AA375</f>
        <v>0.000565551471656407</v>
      </c>
      <c r="AB376" s="282" t="n">
        <f aca="false">AB375</f>
        <v>0.00055204115047688</v>
      </c>
      <c r="AC376" s="282" t="n">
        <f aca="false">AC375</f>
        <v>0.000540224532634697</v>
      </c>
      <c r="AD376" s="282" t="n">
        <f aca="false">AD375</f>
        <v>0.000529662250098366</v>
      </c>
      <c r="AE376" s="282" t="n">
        <f aca="false">AE375</f>
        <v>0.00051933441168164</v>
      </c>
      <c r="AF376" s="282" t="n">
        <f aca="false">AF375</f>
        <v>0.000512221691419176</v>
      </c>
    </row>
    <row r="377" customFormat="false" ht="15" hidden="false" customHeight="false" outlineLevel="0" collapsed="false">
      <c r="A377" s="258" t="n">
        <v>38</v>
      </c>
      <c r="B377" s="270" t="n">
        <f aca="false">B376</f>
        <v>0.00110002094759362</v>
      </c>
      <c r="C377" s="270" t="n">
        <f aca="false">C376</f>
        <v>0.00106079449850026</v>
      </c>
      <c r="D377" s="270" t="n">
        <f aca="false">D376</f>
        <v>0.00102431486156746</v>
      </c>
      <c r="E377" s="270" t="n">
        <f aca="false">E376</f>
        <v>0.00100045182764781</v>
      </c>
      <c r="F377" s="270" t="n">
        <f aca="false">F376</f>
        <v>0.000965922250061139</v>
      </c>
      <c r="G377" s="270" t="n">
        <f aca="false">G376</f>
        <v>0.000937385993057226</v>
      </c>
      <c r="H377" s="270" t="n">
        <f aca="false">H376</f>
        <v>0.000906727081462735</v>
      </c>
      <c r="I377" s="270" t="n">
        <f aca="false">I376</f>
        <v>0.000880698691825649</v>
      </c>
      <c r="J377" s="270" t="n">
        <f aca="false">J376</f>
        <v>0.000861061953313057</v>
      </c>
      <c r="K377" s="270" t="n">
        <f aca="false">K376</f>
        <v>0.000832827657948035</v>
      </c>
      <c r="L377" s="270" t="n">
        <f aca="false">L376</f>
        <v>0.000806541231980714</v>
      </c>
      <c r="M377" s="270" t="n">
        <f aca="false">M376</f>
        <v>0.000785039269192973</v>
      </c>
      <c r="N377" s="270" t="n">
        <f aca="false">N376</f>
        <v>0.000764766564480352</v>
      </c>
      <c r="O377" s="270" t="n">
        <f aca="false">O376</f>
        <v>0.000742767919429648</v>
      </c>
      <c r="P377" s="270" t="n">
        <f aca="false">P376</f>
        <v>0.000732327529801491</v>
      </c>
      <c r="Q377" s="270" t="n">
        <f aca="false">Q376</f>
        <v>0.00070467754416583</v>
      </c>
      <c r="R377" s="270" t="n">
        <f aca="false">R376</f>
        <v>0.000688258284133697</v>
      </c>
      <c r="S377" s="270" t="n">
        <f aca="false">S376</f>
        <v>0.000676523694659195</v>
      </c>
      <c r="T377" s="270" t="n">
        <f aca="false">T376</f>
        <v>0.000656665631798529</v>
      </c>
      <c r="U377" s="270" t="n">
        <f aca="false">U376</f>
        <v>0.000639232966140932</v>
      </c>
      <c r="V377" s="270" t="n">
        <f aca="false">V376</f>
        <v>0.000629679121992239</v>
      </c>
      <c r="W377" s="270" t="n">
        <f aca="false">W376</f>
        <v>0.000614050541344465</v>
      </c>
      <c r="X377" s="270" t="n">
        <f aca="false">X376</f>
        <v>0.000604052939993721</v>
      </c>
      <c r="Y377" s="270" t="n">
        <f aca="false">Y376</f>
        <v>0.000588151062016914</v>
      </c>
      <c r="Z377" s="270" t="n">
        <f aca="false">Z376</f>
        <v>0.000573424028183619</v>
      </c>
      <c r="AA377" s="270" t="n">
        <f aca="false">AA376</f>
        <v>0.000565551471656407</v>
      </c>
      <c r="AB377" s="270" t="n">
        <f aca="false">AB376</f>
        <v>0.00055204115047688</v>
      </c>
      <c r="AC377" s="270" t="n">
        <f aca="false">AC376</f>
        <v>0.000540224532634697</v>
      </c>
      <c r="AD377" s="270" t="n">
        <f aca="false">AD376</f>
        <v>0.000529662250098366</v>
      </c>
      <c r="AE377" s="270" t="n">
        <f aca="false">AE376</f>
        <v>0.00051933441168164</v>
      </c>
      <c r="AF377" s="270" t="n">
        <f aca="false">AF376</f>
        <v>0.000512221691419176</v>
      </c>
    </row>
    <row r="378" customFormat="false" ht="15" hidden="false" customHeight="false" outlineLevel="0" collapsed="false">
      <c r="A378" s="281" t="n">
        <v>39</v>
      </c>
      <c r="B378" s="282" t="n">
        <f aca="false">B377</f>
        <v>0.00110002094759362</v>
      </c>
      <c r="C378" s="282" t="n">
        <f aca="false">C377</f>
        <v>0.00106079449850026</v>
      </c>
      <c r="D378" s="282" t="n">
        <f aca="false">D377</f>
        <v>0.00102431486156746</v>
      </c>
      <c r="E378" s="282" t="n">
        <f aca="false">E377</f>
        <v>0.00100045182764781</v>
      </c>
      <c r="F378" s="282" t="n">
        <f aca="false">F377</f>
        <v>0.000965922250061139</v>
      </c>
      <c r="G378" s="282" t="n">
        <f aca="false">G377</f>
        <v>0.000937385993057226</v>
      </c>
      <c r="H378" s="282" t="n">
        <f aca="false">H377</f>
        <v>0.000906727081462735</v>
      </c>
      <c r="I378" s="282" t="n">
        <f aca="false">I377</f>
        <v>0.000880698691825649</v>
      </c>
      <c r="J378" s="282" t="n">
        <f aca="false">J377</f>
        <v>0.000861061953313057</v>
      </c>
      <c r="K378" s="282" t="n">
        <f aca="false">K377</f>
        <v>0.000832827657948035</v>
      </c>
      <c r="L378" s="282" t="n">
        <f aca="false">L377</f>
        <v>0.000806541231980714</v>
      </c>
      <c r="M378" s="282" t="n">
        <f aca="false">M377</f>
        <v>0.000785039269192973</v>
      </c>
      <c r="N378" s="282" t="n">
        <f aca="false">N377</f>
        <v>0.000764766564480352</v>
      </c>
      <c r="O378" s="282" t="n">
        <f aca="false">O377</f>
        <v>0.000742767919429648</v>
      </c>
      <c r="P378" s="282" t="n">
        <f aca="false">P377</f>
        <v>0.000732327529801491</v>
      </c>
      <c r="Q378" s="282" t="n">
        <f aca="false">Q377</f>
        <v>0.00070467754416583</v>
      </c>
      <c r="R378" s="282" t="n">
        <f aca="false">R377</f>
        <v>0.000688258284133697</v>
      </c>
      <c r="S378" s="282" t="n">
        <f aca="false">S377</f>
        <v>0.000676523694659195</v>
      </c>
      <c r="T378" s="282" t="n">
        <f aca="false">T377</f>
        <v>0.000656665631798529</v>
      </c>
      <c r="U378" s="282" t="n">
        <f aca="false">U377</f>
        <v>0.000639232966140932</v>
      </c>
      <c r="V378" s="282" t="n">
        <f aca="false">V377</f>
        <v>0.000629679121992239</v>
      </c>
      <c r="W378" s="282" t="n">
        <f aca="false">W377</f>
        <v>0.000614050541344465</v>
      </c>
      <c r="X378" s="282" t="n">
        <f aca="false">X377</f>
        <v>0.000604052939993721</v>
      </c>
      <c r="Y378" s="282" t="n">
        <f aca="false">Y377</f>
        <v>0.000588151062016914</v>
      </c>
      <c r="Z378" s="282" t="n">
        <f aca="false">Z377</f>
        <v>0.000573424028183619</v>
      </c>
      <c r="AA378" s="282" t="n">
        <f aca="false">AA377</f>
        <v>0.000565551471656407</v>
      </c>
      <c r="AB378" s="282" t="n">
        <f aca="false">AB377</f>
        <v>0.00055204115047688</v>
      </c>
      <c r="AC378" s="282" t="n">
        <f aca="false">AC377</f>
        <v>0.000540224532634697</v>
      </c>
      <c r="AD378" s="282" t="n">
        <f aca="false">AD377</f>
        <v>0.000529662250098366</v>
      </c>
      <c r="AE378" s="282" t="n">
        <f aca="false">AE377</f>
        <v>0.00051933441168164</v>
      </c>
      <c r="AF378" s="282" t="n">
        <f aca="false">AF377</f>
        <v>0.000512221691419176</v>
      </c>
    </row>
    <row r="379" customFormat="false" ht="15" hidden="false" customHeight="false" outlineLevel="0" collapsed="false">
      <c r="A379" s="258" t="n">
        <v>40</v>
      </c>
      <c r="B379" s="270" t="n">
        <f aca="false">B97</f>
        <v>0.00163028545005677</v>
      </c>
      <c r="C379" s="270" t="n">
        <f aca="false">C97</f>
        <v>0.00159210160681302</v>
      </c>
      <c r="D379" s="270" t="n">
        <f aca="false">D97</f>
        <v>0.00155184031834258</v>
      </c>
      <c r="E379" s="270" t="n">
        <f aca="false">E97</f>
        <v>0.00150746053384575</v>
      </c>
      <c r="F379" s="270" t="n">
        <f aca="false">F97</f>
        <v>0.00147325049622508</v>
      </c>
      <c r="G379" s="270" t="n">
        <f aca="false">G97</f>
        <v>0.00143741291928646</v>
      </c>
      <c r="H379" s="270" t="n">
        <f aca="false">H97</f>
        <v>0.00140519342250789</v>
      </c>
      <c r="I379" s="270" t="n">
        <f aca="false">I97</f>
        <v>0.00137797837149256</v>
      </c>
      <c r="J379" s="270" t="n">
        <f aca="false">J97</f>
        <v>0.00134222825869852</v>
      </c>
      <c r="K379" s="270" t="n">
        <f aca="false">K97</f>
        <v>0.00131602957195862</v>
      </c>
      <c r="L379" s="270" t="n">
        <f aca="false">L97</f>
        <v>0.00128994362255328</v>
      </c>
      <c r="M379" s="270" t="n">
        <f aca="false">M97</f>
        <v>0.00126602460981939</v>
      </c>
      <c r="N379" s="270" t="n">
        <f aca="false">N97</f>
        <v>0.0012406277462635</v>
      </c>
      <c r="O379" s="270" t="n">
        <f aca="false">O97</f>
        <v>0.00121472991229726</v>
      </c>
      <c r="P379" s="270" t="n">
        <f aca="false">P97</f>
        <v>0.0011894512557374</v>
      </c>
      <c r="Q379" s="270" t="n">
        <f aca="false">Q97</f>
        <v>0.00116473329155966</v>
      </c>
      <c r="R379" s="270" t="n">
        <f aca="false">R97</f>
        <v>0.00114133679779882</v>
      </c>
      <c r="S379" s="270" t="n">
        <f aca="false">S97</f>
        <v>0.0011167147760195</v>
      </c>
      <c r="T379" s="270" t="n">
        <f aca="false">T97</f>
        <v>0.00109688368501126</v>
      </c>
      <c r="U379" s="270" t="n">
        <f aca="false">U97</f>
        <v>0.00107702166067729</v>
      </c>
      <c r="V379" s="270" t="n">
        <f aca="false">V97</f>
        <v>0.00105623203939902</v>
      </c>
      <c r="W379" s="270" t="n">
        <f aca="false">W97</f>
        <v>0.0010410386198057</v>
      </c>
      <c r="X379" s="270" t="n">
        <f aca="false">X97</f>
        <v>0.00102474456734682</v>
      </c>
      <c r="Y379" s="270" t="n">
        <f aca="false">Y97</f>
        <v>0.00100777584103291</v>
      </c>
      <c r="Z379" s="270" t="n">
        <f aca="false">Z97</f>
        <v>0.000993940060943314</v>
      </c>
      <c r="AA379" s="270" t="n">
        <f aca="false">AA97</f>
        <v>0.000978785758724183</v>
      </c>
      <c r="AB379" s="270" t="n">
        <f aca="false">AB97</f>
        <v>0.000964546246923271</v>
      </c>
      <c r="AC379" s="270" t="n">
        <f aca="false">AC97</f>
        <v>0.000948678323781579</v>
      </c>
      <c r="AD379" s="270" t="n">
        <f aca="false">AD97</f>
        <v>0.000936310599190226</v>
      </c>
      <c r="AE379" s="270" t="n">
        <f aca="false">AE97</f>
        <v>0.000925011749256933</v>
      </c>
      <c r="AF379" s="270" t="n">
        <f aca="false">AF97</f>
        <v>0.000907417968722942</v>
      </c>
    </row>
    <row r="380" customFormat="false" ht="15" hidden="false" customHeight="false" outlineLevel="0" collapsed="false">
      <c r="A380" s="281" t="n">
        <v>41</v>
      </c>
      <c r="B380" s="282" t="n">
        <f aca="false">B379</f>
        <v>0.00163028545005677</v>
      </c>
      <c r="C380" s="282" t="n">
        <f aca="false">C379</f>
        <v>0.00159210160681302</v>
      </c>
      <c r="D380" s="282" t="n">
        <f aca="false">D379</f>
        <v>0.00155184031834258</v>
      </c>
      <c r="E380" s="282" t="n">
        <f aca="false">E379</f>
        <v>0.00150746053384575</v>
      </c>
      <c r="F380" s="282" t="n">
        <f aca="false">F379</f>
        <v>0.00147325049622508</v>
      </c>
      <c r="G380" s="282" t="n">
        <f aca="false">G379</f>
        <v>0.00143741291928646</v>
      </c>
      <c r="H380" s="282" t="n">
        <f aca="false">H379</f>
        <v>0.00140519342250789</v>
      </c>
      <c r="I380" s="282" t="n">
        <f aca="false">I379</f>
        <v>0.00137797837149256</v>
      </c>
      <c r="J380" s="282" t="n">
        <f aca="false">J379</f>
        <v>0.00134222825869852</v>
      </c>
      <c r="K380" s="282" t="n">
        <f aca="false">K379</f>
        <v>0.00131602957195862</v>
      </c>
      <c r="L380" s="282" t="n">
        <f aca="false">L379</f>
        <v>0.00128994362255328</v>
      </c>
      <c r="M380" s="282" t="n">
        <f aca="false">M379</f>
        <v>0.00126602460981939</v>
      </c>
      <c r="N380" s="282" t="n">
        <f aca="false">N379</f>
        <v>0.0012406277462635</v>
      </c>
      <c r="O380" s="282" t="n">
        <f aca="false">O379</f>
        <v>0.00121472991229726</v>
      </c>
      <c r="P380" s="282" t="n">
        <f aca="false">P379</f>
        <v>0.0011894512557374</v>
      </c>
      <c r="Q380" s="282" t="n">
        <f aca="false">Q379</f>
        <v>0.00116473329155966</v>
      </c>
      <c r="R380" s="282" t="n">
        <f aca="false">R379</f>
        <v>0.00114133679779882</v>
      </c>
      <c r="S380" s="282" t="n">
        <f aca="false">S379</f>
        <v>0.0011167147760195</v>
      </c>
      <c r="T380" s="282" t="n">
        <f aca="false">T379</f>
        <v>0.00109688368501126</v>
      </c>
      <c r="U380" s="282" t="n">
        <f aca="false">U379</f>
        <v>0.00107702166067729</v>
      </c>
      <c r="V380" s="282" t="n">
        <f aca="false">V379</f>
        <v>0.00105623203939902</v>
      </c>
      <c r="W380" s="282" t="n">
        <f aca="false">W379</f>
        <v>0.0010410386198057</v>
      </c>
      <c r="X380" s="282" t="n">
        <f aca="false">X379</f>
        <v>0.00102474456734682</v>
      </c>
      <c r="Y380" s="282" t="n">
        <f aca="false">Y379</f>
        <v>0.00100777584103291</v>
      </c>
      <c r="Z380" s="282" t="n">
        <f aca="false">Z379</f>
        <v>0.000993940060943314</v>
      </c>
      <c r="AA380" s="282" t="n">
        <f aca="false">AA379</f>
        <v>0.000978785758724183</v>
      </c>
      <c r="AB380" s="282" t="n">
        <f aca="false">AB379</f>
        <v>0.000964546246923271</v>
      </c>
      <c r="AC380" s="282" t="n">
        <f aca="false">AC379</f>
        <v>0.000948678323781579</v>
      </c>
      <c r="AD380" s="282" t="n">
        <f aca="false">AD379</f>
        <v>0.000936310599190226</v>
      </c>
      <c r="AE380" s="282" t="n">
        <f aca="false">AE379</f>
        <v>0.000925011749256933</v>
      </c>
      <c r="AF380" s="282" t="n">
        <f aca="false">AF379</f>
        <v>0.000907417968722942</v>
      </c>
    </row>
    <row r="381" customFormat="false" ht="15" hidden="false" customHeight="false" outlineLevel="0" collapsed="false">
      <c r="A381" s="258" t="n">
        <v>42</v>
      </c>
      <c r="B381" s="270" t="n">
        <f aca="false">B380</f>
        <v>0.00163028545005677</v>
      </c>
      <c r="C381" s="270" t="n">
        <f aca="false">C380</f>
        <v>0.00159210160681302</v>
      </c>
      <c r="D381" s="270" t="n">
        <f aca="false">D380</f>
        <v>0.00155184031834258</v>
      </c>
      <c r="E381" s="270" t="n">
        <f aca="false">E380</f>
        <v>0.00150746053384575</v>
      </c>
      <c r="F381" s="270" t="n">
        <f aca="false">F380</f>
        <v>0.00147325049622508</v>
      </c>
      <c r="G381" s="270" t="n">
        <f aca="false">G380</f>
        <v>0.00143741291928646</v>
      </c>
      <c r="H381" s="270" t="n">
        <f aca="false">H380</f>
        <v>0.00140519342250789</v>
      </c>
      <c r="I381" s="270" t="n">
        <f aca="false">I380</f>
        <v>0.00137797837149256</v>
      </c>
      <c r="J381" s="270" t="n">
        <f aca="false">J380</f>
        <v>0.00134222825869852</v>
      </c>
      <c r="K381" s="270" t="n">
        <f aca="false">K380</f>
        <v>0.00131602957195862</v>
      </c>
      <c r="L381" s="270" t="n">
        <f aca="false">L380</f>
        <v>0.00128994362255328</v>
      </c>
      <c r="M381" s="270" t="n">
        <f aca="false">M380</f>
        <v>0.00126602460981939</v>
      </c>
      <c r="N381" s="270" t="n">
        <f aca="false">N380</f>
        <v>0.0012406277462635</v>
      </c>
      <c r="O381" s="270" t="n">
        <f aca="false">O380</f>
        <v>0.00121472991229726</v>
      </c>
      <c r="P381" s="270" t="n">
        <f aca="false">P380</f>
        <v>0.0011894512557374</v>
      </c>
      <c r="Q381" s="270" t="n">
        <f aca="false">Q380</f>
        <v>0.00116473329155966</v>
      </c>
      <c r="R381" s="270" t="n">
        <f aca="false">R380</f>
        <v>0.00114133679779882</v>
      </c>
      <c r="S381" s="270" t="n">
        <f aca="false">S380</f>
        <v>0.0011167147760195</v>
      </c>
      <c r="T381" s="270" t="n">
        <f aca="false">T380</f>
        <v>0.00109688368501126</v>
      </c>
      <c r="U381" s="270" t="n">
        <f aca="false">U380</f>
        <v>0.00107702166067729</v>
      </c>
      <c r="V381" s="270" t="n">
        <f aca="false">V380</f>
        <v>0.00105623203939902</v>
      </c>
      <c r="W381" s="270" t="n">
        <f aca="false">W380</f>
        <v>0.0010410386198057</v>
      </c>
      <c r="X381" s="270" t="n">
        <f aca="false">X380</f>
        <v>0.00102474456734682</v>
      </c>
      <c r="Y381" s="270" t="n">
        <f aca="false">Y380</f>
        <v>0.00100777584103291</v>
      </c>
      <c r="Z381" s="270" t="n">
        <f aca="false">Z380</f>
        <v>0.000993940060943314</v>
      </c>
      <c r="AA381" s="270" t="n">
        <f aca="false">AA380</f>
        <v>0.000978785758724183</v>
      </c>
      <c r="AB381" s="270" t="n">
        <f aca="false">AB380</f>
        <v>0.000964546246923271</v>
      </c>
      <c r="AC381" s="270" t="n">
        <f aca="false">AC380</f>
        <v>0.000948678323781579</v>
      </c>
      <c r="AD381" s="270" t="n">
        <f aca="false">AD380</f>
        <v>0.000936310599190226</v>
      </c>
      <c r="AE381" s="270" t="n">
        <f aca="false">AE380</f>
        <v>0.000925011749256933</v>
      </c>
      <c r="AF381" s="270" t="n">
        <f aca="false">AF380</f>
        <v>0.000907417968722942</v>
      </c>
    </row>
    <row r="382" customFormat="false" ht="15" hidden="false" customHeight="false" outlineLevel="0" collapsed="false">
      <c r="A382" s="281" t="n">
        <v>43</v>
      </c>
      <c r="B382" s="282" t="n">
        <f aca="false">B381</f>
        <v>0.00163028545005677</v>
      </c>
      <c r="C382" s="282" t="n">
        <f aca="false">C381</f>
        <v>0.00159210160681302</v>
      </c>
      <c r="D382" s="282" t="n">
        <f aca="false">D381</f>
        <v>0.00155184031834258</v>
      </c>
      <c r="E382" s="282" t="n">
        <f aca="false">E381</f>
        <v>0.00150746053384575</v>
      </c>
      <c r="F382" s="282" t="n">
        <f aca="false">F381</f>
        <v>0.00147325049622508</v>
      </c>
      <c r="G382" s="282" t="n">
        <f aca="false">G381</f>
        <v>0.00143741291928646</v>
      </c>
      <c r="H382" s="282" t="n">
        <f aca="false">H381</f>
        <v>0.00140519342250789</v>
      </c>
      <c r="I382" s="282" t="n">
        <f aca="false">I381</f>
        <v>0.00137797837149256</v>
      </c>
      <c r="J382" s="282" t="n">
        <f aca="false">J381</f>
        <v>0.00134222825869852</v>
      </c>
      <c r="K382" s="282" t="n">
        <f aca="false">K381</f>
        <v>0.00131602957195862</v>
      </c>
      <c r="L382" s="282" t="n">
        <f aca="false">L381</f>
        <v>0.00128994362255328</v>
      </c>
      <c r="M382" s="282" t="n">
        <f aca="false">M381</f>
        <v>0.00126602460981939</v>
      </c>
      <c r="N382" s="282" t="n">
        <f aca="false">N381</f>
        <v>0.0012406277462635</v>
      </c>
      <c r="O382" s="282" t="n">
        <f aca="false">O381</f>
        <v>0.00121472991229726</v>
      </c>
      <c r="P382" s="282" t="n">
        <f aca="false">P381</f>
        <v>0.0011894512557374</v>
      </c>
      <c r="Q382" s="282" t="n">
        <f aca="false">Q381</f>
        <v>0.00116473329155966</v>
      </c>
      <c r="R382" s="282" t="n">
        <f aca="false">R381</f>
        <v>0.00114133679779882</v>
      </c>
      <c r="S382" s="282" t="n">
        <f aca="false">S381</f>
        <v>0.0011167147760195</v>
      </c>
      <c r="T382" s="282" t="n">
        <f aca="false">T381</f>
        <v>0.00109688368501126</v>
      </c>
      <c r="U382" s="282" t="n">
        <f aca="false">U381</f>
        <v>0.00107702166067729</v>
      </c>
      <c r="V382" s="282" t="n">
        <f aca="false">V381</f>
        <v>0.00105623203939902</v>
      </c>
      <c r="W382" s="282" t="n">
        <f aca="false">W381</f>
        <v>0.0010410386198057</v>
      </c>
      <c r="X382" s="282" t="n">
        <f aca="false">X381</f>
        <v>0.00102474456734682</v>
      </c>
      <c r="Y382" s="282" t="n">
        <f aca="false">Y381</f>
        <v>0.00100777584103291</v>
      </c>
      <c r="Z382" s="282" t="n">
        <f aca="false">Z381</f>
        <v>0.000993940060943314</v>
      </c>
      <c r="AA382" s="282" t="n">
        <f aca="false">AA381</f>
        <v>0.000978785758724183</v>
      </c>
      <c r="AB382" s="282" t="n">
        <f aca="false">AB381</f>
        <v>0.000964546246923271</v>
      </c>
      <c r="AC382" s="282" t="n">
        <f aca="false">AC381</f>
        <v>0.000948678323781579</v>
      </c>
      <c r="AD382" s="282" t="n">
        <f aca="false">AD381</f>
        <v>0.000936310599190226</v>
      </c>
      <c r="AE382" s="282" t="n">
        <f aca="false">AE381</f>
        <v>0.000925011749256933</v>
      </c>
      <c r="AF382" s="282" t="n">
        <f aca="false">AF381</f>
        <v>0.000907417968722942</v>
      </c>
    </row>
    <row r="383" customFormat="false" ht="15" hidden="false" customHeight="false" outlineLevel="0" collapsed="false">
      <c r="A383" s="258" t="n">
        <v>44</v>
      </c>
      <c r="B383" s="270" t="n">
        <f aca="false">B382</f>
        <v>0.00163028545005677</v>
      </c>
      <c r="C383" s="270" t="n">
        <f aca="false">C382</f>
        <v>0.00159210160681302</v>
      </c>
      <c r="D383" s="270" t="n">
        <f aca="false">D382</f>
        <v>0.00155184031834258</v>
      </c>
      <c r="E383" s="270" t="n">
        <f aca="false">E382</f>
        <v>0.00150746053384575</v>
      </c>
      <c r="F383" s="270" t="n">
        <f aca="false">F382</f>
        <v>0.00147325049622508</v>
      </c>
      <c r="G383" s="270" t="n">
        <f aca="false">G382</f>
        <v>0.00143741291928646</v>
      </c>
      <c r="H383" s="270" t="n">
        <f aca="false">H382</f>
        <v>0.00140519342250789</v>
      </c>
      <c r="I383" s="270" t="n">
        <f aca="false">I382</f>
        <v>0.00137797837149256</v>
      </c>
      <c r="J383" s="270" t="n">
        <f aca="false">J382</f>
        <v>0.00134222825869852</v>
      </c>
      <c r="K383" s="270" t="n">
        <f aca="false">K382</f>
        <v>0.00131602957195862</v>
      </c>
      <c r="L383" s="270" t="n">
        <f aca="false">L382</f>
        <v>0.00128994362255328</v>
      </c>
      <c r="M383" s="270" t="n">
        <f aca="false">M382</f>
        <v>0.00126602460981939</v>
      </c>
      <c r="N383" s="270" t="n">
        <f aca="false">N382</f>
        <v>0.0012406277462635</v>
      </c>
      <c r="O383" s="270" t="n">
        <f aca="false">O382</f>
        <v>0.00121472991229726</v>
      </c>
      <c r="P383" s="270" t="n">
        <f aca="false">P382</f>
        <v>0.0011894512557374</v>
      </c>
      <c r="Q383" s="270" t="n">
        <f aca="false">Q382</f>
        <v>0.00116473329155966</v>
      </c>
      <c r="R383" s="270" t="n">
        <f aca="false">R382</f>
        <v>0.00114133679779882</v>
      </c>
      <c r="S383" s="270" t="n">
        <f aca="false">S382</f>
        <v>0.0011167147760195</v>
      </c>
      <c r="T383" s="270" t="n">
        <f aca="false">T382</f>
        <v>0.00109688368501126</v>
      </c>
      <c r="U383" s="270" t="n">
        <f aca="false">U382</f>
        <v>0.00107702166067729</v>
      </c>
      <c r="V383" s="270" t="n">
        <f aca="false">V382</f>
        <v>0.00105623203939902</v>
      </c>
      <c r="W383" s="270" t="n">
        <f aca="false">W382</f>
        <v>0.0010410386198057</v>
      </c>
      <c r="X383" s="270" t="n">
        <f aca="false">X382</f>
        <v>0.00102474456734682</v>
      </c>
      <c r="Y383" s="270" t="n">
        <f aca="false">Y382</f>
        <v>0.00100777584103291</v>
      </c>
      <c r="Z383" s="270" t="n">
        <f aca="false">Z382</f>
        <v>0.000993940060943314</v>
      </c>
      <c r="AA383" s="270" t="n">
        <f aca="false">AA382</f>
        <v>0.000978785758724183</v>
      </c>
      <c r="AB383" s="270" t="n">
        <f aca="false">AB382</f>
        <v>0.000964546246923271</v>
      </c>
      <c r="AC383" s="270" t="n">
        <f aca="false">AC382</f>
        <v>0.000948678323781579</v>
      </c>
      <c r="AD383" s="270" t="n">
        <f aca="false">AD382</f>
        <v>0.000936310599190226</v>
      </c>
      <c r="AE383" s="270" t="n">
        <f aca="false">AE382</f>
        <v>0.000925011749256933</v>
      </c>
      <c r="AF383" s="270" t="n">
        <f aca="false">AF382</f>
        <v>0.000907417968722942</v>
      </c>
    </row>
    <row r="384" customFormat="false" ht="15" hidden="false" customHeight="false" outlineLevel="0" collapsed="false">
      <c r="A384" s="281" t="n">
        <v>45</v>
      </c>
      <c r="B384" s="282" t="n">
        <f aca="false">B98</f>
        <v>0.00259892453441068</v>
      </c>
      <c r="C384" s="282" t="n">
        <f aca="false">C98</f>
        <v>0.0025428466158243</v>
      </c>
      <c r="D384" s="282" t="n">
        <f aca="false">D98</f>
        <v>0.00248675382179828</v>
      </c>
      <c r="E384" s="282" t="n">
        <f aca="false">E98</f>
        <v>0.00243509959281305</v>
      </c>
      <c r="F384" s="282" t="n">
        <f aca="false">F98</f>
        <v>0.00237798528482903</v>
      </c>
      <c r="G384" s="282" t="n">
        <f aca="false">G98</f>
        <v>0.0023270027313699</v>
      </c>
      <c r="H384" s="282" t="n">
        <f aca="false">H98</f>
        <v>0.00227703359530753</v>
      </c>
      <c r="I384" s="282" t="n">
        <f aca="false">I98</f>
        <v>0.00222543075024503</v>
      </c>
      <c r="J384" s="282" t="n">
        <f aca="false">J98</f>
        <v>0.0021801320425493</v>
      </c>
      <c r="K384" s="282" t="n">
        <f aca="false">K98</f>
        <v>0.00213638441576558</v>
      </c>
      <c r="L384" s="282" t="n">
        <f aca="false">L98</f>
        <v>0.00209691047353146</v>
      </c>
      <c r="M384" s="282" t="n">
        <f aca="false">M98</f>
        <v>0.00205603386157533</v>
      </c>
      <c r="N384" s="282" t="n">
        <f aca="false">N98</f>
        <v>0.002017823764997</v>
      </c>
      <c r="O384" s="282" t="n">
        <f aca="false">O98</f>
        <v>0.00198414760609809</v>
      </c>
      <c r="P384" s="282" t="n">
        <f aca="false">P98</f>
        <v>0.00199754514509024</v>
      </c>
      <c r="Q384" s="282" t="n">
        <f aca="false">Q98</f>
        <v>0.00192070843922949</v>
      </c>
      <c r="R384" s="282" t="n">
        <f aca="false">R98</f>
        <v>0.00189072237467581</v>
      </c>
      <c r="S384" s="282" t="n">
        <f aca="false">S98</f>
        <v>0.00186244326213269</v>
      </c>
      <c r="T384" s="282" t="n">
        <f aca="false">T98</f>
        <v>0.00183141497336109</v>
      </c>
      <c r="U384" s="282" t="n">
        <f aca="false">U98</f>
        <v>0.00180020868661208</v>
      </c>
      <c r="V384" s="282" t="n">
        <f aca="false">V98</f>
        <v>0.00176578424101174</v>
      </c>
      <c r="W384" s="282" t="n">
        <f aca="false">W98</f>
        <v>0.00173911062338382</v>
      </c>
      <c r="X384" s="282" t="n">
        <f aca="false">X98</f>
        <v>0.00171421759018152</v>
      </c>
      <c r="Y384" s="282" t="n">
        <f aca="false">Y98</f>
        <v>0.00168693752592216</v>
      </c>
      <c r="Z384" s="282" t="n">
        <f aca="false">Z98</f>
        <v>0.00166441385770027</v>
      </c>
      <c r="AA384" s="282" t="n">
        <f aca="false">AA98</f>
        <v>0.00163876900701539</v>
      </c>
      <c r="AB384" s="282" t="n">
        <f aca="false">AB98</f>
        <v>0.00161872713413725</v>
      </c>
      <c r="AC384" s="282" t="n">
        <f aca="false">AC98</f>
        <v>0.00159904104637101</v>
      </c>
      <c r="AD384" s="282" t="n">
        <f aca="false">AD98</f>
        <v>0.00157885440814929</v>
      </c>
      <c r="AE384" s="282" t="n">
        <f aca="false">AE98</f>
        <v>0.00156141528341878</v>
      </c>
      <c r="AF384" s="282" t="n">
        <f aca="false">AF98</f>
        <v>0.00154611940076125</v>
      </c>
    </row>
    <row r="385" customFormat="false" ht="15" hidden="false" customHeight="false" outlineLevel="0" collapsed="false">
      <c r="A385" s="258" t="n">
        <v>46</v>
      </c>
      <c r="B385" s="270" t="n">
        <f aca="false">B384</f>
        <v>0.00259892453441068</v>
      </c>
      <c r="C385" s="270" t="n">
        <f aca="false">C384</f>
        <v>0.0025428466158243</v>
      </c>
      <c r="D385" s="270" t="n">
        <f aca="false">D384</f>
        <v>0.00248675382179828</v>
      </c>
      <c r="E385" s="270" t="n">
        <f aca="false">E384</f>
        <v>0.00243509959281305</v>
      </c>
      <c r="F385" s="270" t="n">
        <f aca="false">F384</f>
        <v>0.00237798528482903</v>
      </c>
      <c r="G385" s="270" t="n">
        <f aca="false">G384</f>
        <v>0.0023270027313699</v>
      </c>
      <c r="H385" s="270" t="n">
        <f aca="false">H384</f>
        <v>0.00227703359530753</v>
      </c>
      <c r="I385" s="270" t="n">
        <f aca="false">I384</f>
        <v>0.00222543075024503</v>
      </c>
      <c r="J385" s="270" t="n">
        <f aca="false">J384</f>
        <v>0.0021801320425493</v>
      </c>
      <c r="K385" s="270" t="n">
        <f aca="false">K384</f>
        <v>0.00213638441576558</v>
      </c>
      <c r="L385" s="270" t="n">
        <f aca="false">L384</f>
        <v>0.00209691047353146</v>
      </c>
      <c r="M385" s="270" t="n">
        <f aca="false">M384</f>
        <v>0.00205603386157533</v>
      </c>
      <c r="N385" s="270" t="n">
        <f aca="false">N384</f>
        <v>0.002017823764997</v>
      </c>
      <c r="O385" s="270" t="n">
        <f aca="false">O384</f>
        <v>0.00198414760609809</v>
      </c>
      <c r="P385" s="270" t="n">
        <f aca="false">P384</f>
        <v>0.00199754514509024</v>
      </c>
      <c r="Q385" s="270" t="n">
        <f aca="false">Q384</f>
        <v>0.00192070843922949</v>
      </c>
      <c r="R385" s="270" t="n">
        <f aca="false">R384</f>
        <v>0.00189072237467581</v>
      </c>
      <c r="S385" s="270" t="n">
        <f aca="false">S384</f>
        <v>0.00186244326213269</v>
      </c>
      <c r="T385" s="270" t="n">
        <f aca="false">T384</f>
        <v>0.00183141497336109</v>
      </c>
      <c r="U385" s="270" t="n">
        <f aca="false">U384</f>
        <v>0.00180020868661208</v>
      </c>
      <c r="V385" s="270" t="n">
        <f aca="false">V384</f>
        <v>0.00176578424101174</v>
      </c>
      <c r="W385" s="270" t="n">
        <f aca="false">W384</f>
        <v>0.00173911062338382</v>
      </c>
      <c r="X385" s="270" t="n">
        <f aca="false">X384</f>
        <v>0.00171421759018152</v>
      </c>
      <c r="Y385" s="270" t="n">
        <f aca="false">Y384</f>
        <v>0.00168693752592216</v>
      </c>
      <c r="Z385" s="270" t="n">
        <f aca="false">Z384</f>
        <v>0.00166441385770027</v>
      </c>
      <c r="AA385" s="270" t="n">
        <f aca="false">AA384</f>
        <v>0.00163876900701539</v>
      </c>
      <c r="AB385" s="270" t="n">
        <f aca="false">AB384</f>
        <v>0.00161872713413725</v>
      </c>
      <c r="AC385" s="270" t="n">
        <f aca="false">AC384</f>
        <v>0.00159904104637101</v>
      </c>
      <c r="AD385" s="270" t="n">
        <f aca="false">AD384</f>
        <v>0.00157885440814929</v>
      </c>
      <c r="AE385" s="270" t="n">
        <f aca="false">AE384</f>
        <v>0.00156141528341878</v>
      </c>
      <c r="AF385" s="270" t="n">
        <f aca="false">AF384</f>
        <v>0.00154611940076125</v>
      </c>
    </row>
    <row r="386" customFormat="false" ht="15" hidden="false" customHeight="false" outlineLevel="0" collapsed="false">
      <c r="A386" s="281" t="n">
        <v>47</v>
      </c>
      <c r="B386" s="282" t="n">
        <f aca="false">B385</f>
        <v>0.00259892453441068</v>
      </c>
      <c r="C386" s="282" t="n">
        <f aca="false">C385</f>
        <v>0.0025428466158243</v>
      </c>
      <c r="D386" s="282" t="n">
        <f aca="false">D385</f>
        <v>0.00248675382179828</v>
      </c>
      <c r="E386" s="282" t="n">
        <f aca="false">E385</f>
        <v>0.00243509959281305</v>
      </c>
      <c r="F386" s="282" t="n">
        <f aca="false">F385</f>
        <v>0.00237798528482903</v>
      </c>
      <c r="G386" s="282" t="n">
        <f aca="false">G385</f>
        <v>0.0023270027313699</v>
      </c>
      <c r="H386" s="282" t="n">
        <f aca="false">H385</f>
        <v>0.00227703359530753</v>
      </c>
      <c r="I386" s="282" t="n">
        <f aca="false">I385</f>
        <v>0.00222543075024503</v>
      </c>
      <c r="J386" s="282" t="n">
        <f aca="false">J385</f>
        <v>0.0021801320425493</v>
      </c>
      <c r="K386" s="282" t="n">
        <f aca="false">K385</f>
        <v>0.00213638441576558</v>
      </c>
      <c r="L386" s="282" t="n">
        <f aca="false">L385</f>
        <v>0.00209691047353146</v>
      </c>
      <c r="M386" s="282" t="n">
        <f aca="false">M385</f>
        <v>0.00205603386157533</v>
      </c>
      <c r="N386" s="282" t="n">
        <f aca="false">N385</f>
        <v>0.002017823764997</v>
      </c>
      <c r="O386" s="282" t="n">
        <f aca="false">O385</f>
        <v>0.00198414760609809</v>
      </c>
      <c r="P386" s="282" t="n">
        <f aca="false">P385</f>
        <v>0.00199754514509024</v>
      </c>
      <c r="Q386" s="282" t="n">
        <f aca="false">Q385</f>
        <v>0.00192070843922949</v>
      </c>
      <c r="R386" s="282" t="n">
        <f aca="false">R385</f>
        <v>0.00189072237467581</v>
      </c>
      <c r="S386" s="282" t="n">
        <f aca="false">S385</f>
        <v>0.00186244326213269</v>
      </c>
      <c r="T386" s="282" t="n">
        <f aca="false">T385</f>
        <v>0.00183141497336109</v>
      </c>
      <c r="U386" s="282" t="n">
        <f aca="false">U385</f>
        <v>0.00180020868661208</v>
      </c>
      <c r="V386" s="282" t="n">
        <f aca="false">V385</f>
        <v>0.00176578424101174</v>
      </c>
      <c r="W386" s="282" t="n">
        <f aca="false">W385</f>
        <v>0.00173911062338382</v>
      </c>
      <c r="X386" s="282" t="n">
        <f aca="false">X385</f>
        <v>0.00171421759018152</v>
      </c>
      <c r="Y386" s="282" t="n">
        <f aca="false">Y385</f>
        <v>0.00168693752592216</v>
      </c>
      <c r="Z386" s="282" t="n">
        <f aca="false">Z385</f>
        <v>0.00166441385770027</v>
      </c>
      <c r="AA386" s="282" t="n">
        <f aca="false">AA385</f>
        <v>0.00163876900701539</v>
      </c>
      <c r="AB386" s="282" t="n">
        <f aca="false">AB385</f>
        <v>0.00161872713413725</v>
      </c>
      <c r="AC386" s="282" t="n">
        <f aca="false">AC385</f>
        <v>0.00159904104637101</v>
      </c>
      <c r="AD386" s="282" t="n">
        <f aca="false">AD385</f>
        <v>0.00157885440814929</v>
      </c>
      <c r="AE386" s="282" t="n">
        <f aca="false">AE385</f>
        <v>0.00156141528341878</v>
      </c>
      <c r="AF386" s="282" t="n">
        <f aca="false">AF385</f>
        <v>0.00154611940076125</v>
      </c>
    </row>
    <row r="387" customFormat="false" ht="15" hidden="false" customHeight="false" outlineLevel="0" collapsed="false">
      <c r="A387" s="258" t="n">
        <v>48</v>
      </c>
      <c r="B387" s="270" t="n">
        <f aca="false">B386</f>
        <v>0.00259892453441068</v>
      </c>
      <c r="C387" s="270" t="n">
        <f aca="false">C386</f>
        <v>0.0025428466158243</v>
      </c>
      <c r="D387" s="270" t="n">
        <f aca="false">D386</f>
        <v>0.00248675382179828</v>
      </c>
      <c r="E387" s="270" t="n">
        <f aca="false">E386</f>
        <v>0.00243509959281305</v>
      </c>
      <c r="F387" s="270" t="n">
        <f aca="false">F386</f>
        <v>0.00237798528482903</v>
      </c>
      <c r="G387" s="270" t="n">
        <f aca="false">G386</f>
        <v>0.0023270027313699</v>
      </c>
      <c r="H387" s="270" t="n">
        <f aca="false">H386</f>
        <v>0.00227703359530753</v>
      </c>
      <c r="I387" s="270" t="n">
        <f aca="false">I386</f>
        <v>0.00222543075024503</v>
      </c>
      <c r="J387" s="270" t="n">
        <f aca="false">J386</f>
        <v>0.0021801320425493</v>
      </c>
      <c r="K387" s="270" t="n">
        <f aca="false">K386</f>
        <v>0.00213638441576558</v>
      </c>
      <c r="L387" s="270" t="n">
        <f aca="false">L386</f>
        <v>0.00209691047353146</v>
      </c>
      <c r="M387" s="270" t="n">
        <f aca="false">M386</f>
        <v>0.00205603386157533</v>
      </c>
      <c r="N387" s="270" t="n">
        <f aca="false">N386</f>
        <v>0.002017823764997</v>
      </c>
      <c r="O387" s="270" t="n">
        <f aca="false">O386</f>
        <v>0.00198414760609809</v>
      </c>
      <c r="P387" s="270" t="n">
        <f aca="false">P386</f>
        <v>0.00199754514509024</v>
      </c>
      <c r="Q387" s="270" t="n">
        <f aca="false">Q386</f>
        <v>0.00192070843922949</v>
      </c>
      <c r="R387" s="270" t="n">
        <f aca="false">R386</f>
        <v>0.00189072237467581</v>
      </c>
      <c r="S387" s="270" t="n">
        <f aca="false">S386</f>
        <v>0.00186244326213269</v>
      </c>
      <c r="T387" s="270" t="n">
        <f aca="false">T386</f>
        <v>0.00183141497336109</v>
      </c>
      <c r="U387" s="270" t="n">
        <f aca="false">U386</f>
        <v>0.00180020868661208</v>
      </c>
      <c r="V387" s="270" t="n">
        <f aca="false">V386</f>
        <v>0.00176578424101174</v>
      </c>
      <c r="W387" s="270" t="n">
        <f aca="false">W386</f>
        <v>0.00173911062338382</v>
      </c>
      <c r="X387" s="270" t="n">
        <f aca="false">X386</f>
        <v>0.00171421759018152</v>
      </c>
      <c r="Y387" s="270" t="n">
        <f aca="false">Y386</f>
        <v>0.00168693752592216</v>
      </c>
      <c r="Z387" s="270" t="n">
        <f aca="false">Z386</f>
        <v>0.00166441385770027</v>
      </c>
      <c r="AA387" s="270" t="n">
        <f aca="false">AA386</f>
        <v>0.00163876900701539</v>
      </c>
      <c r="AB387" s="270" t="n">
        <f aca="false">AB386</f>
        <v>0.00161872713413725</v>
      </c>
      <c r="AC387" s="270" t="n">
        <f aca="false">AC386</f>
        <v>0.00159904104637101</v>
      </c>
      <c r="AD387" s="270" t="n">
        <f aca="false">AD386</f>
        <v>0.00157885440814929</v>
      </c>
      <c r="AE387" s="270" t="n">
        <f aca="false">AE386</f>
        <v>0.00156141528341878</v>
      </c>
      <c r="AF387" s="270" t="n">
        <f aca="false">AF386</f>
        <v>0.00154611940076125</v>
      </c>
    </row>
    <row r="388" customFormat="false" ht="15" hidden="false" customHeight="false" outlineLevel="0" collapsed="false">
      <c r="A388" s="281" t="n">
        <v>49</v>
      </c>
      <c r="B388" s="282" t="n">
        <f aca="false">B387</f>
        <v>0.00259892453441068</v>
      </c>
      <c r="C388" s="282" t="n">
        <f aca="false">C387</f>
        <v>0.0025428466158243</v>
      </c>
      <c r="D388" s="282" t="n">
        <f aca="false">D387</f>
        <v>0.00248675382179828</v>
      </c>
      <c r="E388" s="282" t="n">
        <f aca="false">E387</f>
        <v>0.00243509959281305</v>
      </c>
      <c r="F388" s="282" t="n">
        <f aca="false">F387</f>
        <v>0.00237798528482903</v>
      </c>
      <c r="G388" s="282" t="n">
        <f aca="false">G387</f>
        <v>0.0023270027313699</v>
      </c>
      <c r="H388" s="282" t="n">
        <f aca="false">H387</f>
        <v>0.00227703359530753</v>
      </c>
      <c r="I388" s="282" t="n">
        <f aca="false">I387</f>
        <v>0.00222543075024503</v>
      </c>
      <c r="J388" s="282" t="n">
        <f aca="false">J387</f>
        <v>0.0021801320425493</v>
      </c>
      <c r="K388" s="282" t="n">
        <f aca="false">K387</f>
        <v>0.00213638441576558</v>
      </c>
      <c r="L388" s="282" t="n">
        <f aca="false">L387</f>
        <v>0.00209691047353146</v>
      </c>
      <c r="M388" s="282" t="n">
        <f aca="false">M387</f>
        <v>0.00205603386157533</v>
      </c>
      <c r="N388" s="282" t="n">
        <f aca="false">N387</f>
        <v>0.002017823764997</v>
      </c>
      <c r="O388" s="282" t="n">
        <f aca="false">O387</f>
        <v>0.00198414760609809</v>
      </c>
      <c r="P388" s="282" t="n">
        <f aca="false">P387</f>
        <v>0.00199754514509024</v>
      </c>
      <c r="Q388" s="282" t="n">
        <f aca="false">Q387</f>
        <v>0.00192070843922949</v>
      </c>
      <c r="R388" s="282" t="n">
        <f aca="false">R387</f>
        <v>0.00189072237467581</v>
      </c>
      <c r="S388" s="282" t="n">
        <f aca="false">S387</f>
        <v>0.00186244326213269</v>
      </c>
      <c r="T388" s="282" t="n">
        <f aca="false">T387</f>
        <v>0.00183141497336109</v>
      </c>
      <c r="U388" s="282" t="n">
        <f aca="false">U387</f>
        <v>0.00180020868661208</v>
      </c>
      <c r="V388" s="282" t="n">
        <f aca="false">V387</f>
        <v>0.00176578424101174</v>
      </c>
      <c r="W388" s="282" t="n">
        <f aca="false">W387</f>
        <v>0.00173911062338382</v>
      </c>
      <c r="X388" s="282" t="n">
        <f aca="false">X387</f>
        <v>0.00171421759018152</v>
      </c>
      <c r="Y388" s="282" t="n">
        <f aca="false">Y387</f>
        <v>0.00168693752592216</v>
      </c>
      <c r="Z388" s="282" t="n">
        <f aca="false">Z387</f>
        <v>0.00166441385770027</v>
      </c>
      <c r="AA388" s="282" t="n">
        <f aca="false">AA387</f>
        <v>0.00163876900701539</v>
      </c>
      <c r="AB388" s="282" t="n">
        <f aca="false">AB387</f>
        <v>0.00161872713413725</v>
      </c>
      <c r="AC388" s="282" t="n">
        <f aca="false">AC387</f>
        <v>0.00159904104637101</v>
      </c>
      <c r="AD388" s="282" t="n">
        <f aca="false">AD387</f>
        <v>0.00157885440814929</v>
      </c>
      <c r="AE388" s="282" t="n">
        <f aca="false">AE387</f>
        <v>0.00156141528341878</v>
      </c>
      <c r="AF388" s="282" t="n">
        <f aca="false">AF387</f>
        <v>0.00154611940076125</v>
      </c>
    </row>
    <row r="389" customFormat="false" ht="15" hidden="false" customHeight="false" outlineLevel="0" collapsed="false">
      <c r="A389" s="258" t="n">
        <v>50</v>
      </c>
      <c r="B389" s="270" t="n">
        <f aca="false">B99</f>
        <v>0.00401787659861019</v>
      </c>
      <c r="C389" s="270" t="n">
        <f aca="false">C99</f>
        <v>0.00393622682159418</v>
      </c>
      <c r="D389" s="270" t="n">
        <f aca="false">D99</f>
        <v>0.00385638121039013</v>
      </c>
      <c r="E389" s="270" t="n">
        <f aca="false">E99</f>
        <v>0.00377781509401422</v>
      </c>
      <c r="F389" s="270" t="n">
        <f aca="false">F99</f>
        <v>0.00370414501831164</v>
      </c>
      <c r="G389" s="270" t="n">
        <f aca="false">G99</f>
        <v>0.0036245604785526</v>
      </c>
      <c r="H389" s="270" t="n">
        <f aca="false">H99</f>
        <v>0.00355863056523388</v>
      </c>
      <c r="I389" s="270" t="n">
        <f aca="false">I99</f>
        <v>0.00349232850078194</v>
      </c>
      <c r="J389" s="270" t="n">
        <f aca="false">J99</f>
        <v>0.00342509002987668</v>
      </c>
      <c r="K389" s="270" t="n">
        <f aca="false">K99</f>
        <v>0.00335898177460584</v>
      </c>
      <c r="L389" s="270" t="n">
        <f aca="false">L99</f>
        <v>0.00328711982833078</v>
      </c>
      <c r="M389" s="270" t="n">
        <f aca="false">M99</f>
        <v>0.00323134117340891</v>
      </c>
      <c r="N389" s="270" t="n">
        <f aca="false">N99</f>
        <v>0.0031753224644505</v>
      </c>
      <c r="O389" s="270" t="n">
        <f aca="false">O99</f>
        <v>0.00311516501714764</v>
      </c>
      <c r="P389" s="270" t="n">
        <f aca="false">P99</f>
        <v>0.00315780358271915</v>
      </c>
      <c r="Q389" s="270" t="n">
        <f aca="false">Q99</f>
        <v>0.00300902782681737</v>
      </c>
      <c r="R389" s="270" t="n">
        <f aca="false">R99</f>
        <v>0.00296163622842753</v>
      </c>
      <c r="S389" s="270" t="n">
        <f aca="false">S99</f>
        <v>0.00291504303142148</v>
      </c>
      <c r="T389" s="270" t="n">
        <f aca="false">T99</f>
        <v>0.00287305562722561</v>
      </c>
      <c r="U389" s="270" t="n">
        <f aca="false">U99</f>
        <v>0.00283573690906002</v>
      </c>
      <c r="V389" s="270" t="n">
        <f aca="false">V99</f>
        <v>0.00279506008467254</v>
      </c>
      <c r="W389" s="270" t="n">
        <f aca="false">W99</f>
        <v>0.0027597046980472</v>
      </c>
      <c r="X389" s="270" t="n">
        <f aca="false">X99</f>
        <v>0.00272483506773341</v>
      </c>
      <c r="Y389" s="270" t="n">
        <f aca="false">Y99</f>
        <v>0.00268832854346823</v>
      </c>
      <c r="Z389" s="270" t="n">
        <f aca="false">Z99</f>
        <v>0.00264672184961574</v>
      </c>
      <c r="AA389" s="270" t="n">
        <f aca="false">AA99</f>
        <v>0.00260908178957306</v>
      </c>
      <c r="AB389" s="270" t="n">
        <f aca="false">AB99</f>
        <v>0.00257571887904766</v>
      </c>
      <c r="AC389" s="270" t="n">
        <f aca="false">AC99</f>
        <v>0.00254326094472036</v>
      </c>
      <c r="AD389" s="270" t="n">
        <f aca="false">AD99</f>
        <v>0.00251320277335779</v>
      </c>
      <c r="AE389" s="270" t="n">
        <f aca="false">AE99</f>
        <v>0.00247938178767881</v>
      </c>
      <c r="AF389" s="270" t="n">
        <f aca="false">AF99</f>
        <v>0.00244758595390848</v>
      </c>
    </row>
    <row r="390" customFormat="false" ht="15" hidden="false" customHeight="false" outlineLevel="0" collapsed="false">
      <c r="A390" s="281" t="n">
        <v>51</v>
      </c>
      <c r="B390" s="282" t="n">
        <f aca="false">B389</f>
        <v>0.00401787659861019</v>
      </c>
      <c r="C390" s="282" t="n">
        <f aca="false">C389</f>
        <v>0.00393622682159418</v>
      </c>
      <c r="D390" s="282" t="n">
        <f aca="false">D389</f>
        <v>0.00385638121039013</v>
      </c>
      <c r="E390" s="282" t="n">
        <f aca="false">E389</f>
        <v>0.00377781509401422</v>
      </c>
      <c r="F390" s="282" t="n">
        <f aca="false">F389</f>
        <v>0.00370414501831164</v>
      </c>
      <c r="G390" s="282" t="n">
        <f aca="false">G389</f>
        <v>0.0036245604785526</v>
      </c>
      <c r="H390" s="282" t="n">
        <f aca="false">H389</f>
        <v>0.00355863056523388</v>
      </c>
      <c r="I390" s="282" t="n">
        <f aca="false">I389</f>
        <v>0.00349232850078194</v>
      </c>
      <c r="J390" s="282" t="n">
        <f aca="false">J389</f>
        <v>0.00342509002987668</v>
      </c>
      <c r="K390" s="282" t="n">
        <f aca="false">K389</f>
        <v>0.00335898177460584</v>
      </c>
      <c r="L390" s="282" t="n">
        <f aca="false">L389</f>
        <v>0.00328711982833078</v>
      </c>
      <c r="M390" s="282" t="n">
        <f aca="false">M389</f>
        <v>0.00323134117340891</v>
      </c>
      <c r="N390" s="282" t="n">
        <f aca="false">N389</f>
        <v>0.0031753224644505</v>
      </c>
      <c r="O390" s="282" t="n">
        <f aca="false">O389</f>
        <v>0.00311516501714764</v>
      </c>
      <c r="P390" s="282" t="n">
        <f aca="false">P389</f>
        <v>0.00315780358271915</v>
      </c>
      <c r="Q390" s="282" t="n">
        <f aca="false">Q389</f>
        <v>0.00300902782681737</v>
      </c>
      <c r="R390" s="282" t="n">
        <f aca="false">R389</f>
        <v>0.00296163622842753</v>
      </c>
      <c r="S390" s="282" t="n">
        <f aca="false">S389</f>
        <v>0.00291504303142148</v>
      </c>
      <c r="T390" s="282" t="n">
        <f aca="false">T389</f>
        <v>0.00287305562722561</v>
      </c>
      <c r="U390" s="282" t="n">
        <f aca="false">U389</f>
        <v>0.00283573690906002</v>
      </c>
      <c r="V390" s="282" t="n">
        <f aca="false">V389</f>
        <v>0.00279506008467254</v>
      </c>
      <c r="W390" s="282" t="n">
        <f aca="false">W389</f>
        <v>0.0027597046980472</v>
      </c>
      <c r="X390" s="282" t="n">
        <f aca="false">X389</f>
        <v>0.00272483506773341</v>
      </c>
      <c r="Y390" s="282" t="n">
        <f aca="false">Y389</f>
        <v>0.00268832854346823</v>
      </c>
      <c r="Z390" s="282" t="n">
        <f aca="false">Z389</f>
        <v>0.00264672184961574</v>
      </c>
      <c r="AA390" s="282" t="n">
        <f aca="false">AA389</f>
        <v>0.00260908178957306</v>
      </c>
      <c r="AB390" s="282" t="n">
        <f aca="false">AB389</f>
        <v>0.00257571887904766</v>
      </c>
      <c r="AC390" s="282" t="n">
        <f aca="false">AC389</f>
        <v>0.00254326094472036</v>
      </c>
      <c r="AD390" s="282" t="n">
        <f aca="false">AD389</f>
        <v>0.00251320277335779</v>
      </c>
      <c r="AE390" s="282" t="n">
        <f aca="false">AE389</f>
        <v>0.00247938178767881</v>
      </c>
      <c r="AF390" s="282" t="n">
        <f aca="false">AF389</f>
        <v>0.00244758595390848</v>
      </c>
    </row>
    <row r="391" customFormat="false" ht="15" hidden="false" customHeight="false" outlineLevel="0" collapsed="false">
      <c r="A391" s="258" t="n">
        <v>52</v>
      </c>
      <c r="B391" s="270" t="n">
        <f aca="false">B390</f>
        <v>0.00401787659861019</v>
      </c>
      <c r="C391" s="270" t="n">
        <f aca="false">C390</f>
        <v>0.00393622682159418</v>
      </c>
      <c r="D391" s="270" t="n">
        <f aca="false">D390</f>
        <v>0.00385638121039013</v>
      </c>
      <c r="E391" s="270" t="n">
        <f aca="false">E390</f>
        <v>0.00377781509401422</v>
      </c>
      <c r="F391" s="270" t="n">
        <f aca="false">F390</f>
        <v>0.00370414501831164</v>
      </c>
      <c r="G391" s="270" t="n">
        <f aca="false">G390</f>
        <v>0.0036245604785526</v>
      </c>
      <c r="H391" s="270" t="n">
        <f aca="false">H390</f>
        <v>0.00355863056523388</v>
      </c>
      <c r="I391" s="270" t="n">
        <f aca="false">I390</f>
        <v>0.00349232850078194</v>
      </c>
      <c r="J391" s="270" t="n">
        <f aca="false">J390</f>
        <v>0.00342509002987668</v>
      </c>
      <c r="K391" s="270" t="n">
        <f aca="false">K390</f>
        <v>0.00335898177460584</v>
      </c>
      <c r="L391" s="270" t="n">
        <f aca="false">L390</f>
        <v>0.00328711982833078</v>
      </c>
      <c r="M391" s="270" t="n">
        <f aca="false">M390</f>
        <v>0.00323134117340891</v>
      </c>
      <c r="N391" s="270" t="n">
        <f aca="false">N390</f>
        <v>0.0031753224644505</v>
      </c>
      <c r="O391" s="270" t="n">
        <f aca="false">O390</f>
        <v>0.00311516501714764</v>
      </c>
      <c r="P391" s="270" t="n">
        <f aca="false">P390</f>
        <v>0.00315780358271915</v>
      </c>
      <c r="Q391" s="270" t="n">
        <f aca="false">Q390</f>
        <v>0.00300902782681737</v>
      </c>
      <c r="R391" s="270" t="n">
        <f aca="false">R390</f>
        <v>0.00296163622842753</v>
      </c>
      <c r="S391" s="270" t="n">
        <f aca="false">S390</f>
        <v>0.00291504303142148</v>
      </c>
      <c r="T391" s="270" t="n">
        <f aca="false">T390</f>
        <v>0.00287305562722561</v>
      </c>
      <c r="U391" s="270" t="n">
        <f aca="false">U390</f>
        <v>0.00283573690906002</v>
      </c>
      <c r="V391" s="270" t="n">
        <f aca="false">V390</f>
        <v>0.00279506008467254</v>
      </c>
      <c r="W391" s="270" t="n">
        <f aca="false">W390</f>
        <v>0.0027597046980472</v>
      </c>
      <c r="X391" s="270" t="n">
        <f aca="false">X390</f>
        <v>0.00272483506773341</v>
      </c>
      <c r="Y391" s="270" t="n">
        <f aca="false">Y390</f>
        <v>0.00268832854346823</v>
      </c>
      <c r="Z391" s="270" t="n">
        <f aca="false">Z390</f>
        <v>0.00264672184961574</v>
      </c>
      <c r="AA391" s="270" t="n">
        <f aca="false">AA390</f>
        <v>0.00260908178957306</v>
      </c>
      <c r="AB391" s="270" t="n">
        <f aca="false">AB390</f>
        <v>0.00257571887904766</v>
      </c>
      <c r="AC391" s="270" t="n">
        <f aca="false">AC390</f>
        <v>0.00254326094472036</v>
      </c>
      <c r="AD391" s="270" t="n">
        <f aca="false">AD390</f>
        <v>0.00251320277335779</v>
      </c>
      <c r="AE391" s="270" t="n">
        <f aca="false">AE390</f>
        <v>0.00247938178767881</v>
      </c>
      <c r="AF391" s="270" t="n">
        <f aca="false">AF390</f>
        <v>0.00244758595390848</v>
      </c>
    </row>
    <row r="392" customFormat="false" ht="15" hidden="false" customHeight="false" outlineLevel="0" collapsed="false">
      <c r="A392" s="281" t="n">
        <v>53</v>
      </c>
      <c r="B392" s="282" t="n">
        <f aca="false">B391</f>
        <v>0.00401787659861019</v>
      </c>
      <c r="C392" s="282" t="n">
        <f aca="false">C391</f>
        <v>0.00393622682159418</v>
      </c>
      <c r="D392" s="282" t="n">
        <f aca="false">D391</f>
        <v>0.00385638121039013</v>
      </c>
      <c r="E392" s="282" t="n">
        <f aca="false">E391</f>
        <v>0.00377781509401422</v>
      </c>
      <c r="F392" s="282" t="n">
        <f aca="false">F391</f>
        <v>0.00370414501831164</v>
      </c>
      <c r="G392" s="282" t="n">
        <f aca="false">G391</f>
        <v>0.0036245604785526</v>
      </c>
      <c r="H392" s="282" t="n">
        <f aca="false">H391</f>
        <v>0.00355863056523388</v>
      </c>
      <c r="I392" s="282" t="n">
        <f aca="false">I391</f>
        <v>0.00349232850078194</v>
      </c>
      <c r="J392" s="282" t="n">
        <f aca="false">J391</f>
        <v>0.00342509002987668</v>
      </c>
      <c r="K392" s="282" t="n">
        <f aca="false">K391</f>
        <v>0.00335898177460584</v>
      </c>
      <c r="L392" s="282" t="n">
        <f aca="false">L391</f>
        <v>0.00328711982833078</v>
      </c>
      <c r="M392" s="282" t="n">
        <f aca="false">M391</f>
        <v>0.00323134117340891</v>
      </c>
      <c r="N392" s="282" t="n">
        <f aca="false">N391</f>
        <v>0.0031753224644505</v>
      </c>
      <c r="O392" s="282" t="n">
        <f aca="false">O391</f>
        <v>0.00311516501714764</v>
      </c>
      <c r="P392" s="282" t="n">
        <f aca="false">P391</f>
        <v>0.00315780358271915</v>
      </c>
      <c r="Q392" s="282" t="n">
        <f aca="false">Q391</f>
        <v>0.00300902782681737</v>
      </c>
      <c r="R392" s="282" t="n">
        <f aca="false">R391</f>
        <v>0.00296163622842753</v>
      </c>
      <c r="S392" s="282" t="n">
        <f aca="false">S391</f>
        <v>0.00291504303142148</v>
      </c>
      <c r="T392" s="282" t="n">
        <f aca="false">T391</f>
        <v>0.00287305562722561</v>
      </c>
      <c r="U392" s="282" t="n">
        <f aca="false">U391</f>
        <v>0.00283573690906002</v>
      </c>
      <c r="V392" s="282" t="n">
        <f aca="false">V391</f>
        <v>0.00279506008467254</v>
      </c>
      <c r="W392" s="282" t="n">
        <f aca="false">W391</f>
        <v>0.0027597046980472</v>
      </c>
      <c r="X392" s="282" t="n">
        <f aca="false">X391</f>
        <v>0.00272483506773341</v>
      </c>
      <c r="Y392" s="282" t="n">
        <f aca="false">Y391</f>
        <v>0.00268832854346823</v>
      </c>
      <c r="Z392" s="282" t="n">
        <f aca="false">Z391</f>
        <v>0.00264672184961574</v>
      </c>
      <c r="AA392" s="282" t="n">
        <f aca="false">AA391</f>
        <v>0.00260908178957306</v>
      </c>
      <c r="AB392" s="282" t="n">
        <f aca="false">AB391</f>
        <v>0.00257571887904766</v>
      </c>
      <c r="AC392" s="282" t="n">
        <f aca="false">AC391</f>
        <v>0.00254326094472036</v>
      </c>
      <c r="AD392" s="282" t="n">
        <f aca="false">AD391</f>
        <v>0.00251320277335779</v>
      </c>
      <c r="AE392" s="282" t="n">
        <f aca="false">AE391</f>
        <v>0.00247938178767881</v>
      </c>
      <c r="AF392" s="282" t="n">
        <f aca="false">AF391</f>
        <v>0.00244758595390848</v>
      </c>
    </row>
    <row r="393" customFormat="false" ht="15" hidden="false" customHeight="false" outlineLevel="0" collapsed="false">
      <c r="A393" s="258" t="n">
        <v>54</v>
      </c>
      <c r="B393" s="270" t="n">
        <f aca="false">B392</f>
        <v>0.00401787659861019</v>
      </c>
      <c r="C393" s="270" t="n">
        <f aca="false">C392</f>
        <v>0.00393622682159418</v>
      </c>
      <c r="D393" s="270" t="n">
        <f aca="false">D392</f>
        <v>0.00385638121039013</v>
      </c>
      <c r="E393" s="270" t="n">
        <f aca="false">E392</f>
        <v>0.00377781509401422</v>
      </c>
      <c r="F393" s="270" t="n">
        <f aca="false">F392</f>
        <v>0.00370414501831164</v>
      </c>
      <c r="G393" s="270" t="n">
        <f aca="false">G392</f>
        <v>0.0036245604785526</v>
      </c>
      <c r="H393" s="270" t="n">
        <f aca="false">H392</f>
        <v>0.00355863056523388</v>
      </c>
      <c r="I393" s="270" t="n">
        <f aca="false">I392</f>
        <v>0.00349232850078194</v>
      </c>
      <c r="J393" s="270" t="n">
        <f aca="false">J392</f>
        <v>0.00342509002987668</v>
      </c>
      <c r="K393" s="270" t="n">
        <f aca="false">K392</f>
        <v>0.00335898177460584</v>
      </c>
      <c r="L393" s="270" t="n">
        <f aca="false">L392</f>
        <v>0.00328711982833078</v>
      </c>
      <c r="M393" s="270" t="n">
        <f aca="false">M392</f>
        <v>0.00323134117340891</v>
      </c>
      <c r="N393" s="270" t="n">
        <f aca="false">N392</f>
        <v>0.0031753224644505</v>
      </c>
      <c r="O393" s="270" t="n">
        <f aca="false">O392</f>
        <v>0.00311516501714764</v>
      </c>
      <c r="P393" s="270" t="n">
        <f aca="false">P392</f>
        <v>0.00315780358271915</v>
      </c>
      <c r="Q393" s="270" t="n">
        <f aca="false">Q392</f>
        <v>0.00300902782681737</v>
      </c>
      <c r="R393" s="270" t="n">
        <f aca="false">R392</f>
        <v>0.00296163622842753</v>
      </c>
      <c r="S393" s="270" t="n">
        <f aca="false">S392</f>
        <v>0.00291504303142148</v>
      </c>
      <c r="T393" s="270" t="n">
        <f aca="false">T392</f>
        <v>0.00287305562722561</v>
      </c>
      <c r="U393" s="270" t="n">
        <f aca="false">U392</f>
        <v>0.00283573690906002</v>
      </c>
      <c r="V393" s="270" t="n">
        <f aca="false">V392</f>
        <v>0.00279506008467254</v>
      </c>
      <c r="W393" s="270" t="n">
        <f aca="false">W392</f>
        <v>0.0027597046980472</v>
      </c>
      <c r="X393" s="270" t="n">
        <f aca="false">X392</f>
        <v>0.00272483506773341</v>
      </c>
      <c r="Y393" s="270" t="n">
        <f aca="false">Y392</f>
        <v>0.00268832854346823</v>
      </c>
      <c r="Z393" s="270" t="n">
        <f aca="false">Z392</f>
        <v>0.00264672184961574</v>
      </c>
      <c r="AA393" s="270" t="n">
        <f aca="false">AA392</f>
        <v>0.00260908178957306</v>
      </c>
      <c r="AB393" s="270" t="n">
        <f aca="false">AB392</f>
        <v>0.00257571887904766</v>
      </c>
      <c r="AC393" s="270" t="n">
        <f aca="false">AC392</f>
        <v>0.00254326094472036</v>
      </c>
      <c r="AD393" s="270" t="n">
        <f aca="false">AD392</f>
        <v>0.00251320277335779</v>
      </c>
      <c r="AE393" s="270" t="n">
        <f aca="false">AE392</f>
        <v>0.00247938178767881</v>
      </c>
      <c r="AF393" s="270" t="n">
        <f aca="false">AF392</f>
        <v>0.00244758595390848</v>
      </c>
    </row>
    <row r="394" customFormat="false" ht="15" hidden="false" customHeight="false" outlineLevel="0" collapsed="false">
      <c r="A394" s="281" t="n">
        <v>55</v>
      </c>
      <c r="B394" s="282" t="n">
        <f aca="false">B100</f>
        <v>0.00612573030891532</v>
      </c>
      <c r="C394" s="282" t="n">
        <f aca="false">C100</f>
        <v>0.00600335552591184</v>
      </c>
      <c r="D394" s="282" t="n">
        <f aca="false">D100</f>
        <v>0.00588477298860415</v>
      </c>
      <c r="E394" s="282" t="n">
        <f aca="false">E100</f>
        <v>0.00576303878945787</v>
      </c>
      <c r="F394" s="282" t="n">
        <f aca="false">F100</f>
        <v>0.00564494242623968</v>
      </c>
      <c r="G394" s="282" t="n">
        <f aca="false">G100</f>
        <v>0.00553965655279275</v>
      </c>
      <c r="H394" s="282" t="n">
        <f aca="false">H100</f>
        <v>0.00543076625724323</v>
      </c>
      <c r="I394" s="282" t="n">
        <f aca="false">I100</f>
        <v>0.00533085496982774</v>
      </c>
      <c r="J394" s="282" t="n">
        <f aca="false">J100</f>
        <v>0.00522964752249851</v>
      </c>
      <c r="K394" s="282" t="n">
        <f aca="false">K100</f>
        <v>0.00513693285819458</v>
      </c>
      <c r="L394" s="282" t="n">
        <f aca="false">L100</f>
        <v>0.00504211701552916</v>
      </c>
      <c r="M394" s="282" t="n">
        <f aca="false">M100</f>
        <v>0.00495235426642292</v>
      </c>
      <c r="N394" s="282" t="n">
        <f aca="false">N100</f>
        <v>0.00487019546328363</v>
      </c>
      <c r="O394" s="282" t="n">
        <f aca="false">O100</f>
        <v>0.00478846350010401</v>
      </c>
      <c r="P394" s="282" t="n">
        <f aca="false">P100</f>
        <v>0.00475469065779457</v>
      </c>
      <c r="Q394" s="282" t="n">
        <f aca="false">Q100</f>
        <v>0.00461469547649701</v>
      </c>
      <c r="R394" s="282" t="n">
        <f aca="false">R100</f>
        <v>0.00454446611442201</v>
      </c>
      <c r="S394" s="282" t="n">
        <f aca="false">S100</f>
        <v>0.0044684066258312</v>
      </c>
      <c r="T394" s="282" t="n">
        <f aca="false">T100</f>
        <v>0.00439560793366584</v>
      </c>
      <c r="U394" s="282" t="n">
        <f aca="false">U100</f>
        <v>0.00432679266638696</v>
      </c>
      <c r="V394" s="282" t="n">
        <f aca="false">V100</f>
        <v>0.00425953281250532</v>
      </c>
      <c r="W394" s="282" t="n">
        <f aca="false">W100</f>
        <v>0.00419957960275316</v>
      </c>
      <c r="X394" s="282" t="n">
        <f aca="false">X100</f>
        <v>0.00414377134271032</v>
      </c>
      <c r="Y394" s="282" t="n">
        <f aca="false">Y100</f>
        <v>0.00408843454179168</v>
      </c>
      <c r="Z394" s="282" t="n">
        <f aca="false">Z100</f>
        <v>0.00404018642353286</v>
      </c>
      <c r="AA394" s="282" t="n">
        <f aca="false">AA100</f>
        <v>0.00398546539625131</v>
      </c>
      <c r="AB394" s="282" t="n">
        <f aca="false">AB100</f>
        <v>0.00394389908443327</v>
      </c>
      <c r="AC394" s="282" t="n">
        <f aca="false">AC100</f>
        <v>0.00390203303564517</v>
      </c>
      <c r="AD394" s="282" t="n">
        <f aca="false">AD100</f>
        <v>0.00384894947722955</v>
      </c>
      <c r="AE394" s="282" t="n">
        <f aca="false">AE100</f>
        <v>0.00380589852179111</v>
      </c>
      <c r="AF394" s="282" t="n">
        <f aca="false">AF100</f>
        <v>0.00375476644928602</v>
      </c>
    </row>
    <row r="395" customFormat="false" ht="15" hidden="false" customHeight="false" outlineLevel="0" collapsed="false">
      <c r="A395" s="258" t="n">
        <v>56</v>
      </c>
      <c r="B395" s="270" t="n">
        <f aca="false">B394</f>
        <v>0.00612573030891532</v>
      </c>
      <c r="C395" s="270" t="n">
        <f aca="false">C394</f>
        <v>0.00600335552591184</v>
      </c>
      <c r="D395" s="270" t="n">
        <f aca="false">D394</f>
        <v>0.00588477298860415</v>
      </c>
      <c r="E395" s="270" t="n">
        <f aca="false">E394</f>
        <v>0.00576303878945787</v>
      </c>
      <c r="F395" s="270" t="n">
        <f aca="false">F394</f>
        <v>0.00564494242623968</v>
      </c>
      <c r="G395" s="270" t="n">
        <f aca="false">G394</f>
        <v>0.00553965655279275</v>
      </c>
      <c r="H395" s="270" t="n">
        <f aca="false">H394</f>
        <v>0.00543076625724323</v>
      </c>
      <c r="I395" s="270" t="n">
        <f aca="false">I394</f>
        <v>0.00533085496982774</v>
      </c>
      <c r="J395" s="270" t="n">
        <f aca="false">J394</f>
        <v>0.00522964752249851</v>
      </c>
      <c r="K395" s="270" t="n">
        <f aca="false">K394</f>
        <v>0.00513693285819458</v>
      </c>
      <c r="L395" s="270" t="n">
        <f aca="false">L394</f>
        <v>0.00504211701552916</v>
      </c>
      <c r="M395" s="270" t="n">
        <f aca="false">M394</f>
        <v>0.00495235426642292</v>
      </c>
      <c r="N395" s="270" t="n">
        <f aca="false">N394</f>
        <v>0.00487019546328363</v>
      </c>
      <c r="O395" s="270" t="n">
        <f aca="false">O394</f>
        <v>0.00478846350010401</v>
      </c>
      <c r="P395" s="270" t="n">
        <f aca="false">P394</f>
        <v>0.00475469065779457</v>
      </c>
      <c r="Q395" s="270" t="n">
        <f aca="false">Q394</f>
        <v>0.00461469547649701</v>
      </c>
      <c r="R395" s="270" t="n">
        <f aca="false">R394</f>
        <v>0.00454446611442201</v>
      </c>
      <c r="S395" s="270" t="n">
        <f aca="false">S394</f>
        <v>0.0044684066258312</v>
      </c>
      <c r="T395" s="270" t="n">
        <f aca="false">T394</f>
        <v>0.00439560793366584</v>
      </c>
      <c r="U395" s="270" t="n">
        <f aca="false">U394</f>
        <v>0.00432679266638696</v>
      </c>
      <c r="V395" s="270" t="n">
        <f aca="false">V394</f>
        <v>0.00425953281250532</v>
      </c>
      <c r="W395" s="270" t="n">
        <f aca="false">W394</f>
        <v>0.00419957960275316</v>
      </c>
      <c r="X395" s="270" t="n">
        <f aca="false">X394</f>
        <v>0.00414377134271032</v>
      </c>
      <c r="Y395" s="270" t="n">
        <f aca="false">Y394</f>
        <v>0.00408843454179168</v>
      </c>
      <c r="Z395" s="270" t="n">
        <f aca="false">Z394</f>
        <v>0.00404018642353286</v>
      </c>
      <c r="AA395" s="270" t="n">
        <f aca="false">AA394</f>
        <v>0.00398546539625131</v>
      </c>
      <c r="AB395" s="270" t="n">
        <f aca="false">AB394</f>
        <v>0.00394389908443327</v>
      </c>
      <c r="AC395" s="270" t="n">
        <f aca="false">AC394</f>
        <v>0.00390203303564517</v>
      </c>
      <c r="AD395" s="270" t="n">
        <f aca="false">AD394</f>
        <v>0.00384894947722955</v>
      </c>
      <c r="AE395" s="270" t="n">
        <f aca="false">AE394</f>
        <v>0.00380589852179111</v>
      </c>
      <c r="AF395" s="270" t="n">
        <f aca="false">AF394</f>
        <v>0.00375476644928602</v>
      </c>
    </row>
    <row r="396" customFormat="false" ht="15" hidden="false" customHeight="false" outlineLevel="0" collapsed="false">
      <c r="A396" s="281" t="n">
        <v>57</v>
      </c>
      <c r="B396" s="282" t="n">
        <f aca="false">B395</f>
        <v>0.00612573030891532</v>
      </c>
      <c r="C396" s="282" t="n">
        <f aca="false">C395</f>
        <v>0.00600335552591184</v>
      </c>
      <c r="D396" s="282" t="n">
        <f aca="false">D395</f>
        <v>0.00588477298860415</v>
      </c>
      <c r="E396" s="282" t="n">
        <f aca="false">E395</f>
        <v>0.00576303878945787</v>
      </c>
      <c r="F396" s="282" t="n">
        <f aca="false">F395</f>
        <v>0.00564494242623968</v>
      </c>
      <c r="G396" s="282" t="n">
        <f aca="false">G395</f>
        <v>0.00553965655279275</v>
      </c>
      <c r="H396" s="282" t="n">
        <f aca="false">H395</f>
        <v>0.00543076625724323</v>
      </c>
      <c r="I396" s="282" t="n">
        <f aca="false">I395</f>
        <v>0.00533085496982774</v>
      </c>
      <c r="J396" s="282" t="n">
        <f aca="false">J395</f>
        <v>0.00522964752249851</v>
      </c>
      <c r="K396" s="282" t="n">
        <f aca="false">K395</f>
        <v>0.00513693285819458</v>
      </c>
      <c r="L396" s="282" t="n">
        <f aca="false">L395</f>
        <v>0.00504211701552916</v>
      </c>
      <c r="M396" s="282" t="n">
        <f aca="false">M395</f>
        <v>0.00495235426642292</v>
      </c>
      <c r="N396" s="282" t="n">
        <f aca="false">N395</f>
        <v>0.00487019546328363</v>
      </c>
      <c r="O396" s="282" t="n">
        <f aca="false">O395</f>
        <v>0.00478846350010401</v>
      </c>
      <c r="P396" s="282" t="n">
        <f aca="false">P395</f>
        <v>0.00475469065779457</v>
      </c>
      <c r="Q396" s="282" t="n">
        <f aca="false">Q395</f>
        <v>0.00461469547649701</v>
      </c>
      <c r="R396" s="282" t="n">
        <f aca="false">R395</f>
        <v>0.00454446611442201</v>
      </c>
      <c r="S396" s="282" t="n">
        <f aca="false">S395</f>
        <v>0.0044684066258312</v>
      </c>
      <c r="T396" s="282" t="n">
        <f aca="false">T395</f>
        <v>0.00439560793366584</v>
      </c>
      <c r="U396" s="282" t="n">
        <f aca="false">U395</f>
        <v>0.00432679266638696</v>
      </c>
      <c r="V396" s="282" t="n">
        <f aca="false">V395</f>
        <v>0.00425953281250532</v>
      </c>
      <c r="W396" s="282" t="n">
        <f aca="false">W395</f>
        <v>0.00419957960275316</v>
      </c>
      <c r="X396" s="282" t="n">
        <f aca="false">X395</f>
        <v>0.00414377134271032</v>
      </c>
      <c r="Y396" s="282" t="n">
        <f aca="false">Y395</f>
        <v>0.00408843454179168</v>
      </c>
      <c r="Z396" s="282" t="n">
        <f aca="false">Z395</f>
        <v>0.00404018642353286</v>
      </c>
      <c r="AA396" s="282" t="n">
        <f aca="false">AA395</f>
        <v>0.00398546539625131</v>
      </c>
      <c r="AB396" s="282" t="n">
        <f aca="false">AB395</f>
        <v>0.00394389908443327</v>
      </c>
      <c r="AC396" s="282" t="n">
        <f aca="false">AC395</f>
        <v>0.00390203303564517</v>
      </c>
      <c r="AD396" s="282" t="n">
        <f aca="false">AD395</f>
        <v>0.00384894947722955</v>
      </c>
      <c r="AE396" s="282" t="n">
        <f aca="false">AE395</f>
        <v>0.00380589852179111</v>
      </c>
      <c r="AF396" s="282" t="n">
        <f aca="false">AF395</f>
        <v>0.00375476644928602</v>
      </c>
    </row>
    <row r="397" customFormat="false" ht="15" hidden="false" customHeight="false" outlineLevel="0" collapsed="false">
      <c r="A397" s="258" t="n">
        <v>58</v>
      </c>
      <c r="B397" s="270" t="n">
        <f aca="false">B396</f>
        <v>0.00612573030891532</v>
      </c>
      <c r="C397" s="270" t="n">
        <f aca="false">C396</f>
        <v>0.00600335552591184</v>
      </c>
      <c r="D397" s="270" t="n">
        <f aca="false">D396</f>
        <v>0.00588477298860415</v>
      </c>
      <c r="E397" s="270" t="n">
        <f aca="false">E396</f>
        <v>0.00576303878945787</v>
      </c>
      <c r="F397" s="270" t="n">
        <f aca="false">F396</f>
        <v>0.00564494242623968</v>
      </c>
      <c r="G397" s="270" t="n">
        <f aca="false">G396</f>
        <v>0.00553965655279275</v>
      </c>
      <c r="H397" s="270" t="n">
        <f aca="false">H396</f>
        <v>0.00543076625724323</v>
      </c>
      <c r="I397" s="270" t="n">
        <f aca="false">I396</f>
        <v>0.00533085496982774</v>
      </c>
      <c r="J397" s="270" t="n">
        <f aca="false">J396</f>
        <v>0.00522964752249851</v>
      </c>
      <c r="K397" s="270" t="n">
        <f aca="false">K396</f>
        <v>0.00513693285819458</v>
      </c>
      <c r="L397" s="270" t="n">
        <f aca="false">L396</f>
        <v>0.00504211701552916</v>
      </c>
      <c r="M397" s="270" t="n">
        <f aca="false">M396</f>
        <v>0.00495235426642292</v>
      </c>
      <c r="N397" s="270" t="n">
        <f aca="false">N396</f>
        <v>0.00487019546328363</v>
      </c>
      <c r="O397" s="270" t="n">
        <f aca="false">O396</f>
        <v>0.00478846350010401</v>
      </c>
      <c r="P397" s="270" t="n">
        <f aca="false">P396</f>
        <v>0.00475469065779457</v>
      </c>
      <c r="Q397" s="270" t="n">
        <f aca="false">Q396</f>
        <v>0.00461469547649701</v>
      </c>
      <c r="R397" s="270" t="n">
        <f aca="false">R396</f>
        <v>0.00454446611442201</v>
      </c>
      <c r="S397" s="270" t="n">
        <f aca="false">S396</f>
        <v>0.0044684066258312</v>
      </c>
      <c r="T397" s="270" t="n">
        <f aca="false">T396</f>
        <v>0.00439560793366584</v>
      </c>
      <c r="U397" s="270" t="n">
        <f aca="false">U396</f>
        <v>0.00432679266638696</v>
      </c>
      <c r="V397" s="270" t="n">
        <f aca="false">V396</f>
        <v>0.00425953281250532</v>
      </c>
      <c r="W397" s="270" t="n">
        <f aca="false">W396</f>
        <v>0.00419957960275316</v>
      </c>
      <c r="X397" s="270" t="n">
        <f aca="false">X396</f>
        <v>0.00414377134271032</v>
      </c>
      <c r="Y397" s="270" t="n">
        <f aca="false">Y396</f>
        <v>0.00408843454179168</v>
      </c>
      <c r="Z397" s="270" t="n">
        <f aca="false">Z396</f>
        <v>0.00404018642353286</v>
      </c>
      <c r="AA397" s="270" t="n">
        <f aca="false">AA396</f>
        <v>0.00398546539625131</v>
      </c>
      <c r="AB397" s="270" t="n">
        <f aca="false">AB396</f>
        <v>0.00394389908443327</v>
      </c>
      <c r="AC397" s="270" t="n">
        <f aca="false">AC396</f>
        <v>0.00390203303564517</v>
      </c>
      <c r="AD397" s="270" t="n">
        <f aca="false">AD396</f>
        <v>0.00384894947722955</v>
      </c>
      <c r="AE397" s="270" t="n">
        <f aca="false">AE396</f>
        <v>0.00380589852179111</v>
      </c>
      <c r="AF397" s="270" t="n">
        <f aca="false">AF396</f>
        <v>0.00375476644928602</v>
      </c>
    </row>
    <row r="398" customFormat="false" ht="15" hidden="false" customHeight="false" outlineLevel="0" collapsed="false">
      <c r="A398" s="281" t="n">
        <v>59</v>
      </c>
      <c r="B398" s="282" t="n">
        <f aca="false">B397</f>
        <v>0.00612573030891532</v>
      </c>
      <c r="C398" s="282" t="n">
        <f aca="false">C397</f>
        <v>0.00600335552591184</v>
      </c>
      <c r="D398" s="282" t="n">
        <f aca="false">D397</f>
        <v>0.00588477298860415</v>
      </c>
      <c r="E398" s="282" t="n">
        <f aca="false">E397</f>
        <v>0.00576303878945787</v>
      </c>
      <c r="F398" s="282" t="n">
        <f aca="false">F397</f>
        <v>0.00564494242623968</v>
      </c>
      <c r="G398" s="282" t="n">
        <f aca="false">G397</f>
        <v>0.00553965655279275</v>
      </c>
      <c r="H398" s="282" t="n">
        <f aca="false">H397</f>
        <v>0.00543076625724323</v>
      </c>
      <c r="I398" s="282" t="n">
        <f aca="false">I397</f>
        <v>0.00533085496982774</v>
      </c>
      <c r="J398" s="282" t="n">
        <f aca="false">J397</f>
        <v>0.00522964752249851</v>
      </c>
      <c r="K398" s="282" t="n">
        <f aca="false">K397</f>
        <v>0.00513693285819458</v>
      </c>
      <c r="L398" s="282" t="n">
        <f aca="false">L397</f>
        <v>0.00504211701552916</v>
      </c>
      <c r="M398" s="282" t="n">
        <f aca="false">M397</f>
        <v>0.00495235426642292</v>
      </c>
      <c r="N398" s="282" t="n">
        <f aca="false">N397</f>
        <v>0.00487019546328363</v>
      </c>
      <c r="O398" s="282" t="n">
        <f aca="false">O397</f>
        <v>0.00478846350010401</v>
      </c>
      <c r="P398" s="282" t="n">
        <f aca="false">P397</f>
        <v>0.00475469065779457</v>
      </c>
      <c r="Q398" s="282" t="n">
        <f aca="false">Q397</f>
        <v>0.00461469547649701</v>
      </c>
      <c r="R398" s="282" t="n">
        <f aca="false">R397</f>
        <v>0.00454446611442201</v>
      </c>
      <c r="S398" s="282" t="n">
        <f aca="false">S397</f>
        <v>0.0044684066258312</v>
      </c>
      <c r="T398" s="282" t="n">
        <f aca="false">T397</f>
        <v>0.00439560793366584</v>
      </c>
      <c r="U398" s="282" t="n">
        <f aca="false">U397</f>
        <v>0.00432679266638696</v>
      </c>
      <c r="V398" s="282" t="n">
        <f aca="false">V397</f>
        <v>0.00425953281250532</v>
      </c>
      <c r="W398" s="282" t="n">
        <f aca="false">W397</f>
        <v>0.00419957960275316</v>
      </c>
      <c r="X398" s="282" t="n">
        <f aca="false">X397</f>
        <v>0.00414377134271032</v>
      </c>
      <c r="Y398" s="282" t="n">
        <f aca="false">Y397</f>
        <v>0.00408843454179168</v>
      </c>
      <c r="Z398" s="282" t="n">
        <f aca="false">Z397</f>
        <v>0.00404018642353286</v>
      </c>
      <c r="AA398" s="282" t="n">
        <f aca="false">AA397</f>
        <v>0.00398546539625131</v>
      </c>
      <c r="AB398" s="282" t="n">
        <f aca="false">AB397</f>
        <v>0.00394389908443327</v>
      </c>
      <c r="AC398" s="282" t="n">
        <f aca="false">AC397</f>
        <v>0.00390203303564517</v>
      </c>
      <c r="AD398" s="282" t="n">
        <f aca="false">AD397</f>
        <v>0.00384894947722955</v>
      </c>
      <c r="AE398" s="282" t="n">
        <f aca="false">AE397</f>
        <v>0.00380589852179111</v>
      </c>
      <c r="AF398" s="282" t="n">
        <f aca="false">AF397</f>
        <v>0.00375476644928602</v>
      </c>
    </row>
    <row r="399" customFormat="false" ht="15" hidden="false" customHeight="false" outlineLevel="0" collapsed="false">
      <c r="A399" s="258" t="n">
        <v>60</v>
      </c>
      <c r="B399" s="270" t="n">
        <f aca="false">B101</f>
        <v>0.00904810330735114</v>
      </c>
      <c r="C399" s="270" t="n">
        <f aca="false">C101</f>
        <v>0.00888433494157137</v>
      </c>
      <c r="D399" s="270" t="n">
        <f aca="false">D101</f>
        <v>0.00872682042071552</v>
      </c>
      <c r="E399" s="270" t="n">
        <f aca="false">E101</f>
        <v>0.00857667160547528</v>
      </c>
      <c r="F399" s="270" t="n">
        <f aca="false">F101</f>
        <v>0.00842637410147392</v>
      </c>
      <c r="G399" s="270" t="n">
        <f aca="false">G101</f>
        <v>0.00826837916891351</v>
      </c>
      <c r="H399" s="270" t="n">
        <f aca="false">H101</f>
        <v>0.00813657978847803</v>
      </c>
      <c r="I399" s="270" t="n">
        <f aca="false">I101</f>
        <v>0.00799813739195899</v>
      </c>
      <c r="J399" s="270" t="n">
        <f aca="false">J101</f>
        <v>0.00787289936178272</v>
      </c>
      <c r="K399" s="270" t="n">
        <f aca="false">K101</f>
        <v>0.00773317833629622</v>
      </c>
      <c r="L399" s="270" t="n">
        <f aca="false">L101</f>
        <v>0.00760164606775449</v>
      </c>
      <c r="M399" s="270" t="n">
        <f aca="false">M101</f>
        <v>0.00748738061339865</v>
      </c>
      <c r="N399" s="270" t="n">
        <f aca="false">N101</f>
        <v>0.00737019137009869</v>
      </c>
      <c r="O399" s="270" t="n">
        <f aca="false">O101</f>
        <v>0.00726038232285455</v>
      </c>
      <c r="P399" s="270" t="n">
        <f aca="false">P101</f>
        <v>0.00721947903658811</v>
      </c>
      <c r="Q399" s="270" t="n">
        <f aca="false">Q101</f>
        <v>0.00704023499922254</v>
      </c>
      <c r="R399" s="270" t="n">
        <f aca="false">R101</f>
        <v>0.0069408678223004</v>
      </c>
      <c r="S399" s="270" t="n">
        <f aca="false">S101</f>
        <v>0.00684680177184189</v>
      </c>
      <c r="T399" s="270" t="n">
        <f aca="false">T101</f>
        <v>0.0067473665129207</v>
      </c>
      <c r="U399" s="270" t="n">
        <f aca="false">U101</f>
        <v>0.00664730847357616</v>
      </c>
      <c r="V399" s="270" t="n">
        <f aca="false">V101</f>
        <v>0.00654423278910856</v>
      </c>
      <c r="W399" s="270" t="n">
        <f aca="false">W101</f>
        <v>0.00645686082875544</v>
      </c>
      <c r="X399" s="270" t="n">
        <f aca="false">X101</f>
        <v>0.00636737808569915</v>
      </c>
      <c r="Y399" s="270" t="n">
        <f aca="false">Y101</f>
        <v>0.00628884609002676</v>
      </c>
      <c r="Z399" s="270" t="n">
        <f aca="false">Z101</f>
        <v>0.00620405680649537</v>
      </c>
      <c r="AA399" s="270" t="n">
        <f aca="false">AA101</f>
        <v>0.00612968915601489</v>
      </c>
      <c r="AB399" s="270" t="n">
        <f aca="false">AB101</f>
        <v>0.00605766673680807</v>
      </c>
      <c r="AC399" s="270" t="n">
        <f aca="false">AC101</f>
        <v>0.00599007999732579</v>
      </c>
      <c r="AD399" s="270" t="n">
        <f aca="false">AD101</f>
        <v>0.00593245584188777</v>
      </c>
      <c r="AE399" s="270" t="n">
        <f aca="false">AE101</f>
        <v>0.00586780718880478</v>
      </c>
      <c r="AF399" s="270" t="n">
        <f aca="false">AF101</f>
        <v>0.00581176336678474</v>
      </c>
    </row>
    <row r="400" customFormat="false" ht="15" hidden="false" customHeight="false" outlineLevel="0" collapsed="false">
      <c r="A400" s="281" t="n">
        <v>61</v>
      </c>
      <c r="B400" s="282" t="n">
        <f aca="false">B399</f>
        <v>0.00904810330735114</v>
      </c>
      <c r="C400" s="282" t="n">
        <f aca="false">C399</f>
        <v>0.00888433494157137</v>
      </c>
      <c r="D400" s="282" t="n">
        <f aca="false">D399</f>
        <v>0.00872682042071552</v>
      </c>
      <c r="E400" s="282" t="n">
        <f aca="false">E399</f>
        <v>0.00857667160547528</v>
      </c>
      <c r="F400" s="282" t="n">
        <f aca="false">F399</f>
        <v>0.00842637410147392</v>
      </c>
      <c r="G400" s="282" t="n">
        <f aca="false">G399</f>
        <v>0.00826837916891351</v>
      </c>
      <c r="H400" s="282" t="n">
        <f aca="false">H399</f>
        <v>0.00813657978847803</v>
      </c>
      <c r="I400" s="282" t="n">
        <f aca="false">I399</f>
        <v>0.00799813739195899</v>
      </c>
      <c r="J400" s="282" t="n">
        <f aca="false">J399</f>
        <v>0.00787289936178272</v>
      </c>
      <c r="K400" s="282" t="n">
        <f aca="false">K399</f>
        <v>0.00773317833629622</v>
      </c>
      <c r="L400" s="282" t="n">
        <f aca="false">L399</f>
        <v>0.00760164606775449</v>
      </c>
      <c r="M400" s="282" t="n">
        <f aca="false">M399</f>
        <v>0.00748738061339865</v>
      </c>
      <c r="N400" s="282" t="n">
        <f aca="false">N399</f>
        <v>0.00737019137009869</v>
      </c>
      <c r="O400" s="282" t="n">
        <f aca="false">O399</f>
        <v>0.00726038232285455</v>
      </c>
      <c r="P400" s="282" t="n">
        <f aca="false">P399</f>
        <v>0.00721947903658811</v>
      </c>
      <c r="Q400" s="282" t="n">
        <f aca="false">Q399</f>
        <v>0.00704023499922254</v>
      </c>
      <c r="R400" s="282" t="n">
        <f aca="false">R399</f>
        <v>0.0069408678223004</v>
      </c>
      <c r="S400" s="282" t="n">
        <f aca="false">S399</f>
        <v>0.00684680177184189</v>
      </c>
      <c r="T400" s="282" t="n">
        <f aca="false">T399</f>
        <v>0.0067473665129207</v>
      </c>
      <c r="U400" s="282" t="n">
        <f aca="false">U399</f>
        <v>0.00664730847357616</v>
      </c>
      <c r="V400" s="282" t="n">
        <f aca="false">V399</f>
        <v>0.00654423278910856</v>
      </c>
      <c r="W400" s="282" t="n">
        <f aca="false">W399</f>
        <v>0.00645686082875544</v>
      </c>
      <c r="X400" s="282" t="n">
        <f aca="false">X399</f>
        <v>0.00636737808569915</v>
      </c>
      <c r="Y400" s="282" t="n">
        <f aca="false">Y399</f>
        <v>0.00628884609002676</v>
      </c>
      <c r="Z400" s="282" t="n">
        <f aca="false">Z399</f>
        <v>0.00620405680649537</v>
      </c>
      <c r="AA400" s="282" t="n">
        <f aca="false">AA399</f>
        <v>0.00612968915601489</v>
      </c>
      <c r="AB400" s="282" t="n">
        <f aca="false">AB399</f>
        <v>0.00605766673680807</v>
      </c>
      <c r="AC400" s="282" t="n">
        <f aca="false">AC399</f>
        <v>0.00599007999732579</v>
      </c>
      <c r="AD400" s="282" t="n">
        <f aca="false">AD399</f>
        <v>0.00593245584188777</v>
      </c>
      <c r="AE400" s="282" t="n">
        <f aca="false">AE399</f>
        <v>0.00586780718880478</v>
      </c>
      <c r="AF400" s="282" t="n">
        <f aca="false">AF399</f>
        <v>0.00581176336678474</v>
      </c>
    </row>
    <row r="401" customFormat="false" ht="15" hidden="false" customHeight="false" outlineLevel="0" collapsed="false">
      <c r="A401" s="258" t="n">
        <v>62</v>
      </c>
      <c r="B401" s="270" t="n">
        <f aca="false">B400</f>
        <v>0.00904810330735114</v>
      </c>
      <c r="C401" s="270" t="n">
        <f aca="false">C400</f>
        <v>0.00888433494157137</v>
      </c>
      <c r="D401" s="270" t="n">
        <f aca="false">D400</f>
        <v>0.00872682042071552</v>
      </c>
      <c r="E401" s="270" t="n">
        <f aca="false">E400</f>
        <v>0.00857667160547528</v>
      </c>
      <c r="F401" s="270" t="n">
        <f aca="false">F400</f>
        <v>0.00842637410147392</v>
      </c>
      <c r="G401" s="270" t="n">
        <f aca="false">G400</f>
        <v>0.00826837916891351</v>
      </c>
      <c r="H401" s="270" t="n">
        <f aca="false">H400</f>
        <v>0.00813657978847803</v>
      </c>
      <c r="I401" s="270" t="n">
        <f aca="false">I400</f>
        <v>0.00799813739195899</v>
      </c>
      <c r="J401" s="270" t="n">
        <f aca="false">J400</f>
        <v>0.00787289936178272</v>
      </c>
      <c r="K401" s="270" t="n">
        <f aca="false">K400</f>
        <v>0.00773317833629622</v>
      </c>
      <c r="L401" s="270" t="n">
        <f aca="false">L400</f>
        <v>0.00760164606775449</v>
      </c>
      <c r="M401" s="270" t="n">
        <f aca="false">M400</f>
        <v>0.00748738061339865</v>
      </c>
      <c r="N401" s="270" t="n">
        <f aca="false">N400</f>
        <v>0.00737019137009869</v>
      </c>
      <c r="O401" s="270" t="n">
        <f aca="false">O400</f>
        <v>0.00726038232285455</v>
      </c>
      <c r="P401" s="270" t="n">
        <f aca="false">P400</f>
        <v>0.00721947903658811</v>
      </c>
      <c r="Q401" s="270" t="n">
        <f aca="false">Q400</f>
        <v>0.00704023499922254</v>
      </c>
      <c r="R401" s="270" t="n">
        <f aca="false">R400</f>
        <v>0.0069408678223004</v>
      </c>
      <c r="S401" s="270" t="n">
        <f aca="false">S400</f>
        <v>0.00684680177184189</v>
      </c>
      <c r="T401" s="270" t="n">
        <f aca="false">T400</f>
        <v>0.0067473665129207</v>
      </c>
      <c r="U401" s="270" t="n">
        <f aca="false">U400</f>
        <v>0.00664730847357616</v>
      </c>
      <c r="V401" s="270" t="n">
        <f aca="false">V400</f>
        <v>0.00654423278910856</v>
      </c>
      <c r="W401" s="270" t="n">
        <f aca="false">W400</f>
        <v>0.00645686082875544</v>
      </c>
      <c r="X401" s="270" t="n">
        <f aca="false">X400</f>
        <v>0.00636737808569915</v>
      </c>
      <c r="Y401" s="270" t="n">
        <f aca="false">Y400</f>
        <v>0.00628884609002676</v>
      </c>
      <c r="Z401" s="270" t="n">
        <f aca="false">Z400</f>
        <v>0.00620405680649537</v>
      </c>
      <c r="AA401" s="270" t="n">
        <f aca="false">AA400</f>
        <v>0.00612968915601489</v>
      </c>
      <c r="AB401" s="270" t="n">
        <f aca="false">AB400</f>
        <v>0.00605766673680807</v>
      </c>
      <c r="AC401" s="270" t="n">
        <f aca="false">AC400</f>
        <v>0.00599007999732579</v>
      </c>
      <c r="AD401" s="270" t="n">
        <f aca="false">AD400</f>
        <v>0.00593245584188777</v>
      </c>
      <c r="AE401" s="270" t="n">
        <f aca="false">AE400</f>
        <v>0.00586780718880478</v>
      </c>
      <c r="AF401" s="270" t="n">
        <f aca="false">AF400</f>
        <v>0.00581176336678474</v>
      </c>
    </row>
    <row r="402" customFormat="false" ht="15" hidden="false" customHeight="false" outlineLevel="0" collapsed="false">
      <c r="A402" s="281" t="n">
        <v>63</v>
      </c>
      <c r="B402" s="282" t="n">
        <f aca="false">B401</f>
        <v>0.00904810330735114</v>
      </c>
      <c r="C402" s="282" t="n">
        <f aca="false">C401</f>
        <v>0.00888433494157137</v>
      </c>
      <c r="D402" s="282" t="n">
        <f aca="false">D401</f>
        <v>0.00872682042071552</v>
      </c>
      <c r="E402" s="282" t="n">
        <f aca="false">E401</f>
        <v>0.00857667160547528</v>
      </c>
      <c r="F402" s="282" t="n">
        <f aca="false">F401</f>
        <v>0.00842637410147392</v>
      </c>
      <c r="G402" s="282" t="n">
        <f aca="false">G401</f>
        <v>0.00826837916891351</v>
      </c>
      <c r="H402" s="282" t="n">
        <f aca="false">H401</f>
        <v>0.00813657978847803</v>
      </c>
      <c r="I402" s="282" t="n">
        <f aca="false">I401</f>
        <v>0.00799813739195899</v>
      </c>
      <c r="J402" s="282" t="n">
        <f aca="false">J401</f>
        <v>0.00787289936178272</v>
      </c>
      <c r="K402" s="282" t="n">
        <f aca="false">K401</f>
        <v>0.00773317833629622</v>
      </c>
      <c r="L402" s="282" t="n">
        <f aca="false">L401</f>
        <v>0.00760164606775449</v>
      </c>
      <c r="M402" s="282" t="n">
        <f aca="false">M401</f>
        <v>0.00748738061339865</v>
      </c>
      <c r="N402" s="282" t="n">
        <f aca="false">N401</f>
        <v>0.00737019137009869</v>
      </c>
      <c r="O402" s="282" t="n">
        <f aca="false">O401</f>
        <v>0.00726038232285455</v>
      </c>
      <c r="P402" s="282" t="n">
        <f aca="false">P401</f>
        <v>0.00721947903658811</v>
      </c>
      <c r="Q402" s="282" t="n">
        <f aca="false">Q401</f>
        <v>0.00704023499922254</v>
      </c>
      <c r="R402" s="282" t="n">
        <f aca="false">R401</f>
        <v>0.0069408678223004</v>
      </c>
      <c r="S402" s="282" t="n">
        <f aca="false">S401</f>
        <v>0.00684680177184189</v>
      </c>
      <c r="T402" s="282" t="n">
        <f aca="false">T401</f>
        <v>0.0067473665129207</v>
      </c>
      <c r="U402" s="282" t="n">
        <f aca="false">U401</f>
        <v>0.00664730847357616</v>
      </c>
      <c r="V402" s="282" t="n">
        <f aca="false">V401</f>
        <v>0.00654423278910856</v>
      </c>
      <c r="W402" s="282" t="n">
        <f aca="false">W401</f>
        <v>0.00645686082875544</v>
      </c>
      <c r="X402" s="282" t="n">
        <f aca="false">X401</f>
        <v>0.00636737808569915</v>
      </c>
      <c r="Y402" s="282" t="n">
        <f aca="false">Y401</f>
        <v>0.00628884609002676</v>
      </c>
      <c r="Z402" s="282" t="n">
        <f aca="false">Z401</f>
        <v>0.00620405680649537</v>
      </c>
      <c r="AA402" s="282" t="n">
        <f aca="false">AA401</f>
        <v>0.00612968915601489</v>
      </c>
      <c r="AB402" s="282" t="n">
        <f aca="false">AB401</f>
        <v>0.00605766673680807</v>
      </c>
      <c r="AC402" s="282" t="n">
        <f aca="false">AC401</f>
        <v>0.00599007999732579</v>
      </c>
      <c r="AD402" s="282" t="n">
        <f aca="false">AD401</f>
        <v>0.00593245584188777</v>
      </c>
      <c r="AE402" s="282" t="n">
        <f aca="false">AE401</f>
        <v>0.00586780718880478</v>
      </c>
      <c r="AF402" s="282" t="n">
        <f aca="false">AF401</f>
        <v>0.00581176336678474</v>
      </c>
    </row>
    <row r="403" customFormat="false" ht="15" hidden="false" customHeight="false" outlineLevel="0" collapsed="false">
      <c r="A403" s="258" t="n">
        <v>64</v>
      </c>
      <c r="B403" s="270" t="n">
        <f aca="false">B402</f>
        <v>0.00904810330735114</v>
      </c>
      <c r="C403" s="270" t="n">
        <f aca="false">C402</f>
        <v>0.00888433494157137</v>
      </c>
      <c r="D403" s="270" t="n">
        <f aca="false">D402</f>
        <v>0.00872682042071552</v>
      </c>
      <c r="E403" s="270" t="n">
        <f aca="false">E402</f>
        <v>0.00857667160547528</v>
      </c>
      <c r="F403" s="270" t="n">
        <f aca="false">F402</f>
        <v>0.00842637410147392</v>
      </c>
      <c r="G403" s="270" t="n">
        <f aca="false">G402</f>
        <v>0.00826837916891351</v>
      </c>
      <c r="H403" s="270" t="n">
        <f aca="false">H402</f>
        <v>0.00813657978847803</v>
      </c>
      <c r="I403" s="270" t="n">
        <f aca="false">I402</f>
        <v>0.00799813739195899</v>
      </c>
      <c r="J403" s="270" t="n">
        <f aca="false">J402</f>
        <v>0.00787289936178272</v>
      </c>
      <c r="K403" s="270" t="n">
        <f aca="false">K402</f>
        <v>0.00773317833629622</v>
      </c>
      <c r="L403" s="270" t="n">
        <f aca="false">L402</f>
        <v>0.00760164606775449</v>
      </c>
      <c r="M403" s="270" t="n">
        <f aca="false">M402</f>
        <v>0.00748738061339865</v>
      </c>
      <c r="N403" s="270" t="n">
        <f aca="false">N402</f>
        <v>0.00737019137009869</v>
      </c>
      <c r="O403" s="270" t="n">
        <f aca="false">O402</f>
        <v>0.00726038232285455</v>
      </c>
      <c r="P403" s="270" t="n">
        <f aca="false">P402</f>
        <v>0.00721947903658811</v>
      </c>
      <c r="Q403" s="270" t="n">
        <f aca="false">Q402</f>
        <v>0.00704023499922254</v>
      </c>
      <c r="R403" s="270" t="n">
        <f aca="false">R402</f>
        <v>0.0069408678223004</v>
      </c>
      <c r="S403" s="270" t="n">
        <f aca="false">S402</f>
        <v>0.00684680177184189</v>
      </c>
      <c r="T403" s="270" t="n">
        <f aca="false">T402</f>
        <v>0.0067473665129207</v>
      </c>
      <c r="U403" s="270" t="n">
        <f aca="false">U402</f>
        <v>0.00664730847357616</v>
      </c>
      <c r="V403" s="270" t="n">
        <f aca="false">V402</f>
        <v>0.00654423278910856</v>
      </c>
      <c r="W403" s="270" t="n">
        <f aca="false">W402</f>
        <v>0.00645686082875544</v>
      </c>
      <c r="X403" s="270" t="n">
        <f aca="false">X402</f>
        <v>0.00636737808569915</v>
      </c>
      <c r="Y403" s="270" t="n">
        <f aca="false">Y402</f>
        <v>0.00628884609002676</v>
      </c>
      <c r="Z403" s="270" t="n">
        <f aca="false">Z402</f>
        <v>0.00620405680649537</v>
      </c>
      <c r="AA403" s="270" t="n">
        <f aca="false">AA402</f>
        <v>0.00612968915601489</v>
      </c>
      <c r="AB403" s="270" t="n">
        <f aca="false">AB402</f>
        <v>0.00605766673680807</v>
      </c>
      <c r="AC403" s="270" t="n">
        <f aca="false">AC402</f>
        <v>0.00599007999732579</v>
      </c>
      <c r="AD403" s="270" t="n">
        <f aca="false">AD402</f>
        <v>0.00593245584188777</v>
      </c>
      <c r="AE403" s="270" t="n">
        <f aca="false">AE402</f>
        <v>0.00586780718880478</v>
      </c>
      <c r="AF403" s="270" t="n">
        <f aca="false">AF402</f>
        <v>0.00581176336678474</v>
      </c>
    </row>
    <row r="404" customFormat="false" ht="15" hidden="false" customHeight="false" outlineLevel="0" collapsed="false">
      <c r="A404" s="281" t="n">
        <v>65</v>
      </c>
      <c r="B404" s="282" t="n">
        <f aca="false">B102</f>
        <v>0.0136976623318483</v>
      </c>
      <c r="C404" s="282" t="n">
        <f aca="false">C102</f>
        <v>0.0134642402020452</v>
      </c>
      <c r="D404" s="282" t="n">
        <f aca="false">D102</f>
        <v>0.0132386327253139</v>
      </c>
      <c r="E404" s="282" t="n">
        <f aca="false">E102</f>
        <v>0.0130151120909545</v>
      </c>
      <c r="F404" s="282" t="n">
        <f aca="false">F102</f>
        <v>0.0128107989551971</v>
      </c>
      <c r="G404" s="282" t="n">
        <f aca="false">G102</f>
        <v>0.0126080247569576</v>
      </c>
      <c r="H404" s="282" t="n">
        <f aca="false">H102</f>
        <v>0.0124268133811699</v>
      </c>
      <c r="I404" s="282" t="n">
        <f aca="false">I102</f>
        <v>0.0122448647284392</v>
      </c>
      <c r="J404" s="282" t="n">
        <f aca="false">J102</f>
        <v>0.0120618555523706</v>
      </c>
      <c r="K404" s="282" t="n">
        <f aca="false">K102</f>
        <v>0.0118878370335433</v>
      </c>
      <c r="L404" s="282" t="n">
        <f aca="false">L102</f>
        <v>0.0117108911066206</v>
      </c>
      <c r="M404" s="282" t="n">
        <f aca="false">M102</f>
        <v>0.0115561988371922</v>
      </c>
      <c r="N404" s="282" t="n">
        <f aca="false">N102</f>
        <v>0.0113963907849463</v>
      </c>
      <c r="O404" s="282" t="n">
        <f aca="false">O102</f>
        <v>0.011237234930264</v>
      </c>
      <c r="P404" s="282" t="n">
        <f aca="false">P102</f>
        <v>0.0112245908926427</v>
      </c>
      <c r="Q404" s="282" t="n">
        <f aca="false">Q102</f>
        <v>0.0109249543330298</v>
      </c>
      <c r="R404" s="282" t="n">
        <f aca="false">R102</f>
        <v>0.0107880939265969</v>
      </c>
      <c r="S404" s="282" t="n">
        <f aca="false">S102</f>
        <v>0.0106537432683637</v>
      </c>
      <c r="T404" s="282" t="n">
        <f aca="false">T102</f>
        <v>0.0105248064809707</v>
      </c>
      <c r="U404" s="282" t="n">
        <f aca="false">U102</f>
        <v>0.0103936044509963</v>
      </c>
      <c r="V404" s="282" t="n">
        <f aca="false">V102</f>
        <v>0.0102661288984697</v>
      </c>
      <c r="W404" s="282" t="n">
        <f aca="false">W102</f>
        <v>0.0101508297524053</v>
      </c>
      <c r="X404" s="282" t="n">
        <f aca="false">X102</f>
        <v>0.0100357775565966</v>
      </c>
      <c r="Y404" s="282" t="n">
        <f aca="false">Y102</f>
        <v>0.00991180512370234</v>
      </c>
      <c r="Z404" s="282" t="n">
        <f aca="false">Z102</f>
        <v>0.0097939543572935</v>
      </c>
      <c r="AA404" s="282" t="n">
        <f aca="false">AA102</f>
        <v>0.00967272542201926</v>
      </c>
      <c r="AB404" s="282" t="n">
        <f aca="false">AB102</f>
        <v>0.00956321697527608</v>
      </c>
      <c r="AC404" s="282" t="n">
        <f aca="false">AC102</f>
        <v>0.00945617926777467</v>
      </c>
      <c r="AD404" s="282" t="n">
        <f aca="false">AD102</f>
        <v>0.00935701469855687</v>
      </c>
      <c r="AE404" s="282" t="n">
        <f aca="false">AE102</f>
        <v>0.00926098870767037</v>
      </c>
      <c r="AF404" s="282" t="n">
        <f aca="false">AF102</f>
        <v>0.00916730082938036</v>
      </c>
    </row>
    <row r="405" customFormat="false" ht="15" hidden="false" customHeight="false" outlineLevel="0" collapsed="false">
      <c r="A405" s="258" t="n">
        <v>66</v>
      </c>
      <c r="B405" s="270" t="n">
        <f aca="false">B404</f>
        <v>0.0136976623318483</v>
      </c>
      <c r="C405" s="270" t="n">
        <f aca="false">C404</f>
        <v>0.0134642402020452</v>
      </c>
      <c r="D405" s="270" t="n">
        <f aca="false">D404</f>
        <v>0.0132386327253139</v>
      </c>
      <c r="E405" s="270" t="n">
        <f aca="false">E404</f>
        <v>0.0130151120909545</v>
      </c>
      <c r="F405" s="270" t="n">
        <f aca="false">F404</f>
        <v>0.0128107989551971</v>
      </c>
      <c r="G405" s="270" t="n">
        <f aca="false">G404</f>
        <v>0.0126080247569576</v>
      </c>
      <c r="H405" s="270" t="n">
        <f aca="false">H404</f>
        <v>0.0124268133811699</v>
      </c>
      <c r="I405" s="270" t="n">
        <f aca="false">I404</f>
        <v>0.0122448647284392</v>
      </c>
      <c r="J405" s="270" t="n">
        <f aca="false">J404</f>
        <v>0.0120618555523706</v>
      </c>
      <c r="K405" s="270" t="n">
        <f aca="false">K404</f>
        <v>0.0118878370335433</v>
      </c>
      <c r="L405" s="270" t="n">
        <f aca="false">L404</f>
        <v>0.0117108911066206</v>
      </c>
      <c r="M405" s="270" t="n">
        <f aca="false">M404</f>
        <v>0.0115561988371922</v>
      </c>
      <c r="N405" s="270" t="n">
        <f aca="false">N404</f>
        <v>0.0113963907849463</v>
      </c>
      <c r="O405" s="270" t="n">
        <f aca="false">O404</f>
        <v>0.011237234930264</v>
      </c>
      <c r="P405" s="270" t="n">
        <f aca="false">P404</f>
        <v>0.0112245908926427</v>
      </c>
      <c r="Q405" s="270" t="n">
        <f aca="false">Q404</f>
        <v>0.0109249543330298</v>
      </c>
      <c r="R405" s="270" t="n">
        <f aca="false">R404</f>
        <v>0.0107880939265969</v>
      </c>
      <c r="S405" s="270" t="n">
        <f aca="false">S404</f>
        <v>0.0106537432683637</v>
      </c>
      <c r="T405" s="270" t="n">
        <f aca="false">T404</f>
        <v>0.0105248064809707</v>
      </c>
      <c r="U405" s="270" t="n">
        <f aca="false">U404</f>
        <v>0.0103936044509963</v>
      </c>
      <c r="V405" s="270" t="n">
        <f aca="false">V404</f>
        <v>0.0102661288984697</v>
      </c>
      <c r="W405" s="270" t="n">
        <f aca="false">W404</f>
        <v>0.0101508297524053</v>
      </c>
      <c r="X405" s="270" t="n">
        <f aca="false">X404</f>
        <v>0.0100357775565966</v>
      </c>
      <c r="Y405" s="270" t="n">
        <f aca="false">Y404</f>
        <v>0.00991180512370234</v>
      </c>
      <c r="Z405" s="270" t="n">
        <f aca="false">Z404</f>
        <v>0.0097939543572935</v>
      </c>
      <c r="AA405" s="270" t="n">
        <f aca="false">AA404</f>
        <v>0.00967272542201926</v>
      </c>
      <c r="AB405" s="270" t="n">
        <f aca="false">AB404</f>
        <v>0.00956321697527608</v>
      </c>
      <c r="AC405" s="270" t="n">
        <f aca="false">AC404</f>
        <v>0.00945617926777467</v>
      </c>
      <c r="AD405" s="270" t="n">
        <f aca="false">AD404</f>
        <v>0.00935701469855687</v>
      </c>
      <c r="AE405" s="270" t="n">
        <f aca="false">AE404</f>
        <v>0.00926098870767037</v>
      </c>
      <c r="AF405" s="270" t="n">
        <f aca="false">AF404</f>
        <v>0.00916730082938036</v>
      </c>
    </row>
    <row r="406" customFormat="false" ht="15" hidden="false" customHeight="false" outlineLevel="0" collapsed="false">
      <c r="A406" s="281" t="n">
        <v>67</v>
      </c>
      <c r="B406" s="282" t="n">
        <f aca="false">B405</f>
        <v>0.0136976623318483</v>
      </c>
      <c r="C406" s="282" t="n">
        <f aca="false">C405</f>
        <v>0.0134642402020452</v>
      </c>
      <c r="D406" s="282" t="n">
        <f aca="false">D405</f>
        <v>0.0132386327253139</v>
      </c>
      <c r="E406" s="282" t="n">
        <f aca="false">E405</f>
        <v>0.0130151120909545</v>
      </c>
      <c r="F406" s="282" t="n">
        <f aca="false">F405</f>
        <v>0.0128107989551971</v>
      </c>
      <c r="G406" s="282" t="n">
        <f aca="false">G405</f>
        <v>0.0126080247569576</v>
      </c>
      <c r="H406" s="282" t="n">
        <f aca="false">H405</f>
        <v>0.0124268133811699</v>
      </c>
      <c r="I406" s="282" t="n">
        <f aca="false">I405</f>
        <v>0.0122448647284392</v>
      </c>
      <c r="J406" s="282" t="n">
        <f aca="false">J405</f>
        <v>0.0120618555523706</v>
      </c>
      <c r="K406" s="282" t="n">
        <f aca="false">K405</f>
        <v>0.0118878370335433</v>
      </c>
      <c r="L406" s="282" t="n">
        <f aca="false">L405</f>
        <v>0.0117108911066206</v>
      </c>
      <c r="M406" s="282" t="n">
        <f aca="false">M405</f>
        <v>0.0115561988371922</v>
      </c>
      <c r="N406" s="282" t="n">
        <f aca="false">N405</f>
        <v>0.0113963907849463</v>
      </c>
      <c r="O406" s="282" t="n">
        <f aca="false">O405</f>
        <v>0.011237234930264</v>
      </c>
      <c r="P406" s="282" t="n">
        <f aca="false">P405</f>
        <v>0.0112245908926427</v>
      </c>
      <c r="Q406" s="282" t="n">
        <f aca="false">Q405</f>
        <v>0.0109249543330298</v>
      </c>
      <c r="R406" s="282" t="n">
        <f aca="false">R405</f>
        <v>0.0107880939265969</v>
      </c>
      <c r="S406" s="282" t="n">
        <f aca="false">S405</f>
        <v>0.0106537432683637</v>
      </c>
      <c r="T406" s="282" t="n">
        <f aca="false">T405</f>
        <v>0.0105248064809707</v>
      </c>
      <c r="U406" s="282" t="n">
        <f aca="false">U405</f>
        <v>0.0103936044509963</v>
      </c>
      <c r="V406" s="282" t="n">
        <f aca="false">V405</f>
        <v>0.0102661288984697</v>
      </c>
      <c r="W406" s="282" t="n">
        <f aca="false">W405</f>
        <v>0.0101508297524053</v>
      </c>
      <c r="X406" s="282" t="n">
        <f aca="false">X405</f>
        <v>0.0100357775565966</v>
      </c>
      <c r="Y406" s="282" t="n">
        <f aca="false">Y405</f>
        <v>0.00991180512370234</v>
      </c>
      <c r="Z406" s="282" t="n">
        <f aca="false">Z405</f>
        <v>0.0097939543572935</v>
      </c>
      <c r="AA406" s="282" t="n">
        <f aca="false">AA405</f>
        <v>0.00967272542201926</v>
      </c>
      <c r="AB406" s="282" t="n">
        <f aca="false">AB405</f>
        <v>0.00956321697527608</v>
      </c>
      <c r="AC406" s="282" t="n">
        <f aca="false">AC405</f>
        <v>0.00945617926777467</v>
      </c>
      <c r="AD406" s="282" t="n">
        <f aca="false">AD405</f>
        <v>0.00935701469855687</v>
      </c>
      <c r="AE406" s="282" t="n">
        <f aca="false">AE405</f>
        <v>0.00926098870767037</v>
      </c>
      <c r="AF406" s="282" t="n">
        <f aca="false">AF405</f>
        <v>0.00916730082938036</v>
      </c>
    </row>
    <row r="407" customFormat="false" ht="15" hidden="false" customHeight="false" outlineLevel="0" collapsed="false">
      <c r="A407" s="258" t="n">
        <v>68</v>
      </c>
      <c r="B407" s="270" t="n">
        <f aca="false">B406</f>
        <v>0.0136976623318483</v>
      </c>
      <c r="C407" s="270" t="n">
        <f aca="false">C406</f>
        <v>0.0134642402020452</v>
      </c>
      <c r="D407" s="270" t="n">
        <f aca="false">D406</f>
        <v>0.0132386327253139</v>
      </c>
      <c r="E407" s="270" t="n">
        <f aca="false">E406</f>
        <v>0.0130151120909545</v>
      </c>
      <c r="F407" s="270" t="n">
        <f aca="false">F406</f>
        <v>0.0128107989551971</v>
      </c>
      <c r="G407" s="270" t="n">
        <f aca="false">G406</f>
        <v>0.0126080247569576</v>
      </c>
      <c r="H407" s="270" t="n">
        <f aca="false">H406</f>
        <v>0.0124268133811699</v>
      </c>
      <c r="I407" s="270" t="n">
        <f aca="false">I406</f>
        <v>0.0122448647284392</v>
      </c>
      <c r="J407" s="270" t="n">
        <f aca="false">J406</f>
        <v>0.0120618555523706</v>
      </c>
      <c r="K407" s="270" t="n">
        <f aca="false">K406</f>
        <v>0.0118878370335433</v>
      </c>
      <c r="L407" s="270" t="n">
        <f aca="false">L406</f>
        <v>0.0117108911066206</v>
      </c>
      <c r="M407" s="270" t="n">
        <f aca="false">M406</f>
        <v>0.0115561988371922</v>
      </c>
      <c r="N407" s="270" t="n">
        <f aca="false">N406</f>
        <v>0.0113963907849463</v>
      </c>
      <c r="O407" s="270" t="n">
        <f aca="false">O406</f>
        <v>0.011237234930264</v>
      </c>
      <c r="P407" s="270" t="n">
        <f aca="false">P406</f>
        <v>0.0112245908926427</v>
      </c>
      <c r="Q407" s="270" t="n">
        <f aca="false">Q406</f>
        <v>0.0109249543330298</v>
      </c>
      <c r="R407" s="270" t="n">
        <f aca="false">R406</f>
        <v>0.0107880939265969</v>
      </c>
      <c r="S407" s="270" t="n">
        <f aca="false">S406</f>
        <v>0.0106537432683637</v>
      </c>
      <c r="T407" s="270" t="n">
        <f aca="false">T406</f>
        <v>0.0105248064809707</v>
      </c>
      <c r="U407" s="270" t="n">
        <f aca="false">U406</f>
        <v>0.0103936044509963</v>
      </c>
      <c r="V407" s="270" t="n">
        <f aca="false">V406</f>
        <v>0.0102661288984697</v>
      </c>
      <c r="W407" s="270" t="n">
        <f aca="false">W406</f>
        <v>0.0101508297524053</v>
      </c>
      <c r="X407" s="270" t="n">
        <f aca="false">X406</f>
        <v>0.0100357775565966</v>
      </c>
      <c r="Y407" s="270" t="n">
        <f aca="false">Y406</f>
        <v>0.00991180512370234</v>
      </c>
      <c r="Z407" s="270" t="n">
        <f aca="false">Z406</f>
        <v>0.0097939543572935</v>
      </c>
      <c r="AA407" s="270" t="n">
        <f aca="false">AA406</f>
        <v>0.00967272542201926</v>
      </c>
      <c r="AB407" s="270" t="n">
        <f aca="false">AB406</f>
        <v>0.00956321697527608</v>
      </c>
      <c r="AC407" s="270" t="n">
        <f aca="false">AC406</f>
        <v>0.00945617926777467</v>
      </c>
      <c r="AD407" s="270" t="n">
        <f aca="false">AD406</f>
        <v>0.00935701469855687</v>
      </c>
      <c r="AE407" s="270" t="n">
        <f aca="false">AE406</f>
        <v>0.00926098870767037</v>
      </c>
      <c r="AF407" s="270" t="n">
        <f aca="false">AF406</f>
        <v>0.00916730082938036</v>
      </c>
    </row>
    <row r="408" customFormat="false" ht="15" hidden="false" customHeight="false" outlineLevel="0" collapsed="false">
      <c r="A408" s="281" t="n">
        <v>69</v>
      </c>
      <c r="B408" s="282" t="n">
        <f aca="false">B407</f>
        <v>0.0136976623318483</v>
      </c>
      <c r="C408" s="282" t="n">
        <f aca="false">C407</f>
        <v>0.0134642402020452</v>
      </c>
      <c r="D408" s="282" t="n">
        <f aca="false">D407</f>
        <v>0.0132386327253139</v>
      </c>
      <c r="E408" s="282" t="n">
        <f aca="false">E407</f>
        <v>0.0130151120909545</v>
      </c>
      <c r="F408" s="282" t="n">
        <f aca="false">F407</f>
        <v>0.0128107989551971</v>
      </c>
      <c r="G408" s="282" t="n">
        <f aca="false">G407</f>
        <v>0.0126080247569576</v>
      </c>
      <c r="H408" s="282" t="n">
        <f aca="false">H407</f>
        <v>0.0124268133811699</v>
      </c>
      <c r="I408" s="282" t="n">
        <f aca="false">I407</f>
        <v>0.0122448647284392</v>
      </c>
      <c r="J408" s="282" t="n">
        <f aca="false">J407</f>
        <v>0.0120618555523706</v>
      </c>
      <c r="K408" s="282" t="n">
        <f aca="false">K407</f>
        <v>0.0118878370335433</v>
      </c>
      <c r="L408" s="282" t="n">
        <f aca="false">L407</f>
        <v>0.0117108911066206</v>
      </c>
      <c r="M408" s="282" t="n">
        <f aca="false">M407</f>
        <v>0.0115561988371922</v>
      </c>
      <c r="N408" s="282" t="n">
        <f aca="false">N407</f>
        <v>0.0113963907849463</v>
      </c>
      <c r="O408" s="282" t="n">
        <f aca="false">O407</f>
        <v>0.011237234930264</v>
      </c>
      <c r="P408" s="282" t="n">
        <f aca="false">P407</f>
        <v>0.0112245908926427</v>
      </c>
      <c r="Q408" s="282" t="n">
        <f aca="false">Q407</f>
        <v>0.0109249543330298</v>
      </c>
      <c r="R408" s="282" t="n">
        <f aca="false">R407</f>
        <v>0.0107880939265969</v>
      </c>
      <c r="S408" s="282" t="n">
        <f aca="false">S407</f>
        <v>0.0106537432683637</v>
      </c>
      <c r="T408" s="282" t="n">
        <f aca="false">T407</f>
        <v>0.0105248064809707</v>
      </c>
      <c r="U408" s="282" t="n">
        <f aca="false">U407</f>
        <v>0.0103936044509963</v>
      </c>
      <c r="V408" s="282" t="n">
        <f aca="false">V407</f>
        <v>0.0102661288984697</v>
      </c>
      <c r="W408" s="282" t="n">
        <f aca="false">W407</f>
        <v>0.0101508297524053</v>
      </c>
      <c r="X408" s="282" t="n">
        <f aca="false">X407</f>
        <v>0.0100357775565966</v>
      </c>
      <c r="Y408" s="282" t="n">
        <f aca="false">Y407</f>
        <v>0.00991180512370234</v>
      </c>
      <c r="Z408" s="282" t="n">
        <f aca="false">Z407</f>
        <v>0.0097939543572935</v>
      </c>
      <c r="AA408" s="282" t="n">
        <f aca="false">AA407</f>
        <v>0.00967272542201926</v>
      </c>
      <c r="AB408" s="282" t="n">
        <f aca="false">AB407</f>
        <v>0.00956321697527608</v>
      </c>
      <c r="AC408" s="282" t="n">
        <f aca="false">AC407</f>
        <v>0.00945617926777467</v>
      </c>
      <c r="AD408" s="282" t="n">
        <f aca="false">AD407</f>
        <v>0.00935701469855687</v>
      </c>
      <c r="AE408" s="282" t="n">
        <f aca="false">AE407</f>
        <v>0.00926098870767037</v>
      </c>
      <c r="AF408" s="282" t="n">
        <f aca="false">AF407</f>
        <v>0.00916730082938036</v>
      </c>
    </row>
    <row r="409" customFormat="false" ht="15" hidden="false" customHeight="false" outlineLevel="0" collapsed="false">
      <c r="A409" s="258" t="n">
        <v>70</v>
      </c>
      <c r="B409" s="270" t="n">
        <f aca="false">B103</f>
        <v>0.0216151773633345</v>
      </c>
      <c r="C409" s="270" t="n">
        <f aca="false">C103</f>
        <v>0.0212831690753671</v>
      </c>
      <c r="D409" s="270" t="n">
        <f aca="false">D103</f>
        <v>0.0209469059789976</v>
      </c>
      <c r="E409" s="270" t="n">
        <f aca="false">E103</f>
        <v>0.0206215201284593</v>
      </c>
      <c r="F409" s="270" t="n">
        <f aca="false">F103</f>
        <v>0.0202933581692058</v>
      </c>
      <c r="G409" s="270" t="n">
        <f aca="false">G103</f>
        <v>0.0199794371662991</v>
      </c>
      <c r="H409" s="270" t="n">
        <f aca="false">H103</f>
        <v>0.0196859458294439</v>
      </c>
      <c r="I409" s="270" t="n">
        <f aca="false">I103</f>
        <v>0.0194141519324998</v>
      </c>
      <c r="J409" s="270" t="n">
        <f aca="false">J103</f>
        <v>0.0191511390743409</v>
      </c>
      <c r="K409" s="270" t="n">
        <f aca="false">K103</f>
        <v>0.0188922705317255</v>
      </c>
      <c r="L409" s="270" t="n">
        <f aca="false">L103</f>
        <v>0.0186493448402368</v>
      </c>
      <c r="M409" s="270" t="n">
        <f aca="false">M103</f>
        <v>0.0184271654473408</v>
      </c>
      <c r="N409" s="270" t="n">
        <f aca="false">N103</f>
        <v>0.0182039434168988</v>
      </c>
      <c r="O409" s="270" t="n">
        <f aca="false">O103</f>
        <v>0.0179898922580681</v>
      </c>
      <c r="P409" s="270" t="n">
        <f aca="false">P103</f>
        <v>0.0180846726605583</v>
      </c>
      <c r="Q409" s="270" t="n">
        <f aca="false">Q103</f>
        <v>0.0175508226281688</v>
      </c>
      <c r="R409" s="270" t="n">
        <f aca="false">R103</f>
        <v>0.0173554461138005</v>
      </c>
      <c r="S409" s="270" t="n">
        <f aca="false">S103</f>
        <v>0.01715879178391</v>
      </c>
      <c r="T409" s="270" t="n">
        <f aca="false">T103</f>
        <v>0.0169603550426558</v>
      </c>
      <c r="U409" s="270" t="n">
        <f aca="false">U103</f>
        <v>0.0167669139750167</v>
      </c>
      <c r="V409" s="270" t="n">
        <f aca="false">V103</f>
        <v>0.0165753347642182</v>
      </c>
      <c r="W409" s="270" t="n">
        <f aca="false">W103</f>
        <v>0.0164086363992377</v>
      </c>
      <c r="X409" s="270" t="n">
        <f aca="false">X103</f>
        <v>0.0162393524873588</v>
      </c>
      <c r="Y409" s="270" t="n">
        <f aca="false">Y103</f>
        <v>0.0160778881058301</v>
      </c>
      <c r="Z409" s="270" t="n">
        <f aca="false">Z103</f>
        <v>0.0159119105561726</v>
      </c>
      <c r="AA409" s="270" t="n">
        <f aca="false">AA103</f>
        <v>0.0157486852312618</v>
      </c>
      <c r="AB409" s="270" t="n">
        <f aca="false">AB103</f>
        <v>0.015610026095585</v>
      </c>
      <c r="AC409" s="270" t="n">
        <f aca="false">AC103</f>
        <v>0.0154672206757496</v>
      </c>
      <c r="AD409" s="270" t="n">
        <f aca="false">AD103</f>
        <v>0.0153240283999935</v>
      </c>
      <c r="AE409" s="270" t="n">
        <f aca="false">AE103</f>
        <v>0.015165616617803</v>
      </c>
      <c r="AF409" s="270" t="n">
        <f aca="false">AF103</f>
        <v>0.0150112783227155</v>
      </c>
    </row>
    <row r="410" customFormat="false" ht="15" hidden="false" customHeight="false" outlineLevel="0" collapsed="false">
      <c r="A410" s="281" t="n">
        <v>71</v>
      </c>
      <c r="B410" s="282" t="n">
        <f aca="false">B409</f>
        <v>0.0216151773633345</v>
      </c>
      <c r="C410" s="282" t="n">
        <f aca="false">C409</f>
        <v>0.0212831690753671</v>
      </c>
      <c r="D410" s="282" t="n">
        <f aca="false">D409</f>
        <v>0.0209469059789976</v>
      </c>
      <c r="E410" s="282" t="n">
        <f aca="false">E409</f>
        <v>0.0206215201284593</v>
      </c>
      <c r="F410" s="282" t="n">
        <f aca="false">F409</f>
        <v>0.0202933581692058</v>
      </c>
      <c r="G410" s="282" t="n">
        <f aca="false">G409</f>
        <v>0.0199794371662991</v>
      </c>
      <c r="H410" s="282" t="n">
        <f aca="false">H409</f>
        <v>0.0196859458294439</v>
      </c>
      <c r="I410" s="282" t="n">
        <f aca="false">I409</f>
        <v>0.0194141519324998</v>
      </c>
      <c r="J410" s="282" t="n">
        <f aca="false">J409</f>
        <v>0.0191511390743409</v>
      </c>
      <c r="K410" s="282" t="n">
        <f aca="false">K409</f>
        <v>0.0188922705317255</v>
      </c>
      <c r="L410" s="282" t="n">
        <f aca="false">L409</f>
        <v>0.0186493448402368</v>
      </c>
      <c r="M410" s="282" t="n">
        <f aca="false">M409</f>
        <v>0.0184271654473408</v>
      </c>
      <c r="N410" s="282" t="n">
        <f aca="false">N409</f>
        <v>0.0182039434168988</v>
      </c>
      <c r="O410" s="282" t="n">
        <f aca="false">O409</f>
        <v>0.0179898922580681</v>
      </c>
      <c r="P410" s="282" t="n">
        <f aca="false">P409</f>
        <v>0.0180846726605583</v>
      </c>
      <c r="Q410" s="282" t="n">
        <f aca="false">Q409</f>
        <v>0.0175508226281688</v>
      </c>
      <c r="R410" s="282" t="n">
        <f aca="false">R409</f>
        <v>0.0173554461138005</v>
      </c>
      <c r="S410" s="282" t="n">
        <f aca="false">S409</f>
        <v>0.01715879178391</v>
      </c>
      <c r="T410" s="282" t="n">
        <f aca="false">T409</f>
        <v>0.0169603550426558</v>
      </c>
      <c r="U410" s="282" t="n">
        <f aca="false">U409</f>
        <v>0.0167669139750167</v>
      </c>
      <c r="V410" s="282" t="n">
        <f aca="false">V409</f>
        <v>0.0165753347642182</v>
      </c>
      <c r="W410" s="282" t="n">
        <f aca="false">W409</f>
        <v>0.0164086363992377</v>
      </c>
      <c r="X410" s="282" t="n">
        <f aca="false">X409</f>
        <v>0.0162393524873588</v>
      </c>
      <c r="Y410" s="282" t="n">
        <f aca="false">Y409</f>
        <v>0.0160778881058301</v>
      </c>
      <c r="Z410" s="282" t="n">
        <f aca="false">Z409</f>
        <v>0.0159119105561726</v>
      </c>
      <c r="AA410" s="282" t="n">
        <f aca="false">AA409</f>
        <v>0.0157486852312618</v>
      </c>
      <c r="AB410" s="282" t="n">
        <f aca="false">AB409</f>
        <v>0.015610026095585</v>
      </c>
      <c r="AC410" s="282" t="n">
        <f aca="false">AC409</f>
        <v>0.0154672206757496</v>
      </c>
      <c r="AD410" s="282" t="n">
        <f aca="false">AD409</f>
        <v>0.0153240283999935</v>
      </c>
      <c r="AE410" s="282" t="n">
        <f aca="false">AE409</f>
        <v>0.015165616617803</v>
      </c>
      <c r="AF410" s="282" t="n">
        <f aca="false">AF409</f>
        <v>0.0150112783227155</v>
      </c>
    </row>
    <row r="411" customFormat="false" ht="15" hidden="false" customHeight="false" outlineLevel="0" collapsed="false">
      <c r="A411" s="258" t="n">
        <v>72</v>
      </c>
      <c r="B411" s="270" t="n">
        <f aca="false">B410</f>
        <v>0.0216151773633345</v>
      </c>
      <c r="C411" s="270" t="n">
        <f aca="false">C410</f>
        <v>0.0212831690753671</v>
      </c>
      <c r="D411" s="270" t="n">
        <f aca="false">D410</f>
        <v>0.0209469059789976</v>
      </c>
      <c r="E411" s="270" t="n">
        <f aca="false">E410</f>
        <v>0.0206215201284593</v>
      </c>
      <c r="F411" s="270" t="n">
        <f aca="false">F410</f>
        <v>0.0202933581692058</v>
      </c>
      <c r="G411" s="270" t="n">
        <f aca="false">G410</f>
        <v>0.0199794371662991</v>
      </c>
      <c r="H411" s="270" t="n">
        <f aca="false">H410</f>
        <v>0.0196859458294439</v>
      </c>
      <c r="I411" s="270" t="n">
        <f aca="false">I410</f>
        <v>0.0194141519324998</v>
      </c>
      <c r="J411" s="270" t="n">
        <f aca="false">J410</f>
        <v>0.0191511390743409</v>
      </c>
      <c r="K411" s="270" t="n">
        <f aca="false">K410</f>
        <v>0.0188922705317255</v>
      </c>
      <c r="L411" s="270" t="n">
        <f aca="false">L410</f>
        <v>0.0186493448402368</v>
      </c>
      <c r="M411" s="270" t="n">
        <f aca="false">M410</f>
        <v>0.0184271654473408</v>
      </c>
      <c r="N411" s="270" t="n">
        <f aca="false">N410</f>
        <v>0.0182039434168988</v>
      </c>
      <c r="O411" s="270" t="n">
        <f aca="false">O410</f>
        <v>0.0179898922580681</v>
      </c>
      <c r="P411" s="270" t="n">
        <f aca="false">P410</f>
        <v>0.0180846726605583</v>
      </c>
      <c r="Q411" s="270" t="n">
        <f aca="false">Q410</f>
        <v>0.0175508226281688</v>
      </c>
      <c r="R411" s="270" t="n">
        <f aca="false">R410</f>
        <v>0.0173554461138005</v>
      </c>
      <c r="S411" s="270" t="n">
        <f aca="false">S410</f>
        <v>0.01715879178391</v>
      </c>
      <c r="T411" s="270" t="n">
        <f aca="false">T410</f>
        <v>0.0169603550426558</v>
      </c>
      <c r="U411" s="270" t="n">
        <f aca="false">U410</f>
        <v>0.0167669139750167</v>
      </c>
      <c r="V411" s="270" t="n">
        <f aca="false">V410</f>
        <v>0.0165753347642182</v>
      </c>
      <c r="W411" s="270" t="n">
        <f aca="false">W410</f>
        <v>0.0164086363992377</v>
      </c>
      <c r="X411" s="270" t="n">
        <f aca="false">X410</f>
        <v>0.0162393524873588</v>
      </c>
      <c r="Y411" s="270" t="n">
        <f aca="false">Y410</f>
        <v>0.0160778881058301</v>
      </c>
      <c r="Z411" s="270" t="n">
        <f aca="false">Z410</f>
        <v>0.0159119105561726</v>
      </c>
      <c r="AA411" s="270" t="n">
        <f aca="false">AA410</f>
        <v>0.0157486852312618</v>
      </c>
      <c r="AB411" s="270" t="n">
        <f aca="false">AB410</f>
        <v>0.015610026095585</v>
      </c>
      <c r="AC411" s="270" t="n">
        <f aca="false">AC410</f>
        <v>0.0154672206757496</v>
      </c>
      <c r="AD411" s="270" t="n">
        <f aca="false">AD410</f>
        <v>0.0153240283999935</v>
      </c>
      <c r="AE411" s="270" t="n">
        <f aca="false">AE410</f>
        <v>0.015165616617803</v>
      </c>
      <c r="AF411" s="270" t="n">
        <f aca="false">AF410</f>
        <v>0.0150112783227155</v>
      </c>
    </row>
    <row r="412" customFormat="false" ht="15" hidden="false" customHeight="false" outlineLevel="0" collapsed="false">
      <c r="A412" s="281" t="n">
        <v>73</v>
      </c>
      <c r="B412" s="282" t="n">
        <f aca="false">B411</f>
        <v>0.0216151773633345</v>
      </c>
      <c r="C412" s="282" t="n">
        <f aca="false">C411</f>
        <v>0.0212831690753671</v>
      </c>
      <c r="D412" s="282" t="n">
        <f aca="false">D411</f>
        <v>0.0209469059789976</v>
      </c>
      <c r="E412" s="282" t="n">
        <f aca="false">E411</f>
        <v>0.0206215201284593</v>
      </c>
      <c r="F412" s="282" t="n">
        <f aca="false">F411</f>
        <v>0.0202933581692058</v>
      </c>
      <c r="G412" s="282" t="n">
        <f aca="false">G411</f>
        <v>0.0199794371662991</v>
      </c>
      <c r="H412" s="282" t="n">
        <f aca="false">H411</f>
        <v>0.0196859458294439</v>
      </c>
      <c r="I412" s="282" t="n">
        <f aca="false">I411</f>
        <v>0.0194141519324998</v>
      </c>
      <c r="J412" s="282" t="n">
        <f aca="false">J411</f>
        <v>0.0191511390743409</v>
      </c>
      <c r="K412" s="282" t="n">
        <f aca="false">K411</f>
        <v>0.0188922705317255</v>
      </c>
      <c r="L412" s="282" t="n">
        <f aca="false">L411</f>
        <v>0.0186493448402368</v>
      </c>
      <c r="M412" s="282" t="n">
        <f aca="false">M411</f>
        <v>0.0184271654473408</v>
      </c>
      <c r="N412" s="282" t="n">
        <f aca="false">N411</f>
        <v>0.0182039434168988</v>
      </c>
      <c r="O412" s="282" t="n">
        <f aca="false">O411</f>
        <v>0.0179898922580681</v>
      </c>
      <c r="P412" s="282" t="n">
        <f aca="false">P411</f>
        <v>0.0180846726605583</v>
      </c>
      <c r="Q412" s="282" t="n">
        <f aca="false">Q411</f>
        <v>0.0175508226281688</v>
      </c>
      <c r="R412" s="282" t="n">
        <f aca="false">R411</f>
        <v>0.0173554461138005</v>
      </c>
      <c r="S412" s="282" t="n">
        <f aca="false">S411</f>
        <v>0.01715879178391</v>
      </c>
      <c r="T412" s="282" t="n">
        <f aca="false">T411</f>
        <v>0.0169603550426558</v>
      </c>
      <c r="U412" s="282" t="n">
        <f aca="false">U411</f>
        <v>0.0167669139750167</v>
      </c>
      <c r="V412" s="282" t="n">
        <f aca="false">V411</f>
        <v>0.0165753347642182</v>
      </c>
      <c r="W412" s="282" t="n">
        <f aca="false">W411</f>
        <v>0.0164086363992377</v>
      </c>
      <c r="X412" s="282" t="n">
        <f aca="false">X411</f>
        <v>0.0162393524873588</v>
      </c>
      <c r="Y412" s="282" t="n">
        <f aca="false">Y411</f>
        <v>0.0160778881058301</v>
      </c>
      <c r="Z412" s="282" t="n">
        <f aca="false">Z411</f>
        <v>0.0159119105561726</v>
      </c>
      <c r="AA412" s="282" t="n">
        <f aca="false">AA411</f>
        <v>0.0157486852312618</v>
      </c>
      <c r="AB412" s="282" t="n">
        <f aca="false">AB411</f>
        <v>0.015610026095585</v>
      </c>
      <c r="AC412" s="282" t="n">
        <f aca="false">AC411</f>
        <v>0.0154672206757496</v>
      </c>
      <c r="AD412" s="282" t="n">
        <f aca="false">AD411</f>
        <v>0.0153240283999935</v>
      </c>
      <c r="AE412" s="282" t="n">
        <f aca="false">AE411</f>
        <v>0.015165616617803</v>
      </c>
      <c r="AF412" s="282" t="n">
        <f aca="false">AF411</f>
        <v>0.0150112783227155</v>
      </c>
    </row>
    <row r="413" customFormat="false" ht="15" hidden="false" customHeight="false" outlineLevel="0" collapsed="false">
      <c r="A413" s="258" t="n">
        <v>74</v>
      </c>
      <c r="B413" s="270" t="n">
        <f aca="false">B412</f>
        <v>0.0216151773633345</v>
      </c>
      <c r="C413" s="270" t="n">
        <f aca="false">C412</f>
        <v>0.0212831690753671</v>
      </c>
      <c r="D413" s="270" t="n">
        <f aca="false">D412</f>
        <v>0.0209469059789976</v>
      </c>
      <c r="E413" s="270" t="n">
        <f aca="false">E412</f>
        <v>0.0206215201284593</v>
      </c>
      <c r="F413" s="270" t="n">
        <f aca="false">F412</f>
        <v>0.0202933581692058</v>
      </c>
      <c r="G413" s="270" t="n">
        <f aca="false">G412</f>
        <v>0.0199794371662991</v>
      </c>
      <c r="H413" s="270" t="n">
        <f aca="false">H412</f>
        <v>0.0196859458294439</v>
      </c>
      <c r="I413" s="270" t="n">
        <f aca="false">I412</f>
        <v>0.0194141519324998</v>
      </c>
      <c r="J413" s="270" t="n">
        <f aca="false">J412</f>
        <v>0.0191511390743409</v>
      </c>
      <c r="K413" s="270" t="n">
        <f aca="false">K412</f>
        <v>0.0188922705317255</v>
      </c>
      <c r="L413" s="270" t="n">
        <f aca="false">L412</f>
        <v>0.0186493448402368</v>
      </c>
      <c r="M413" s="270" t="n">
        <f aca="false">M412</f>
        <v>0.0184271654473408</v>
      </c>
      <c r="N413" s="270" t="n">
        <f aca="false">N412</f>
        <v>0.0182039434168988</v>
      </c>
      <c r="O413" s="270" t="n">
        <f aca="false">O412</f>
        <v>0.0179898922580681</v>
      </c>
      <c r="P413" s="270" t="n">
        <f aca="false">P412</f>
        <v>0.0180846726605583</v>
      </c>
      <c r="Q413" s="270" t="n">
        <f aca="false">Q412</f>
        <v>0.0175508226281688</v>
      </c>
      <c r="R413" s="270" t="n">
        <f aca="false">R412</f>
        <v>0.0173554461138005</v>
      </c>
      <c r="S413" s="270" t="n">
        <f aca="false">S412</f>
        <v>0.01715879178391</v>
      </c>
      <c r="T413" s="270" t="n">
        <f aca="false">T412</f>
        <v>0.0169603550426558</v>
      </c>
      <c r="U413" s="270" t="n">
        <f aca="false">U412</f>
        <v>0.0167669139750167</v>
      </c>
      <c r="V413" s="270" t="n">
        <f aca="false">V412</f>
        <v>0.0165753347642182</v>
      </c>
      <c r="W413" s="270" t="n">
        <f aca="false">W412</f>
        <v>0.0164086363992377</v>
      </c>
      <c r="X413" s="270" t="n">
        <f aca="false">X412</f>
        <v>0.0162393524873588</v>
      </c>
      <c r="Y413" s="270" t="n">
        <f aca="false">Y412</f>
        <v>0.0160778881058301</v>
      </c>
      <c r="Z413" s="270" t="n">
        <f aca="false">Z412</f>
        <v>0.0159119105561726</v>
      </c>
      <c r="AA413" s="270" t="n">
        <f aca="false">AA412</f>
        <v>0.0157486852312618</v>
      </c>
      <c r="AB413" s="270" t="n">
        <f aca="false">AB412</f>
        <v>0.015610026095585</v>
      </c>
      <c r="AC413" s="270" t="n">
        <f aca="false">AC412</f>
        <v>0.0154672206757496</v>
      </c>
      <c r="AD413" s="270" t="n">
        <f aca="false">AD412</f>
        <v>0.0153240283999935</v>
      </c>
      <c r="AE413" s="270" t="n">
        <f aca="false">AE412</f>
        <v>0.015165616617803</v>
      </c>
      <c r="AF413" s="270" t="n">
        <f aca="false">AF412</f>
        <v>0.0150112783227155</v>
      </c>
    </row>
    <row r="414" customFormat="false" ht="15" hidden="false" customHeight="false" outlineLevel="0" collapsed="false">
      <c r="A414" s="281" t="n">
        <v>75</v>
      </c>
      <c r="B414" s="282" t="n">
        <f aca="false">B104</f>
        <v>0.0367234047737989</v>
      </c>
      <c r="C414" s="282" t="n">
        <f aca="false">C104</f>
        <v>0.0361080799525962</v>
      </c>
      <c r="D414" s="282" t="n">
        <f aca="false">D104</f>
        <v>0.0355193665499251</v>
      </c>
      <c r="E414" s="282" t="n">
        <f aca="false">E104</f>
        <v>0.0349206443683244</v>
      </c>
      <c r="F414" s="282" t="n">
        <f aca="false">F104</f>
        <v>0.0343206453856591</v>
      </c>
      <c r="G414" s="282" t="n">
        <f aca="false">G104</f>
        <v>0.0337391599543252</v>
      </c>
      <c r="H414" s="282" t="n">
        <f aca="false">H104</f>
        <v>0.0332103530587636</v>
      </c>
      <c r="I414" s="282" t="n">
        <f aca="false">I104</f>
        <v>0.032687154568838</v>
      </c>
      <c r="J414" s="282" t="n">
        <f aca="false">J104</f>
        <v>0.0321679320447238</v>
      </c>
      <c r="K414" s="282" t="n">
        <f aca="false">K104</f>
        <v>0.031677425258875</v>
      </c>
      <c r="L414" s="282" t="n">
        <f aca="false">L104</f>
        <v>0.0311845195163887</v>
      </c>
      <c r="M414" s="282" t="n">
        <f aca="false">M104</f>
        <v>0.0307377337691862</v>
      </c>
      <c r="N414" s="282" t="n">
        <f aca="false">N104</f>
        <v>0.0303223189391036</v>
      </c>
      <c r="O414" s="282" t="n">
        <f aca="false">O104</f>
        <v>0.0299012553808133</v>
      </c>
      <c r="P414" s="282" t="n">
        <f aca="false">P104</f>
        <v>0.0304408924465771</v>
      </c>
      <c r="Q414" s="282" t="n">
        <f aca="false">Q104</f>
        <v>0.0291456948117619</v>
      </c>
      <c r="R414" s="282" t="n">
        <f aca="false">R104</f>
        <v>0.0288164122118341</v>
      </c>
      <c r="S414" s="282" t="n">
        <f aca="false">S104</f>
        <v>0.0284796948773518</v>
      </c>
      <c r="T414" s="282" t="n">
        <f aca="false">T104</f>
        <v>0.0281472623216879</v>
      </c>
      <c r="U414" s="282" t="n">
        <f aca="false">U104</f>
        <v>0.027809067112942</v>
      </c>
      <c r="V414" s="282" t="n">
        <f aca="false">V104</f>
        <v>0.0274761460687773</v>
      </c>
      <c r="W414" s="282" t="n">
        <f aca="false">W104</f>
        <v>0.0271788888356511</v>
      </c>
      <c r="X414" s="282" t="n">
        <f aca="false">X104</f>
        <v>0.026881165470688</v>
      </c>
      <c r="Y414" s="282" t="n">
        <f aca="false">Y104</f>
        <v>0.0265859525880081</v>
      </c>
      <c r="Z414" s="282" t="n">
        <f aca="false">Z104</f>
        <v>0.0262901835886645</v>
      </c>
      <c r="AA414" s="282" t="n">
        <f aca="false">AA104</f>
        <v>0.0260053921493961</v>
      </c>
      <c r="AB414" s="282" t="n">
        <f aca="false">AB104</f>
        <v>0.025756187094519</v>
      </c>
      <c r="AC414" s="282" t="n">
        <f aca="false">AC104</f>
        <v>0.0255034391683223</v>
      </c>
      <c r="AD414" s="282" t="n">
        <f aca="false">AD104</f>
        <v>0.0252523186910395</v>
      </c>
      <c r="AE414" s="282" t="n">
        <f aca="false">AE104</f>
        <v>0.0250135328383412</v>
      </c>
      <c r="AF414" s="282" t="n">
        <f aca="false">AF104</f>
        <v>0.0247770233436937</v>
      </c>
    </row>
    <row r="415" customFormat="false" ht="15" hidden="false" customHeight="false" outlineLevel="0" collapsed="false">
      <c r="A415" s="258" t="n">
        <v>76</v>
      </c>
      <c r="B415" s="270" t="n">
        <f aca="false">B414</f>
        <v>0.0367234047737989</v>
      </c>
      <c r="C415" s="270" t="n">
        <f aca="false">C414</f>
        <v>0.0361080799525962</v>
      </c>
      <c r="D415" s="270" t="n">
        <f aca="false">D414</f>
        <v>0.0355193665499251</v>
      </c>
      <c r="E415" s="270" t="n">
        <f aca="false">E414</f>
        <v>0.0349206443683244</v>
      </c>
      <c r="F415" s="270" t="n">
        <f aca="false">F414</f>
        <v>0.0343206453856591</v>
      </c>
      <c r="G415" s="270" t="n">
        <f aca="false">G414</f>
        <v>0.0337391599543252</v>
      </c>
      <c r="H415" s="270" t="n">
        <f aca="false">H414</f>
        <v>0.0332103530587636</v>
      </c>
      <c r="I415" s="270" t="n">
        <f aca="false">I414</f>
        <v>0.032687154568838</v>
      </c>
      <c r="J415" s="270" t="n">
        <f aca="false">J414</f>
        <v>0.0321679320447238</v>
      </c>
      <c r="K415" s="270" t="n">
        <f aca="false">K414</f>
        <v>0.031677425258875</v>
      </c>
      <c r="L415" s="270" t="n">
        <f aca="false">L414</f>
        <v>0.0311845195163887</v>
      </c>
      <c r="M415" s="270" t="n">
        <f aca="false">M414</f>
        <v>0.0307377337691862</v>
      </c>
      <c r="N415" s="270" t="n">
        <f aca="false">N414</f>
        <v>0.0303223189391036</v>
      </c>
      <c r="O415" s="270" t="n">
        <f aca="false">O414</f>
        <v>0.0299012553808133</v>
      </c>
      <c r="P415" s="270" t="n">
        <f aca="false">P414</f>
        <v>0.0304408924465771</v>
      </c>
      <c r="Q415" s="270" t="n">
        <f aca="false">Q414</f>
        <v>0.0291456948117619</v>
      </c>
      <c r="R415" s="270" t="n">
        <f aca="false">R414</f>
        <v>0.0288164122118341</v>
      </c>
      <c r="S415" s="270" t="n">
        <f aca="false">S414</f>
        <v>0.0284796948773518</v>
      </c>
      <c r="T415" s="270" t="n">
        <f aca="false">T414</f>
        <v>0.0281472623216879</v>
      </c>
      <c r="U415" s="270" t="n">
        <f aca="false">U414</f>
        <v>0.027809067112942</v>
      </c>
      <c r="V415" s="270" t="n">
        <f aca="false">V414</f>
        <v>0.0274761460687773</v>
      </c>
      <c r="W415" s="270" t="n">
        <f aca="false">W414</f>
        <v>0.0271788888356511</v>
      </c>
      <c r="X415" s="270" t="n">
        <f aca="false">X414</f>
        <v>0.026881165470688</v>
      </c>
      <c r="Y415" s="270" t="n">
        <f aca="false">Y414</f>
        <v>0.0265859525880081</v>
      </c>
      <c r="Z415" s="270" t="n">
        <f aca="false">Z414</f>
        <v>0.0262901835886645</v>
      </c>
      <c r="AA415" s="270" t="n">
        <f aca="false">AA414</f>
        <v>0.0260053921493961</v>
      </c>
      <c r="AB415" s="270" t="n">
        <f aca="false">AB414</f>
        <v>0.025756187094519</v>
      </c>
      <c r="AC415" s="270" t="n">
        <f aca="false">AC414</f>
        <v>0.0255034391683223</v>
      </c>
      <c r="AD415" s="270" t="n">
        <f aca="false">AD414</f>
        <v>0.0252523186910395</v>
      </c>
      <c r="AE415" s="270" t="n">
        <f aca="false">AE414</f>
        <v>0.0250135328383412</v>
      </c>
      <c r="AF415" s="270" t="n">
        <f aca="false">AF414</f>
        <v>0.0247770233436937</v>
      </c>
    </row>
    <row r="416" customFormat="false" ht="15" hidden="false" customHeight="false" outlineLevel="0" collapsed="false">
      <c r="A416" s="281" t="n">
        <v>77</v>
      </c>
      <c r="B416" s="282" t="n">
        <f aca="false">B415</f>
        <v>0.0367234047737989</v>
      </c>
      <c r="C416" s="282" t="n">
        <f aca="false">C415</f>
        <v>0.0361080799525962</v>
      </c>
      <c r="D416" s="282" t="n">
        <f aca="false">D415</f>
        <v>0.0355193665499251</v>
      </c>
      <c r="E416" s="282" t="n">
        <f aca="false">E415</f>
        <v>0.0349206443683244</v>
      </c>
      <c r="F416" s="282" t="n">
        <f aca="false">F415</f>
        <v>0.0343206453856591</v>
      </c>
      <c r="G416" s="282" t="n">
        <f aca="false">G415</f>
        <v>0.0337391599543252</v>
      </c>
      <c r="H416" s="282" t="n">
        <f aca="false">H415</f>
        <v>0.0332103530587636</v>
      </c>
      <c r="I416" s="282" t="n">
        <f aca="false">I415</f>
        <v>0.032687154568838</v>
      </c>
      <c r="J416" s="282" t="n">
        <f aca="false">J415</f>
        <v>0.0321679320447238</v>
      </c>
      <c r="K416" s="282" t="n">
        <f aca="false">K415</f>
        <v>0.031677425258875</v>
      </c>
      <c r="L416" s="282" t="n">
        <f aca="false">L415</f>
        <v>0.0311845195163887</v>
      </c>
      <c r="M416" s="282" t="n">
        <f aca="false">M415</f>
        <v>0.0307377337691862</v>
      </c>
      <c r="N416" s="282" t="n">
        <f aca="false">N415</f>
        <v>0.0303223189391036</v>
      </c>
      <c r="O416" s="282" t="n">
        <f aca="false">O415</f>
        <v>0.0299012553808133</v>
      </c>
      <c r="P416" s="282" t="n">
        <f aca="false">P415</f>
        <v>0.0304408924465771</v>
      </c>
      <c r="Q416" s="282" t="n">
        <f aca="false">Q415</f>
        <v>0.0291456948117619</v>
      </c>
      <c r="R416" s="282" t="n">
        <f aca="false">R415</f>
        <v>0.0288164122118341</v>
      </c>
      <c r="S416" s="282" t="n">
        <f aca="false">S415</f>
        <v>0.0284796948773518</v>
      </c>
      <c r="T416" s="282" t="n">
        <f aca="false">T415</f>
        <v>0.0281472623216879</v>
      </c>
      <c r="U416" s="282" t="n">
        <f aca="false">U415</f>
        <v>0.027809067112942</v>
      </c>
      <c r="V416" s="282" t="n">
        <f aca="false">V415</f>
        <v>0.0274761460687773</v>
      </c>
      <c r="W416" s="282" t="n">
        <f aca="false">W415</f>
        <v>0.0271788888356511</v>
      </c>
      <c r="X416" s="282" t="n">
        <f aca="false">X415</f>
        <v>0.026881165470688</v>
      </c>
      <c r="Y416" s="282" t="n">
        <f aca="false">Y415</f>
        <v>0.0265859525880081</v>
      </c>
      <c r="Z416" s="282" t="n">
        <f aca="false">Z415</f>
        <v>0.0262901835886645</v>
      </c>
      <c r="AA416" s="282" t="n">
        <f aca="false">AA415</f>
        <v>0.0260053921493961</v>
      </c>
      <c r="AB416" s="282" t="n">
        <f aca="false">AB415</f>
        <v>0.025756187094519</v>
      </c>
      <c r="AC416" s="282" t="n">
        <f aca="false">AC415</f>
        <v>0.0255034391683223</v>
      </c>
      <c r="AD416" s="282" t="n">
        <f aca="false">AD415</f>
        <v>0.0252523186910395</v>
      </c>
      <c r="AE416" s="282" t="n">
        <f aca="false">AE415</f>
        <v>0.0250135328383412</v>
      </c>
      <c r="AF416" s="282" t="n">
        <f aca="false">AF415</f>
        <v>0.0247770233436937</v>
      </c>
    </row>
    <row r="417" customFormat="false" ht="15" hidden="false" customHeight="false" outlineLevel="0" collapsed="false">
      <c r="A417" s="258" t="n">
        <v>78</v>
      </c>
      <c r="B417" s="270" t="n">
        <f aca="false">B416</f>
        <v>0.0367234047737989</v>
      </c>
      <c r="C417" s="270" t="n">
        <f aca="false">C416</f>
        <v>0.0361080799525962</v>
      </c>
      <c r="D417" s="270" t="n">
        <f aca="false">D416</f>
        <v>0.0355193665499251</v>
      </c>
      <c r="E417" s="270" t="n">
        <f aca="false">E416</f>
        <v>0.0349206443683244</v>
      </c>
      <c r="F417" s="270" t="n">
        <f aca="false">F416</f>
        <v>0.0343206453856591</v>
      </c>
      <c r="G417" s="270" t="n">
        <f aca="false">G416</f>
        <v>0.0337391599543252</v>
      </c>
      <c r="H417" s="270" t="n">
        <f aca="false">H416</f>
        <v>0.0332103530587636</v>
      </c>
      <c r="I417" s="270" t="n">
        <f aca="false">I416</f>
        <v>0.032687154568838</v>
      </c>
      <c r="J417" s="270" t="n">
        <f aca="false">J416</f>
        <v>0.0321679320447238</v>
      </c>
      <c r="K417" s="270" t="n">
        <f aca="false">K416</f>
        <v>0.031677425258875</v>
      </c>
      <c r="L417" s="270" t="n">
        <f aca="false">L416</f>
        <v>0.0311845195163887</v>
      </c>
      <c r="M417" s="270" t="n">
        <f aca="false">M416</f>
        <v>0.0307377337691862</v>
      </c>
      <c r="N417" s="270" t="n">
        <f aca="false">N416</f>
        <v>0.0303223189391036</v>
      </c>
      <c r="O417" s="270" t="n">
        <f aca="false">O416</f>
        <v>0.0299012553808133</v>
      </c>
      <c r="P417" s="270" t="n">
        <f aca="false">P416</f>
        <v>0.0304408924465771</v>
      </c>
      <c r="Q417" s="270" t="n">
        <f aca="false">Q416</f>
        <v>0.0291456948117619</v>
      </c>
      <c r="R417" s="270" t="n">
        <f aca="false">R416</f>
        <v>0.0288164122118341</v>
      </c>
      <c r="S417" s="270" t="n">
        <f aca="false">S416</f>
        <v>0.0284796948773518</v>
      </c>
      <c r="T417" s="270" t="n">
        <f aca="false">T416</f>
        <v>0.0281472623216879</v>
      </c>
      <c r="U417" s="270" t="n">
        <f aca="false">U416</f>
        <v>0.027809067112942</v>
      </c>
      <c r="V417" s="270" t="n">
        <f aca="false">V416</f>
        <v>0.0274761460687773</v>
      </c>
      <c r="W417" s="270" t="n">
        <f aca="false">W416</f>
        <v>0.0271788888356511</v>
      </c>
      <c r="X417" s="270" t="n">
        <f aca="false">X416</f>
        <v>0.026881165470688</v>
      </c>
      <c r="Y417" s="270" t="n">
        <f aca="false">Y416</f>
        <v>0.0265859525880081</v>
      </c>
      <c r="Z417" s="270" t="n">
        <f aca="false">Z416</f>
        <v>0.0262901835886645</v>
      </c>
      <c r="AA417" s="270" t="n">
        <f aca="false">AA416</f>
        <v>0.0260053921493961</v>
      </c>
      <c r="AB417" s="270" t="n">
        <f aca="false">AB416</f>
        <v>0.025756187094519</v>
      </c>
      <c r="AC417" s="270" t="n">
        <f aca="false">AC416</f>
        <v>0.0255034391683223</v>
      </c>
      <c r="AD417" s="270" t="n">
        <f aca="false">AD416</f>
        <v>0.0252523186910395</v>
      </c>
      <c r="AE417" s="270" t="n">
        <f aca="false">AE416</f>
        <v>0.0250135328383412</v>
      </c>
      <c r="AF417" s="270" t="n">
        <f aca="false">AF416</f>
        <v>0.0247770233436937</v>
      </c>
    </row>
    <row r="418" customFormat="false" ht="15" hidden="false" customHeight="false" outlineLevel="0" collapsed="false">
      <c r="A418" s="281" t="n">
        <v>79</v>
      </c>
      <c r="B418" s="282" t="n">
        <f aca="false">B417</f>
        <v>0.0367234047737989</v>
      </c>
      <c r="C418" s="282" t="n">
        <f aca="false">C417</f>
        <v>0.0361080799525962</v>
      </c>
      <c r="D418" s="282" t="n">
        <f aca="false">D417</f>
        <v>0.0355193665499251</v>
      </c>
      <c r="E418" s="282" t="n">
        <f aca="false">E417</f>
        <v>0.0349206443683244</v>
      </c>
      <c r="F418" s="282" t="n">
        <f aca="false">F417</f>
        <v>0.0343206453856591</v>
      </c>
      <c r="G418" s="282" t="n">
        <f aca="false">G417</f>
        <v>0.0337391599543252</v>
      </c>
      <c r="H418" s="282" t="n">
        <f aca="false">H417</f>
        <v>0.0332103530587636</v>
      </c>
      <c r="I418" s="282" t="n">
        <f aca="false">I417</f>
        <v>0.032687154568838</v>
      </c>
      <c r="J418" s="282" t="n">
        <f aca="false">J417</f>
        <v>0.0321679320447238</v>
      </c>
      <c r="K418" s="282" t="n">
        <f aca="false">K417</f>
        <v>0.031677425258875</v>
      </c>
      <c r="L418" s="282" t="n">
        <f aca="false">L417</f>
        <v>0.0311845195163887</v>
      </c>
      <c r="M418" s="282" t="n">
        <f aca="false">M417</f>
        <v>0.0307377337691862</v>
      </c>
      <c r="N418" s="282" t="n">
        <f aca="false">N417</f>
        <v>0.0303223189391036</v>
      </c>
      <c r="O418" s="282" t="n">
        <f aca="false">O417</f>
        <v>0.0299012553808133</v>
      </c>
      <c r="P418" s="282" t="n">
        <f aca="false">P417</f>
        <v>0.0304408924465771</v>
      </c>
      <c r="Q418" s="282" t="n">
        <f aca="false">Q417</f>
        <v>0.0291456948117619</v>
      </c>
      <c r="R418" s="282" t="n">
        <f aca="false">R417</f>
        <v>0.0288164122118341</v>
      </c>
      <c r="S418" s="282" t="n">
        <f aca="false">S417</f>
        <v>0.0284796948773518</v>
      </c>
      <c r="T418" s="282" t="n">
        <f aca="false">T417</f>
        <v>0.0281472623216879</v>
      </c>
      <c r="U418" s="282" t="n">
        <f aca="false">U417</f>
        <v>0.027809067112942</v>
      </c>
      <c r="V418" s="282" t="n">
        <f aca="false">V417</f>
        <v>0.0274761460687773</v>
      </c>
      <c r="W418" s="282" t="n">
        <f aca="false">W417</f>
        <v>0.0271788888356511</v>
      </c>
      <c r="X418" s="282" t="n">
        <f aca="false">X417</f>
        <v>0.026881165470688</v>
      </c>
      <c r="Y418" s="282" t="n">
        <f aca="false">Y417</f>
        <v>0.0265859525880081</v>
      </c>
      <c r="Z418" s="282" t="n">
        <f aca="false">Z417</f>
        <v>0.0262901835886645</v>
      </c>
      <c r="AA418" s="282" t="n">
        <f aca="false">AA417</f>
        <v>0.0260053921493961</v>
      </c>
      <c r="AB418" s="282" t="n">
        <f aca="false">AB417</f>
        <v>0.025756187094519</v>
      </c>
      <c r="AC418" s="282" t="n">
        <f aca="false">AC417</f>
        <v>0.0255034391683223</v>
      </c>
      <c r="AD418" s="282" t="n">
        <f aca="false">AD417</f>
        <v>0.0252523186910395</v>
      </c>
      <c r="AE418" s="282" t="n">
        <f aca="false">AE417</f>
        <v>0.0250135328383412</v>
      </c>
      <c r="AF418" s="282" t="n">
        <f aca="false">AF417</f>
        <v>0.0247770233436937</v>
      </c>
    </row>
    <row r="419" customFormat="false" ht="15" hidden="false" customHeight="false" outlineLevel="0" collapsed="false">
      <c r="A419" s="258" t="n">
        <v>80</v>
      </c>
      <c r="B419" s="270" t="n">
        <f aca="false">B105</f>
        <v>0.0688829101581866</v>
      </c>
      <c r="C419" s="270" t="n">
        <f aca="false">C105</f>
        <v>0.067684423480139</v>
      </c>
      <c r="D419" s="270" t="n">
        <f aca="false">D105</f>
        <v>0.0664376316503498</v>
      </c>
      <c r="E419" s="270" t="n">
        <f aca="false">E105</f>
        <v>0.0651830146524021</v>
      </c>
      <c r="F419" s="270" t="n">
        <f aca="false">F105</f>
        <v>0.0639503252052578</v>
      </c>
      <c r="G419" s="270" t="n">
        <f aca="false">G105</f>
        <v>0.0627343392775491</v>
      </c>
      <c r="H419" s="270" t="n">
        <f aca="false">H105</f>
        <v>0.0616302643154955</v>
      </c>
      <c r="I419" s="270" t="n">
        <f aca="false">I105</f>
        <v>0.0605599336688533</v>
      </c>
      <c r="J419" s="270" t="n">
        <f aca="false">J105</f>
        <v>0.0595082158720059</v>
      </c>
      <c r="K419" s="270" t="n">
        <f aca="false">K105</f>
        <v>0.0584350972410674</v>
      </c>
      <c r="L419" s="270" t="n">
        <f aca="false">L105</f>
        <v>0.0573852145861779</v>
      </c>
      <c r="M419" s="270" t="n">
        <f aca="false">M105</f>
        <v>0.0564448356573647</v>
      </c>
      <c r="N419" s="270" t="n">
        <f aca="false">N105</f>
        <v>0.0555458403482845</v>
      </c>
      <c r="O419" s="270" t="n">
        <f aca="false">O105</f>
        <v>0.0546703217300633</v>
      </c>
      <c r="P419" s="270" t="n">
        <f aca="false">P105</f>
        <v>0.0553988116602642</v>
      </c>
      <c r="Q419" s="270" t="n">
        <f aca="false">Q105</f>
        <v>0.0529156878099713</v>
      </c>
      <c r="R419" s="270" t="n">
        <f aca="false">R105</f>
        <v>0.0521467193931079</v>
      </c>
      <c r="S419" s="270" t="n">
        <f aca="false">S105</f>
        <v>0.0514093763692128</v>
      </c>
      <c r="T419" s="270" t="n">
        <f aca="false">T105</f>
        <v>0.0506909626281306</v>
      </c>
      <c r="U419" s="270" t="n">
        <f aca="false">U105</f>
        <v>0.0500081391679497</v>
      </c>
      <c r="V419" s="270" t="n">
        <f aca="false">V105</f>
        <v>0.0493449951134836</v>
      </c>
      <c r="W419" s="270" t="n">
        <f aca="false">W105</f>
        <v>0.0487587230029868</v>
      </c>
      <c r="X419" s="270" t="n">
        <f aca="false">X105</f>
        <v>0.0481718997530397</v>
      </c>
      <c r="Y419" s="270" t="n">
        <f aca="false">Y105</f>
        <v>0.0475740942221641</v>
      </c>
      <c r="Z419" s="270" t="n">
        <f aca="false">Z105</f>
        <v>0.0470012533987931</v>
      </c>
      <c r="AA419" s="270" t="n">
        <f aca="false">AA105</f>
        <v>0.0464032605999328</v>
      </c>
      <c r="AB419" s="270" t="n">
        <f aca="false">AB105</f>
        <v>0.0458996191334419</v>
      </c>
      <c r="AC419" s="270" t="n">
        <f aca="false">AC105</f>
        <v>0.0453918305597579</v>
      </c>
      <c r="AD419" s="270" t="n">
        <f aca="false">AD105</f>
        <v>0.0448883367495099</v>
      </c>
      <c r="AE419" s="270" t="n">
        <f aca="false">AE105</f>
        <v>0.0443961584352994</v>
      </c>
      <c r="AF419" s="270" t="n">
        <f aca="false">AF105</f>
        <v>0.0438990075394776</v>
      </c>
    </row>
    <row r="420" customFormat="false" ht="15" hidden="false" customHeight="false" outlineLevel="0" collapsed="false">
      <c r="A420" s="281" t="n">
        <v>81</v>
      </c>
      <c r="B420" s="282" t="n">
        <f aca="false">B419</f>
        <v>0.0688829101581866</v>
      </c>
      <c r="C420" s="282" t="n">
        <f aca="false">C419</f>
        <v>0.067684423480139</v>
      </c>
      <c r="D420" s="282" t="n">
        <f aca="false">D419</f>
        <v>0.0664376316503498</v>
      </c>
      <c r="E420" s="282" t="n">
        <f aca="false">E419</f>
        <v>0.0651830146524021</v>
      </c>
      <c r="F420" s="282" t="n">
        <f aca="false">F419</f>
        <v>0.0639503252052578</v>
      </c>
      <c r="G420" s="282" t="n">
        <f aca="false">G419</f>
        <v>0.0627343392775491</v>
      </c>
      <c r="H420" s="282" t="n">
        <f aca="false">H419</f>
        <v>0.0616302643154955</v>
      </c>
      <c r="I420" s="282" t="n">
        <f aca="false">I419</f>
        <v>0.0605599336688533</v>
      </c>
      <c r="J420" s="282" t="n">
        <f aca="false">J419</f>
        <v>0.0595082158720059</v>
      </c>
      <c r="K420" s="282" t="n">
        <f aca="false">K419</f>
        <v>0.0584350972410674</v>
      </c>
      <c r="L420" s="282" t="n">
        <f aca="false">L419</f>
        <v>0.0573852145861779</v>
      </c>
      <c r="M420" s="282" t="n">
        <f aca="false">M419</f>
        <v>0.0564448356573647</v>
      </c>
      <c r="N420" s="282" t="n">
        <f aca="false">N419</f>
        <v>0.0555458403482845</v>
      </c>
      <c r="O420" s="282" t="n">
        <f aca="false">O419</f>
        <v>0.0546703217300633</v>
      </c>
      <c r="P420" s="282" t="n">
        <f aca="false">P419</f>
        <v>0.0553988116602642</v>
      </c>
      <c r="Q420" s="282" t="n">
        <f aca="false">Q419</f>
        <v>0.0529156878099713</v>
      </c>
      <c r="R420" s="282" t="n">
        <f aca="false">R419</f>
        <v>0.0521467193931079</v>
      </c>
      <c r="S420" s="282" t="n">
        <f aca="false">S419</f>
        <v>0.0514093763692128</v>
      </c>
      <c r="T420" s="282" t="n">
        <f aca="false">T419</f>
        <v>0.0506909626281306</v>
      </c>
      <c r="U420" s="282" t="n">
        <f aca="false">U419</f>
        <v>0.0500081391679497</v>
      </c>
      <c r="V420" s="282" t="n">
        <f aca="false">V419</f>
        <v>0.0493449951134836</v>
      </c>
      <c r="W420" s="282" t="n">
        <f aca="false">W419</f>
        <v>0.0487587230029868</v>
      </c>
      <c r="X420" s="282" t="n">
        <f aca="false">X419</f>
        <v>0.0481718997530397</v>
      </c>
      <c r="Y420" s="282" t="n">
        <f aca="false">Y419</f>
        <v>0.0475740942221641</v>
      </c>
      <c r="Z420" s="282" t="n">
        <f aca="false">Z419</f>
        <v>0.0470012533987931</v>
      </c>
      <c r="AA420" s="282" t="n">
        <f aca="false">AA419</f>
        <v>0.0464032605999328</v>
      </c>
      <c r="AB420" s="282" t="n">
        <f aca="false">AB419</f>
        <v>0.0458996191334419</v>
      </c>
      <c r="AC420" s="282" t="n">
        <f aca="false">AC419</f>
        <v>0.0453918305597579</v>
      </c>
      <c r="AD420" s="282" t="n">
        <f aca="false">AD419</f>
        <v>0.0448883367495099</v>
      </c>
      <c r="AE420" s="282" t="n">
        <f aca="false">AE419</f>
        <v>0.0443961584352994</v>
      </c>
      <c r="AF420" s="282" t="n">
        <f aca="false">AF419</f>
        <v>0.0438990075394776</v>
      </c>
    </row>
    <row r="421" customFormat="false" ht="15" hidden="false" customHeight="false" outlineLevel="0" collapsed="false">
      <c r="A421" s="258" t="n">
        <v>82</v>
      </c>
      <c r="B421" s="270" t="n">
        <f aca="false">B420</f>
        <v>0.0688829101581866</v>
      </c>
      <c r="C421" s="270" t="n">
        <f aca="false">C420</f>
        <v>0.067684423480139</v>
      </c>
      <c r="D421" s="270" t="n">
        <f aca="false">D420</f>
        <v>0.0664376316503498</v>
      </c>
      <c r="E421" s="270" t="n">
        <f aca="false">E420</f>
        <v>0.0651830146524021</v>
      </c>
      <c r="F421" s="270" t="n">
        <f aca="false">F420</f>
        <v>0.0639503252052578</v>
      </c>
      <c r="G421" s="270" t="n">
        <f aca="false">G420</f>
        <v>0.0627343392775491</v>
      </c>
      <c r="H421" s="270" t="n">
        <f aca="false">H420</f>
        <v>0.0616302643154955</v>
      </c>
      <c r="I421" s="270" t="n">
        <f aca="false">I420</f>
        <v>0.0605599336688533</v>
      </c>
      <c r="J421" s="270" t="n">
        <f aca="false">J420</f>
        <v>0.0595082158720059</v>
      </c>
      <c r="K421" s="270" t="n">
        <f aca="false">K420</f>
        <v>0.0584350972410674</v>
      </c>
      <c r="L421" s="270" t="n">
        <f aca="false">L420</f>
        <v>0.0573852145861779</v>
      </c>
      <c r="M421" s="270" t="n">
        <f aca="false">M420</f>
        <v>0.0564448356573647</v>
      </c>
      <c r="N421" s="270" t="n">
        <f aca="false">N420</f>
        <v>0.0555458403482845</v>
      </c>
      <c r="O421" s="270" t="n">
        <f aca="false">O420</f>
        <v>0.0546703217300633</v>
      </c>
      <c r="P421" s="270" t="n">
        <f aca="false">P420</f>
        <v>0.0553988116602642</v>
      </c>
      <c r="Q421" s="270" t="n">
        <f aca="false">Q420</f>
        <v>0.0529156878099713</v>
      </c>
      <c r="R421" s="270" t="n">
        <f aca="false">R420</f>
        <v>0.0521467193931079</v>
      </c>
      <c r="S421" s="270" t="n">
        <f aca="false">S420</f>
        <v>0.0514093763692128</v>
      </c>
      <c r="T421" s="270" t="n">
        <f aca="false">T420</f>
        <v>0.0506909626281306</v>
      </c>
      <c r="U421" s="270" t="n">
        <f aca="false">U420</f>
        <v>0.0500081391679497</v>
      </c>
      <c r="V421" s="270" t="n">
        <f aca="false">V420</f>
        <v>0.0493449951134836</v>
      </c>
      <c r="W421" s="270" t="n">
        <f aca="false">W420</f>
        <v>0.0487587230029868</v>
      </c>
      <c r="X421" s="270" t="n">
        <f aca="false">X420</f>
        <v>0.0481718997530397</v>
      </c>
      <c r="Y421" s="270" t="n">
        <f aca="false">Y420</f>
        <v>0.0475740942221641</v>
      </c>
      <c r="Z421" s="270" t="n">
        <f aca="false">Z420</f>
        <v>0.0470012533987931</v>
      </c>
      <c r="AA421" s="270" t="n">
        <f aca="false">AA420</f>
        <v>0.0464032605999328</v>
      </c>
      <c r="AB421" s="270" t="n">
        <f aca="false">AB420</f>
        <v>0.0458996191334419</v>
      </c>
      <c r="AC421" s="270" t="n">
        <f aca="false">AC420</f>
        <v>0.0453918305597579</v>
      </c>
      <c r="AD421" s="270" t="n">
        <f aca="false">AD420</f>
        <v>0.0448883367495099</v>
      </c>
      <c r="AE421" s="270" t="n">
        <f aca="false">AE420</f>
        <v>0.0443961584352994</v>
      </c>
      <c r="AF421" s="270" t="n">
        <f aca="false">AF420</f>
        <v>0.0438990075394776</v>
      </c>
    </row>
    <row r="422" customFormat="false" ht="15" hidden="false" customHeight="false" outlineLevel="0" collapsed="false">
      <c r="A422" s="281" t="n">
        <v>83</v>
      </c>
      <c r="B422" s="282" t="n">
        <f aca="false">B421</f>
        <v>0.0688829101581866</v>
      </c>
      <c r="C422" s="282" t="n">
        <f aca="false">C421</f>
        <v>0.067684423480139</v>
      </c>
      <c r="D422" s="282" t="n">
        <f aca="false">D421</f>
        <v>0.0664376316503498</v>
      </c>
      <c r="E422" s="282" t="n">
        <f aca="false">E421</f>
        <v>0.0651830146524021</v>
      </c>
      <c r="F422" s="282" t="n">
        <f aca="false">F421</f>
        <v>0.0639503252052578</v>
      </c>
      <c r="G422" s="282" t="n">
        <f aca="false">G421</f>
        <v>0.0627343392775491</v>
      </c>
      <c r="H422" s="282" t="n">
        <f aca="false">H421</f>
        <v>0.0616302643154955</v>
      </c>
      <c r="I422" s="282" t="n">
        <f aca="false">I421</f>
        <v>0.0605599336688533</v>
      </c>
      <c r="J422" s="282" t="n">
        <f aca="false">J421</f>
        <v>0.0595082158720059</v>
      </c>
      <c r="K422" s="282" t="n">
        <f aca="false">K421</f>
        <v>0.0584350972410674</v>
      </c>
      <c r="L422" s="282" t="n">
        <f aca="false">L421</f>
        <v>0.0573852145861779</v>
      </c>
      <c r="M422" s="282" t="n">
        <f aca="false">M421</f>
        <v>0.0564448356573647</v>
      </c>
      <c r="N422" s="282" t="n">
        <f aca="false">N421</f>
        <v>0.0555458403482845</v>
      </c>
      <c r="O422" s="282" t="n">
        <f aca="false">O421</f>
        <v>0.0546703217300633</v>
      </c>
      <c r="P422" s="282" t="n">
        <f aca="false">P421</f>
        <v>0.0553988116602642</v>
      </c>
      <c r="Q422" s="282" t="n">
        <f aca="false">Q421</f>
        <v>0.0529156878099713</v>
      </c>
      <c r="R422" s="282" t="n">
        <f aca="false">R421</f>
        <v>0.0521467193931079</v>
      </c>
      <c r="S422" s="282" t="n">
        <f aca="false">S421</f>
        <v>0.0514093763692128</v>
      </c>
      <c r="T422" s="282" t="n">
        <f aca="false">T421</f>
        <v>0.0506909626281306</v>
      </c>
      <c r="U422" s="282" t="n">
        <f aca="false">U421</f>
        <v>0.0500081391679497</v>
      </c>
      <c r="V422" s="282" t="n">
        <f aca="false">V421</f>
        <v>0.0493449951134836</v>
      </c>
      <c r="W422" s="282" t="n">
        <f aca="false">W421</f>
        <v>0.0487587230029868</v>
      </c>
      <c r="X422" s="282" t="n">
        <f aca="false">X421</f>
        <v>0.0481718997530397</v>
      </c>
      <c r="Y422" s="282" t="n">
        <f aca="false">Y421</f>
        <v>0.0475740942221641</v>
      </c>
      <c r="Z422" s="282" t="n">
        <f aca="false">Z421</f>
        <v>0.0470012533987931</v>
      </c>
      <c r="AA422" s="282" t="n">
        <f aca="false">AA421</f>
        <v>0.0464032605999328</v>
      </c>
      <c r="AB422" s="282" t="n">
        <f aca="false">AB421</f>
        <v>0.0458996191334419</v>
      </c>
      <c r="AC422" s="282" t="n">
        <f aca="false">AC421</f>
        <v>0.0453918305597579</v>
      </c>
      <c r="AD422" s="282" t="n">
        <f aca="false">AD421</f>
        <v>0.0448883367495099</v>
      </c>
      <c r="AE422" s="282" t="n">
        <f aca="false">AE421</f>
        <v>0.0443961584352994</v>
      </c>
      <c r="AF422" s="282" t="n">
        <f aca="false">AF421</f>
        <v>0.0438990075394776</v>
      </c>
    </row>
    <row r="423" customFormat="false" ht="15" hidden="false" customHeight="false" outlineLevel="0" collapsed="false">
      <c r="A423" s="258" t="n">
        <v>84</v>
      </c>
      <c r="B423" s="270" t="n">
        <f aca="false">B422</f>
        <v>0.0688829101581866</v>
      </c>
      <c r="C423" s="270" t="n">
        <f aca="false">C422</f>
        <v>0.067684423480139</v>
      </c>
      <c r="D423" s="270" t="n">
        <f aca="false">D422</f>
        <v>0.0664376316503498</v>
      </c>
      <c r="E423" s="270" t="n">
        <f aca="false">E422</f>
        <v>0.0651830146524021</v>
      </c>
      <c r="F423" s="270" t="n">
        <f aca="false">F422</f>
        <v>0.0639503252052578</v>
      </c>
      <c r="G423" s="270" t="n">
        <f aca="false">G422</f>
        <v>0.0627343392775491</v>
      </c>
      <c r="H423" s="270" t="n">
        <f aca="false">H422</f>
        <v>0.0616302643154955</v>
      </c>
      <c r="I423" s="270" t="n">
        <f aca="false">I422</f>
        <v>0.0605599336688533</v>
      </c>
      <c r="J423" s="270" t="n">
        <f aca="false">J422</f>
        <v>0.0595082158720059</v>
      </c>
      <c r="K423" s="270" t="n">
        <f aca="false">K422</f>
        <v>0.0584350972410674</v>
      </c>
      <c r="L423" s="270" t="n">
        <f aca="false">L422</f>
        <v>0.0573852145861779</v>
      </c>
      <c r="M423" s="270" t="n">
        <f aca="false">M422</f>
        <v>0.0564448356573647</v>
      </c>
      <c r="N423" s="270" t="n">
        <f aca="false">N422</f>
        <v>0.0555458403482845</v>
      </c>
      <c r="O423" s="270" t="n">
        <f aca="false">O422</f>
        <v>0.0546703217300633</v>
      </c>
      <c r="P423" s="270" t="n">
        <f aca="false">P422</f>
        <v>0.0553988116602642</v>
      </c>
      <c r="Q423" s="270" t="n">
        <f aca="false">Q422</f>
        <v>0.0529156878099713</v>
      </c>
      <c r="R423" s="270" t="n">
        <f aca="false">R422</f>
        <v>0.0521467193931079</v>
      </c>
      <c r="S423" s="270" t="n">
        <f aca="false">S422</f>
        <v>0.0514093763692128</v>
      </c>
      <c r="T423" s="270" t="n">
        <f aca="false">T422</f>
        <v>0.0506909626281306</v>
      </c>
      <c r="U423" s="270" t="n">
        <f aca="false">U422</f>
        <v>0.0500081391679497</v>
      </c>
      <c r="V423" s="270" t="n">
        <f aca="false">V422</f>
        <v>0.0493449951134836</v>
      </c>
      <c r="W423" s="270" t="n">
        <f aca="false">W422</f>
        <v>0.0487587230029868</v>
      </c>
      <c r="X423" s="270" t="n">
        <f aca="false">X422</f>
        <v>0.0481718997530397</v>
      </c>
      <c r="Y423" s="270" t="n">
        <f aca="false">Y422</f>
        <v>0.0475740942221641</v>
      </c>
      <c r="Z423" s="270" t="n">
        <f aca="false">Z422</f>
        <v>0.0470012533987931</v>
      </c>
      <c r="AA423" s="270" t="n">
        <f aca="false">AA422</f>
        <v>0.0464032605999328</v>
      </c>
      <c r="AB423" s="270" t="n">
        <f aca="false">AB422</f>
        <v>0.0458996191334419</v>
      </c>
      <c r="AC423" s="270" t="n">
        <f aca="false">AC422</f>
        <v>0.0453918305597579</v>
      </c>
      <c r="AD423" s="270" t="n">
        <f aca="false">AD422</f>
        <v>0.0448883367495099</v>
      </c>
      <c r="AE423" s="270" t="n">
        <f aca="false">AE422</f>
        <v>0.0443961584352994</v>
      </c>
      <c r="AF423" s="270" t="n">
        <f aca="false">AF422</f>
        <v>0.0438990075394776</v>
      </c>
    </row>
    <row r="424" customFormat="false" ht="15" hidden="false" customHeight="false" outlineLevel="0" collapsed="false">
      <c r="A424" s="281" t="n">
        <v>85</v>
      </c>
      <c r="B424" s="282" t="n">
        <f aca="false">B106</f>
        <v>0.110919146213264</v>
      </c>
      <c r="C424" s="282" t="n">
        <f aca="false">C106</f>
        <v>0.108793996593812</v>
      </c>
      <c r="D424" s="282" t="n">
        <f aca="false">D106</f>
        <v>0.106747577836776</v>
      </c>
      <c r="E424" s="282" t="n">
        <f aca="false">E106</f>
        <v>0.104791349861796</v>
      </c>
      <c r="F424" s="282" t="n">
        <f aca="false">F106</f>
        <v>0.102893665851617</v>
      </c>
      <c r="G424" s="282" t="n">
        <f aca="false">G106</f>
        <v>0.101004706972266</v>
      </c>
      <c r="H424" s="282" t="n">
        <f aca="false">H106</f>
        <v>0.0993447558506794</v>
      </c>
      <c r="I424" s="282" t="n">
        <f aca="false">I106</f>
        <v>0.0976002589620202</v>
      </c>
      <c r="J424" s="282" t="n">
        <f aca="false">J106</f>
        <v>0.0958396897422192</v>
      </c>
      <c r="K424" s="282" t="n">
        <f aca="false">K106</f>
        <v>0.0941190059098697</v>
      </c>
      <c r="L424" s="282" t="n">
        <f aca="false">L106</f>
        <v>0.0924464999905226</v>
      </c>
      <c r="M424" s="282" t="n">
        <f aca="false">M106</f>
        <v>0.0909614277489925</v>
      </c>
      <c r="N424" s="282" t="n">
        <f aca="false">N106</f>
        <v>0.0894693722294559</v>
      </c>
      <c r="O424" s="282" t="n">
        <f aca="false">O106</f>
        <v>0.0879935212458702</v>
      </c>
      <c r="P424" s="282" t="n">
        <f aca="false">P106</f>
        <v>0.0885346325386448</v>
      </c>
      <c r="Q424" s="282" t="n">
        <f aca="false">Q106</f>
        <v>0.0851191634158245</v>
      </c>
      <c r="R424" s="282" t="n">
        <f aca="false">R106</f>
        <v>0.0838384927315095</v>
      </c>
      <c r="S424" s="282" t="n">
        <f aca="false">S106</f>
        <v>0.0826007181692313</v>
      </c>
      <c r="T424" s="282" t="n">
        <f aca="false">T106</f>
        <v>0.0813757788997875</v>
      </c>
      <c r="U424" s="282" t="n">
        <f aca="false">U106</f>
        <v>0.0801703093613099</v>
      </c>
      <c r="V424" s="282" t="n">
        <f aca="false">V106</f>
        <v>0.0789703120323527</v>
      </c>
      <c r="W424" s="282" t="n">
        <f aca="false">W106</f>
        <v>0.0779186839979927</v>
      </c>
      <c r="X424" s="282" t="n">
        <f aca="false">X106</f>
        <v>0.0769168107794107</v>
      </c>
      <c r="Y424" s="282" t="n">
        <f aca="false">Y106</f>
        <v>0.0759399413278898</v>
      </c>
      <c r="Z424" s="282" t="n">
        <f aca="false">Z106</f>
        <v>0.0749753874923936</v>
      </c>
      <c r="AA424" s="282" t="n">
        <f aca="false">AA106</f>
        <v>0.0740703566824032</v>
      </c>
      <c r="AB424" s="282" t="n">
        <f aca="false">AB106</f>
        <v>0.0732498089437484</v>
      </c>
      <c r="AC424" s="282" t="n">
        <f aca="false">AC106</f>
        <v>0.0724369757354472</v>
      </c>
      <c r="AD424" s="282" t="n">
        <f aca="false">AD106</f>
        <v>0.0716320948256212</v>
      </c>
      <c r="AE424" s="282" t="n">
        <f aca="false">AE106</f>
        <v>0.0708231623539576</v>
      </c>
      <c r="AF424" s="282" t="n">
        <f aca="false">AF106</f>
        <v>0.0700190296348441</v>
      </c>
    </row>
    <row r="425" customFormat="false" ht="15" hidden="false" customHeight="false" outlineLevel="0" collapsed="false">
      <c r="A425" s="258" t="n">
        <v>86</v>
      </c>
      <c r="B425" s="270" t="n">
        <f aca="false">B424</f>
        <v>0.110919146213264</v>
      </c>
      <c r="C425" s="270" t="n">
        <f aca="false">C424</f>
        <v>0.108793996593812</v>
      </c>
      <c r="D425" s="270" t="n">
        <f aca="false">D424</f>
        <v>0.106747577836776</v>
      </c>
      <c r="E425" s="270" t="n">
        <f aca="false">E424</f>
        <v>0.104791349861796</v>
      </c>
      <c r="F425" s="270" t="n">
        <f aca="false">F424</f>
        <v>0.102893665851617</v>
      </c>
      <c r="G425" s="270" t="n">
        <f aca="false">G424</f>
        <v>0.101004706972266</v>
      </c>
      <c r="H425" s="270" t="n">
        <f aca="false">H424</f>
        <v>0.0993447558506794</v>
      </c>
      <c r="I425" s="270" t="n">
        <f aca="false">I424</f>
        <v>0.0976002589620202</v>
      </c>
      <c r="J425" s="270" t="n">
        <f aca="false">J424</f>
        <v>0.0958396897422192</v>
      </c>
      <c r="K425" s="270" t="n">
        <f aca="false">K424</f>
        <v>0.0941190059098697</v>
      </c>
      <c r="L425" s="270" t="n">
        <f aca="false">L424</f>
        <v>0.0924464999905226</v>
      </c>
      <c r="M425" s="270" t="n">
        <f aca="false">M424</f>
        <v>0.0909614277489925</v>
      </c>
      <c r="N425" s="270" t="n">
        <f aca="false">N424</f>
        <v>0.0894693722294559</v>
      </c>
      <c r="O425" s="270" t="n">
        <f aca="false">O424</f>
        <v>0.0879935212458702</v>
      </c>
      <c r="P425" s="270" t="n">
        <f aca="false">P424</f>
        <v>0.0885346325386448</v>
      </c>
      <c r="Q425" s="270" t="n">
        <f aca="false">Q424</f>
        <v>0.0851191634158245</v>
      </c>
      <c r="R425" s="270" t="n">
        <f aca="false">R424</f>
        <v>0.0838384927315095</v>
      </c>
      <c r="S425" s="270" t="n">
        <f aca="false">S424</f>
        <v>0.0826007181692313</v>
      </c>
      <c r="T425" s="270" t="n">
        <f aca="false">T424</f>
        <v>0.0813757788997875</v>
      </c>
      <c r="U425" s="270" t="n">
        <f aca="false">U424</f>
        <v>0.0801703093613099</v>
      </c>
      <c r="V425" s="270" t="n">
        <f aca="false">V424</f>
        <v>0.0789703120323527</v>
      </c>
      <c r="W425" s="270" t="n">
        <f aca="false">W424</f>
        <v>0.0779186839979927</v>
      </c>
      <c r="X425" s="270" t="n">
        <f aca="false">X424</f>
        <v>0.0769168107794107</v>
      </c>
      <c r="Y425" s="270" t="n">
        <f aca="false">Y424</f>
        <v>0.0759399413278898</v>
      </c>
      <c r="Z425" s="270" t="n">
        <f aca="false">Z424</f>
        <v>0.0749753874923936</v>
      </c>
      <c r="AA425" s="270" t="n">
        <f aca="false">AA424</f>
        <v>0.0740703566824032</v>
      </c>
      <c r="AB425" s="270" t="n">
        <f aca="false">AB424</f>
        <v>0.0732498089437484</v>
      </c>
      <c r="AC425" s="270" t="n">
        <f aca="false">AC424</f>
        <v>0.0724369757354472</v>
      </c>
      <c r="AD425" s="270" t="n">
        <f aca="false">AD424</f>
        <v>0.0716320948256212</v>
      </c>
      <c r="AE425" s="270" t="n">
        <f aca="false">AE424</f>
        <v>0.0708231623539576</v>
      </c>
      <c r="AF425" s="270" t="n">
        <f aca="false">AF424</f>
        <v>0.0700190296348441</v>
      </c>
    </row>
    <row r="426" customFormat="false" ht="15" hidden="false" customHeight="false" outlineLevel="0" collapsed="false">
      <c r="A426" s="281" t="n">
        <v>87</v>
      </c>
      <c r="B426" s="282" t="n">
        <f aca="false">B425</f>
        <v>0.110919146213264</v>
      </c>
      <c r="C426" s="282" t="n">
        <f aca="false">C425</f>
        <v>0.108793996593812</v>
      </c>
      <c r="D426" s="282" t="n">
        <f aca="false">D425</f>
        <v>0.106747577836776</v>
      </c>
      <c r="E426" s="282" t="n">
        <f aca="false">E425</f>
        <v>0.104791349861796</v>
      </c>
      <c r="F426" s="282" t="n">
        <f aca="false">F425</f>
        <v>0.102893665851617</v>
      </c>
      <c r="G426" s="282" t="n">
        <f aca="false">G425</f>
        <v>0.101004706972266</v>
      </c>
      <c r="H426" s="282" t="n">
        <f aca="false">H425</f>
        <v>0.0993447558506794</v>
      </c>
      <c r="I426" s="282" t="n">
        <f aca="false">I425</f>
        <v>0.0976002589620202</v>
      </c>
      <c r="J426" s="282" t="n">
        <f aca="false">J425</f>
        <v>0.0958396897422192</v>
      </c>
      <c r="K426" s="282" t="n">
        <f aca="false">K425</f>
        <v>0.0941190059098697</v>
      </c>
      <c r="L426" s="282" t="n">
        <f aca="false">L425</f>
        <v>0.0924464999905226</v>
      </c>
      <c r="M426" s="282" t="n">
        <f aca="false">M425</f>
        <v>0.0909614277489925</v>
      </c>
      <c r="N426" s="282" t="n">
        <f aca="false">N425</f>
        <v>0.0894693722294559</v>
      </c>
      <c r="O426" s="282" t="n">
        <f aca="false">O425</f>
        <v>0.0879935212458702</v>
      </c>
      <c r="P426" s="282" t="n">
        <f aca="false">P425</f>
        <v>0.0885346325386448</v>
      </c>
      <c r="Q426" s="282" t="n">
        <f aca="false">Q425</f>
        <v>0.0851191634158245</v>
      </c>
      <c r="R426" s="282" t="n">
        <f aca="false">R425</f>
        <v>0.0838384927315095</v>
      </c>
      <c r="S426" s="282" t="n">
        <f aca="false">S425</f>
        <v>0.0826007181692313</v>
      </c>
      <c r="T426" s="282" t="n">
        <f aca="false">T425</f>
        <v>0.0813757788997875</v>
      </c>
      <c r="U426" s="282" t="n">
        <f aca="false">U425</f>
        <v>0.0801703093613099</v>
      </c>
      <c r="V426" s="282" t="n">
        <f aca="false">V425</f>
        <v>0.0789703120323527</v>
      </c>
      <c r="W426" s="282" t="n">
        <f aca="false">W425</f>
        <v>0.0779186839979927</v>
      </c>
      <c r="X426" s="282" t="n">
        <f aca="false">X425</f>
        <v>0.0769168107794107</v>
      </c>
      <c r="Y426" s="282" t="n">
        <f aca="false">Y425</f>
        <v>0.0759399413278898</v>
      </c>
      <c r="Z426" s="282" t="n">
        <f aca="false">Z425</f>
        <v>0.0749753874923936</v>
      </c>
      <c r="AA426" s="282" t="n">
        <f aca="false">AA425</f>
        <v>0.0740703566824032</v>
      </c>
      <c r="AB426" s="282" t="n">
        <f aca="false">AB425</f>
        <v>0.0732498089437484</v>
      </c>
      <c r="AC426" s="282" t="n">
        <f aca="false">AC425</f>
        <v>0.0724369757354472</v>
      </c>
      <c r="AD426" s="282" t="n">
        <f aca="false">AD425</f>
        <v>0.0716320948256212</v>
      </c>
      <c r="AE426" s="282" t="n">
        <f aca="false">AE425</f>
        <v>0.0708231623539576</v>
      </c>
      <c r="AF426" s="282" t="n">
        <f aca="false">AF425</f>
        <v>0.0700190296348441</v>
      </c>
    </row>
    <row r="427" customFormat="false" ht="15" hidden="false" customHeight="false" outlineLevel="0" collapsed="false">
      <c r="A427" s="258" t="n">
        <v>88</v>
      </c>
      <c r="B427" s="270" t="n">
        <f aca="false">B426</f>
        <v>0.110919146213264</v>
      </c>
      <c r="C427" s="270" t="n">
        <f aca="false">C426</f>
        <v>0.108793996593812</v>
      </c>
      <c r="D427" s="270" t="n">
        <f aca="false">D426</f>
        <v>0.106747577836776</v>
      </c>
      <c r="E427" s="270" t="n">
        <f aca="false">E426</f>
        <v>0.104791349861796</v>
      </c>
      <c r="F427" s="270" t="n">
        <f aca="false">F426</f>
        <v>0.102893665851617</v>
      </c>
      <c r="G427" s="270" t="n">
        <f aca="false">G426</f>
        <v>0.101004706972266</v>
      </c>
      <c r="H427" s="270" t="n">
        <f aca="false">H426</f>
        <v>0.0993447558506794</v>
      </c>
      <c r="I427" s="270" t="n">
        <f aca="false">I426</f>
        <v>0.0976002589620202</v>
      </c>
      <c r="J427" s="270" t="n">
        <f aca="false">J426</f>
        <v>0.0958396897422192</v>
      </c>
      <c r="K427" s="270" t="n">
        <f aca="false">K426</f>
        <v>0.0941190059098697</v>
      </c>
      <c r="L427" s="270" t="n">
        <f aca="false">L426</f>
        <v>0.0924464999905226</v>
      </c>
      <c r="M427" s="270" t="n">
        <f aca="false">M426</f>
        <v>0.0909614277489925</v>
      </c>
      <c r="N427" s="270" t="n">
        <f aca="false">N426</f>
        <v>0.0894693722294559</v>
      </c>
      <c r="O427" s="270" t="n">
        <f aca="false">O426</f>
        <v>0.0879935212458702</v>
      </c>
      <c r="P427" s="270" t="n">
        <f aca="false">P426</f>
        <v>0.0885346325386448</v>
      </c>
      <c r="Q427" s="270" t="n">
        <f aca="false">Q426</f>
        <v>0.0851191634158245</v>
      </c>
      <c r="R427" s="270" t="n">
        <f aca="false">R426</f>
        <v>0.0838384927315095</v>
      </c>
      <c r="S427" s="270" t="n">
        <f aca="false">S426</f>
        <v>0.0826007181692313</v>
      </c>
      <c r="T427" s="270" t="n">
        <f aca="false">T426</f>
        <v>0.0813757788997875</v>
      </c>
      <c r="U427" s="270" t="n">
        <f aca="false">U426</f>
        <v>0.0801703093613099</v>
      </c>
      <c r="V427" s="270" t="n">
        <f aca="false">V426</f>
        <v>0.0789703120323527</v>
      </c>
      <c r="W427" s="270" t="n">
        <f aca="false">W426</f>
        <v>0.0779186839979927</v>
      </c>
      <c r="X427" s="270" t="n">
        <f aca="false">X426</f>
        <v>0.0769168107794107</v>
      </c>
      <c r="Y427" s="270" t="n">
        <f aca="false">Y426</f>
        <v>0.0759399413278898</v>
      </c>
      <c r="Z427" s="270" t="n">
        <f aca="false">Z426</f>
        <v>0.0749753874923936</v>
      </c>
      <c r="AA427" s="270" t="n">
        <f aca="false">AA426</f>
        <v>0.0740703566824032</v>
      </c>
      <c r="AB427" s="270" t="n">
        <f aca="false">AB426</f>
        <v>0.0732498089437484</v>
      </c>
      <c r="AC427" s="270" t="n">
        <f aca="false">AC426</f>
        <v>0.0724369757354472</v>
      </c>
      <c r="AD427" s="270" t="n">
        <f aca="false">AD426</f>
        <v>0.0716320948256212</v>
      </c>
      <c r="AE427" s="270" t="n">
        <f aca="false">AE426</f>
        <v>0.0708231623539576</v>
      </c>
      <c r="AF427" s="270" t="n">
        <f aca="false">AF426</f>
        <v>0.0700190296348441</v>
      </c>
    </row>
    <row r="428" customFormat="false" ht="15" hidden="false" customHeight="false" outlineLevel="0" collapsed="false">
      <c r="A428" s="281" t="n">
        <v>89</v>
      </c>
      <c r="B428" s="282" t="n">
        <f aca="false">B427</f>
        <v>0.110919146213264</v>
      </c>
      <c r="C428" s="282" t="n">
        <f aca="false">C427</f>
        <v>0.108793996593812</v>
      </c>
      <c r="D428" s="282" t="n">
        <f aca="false">D427</f>
        <v>0.106747577836776</v>
      </c>
      <c r="E428" s="282" t="n">
        <f aca="false">E427</f>
        <v>0.104791349861796</v>
      </c>
      <c r="F428" s="282" t="n">
        <f aca="false">F427</f>
        <v>0.102893665851617</v>
      </c>
      <c r="G428" s="282" t="n">
        <f aca="false">G427</f>
        <v>0.101004706972266</v>
      </c>
      <c r="H428" s="282" t="n">
        <f aca="false">H427</f>
        <v>0.0993447558506794</v>
      </c>
      <c r="I428" s="282" t="n">
        <f aca="false">I427</f>
        <v>0.0976002589620202</v>
      </c>
      <c r="J428" s="282" t="n">
        <f aca="false">J427</f>
        <v>0.0958396897422192</v>
      </c>
      <c r="K428" s="282" t="n">
        <f aca="false">K427</f>
        <v>0.0941190059098697</v>
      </c>
      <c r="L428" s="282" t="n">
        <f aca="false">L427</f>
        <v>0.0924464999905226</v>
      </c>
      <c r="M428" s="282" t="n">
        <f aca="false">M427</f>
        <v>0.0909614277489925</v>
      </c>
      <c r="N428" s="282" t="n">
        <f aca="false">N427</f>
        <v>0.0894693722294559</v>
      </c>
      <c r="O428" s="282" t="n">
        <f aca="false">O427</f>
        <v>0.0879935212458702</v>
      </c>
      <c r="P428" s="282" t="n">
        <f aca="false">P427</f>
        <v>0.0885346325386448</v>
      </c>
      <c r="Q428" s="282" t="n">
        <f aca="false">Q427</f>
        <v>0.0851191634158245</v>
      </c>
      <c r="R428" s="282" t="n">
        <f aca="false">R427</f>
        <v>0.0838384927315095</v>
      </c>
      <c r="S428" s="282" t="n">
        <f aca="false">S427</f>
        <v>0.0826007181692313</v>
      </c>
      <c r="T428" s="282" t="n">
        <f aca="false">T427</f>
        <v>0.0813757788997875</v>
      </c>
      <c r="U428" s="282" t="n">
        <f aca="false">U427</f>
        <v>0.0801703093613099</v>
      </c>
      <c r="V428" s="282" t="n">
        <f aca="false">V427</f>
        <v>0.0789703120323527</v>
      </c>
      <c r="W428" s="282" t="n">
        <f aca="false">W427</f>
        <v>0.0779186839979927</v>
      </c>
      <c r="X428" s="282" t="n">
        <f aca="false">X427</f>
        <v>0.0769168107794107</v>
      </c>
      <c r="Y428" s="282" t="n">
        <f aca="false">Y427</f>
        <v>0.0759399413278898</v>
      </c>
      <c r="Z428" s="282" t="n">
        <f aca="false">Z427</f>
        <v>0.0749753874923936</v>
      </c>
      <c r="AA428" s="282" t="n">
        <f aca="false">AA427</f>
        <v>0.0740703566824032</v>
      </c>
      <c r="AB428" s="282" t="n">
        <f aca="false">AB427</f>
        <v>0.0732498089437484</v>
      </c>
      <c r="AC428" s="282" t="n">
        <f aca="false">AC427</f>
        <v>0.0724369757354472</v>
      </c>
      <c r="AD428" s="282" t="n">
        <f aca="false">AD427</f>
        <v>0.0716320948256212</v>
      </c>
      <c r="AE428" s="282" t="n">
        <f aca="false">AE427</f>
        <v>0.0708231623539576</v>
      </c>
      <c r="AF428" s="282" t="n">
        <f aca="false">AF427</f>
        <v>0.0700190296348441</v>
      </c>
    </row>
    <row r="429" customFormat="false" ht="15" hidden="false" customHeight="false" outlineLevel="0" collapsed="false">
      <c r="A429" s="258" t="n">
        <v>90</v>
      </c>
      <c r="B429" s="270" t="n">
        <f aca="false">B107</f>
        <v>0.162472291041857</v>
      </c>
      <c r="C429" s="270" t="n">
        <f aca="false">C107</f>
        <v>0.159967420973849</v>
      </c>
      <c r="D429" s="270" t="n">
        <f aca="false">D107</f>
        <v>0.157395629737639</v>
      </c>
      <c r="E429" s="270" t="n">
        <f aca="false">E107</f>
        <v>0.154650142413829</v>
      </c>
      <c r="F429" s="270" t="n">
        <f aca="false">F107</f>
        <v>0.151910918801721</v>
      </c>
      <c r="G429" s="270" t="n">
        <f aca="false">G107</f>
        <v>0.149201456364895</v>
      </c>
      <c r="H429" s="270" t="n">
        <f aca="false">H107</f>
        <v>0.14660729486143</v>
      </c>
      <c r="I429" s="270" t="n">
        <f aca="false">I107</f>
        <v>0.144189615622935</v>
      </c>
      <c r="J429" s="270" t="n">
        <f aca="false">J107</f>
        <v>0.141845541048905</v>
      </c>
      <c r="K429" s="270" t="n">
        <f aca="false">K107</f>
        <v>0.139515669406693</v>
      </c>
      <c r="L429" s="270" t="n">
        <f aca="false">L107</f>
        <v>0.137307656526189</v>
      </c>
      <c r="M429" s="270" t="n">
        <f aca="false">M107</f>
        <v>0.135233437373961</v>
      </c>
      <c r="N429" s="270" t="n">
        <f aca="false">N107</f>
        <v>0.133163695034881</v>
      </c>
      <c r="O429" s="270" t="n">
        <f aca="false">O107</f>
        <v>0.131078135916661</v>
      </c>
      <c r="P429" s="270" t="n">
        <f aca="false">P107</f>
        <v>0.132000152866419</v>
      </c>
      <c r="Q429" s="270" t="n">
        <f aca="false">Q107</f>
        <v>0.126936101612439</v>
      </c>
      <c r="R429" s="270" t="n">
        <f aca="false">R107</f>
        <v>0.125113210405366</v>
      </c>
      <c r="S429" s="270" t="n">
        <f aca="false">S107</f>
        <v>0.123289260396123</v>
      </c>
      <c r="T429" s="270" t="n">
        <f aca="false">T107</f>
        <v>0.12156385116619</v>
      </c>
      <c r="U429" s="270" t="n">
        <f aca="false">U107</f>
        <v>0.119788532115505</v>
      </c>
      <c r="V429" s="270" t="n">
        <f aca="false">V107</f>
        <v>0.117999988593525</v>
      </c>
      <c r="W429" s="270" t="n">
        <f aca="false">W107</f>
        <v>0.11649353577458</v>
      </c>
      <c r="X429" s="270" t="n">
        <f aca="false">X107</f>
        <v>0.114976954867524</v>
      </c>
      <c r="Y429" s="270" t="n">
        <f aca="false">Y107</f>
        <v>0.113479646125624</v>
      </c>
      <c r="Z429" s="270" t="n">
        <f aca="false">Z107</f>
        <v>0.112042389679204</v>
      </c>
      <c r="AA429" s="270" t="n">
        <f aca="false">AA107</f>
        <v>0.110594527108237</v>
      </c>
      <c r="AB429" s="270" t="n">
        <f aca="false">AB107</f>
        <v>0.109310164532601</v>
      </c>
      <c r="AC429" s="270" t="n">
        <f aca="false">AC107</f>
        <v>0.108079859621096</v>
      </c>
      <c r="AD429" s="270" t="n">
        <f aca="false">AD107</f>
        <v>0.106899058277936</v>
      </c>
      <c r="AE429" s="270" t="n">
        <f aca="false">AE107</f>
        <v>0.105757895269258</v>
      </c>
      <c r="AF429" s="270" t="n">
        <f aca="false">AF107</f>
        <v>0.104636900755366</v>
      </c>
    </row>
    <row r="430" customFormat="false" ht="15" hidden="false" customHeight="false" outlineLevel="0" collapsed="false">
      <c r="A430" s="281" t="n">
        <v>91</v>
      </c>
      <c r="B430" s="282" t="n">
        <f aca="false">B429</f>
        <v>0.162472291041857</v>
      </c>
      <c r="C430" s="282" t="n">
        <f aca="false">C429</f>
        <v>0.159967420973849</v>
      </c>
      <c r="D430" s="282" t="n">
        <f aca="false">D429</f>
        <v>0.157395629737639</v>
      </c>
      <c r="E430" s="282" t="n">
        <f aca="false">E429</f>
        <v>0.154650142413829</v>
      </c>
      <c r="F430" s="282" t="n">
        <f aca="false">F429</f>
        <v>0.151910918801721</v>
      </c>
      <c r="G430" s="282" t="n">
        <f aca="false">G429</f>
        <v>0.149201456364895</v>
      </c>
      <c r="H430" s="282" t="n">
        <f aca="false">H429</f>
        <v>0.14660729486143</v>
      </c>
      <c r="I430" s="282" t="n">
        <f aca="false">I429</f>
        <v>0.144189615622935</v>
      </c>
      <c r="J430" s="282" t="n">
        <f aca="false">J429</f>
        <v>0.141845541048905</v>
      </c>
      <c r="K430" s="282" t="n">
        <f aca="false">K429</f>
        <v>0.139515669406693</v>
      </c>
      <c r="L430" s="282" t="n">
        <f aca="false">L429</f>
        <v>0.137307656526189</v>
      </c>
      <c r="M430" s="282" t="n">
        <f aca="false">M429</f>
        <v>0.135233437373961</v>
      </c>
      <c r="N430" s="282" t="n">
        <f aca="false">N429</f>
        <v>0.133163695034881</v>
      </c>
      <c r="O430" s="282" t="n">
        <f aca="false">O429</f>
        <v>0.131078135916661</v>
      </c>
      <c r="P430" s="282" t="n">
        <f aca="false">P429</f>
        <v>0.132000152866419</v>
      </c>
      <c r="Q430" s="282" t="n">
        <f aca="false">Q429</f>
        <v>0.126936101612439</v>
      </c>
      <c r="R430" s="282" t="n">
        <f aca="false">R429</f>
        <v>0.125113210405366</v>
      </c>
      <c r="S430" s="282" t="n">
        <f aca="false">S429</f>
        <v>0.123289260396123</v>
      </c>
      <c r="T430" s="282" t="n">
        <f aca="false">T429</f>
        <v>0.12156385116619</v>
      </c>
      <c r="U430" s="282" t="n">
        <f aca="false">U429</f>
        <v>0.119788532115505</v>
      </c>
      <c r="V430" s="282" t="n">
        <f aca="false">V429</f>
        <v>0.117999988593525</v>
      </c>
      <c r="W430" s="282" t="n">
        <f aca="false">W429</f>
        <v>0.11649353577458</v>
      </c>
      <c r="X430" s="282" t="n">
        <f aca="false">X429</f>
        <v>0.114976954867524</v>
      </c>
      <c r="Y430" s="282" t="n">
        <f aca="false">Y429</f>
        <v>0.113479646125624</v>
      </c>
      <c r="Z430" s="282" t="n">
        <f aca="false">Z429</f>
        <v>0.112042389679204</v>
      </c>
      <c r="AA430" s="282" t="n">
        <f aca="false">AA429</f>
        <v>0.110594527108237</v>
      </c>
      <c r="AB430" s="282" t="n">
        <f aca="false">AB429</f>
        <v>0.109310164532601</v>
      </c>
      <c r="AC430" s="282" t="n">
        <f aca="false">AC429</f>
        <v>0.108079859621096</v>
      </c>
      <c r="AD430" s="282" t="n">
        <f aca="false">AD429</f>
        <v>0.106899058277936</v>
      </c>
      <c r="AE430" s="282" t="n">
        <f aca="false">AE429</f>
        <v>0.105757895269258</v>
      </c>
      <c r="AF430" s="282" t="n">
        <f aca="false">AF429</f>
        <v>0.104636900755366</v>
      </c>
    </row>
    <row r="431" customFormat="false" ht="15" hidden="false" customHeight="false" outlineLevel="0" collapsed="false">
      <c r="A431" s="258" t="n">
        <v>92</v>
      </c>
      <c r="B431" s="270" t="n">
        <f aca="false">B430</f>
        <v>0.162472291041857</v>
      </c>
      <c r="C431" s="270" t="n">
        <f aca="false">C430</f>
        <v>0.159967420973849</v>
      </c>
      <c r="D431" s="270" t="n">
        <f aca="false">D430</f>
        <v>0.157395629737639</v>
      </c>
      <c r="E431" s="270" t="n">
        <f aca="false">E430</f>
        <v>0.154650142413829</v>
      </c>
      <c r="F431" s="270" t="n">
        <f aca="false">F430</f>
        <v>0.151910918801721</v>
      </c>
      <c r="G431" s="270" t="n">
        <f aca="false">G430</f>
        <v>0.149201456364895</v>
      </c>
      <c r="H431" s="270" t="n">
        <f aca="false">H430</f>
        <v>0.14660729486143</v>
      </c>
      <c r="I431" s="270" t="n">
        <f aca="false">I430</f>
        <v>0.144189615622935</v>
      </c>
      <c r="J431" s="270" t="n">
        <f aca="false">J430</f>
        <v>0.141845541048905</v>
      </c>
      <c r="K431" s="270" t="n">
        <f aca="false">K430</f>
        <v>0.139515669406693</v>
      </c>
      <c r="L431" s="270" t="n">
        <f aca="false">L430</f>
        <v>0.137307656526189</v>
      </c>
      <c r="M431" s="270" t="n">
        <f aca="false">M430</f>
        <v>0.135233437373961</v>
      </c>
      <c r="N431" s="270" t="n">
        <f aca="false">N430</f>
        <v>0.133163695034881</v>
      </c>
      <c r="O431" s="270" t="n">
        <f aca="false">O430</f>
        <v>0.131078135916661</v>
      </c>
      <c r="P431" s="270" t="n">
        <f aca="false">P430</f>
        <v>0.132000152866419</v>
      </c>
      <c r="Q431" s="270" t="n">
        <f aca="false">Q430</f>
        <v>0.126936101612439</v>
      </c>
      <c r="R431" s="270" t="n">
        <f aca="false">R430</f>
        <v>0.125113210405366</v>
      </c>
      <c r="S431" s="270" t="n">
        <f aca="false">S430</f>
        <v>0.123289260396123</v>
      </c>
      <c r="T431" s="270" t="n">
        <f aca="false">T430</f>
        <v>0.12156385116619</v>
      </c>
      <c r="U431" s="270" t="n">
        <f aca="false">U430</f>
        <v>0.119788532115505</v>
      </c>
      <c r="V431" s="270" t="n">
        <f aca="false">V430</f>
        <v>0.117999988593525</v>
      </c>
      <c r="W431" s="270" t="n">
        <f aca="false">W430</f>
        <v>0.11649353577458</v>
      </c>
      <c r="X431" s="270" t="n">
        <f aca="false">X430</f>
        <v>0.114976954867524</v>
      </c>
      <c r="Y431" s="270" t="n">
        <f aca="false">Y430</f>
        <v>0.113479646125624</v>
      </c>
      <c r="Z431" s="270" t="n">
        <f aca="false">Z430</f>
        <v>0.112042389679204</v>
      </c>
      <c r="AA431" s="270" t="n">
        <f aca="false">AA430</f>
        <v>0.110594527108237</v>
      </c>
      <c r="AB431" s="270" t="n">
        <f aca="false">AB430</f>
        <v>0.109310164532601</v>
      </c>
      <c r="AC431" s="270" t="n">
        <f aca="false">AC430</f>
        <v>0.108079859621096</v>
      </c>
      <c r="AD431" s="270" t="n">
        <f aca="false">AD430</f>
        <v>0.106899058277936</v>
      </c>
      <c r="AE431" s="270" t="n">
        <f aca="false">AE430</f>
        <v>0.105757895269258</v>
      </c>
      <c r="AF431" s="270" t="n">
        <f aca="false">AF430</f>
        <v>0.104636900755366</v>
      </c>
    </row>
    <row r="432" customFormat="false" ht="15" hidden="false" customHeight="false" outlineLevel="0" collapsed="false">
      <c r="A432" s="281" t="n">
        <v>93</v>
      </c>
      <c r="B432" s="282" t="n">
        <f aca="false">B431</f>
        <v>0.162472291041857</v>
      </c>
      <c r="C432" s="282" t="n">
        <f aca="false">C431</f>
        <v>0.159967420973849</v>
      </c>
      <c r="D432" s="282" t="n">
        <f aca="false">D431</f>
        <v>0.157395629737639</v>
      </c>
      <c r="E432" s="282" t="n">
        <f aca="false">E431</f>
        <v>0.154650142413829</v>
      </c>
      <c r="F432" s="282" t="n">
        <f aca="false">F431</f>
        <v>0.151910918801721</v>
      </c>
      <c r="G432" s="282" t="n">
        <f aca="false">G431</f>
        <v>0.149201456364895</v>
      </c>
      <c r="H432" s="282" t="n">
        <f aca="false">H431</f>
        <v>0.14660729486143</v>
      </c>
      <c r="I432" s="282" t="n">
        <f aca="false">I431</f>
        <v>0.144189615622935</v>
      </c>
      <c r="J432" s="282" t="n">
        <f aca="false">J431</f>
        <v>0.141845541048905</v>
      </c>
      <c r="K432" s="282" t="n">
        <f aca="false">K431</f>
        <v>0.139515669406693</v>
      </c>
      <c r="L432" s="282" t="n">
        <f aca="false">L431</f>
        <v>0.137307656526189</v>
      </c>
      <c r="M432" s="282" t="n">
        <f aca="false">M431</f>
        <v>0.135233437373961</v>
      </c>
      <c r="N432" s="282" t="n">
        <f aca="false">N431</f>
        <v>0.133163695034881</v>
      </c>
      <c r="O432" s="282" t="n">
        <f aca="false">O431</f>
        <v>0.131078135916661</v>
      </c>
      <c r="P432" s="282" t="n">
        <f aca="false">P431</f>
        <v>0.132000152866419</v>
      </c>
      <c r="Q432" s="282" t="n">
        <f aca="false">Q431</f>
        <v>0.126936101612439</v>
      </c>
      <c r="R432" s="282" t="n">
        <f aca="false">R431</f>
        <v>0.125113210405366</v>
      </c>
      <c r="S432" s="282" t="n">
        <f aca="false">S431</f>
        <v>0.123289260396123</v>
      </c>
      <c r="T432" s="282" t="n">
        <f aca="false">T431</f>
        <v>0.12156385116619</v>
      </c>
      <c r="U432" s="282" t="n">
        <f aca="false">U431</f>
        <v>0.119788532115505</v>
      </c>
      <c r="V432" s="282" t="n">
        <f aca="false">V431</f>
        <v>0.117999988593525</v>
      </c>
      <c r="W432" s="282" t="n">
        <f aca="false">W431</f>
        <v>0.11649353577458</v>
      </c>
      <c r="X432" s="282" t="n">
        <f aca="false">X431</f>
        <v>0.114976954867524</v>
      </c>
      <c r="Y432" s="282" t="n">
        <f aca="false">Y431</f>
        <v>0.113479646125624</v>
      </c>
      <c r="Z432" s="282" t="n">
        <f aca="false">Z431</f>
        <v>0.112042389679204</v>
      </c>
      <c r="AA432" s="282" t="n">
        <f aca="false">AA431</f>
        <v>0.110594527108237</v>
      </c>
      <c r="AB432" s="282" t="n">
        <f aca="false">AB431</f>
        <v>0.109310164532601</v>
      </c>
      <c r="AC432" s="282" t="n">
        <f aca="false">AC431</f>
        <v>0.108079859621096</v>
      </c>
      <c r="AD432" s="282" t="n">
        <f aca="false">AD431</f>
        <v>0.106899058277936</v>
      </c>
      <c r="AE432" s="282" t="n">
        <f aca="false">AE431</f>
        <v>0.105757895269258</v>
      </c>
      <c r="AF432" s="282" t="n">
        <f aca="false">AF431</f>
        <v>0.104636900755366</v>
      </c>
    </row>
    <row r="433" customFormat="false" ht="15" hidden="false" customHeight="false" outlineLevel="0" collapsed="false">
      <c r="A433" s="258" t="n">
        <v>94</v>
      </c>
      <c r="B433" s="270" t="n">
        <f aca="false">B432</f>
        <v>0.162472291041857</v>
      </c>
      <c r="C433" s="270" t="n">
        <f aca="false">C432</f>
        <v>0.159967420973849</v>
      </c>
      <c r="D433" s="270" t="n">
        <f aca="false">D432</f>
        <v>0.157395629737639</v>
      </c>
      <c r="E433" s="270" t="n">
        <f aca="false">E432</f>
        <v>0.154650142413829</v>
      </c>
      <c r="F433" s="270" t="n">
        <f aca="false">F432</f>
        <v>0.151910918801721</v>
      </c>
      <c r="G433" s="270" t="n">
        <f aca="false">G432</f>
        <v>0.149201456364895</v>
      </c>
      <c r="H433" s="270" t="n">
        <f aca="false">H432</f>
        <v>0.14660729486143</v>
      </c>
      <c r="I433" s="270" t="n">
        <f aca="false">I432</f>
        <v>0.144189615622935</v>
      </c>
      <c r="J433" s="270" t="n">
        <f aca="false">J432</f>
        <v>0.141845541048905</v>
      </c>
      <c r="K433" s="270" t="n">
        <f aca="false">K432</f>
        <v>0.139515669406693</v>
      </c>
      <c r="L433" s="270" t="n">
        <f aca="false">L432</f>
        <v>0.137307656526189</v>
      </c>
      <c r="M433" s="270" t="n">
        <f aca="false">M432</f>
        <v>0.135233437373961</v>
      </c>
      <c r="N433" s="270" t="n">
        <f aca="false">N432</f>
        <v>0.133163695034881</v>
      </c>
      <c r="O433" s="270" t="n">
        <f aca="false">O432</f>
        <v>0.131078135916661</v>
      </c>
      <c r="P433" s="270" t="n">
        <f aca="false">P432</f>
        <v>0.132000152866419</v>
      </c>
      <c r="Q433" s="270" t="n">
        <f aca="false">Q432</f>
        <v>0.126936101612439</v>
      </c>
      <c r="R433" s="270" t="n">
        <f aca="false">R432</f>
        <v>0.125113210405366</v>
      </c>
      <c r="S433" s="270" t="n">
        <f aca="false">S432</f>
        <v>0.123289260396123</v>
      </c>
      <c r="T433" s="270" t="n">
        <f aca="false">T432</f>
        <v>0.12156385116619</v>
      </c>
      <c r="U433" s="270" t="n">
        <f aca="false">U432</f>
        <v>0.119788532115505</v>
      </c>
      <c r="V433" s="270" t="n">
        <f aca="false">V432</f>
        <v>0.117999988593525</v>
      </c>
      <c r="W433" s="270" t="n">
        <f aca="false">W432</f>
        <v>0.11649353577458</v>
      </c>
      <c r="X433" s="270" t="n">
        <f aca="false">X432</f>
        <v>0.114976954867524</v>
      </c>
      <c r="Y433" s="270" t="n">
        <f aca="false">Y432</f>
        <v>0.113479646125624</v>
      </c>
      <c r="Z433" s="270" t="n">
        <f aca="false">Z432</f>
        <v>0.112042389679204</v>
      </c>
      <c r="AA433" s="270" t="n">
        <f aca="false">AA432</f>
        <v>0.110594527108237</v>
      </c>
      <c r="AB433" s="270" t="n">
        <f aca="false">AB432</f>
        <v>0.109310164532601</v>
      </c>
      <c r="AC433" s="270" t="n">
        <f aca="false">AC432</f>
        <v>0.108079859621096</v>
      </c>
      <c r="AD433" s="270" t="n">
        <f aca="false">AD432</f>
        <v>0.106899058277936</v>
      </c>
      <c r="AE433" s="270" t="n">
        <f aca="false">AE432</f>
        <v>0.105757895269258</v>
      </c>
      <c r="AF433" s="270" t="n">
        <f aca="false">AF432</f>
        <v>0.104636900755366</v>
      </c>
    </row>
    <row r="434" customFormat="false" ht="15" hidden="false" customHeight="false" outlineLevel="0" collapsed="false">
      <c r="A434" s="281" t="n">
        <v>95</v>
      </c>
      <c r="B434" s="282" t="n">
        <f aca="false">B108</f>
        <v>0.23883612851081</v>
      </c>
      <c r="C434" s="282" t="n">
        <f aca="false">C108</f>
        <v>0.233353806956482</v>
      </c>
      <c r="D434" s="282" t="n">
        <f aca="false">D108</f>
        <v>0.227905260187135</v>
      </c>
      <c r="E434" s="282" t="n">
        <f aca="false">E108</f>
        <v>0.223365436382126</v>
      </c>
      <c r="F434" s="282" t="n">
        <f aca="false">F108</f>
        <v>0.219199884250886</v>
      </c>
      <c r="G434" s="282" t="n">
        <f aca="false">G108</f>
        <v>0.215763692065728</v>
      </c>
      <c r="H434" s="282" t="n">
        <f aca="false">H108</f>
        <v>0.212982199171985</v>
      </c>
      <c r="I434" s="282" t="n">
        <f aca="false">I108</f>
        <v>0.210083221772914</v>
      </c>
      <c r="J434" s="282" t="n">
        <f aca="false">J108</f>
        <v>0.207150111198241</v>
      </c>
      <c r="K434" s="282" t="n">
        <f aca="false">K108</f>
        <v>0.204300816336359</v>
      </c>
      <c r="L434" s="282" t="n">
        <f aca="false">L108</f>
        <v>0.201208609646244</v>
      </c>
      <c r="M434" s="282" t="n">
        <f aca="false">M108</f>
        <v>0.198651225722596</v>
      </c>
      <c r="N434" s="282" t="n">
        <f aca="false">N108</f>
        <v>0.195910403025457</v>
      </c>
      <c r="O434" s="282" t="n">
        <f aca="false">O108</f>
        <v>0.193361257143948</v>
      </c>
      <c r="P434" s="282" t="n">
        <f aca="false">P108</f>
        <v>0.19928866234285</v>
      </c>
      <c r="Q434" s="282" t="n">
        <f aca="false">Q108</f>
        <v>0.188414788664703</v>
      </c>
      <c r="R434" s="282" t="n">
        <f aca="false">R108</f>
        <v>0.186180826254241</v>
      </c>
      <c r="S434" s="282" t="n">
        <f aca="false">S108</f>
        <v>0.183953796291031</v>
      </c>
      <c r="T434" s="282" t="n">
        <f aca="false">T108</f>
        <v>0.181615721208889</v>
      </c>
      <c r="U434" s="282" t="n">
        <f aca="false">U108</f>
        <v>0.179321193054631</v>
      </c>
      <c r="V434" s="282" t="n">
        <f aca="false">V108</f>
        <v>0.177202653597722</v>
      </c>
      <c r="W434" s="282" t="n">
        <f aca="false">W108</f>
        <v>0.175173583134235</v>
      </c>
      <c r="X434" s="282" t="n">
        <f aca="false">X108</f>
        <v>0.173161281627978</v>
      </c>
      <c r="Y434" s="282" t="n">
        <f aca="false">Y108</f>
        <v>0.171258453871792</v>
      </c>
      <c r="Z434" s="282" t="n">
        <f aca="false">Z108</f>
        <v>0.169284597632696</v>
      </c>
      <c r="AA434" s="282" t="n">
        <f aca="false">AA108</f>
        <v>0.167293701563038</v>
      </c>
      <c r="AB434" s="282" t="n">
        <f aca="false">AB108</f>
        <v>0.16567725563058</v>
      </c>
      <c r="AC434" s="282" t="n">
        <f aca="false">AC108</f>
        <v>0.164048790233314</v>
      </c>
      <c r="AD434" s="282" t="n">
        <f aca="false">AD108</f>
        <v>0.162418238525133</v>
      </c>
      <c r="AE434" s="282" t="n">
        <f aca="false">AE108</f>
        <v>0.160746970192453</v>
      </c>
      <c r="AF434" s="282" t="n">
        <f aca="false">AF108</f>
        <v>0.159124891791926</v>
      </c>
    </row>
    <row r="435" customFormat="false" ht="15" hidden="false" customHeight="false" outlineLevel="0" collapsed="false">
      <c r="A435" s="258" t="n">
        <v>96</v>
      </c>
      <c r="B435" s="270" t="n">
        <f aca="false">B434</f>
        <v>0.23883612851081</v>
      </c>
      <c r="C435" s="270" t="n">
        <f aca="false">C434</f>
        <v>0.233353806956482</v>
      </c>
      <c r="D435" s="270" t="n">
        <f aca="false">D434</f>
        <v>0.227905260187135</v>
      </c>
      <c r="E435" s="270" t="n">
        <f aca="false">E434</f>
        <v>0.223365436382126</v>
      </c>
      <c r="F435" s="270" t="n">
        <f aca="false">F434</f>
        <v>0.219199884250886</v>
      </c>
      <c r="G435" s="270" t="n">
        <f aca="false">G434</f>
        <v>0.215763692065728</v>
      </c>
      <c r="H435" s="270" t="n">
        <f aca="false">H434</f>
        <v>0.212982199171985</v>
      </c>
      <c r="I435" s="270" t="n">
        <f aca="false">I434</f>
        <v>0.210083221772914</v>
      </c>
      <c r="J435" s="270" t="n">
        <f aca="false">J434</f>
        <v>0.207150111198241</v>
      </c>
      <c r="K435" s="270" t="n">
        <f aca="false">K434</f>
        <v>0.204300816336359</v>
      </c>
      <c r="L435" s="270" t="n">
        <f aca="false">L434</f>
        <v>0.201208609646244</v>
      </c>
      <c r="M435" s="270" t="n">
        <f aca="false">M434</f>
        <v>0.198651225722596</v>
      </c>
      <c r="N435" s="270" t="n">
        <f aca="false">N434</f>
        <v>0.195910403025457</v>
      </c>
      <c r="O435" s="270" t="n">
        <f aca="false">O434</f>
        <v>0.193361257143948</v>
      </c>
      <c r="P435" s="270" t="n">
        <f aca="false">P434</f>
        <v>0.19928866234285</v>
      </c>
      <c r="Q435" s="270" t="n">
        <f aca="false">Q434</f>
        <v>0.188414788664703</v>
      </c>
      <c r="R435" s="270" t="n">
        <f aca="false">R434</f>
        <v>0.186180826254241</v>
      </c>
      <c r="S435" s="270" t="n">
        <f aca="false">S434</f>
        <v>0.183953796291031</v>
      </c>
      <c r="T435" s="270" t="n">
        <f aca="false">T434</f>
        <v>0.181615721208889</v>
      </c>
      <c r="U435" s="270" t="n">
        <f aca="false">U434</f>
        <v>0.179321193054631</v>
      </c>
      <c r="V435" s="270" t="n">
        <f aca="false">V434</f>
        <v>0.177202653597722</v>
      </c>
      <c r="W435" s="270" t="n">
        <f aca="false">W434</f>
        <v>0.175173583134235</v>
      </c>
      <c r="X435" s="270" t="n">
        <f aca="false">X434</f>
        <v>0.173161281627978</v>
      </c>
      <c r="Y435" s="270" t="n">
        <f aca="false">Y434</f>
        <v>0.171258453871792</v>
      </c>
      <c r="Z435" s="270" t="n">
        <f aca="false">Z434</f>
        <v>0.169284597632696</v>
      </c>
      <c r="AA435" s="270" t="n">
        <f aca="false">AA434</f>
        <v>0.167293701563038</v>
      </c>
      <c r="AB435" s="270" t="n">
        <f aca="false">AB434</f>
        <v>0.16567725563058</v>
      </c>
      <c r="AC435" s="270" t="n">
        <f aca="false">AC434</f>
        <v>0.164048790233314</v>
      </c>
      <c r="AD435" s="270" t="n">
        <f aca="false">AD434</f>
        <v>0.162418238525133</v>
      </c>
      <c r="AE435" s="270" t="n">
        <f aca="false">AE434</f>
        <v>0.160746970192453</v>
      </c>
      <c r="AF435" s="270" t="n">
        <f aca="false">AF434</f>
        <v>0.159124891791926</v>
      </c>
    </row>
    <row r="436" customFormat="false" ht="15" hidden="false" customHeight="false" outlineLevel="0" collapsed="false">
      <c r="A436" s="281" t="n">
        <v>97</v>
      </c>
      <c r="B436" s="282" t="n">
        <f aca="false">B435</f>
        <v>0.23883612851081</v>
      </c>
      <c r="C436" s="282" t="n">
        <f aca="false">C435</f>
        <v>0.233353806956482</v>
      </c>
      <c r="D436" s="282" t="n">
        <f aca="false">D435</f>
        <v>0.227905260187135</v>
      </c>
      <c r="E436" s="282" t="n">
        <f aca="false">E435</f>
        <v>0.223365436382126</v>
      </c>
      <c r="F436" s="282" t="n">
        <f aca="false">F435</f>
        <v>0.219199884250886</v>
      </c>
      <c r="G436" s="282" t="n">
        <f aca="false">G435</f>
        <v>0.215763692065728</v>
      </c>
      <c r="H436" s="282" t="n">
        <f aca="false">H435</f>
        <v>0.212982199171985</v>
      </c>
      <c r="I436" s="282" t="n">
        <f aca="false">I435</f>
        <v>0.210083221772914</v>
      </c>
      <c r="J436" s="282" t="n">
        <f aca="false">J435</f>
        <v>0.207150111198241</v>
      </c>
      <c r="K436" s="282" t="n">
        <f aca="false">K435</f>
        <v>0.204300816336359</v>
      </c>
      <c r="L436" s="282" t="n">
        <f aca="false">L435</f>
        <v>0.201208609646244</v>
      </c>
      <c r="M436" s="282" t="n">
        <f aca="false">M435</f>
        <v>0.198651225722596</v>
      </c>
      <c r="N436" s="282" t="n">
        <f aca="false">N435</f>
        <v>0.195910403025457</v>
      </c>
      <c r="O436" s="282" t="n">
        <f aca="false">O435</f>
        <v>0.193361257143948</v>
      </c>
      <c r="P436" s="282" t="n">
        <f aca="false">P435</f>
        <v>0.19928866234285</v>
      </c>
      <c r="Q436" s="282" t="n">
        <f aca="false">Q435</f>
        <v>0.188414788664703</v>
      </c>
      <c r="R436" s="282" t="n">
        <f aca="false">R435</f>
        <v>0.186180826254241</v>
      </c>
      <c r="S436" s="282" t="n">
        <f aca="false">S435</f>
        <v>0.183953796291031</v>
      </c>
      <c r="T436" s="282" t="n">
        <f aca="false">T435</f>
        <v>0.181615721208889</v>
      </c>
      <c r="U436" s="282" t="n">
        <f aca="false">U435</f>
        <v>0.179321193054631</v>
      </c>
      <c r="V436" s="282" t="n">
        <f aca="false">V435</f>
        <v>0.177202653597722</v>
      </c>
      <c r="W436" s="282" t="n">
        <f aca="false">W435</f>
        <v>0.175173583134235</v>
      </c>
      <c r="X436" s="282" t="n">
        <f aca="false">X435</f>
        <v>0.173161281627978</v>
      </c>
      <c r="Y436" s="282" t="n">
        <f aca="false">Y435</f>
        <v>0.171258453871792</v>
      </c>
      <c r="Z436" s="282" t="n">
        <f aca="false">Z435</f>
        <v>0.169284597632696</v>
      </c>
      <c r="AA436" s="282" t="n">
        <f aca="false">AA435</f>
        <v>0.167293701563038</v>
      </c>
      <c r="AB436" s="282" t="n">
        <f aca="false">AB435</f>
        <v>0.16567725563058</v>
      </c>
      <c r="AC436" s="282" t="n">
        <f aca="false">AC435</f>
        <v>0.164048790233314</v>
      </c>
      <c r="AD436" s="282" t="n">
        <f aca="false">AD435</f>
        <v>0.162418238525133</v>
      </c>
      <c r="AE436" s="282" t="n">
        <f aca="false">AE435</f>
        <v>0.160746970192453</v>
      </c>
      <c r="AF436" s="282" t="n">
        <f aca="false">AF435</f>
        <v>0.159124891791926</v>
      </c>
    </row>
    <row r="437" customFormat="false" ht="15" hidden="false" customHeight="false" outlineLevel="0" collapsed="false">
      <c r="A437" s="258" t="n">
        <v>98</v>
      </c>
      <c r="B437" s="270" t="n">
        <f aca="false">B436</f>
        <v>0.23883612851081</v>
      </c>
      <c r="C437" s="270" t="n">
        <f aca="false">C436</f>
        <v>0.233353806956482</v>
      </c>
      <c r="D437" s="270" t="n">
        <f aca="false">D436</f>
        <v>0.227905260187135</v>
      </c>
      <c r="E437" s="270" t="n">
        <f aca="false">E436</f>
        <v>0.223365436382126</v>
      </c>
      <c r="F437" s="270" t="n">
        <f aca="false">F436</f>
        <v>0.219199884250886</v>
      </c>
      <c r="G437" s="270" t="n">
        <f aca="false">G436</f>
        <v>0.215763692065728</v>
      </c>
      <c r="H437" s="270" t="n">
        <f aca="false">H436</f>
        <v>0.212982199171985</v>
      </c>
      <c r="I437" s="270" t="n">
        <f aca="false">I436</f>
        <v>0.210083221772914</v>
      </c>
      <c r="J437" s="270" t="n">
        <f aca="false">J436</f>
        <v>0.207150111198241</v>
      </c>
      <c r="K437" s="270" t="n">
        <f aca="false">K436</f>
        <v>0.204300816336359</v>
      </c>
      <c r="L437" s="270" t="n">
        <f aca="false">L436</f>
        <v>0.201208609646244</v>
      </c>
      <c r="M437" s="270" t="n">
        <f aca="false">M436</f>
        <v>0.198651225722596</v>
      </c>
      <c r="N437" s="270" t="n">
        <f aca="false">N436</f>
        <v>0.195910403025457</v>
      </c>
      <c r="O437" s="270" t="n">
        <f aca="false">O436</f>
        <v>0.193361257143948</v>
      </c>
      <c r="P437" s="270" t="n">
        <f aca="false">P436</f>
        <v>0.19928866234285</v>
      </c>
      <c r="Q437" s="270" t="n">
        <f aca="false">Q436</f>
        <v>0.188414788664703</v>
      </c>
      <c r="R437" s="270" t="n">
        <f aca="false">R436</f>
        <v>0.186180826254241</v>
      </c>
      <c r="S437" s="270" t="n">
        <f aca="false">S436</f>
        <v>0.183953796291031</v>
      </c>
      <c r="T437" s="270" t="n">
        <f aca="false">T436</f>
        <v>0.181615721208889</v>
      </c>
      <c r="U437" s="270" t="n">
        <f aca="false">U436</f>
        <v>0.179321193054631</v>
      </c>
      <c r="V437" s="270" t="n">
        <f aca="false">V436</f>
        <v>0.177202653597722</v>
      </c>
      <c r="W437" s="270" t="n">
        <f aca="false">W436</f>
        <v>0.175173583134235</v>
      </c>
      <c r="X437" s="270" t="n">
        <f aca="false">X436</f>
        <v>0.173161281627978</v>
      </c>
      <c r="Y437" s="270" t="n">
        <f aca="false">Y436</f>
        <v>0.171258453871792</v>
      </c>
      <c r="Z437" s="270" t="n">
        <f aca="false">Z436</f>
        <v>0.169284597632696</v>
      </c>
      <c r="AA437" s="270" t="n">
        <f aca="false">AA436</f>
        <v>0.167293701563038</v>
      </c>
      <c r="AB437" s="270" t="n">
        <f aca="false">AB436</f>
        <v>0.16567725563058</v>
      </c>
      <c r="AC437" s="270" t="n">
        <f aca="false">AC436</f>
        <v>0.164048790233314</v>
      </c>
      <c r="AD437" s="270" t="n">
        <f aca="false">AD436</f>
        <v>0.162418238525133</v>
      </c>
      <c r="AE437" s="270" t="n">
        <f aca="false">AE436</f>
        <v>0.160746970192453</v>
      </c>
      <c r="AF437" s="270" t="n">
        <f aca="false">AF436</f>
        <v>0.159124891791926</v>
      </c>
    </row>
    <row r="438" customFormat="false" ht="15" hidden="false" customHeight="false" outlineLevel="0" collapsed="false">
      <c r="A438" s="281" t="n">
        <v>99</v>
      </c>
      <c r="B438" s="282" t="n">
        <f aca="false">B437</f>
        <v>0.23883612851081</v>
      </c>
      <c r="C438" s="282" t="n">
        <f aca="false">C437</f>
        <v>0.233353806956482</v>
      </c>
      <c r="D438" s="282" t="n">
        <f aca="false">D437</f>
        <v>0.227905260187135</v>
      </c>
      <c r="E438" s="282" t="n">
        <f aca="false">E437</f>
        <v>0.223365436382126</v>
      </c>
      <c r="F438" s="282" t="n">
        <f aca="false">F437</f>
        <v>0.219199884250886</v>
      </c>
      <c r="G438" s="282" t="n">
        <f aca="false">G437</f>
        <v>0.215763692065728</v>
      </c>
      <c r="H438" s="282" t="n">
        <f aca="false">H437</f>
        <v>0.212982199171985</v>
      </c>
      <c r="I438" s="282" t="n">
        <f aca="false">I437</f>
        <v>0.210083221772914</v>
      </c>
      <c r="J438" s="282" t="n">
        <f aca="false">J437</f>
        <v>0.207150111198241</v>
      </c>
      <c r="K438" s="282" t="n">
        <f aca="false">K437</f>
        <v>0.204300816336359</v>
      </c>
      <c r="L438" s="282" t="n">
        <f aca="false">L437</f>
        <v>0.201208609646244</v>
      </c>
      <c r="M438" s="282" t="n">
        <f aca="false">M437</f>
        <v>0.198651225722596</v>
      </c>
      <c r="N438" s="282" t="n">
        <f aca="false">N437</f>
        <v>0.195910403025457</v>
      </c>
      <c r="O438" s="282" t="n">
        <f aca="false">O437</f>
        <v>0.193361257143948</v>
      </c>
      <c r="P438" s="282" t="n">
        <f aca="false">P437</f>
        <v>0.19928866234285</v>
      </c>
      <c r="Q438" s="282" t="n">
        <f aca="false">Q437</f>
        <v>0.188414788664703</v>
      </c>
      <c r="R438" s="282" t="n">
        <f aca="false">R437</f>
        <v>0.186180826254241</v>
      </c>
      <c r="S438" s="282" t="n">
        <f aca="false">S437</f>
        <v>0.183953796291031</v>
      </c>
      <c r="T438" s="282" t="n">
        <f aca="false">T437</f>
        <v>0.181615721208889</v>
      </c>
      <c r="U438" s="282" t="n">
        <f aca="false">U437</f>
        <v>0.179321193054631</v>
      </c>
      <c r="V438" s="282" t="n">
        <f aca="false">V437</f>
        <v>0.177202653597722</v>
      </c>
      <c r="W438" s="282" t="n">
        <f aca="false">W437</f>
        <v>0.175173583134235</v>
      </c>
      <c r="X438" s="282" t="n">
        <f aca="false">X437</f>
        <v>0.173161281627978</v>
      </c>
      <c r="Y438" s="282" t="n">
        <f aca="false">Y437</f>
        <v>0.171258453871792</v>
      </c>
      <c r="Z438" s="282" t="n">
        <f aca="false">Z437</f>
        <v>0.169284597632696</v>
      </c>
      <c r="AA438" s="282" t="n">
        <f aca="false">AA437</f>
        <v>0.167293701563038</v>
      </c>
      <c r="AB438" s="282" t="n">
        <f aca="false">AB437</f>
        <v>0.16567725563058</v>
      </c>
      <c r="AC438" s="282" t="n">
        <f aca="false">AC437</f>
        <v>0.164048790233314</v>
      </c>
      <c r="AD438" s="282" t="n">
        <f aca="false">AD437</f>
        <v>0.162418238525133</v>
      </c>
      <c r="AE438" s="282" t="n">
        <f aca="false">AE437</f>
        <v>0.160746970192453</v>
      </c>
      <c r="AF438" s="282" t="n">
        <f aca="false">AF437</f>
        <v>0.159124891791926</v>
      </c>
    </row>
    <row r="439" customFormat="false" ht="15" hidden="false" customHeight="false" outlineLevel="0" collapsed="false">
      <c r="A439" s="258" t="n">
        <v>100</v>
      </c>
      <c r="B439" s="270" t="n">
        <f aca="false">B109</f>
        <v>0.292198581560284</v>
      </c>
      <c r="C439" s="270" t="n">
        <f aca="false">C109</f>
        <v>0.289603379488383</v>
      </c>
      <c r="D439" s="270" t="n">
        <f aca="false">D109</f>
        <v>0.285419886656363</v>
      </c>
      <c r="E439" s="270" t="n">
        <f aca="false">E109</f>
        <v>0.281728347219531</v>
      </c>
      <c r="F439" s="270" t="n">
        <f aca="false">F109</f>
        <v>0.277736686390533</v>
      </c>
      <c r="G439" s="270" t="n">
        <f aca="false">G109</f>
        <v>0.274091837640998</v>
      </c>
      <c r="H439" s="270" t="n">
        <f aca="false">H109</f>
        <v>0.270896273917422</v>
      </c>
      <c r="I439" s="270" t="n">
        <f aca="false">I109</f>
        <v>0.267936703026579</v>
      </c>
      <c r="J439" s="270" t="n">
        <f aca="false">J109</f>
        <v>0.264296541270497</v>
      </c>
      <c r="K439" s="270" t="n">
        <f aca="false">K109</f>
        <v>0.261350371690115</v>
      </c>
      <c r="L439" s="270" t="n">
        <f aca="false">L109</f>
        <v>0.257795344751866</v>
      </c>
      <c r="M439" s="270" t="n">
        <f aca="false">M109</f>
        <v>0.254814814814815</v>
      </c>
      <c r="N439" s="270" t="n">
        <f aca="false">N109</f>
        <v>0.252236135957066</v>
      </c>
      <c r="O439" s="270" t="n">
        <f aca="false">O109</f>
        <v>0.249268292682927</v>
      </c>
      <c r="P439" s="270" t="n">
        <f aca="false">P109</f>
        <v>0.26743905382573</v>
      </c>
      <c r="Q439" s="270" t="n">
        <f aca="false">Q109</f>
        <v>0.244081882897919</v>
      </c>
      <c r="R439" s="270" t="n">
        <f aca="false">R109</f>
        <v>0.241732111010294</v>
      </c>
      <c r="S439" s="270" t="n">
        <f aca="false">S109</f>
        <v>0.239390265026849</v>
      </c>
      <c r="T439" s="270" t="n">
        <f aca="false">T109</f>
        <v>0.236890709066088</v>
      </c>
      <c r="U439" s="270" t="n">
        <f aca="false">U109</f>
        <v>0.234515153786573</v>
      </c>
      <c r="V439" s="270" t="n">
        <f aca="false">V109</f>
        <v>0.231995498874719</v>
      </c>
      <c r="W439" s="270" t="n">
        <f aca="false">W109</f>
        <v>0.22985410642947</v>
      </c>
      <c r="X439" s="270" t="n">
        <f aca="false">X109</f>
        <v>0.227941942067012</v>
      </c>
      <c r="Y439" s="270" t="n">
        <f aca="false">Y109</f>
        <v>0.225919370698132</v>
      </c>
      <c r="Z439" s="270" t="n">
        <f aca="false">Z109</f>
        <v>0.223891140275867</v>
      </c>
      <c r="AA439" s="270" t="n">
        <f aca="false">AA109</f>
        <v>0.221886261756175</v>
      </c>
      <c r="AB439" s="270" t="n">
        <f aca="false">AB109</f>
        <v>0.220108424518575</v>
      </c>
      <c r="AC439" s="270" t="n">
        <f aca="false">AC109</f>
        <v>0.218383752576022</v>
      </c>
      <c r="AD439" s="270" t="n">
        <f aca="false">AD109</f>
        <v>0.216559751142334</v>
      </c>
      <c r="AE439" s="270" t="n">
        <f aca="false">AE109</f>
        <v>0.214878357474335</v>
      </c>
      <c r="AF439" s="270" t="n">
        <f aca="false">AF109</f>
        <v>0.21313977096299</v>
      </c>
    </row>
    <row r="440" customFormat="false" ht="15" hidden="false" customHeight="false" outlineLevel="0" collapsed="false">
      <c r="A440" s="281" t="n">
        <v>101</v>
      </c>
      <c r="B440" s="282" t="n">
        <f aca="false">B439</f>
        <v>0.292198581560284</v>
      </c>
      <c r="C440" s="282" t="n">
        <f aca="false">C439</f>
        <v>0.289603379488383</v>
      </c>
      <c r="D440" s="282" t="n">
        <f aca="false">D439</f>
        <v>0.285419886656363</v>
      </c>
      <c r="E440" s="282" t="n">
        <f aca="false">E439</f>
        <v>0.281728347219531</v>
      </c>
      <c r="F440" s="282" t="n">
        <f aca="false">F439</f>
        <v>0.277736686390533</v>
      </c>
      <c r="G440" s="282" t="n">
        <f aca="false">G439</f>
        <v>0.274091837640998</v>
      </c>
      <c r="H440" s="282" t="n">
        <f aca="false">H439</f>
        <v>0.270896273917422</v>
      </c>
      <c r="I440" s="282" t="n">
        <f aca="false">I439</f>
        <v>0.267936703026579</v>
      </c>
      <c r="J440" s="282" t="n">
        <f aca="false">J439</f>
        <v>0.264296541270497</v>
      </c>
      <c r="K440" s="282" t="n">
        <f aca="false">K439</f>
        <v>0.261350371690115</v>
      </c>
      <c r="L440" s="282" t="n">
        <f aca="false">L439</f>
        <v>0.257795344751866</v>
      </c>
      <c r="M440" s="282" t="n">
        <f aca="false">M439</f>
        <v>0.254814814814815</v>
      </c>
      <c r="N440" s="282" t="n">
        <f aca="false">N439</f>
        <v>0.252236135957066</v>
      </c>
      <c r="O440" s="282" t="n">
        <f aca="false">O439</f>
        <v>0.249268292682927</v>
      </c>
      <c r="P440" s="282" t="n">
        <f aca="false">P439</f>
        <v>0.26743905382573</v>
      </c>
      <c r="Q440" s="282" t="n">
        <f aca="false">Q439</f>
        <v>0.244081882897919</v>
      </c>
      <c r="R440" s="282" t="n">
        <f aca="false">R439</f>
        <v>0.241732111010294</v>
      </c>
      <c r="S440" s="282" t="n">
        <f aca="false">S439</f>
        <v>0.239390265026849</v>
      </c>
      <c r="T440" s="282" t="n">
        <f aca="false">T439</f>
        <v>0.236890709066088</v>
      </c>
      <c r="U440" s="282" t="n">
        <f aca="false">U439</f>
        <v>0.234515153786573</v>
      </c>
      <c r="V440" s="282" t="n">
        <f aca="false">V439</f>
        <v>0.231995498874719</v>
      </c>
      <c r="W440" s="282" t="n">
        <f aca="false">W439</f>
        <v>0.22985410642947</v>
      </c>
      <c r="X440" s="282" t="n">
        <f aca="false">X439</f>
        <v>0.227941942067012</v>
      </c>
      <c r="Y440" s="282" t="n">
        <f aca="false">Y439</f>
        <v>0.225919370698132</v>
      </c>
      <c r="Z440" s="282" t="n">
        <f aca="false">Z439</f>
        <v>0.223891140275867</v>
      </c>
      <c r="AA440" s="282" t="n">
        <f aca="false">AA439</f>
        <v>0.221886261756175</v>
      </c>
      <c r="AB440" s="282" t="n">
        <f aca="false">AB439</f>
        <v>0.220108424518575</v>
      </c>
      <c r="AC440" s="282" t="n">
        <f aca="false">AC439</f>
        <v>0.218383752576022</v>
      </c>
      <c r="AD440" s="282" t="n">
        <f aca="false">AD439</f>
        <v>0.216559751142334</v>
      </c>
      <c r="AE440" s="282" t="n">
        <f aca="false">AE439</f>
        <v>0.214878357474335</v>
      </c>
      <c r="AF440" s="282" t="n">
        <f aca="false">AF439</f>
        <v>0.21313977096299</v>
      </c>
    </row>
    <row r="441" customFormat="false" ht="15" hidden="false" customHeight="false" outlineLevel="0" collapsed="false">
      <c r="A441" s="258" t="n">
        <v>102</v>
      </c>
      <c r="B441" s="270" t="n">
        <f aca="false">B440</f>
        <v>0.292198581560284</v>
      </c>
      <c r="C441" s="270" t="n">
        <f aca="false">C440</f>
        <v>0.289603379488383</v>
      </c>
      <c r="D441" s="270" t="n">
        <f aca="false">D440</f>
        <v>0.285419886656363</v>
      </c>
      <c r="E441" s="270" t="n">
        <f aca="false">E440</f>
        <v>0.281728347219531</v>
      </c>
      <c r="F441" s="270" t="n">
        <f aca="false">F440</f>
        <v>0.277736686390533</v>
      </c>
      <c r="G441" s="270" t="n">
        <f aca="false">G440</f>
        <v>0.274091837640998</v>
      </c>
      <c r="H441" s="270" t="n">
        <f aca="false">H440</f>
        <v>0.270896273917422</v>
      </c>
      <c r="I441" s="270" t="n">
        <f aca="false">I440</f>
        <v>0.267936703026579</v>
      </c>
      <c r="J441" s="270" t="n">
        <f aca="false">J440</f>
        <v>0.264296541270497</v>
      </c>
      <c r="K441" s="270" t="n">
        <f aca="false">K440</f>
        <v>0.261350371690115</v>
      </c>
      <c r="L441" s="270" t="n">
        <f aca="false">L440</f>
        <v>0.257795344751866</v>
      </c>
      <c r="M441" s="270" t="n">
        <f aca="false">M440</f>
        <v>0.254814814814815</v>
      </c>
      <c r="N441" s="270" t="n">
        <f aca="false">N440</f>
        <v>0.252236135957066</v>
      </c>
      <c r="O441" s="270" t="n">
        <f aca="false">O440</f>
        <v>0.249268292682927</v>
      </c>
      <c r="P441" s="270" t="n">
        <f aca="false">P440</f>
        <v>0.26743905382573</v>
      </c>
      <c r="Q441" s="270" t="n">
        <f aca="false">Q440</f>
        <v>0.244081882897919</v>
      </c>
      <c r="R441" s="270" t="n">
        <f aca="false">R440</f>
        <v>0.241732111010294</v>
      </c>
      <c r="S441" s="270" t="n">
        <f aca="false">S440</f>
        <v>0.239390265026849</v>
      </c>
      <c r="T441" s="270" t="n">
        <f aca="false">T440</f>
        <v>0.236890709066088</v>
      </c>
      <c r="U441" s="270" t="n">
        <f aca="false">U440</f>
        <v>0.234515153786573</v>
      </c>
      <c r="V441" s="270" t="n">
        <f aca="false">V440</f>
        <v>0.231995498874719</v>
      </c>
      <c r="W441" s="270" t="n">
        <f aca="false">W440</f>
        <v>0.22985410642947</v>
      </c>
      <c r="X441" s="270" t="n">
        <f aca="false">X440</f>
        <v>0.227941942067012</v>
      </c>
      <c r="Y441" s="270" t="n">
        <f aca="false">Y440</f>
        <v>0.225919370698132</v>
      </c>
      <c r="Z441" s="270" t="n">
        <f aca="false">Z440</f>
        <v>0.223891140275867</v>
      </c>
      <c r="AA441" s="270" t="n">
        <f aca="false">AA440</f>
        <v>0.221886261756175</v>
      </c>
      <c r="AB441" s="270" t="n">
        <f aca="false">AB440</f>
        <v>0.220108424518575</v>
      </c>
      <c r="AC441" s="270" t="n">
        <f aca="false">AC440</f>
        <v>0.218383752576022</v>
      </c>
      <c r="AD441" s="270" t="n">
        <f aca="false">AD440</f>
        <v>0.216559751142334</v>
      </c>
      <c r="AE441" s="270" t="n">
        <f aca="false">AE440</f>
        <v>0.214878357474335</v>
      </c>
      <c r="AF441" s="270" t="n">
        <f aca="false">AF440</f>
        <v>0.21313977096299</v>
      </c>
    </row>
    <row r="442" customFormat="false" ht="15" hidden="false" customHeight="false" outlineLevel="0" collapsed="false">
      <c r="A442" s="281" t="n">
        <v>103</v>
      </c>
      <c r="B442" s="282" t="n">
        <f aca="false">B441</f>
        <v>0.292198581560284</v>
      </c>
      <c r="C442" s="282" t="n">
        <f aca="false">C441</f>
        <v>0.289603379488383</v>
      </c>
      <c r="D442" s="282" t="n">
        <f aca="false">D441</f>
        <v>0.285419886656363</v>
      </c>
      <c r="E442" s="282" t="n">
        <f aca="false">E441</f>
        <v>0.281728347219531</v>
      </c>
      <c r="F442" s="282" t="n">
        <f aca="false">F441</f>
        <v>0.277736686390533</v>
      </c>
      <c r="G442" s="282" t="n">
        <f aca="false">G441</f>
        <v>0.274091837640998</v>
      </c>
      <c r="H442" s="282" t="n">
        <f aca="false">H441</f>
        <v>0.270896273917422</v>
      </c>
      <c r="I442" s="282" t="n">
        <f aca="false">I441</f>
        <v>0.267936703026579</v>
      </c>
      <c r="J442" s="282" t="n">
        <f aca="false">J441</f>
        <v>0.264296541270497</v>
      </c>
      <c r="K442" s="282" t="n">
        <f aca="false">K441</f>
        <v>0.261350371690115</v>
      </c>
      <c r="L442" s="282" t="n">
        <f aca="false">L441</f>
        <v>0.257795344751866</v>
      </c>
      <c r="M442" s="282" t="n">
        <f aca="false">M441</f>
        <v>0.254814814814815</v>
      </c>
      <c r="N442" s="282" t="n">
        <f aca="false">N441</f>
        <v>0.252236135957066</v>
      </c>
      <c r="O442" s="282" t="n">
        <f aca="false">O441</f>
        <v>0.249268292682927</v>
      </c>
      <c r="P442" s="282" t="n">
        <f aca="false">P441</f>
        <v>0.26743905382573</v>
      </c>
      <c r="Q442" s="282" t="n">
        <f aca="false">Q441</f>
        <v>0.244081882897919</v>
      </c>
      <c r="R442" s="282" t="n">
        <f aca="false">R441</f>
        <v>0.241732111010294</v>
      </c>
      <c r="S442" s="282" t="n">
        <f aca="false">S441</f>
        <v>0.239390265026849</v>
      </c>
      <c r="T442" s="282" t="n">
        <f aca="false">T441</f>
        <v>0.236890709066088</v>
      </c>
      <c r="U442" s="282" t="n">
        <f aca="false">U441</f>
        <v>0.234515153786573</v>
      </c>
      <c r="V442" s="282" t="n">
        <f aca="false">V441</f>
        <v>0.231995498874719</v>
      </c>
      <c r="W442" s="282" t="n">
        <f aca="false">W441</f>
        <v>0.22985410642947</v>
      </c>
      <c r="X442" s="282" t="n">
        <f aca="false">X441</f>
        <v>0.227941942067012</v>
      </c>
      <c r="Y442" s="282" t="n">
        <f aca="false">Y441</f>
        <v>0.225919370698132</v>
      </c>
      <c r="Z442" s="282" t="n">
        <f aca="false">Z441</f>
        <v>0.223891140275867</v>
      </c>
      <c r="AA442" s="282" t="n">
        <f aca="false">AA441</f>
        <v>0.221886261756175</v>
      </c>
      <c r="AB442" s="282" t="n">
        <f aca="false">AB441</f>
        <v>0.220108424518575</v>
      </c>
      <c r="AC442" s="282" t="n">
        <f aca="false">AC441</f>
        <v>0.218383752576022</v>
      </c>
      <c r="AD442" s="282" t="n">
        <f aca="false">AD441</f>
        <v>0.216559751142334</v>
      </c>
      <c r="AE442" s="282" t="n">
        <f aca="false">AE441</f>
        <v>0.214878357474335</v>
      </c>
      <c r="AF442" s="282" t="n">
        <f aca="false">AF441</f>
        <v>0.21313977096299</v>
      </c>
    </row>
    <row r="443" customFormat="false" ht="15" hidden="false" customHeight="false" outlineLevel="0" collapsed="false">
      <c r="A443" s="258" t="n">
        <v>104</v>
      </c>
      <c r="B443" s="270" t="n">
        <f aca="false">B442</f>
        <v>0.292198581560284</v>
      </c>
      <c r="C443" s="270" t="n">
        <f aca="false">C442</f>
        <v>0.289603379488383</v>
      </c>
      <c r="D443" s="270" t="n">
        <f aca="false">D442</f>
        <v>0.285419886656363</v>
      </c>
      <c r="E443" s="270" t="n">
        <f aca="false">E442</f>
        <v>0.281728347219531</v>
      </c>
      <c r="F443" s="270" t="n">
        <f aca="false">F442</f>
        <v>0.277736686390533</v>
      </c>
      <c r="G443" s="270" t="n">
        <f aca="false">G442</f>
        <v>0.274091837640998</v>
      </c>
      <c r="H443" s="270" t="n">
        <f aca="false">H442</f>
        <v>0.270896273917422</v>
      </c>
      <c r="I443" s="270" t="n">
        <f aca="false">I442</f>
        <v>0.267936703026579</v>
      </c>
      <c r="J443" s="270" t="n">
        <f aca="false">J442</f>
        <v>0.264296541270497</v>
      </c>
      <c r="K443" s="270" t="n">
        <f aca="false">K442</f>
        <v>0.261350371690115</v>
      </c>
      <c r="L443" s="270" t="n">
        <f aca="false">L442</f>
        <v>0.257795344751866</v>
      </c>
      <c r="M443" s="270" t="n">
        <f aca="false">M442</f>
        <v>0.254814814814815</v>
      </c>
      <c r="N443" s="270" t="n">
        <f aca="false">N442</f>
        <v>0.252236135957066</v>
      </c>
      <c r="O443" s="270" t="n">
        <f aca="false">O442</f>
        <v>0.249268292682927</v>
      </c>
      <c r="P443" s="270" t="n">
        <f aca="false">P442</f>
        <v>0.26743905382573</v>
      </c>
      <c r="Q443" s="270" t="n">
        <f aca="false">Q442</f>
        <v>0.244081882897919</v>
      </c>
      <c r="R443" s="270" t="n">
        <f aca="false">R442</f>
        <v>0.241732111010294</v>
      </c>
      <c r="S443" s="270" t="n">
        <f aca="false">S442</f>
        <v>0.239390265026849</v>
      </c>
      <c r="T443" s="270" t="n">
        <f aca="false">T442</f>
        <v>0.236890709066088</v>
      </c>
      <c r="U443" s="270" t="n">
        <f aca="false">U442</f>
        <v>0.234515153786573</v>
      </c>
      <c r="V443" s="270" t="n">
        <f aca="false">V442</f>
        <v>0.231995498874719</v>
      </c>
      <c r="W443" s="270" t="n">
        <f aca="false">W442</f>
        <v>0.22985410642947</v>
      </c>
      <c r="X443" s="270" t="n">
        <f aca="false">X442</f>
        <v>0.227941942067012</v>
      </c>
      <c r="Y443" s="270" t="n">
        <f aca="false">Y442</f>
        <v>0.225919370698132</v>
      </c>
      <c r="Z443" s="270" t="n">
        <f aca="false">Z442</f>
        <v>0.223891140275867</v>
      </c>
      <c r="AA443" s="270" t="n">
        <f aca="false">AA442</f>
        <v>0.221886261756175</v>
      </c>
      <c r="AB443" s="270" t="n">
        <f aca="false">AB442</f>
        <v>0.220108424518575</v>
      </c>
      <c r="AC443" s="270" t="n">
        <f aca="false">AC442</f>
        <v>0.218383752576022</v>
      </c>
      <c r="AD443" s="270" t="n">
        <f aca="false">AD442</f>
        <v>0.216559751142334</v>
      </c>
      <c r="AE443" s="270" t="n">
        <f aca="false">AE442</f>
        <v>0.214878357474335</v>
      </c>
      <c r="AF443" s="270" t="n">
        <f aca="false">AF442</f>
        <v>0.21313977096299</v>
      </c>
    </row>
    <row r="444" customFormat="false" ht="15" hidden="false" customHeight="false" outlineLevel="0" collapsed="false">
      <c r="A444" s="281" t="n">
        <v>105</v>
      </c>
      <c r="B444" s="282" t="n">
        <v>1</v>
      </c>
      <c r="C444" s="282" t="n">
        <v>1</v>
      </c>
      <c r="D444" s="282" t="n">
        <v>1</v>
      </c>
      <c r="E444" s="282" t="n">
        <v>1</v>
      </c>
      <c r="F444" s="282" t="n">
        <v>1</v>
      </c>
      <c r="G444" s="282" t="n">
        <v>1</v>
      </c>
      <c r="H444" s="282" t="n">
        <v>1</v>
      </c>
      <c r="I444" s="282" t="n">
        <v>1</v>
      </c>
      <c r="J444" s="282" t="n">
        <v>1</v>
      </c>
      <c r="K444" s="282" t="n">
        <v>1</v>
      </c>
      <c r="L444" s="282" t="n">
        <v>1</v>
      </c>
      <c r="M444" s="282" t="n">
        <v>1</v>
      </c>
      <c r="N444" s="282" t="n">
        <v>1</v>
      </c>
      <c r="O444" s="282" t="n">
        <v>1</v>
      </c>
      <c r="P444" s="282" t="n">
        <v>1</v>
      </c>
      <c r="Q444" s="282" t="n">
        <v>1</v>
      </c>
      <c r="R444" s="282" t="n">
        <v>1</v>
      </c>
      <c r="S444" s="282" t="n">
        <v>1</v>
      </c>
      <c r="T444" s="282" t="n">
        <v>1</v>
      </c>
      <c r="U444" s="282" t="n">
        <v>1</v>
      </c>
      <c r="V444" s="282" t="n">
        <v>1</v>
      </c>
      <c r="W444" s="282" t="n">
        <v>1</v>
      </c>
      <c r="X444" s="282" t="n">
        <v>1</v>
      </c>
      <c r="Y444" s="282" t="n">
        <v>1</v>
      </c>
      <c r="Z444" s="282" t="n">
        <v>1</v>
      </c>
      <c r="AA444" s="282" t="n">
        <v>1</v>
      </c>
      <c r="AB444" s="282" t="n">
        <v>1</v>
      </c>
      <c r="AC444" s="282" t="n">
        <v>1</v>
      </c>
      <c r="AD444" s="282" t="n">
        <v>1</v>
      </c>
      <c r="AE444" s="282" t="n">
        <v>1</v>
      </c>
      <c r="AF444" s="282" t="n">
        <v>1</v>
      </c>
    </row>
    <row r="445" customFormat="false" ht="15" hidden="false" customHeight="false" outlineLevel="0" collapsed="false">
      <c r="A445" s="258" t="n">
        <v>106</v>
      </c>
      <c r="B445" s="270" t="n">
        <v>1</v>
      </c>
      <c r="C445" s="270" t="n">
        <v>1</v>
      </c>
      <c r="D445" s="270" t="n">
        <v>1</v>
      </c>
      <c r="E445" s="270" t="n">
        <v>1</v>
      </c>
      <c r="F445" s="270" t="n">
        <v>1</v>
      </c>
      <c r="G445" s="270" t="n">
        <v>1</v>
      </c>
      <c r="H445" s="270" t="n">
        <v>1</v>
      </c>
      <c r="I445" s="270" t="n">
        <v>1</v>
      </c>
      <c r="J445" s="270" t="n">
        <v>1</v>
      </c>
      <c r="K445" s="270" t="n">
        <v>1</v>
      </c>
      <c r="L445" s="270" t="n">
        <v>1</v>
      </c>
      <c r="M445" s="270" t="n">
        <v>1</v>
      </c>
      <c r="N445" s="270" t="n">
        <v>1</v>
      </c>
      <c r="O445" s="270" t="n">
        <v>1</v>
      </c>
      <c r="P445" s="270" t="n">
        <v>1</v>
      </c>
      <c r="Q445" s="270" t="n">
        <v>1</v>
      </c>
      <c r="R445" s="270" t="n">
        <v>1</v>
      </c>
      <c r="S445" s="270" t="n">
        <v>1</v>
      </c>
      <c r="T445" s="270" t="n">
        <v>1</v>
      </c>
      <c r="U445" s="270" t="n">
        <v>1</v>
      </c>
      <c r="V445" s="270" t="n">
        <v>1</v>
      </c>
      <c r="W445" s="270" t="n">
        <v>1</v>
      </c>
      <c r="X445" s="270" t="n">
        <v>1</v>
      </c>
      <c r="Y445" s="270" t="n">
        <v>1</v>
      </c>
      <c r="Z445" s="270" t="n">
        <v>1</v>
      </c>
      <c r="AA445" s="270" t="n">
        <v>1</v>
      </c>
      <c r="AB445" s="270" t="n">
        <v>1</v>
      </c>
      <c r="AC445" s="270" t="n">
        <v>1</v>
      </c>
      <c r="AD445" s="270" t="n">
        <v>1</v>
      </c>
      <c r="AE445" s="270" t="n">
        <v>1</v>
      </c>
      <c r="AF445" s="270" t="n">
        <v>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1:AQ55"/>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L5" activeCellId="0" sqref="L5"/>
    </sheetView>
  </sheetViews>
  <sheetFormatPr defaultRowHeight="15"/>
  <cols>
    <col collapsed="false" hidden="false" max="1025" min="1" style="0" width="9.05116279069767"/>
  </cols>
  <sheetData>
    <row r="1" customFormat="false" ht="15" hidden="false" customHeight="false" outlineLevel="0" collapsed="false">
      <c r="L1" s="283"/>
      <c r="M1" s="284" t="s">
        <v>361</v>
      </c>
      <c r="N1" s="284" t="s">
        <v>362</v>
      </c>
      <c r="O1" s="284" t="s">
        <v>367</v>
      </c>
      <c r="P1" s="284" t="s">
        <v>368</v>
      </c>
      <c r="Q1" s="284" t="s">
        <v>369</v>
      </c>
      <c r="R1" s="284" t="s">
        <v>370</v>
      </c>
      <c r="S1" s="284" t="s">
        <v>371</v>
      </c>
      <c r="T1" s="284" t="s">
        <v>372</v>
      </c>
      <c r="U1" s="284" t="s">
        <v>373</v>
      </c>
      <c r="V1" s="284" t="s">
        <v>374</v>
      </c>
      <c r="W1" s="284" t="s">
        <v>375</v>
      </c>
      <c r="X1" s="284" t="s">
        <v>376</v>
      </c>
      <c r="Y1" s="284" t="s">
        <v>377</v>
      </c>
      <c r="Z1" s="284" t="s">
        <v>378</v>
      </c>
      <c r="AA1" s="284" t="s">
        <v>379</v>
      </c>
      <c r="AB1" s="284" t="s">
        <v>380</v>
      </c>
      <c r="AC1" s="284" t="s">
        <v>381</v>
      </c>
      <c r="AD1" s="284" t="s">
        <v>382</v>
      </c>
      <c r="AE1" s="284" t="s">
        <v>383</v>
      </c>
      <c r="AF1" s="284" t="s">
        <v>384</v>
      </c>
      <c r="AG1" s="284" t="s">
        <v>385</v>
      </c>
      <c r="AH1" s="284" t="s">
        <v>386</v>
      </c>
      <c r="AI1" s="284" t="s">
        <v>387</v>
      </c>
      <c r="AJ1" s="284" t="s">
        <v>388</v>
      </c>
      <c r="AK1" s="284" t="s">
        <v>389</v>
      </c>
      <c r="AL1" s="284" t="s">
        <v>390</v>
      </c>
      <c r="AM1" s="284" t="s">
        <v>391</v>
      </c>
      <c r="AN1" s="284" t="s">
        <v>392</v>
      </c>
      <c r="AO1" s="284" t="s">
        <v>393</v>
      </c>
      <c r="AP1" s="284" t="s">
        <v>394</v>
      </c>
      <c r="AQ1" s="284" t="s">
        <v>395</v>
      </c>
    </row>
    <row r="2" s="127" customFormat="true" ht="15" hidden="false" customHeight="true" outlineLevel="0" collapsed="false">
      <c r="B2" s="15" t="s">
        <v>6</v>
      </c>
      <c r="C2" s="16" t="s">
        <v>7</v>
      </c>
      <c r="D2" s="16"/>
      <c r="E2" s="16"/>
      <c r="F2" s="16"/>
      <c r="G2" s="16"/>
      <c r="H2" s="16"/>
      <c r="I2" s="16"/>
      <c r="J2" s="16"/>
      <c r="L2" s="276"/>
      <c r="M2" s="277"/>
      <c r="N2" s="277"/>
      <c r="O2" s="277"/>
      <c r="P2" s="277"/>
      <c r="Q2" s="277"/>
      <c r="R2" s="277"/>
      <c r="S2" s="277"/>
      <c r="T2" s="277"/>
      <c r="U2" s="277"/>
      <c r="V2" s="277" t="s">
        <v>396</v>
      </c>
      <c r="W2" s="277"/>
      <c r="X2" s="277"/>
      <c r="Y2" s="277"/>
      <c r="Z2" s="277"/>
      <c r="AA2" s="277"/>
      <c r="AB2" s="277"/>
      <c r="AC2" s="277"/>
      <c r="AD2" s="277"/>
      <c r="AE2" s="277"/>
      <c r="AF2" s="277"/>
      <c r="AG2" s="277"/>
      <c r="AH2" s="277"/>
      <c r="AI2" s="277"/>
      <c r="AJ2" s="277"/>
      <c r="AK2" s="277"/>
      <c r="AL2" s="277"/>
      <c r="AM2" s="277"/>
      <c r="AN2" s="277"/>
      <c r="AO2" s="277"/>
      <c r="AP2" s="277"/>
      <c r="AQ2" s="277"/>
    </row>
    <row r="3" customFormat="false" ht="73" hidden="false" customHeight="false" outlineLevel="0" collapsed="false">
      <c r="B3" s="15"/>
      <c r="C3" s="16"/>
      <c r="D3" s="16"/>
      <c r="E3" s="16"/>
      <c r="F3" s="16"/>
      <c r="G3" s="16"/>
      <c r="H3" s="16"/>
      <c r="I3" s="16"/>
      <c r="J3" s="16"/>
      <c r="L3" s="285"/>
      <c r="M3" s="286" t="s">
        <v>397</v>
      </c>
      <c r="N3" s="286" t="s">
        <v>397</v>
      </c>
      <c r="O3" s="286" t="s">
        <v>397</v>
      </c>
      <c r="P3" s="286" t="s">
        <v>397</v>
      </c>
      <c r="Q3" s="286" t="s">
        <v>397</v>
      </c>
      <c r="R3" s="286" t="s">
        <v>397</v>
      </c>
      <c r="S3" s="286" t="s">
        <v>397</v>
      </c>
      <c r="T3" s="286" t="s">
        <v>397</v>
      </c>
      <c r="U3" s="286" t="s">
        <v>397</v>
      </c>
      <c r="V3" s="286" t="s">
        <v>397</v>
      </c>
      <c r="W3" s="286" t="s">
        <v>397</v>
      </c>
      <c r="X3" s="286" t="s">
        <v>397</v>
      </c>
      <c r="Y3" s="286" t="s">
        <v>397</v>
      </c>
      <c r="Z3" s="286" t="s">
        <v>397</v>
      </c>
      <c r="AA3" s="286" t="s">
        <v>397</v>
      </c>
      <c r="AB3" s="286" t="s">
        <v>397</v>
      </c>
      <c r="AC3" s="286" t="s">
        <v>397</v>
      </c>
      <c r="AD3" s="286" t="s">
        <v>397</v>
      </c>
      <c r="AE3" s="286" t="s">
        <v>397</v>
      </c>
      <c r="AF3" s="286" t="s">
        <v>397</v>
      </c>
      <c r="AG3" s="286" t="s">
        <v>397</v>
      </c>
      <c r="AH3" s="286" t="s">
        <v>397</v>
      </c>
      <c r="AI3" s="286" t="s">
        <v>397</v>
      </c>
      <c r="AJ3" s="286" t="s">
        <v>397</v>
      </c>
      <c r="AK3" s="286" t="s">
        <v>397</v>
      </c>
      <c r="AL3" s="286" t="s">
        <v>397</v>
      </c>
      <c r="AM3" s="286" t="s">
        <v>397</v>
      </c>
      <c r="AN3" s="286" t="s">
        <v>397</v>
      </c>
      <c r="AO3" s="286" t="s">
        <v>397</v>
      </c>
      <c r="AP3" s="286" t="s">
        <v>397</v>
      </c>
      <c r="AQ3" s="286" t="s">
        <v>397</v>
      </c>
    </row>
    <row r="4" customFormat="false" ht="15" hidden="false" customHeight="true" outlineLevel="0" collapsed="false">
      <c r="B4" s="15"/>
      <c r="C4" s="16" t="s">
        <v>14</v>
      </c>
      <c r="D4" s="16"/>
      <c r="E4" s="16"/>
      <c r="F4" s="16"/>
      <c r="G4" s="16"/>
      <c r="H4" s="16"/>
      <c r="I4" s="16"/>
      <c r="J4" s="16"/>
      <c r="L4" s="284" t="s">
        <v>364</v>
      </c>
      <c r="M4" s="287" t="s">
        <v>398</v>
      </c>
      <c r="N4" s="287" t="s">
        <v>181</v>
      </c>
      <c r="O4" s="287" t="s">
        <v>181</v>
      </c>
      <c r="P4" s="287" t="s">
        <v>181</v>
      </c>
      <c r="Q4" s="287" t="s">
        <v>181</v>
      </c>
      <c r="R4" s="287" t="s">
        <v>181</v>
      </c>
      <c r="S4" s="287" t="s">
        <v>181</v>
      </c>
      <c r="T4" s="287" t="s">
        <v>181</v>
      </c>
      <c r="U4" s="287" t="s">
        <v>181</v>
      </c>
      <c r="V4" s="287" t="s">
        <v>181</v>
      </c>
      <c r="W4" s="287" t="s">
        <v>181</v>
      </c>
      <c r="X4" s="287" t="s">
        <v>181</v>
      </c>
      <c r="Y4" s="287" t="s">
        <v>181</v>
      </c>
      <c r="Z4" s="287" t="s">
        <v>181</v>
      </c>
      <c r="AA4" s="287" t="s">
        <v>181</v>
      </c>
      <c r="AB4" s="287" t="s">
        <v>181</v>
      </c>
      <c r="AC4" s="287" t="s">
        <v>181</v>
      </c>
      <c r="AD4" s="287" t="s">
        <v>181</v>
      </c>
      <c r="AE4" s="287" t="s">
        <v>181</v>
      </c>
      <c r="AF4" s="287" t="s">
        <v>181</v>
      </c>
      <c r="AG4" s="287" t="s">
        <v>181</v>
      </c>
      <c r="AH4" s="287" t="s">
        <v>181</v>
      </c>
      <c r="AI4" s="287" t="s">
        <v>181</v>
      </c>
      <c r="AJ4" s="287" t="s">
        <v>181</v>
      </c>
      <c r="AK4" s="287" t="s">
        <v>181</v>
      </c>
      <c r="AL4" s="287" t="s">
        <v>181</v>
      </c>
      <c r="AM4" s="287" t="s">
        <v>181</v>
      </c>
      <c r="AN4" s="287" t="s">
        <v>181</v>
      </c>
      <c r="AO4" s="287" t="s">
        <v>181</v>
      </c>
      <c r="AP4" s="287" t="s">
        <v>181</v>
      </c>
      <c r="AQ4" s="287" t="s">
        <v>181</v>
      </c>
    </row>
    <row r="5" customFormat="false" ht="15" hidden="false" customHeight="false" outlineLevel="0" collapsed="false">
      <c r="B5" s="15"/>
      <c r="C5" s="31" t="s">
        <v>33</v>
      </c>
      <c r="D5" s="32" t="s">
        <v>34</v>
      </c>
      <c r="E5" s="32" t="s">
        <v>35</v>
      </c>
      <c r="F5" s="32" t="s">
        <v>36</v>
      </c>
      <c r="G5" s="32" t="s">
        <v>37</v>
      </c>
      <c r="H5" s="32" t="s">
        <v>38</v>
      </c>
      <c r="I5" s="32" t="s">
        <v>39</v>
      </c>
      <c r="J5" s="32" t="s">
        <v>40</v>
      </c>
      <c r="L5" s="258" t="n">
        <v>10</v>
      </c>
      <c r="M5" s="258" t="n">
        <f aca="false">(F48*2/(2+F48))</f>
        <v>0.00259662438829522</v>
      </c>
      <c r="N5" s="258" t="n">
        <f aca="false">(G48*2/(2+G48))</f>
        <v>0.00253677829156971</v>
      </c>
      <c r="O5" s="258" t="n">
        <f aca="false">(H48*2/(2+H48))</f>
        <v>0.00247692860852543</v>
      </c>
      <c r="P5" s="258" t="n">
        <f aca="false">(I48*2/(2+I48))</f>
        <v>0.00241707533884</v>
      </c>
      <c r="Q5" s="258" t="n">
        <f aca="false">(J48*2/(2+J48))</f>
        <v>0.00235721848219101</v>
      </c>
      <c r="R5" s="258" t="n">
        <f aca="false">(K48*2/(2+K48))</f>
        <v>0.00229735803825601</v>
      </c>
      <c r="S5" s="258" t="n">
        <f aca="false">(L48*2/(2+L48))</f>
        <v>0.00225744908253673</v>
      </c>
      <c r="T5" s="258" t="n">
        <f aca="false">(M48*2/(2+M48))</f>
        <v>0.00221753853222923</v>
      </c>
      <c r="U5" s="258" t="n">
        <f aca="false">(N48*2/(2+N48))</f>
        <v>0.00217762638723791</v>
      </c>
      <c r="V5" s="258" t="n">
        <f aca="false">(O48*2/(2+O48))</f>
        <v>0.00213771264746721</v>
      </c>
      <c r="W5" s="258" t="n">
        <f aca="false">(P48*2/(2+P48))</f>
        <v>0.00209779731282154</v>
      </c>
      <c r="X5" s="258" t="n">
        <f aca="false">(Q48*2/(2+Q48))</f>
        <v>0.00207783904739071</v>
      </c>
      <c r="Y5" s="258" t="n">
        <f aca="false">(R48*2/(2+R48))</f>
        <v>0.0020578803832053</v>
      </c>
      <c r="Z5" s="258" t="n">
        <f aca="false">(S48*2/(2+S48))</f>
        <v>0.00203792132025334</v>
      </c>
      <c r="AA5" s="258" t="n">
        <f aca="false">(T48*2/(2+T48))</f>
        <v>0.00201796185852289</v>
      </c>
      <c r="AB5" s="258" t="n">
        <f aca="false">(U48*2/(2+U48))</f>
        <v>0.001998001998002</v>
      </c>
      <c r="AC5" s="258" t="n">
        <f aca="false">(V48*2/(2+V48))</f>
        <v>0.00197804173867871</v>
      </c>
      <c r="AD5" s="258" t="n">
        <f aca="false">(W48*2/(2+W48))</f>
        <v>0.00195808108054107</v>
      </c>
      <c r="AE5" s="258" t="n">
        <f aca="false">(X48*2/(2+X48))</f>
        <v>0.00193812002357713</v>
      </c>
      <c r="AF5" s="258" t="n">
        <f aca="false">(Y48*2/(2+Y48))</f>
        <v>0.00191815856777494</v>
      </c>
      <c r="AG5" s="258" t="n">
        <f aca="false">(Z48*2/(2+Z48))</f>
        <v>0.00189819671312253</v>
      </c>
      <c r="AH5" s="258" t="n">
        <f aca="false">(AA48*2/(2+AA48))</f>
        <v>0.00187823445960797</v>
      </c>
      <c r="AI5" s="258" t="n">
        <f aca="false">(AB48*2/(2+AB48))</f>
        <v>0.00185827180721929</v>
      </c>
      <c r="AJ5" s="258" t="n">
        <f aca="false">(AC48*2/(2+AC48))</f>
        <v>0.00183830875594453</v>
      </c>
      <c r="AK5" s="258" t="n">
        <f aca="false">(AD48*2/(2+AD48))</f>
        <v>0.00181834530577175</v>
      </c>
      <c r="AL5" s="258" t="n">
        <f aca="false">(AE48*2/(2+AE48))</f>
        <v>0.00179838145668898</v>
      </c>
      <c r="AM5" s="258" t="n">
        <f aca="false">(AF48*2/(2+AF48))</f>
        <v>0.00177841720868427</v>
      </c>
      <c r="AN5" s="258" t="n">
        <f aca="false">(AG48*2/(2+AG48))</f>
        <v>0.00175845256174566</v>
      </c>
      <c r="AO5" s="258" t="n">
        <f aca="false">(AH48*2/(2+AH48))</f>
        <v>0.0017384875158612</v>
      </c>
      <c r="AP5" s="258" t="n">
        <f aca="false">(AI48*2/(2+AI48))</f>
        <v>0.00171852207101892</v>
      </c>
      <c r="AQ5" s="258" t="n">
        <f aca="false">(AJ48*2/(2+AJ48))</f>
        <v>0.00169855622720687</v>
      </c>
    </row>
    <row r="6" customFormat="false" ht="15.25" hidden="false" customHeight="false" outlineLevel="0" collapsed="false">
      <c r="B6" s="34" t="n">
        <v>2010</v>
      </c>
      <c r="C6" s="98" t="n">
        <v>0.0026</v>
      </c>
      <c r="D6" s="98" t="n">
        <v>0.0631</v>
      </c>
      <c r="E6" s="98" t="n">
        <v>0.1125</v>
      </c>
      <c r="F6" s="98" t="n">
        <v>0.1132</v>
      </c>
      <c r="G6" s="98" t="n">
        <v>0.1048</v>
      </c>
      <c r="H6" s="98" t="n">
        <v>0.0647</v>
      </c>
      <c r="I6" s="98" t="n">
        <v>0.0193</v>
      </c>
      <c r="J6" s="98" t="n">
        <v>0.0021</v>
      </c>
      <c r="L6" s="288" t="n">
        <v>11</v>
      </c>
      <c r="M6" s="288" t="n">
        <f aca="false">M5</f>
        <v>0.00259662438829522</v>
      </c>
      <c r="N6" s="288" t="n">
        <f aca="false">N5</f>
        <v>0.00253677829156971</v>
      </c>
      <c r="O6" s="288" t="n">
        <f aca="false">O5</f>
        <v>0.00247692860852543</v>
      </c>
      <c r="P6" s="288" t="n">
        <f aca="false">P5</f>
        <v>0.00241707533884</v>
      </c>
      <c r="Q6" s="288" t="n">
        <f aca="false">Q5</f>
        <v>0.00235721848219101</v>
      </c>
      <c r="R6" s="288" t="n">
        <f aca="false">R5</f>
        <v>0.00229735803825601</v>
      </c>
      <c r="S6" s="288" t="n">
        <f aca="false">S5</f>
        <v>0.00225744908253673</v>
      </c>
      <c r="T6" s="288" t="n">
        <f aca="false">T5</f>
        <v>0.00221753853222923</v>
      </c>
      <c r="U6" s="288" t="n">
        <f aca="false">U5</f>
        <v>0.00217762638723791</v>
      </c>
      <c r="V6" s="288" t="n">
        <f aca="false">V5</f>
        <v>0.00213771264746721</v>
      </c>
      <c r="W6" s="288" t="n">
        <f aca="false">W5</f>
        <v>0.00209779731282154</v>
      </c>
      <c r="X6" s="288" t="n">
        <f aca="false">X5</f>
        <v>0.00207783904739071</v>
      </c>
      <c r="Y6" s="288" t="n">
        <f aca="false">Y5</f>
        <v>0.0020578803832053</v>
      </c>
      <c r="Z6" s="288" t="n">
        <f aca="false">Z5</f>
        <v>0.00203792132025334</v>
      </c>
      <c r="AA6" s="288" t="n">
        <f aca="false">AA5</f>
        <v>0.00201796185852289</v>
      </c>
      <c r="AB6" s="288" t="n">
        <f aca="false">AB5</f>
        <v>0.001998001998002</v>
      </c>
      <c r="AC6" s="288" t="n">
        <f aca="false">AC5</f>
        <v>0.00197804173867871</v>
      </c>
      <c r="AD6" s="288" t="n">
        <f aca="false">AD5</f>
        <v>0.00195808108054107</v>
      </c>
      <c r="AE6" s="288" t="n">
        <f aca="false">AE5</f>
        <v>0.00193812002357713</v>
      </c>
      <c r="AF6" s="288" t="n">
        <f aca="false">AF5</f>
        <v>0.00191815856777494</v>
      </c>
      <c r="AG6" s="288" t="n">
        <f aca="false">AG5</f>
        <v>0.00189819671312253</v>
      </c>
      <c r="AH6" s="288" t="n">
        <f aca="false">AH5</f>
        <v>0.00187823445960797</v>
      </c>
      <c r="AI6" s="288" t="n">
        <f aca="false">AI5</f>
        <v>0.00185827180721929</v>
      </c>
      <c r="AJ6" s="288" t="n">
        <f aca="false">AJ5</f>
        <v>0.00183830875594453</v>
      </c>
      <c r="AK6" s="288" t="n">
        <f aca="false">AK5</f>
        <v>0.00181834530577175</v>
      </c>
      <c r="AL6" s="288" t="n">
        <f aca="false">AL5</f>
        <v>0.00179838145668898</v>
      </c>
      <c r="AM6" s="288" t="n">
        <f aca="false">AM5</f>
        <v>0.00177841720868427</v>
      </c>
      <c r="AN6" s="288" t="n">
        <f aca="false">AN5</f>
        <v>0.00175845256174566</v>
      </c>
      <c r="AO6" s="288" t="n">
        <f aca="false">AO5</f>
        <v>0.0017384875158612</v>
      </c>
      <c r="AP6" s="288" t="n">
        <f aca="false">AP5</f>
        <v>0.00171852207101892</v>
      </c>
      <c r="AQ6" s="288" t="n">
        <f aca="false">AQ5</f>
        <v>0.00169855622720687</v>
      </c>
    </row>
    <row r="7" customFormat="false" ht="15" hidden="false" customHeight="false" outlineLevel="0" collapsed="false">
      <c r="B7" s="39" t="n">
        <v>2011</v>
      </c>
      <c r="C7" s="40" t="n">
        <f aca="false">C6+(C11-C6)/5</f>
        <v>0.00254</v>
      </c>
      <c r="D7" s="40" t="n">
        <f aca="false">D6+(D11-D6)/5</f>
        <v>0.06248</v>
      </c>
      <c r="E7" s="40" t="n">
        <f aca="false">E6+(E11-E6)/5</f>
        <v>0.11096</v>
      </c>
      <c r="F7" s="40" t="n">
        <f aca="false">F6+(F11-F6)/5</f>
        <v>0.11202</v>
      </c>
      <c r="G7" s="40" t="n">
        <f aca="false">G6+(G11-G6)/5</f>
        <v>0.10394</v>
      </c>
      <c r="H7" s="40" t="n">
        <f aca="false">H6+(H11-H6)/5</f>
        <v>0.064</v>
      </c>
      <c r="I7" s="40" t="n">
        <f aca="false">I6+(I11-I6)/5</f>
        <v>0.01906</v>
      </c>
      <c r="J7" s="40" t="n">
        <f aca="false">J6+(J11-J6)/5</f>
        <v>0.00206</v>
      </c>
      <c r="L7" s="258" t="n">
        <v>12</v>
      </c>
      <c r="M7" s="258" t="n">
        <f aca="false">M6</f>
        <v>0.00259662438829522</v>
      </c>
      <c r="N7" s="258" t="n">
        <f aca="false">N6</f>
        <v>0.00253677829156971</v>
      </c>
      <c r="O7" s="258" t="n">
        <f aca="false">O6</f>
        <v>0.00247692860852543</v>
      </c>
      <c r="P7" s="258" t="n">
        <f aca="false">P6</f>
        <v>0.00241707533884</v>
      </c>
      <c r="Q7" s="258" t="n">
        <f aca="false">Q6</f>
        <v>0.00235721848219101</v>
      </c>
      <c r="R7" s="258" t="n">
        <f aca="false">R6</f>
        <v>0.00229735803825601</v>
      </c>
      <c r="S7" s="258" t="n">
        <f aca="false">S6</f>
        <v>0.00225744908253673</v>
      </c>
      <c r="T7" s="258" t="n">
        <f aca="false">T6</f>
        <v>0.00221753853222923</v>
      </c>
      <c r="U7" s="258" t="n">
        <f aca="false">U6</f>
        <v>0.00217762638723791</v>
      </c>
      <c r="V7" s="258" t="n">
        <f aca="false">V6</f>
        <v>0.00213771264746721</v>
      </c>
      <c r="W7" s="258" t="n">
        <f aca="false">W6</f>
        <v>0.00209779731282154</v>
      </c>
      <c r="X7" s="258" t="n">
        <f aca="false">X6</f>
        <v>0.00207783904739071</v>
      </c>
      <c r="Y7" s="258" t="n">
        <f aca="false">Y6</f>
        <v>0.0020578803832053</v>
      </c>
      <c r="Z7" s="258" t="n">
        <f aca="false">Z6</f>
        <v>0.00203792132025334</v>
      </c>
      <c r="AA7" s="258" t="n">
        <f aca="false">AA6</f>
        <v>0.00201796185852289</v>
      </c>
      <c r="AB7" s="258" t="n">
        <f aca="false">AB6</f>
        <v>0.001998001998002</v>
      </c>
      <c r="AC7" s="258" t="n">
        <f aca="false">AC6</f>
        <v>0.00197804173867871</v>
      </c>
      <c r="AD7" s="258" t="n">
        <f aca="false">AD6</f>
        <v>0.00195808108054107</v>
      </c>
      <c r="AE7" s="258" t="n">
        <f aca="false">AE6</f>
        <v>0.00193812002357713</v>
      </c>
      <c r="AF7" s="258" t="n">
        <f aca="false">AF6</f>
        <v>0.00191815856777494</v>
      </c>
      <c r="AG7" s="258" t="n">
        <f aca="false">AG6</f>
        <v>0.00189819671312253</v>
      </c>
      <c r="AH7" s="258" t="n">
        <f aca="false">AH6</f>
        <v>0.00187823445960797</v>
      </c>
      <c r="AI7" s="258" t="n">
        <f aca="false">AI6</f>
        <v>0.00185827180721929</v>
      </c>
      <c r="AJ7" s="258" t="n">
        <f aca="false">AJ6</f>
        <v>0.00183830875594453</v>
      </c>
      <c r="AK7" s="258" t="n">
        <f aca="false">AK6</f>
        <v>0.00181834530577175</v>
      </c>
      <c r="AL7" s="258" t="n">
        <f aca="false">AL6</f>
        <v>0.00179838145668898</v>
      </c>
      <c r="AM7" s="258" t="n">
        <f aca="false">AM6</f>
        <v>0.00177841720868427</v>
      </c>
      <c r="AN7" s="258" t="n">
        <f aca="false">AN6</f>
        <v>0.00175845256174566</v>
      </c>
      <c r="AO7" s="258" t="n">
        <f aca="false">AO6</f>
        <v>0.0017384875158612</v>
      </c>
      <c r="AP7" s="258" t="n">
        <f aca="false">AP6</f>
        <v>0.00171852207101892</v>
      </c>
      <c r="AQ7" s="258" t="n">
        <f aca="false">AQ6</f>
        <v>0.00169855622720687</v>
      </c>
    </row>
    <row r="8" customFormat="false" ht="15" hidden="false" customHeight="false" outlineLevel="0" collapsed="false">
      <c r="B8" s="39" t="n">
        <v>2012</v>
      </c>
      <c r="C8" s="40" t="n">
        <f aca="false">C7+(C11-C6)/5</f>
        <v>0.00248</v>
      </c>
      <c r="D8" s="40" t="n">
        <f aca="false">D7+(D11-D6)/5</f>
        <v>0.06186</v>
      </c>
      <c r="E8" s="40" t="n">
        <f aca="false">E7+(E11-E6)/5</f>
        <v>0.10942</v>
      </c>
      <c r="F8" s="40" t="n">
        <f aca="false">F7+(F11-F6)/5</f>
        <v>0.11084</v>
      </c>
      <c r="G8" s="40" t="n">
        <f aca="false">G7+(G11-G6)/5</f>
        <v>0.10308</v>
      </c>
      <c r="H8" s="40" t="n">
        <f aca="false">H7+(H11-H6)/5</f>
        <v>0.0633</v>
      </c>
      <c r="I8" s="40" t="n">
        <f aca="false">I7+(I11-I6)/5</f>
        <v>0.01882</v>
      </c>
      <c r="J8" s="40" t="n">
        <f aca="false">J7+(J11-J6)/5</f>
        <v>0.00202</v>
      </c>
      <c r="L8" s="288" t="n">
        <v>13</v>
      </c>
      <c r="M8" s="288" t="n">
        <f aca="false">M7</f>
        <v>0.00259662438829522</v>
      </c>
      <c r="N8" s="288" t="n">
        <f aca="false">N7</f>
        <v>0.00253677829156971</v>
      </c>
      <c r="O8" s="288" t="n">
        <f aca="false">O7</f>
        <v>0.00247692860852543</v>
      </c>
      <c r="P8" s="288" t="n">
        <f aca="false">P7</f>
        <v>0.00241707533884</v>
      </c>
      <c r="Q8" s="288" t="n">
        <f aca="false">Q7</f>
        <v>0.00235721848219101</v>
      </c>
      <c r="R8" s="288" t="n">
        <f aca="false">R7</f>
        <v>0.00229735803825601</v>
      </c>
      <c r="S8" s="288" t="n">
        <f aca="false">S7</f>
        <v>0.00225744908253673</v>
      </c>
      <c r="T8" s="288" t="n">
        <f aca="false">T7</f>
        <v>0.00221753853222923</v>
      </c>
      <c r="U8" s="288" t="n">
        <f aca="false">U7</f>
        <v>0.00217762638723791</v>
      </c>
      <c r="V8" s="288" t="n">
        <f aca="false">V7</f>
        <v>0.00213771264746721</v>
      </c>
      <c r="W8" s="288" t="n">
        <f aca="false">W7</f>
        <v>0.00209779731282154</v>
      </c>
      <c r="X8" s="288" t="n">
        <f aca="false">X7</f>
        <v>0.00207783904739071</v>
      </c>
      <c r="Y8" s="288" t="n">
        <f aca="false">Y7</f>
        <v>0.0020578803832053</v>
      </c>
      <c r="Z8" s="288" t="n">
        <f aca="false">Z7</f>
        <v>0.00203792132025334</v>
      </c>
      <c r="AA8" s="288" t="n">
        <f aca="false">AA7</f>
        <v>0.00201796185852289</v>
      </c>
      <c r="AB8" s="288" t="n">
        <f aca="false">AB7</f>
        <v>0.001998001998002</v>
      </c>
      <c r="AC8" s="288" t="n">
        <f aca="false">AC7</f>
        <v>0.00197804173867871</v>
      </c>
      <c r="AD8" s="288" t="n">
        <f aca="false">AD7</f>
        <v>0.00195808108054107</v>
      </c>
      <c r="AE8" s="288" t="n">
        <f aca="false">AE7</f>
        <v>0.00193812002357713</v>
      </c>
      <c r="AF8" s="288" t="n">
        <f aca="false">AF7</f>
        <v>0.00191815856777494</v>
      </c>
      <c r="AG8" s="288" t="n">
        <f aca="false">AG7</f>
        <v>0.00189819671312253</v>
      </c>
      <c r="AH8" s="288" t="n">
        <f aca="false">AH7</f>
        <v>0.00187823445960797</v>
      </c>
      <c r="AI8" s="288" t="n">
        <f aca="false">AI7</f>
        <v>0.00185827180721929</v>
      </c>
      <c r="AJ8" s="288" t="n">
        <f aca="false">AJ7</f>
        <v>0.00183830875594453</v>
      </c>
      <c r="AK8" s="288" t="n">
        <f aca="false">AK7</f>
        <v>0.00181834530577175</v>
      </c>
      <c r="AL8" s="288" t="n">
        <f aca="false">AL7</f>
        <v>0.00179838145668898</v>
      </c>
      <c r="AM8" s="288" t="n">
        <f aca="false">AM7</f>
        <v>0.00177841720868427</v>
      </c>
      <c r="AN8" s="288" t="n">
        <f aca="false">AN7</f>
        <v>0.00175845256174566</v>
      </c>
      <c r="AO8" s="288" t="n">
        <f aca="false">AO7</f>
        <v>0.0017384875158612</v>
      </c>
      <c r="AP8" s="288" t="n">
        <f aca="false">AP7</f>
        <v>0.00171852207101892</v>
      </c>
      <c r="AQ8" s="288" t="n">
        <f aca="false">AQ7</f>
        <v>0.00169855622720687</v>
      </c>
    </row>
    <row r="9" customFormat="false" ht="15" hidden="false" customHeight="false" outlineLevel="0" collapsed="false">
      <c r="B9" s="39" t="n">
        <v>2013</v>
      </c>
      <c r="C9" s="40" t="n">
        <f aca="false">C8+(C11-C6)/5</f>
        <v>0.00242</v>
      </c>
      <c r="D9" s="40" t="n">
        <f aca="false">D8+(D11-D6)/5</f>
        <v>0.06124</v>
      </c>
      <c r="E9" s="40" t="n">
        <f aca="false">E8+(E11-E6)/5</f>
        <v>0.10788</v>
      </c>
      <c r="F9" s="40" t="n">
        <f aca="false">F8+(F11-F6)/5</f>
        <v>0.10966</v>
      </c>
      <c r="G9" s="40" t="n">
        <f aca="false">G8+(G11-G6)/5</f>
        <v>0.10222</v>
      </c>
      <c r="H9" s="40" t="n">
        <f aca="false">H8+(H11-H6)/5</f>
        <v>0.0626</v>
      </c>
      <c r="I9" s="40" t="n">
        <f aca="false">I8+(I11-I6)/5</f>
        <v>0.01858</v>
      </c>
      <c r="J9" s="40" t="n">
        <f aca="false">J8+(J11-J6)/5</f>
        <v>0.00198</v>
      </c>
      <c r="L9" s="258" t="n">
        <v>14</v>
      </c>
      <c r="M9" s="258" t="n">
        <f aca="false">M8</f>
        <v>0.00259662438829522</v>
      </c>
      <c r="N9" s="258" t="n">
        <f aca="false">N8</f>
        <v>0.00253677829156971</v>
      </c>
      <c r="O9" s="258" t="n">
        <f aca="false">O8</f>
        <v>0.00247692860852543</v>
      </c>
      <c r="P9" s="258" t="n">
        <f aca="false">P8</f>
        <v>0.00241707533884</v>
      </c>
      <c r="Q9" s="258" t="n">
        <f aca="false">Q8</f>
        <v>0.00235721848219101</v>
      </c>
      <c r="R9" s="258" t="n">
        <f aca="false">R8</f>
        <v>0.00229735803825601</v>
      </c>
      <c r="S9" s="258" t="n">
        <f aca="false">S8</f>
        <v>0.00225744908253673</v>
      </c>
      <c r="T9" s="258" t="n">
        <f aca="false">T8</f>
        <v>0.00221753853222923</v>
      </c>
      <c r="U9" s="258" t="n">
        <f aca="false">U8</f>
        <v>0.00217762638723791</v>
      </c>
      <c r="V9" s="258" t="n">
        <f aca="false">V8</f>
        <v>0.00213771264746721</v>
      </c>
      <c r="W9" s="258" t="n">
        <f aca="false">W8</f>
        <v>0.00209779731282154</v>
      </c>
      <c r="X9" s="258" t="n">
        <f aca="false">X8</f>
        <v>0.00207783904739071</v>
      </c>
      <c r="Y9" s="258" t="n">
        <f aca="false">Y8</f>
        <v>0.0020578803832053</v>
      </c>
      <c r="Z9" s="258" t="n">
        <f aca="false">Z8</f>
        <v>0.00203792132025334</v>
      </c>
      <c r="AA9" s="258" t="n">
        <f aca="false">AA8</f>
        <v>0.00201796185852289</v>
      </c>
      <c r="AB9" s="258" t="n">
        <f aca="false">AB8</f>
        <v>0.001998001998002</v>
      </c>
      <c r="AC9" s="258" t="n">
        <f aca="false">AC8</f>
        <v>0.00197804173867871</v>
      </c>
      <c r="AD9" s="258" t="n">
        <f aca="false">AD8</f>
        <v>0.00195808108054107</v>
      </c>
      <c r="AE9" s="258" t="n">
        <f aca="false">AE8</f>
        <v>0.00193812002357713</v>
      </c>
      <c r="AF9" s="258" t="n">
        <f aca="false">AF8</f>
        <v>0.00191815856777494</v>
      </c>
      <c r="AG9" s="258" t="n">
        <f aca="false">AG8</f>
        <v>0.00189819671312253</v>
      </c>
      <c r="AH9" s="258" t="n">
        <f aca="false">AH8</f>
        <v>0.00187823445960797</v>
      </c>
      <c r="AI9" s="258" t="n">
        <f aca="false">AI8</f>
        <v>0.00185827180721929</v>
      </c>
      <c r="AJ9" s="258" t="n">
        <f aca="false">AJ8</f>
        <v>0.00183830875594453</v>
      </c>
      <c r="AK9" s="258" t="n">
        <f aca="false">AK8</f>
        <v>0.00181834530577175</v>
      </c>
      <c r="AL9" s="258" t="n">
        <f aca="false">AL8</f>
        <v>0.00179838145668898</v>
      </c>
      <c r="AM9" s="258" t="n">
        <f aca="false">AM8</f>
        <v>0.00177841720868427</v>
      </c>
      <c r="AN9" s="258" t="n">
        <f aca="false">AN8</f>
        <v>0.00175845256174566</v>
      </c>
      <c r="AO9" s="258" t="n">
        <f aca="false">AO8</f>
        <v>0.0017384875158612</v>
      </c>
      <c r="AP9" s="258" t="n">
        <f aca="false">AP8</f>
        <v>0.00171852207101892</v>
      </c>
      <c r="AQ9" s="258" t="n">
        <f aca="false">AQ8</f>
        <v>0.00169855622720687</v>
      </c>
    </row>
    <row r="10" customFormat="false" ht="15" hidden="false" customHeight="false" outlineLevel="0" collapsed="false">
      <c r="B10" s="39" t="n">
        <v>2014</v>
      </c>
      <c r="C10" s="40" t="n">
        <f aca="false">C9+(C11-C6)/5</f>
        <v>0.00236</v>
      </c>
      <c r="D10" s="40" t="n">
        <f aca="false">D9+(D11-D6)/5</f>
        <v>0.06062</v>
      </c>
      <c r="E10" s="40" t="n">
        <f aca="false">E9+(E11-E6)/5</f>
        <v>0.10634</v>
      </c>
      <c r="F10" s="40" t="n">
        <f aca="false">F9+(F11-F6)/5</f>
        <v>0.10848</v>
      </c>
      <c r="G10" s="40" t="n">
        <f aca="false">G9+(G11-G6)/5</f>
        <v>0.10136</v>
      </c>
      <c r="H10" s="40" t="n">
        <f aca="false">H9+(H11-H6)/5</f>
        <v>0.0619</v>
      </c>
      <c r="I10" s="40" t="n">
        <f aca="false">I9+(I11-I6)/5</f>
        <v>0.01834</v>
      </c>
      <c r="J10" s="40" t="n">
        <f aca="false">J9+(J11-J6)/5</f>
        <v>0.00194</v>
      </c>
      <c r="L10" s="288" t="n">
        <v>15</v>
      </c>
      <c r="M10" s="288" t="n">
        <f aca="false">(F49*2/(2+F49))</f>
        <v>0.0611700838543939</v>
      </c>
      <c r="N10" s="288" t="n">
        <f aca="false">(G49*2/(2+G49))</f>
        <v>0.0605872541794345</v>
      </c>
      <c r="O10" s="288" t="n">
        <f aca="false">(H49*2/(2+H49))</f>
        <v>0.0600040739914446</v>
      </c>
      <c r="P10" s="288" t="n">
        <f aca="false">(I49*2/(2+I49))</f>
        <v>0.0594205429741321</v>
      </c>
      <c r="Q10" s="288" t="n">
        <f aca="false">(J49*2/(2+J49))</f>
        <v>0.0588366608108239</v>
      </c>
      <c r="R10" s="288" t="n">
        <f aca="false">(K49*2/(2+K49))</f>
        <v>0.058252427184466</v>
      </c>
      <c r="S10" s="288" t="n">
        <f aca="false">(L49*2/(2+L49))</f>
        <v>0.0576489783233626</v>
      </c>
      <c r="T10" s="288" t="n">
        <f aca="false">(M49*2/(2+M49))</f>
        <v>0.0570451542706148</v>
      </c>
      <c r="U10" s="288" t="n">
        <f aca="false">(N49*2/(2+N49))</f>
        <v>0.0564409546762031</v>
      </c>
      <c r="V10" s="288" t="n">
        <f aca="false">(O49*2/(2+O49))</f>
        <v>0.0558363791896726</v>
      </c>
      <c r="W10" s="288" t="n">
        <f aca="false">(P49*2/(2+P49))</f>
        <v>0.0552314274601323</v>
      </c>
      <c r="X10" s="288" t="n">
        <f aca="false">(Q49*2/(2+Q49))</f>
        <v>0.0548342232466762</v>
      </c>
      <c r="Y10" s="288" t="n">
        <f aca="false">(R49*2/(2+R49))</f>
        <v>0.0544368567481858</v>
      </c>
      <c r="Z10" s="288" t="n">
        <f aca="false">(S49*2/(2+S49))</f>
        <v>0.0540393278651838</v>
      </c>
      <c r="AA10" s="288" t="n">
        <f aca="false">(T49*2/(2+T49))</f>
        <v>0.053641636498112</v>
      </c>
      <c r="AB10" s="288" t="n">
        <f aca="false">(U49*2/(2+U49))</f>
        <v>0.0532437825473305</v>
      </c>
      <c r="AC10" s="288" t="n">
        <f aca="false">(V49*2/(2+V49))</f>
        <v>0.0530542711121927</v>
      </c>
      <c r="AD10" s="288" t="n">
        <f aca="false">(W49*2/(2+W49))</f>
        <v>0.0528647227766149</v>
      </c>
      <c r="AE10" s="288" t="n">
        <f aca="false">(X49*2/(2+X49))</f>
        <v>0.0526751375298184</v>
      </c>
      <c r="AF10" s="288" t="n">
        <f aca="false">(Y49*2/(2+Y49))</f>
        <v>0.0524855153610205</v>
      </c>
      <c r="AG10" s="288" t="n">
        <f aca="false">(Z49*2/(2+Z49))</f>
        <v>0.0522958562594342</v>
      </c>
      <c r="AH10" s="288" t="n">
        <f aca="false">(AA49*2/(2+AA49))</f>
        <v>0.0521251314815536</v>
      </c>
      <c r="AI10" s="288" t="n">
        <f aca="false">(AB49*2/(2+AB49))</f>
        <v>0.051954376771504</v>
      </c>
      <c r="AJ10" s="288" t="n">
        <f aca="false">(AC49*2/(2+AC49))</f>
        <v>0.0517835921214128</v>
      </c>
      <c r="AK10" s="288" t="n">
        <f aca="false">(AD49*2/(2+AD49))</f>
        <v>0.051612777523405</v>
      </c>
      <c r="AL10" s="288" t="n">
        <f aca="false">(AE49*2/(2+AE49))</f>
        <v>0.0514419329696025</v>
      </c>
      <c r="AM10" s="288" t="n">
        <f aca="false">(AF49*2/(2+AF49))</f>
        <v>0.0512900459895549</v>
      </c>
      <c r="AN10" s="288" t="n">
        <f aca="false">(AG49*2/(2+AG49))</f>
        <v>0.0511381353289679</v>
      </c>
      <c r="AO10" s="288" t="n">
        <f aca="false">(AH49*2/(2+AH49))</f>
        <v>0.050986200982303</v>
      </c>
      <c r="AP10" s="288" t="n">
        <f aca="false">(AI49*2/(2+AI49))</f>
        <v>0.05083424294402</v>
      </c>
      <c r="AQ10" s="288" t="n">
        <f aca="false">(AJ49*2/(2+AJ49))</f>
        <v>0.050682261208577</v>
      </c>
    </row>
    <row r="11" customFormat="false" ht="15.25" hidden="false" customHeight="false" outlineLevel="0" collapsed="false">
      <c r="B11" s="34" t="n">
        <v>2015</v>
      </c>
      <c r="C11" s="98" t="n">
        <v>0.0023</v>
      </c>
      <c r="D11" s="98" t="n">
        <v>0.06</v>
      </c>
      <c r="E11" s="98" t="n">
        <v>0.1048</v>
      </c>
      <c r="F11" s="98" t="n">
        <v>0.1073</v>
      </c>
      <c r="G11" s="98" t="n">
        <v>0.1005</v>
      </c>
      <c r="H11" s="98" t="n">
        <v>0.0612</v>
      </c>
      <c r="I11" s="98" t="n">
        <v>0.0181</v>
      </c>
      <c r="J11" s="98" t="n">
        <v>0.0019</v>
      </c>
      <c r="L11" s="258" t="n">
        <v>16</v>
      </c>
      <c r="M11" s="258" t="n">
        <f aca="false">M10</f>
        <v>0.0611700838543939</v>
      </c>
      <c r="N11" s="258" t="n">
        <f aca="false">N10</f>
        <v>0.0605872541794345</v>
      </c>
      <c r="O11" s="258" t="n">
        <f aca="false">O10</f>
        <v>0.0600040739914446</v>
      </c>
      <c r="P11" s="258" t="n">
        <f aca="false">P10</f>
        <v>0.0594205429741321</v>
      </c>
      <c r="Q11" s="258" t="n">
        <f aca="false">Q10</f>
        <v>0.0588366608108239</v>
      </c>
      <c r="R11" s="258" t="n">
        <f aca="false">R10</f>
        <v>0.058252427184466</v>
      </c>
      <c r="S11" s="258" t="n">
        <f aca="false">S10</f>
        <v>0.0576489783233626</v>
      </c>
      <c r="T11" s="258" t="n">
        <f aca="false">T10</f>
        <v>0.0570451542706148</v>
      </c>
      <c r="U11" s="258" t="n">
        <f aca="false">U10</f>
        <v>0.0564409546762031</v>
      </c>
      <c r="V11" s="258" t="n">
        <f aca="false">V10</f>
        <v>0.0558363791896726</v>
      </c>
      <c r="W11" s="258" t="n">
        <f aca="false">W10</f>
        <v>0.0552314274601323</v>
      </c>
      <c r="X11" s="258" t="n">
        <f aca="false">X10</f>
        <v>0.0548342232466762</v>
      </c>
      <c r="Y11" s="258" t="n">
        <f aca="false">Y10</f>
        <v>0.0544368567481858</v>
      </c>
      <c r="Z11" s="258" t="n">
        <f aca="false">Z10</f>
        <v>0.0540393278651838</v>
      </c>
      <c r="AA11" s="258" t="n">
        <f aca="false">AA10</f>
        <v>0.053641636498112</v>
      </c>
      <c r="AB11" s="258" t="n">
        <f aca="false">AB10</f>
        <v>0.0532437825473305</v>
      </c>
      <c r="AC11" s="258" t="n">
        <f aca="false">AC10</f>
        <v>0.0530542711121927</v>
      </c>
      <c r="AD11" s="258" t="n">
        <f aca="false">AD10</f>
        <v>0.0528647227766149</v>
      </c>
      <c r="AE11" s="258" t="n">
        <f aca="false">AE10</f>
        <v>0.0526751375298184</v>
      </c>
      <c r="AF11" s="258" t="n">
        <f aca="false">AF10</f>
        <v>0.0524855153610205</v>
      </c>
      <c r="AG11" s="258" t="n">
        <f aca="false">AG10</f>
        <v>0.0522958562594342</v>
      </c>
      <c r="AH11" s="258" t="n">
        <f aca="false">AH10</f>
        <v>0.0521251314815536</v>
      </c>
      <c r="AI11" s="258" t="n">
        <f aca="false">AI10</f>
        <v>0.051954376771504</v>
      </c>
      <c r="AJ11" s="258" t="n">
        <f aca="false">AJ10</f>
        <v>0.0517835921214128</v>
      </c>
      <c r="AK11" s="258" t="n">
        <f aca="false">AK10</f>
        <v>0.051612777523405</v>
      </c>
      <c r="AL11" s="258" t="n">
        <f aca="false">AL10</f>
        <v>0.0514419329696025</v>
      </c>
      <c r="AM11" s="258" t="n">
        <f aca="false">AM10</f>
        <v>0.0512900459895549</v>
      </c>
      <c r="AN11" s="258" t="n">
        <f aca="false">AN10</f>
        <v>0.0511381353289679</v>
      </c>
      <c r="AO11" s="258" t="n">
        <f aca="false">AO10</f>
        <v>0.050986200982303</v>
      </c>
      <c r="AP11" s="258" t="n">
        <f aca="false">AP10</f>
        <v>0.05083424294402</v>
      </c>
      <c r="AQ11" s="258" t="n">
        <f aca="false">AQ10</f>
        <v>0.050682261208577</v>
      </c>
    </row>
    <row r="12" customFormat="false" ht="15" hidden="false" customHeight="false" outlineLevel="0" collapsed="false">
      <c r="B12" s="39" t="n">
        <v>2016</v>
      </c>
      <c r="C12" s="40" t="n">
        <f aca="false">C11+(C16-C11)/5</f>
        <v>0.00226</v>
      </c>
      <c r="D12" s="40" t="n">
        <f aca="false">D11+(D16-D11)/5</f>
        <v>0.05936</v>
      </c>
      <c r="E12" s="40" t="n">
        <f aca="false">E11+(E16-E11)/5</f>
        <v>0.1036</v>
      </c>
      <c r="F12" s="40" t="n">
        <f aca="false">F11+(F16-F11)/5</f>
        <v>0.10652</v>
      </c>
      <c r="G12" s="40" t="n">
        <f aca="false">G11+(G16-G11)/5</f>
        <v>0.09992</v>
      </c>
      <c r="H12" s="40" t="n">
        <f aca="false">H11+(H16-H11)/5</f>
        <v>0.06072</v>
      </c>
      <c r="I12" s="40" t="n">
        <f aca="false">I11+(I16-I11)/5</f>
        <v>0.01786</v>
      </c>
      <c r="J12" s="40" t="n">
        <f aca="false">J11+(J16-J11)/5</f>
        <v>0.00186</v>
      </c>
      <c r="L12" s="288" t="n">
        <v>17</v>
      </c>
      <c r="M12" s="288" t="n">
        <f aca="false">M11</f>
        <v>0.0611700838543939</v>
      </c>
      <c r="N12" s="288" t="n">
        <f aca="false">N11</f>
        <v>0.0605872541794345</v>
      </c>
      <c r="O12" s="288" t="n">
        <f aca="false">O11</f>
        <v>0.0600040739914446</v>
      </c>
      <c r="P12" s="288" t="n">
        <f aca="false">P11</f>
        <v>0.0594205429741321</v>
      </c>
      <c r="Q12" s="288" t="n">
        <f aca="false">Q11</f>
        <v>0.0588366608108239</v>
      </c>
      <c r="R12" s="288" t="n">
        <f aca="false">R11</f>
        <v>0.058252427184466</v>
      </c>
      <c r="S12" s="288" t="n">
        <f aca="false">S11</f>
        <v>0.0576489783233626</v>
      </c>
      <c r="T12" s="288" t="n">
        <f aca="false">T11</f>
        <v>0.0570451542706148</v>
      </c>
      <c r="U12" s="288" t="n">
        <f aca="false">U11</f>
        <v>0.0564409546762031</v>
      </c>
      <c r="V12" s="288" t="n">
        <f aca="false">V11</f>
        <v>0.0558363791896726</v>
      </c>
      <c r="W12" s="288" t="n">
        <f aca="false">W11</f>
        <v>0.0552314274601323</v>
      </c>
      <c r="X12" s="288" t="n">
        <f aca="false">X11</f>
        <v>0.0548342232466762</v>
      </c>
      <c r="Y12" s="288" t="n">
        <f aca="false">Y11</f>
        <v>0.0544368567481858</v>
      </c>
      <c r="Z12" s="288" t="n">
        <f aca="false">Z11</f>
        <v>0.0540393278651838</v>
      </c>
      <c r="AA12" s="288" t="n">
        <f aca="false">AA11</f>
        <v>0.053641636498112</v>
      </c>
      <c r="AB12" s="288" t="n">
        <f aca="false">AB11</f>
        <v>0.0532437825473305</v>
      </c>
      <c r="AC12" s="288" t="n">
        <f aca="false">AC11</f>
        <v>0.0530542711121927</v>
      </c>
      <c r="AD12" s="288" t="n">
        <f aca="false">AD11</f>
        <v>0.0528647227766149</v>
      </c>
      <c r="AE12" s="288" t="n">
        <f aca="false">AE11</f>
        <v>0.0526751375298184</v>
      </c>
      <c r="AF12" s="288" t="n">
        <f aca="false">AF11</f>
        <v>0.0524855153610205</v>
      </c>
      <c r="AG12" s="288" t="n">
        <f aca="false">AG11</f>
        <v>0.0522958562594342</v>
      </c>
      <c r="AH12" s="288" t="n">
        <f aca="false">AH11</f>
        <v>0.0521251314815536</v>
      </c>
      <c r="AI12" s="288" t="n">
        <f aca="false">AI11</f>
        <v>0.051954376771504</v>
      </c>
      <c r="AJ12" s="288" t="n">
        <f aca="false">AJ11</f>
        <v>0.0517835921214128</v>
      </c>
      <c r="AK12" s="288" t="n">
        <f aca="false">AK11</f>
        <v>0.051612777523405</v>
      </c>
      <c r="AL12" s="288" t="n">
        <f aca="false">AL11</f>
        <v>0.0514419329696025</v>
      </c>
      <c r="AM12" s="288" t="n">
        <f aca="false">AM11</f>
        <v>0.0512900459895549</v>
      </c>
      <c r="AN12" s="288" t="n">
        <f aca="false">AN11</f>
        <v>0.0511381353289679</v>
      </c>
      <c r="AO12" s="288" t="n">
        <f aca="false">AO11</f>
        <v>0.050986200982303</v>
      </c>
      <c r="AP12" s="288" t="n">
        <f aca="false">AP11</f>
        <v>0.05083424294402</v>
      </c>
      <c r="AQ12" s="288" t="n">
        <f aca="false">AQ11</f>
        <v>0.050682261208577</v>
      </c>
    </row>
    <row r="13" customFormat="false" ht="15.25" hidden="false" customHeight="false" outlineLevel="0" collapsed="false">
      <c r="B13" s="39" t="n">
        <v>2017</v>
      </c>
      <c r="C13" s="40" t="n">
        <f aca="false">C12+(C16-C11)/5</f>
        <v>0.00222</v>
      </c>
      <c r="D13" s="40" t="n">
        <f aca="false">D12+(D16-D11)/5</f>
        <v>0.05872</v>
      </c>
      <c r="E13" s="40" t="n">
        <f aca="false">E12+(E16-E11)/5</f>
        <v>0.1024</v>
      </c>
      <c r="F13" s="40" t="n">
        <f aca="false">F12+(F16-F11)/5</f>
        <v>0.10574</v>
      </c>
      <c r="G13" s="40" t="n">
        <f aca="false">G12+(G16-G11)/5</f>
        <v>0.09934</v>
      </c>
      <c r="H13" s="40" t="n">
        <f aca="false">H12+(H16-H11)/5</f>
        <v>0.06024</v>
      </c>
      <c r="I13" s="40" t="n">
        <f aca="false">I12+(I16-I11)/5</f>
        <v>0.01762</v>
      </c>
      <c r="J13" s="40" t="n">
        <f aca="false">J12+(J16-J11)/5</f>
        <v>0.00182</v>
      </c>
      <c r="L13" s="258" t="n">
        <v>18</v>
      </c>
      <c r="M13" s="258" t="n">
        <f aca="false">M12</f>
        <v>0.0611700838543939</v>
      </c>
      <c r="N13" s="258" t="n">
        <f aca="false">N12</f>
        <v>0.0605872541794345</v>
      </c>
      <c r="O13" s="258" t="n">
        <f aca="false">O12</f>
        <v>0.0600040739914446</v>
      </c>
      <c r="P13" s="258" t="n">
        <f aca="false">P12</f>
        <v>0.0594205429741321</v>
      </c>
      <c r="Q13" s="258" t="n">
        <f aca="false">Q12</f>
        <v>0.0588366608108239</v>
      </c>
      <c r="R13" s="258" t="n">
        <f aca="false">R12</f>
        <v>0.058252427184466</v>
      </c>
      <c r="S13" s="258" t="n">
        <f aca="false">S12</f>
        <v>0.0576489783233626</v>
      </c>
      <c r="T13" s="258" t="n">
        <f aca="false">T12</f>
        <v>0.0570451542706148</v>
      </c>
      <c r="U13" s="258" t="n">
        <f aca="false">U12</f>
        <v>0.0564409546762031</v>
      </c>
      <c r="V13" s="258" t="n">
        <f aca="false">V12</f>
        <v>0.0558363791896726</v>
      </c>
      <c r="W13" s="258" t="n">
        <f aca="false">W12</f>
        <v>0.0552314274601323</v>
      </c>
      <c r="X13" s="258" t="n">
        <f aca="false">X12</f>
        <v>0.0548342232466762</v>
      </c>
      <c r="Y13" s="258" t="n">
        <f aca="false">Y12</f>
        <v>0.0544368567481858</v>
      </c>
      <c r="Z13" s="258" t="n">
        <f aca="false">Z12</f>
        <v>0.0540393278651838</v>
      </c>
      <c r="AA13" s="258" t="n">
        <f aca="false">AA12</f>
        <v>0.053641636498112</v>
      </c>
      <c r="AB13" s="258" t="n">
        <f aca="false">AB12</f>
        <v>0.0532437825473305</v>
      </c>
      <c r="AC13" s="258" t="n">
        <f aca="false">AC12</f>
        <v>0.0530542711121927</v>
      </c>
      <c r="AD13" s="258" t="n">
        <f aca="false">AD12</f>
        <v>0.0528647227766149</v>
      </c>
      <c r="AE13" s="258" t="n">
        <f aca="false">AE12</f>
        <v>0.0526751375298184</v>
      </c>
      <c r="AF13" s="258" t="n">
        <f aca="false">AF12</f>
        <v>0.0524855153610205</v>
      </c>
      <c r="AG13" s="258" t="n">
        <f aca="false">AG12</f>
        <v>0.0522958562594342</v>
      </c>
      <c r="AH13" s="258" t="n">
        <f aca="false">AH12</f>
        <v>0.0521251314815536</v>
      </c>
      <c r="AI13" s="258" t="n">
        <f aca="false">AI12</f>
        <v>0.051954376771504</v>
      </c>
      <c r="AJ13" s="258" t="n">
        <f aca="false">AJ12</f>
        <v>0.0517835921214128</v>
      </c>
      <c r="AK13" s="258" t="n">
        <f aca="false">AK12</f>
        <v>0.051612777523405</v>
      </c>
      <c r="AL13" s="258" t="n">
        <f aca="false">AL12</f>
        <v>0.0514419329696025</v>
      </c>
      <c r="AM13" s="258" t="n">
        <f aca="false">AM12</f>
        <v>0.0512900459895549</v>
      </c>
      <c r="AN13" s="258" t="n">
        <f aca="false">AN12</f>
        <v>0.0511381353289679</v>
      </c>
      <c r="AO13" s="258" t="n">
        <f aca="false">AO12</f>
        <v>0.050986200982303</v>
      </c>
      <c r="AP13" s="258" t="n">
        <f aca="false">AP12</f>
        <v>0.05083424294402</v>
      </c>
      <c r="AQ13" s="258" t="n">
        <f aca="false">AQ12</f>
        <v>0.050682261208577</v>
      </c>
    </row>
    <row r="14" customFormat="false" ht="15" hidden="false" customHeight="false" outlineLevel="0" collapsed="false">
      <c r="B14" s="39" t="n">
        <v>2018</v>
      </c>
      <c r="C14" s="40" t="n">
        <f aca="false">C13+(C16-C11)/5</f>
        <v>0.00218</v>
      </c>
      <c r="D14" s="40" t="n">
        <f aca="false">D13+(D16-D11)/5</f>
        <v>0.05808</v>
      </c>
      <c r="E14" s="40" t="n">
        <f aca="false">E13+(E16-E11)/5</f>
        <v>0.1012</v>
      </c>
      <c r="F14" s="40" t="n">
        <f aca="false">F13+(F16-F11)/5</f>
        <v>0.10496</v>
      </c>
      <c r="G14" s="40" t="n">
        <f aca="false">G13+(G16-G11)/5</f>
        <v>0.09876</v>
      </c>
      <c r="H14" s="40" t="n">
        <f aca="false">H13+(H16-H11)/5</f>
        <v>0.05976</v>
      </c>
      <c r="I14" s="40" t="n">
        <f aca="false">I13+(I16-I11)/5</f>
        <v>0.01738</v>
      </c>
      <c r="J14" s="40" t="n">
        <f aca="false">J13+(J16-J11)/5</f>
        <v>0.00178</v>
      </c>
      <c r="L14" s="288" t="n">
        <v>19</v>
      </c>
      <c r="M14" s="288" t="n">
        <f aca="false">M13</f>
        <v>0.0611700838543939</v>
      </c>
      <c r="N14" s="288" t="n">
        <f aca="false">N13</f>
        <v>0.0605872541794345</v>
      </c>
      <c r="O14" s="288" t="n">
        <f aca="false">O13</f>
        <v>0.0600040739914446</v>
      </c>
      <c r="P14" s="288" t="n">
        <f aca="false">P13</f>
        <v>0.0594205429741321</v>
      </c>
      <c r="Q14" s="288" t="n">
        <f aca="false">Q13</f>
        <v>0.0588366608108239</v>
      </c>
      <c r="R14" s="288" t="n">
        <f aca="false">R13</f>
        <v>0.058252427184466</v>
      </c>
      <c r="S14" s="288" t="n">
        <f aca="false">S13</f>
        <v>0.0576489783233626</v>
      </c>
      <c r="T14" s="288" t="n">
        <f aca="false">T13</f>
        <v>0.0570451542706148</v>
      </c>
      <c r="U14" s="288" t="n">
        <f aca="false">U13</f>
        <v>0.0564409546762031</v>
      </c>
      <c r="V14" s="288" t="n">
        <f aca="false">V13</f>
        <v>0.0558363791896726</v>
      </c>
      <c r="W14" s="288" t="n">
        <f aca="false">W13</f>
        <v>0.0552314274601323</v>
      </c>
      <c r="X14" s="288" t="n">
        <f aca="false">X13</f>
        <v>0.0548342232466762</v>
      </c>
      <c r="Y14" s="288" t="n">
        <f aca="false">Y13</f>
        <v>0.0544368567481858</v>
      </c>
      <c r="Z14" s="288" t="n">
        <f aca="false">Z13</f>
        <v>0.0540393278651838</v>
      </c>
      <c r="AA14" s="288" t="n">
        <f aca="false">AA13</f>
        <v>0.053641636498112</v>
      </c>
      <c r="AB14" s="288" t="n">
        <f aca="false">AB13</f>
        <v>0.0532437825473305</v>
      </c>
      <c r="AC14" s="288" t="n">
        <f aca="false">AC13</f>
        <v>0.0530542711121927</v>
      </c>
      <c r="AD14" s="288" t="n">
        <f aca="false">AD13</f>
        <v>0.0528647227766149</v>
      </c>
      <c r="AE14" s="288" t="n">
        <f aca="false">AE13</f>
        <v>0.0526751375298184</v>
      </c>
      <c r="AF14" s="288" t="n">
        <f aca="false">AF13</f>
        <v>0.0524855153610205</v>
      </c>
      <c r="AG14" s="288" t="n">
        <f aca="false">AG13</f>
        <v>0.0522958562594342</v>
      </c>
      <c r="AH14" s="288" t="n">
        <f aca="false">AH13</f>
        <v>0.0521251314815536</v>
      </c>
      <c r="AI14" s="288" t="n">
        <f aca="false">AI13</f>
        <v>0.051954376771504</v>
      </c>
      <c r="AJ14" s="288" t="n">
        <f aca="false">AJ13</f>
        <v>0.0517835921214128</v>
      </c>
      <c r="AK14" s="288" t="n">
        <f aca="false">AK13</f>
        <v>0.051612777523405</v>
      </c>
      <c r="AL14" s="288" t="n">
        <f aca="false">AL13</f>
        <v>0.0514419329696025</v>
      </c>
      <c r="AM14" s="288" t="n">
        <f aca="false">AM13</f>
        <v>0.0512900459895549</v>
      </c>
      <c r="AN14" s="288" t="n">
        <f aca="false">AN13</f>
        <v>0.0511381353289679</v>
      </c>
      <c r="AO14" s="288" t="n">
        <f aca="false">AO13</f>
        <v>0.050986200982303</v>
      </c>
      <c r="AP14" s="288" t="n">
        <f aca="false">AP13</f>
        <v>0.05083424294402</v>
      </c>
      <c r="AQ14" s="288" t="n">
        <f aca="false">AQ13</f>
        <v>0.050682261208577</v>
      </c>
    </row>
    <row r="15" customFormat="false" ht="15" hidden="false" customHeight="false" outlineLevel="0" collapsed="false">
      <c r="B15" s="39" t="n">
        <v>2019</v>
      </c>
      <c r="C15" s="40" t="n">
        <f aca="false">C14+(C16-C11)/5</f>
        <v>0.00214</v>
      </c>
      <c r="D15" s="40" t="n">
        <f aca="false">D14+(D16-D11)/5</f>
        <v>0.05744</v>
      </c>
      <c r="E15" s="40" t="n">
        <f aca="false">E14+(E16-E11)/5</f>
        <v>0.1</v>
      </c>
      <c r="F15" s="40" t="n">
        <f aca="false">F14+(F16-F11)/5</f>
        <v>0.10418</v>
      </c>
      <c r="G15" s="40" t="n">
        <f aca="false">G14+(G16-G11)/5</f>
        <v>0.09818</v>
      </c>
      <c r="H15" s="40" t="n">
        <f aca="false">H14+(H16-H11)/5</f>
        <v>0.05928</v>
      </c>
      <c r="I15" s="40" t="n">
        <f aca="false">I14+(I16-I11)/5</f>
        <v>0.01714</v>
      </c>
      <c r="J15" s="40" t="n">
        <f aca="false">J14+(J16-J11)/5</f>
        <v>0.00174</v>
      </c>
      <c r="L15" s="258" t="n">
        <v>20</v>
      </c>
      <c r="M15" s="258" t="n">
        <f aca="false">(2*F50/(2+F50))</f>
        <v>0.106508875739645</v>
      </c>
      <c r="N15" s="258" t="n">
        <f aca="false">(2*G50/(2+G50))</f>
        <v>0.105127524917573</v>
      </c>
      <c r="O15" s="258" t="n">
        <f aca="false">(2*H50/(2+H50))</f>
        <v>0.103744157161684</v>
      </c>
      <c r="P15" s="258" t="n">
        <f aca="false">(2*I50/(2+I50))</f>
        <v>0.102358768051312</v>
      </c>
      <c r="Q15" s="258" t="n">
        <f aca="false">(2*J50/(2+J50))</f>
        <v>0.100971353152862</v>
      </c>
      <c r="R15" s="258" t="n">
        <f aca="false">(2*K50/(2+K50))</f>
        <v>0.0995819080197644</v>
      </c>
      <c r="S15" s="258" t="n">
        <f aca="false">(2*L50/(2+L50))</f>
        <v>0.0984978132724853</v>
      </c>
      <c r="T15" s="258" t="n">
        <f aca="false">(2*M50/(2+M50))</f>
        <v>0.0974124809741248</v>
      </c>
      <c r="U15" s="258" t="n">
        <f aca="false">(2*N50/(2+N50))</f>
        <v>0.0963259090043784</v>
      </c>
      <c r="V15" s="258" t="n">
        <f aca="false">(2*O50/(2+O50))</f>
        <v>0.0952380952380952</v>
      </c>
      <c r="W15" s="258" t="n">
        <f aca="false">(2*P50/(2+P50))</f>
        <v>0.094149037545264</v>
      </c>
      <c r="X15" s="258" t="n">
        <f aca="false">(2*Q50/(2+Q50))</f>
        <v>0.0931496400819946</v>
      </c>
      <c r="Y15" s="258" t="n">
        <f aca="false">(2*R50/(2+R50))</f>
        <v>0.0921491939330344</v>
      </c>
      <c r="Z15" s="258" t="n">
        <f aca="false">(2*S50/(2+S50))</f>
        <v>0.09114769744691</v>
      </c>
      <c r="AA15" s="258" t="n">
        <f aca="false">(2*T50/(2+T50))</f>
        <v>0.0901451489686784</v>
      </c>
      <c r="AB15" s="258" t="n">
        <f aca="false">(2*U50/(2+U50))</f>
        <v>0.0891415468399178</v>
      </c>
      <c r="AC15" s="258" t="n">
        <f aca="false">(2*V50/(2+V50))</f>
        <v>0.088520610526517</v>
      </c>
      <c r="AD15" s="258" t="n">
        <f aca="false">(2*W50/(2+W50))</f>
        <v>0.0878992705335717</v>
      </c>
      <c r="AE15" s="258" t="n">
        <f aca="false">(2*X50/(2+X50))</f>
        <v>0.0872775264672972</v>
      </c>
      <c r="AF15" s="258" t="n">
        <f aca="false">(2*Y50/(2+Y50))</f>
        <v>0.0866553779333965</v>
      </c>
      <c r="AG15" s="258" t="n">
        <f aca="false">(2*Z50/(2+Z50))</f>
        <v>0.0860328245370592</v>
      </c>
      <c r="AH15" s="258" t="n">
        <f aca="false">(2*AA50/(2+AA50))</f>
        <v>0.0856481038344468</v>
      </c>
      <c r="AI15" s="258" t="n">
        <f aca="false">(2*AB50/(2+AB50))</f>
        <v>0.0852632284376705</v>
      </c>
      <c r="AJ15" s="258" t="n">
        <f aca="false">(2*AC50/(2+AC50))</f>
        <v>0.0848781982534089</v>
      </c>
      <c r="AK15" s="258" t="n">
        <f aca="false">(2*AD50/(2+AD50))</f>
        <v>0.0844930131882656</v>
      </c>
      <c r="AL15" s="258" t="n">
        <f aca="false">(2*AE50/(2+AE50))</f>
        <v>0.0841076731487691</v>
      </c>
      <c r="AM15" s="258" t="n">
        <f aca="false">(2*AF50/(2+AF50))</f>
        <v>0.0837772582685011</v>
      </c>
      <c r="AN15" s="258" t="n">
        <f aca="false">(2*AG50/(2+AG50))</f>
        <v>0.0834467294018437</v>
      </c>
      <c r="AO15" s="258" t="n">
        <f aca="false">(2*AH50/(2+AH50))</f>
        <v>0.0831160864898022</v>
      </c>
      <c r="AP15" s="258" t="n">
        <f aca="false">(2*AI50/(2+AI50))</f>
        <v>0.0827853294733412</v>
      </c>
      <c r="AQ15" s="258" t="n">
        <f aca="false">(2*AJ50/(2+AJ50))</f>
        <v>0.0824544582933845</v>
      </c>
    </row>
    <row r="16" customFormat="false" ht="15.25" hidden="false" customHeight="false" outlineLevel="0" collapsed="false">
      <c r="B16" s="34" t="n">
        <v>2020</v>
      </c>
      <c r="C16" s="98" t="n">
        <v>0.0021</v>
      </c>
      <c r="D16" s="98" t="n">
        <v>0.0568</v>
      </c>
      <c r="E16" s="98" t="n">
        <v>0.0988</v>
      </c>
      <c r="F16" s="98" t="n">
        <v>0.1034</v>
      </c>
      <c r="G16" s="98" t="n">
        <v>0.0976</v>
      </c>
      <c r="H16" s="98" t="n">
        <v>0.0588</v>
      </c>
      <c r="I16" s="98" t="n">
        <v>0.0169</v>
      </c>
      <c r="J16" s="98" t="n">
        <v>0.0017</v>
      </c>
      <c r="L16" s="288" t="n">
        <v>21</v>
      </c>
      <c r="M16" s="288" t="n">
        <f aca="false">M15</f>
        <v>0.106508875739645</v>
      </c>
      <c r="N16" s="288" t="n">
        <f aca="false">N15</f>
        <v>0.105127524917573</v>
      </c>
      <c r="O16" s="288" t="n">
        <f aca="false">O15</f>
        <v>0.103744157161684</v>
      </c>
      <c r="P16" s="288" t="n">
        <f aca="false">P15</f>
        <v>0.102358768051312</v>
      </c>
      <c r="Q16" s="288" t="n">
        <f aca="false">Q15</f>
        <v>0.100971353152862</v>
      </c>
      <c r="R16" s="288" t="n">
        <f aca="false">R15</f>
        <v>0.0995819080197644</v>
      </c>
      <c r="S16" s="288" t="n">
        <f aca="false">S15</f>
        <v>0.0984978132724853</v>
      </c>
      <c r="T16" s="288" t="n">
        <f aca="false">T15</f>
        <v>0.0974124809741248</v>
      </c>
      <c r="U16" s="288" t="n">
        <f aca="false">U15</f>
        <v>0.0963259090043784</v>
      </c>
      <c r="V16" s="288" t="n">
        <f aca="false">V15</f>
        <v>0.0952380952380952</v>
      </c>
      <c r="W16" s="288" t="n">
        <f aca="false">W15</f>
        <v>0.094149037545264</v>
      </c>
      <c r="X16" s="288" t="n">
        <f aca="false">X15</f>
        <v>0.0931496400819946</v>
      </c>
      <c r="Y16" s="288" t="n">
        <f aca="false">Y15</f>
        <v>0.0921491939330344</v>
      </c>
      <c r="Z16" s="288" t="n">
        <f aca="false">Z15</f>
        <v>0.09114769744691</v>
      </c>
      <c r="AA16" s="288" t="n">
        <f aca="false">AA15</f>
        <v>0.0901451489686784</v>
      </c>
      <c r="AB16" s="288" t="n">
        <f aca="false">AB15</f>
        <v>0.0891415468399178</v>
      </c>
      <c r="AC16" s="288" t="n">
        <f aca="false">AC15</f>
        <v>0.088520610526517</v>
      </c>
      <c r="AD16" s="288" t="n">
        <f aca="false">AD15</f>
        <v>0.0878992705335717</v>
      </c>
      <c r="AE16" s="288" t="n">
        <f aca="false">AE15</f>
        <v>0.0872775264672972</v>
      </c>
      <c r="AF16" s="288" t="n">
        <f aca="false">AF15</f>
        <v>0.0866553779333965</v>
      </c>
      <c r="AG16" s="288" t="n">
        <f aca="false">AG15</f>
        <v>0.0860328245370592</v>
      </c>
      <c r="AH16" s="288" t="n">
        <f aca="false">AH15</f>
        <v>0.0856481038344468</v>
      </c>
      <c r="AI16" s="288" t="n">
        <f aca="false">AI15</f>
        <v>0.0852632284376705</v>
      </c>
      <c r="AJ16" s="288" t="n">
        <f aca="false">AJ15</f>
        <v>0.0848781982534089</v>
      </c>
      <c r="AK16" s="288" t="n">
        <f aca="false">AK15</f>
        <v>0.0844930131882656</v>
      </c>
      <c r="AL16" s="288" t="n">
        <f aca="false">AL15</f>
        <v>0.0841076731487691</v>
      </c>
      <c r="AM16" s="288" t="n">
        <f aca="false">AM15</f>
        <v>0.0837772582685011</v>
      </c>
      <c r="AN16" s="288" t="n">
        <f aca="false">AN15</f>
        <v>0.0834467294018437</v>
      </c>
      <c r="AO16" s="288" t="n">
        <f aca="false">AO15</f>
        <v>0.0831160864898022</v>
      </c>
      <c r="AP16" s="288" t="n">
        <f aca="false">AP15</f>
        <v>0.0827853294733412</v>
      </c>
      <c r="AQ16" s="288" t="n">
        <f aca="false">AQ15</f>
        <v>0.0824544582933845</v>
      </c>
    </row>
    <row r="17" customFormat="false" ht="15" hidden="false" customHeight="false" outlineLevel="0" collapsed="false">
      <c r="B17" s="39" t="n">
        <v>2021</v>
      </c>
      <c r="C17" s="40" t="n">
        <f aca="false">C16+(C21-C16)/5</f>
        <v>0.00208</v>
      </c>
      <c r="D17" s="40" t="n">
        <f aca="false">D16+(D21-D16)/5</f>
        <v>0.05638</v>
      </c>
      <c r="E17" s="40" t="n">
        <f aca="false">E16+(E21-E16)/5</f>
        <v>0.0977</v>
      </c>
      <c r="F17" s="40" t="n">
        <f aca="false">F16+(F21-F16)/5</f>
        <v>0.10278</v>
      </c>
      <c r="G17" s="40" t="n">
        <f aca="false">G16+(G21-G16)/5</f>
        <v>0.09714</v>
      </c>
      <c r="H17" s="40" t="n">
        <f aca="false">H16+(H21-H16)/5</f>
        <v>0.0585</v>
      </c>
      <c r="I17" s="40" t="n">
        <f aca="false">I16+(I21-I16)/5</f>
        <v>0.01674</v>
      </c>
      <c r="J17" s="40" t="n">
        <f aca="false">J16+(J21-J16)/5</f>
        <v>0.00166</v>
      </c>
      <c r="L17" s="258" t="n">
        <v>22</v>
      </c>
      <c r="M17" s="258" t="n">
        <f aca="false">M16</f>
        <v>0.106508875739645</v>
      </c>
      <c r="N17" s="258" t="n">
        <f aca="false">N16</f>
        <v>0.105127524917573</v>
      </c>
      <c r="O17" s="258" t="n">
        <f aca="false">O16</f>
        <v>0.103744157161684</v>
      </c>
      <c r="P17" s="258" t="n">
        <f aca="false">P16</f>
        <v>0.102358768051312</v>
      </c>
      <c r="Q17" s="258" t="n">
        <f aca="false">Q16</f>
        <v>0.100971353152862</v>
      </c>
      <c r="R17" s="258" t="n">
        <f aca="false">R16</f>
        <v>0.0995819080197644</v>
      </c>
      <c r="S17" s="258" t="n">
        <f aca="false">S16</f>
        <v>0.0984978132724853</v>
      </c>
      <c r="T17" s="258" t="n">
        <f aca="false">T16</f>
        <v>0.0974124809741248</v>
      </c>
      <c r="U17" s="258" t="n">
        <f aca="false">U16</f>
        <v>0.0963259090043784</v>
      </c>
      <c r="V17" s="258" t="n">
        <f aca="false">V16</f>
        <v>0.0952380952380952</v>
      </c>
      <c r="W17" s="258" t="n">
        <f aca="false">W16</f>
        <v>0.094149037545264</v>
      </c>
      <c r="X17" s="258" t="n">
        <f aca="false">X16</f>
        <v>0.0931496400819946</v>
      </c>
      <c r="Y17" s="258" t="n">
        <f aca="false">Y16</f>
        <v>0.0921491939330344</v>
      </c>
      <c r="Z17" s="258" t="n">
        <f aca="false">Z16</f>
        <v>0.09114769744691</v>
      </c>
      <c r="AA17" s="258" t="n">
        <f aca="false">AA16</f>
        <v>0.0901451489686784</v>
      </c>
      <c r="AB17" s="258" t="n">
        <f aca="false">AB16</f>
        <v>0.0891415468399178</v>
      </c>
      <c r="AC17" s="258" t="n">
        <f aca="false">AC16</f>
        <v>0.088520610526517</v>
      </c>
      <c r="AD17" s="258" t="n">
        <f aca="false">AD16</f>
        <v>0.0878992705335717</v>
      </c>
      <c r="AE17" s="258" t="n">
        <f aca="false">AE16</f>
        <v>0.0872775264672972</v>
      </c>
      <c r="AF17" s="258" t="n">
        <f aca="false">AF16</f>
        <v>0.0866553779333965</v>
      </c>
      <c r="AG17" s="258" t="n">
        <f aca="false">AG16</f>
        <v>0.0860328245370592</v>
      </c>
      <c r="AH17" s="258" t="n">
        <f aca="false">AH16</f>
        <v>0.0856481038344468</v>
      </c>
      <c r="AI17" s="258" t="n">
        <f aca="false">AI16</f>
        <v>0.0852632284376705</v>
      </c>
      <c r="AJ17" s="258" t="n">
        <f aca="false">AJ16</f>
        <v>0.0848781982534089</v>
      </c>
      <c r="AK17" s="258" t="n">
        <f aca="false">AK16</f>
        <v>0.0844930131882656</v>
      </c>
      <c r="AL17" s="258" t="n">
        <f aca="false">AL16</f>
        <v>0.0841076731487691</v>
      </c>
      <c r="AM17" s="258" t="n">
        <f aca="false">AM16</f>
        <v>0.0837772582685011</v>
      </c>
      <c r="AN17" s="258" t="n">
        <f aca="false">AN16</f>
        <v>0.0834467294018437</v>
      </c>
      <c r="AO17" s="258" t="n">
        <f aca="false">AO16</f>
        <v>0.0831160864898022</v>
      </c>
      <c r="AP17" s="258" t="n">
        <f aca="false">AP16</f>
        <v>0.0827853294733412</v>
      </c>
      <c r="AQ17" s="258" t="n">
        <f aca="false">AQ16</f>
        <v>0.0824544582933845</v>
      </c>
    </row>
    <row r="18" customFormat="false" ht="15" hidden="false" customHeight="false" outlineLevel="0" collapsed="false">
      <c r="B18" s="39" t="n">
        <v>2022</v>
      </c>
      <c r="C18" s="40" t="n">
        <f aca="false">C17+(C21-C16)/5</f>
        <v>0.00206</v>
      </c>
      <c r="D18" s="40" t="n">
        <f aca="false">D17+(D21-D16)/5</f>
        <v>0.05596</v>
      </c>
      <c r="E18" s="40" t="n">
        <f aca="false">E17+(E21-E16)/5</f>
        <v>0.0966</v>
      </c>
      <c r="F18" s="40" t="n">
        <f aca="false">F17+(F21-F16)/5</f>
        <v>0.10216</v>
      </c>
      <c r="G18" s="40" t="n">
        <f aca="false">G17+(G21-G16)/5</f>
        <v>0.09668</v>
      </c>
      <c r="H18" s="40" t="n">
        <f aca="false">H17+(H21-H16)/5</f>
        <v>0.0582</v>
      </c>
      <c r="I18" s="40" t="n">
        <f aca="false">I17+(I21-I16)/5</f>
        <v>0.01658</v>
      </c>
      <c r="J18" s="40" t="n">
        <f aca="false">J17+(J21-J16)/5</f>
        <v>0.00162</v>
      </c>
      <c r="L18" s="288" t="n">
        <v>23</v>
      </c>
      <c r="M18" s="288" t="n">
        <f aca="false">M17</f>
        <v>0.106508875739645</v>
      </c>
      <c r="N18" s="288" t="n">
        <f aca="false">N17</f>
        <v>0.105127524917573</v>
      </c>
      <c r="O18" s="288" t="n">
        <f aca="false">O17</f>
        <v>0.103744157161684</v>
      </c>
      <c r="P18" s="288" t="n">
        <f aca="false">P17</f>
        <v>0.102358768051312</v>
      </c>
      <c r="Q18" s="288" t="n">
        <f aca="false">Q17</f>
        <v>0.100971353152862</v>
      </c>
      <c r="R18" s="288" t="n">
        <f aca="false">R17</f>
        <v>0.0995819080197644</v>
      </c>
      <c r="S18" s="288" t="n">
        <f aca="false">S17</f>
        <v>0.0984978132724853</v>
      </c>
      <c r="T18" s="288" t="n">
        <f aca="false">T17</f>
        <v>0.0974124809741248</v>
      </c>
      <c r="U18" s="288" t="n">
        <f aca="false">U17</f>
        <v>0.0963259090043784</v>
      </c>
      <c r="V18" s="288" t="n">
        <f aca="false">V17</f>
        <v>0.0952380952380952</v>
      </c>
      <c r="W18" s="288" t="n">
        <f aca="false">W17</f>
        <v>0.094149037545264</v>
      </c>
      <c r="X18" s="288" t="n">
        <f aca="false">X17</f>
        <v>0.0931496400819946</v>
      </c>
      <c r="Y18" s="288" t="n">
        <f aca="false">Y17</f>
        <v>0.0921491939330344</v>
      </c>
      <c r="Z18" s="288" t="n">
        <f aca="false">Z17</f>
        <v>0.09114769744691</v>
      </c>
      <c r="AA18" s="288" t="n">
        <f aca="false">AA17</f>
        <v>0.0901451489686784</v>
      </c>
      <c r="AB18" s="288" t="n">
        <f aca="false">AB17</f>
        <v>0.0891415468399178</v>
      </c>
      <c r="AC18" s="288" t="n">
        <f aca="false">AC17</f>
        <v>0.088520610526517</v>
      </c>
      <c r="AD18" s="288" t="n">
        <f aca="false">AD17</f>
        <v>0.0878992705335717</v>
      </c>
      <c r="AE18" s="288" t="n">
        <f aca="false">AE17</f>
        <v>0.0872775264672972</v>
      </c>
      <c r="AF18" s="288" t="n">
        <f aca="false">AF17</f>
        <v>0.0866553779333965</v>
      </c>
      <c r="AG18" s="288" t="n">
        <f aca="false">AG17</f>
        <v>0.0860328245370592</v>
      </c>
      <c r="AH18" s="288" t="n">
        <f aca="false">AH17</f>
        <v>0.0856481038344468</v>
      </c>
      <c r="AI18" s="288" t="n">
        <f aca="false">AI17</f>
        <v>0.0852632284376705</v>
      </c>
      <c r="AJ18" s="288" t="n">
        <f aca="false">AJ17</f>
        <v>0.0848781982534089</v>
      </c>
      <c r="AK18" s="288" t="n">
        <f aca="false">AK17</f>
        <v>0.0844930131882656</v>
      </c>
      <c r="AL18" s="288" t="n">
        <f aca="false">AL17</f>
        <v>0.0841076731487691</v>
      </c>
      <c r="AM18" s="288" t="n">
        <f aca="false">AM17</f>
        <v>0.0837772582685011</v>
      </c>
      <c r="AN18" s="288" t="n">
        <f aca="false">AN17</f>
        <v>0.0834467294018437</v>
      </c>
      <c r="AO18" s="288" t="n">
        <f aca="false">AO17</f>
        <v>0.0831160864898022</v>
      </c>
      <c r="AP18" s="288" t="n">
        <f aca="false">AP17</f>
        <v>0.0827853294733412</v>
      </c>
      <c r="AQ18" s="288" t="n">
        <f aca="false">AQ17</f>
        <v>0.0824544582933845</v>
      </c>
    </row>
    <row r="19" customFormat="false" ht="15" hidden="false" customHeight="false" outlineLevel="0" collapsed="false">
      <c r="B19" s="39" t="n">
        <v>2023</v>
      </c>
      <c r="C19" s="40" t="n">
        <f aca="false">C18+(C21-C16)/5</f>
        <v>0.00204</v>
      </c>
      <c r="D19" s="40" t="n">
        <f aca="false">D18+(D21-D16)/5</f>
        <v>0.05554</v>
      </c>
      <c r="E19" s="40" t="n">
        <f aca="false">E18+(E21-E16)/5</f>
        <v>0.0955</v>
      </c>
      <c r="F19" s="40" t="n">
        <f aca="false">F18+(F21-F16)/5</f>
        <v>0.10154</v>
      </c>
      <c r="G19" s="40" t="n">
        <f aca="false">G18+(G21-G16)/5</f>
        <v>0.09622</v>
      </c>
      <c r="H19" s="40" t="n">
        <f aca="false">H18+(H21-H16)/5</f>
        <v>0.0579</v>
      </c>
      <c r="I19" s="40" t="n">
        <f aca="false">I18+(I21-I16)/5</f>
        <v>0.01642</v>
      </c>
      <c r="J19" s="40" t="n">
        <f aca="false">J18+(J21-J16)/5</f>
        <v>0.00158</v>
      </c>
      <c r="L19" s="258" t="n">
        <v>24</v>
      </c>
      <c r="M19" s="258" t="n">
        <f aca="false">M18</f>
        <v>0.106508875739645</v>
      </c>
      <c r="N19" s="258" t="n">
        <f aca="false">N18</f>
        <v>0.105127524917573</v>
      </c>
      <c r="O19" s="258" t="n">
        <f aca="false">O18</f>
        <v>0.103744157161684</v>
      </c>
      <c r="P19" s="258" t="n">
        <f aca="false">P18</f>
        <v>0.102358768051312</v>
      </c>
      <c r="Q19" s="258" t="n">
        <f aca="false">Q18</f>
        <v>0.100971353152862</v>
      </c>
      <c r="R19" s="258" t="n">
        <f aca="false">R18</f>
        <v>0.0995819080197644</v>
      </c>
      <c r="S19" s="258" t="n">
        <f aca="false">S18</f>
        <v>0.0984978132724853</v>
      </c>
      <c r="T19" s="258" t="n">
        <f aca="false">T18</f>
        <v>0.0974124809741248</v>
      </c>
      <c r="U19" s="258" t="n">
        <f aca="false">U18</f>
        <v>0.0963259090043784</v>
      </c>
      <c r="V19" s="258" t="n">
        <f aca="false">V18</f>
        <v>0.0952380952380952</v>
      </c>
      <c r="W19" s="258" t="n">
        <f aca="false">W18</f>
        <v>0.094149037545264</v>
      </c>
      <c r="X19" s="258" t="n">
        <f aca="false">X18</f>
        <v>0.0931496400819946</v>
      </c>
      <c r="Y19" s="258" t="n">
        <f aca="false">Y18</f>
        <v>0.0921491939330344</v>
      </c>
      <c r="Z19" s="258" t="n">
        <f aca="false">Z18</f>
        <v>0.09114769744691</v>
      </c>
      <c r="AA19" s="258" t="n">
        <f aca="false">AA18</f>
        <v>0.0901451489686784</v>
      </c>
      <c r="AB19" s="258" t="n">
        <f aca="false">AB18</f>
        <v>0.0891415468399178</v>
      </c>
      <c r="AC19" s="258" t="n">
        <f aca="false">AC18</f>
        <v>0.088520610526517</v>
      </c>
      <c r="AD19" s="258" t="n">
        <f aca="false">AD18</f>
        <v>0.0878992705335717</v>
      </c>
      <c r="AE19" s="258" t="n">
        <f aca="false">AE18</f>
        <v>0.0872775264672972</v>
      </c>
      <c r="AF19" s="258" t="n">
        <f aca="false">AF18</f>
        <v>0.0866553779333965</v>
      </c>
      <c r="AG19" s="258" t="n">
        <f aca="false">AG18</f>
        <v>0.0860328245370592</v>
      </c>
      <c r="AH19" s="258" t="n">
        <f aca="false">AH18</f>
        <v>0.0856481038344468</v>
      </c>
      <c r="AI19" s="258" t="n">
        <f aca="false">AI18</f>
        <v>0.0852632284376705</v>
      </c>
      <c r="AJ19" s="258" t="n">
        <f aca="false">AJ18</f>
        <v>0.0848781982534089</v>
      </c>
      <c r="AK19" s="258" t="n">
        <f aca="false">AK18</f>
        <v>0.0844930131882656</v>
      </c>
      <c r="AL19" s="258" t="n">
        <f aca="false">AL18</f>
        <v>0.0841076731487691</v>
      </c>
      <c r="AM19" s="258" t="n">
        <f aca="false">AM18</f>
        <v>0.0837772582685011</v>
      </c>
      <c r="AN19" s="258" t="n">
        <f aca="false">AN18</f>
        <v>0.0834467294018437</v>
      </c>
      <c r="AO19" s="258" t="n">
        <f aca="false">AO18</f>
        <v>0.0831160864898022</v>
      </c>
      <c r="AP19" s="258" t="n">
        <f aca="false">AP18</f>
        <v>0.0827853294733412</v>
      </c>
      <c r="AQ19" s="258" t="n">
        <f aca="false">AQ18</f>
        <v>0.0824544582933845</v>
      </c>
    </row>
    <row r="20" customFormat="false" ht="15" hidden="false" customHeight="false" outlineLevel="0" collapsed="false">
      <c r="B20" s="39" t="n">
        <v>2024</v>
      </c>
      <c r="C20" s="40" t="n">
        <f aca="false">C19+(C21-C16)/5</f>
        <v>0.00202</v>
      </c>
      <c r="D20" s="40" t="n">
        <f aca="false">D19+(D21-D16)/5</f>
        <v>0.05512</v>
      </c>
      <c r="E20" s="40" t="n">
        <f aca="false">E19+(E21-E16)/5</f>
        <v>0.0944</v>
      </c>
      <c r="F20" s="40" t="n">
        <f aca="false">F19+(F21-F16)/5</f>
        <v>0.10092</v>
      </c>
      <c r="G20" s="40" t="n">
        <f aca="false">G19+(G21-G16)/5</f>
        <v>0.09576</v>
      </c>
      <c r="H20" s="40" t="n">
        <f aca="false">H19+(H21-H16)/5</f>
        <v>0.0576</v>
      </c>
      <c r="I20" s="40" t="n">
        <f aca="false">I19+(I21-I16)/5</f>
        <v>0.01626</v>
      </c>
      <c r="J20" s="40" t="n">
        <f aca="false">J19+(J21-J16)/5</f>
        <v>0.00154</v>
      </c>
      <c r="L20" s="288" t="n">
        <v>25</v>
      </c>
      <c r="M20" s="288" t="n">
        <f aca="false">2*F51/(2+F51)</f>
        <v>0.107136096914632</v>
      </c>
      <c r="N20" s="288" t="n">
        <f aca="false">2*G51/(2+G51)</f>
        <v>0.106078540922908</v>
      </c>
      <c r="O20" s="288" t="n">
        <f aca="false">2*H51/(2+H51)</f>
        <v>0.105019802543063</v>
      </c>
      <c r="P20" s="288" t="n">
        <f aca="false">2*I51/(2+I51)</f>
        <v>0.103959879791056</v>
      </c>
      <c r="Q20" s="288" t="n">
        <f aca="false">2*J51/(2+J51)</f>
        <v>0.102898770678403</v>
      </c>
      <c r="R20" s="288" t="n">
        <f aca="false">2*K51/(2+K51)</f>
        <v>0.101836473212167</v>
      </c>
      <c r="S20" s="288" t="n">
        <f aca="false">2*L51/(2+L51)</f>
        <v>0.101133623226934</v>
      </c>
      <c r="T20" s="288" t="n">
        <f aca="false">2*M51/(2+M51)</f>
        <v>0.100430252547798</v>
      </c>
      <c r="U20" s="288" t="n">
        <f aca="false">2*N51/(2+N51)</f>
        <v>0.0997263605959258</v>
      </c>
      <c r="V20" s="288" t="n">
        <f aca="false">2*O51/(2+O51)</f>
        <v>0.0990219467916243</v>
      </c>
      <c r="W20" s="288" t="n">
        <f aca="false">2*P51/(2+P51)</f>
        <v>0.0983170105543406</v>
      </c>
      <c r="X20" s="288" t="n">
        <f aca="false">2*Q51/(2+Q51)</f>
        <v>0.0977563035600491</v>
      </c>
      <c r="Y20" s="288" t="n">
        <f aca="false">2*R51/(2+R51)</f>
        <v>0.0971952658218214</v>
      </c>
      <c r="Z20" s="288" t="n">
        <f aca="false">2*S51/(2+S51)</f>
        <v>0.0966338970469275</v>
      </c>
      <c r="AA20" s="288" t="n">
        <f aca="false">2*T51/(2+T51)</f>
        <v>0.096072196942292</v>
      </c>
      <c r="AB20" s="288" t="n">
        <f aca="false">2*U51/(2+U51)</f>
        <v>0.0955101652144932</v>
      </c>
      <c r="AC20" s="288" t="n">
        <f aca="false">2*V51/(2+V51)</f>
        <v>0.0950022383723699</v>
      </c>
      <c r="AD20" s="288" t="n">
        <f aca="false">2*W51/(2+W51)</f>
        <v>0.0944940405301118</v>
      </c>
      <c r="AE20" s="288" t="n">
        <f aca="false">2*X51/(2+X51)</f>
        <v>0.093985571470776</v>
      </c>
      <c r="AF20" s="288" t="n">
        <f aca="false">2*Y51/(2+Y51)</f>
        <v>0.0934768309771884</v>
      </c>
      <c r="AG20" s="288" t="n">
        <f aca="false">2*Z51/(2+Z51)</f>
        <v>0.0929678188319428</v>
      </c>
      <c r="AH20" s="288" t="n">
        <f aca="false">2*AA51/(2+AA51)</f>
        <v>0.0926768326991484</v>
      </c>
      <c r="AI20" s="288" t="n">
        <f aca="false">2*AB51/(2+AB51)</f>
        <v>0.0923857577520674</v>
      </c>
      <c r="AJ20" s="288" t="n">
        <f aca="false">2*AC51/(2+AC51)</f>
        <v>0.092094593950032</v>
      </c>
      <c r="AK20" s="288" t="n">
        <f aca="false">2*AD51/(2+AD51)</f>
        <v>0.0918033412523495</v>
      </c>
      <c r="AL20" s="288" t="n">
        <f aca="false">2*AE51/(2+AE51)</f>
        <v>0.0915119996183024</v>
      </c>
      <c r="AM20" s="288" t="n">
        <f aca="false">2*AF51/(2+AF51)</f>
        <v>0.0913116506336845</v>
      </c>
      <c r="AN20" s="288" t="n">
        <f aca="false">2*AG51/(2+AG51)</f>
        <v>0.0911112595802354</v>
      </c>
      <c r="AO20" s="288" t="n">
        <f aca="false">2*AH51/(2+AH51)</f>
        <v>0.0909108264447032</v>
      </c>
      <c r="AP20" s="288" t="n">
        <f aca="false">2*AI51/(2+AI51)</f>
        <v>0.0907103512138309</v>
      </c>
      <c r="AQ20" s="288" t="n">
        <f aca="false">2*AJ51/(2+AJ51)</f>
        <v>0.0905098338743555</v>
      </c>
    </row>
    <row r="21" customFormat="false" ht="15.25" hidden="false" customHeight="false" outlineLevel="0" collapsed="false">
      <c r="B21" s="34" t="n">
        <v>2025</v>
      </c>
      <c r="C21" s="98" t="n">
        <v>0.002</v>
      </c>
      <c r="D21" s="98" t="n">
        <v>0.0547</v>
      </c>
      <c r="E21" s="98" t="n">
        <v>0.0933</v>
      </c>
      <c r="F21" s="98" t="n">
        <v>0.1003</v>
      </c>
      <c r="G21" s="98" t="n">
        <v>0.0953</v>
      </c>
      <c r="H21" s="98" t="n">
        <v>0.0573</v>
      </c>
      <c r="I21" s="98" t="n">
        <v>0.0161</v>
      </c>
      <c r="J21" s="98" t="n">
        <v>0.0015</v>
      </c>
      <c r="L21" s="258" t="n">
        <v>26</v>
      </c>
      <c r="M21" s="258" t="n">
        <f aca="false">M20</f>
        <v>0.107136096914632</v>
      </c>
      <c r="N21" s="258" t="n">
        <f aca="false">N20</f>
        <v>0.106078540922908</v>
      </c>
      <c r="O21" s="258" t="n">
        <f aca="false">O20</f>
        <v>0.105019802543063</v>
      </c>
      <c r="P21" s="258" t="n">
        <f aca="false">P20</f>
        <v>0.103959879791056</v>
      </c>
      <c r="Q21" s="258" t="n">
        <f aca="false">Q20</f>
        <v>0.102898770678403</v>
      </c>
      <c r="R21" s="258" t="n">
        <f aca="false">R20</f>
        <v>0.101836473212167</v>
      </c>
      <c r="S21" s="258" t="n">
        <f aca="false">S20</f>
        <v>0.101133623226934</v>
      </c>
      <c r="T21" s="258" t="n">
        <f aca="false">T20</f>
        <v>0.100430252547798</v>
      </c>
      <c r="U21" s="258" t="n">
        <f aca="false">U20</f>
        <v>0.0997263605959258</v>
      </c>
      <c r="V21" s="258" t="n">
        <f aca="false">V20</f>
        <v>0.0990219467916243</v>
      </c>
      <c r="W21" s="258" t="n">
        <f aca="false">W20</f>
        <v>0.0983170105543406</v>
      </c>
      <c r="X21" s="258" t="n">
        <f aca="false">X20</f>
        <v>0.0977563035600491</v>
      </c>
      <c r="Y21" s="258" t="n">
        <f aca="false">Y20</f>
        <v>0.0971952658218214</v>
      </c>
      <c r="Z21" s="258" t="n">
        <f aca="false">Z20</f>
        <v>0.0966338970469275</v>
      </c>
      <c r="AA21" s="258" t="n">
        <f aca="false">AA20</f>
        <v>0.096072196942292</v>
      </c>
      <c r="AB21" s="258" t="n">
        <f aca="false">AB20</f>
        <v>0.0955101652144932</v>
      </c>
      <c r="AC21" s="258" t="n">
        <f aca="false">AC20</f>
        <v>0.0950022383723699</v>
      </c>
      <c r="AD21" s="258" t="n">
        <f aca="false">AD20</f>
        <v>0.0944940405301118</v>
      </c>
      <c r="AE21" s="258" t="n">
        <f aca="false">AE20</f>
        <v>0.093985571470776</v>
      </c>
      <c r="AF21" s="258" t="n">
        <f aca="false">AF20</f>
        <v>0.0934768309771884</v>
      </c>
      <c r="AG21" s="258" t="n">
        <f aca="false">AG20</f>
        <v>0.0929678188319428</v>
      </c>
      <c r="AH21" s="258" t="n">
        <f aca="false">AH20</f>
        <v>0.0926768326991484</v>
      </c>
      <c r="AI21" s="258" t="n">
        <f aca="false">AI20</f>
        <v>0.0923857577520674</v>
      </c>
      <c r="AJ21" s="258" t="n">
        <f aca="false">AJ20</f>
        <v>0.092094593950032</v>
      </c>
      <c r="AK21" s="258" t="n">
        <f aca="false">AK20</f>
        <v>0.0918033412523495</v>
      </c>
      <c r="AL21" s="258" t="n">
        <f aca="false">AL20</f>
        <v>0.0915119996183024</v>
      </c>
      <c r="AM21" s="258" t="n">
        <f aca="false">AM20</f>
        <v>0.0913116506336845</v>
      </c>
      <c r="AN21" s="258" t="n">
        <f aca="false">AN20</f>
        <v>0.0911112595802354</v>
      </c>
      <c r="AO21" s="258" t="n">
        <f aca="false">AO20</f>
        <v>0.0909108264447032</v>
      </c>
      <c r="AP21" s="258" t="n">
        <f aca="false">AP20</f>
        <v>0.0907103512138309</v>
      </c>
      <c r="AQ21" s="258" t="n">
        <f aca="false">AQ20</f>
        <v>0.0905098338743555</v>
      </c>
    </row>
    <row r="22" customFormat="false" ht="15" hidden="false" customHeight="false" outlineLevel="0" collapsed="false">
      <c r="B22" s="39" t="n">
        <v>2026</v>
      </c>
      <c r="C22" s="40" t="n">
        <f aca="false">C21+(C26-C21)/5</f>
        <v>0.00198</v>
      </c>
      <c r="D22" s="40" t="n">
        <f aca="false">D21+(D26-D21)/5</f>
        <v>0.0545</v>
      </c>
      <c r="E22" s="40" t="n">
        <f aca="false">E21+(E26-E21)/5</f>
        <v>0.09262</v>
      </c>
      <c r="F22" s="40" t="n">
        <f aca="false">F21+(F26-F21)/5</f>
        <v>0.09974</v>
      </c>
      <c r="G22" s="40" t="n">
        <f aca="false">G21+(G26-G21)/5</f>
        <v>0.09496</v>
      </c>
      <c r="H22" s="40" t="n">
        <f aca="false">H21+(H26-H21)/5</f>
        <v>0.05704</v>
      </c>
      <c r="I22" s="40" t="n">
        <f aca="false">I21+(I26-I21)/5</f>
        <v>0.01602</v>
      </c>
      <c r="J22" s="40" t="n">
        <f aca="false">J21+(J26-J21)/5</f>
        <v>0.00148</v>
      </c>
      <c r="L22" s="288" t="n">
        <v>27</v>
      </c>
      <c r="M22" s="288" t="n">
        <f aca="false">M21</f>
        <v>0.107136096914632</v>
      </c>
      <c r="N22" s="288" t="n">
        <f aca="false">N21</f>
        <v>0.106078540922908</v>
      </c>
      <c r="O22" s="288" t="n">
        <f aca="false">O21</f>
        <v>0.105019802543063</v>
      </c>
      <c r="P22" s="288" t="n">
        <f aca="false">P21</f>
        <v>0.103959879791056</v>
      </c>
      <c r="Q22" s="288" t="n">
        <f aca="false">Q21</f>
        <v>0.102898770678403</v>
      </c>
      <c r="R22" s="288" t="n">
        <f aca="false">R21</f>
        <v>0.101836473212167</v>
      </c>
      <c r="S22" s="288" t="n">
        <f aca="false">S21</f>
        <v>0.101133623226934</v>
      </c>
      <c r="T22" s="288" t="n">
        <f aca="false">T21</f>
        <v>0.100430252547798</v>
      </c>
      <c r="U22" s="288" t="n">
        <f aca="false">U21</f>
        <v>0.0997263605959258</v>
      </c>
      <c r="V22" s="288" t="n">
        <f aca="false">V21</f>
        <v>0.0990219467916243</v>
      </c>
      <c r="W22" s="288" t="n">
        <f aca="false">W21</f>
        <v>0.0983170105543406</v>
      </c>
      <c r="X22" s="288" t="n">
        <f aca="false">X21</f>
        <v>0.0977563035600491</v>
      </c>
      <c r="Y22" s="288" t="n">
        <f aca="false">Y21</f>
        <v>0.0971952658218214</v>
      </c>
      <c r="Z22" s="288" t="n">
        <f aca="false">Z21</f>
        <v>0.0966338970469275</v>
      </c>
      <c r="AA22" s="288" t="n">
        <f aca="false">AA21</f>
        <v>0.096072196942292</v>
      </c>
      <c r="AB22" s="288" t="n">
        <f aca="false">AB21</f>
        <v>0.0955101652144932</v>
      </c>
      <c r="AC22" s="288" t="n">
        <f aca="false">AC21</f>
        <v>0.0950022383723699</v>
      </c>
      <c r="AD22" s="288" t="n">
        <f aca="false">AD21</f>
        <v>0.0944940405301118</v>
      </c>
      <c r="AE22" s="288" t="n">
        <f aca="false">AE21</f>
        <v>0.093985571470776</v>
      </c>
      <c r="AF22" s="288" t="n">
        <f aca="false">AF21</f>
        <v>0.0934768309771884</v>
      </c>
      <c r="AG22" s="288" t="n">
        <f aca="false">AG21</f>
        <v>0.0929678188319428</v>
      </c>
      <c r="AH22" s="288" t="n">
        <f aca="false">AH21</f>
        <v>0.0926768326991484</v>
      </c>
      <c r="AI22" s="288" t="n">
        <f aca="false">AI21</f>
        <v>0.0923857577520674</v>
      </c>
      <c r="AJ22" s="288" t="n">
        <f aca="false">AJ21</f>
        <v>0.092094593950032</v>
      </c>
      <c r="AK22" s="288" t="n">
        <f aca="false">AK21</f>
        <v>0.0918033412523495</v>
      </c>
      <c r="AL22" s="288" t="n">
        <f aca="false">AL21</f>
        <v>0.0915119996183024</v>
      </c>
      <c r="AM22" s="288" t="n">
        <f aca="false">AM21</f>
        <v>0.0913116506336845</v>
      </c>
      <c r="AN22" s="288" t="n">
        <f aca="false">AN21</f>
        <v>0.0911112595802354</v>
      </c>
      <c r="AO22" s="288" t="n">
        <f aca="false">AO21</f>
        <v>0.0909108264447032</v>
      </c>
      <c r="AP22" s="288" t="n">
        <f aca="false">AP21</f>
        <v>0.0907103512138309</v>
      </c>
      <c r="AQ22" s="288" t="n">
        <f aca="false">AQ21</f>
        <v>0.0905098338743555</v>
      </c>
    </row>
    <row r="23" customFormat="false" ht="15" hidden="false" customHeight="false" outlineLevel="0" collapsed="false">
      <c r="B23" s="39" t="n">
        <v>2027</v>
      </c>
      <c r="C23" s="40" t="n">
        <f aca="false">C22+(C26-C21)/5</f>
        <v>0.00196</v>
      </c>
      <c r="D23" s="40" t="n">
        <f aca="false">D22+(D26-D21)/5</f>
        <v>0.0543</v>
      </c>
      <c r="E23" s="40" t="n">
        <f aca="false">E22+(E26-E21)/5</f>
        <v>0.09194</v>
      </c>
      <c r="F23" s="40" t="n">
        <f aca="false">F22+(F26-F21)/5</f>
        <v>0.09918</v>
      </c>
      <c r="G23" s="40" t="n">
        <f aca="false">G22+(G26-G21)/5</f>
        <v>0.09462</v>
      </c>
      <c r="H23" s="40" t="n">
        <f aca="false">H22+(H26-H21)/5</f>
        <v>0.05678</v>
      </c>
      <c r="I23" s="40" t="n">
        <f aca="false">I22+(I26-I21)/5</f>
        <v>0.01594</v>
      </c>
      <c r="J23" s="40" t="n">
        <f aca="false">J22+(J26-J21)/5</f>
        <v>0.00146</v>
      </c>
      <c r="L23" s="258" t="n">
        <v>28</v>
      </c>
      <c r="M23" s="258" t="n">
        <f aca="false">M22</f>
        <v>0.107136096914632</v>
      </c>
      <c r="N23" s="258" t="n">
        <f aca="false">N22</f>
        <v>0.106078540922908</v>
      </c>
      <c r="O23" s="258" t="n">
        <f aca="false">O22</f>
        <v>0.105019802543063</v>
      </c>
      <c r="P23" s="258" t="n">
        <f aca="false">P22</f>
        <v>0.103959879791056</v>
      </c>
      <c r="Q23" s="258" t="n">
        <f aca="false">Q22</f>
        <v>0.102898770678403</v>
      </c>
      <c r="R23" s="258" t="n">
        <f aca="false">R22</f>
        <v>0.101836473212167</v>
      </c>
      <c r="S23" s="258" t="n">
        <f aca="false">S22</f>
        <v>0.101133623226934</v>
      </c>
      <c r="T23" s="258" t="n">
        <f aca="false">T22</f>
        <v>0.100430252547798</v>
      </c>
      <c r="U23" s="258" t="n">
        <f aca="false">U22</f>
        <v>0.0997263605959258</v>
      </c>
      <c r="V23" s="258" t="n">
        <f aca="false">V22</f>
        <v>0.0990219467916243</v>
      </c>
      <c r="W23" s="258" t="n">
        <f aca="false">W22</f>
        <v>0.0983170105543406</v>
      </c>
      <c r="X23" s="258" t="n">
        <f aca="false">X22</f>
        <v>0.0977563035600491</v>
      </c>
      <c r="Y23" s="258" t="n">
        <f aca="false">Y22</f>
        <v>0.0971952658218214</v>
      </c>
      <c r="Z23" s="258" t="n">
        <f aca="false">Z22</f>
        <v>0.0966338970469275</v>
      </c>
      <c r="AA23" s="258" t="n">
        <f aca="false">AA22</f>
        <v>0.096072196942292</v>
      </c>
      <c r="AB23" s="258" t="n">
        <f aca="false">AB22</f>
        <v>0.0955101652144932</v>
      </c>
      <c r="AC23" s="258" t="n">
        <f aca="false">AC22</f>
        <v>0.0950022383723699</v>
      </c>
      <c r="AD23" s="258" t="n">
        <f aca="false">AD22</f>
        <v>0.0944940405301118</v>
      </c>
      <c r="AE23" s="258" t="n">
        <f aca="false">AE22</f>
        <v>0.093985571470776</v>
      </c>
      <c r="AF23" s="258" t="n">
        <f aca="false">AF22</f>
        <v>0.0934768309771884</v>
      </c>
      <c r="AG23" s="258" t="n">
        <f aca="false">AG22</f>
        <v>0.0929678188319428</v>
      </c>
      <c r="AH23" s="258" t="n">
        <f aca="false">AH22</f>
        <v>0.0926768326991484</v>
      </c>
      <c r="AI23" s="258" t="n">
        <f aca="false">AI22</f>
        <v>0.0923857577520674</v>
      </c>
      <c r="AJ23" s="258" t="n">
        <f aca="false">AJ22</f>
        <v>0.092094593950032</v>
      </c>
      <c r="AK23" s="258" t="n">
        <f aca="false">AK22</f>
        <v>0.0918033412523495</v>
      </c>
      <c r="AL23" s="258" t="n">
        <f aca="false">AL22</f>
        <v>0.0915119996183024</v>
      </c>
      <c r="AM23" s="258" t="n">
        <f aca="false">AM22</f>
        <v>0.0913116506336845</v>
      </c>
      <c r="AN23" s="258" t="n">
        <f aca="false">AN22</f>
        <v>0.0911112595802354</v>
      </c>
      <c r="AO23" s="258" t="n">
        <f aca="false">AO22</f>
        <v>0.0909108264447032</v>
      </c>
      <c r="AP23" s="258" t="n">
        <f aca="false">AP22</f>
        <v>0.0907103512138309</v>
      </c>
      <c r="AQ23" s="258" t="n">
        <f aca="false">AQ22</f>
        <v>0.0905098338743555</v>
      </c>
    </row>
    <row r="24" customFormat="false" ht="15" hidden="false" customHeight="false" outlineLevel="0" collapsed="false">
      <c r="B24" s="39" t="n">
        <v>2028</v>
      </c>
      <c r="C24" s="40" t="n">
        <f aca="false">C23+(C26-C21)/5</f>
        <v>0.00194</v>
      </c>
      <c r="D24" s="40" t="n">
        <f aca="false">D23+(D26-D21)/5</f>
        <v>0.0541</v>
      </c>
      <c r="E24" s="40" t="n">
        <f aca="false">E23+(E26-E21)/5</f>
        <v>0.09126</v>
      </c>
      <c r="F24" s="40" t="n">
        <f aca="false">F23+(F26-F21)/5</f>
        <v>0.09862</v>
      </c>
      <c r="G24" s="40" t="n">
        <f aca="false">G23+(G26-G21)/5</f>
        <v>0.09428</v>
      </c>
      <c r="H24" s="40" t="n">
        <f aca="false">H23+(H26-H21)/5</f>
        <v>0.05652</v>
      </c>
      <c r="I24" s="40" t="n">
        <f aca="false">I23+(I26-I21)/5</f>
        <v>0.01586</v>
      </c>
      <c r="J24" s="40" t="n">
        <f aca="false">J23+(J26-J21)/5</f>
        <v>0.00144</v>
      </c>
      <c r="L24" s="288" t="n">
        <v>29</v>
      </c>
      <c r="M24" s="288" t="n">
        <f aca="false">M23</f>
        <v>0.107136096914632</v>
      </c>
      <c r="N24" s="288" t="n">
        <f aca="false">N23</f>
        <v>0.106078540922908</v>
      </c>
      <c r="O24" s="288" t="n">
        <f aca="false">O23</f>
        <v>0.105019802543063</v>
      </c>
      <c r="P24" s="288" t="n">
        <f aca="false">P23</f>
        <v>0.103959879791056</v>
      </c>
      <c r="Q24" s="288" t="n">
        <f aca="false">Q23</f>
        <v>0.102898770678403</v>
      </c>
      <c r="R24" s="288" t="n">
        <f aca="false">R23</f>
        <v>0.101836473212167</v>
      </c>
      <c r="S24" s="288" t="n">
        <f aca="false">S23</f>
        <v>0.101133623226934</v>
      </c>
      <c r="T24" s="288" t="n">
        <f aca="false">T23</f>
        <v>0.100430252547798</v>
      </c>
      <c r="U24" s="288" t="n">
        <f aca="false">U23</f>
        <v>0.0997263605959258</v>
      </c>
      <c r="V24" s="288" t="n">
        <f aca="false">V23</f>
        <v>0.0990219467916243</v>
      </c>
      <c r="W24" s="288" t="n">
        <f aca="false">W23</f>
        <v>0.0983170105543406</v>
      </c>
      <c r="X24" s="288" t="n">
        <f aca="false">X23</f>
        <v>0.0977563035600491</v>
      </c>
      <c r="Y24" s="288" t="n">
        <f aca="false">Y23</f>
        <v>0.0971952658218214</v>
      </c>
      <c r="Z24" s="288" t="n">
        <f aca="false">Z23</f>
        <v>0.0966338970469275</v>
      </c>
      <c r="AA24" s="288" t="n">
        <f aca="false">AA23</f>
        <v>0.096072196942292</v>
      </c>
      <c r="AB24" s="288" t="n">
        <f aca="false">AB23</f>
        <v>0.0955101652144932</v>
      </c>
      <c r="AC24" s="288" t="n">
        <f aca="false">AC23</f>
        <v>0.0950022383723699</v>
      </c>
      <c r="AD24" s="288" t="n">
        <f aca="false">AD23</f>
        <v>0.0944940405301118</v>
      </c>
      <c r="AE24" s="288" t="n">
        <f aca="false">AE23</f>
        <v>0.093985571470776</v>
      </c>
      <c r="AF24" s="288" t="n">
        <f aca="false">AF23</f>
        <v>0.0934768309771884</v>
      </c>
      <c r="AG24" s="288" t="n">
        <f aca="false">AG23</f>
        <v>0.0929678188319428</v>
      </c>
      <c r="AH24" s="288" t="n">
        <f aca="false">AH23</f>
        <v>0.0926768326991484</v>
      </c>
      <c r="AI24" s="288" t="n">
        <f aca="false">AI23</f>
        <v>0.0923857577520674</v>
      </c>
      <c r="AJ24" s="288" t="n">
        <f aca="false">AJ23</f>
        <v>0.092094593950032</v>
      </c>
      <c r="AK24" s="288" t="n">
        <f aca="false">AK23</f>
        <v>0.0918033412523495</v>
      </c>
      <c r="AL24" s="288" t="n">
        <f aca="false">AL23</f>
        <v>0.0915119996183024</v>
      </c>
      <c r="AM24" s="288" t="n">
        <f aca="false">AM23</f>
        <v>0.0913116506336845</v>
      </c>
      <c r="AN24" s="288" t="n">
        <f aca="false">AN23</f>
        <v>0.0911112595802354</v>
      </c>
      <c r="AO24" s="288" t="n">
        <f aca="false">AO23</f>
        <v>0.0909108264447032</v>
      </c>
      <c r="AP24" s="288" t="n">
        <f aca="false">AP23</f>
        <v>0.0907103512138309</v>
      </c>
      <c r="AQ24" s="288" t="n">
        <f aca="false">AQ23</f>
        <v>0.0905098338743555</v>
      </c>
    </row>
    <row r="25" customFormat="false" ht="15" hidden="false" customHeight="false" outlineLevel="0" collapsed="false">
      <c r="B25" s="39" t="n">
        <v>2029</v>
      </c>
      <c r="C25" s="40" t="n">
        <f aca="false">C24+(C26-C21)/5</f>
        <v>0.00192</v>
      </c>
      <c r="D25" s="40" t="n">
        <f aca="false">D24+(D26-D21)/5</f>
        <v>0.0539</v>
      </c>
      <c r="E25" s="40" t="n">
        <f aca="false">E24+(E26-E21)/5</f>
        <v>0.09058</v>
      </c>
      <c r="F25" s="40" t="n">
        <f aca="false">F24+(F26-F21)/5</f>
        <v>0.09806</v>
      </c>
      <c r="G25" s="40" t="n">
        <f aca="false">G24+(G26-G21)/5</f>
        <v>0.09394</v>
      </c>
      <c r="H25" s="40" t="n">
        <f aca="false">H24+(H26-H21)/5</f>
        <v>0.05626</v>
      </c>
      <c r="I25" s="40" t="n">
        <f aca="false">I24+(I26-I21)/5</f>
        <v>0.01578</v>
      </c>
      <c r="J25" s="40" t="n">
        <f aca="false">J24+(J26-J21)/5</f>
        <v>0.00142</v>
      </c>
      <c r="L25" s="258" t="n">
        <v>30</v>
      </c>
      <c r="M25" s="258" t="n">
        <f aca="false">2*F52/(2+F52)</f>
        <v>0.0995819080197644</v>
      </c>
      <c r="N25" s="258" t="n">
        <f aca="false">2*G52/(2+G52)</f>
        <v>0.0988050990047245</v>
      </c>
      <c r="O25" s="258" t="n">
        <f aca="false">2*H52/(2+H52)</f>
        <v>0.098027654677901</v>
      </c>
      <c r="P25" s="258" t="n">
        <f aca="false">2*I52/(2+I52)</f>
        <v>0.0972495742595922</v>
      </c>
      <c r="Q25" s="258" t="n">
        <f aca="false">2*J52/(2+J52)</f>
        <v>0.0964708569688202</v>
      </c>
      <c r="R25" s="258" t="n">
        <f aca="false">2*K52/(2+K52)</f>
        <v>0.0956915020233278</v>
      </c>
      <c r="S25" s="258" t="n">
        <f aca="false">2*L52/(2+L52)</f>
        <v>0.095165530115433</v>
      </c>
      <c r="T25" s="258" t="n">
        <f aca="false">2*M52/(2+M52)</f>
        <v>0.0946392675793345</v>
      </c>
      <c r="U25" s="258" t="n">
        <f aca="false">2*N52/(2+N52)</f>
        <v>0.0941127141740838</v>
      </c>
      <c r="V25" s="258" t="n">
        <f aca="false">2*O52/(2+O52)</f>
        <v>0.0935858696584659</v>
      </c>
      <c r="W25" s="258" t="n">
        <f aca="false">2*P52/(2+P52)</f>
        <v>0.0930587337909993</v>
      </c>
      <c r="X25" s="258" t="n">
        <f aca="false">2*Q52/(2+Q52)</f>
        <v>0.0926404531886283</v>
      </c>
      <c r="Y25" s="258" t="n">
        <f aca="false">2*R52/(2+R52)</f>
        <v>0.0922219890493542</v>
      </c>
      <c r="Z25" s="258" t="n">
        <f aca="false">2*S52/(2+S52)</f>
        <v>0.0918033412523495</v>
      </c>
      <c r="AA25" s="258" t="n">
        <f aca="false">2*T52/(2+T52)</f>
        <v>0.0913845096766806</v>
      </c>
      <c r="AB25" s="258" t="n">
        <f aca="false">2*U52/(2+U52)</f>
        <v>0.0909654942013077</v>
      </c>
      <c r="AC25" s="258" t="n">
        <f aca="false">2*V52/(2+V52)</f>
        <v>0.0906556688433192</v>
      </c>
      <c r="AD25" s="258" t="n">
        <f aca="false">2*W52/(2+W52)</f>
        <v>0.0903457429032474</v>
      </c>
      <c r="AE25" s="258" t="n">
        <f aca="false">2*X52/(2+X52)</f>
        <v>0.0900357163321046</v>
      </c>
      <c r="AF25" s="258" t="n">
        <f aca="false">2*Y52/(2+Y52)</f>
        <v>0.0897255890808715</v>
      </c>
      <c r="AG25" s="258" t="n">
        <f aca="false">2*Z52/(2+Z52)</f>
        <v>0.0894153611004968</v>
      </c>
      <c r="AH25" s="258" t="n">
        <f aca="false">2*AA52/(2+AA52)</f>
        <v>0.0891963159704972</v>
      </c>
      <c r="AI25" s="258" t="n">
        <f aca="false">2*AB52/(2+AB52)</f>
        <v>0.0889772206084697</v>
      </c>
      <c r="AJ25" s="258" t="n">
        <f aca="false">2*AC52/(2+AC52)</f>
        <v>0.0887580749971331</v>
      </c>
      <c r="AK25" s="258" t="n">
        <f aca="false">2*AD52/(2+AD52)</f>
        <v>0.0885388791191987</v>
      </c>
      <c r="AL25" s="258" t="n">
        <f aca="false">2*AE52/(2+AE52)</f>
        <v>0.0883196329573695</v>
      </c>
      <c r="AM25" s="258" t="n">
        <f aca="false">2*AF52/(2+AF52)</f>
        <v>0.088191716134706</v>
      </c>
      <c r="AN25" s="258" t="n">
        <f aca="false">2*AG52/(2+AG52)</f>
        <v>0.0880637821922261</v>
      </c>
      <c r="AO25" s="258" t="n">
        <f aca="false">2*AH52/(2+AH52)</f>
        <v>0.0879358311264926</v>
      </c>
      <c r="AP25" s="258" t="n">
        <f aca="false">2*AI52/(2+AI52)</f>
        <v>0.0878078629340676</v>
      </c>
      <c r="AQ25" s="258" t="n">
        <f aca="false">2*AJ52/(2+AJ52)</f>
        <v>0.0876798776115122</v>
      </c>
    </row>
    <row r="26" customFormat="false" ht="15.25" hidden="false" customHeight="false" outlineLevel="0" collapsed="false">
      <c r="B26" s="34" t="n">
        <v>2030</v>
      </c>
      <c r="C26" s="98" t="n">
        <v>0.0019</v>
      </c>
      <c r="D26" s="98" t="n">
        <v>0.0537</v>
      </c>
      <c r="E26" s="98" t="n">
        <v>0.0899</v>
      </c>
      <c r="F26" s="98" t="n">
        <v>0.0975</v>
      </c>
      <c r="G26" s="98" t="n">
        <v>0.0936</v>
      </c>
      <c r="H26" s="98" t="n">
        <v>0.056</v>
      </c>
      <c r="I26" s="98" t="n">
        <v>0.0157</v>
      </c>
      <c r="J26" s="98" t="n">
        <v>0.0014</v>
      </c>
      <c r="L26" s="288" t="n">
        <v>31</v>
      </c>
      <c r="M26" s="288" t="n">
        <f aca="false">M25</f>
        <v>0.0995819080197644</v>
      </c>
      <c r="N26" s="288" t="n">
        <f aca="false">N25</f>
        <v>0.0988050990047245</v>
      </c>
      <c r="O26" s="288" t="n">
        <f aca="false">O25</f>
        <v>0.098027654677901</v>
      </c>
      <c r="P26" s="288" t="n">
        <f aca="false">P25</f>
        <v>0.0972495742595922</v>
      </c>
      <c r="Q26" s="288" t="n">
        <f aca="false">Q25</f>
        <v>0.0964708569688202</v>
      </c>
      <c r="R26" s="288" t="n">
        <f aca="false">R25</f>
        <v>0.0956915020233278</v>
      </c>
      <c r="S26" s="288" t="n">
        <f aca="false">S25</f>
        <v>0.095165530115433</v>
      </c>
      <c r="T26" s="288" t="n">
        <f aca="false">T25</f>
        <v>0.0946392675793345</v>
      </c>
      <c r="U26" s="288" t="n">
        <f aca="false">U25</f>
        <v>0.0941127141740838</v>
      </c>
      <c r="V26" s="288" t="n">
        <f aca="false">V25</f>
        <v>0.0935858696584659</v>
      </c>
      <c r="W26" s="288" t="n">
        <f aca="false">W25</f>
        <v>0.0930587337909993</v>
      </c>
      <c r="X26" s="288" t="n">
        <f aca="false">X25</f>
        <v>0.0926404531886283</v>
      </c>
      <c r="Y26" s="288" t="n">
        <f aca="false">Y25</f>
        <v>0.0922219890493542</v>
      </c>
      <c r="Z26" s="288" t="n">
        <f aca="false">Z25</f>
        <v>0.0918033412523495</v>
      </c>
      <c r="AA26" s="288" t="n">
        <f aca="false">AA25</f>
        <v>0.0913845096766806</v>
      </c>
      <c r="AB26" s="288" t="n">
        <f aca="false">AB25</f>
        <v>0.0909654942013077</v>
      </c>
      <c r="AC26" s="288" t="n">
        <f aca="false">AC25</f>
        <v>0.0906556688433192</v>
      </c>
      <c r="AD26" s="288" t="n">
        <f aca="false">AD25</f>
        <v>0.0903457429032474</v>
      </c>
      <c r="AE26" s="288" t="n">
        <f aca="false">AE25</f>
        <v>0.0900357163321046</v>
      </c>
      <c r="AF26" s="288" t="n">
        <f aca="false">AF25</f>
        <v>0.0897255890808715</v>
      </c>
      <c r="AG26" s="288" t="n">
        <f aca="false">AG25</f>
        <v>0.0894153611004968</v>
      </c>
      <c r="AH26" s="288" t="n">
        <f aca="false">AH25</f>
        <v>0.0891963159704972</v>
      </c>
      <c r="AI26" s="288" t="n">
        <f aca="false">AI25</f>
        <v>0.0889772206084697</v>
      </c>
      <c r="AJ26" s="288" t="n">
        <f aca="false">AJ25</f>
        <v>0.0887580749971331</v>
      </c>
      <c r="AK26" s="288" t="n">
        <f aca="false">AK25</f>
        <v>0.0885388791191987</v>
      </c>
      <c r="AL26" s="288" t="n">
        <f aca="false">AL25</f>
        <v>0.0883196329573695</v>
      </c>
      <c r="AM26" s="288" t="n">
        <f aca="false">AM25</f>
        <v>0.088191716134706</v>
      </c>
      <c r="AN26" s="288" t="n">
        <f aca="false">AN25</f>
        <v>0.0880637821922261</v>
      </c>
      <c r="AO26" s="288" t="n">
        <f aca="false">AO25</f>
        <v>0.0879358311264926</v>
      </c>
      <c r="AP26" s="288" t="n">
        <f aca="false">AP25</f>
        <v>0.0878078629340676</v>
      </c>
      <c r="AQ26" s="288" t="n">
        <f aca="false">AQ25</f>
        <v>0.0876798776115122</v>
      </c>
    </row>
    <row r="27" customFormat="false" ht="15" hidden="false" customHeight="false" outlineLevel="0" collapsed="false">
      <c r="B27" s="39" t="n">
        <v>2031</v>
      </c>
      <c r="C27" s="40" t="n">
        <f aca="false">C26+(C31-C26)/5</f>
        <v>0.00188</v>
      </c>
      <c r="D27" s="40" t="n">
        <f aca="false">D26+(D31-D26)/5</f>
        <v>0.05352</v>
      </c>
      <c r="E27" s="40" t="n">
        <f aca="false">E26+(E31-E26)/5</f>
        <v>0.08948</v>
      </c>
      <c r="F27" s="40" t="n">
        <f aca="false">F26+(F31-F26)/5</f>
        <v>0.09718</v>
      </c>
      <c r="G27" s="40" t="n">
        <f aca="false">G26+(G31-G26)/5</f>
        <v>0.09336</v>
      </c>
      <c r="H27" s="40" t="n">
        <f aca="false">H26+(H31-H26)/5</f>
        <v>0.0558</v>
      </c>
      <c r="I27" s="40" t="n">
        <f aca="false">I26+(I31-I26)/5</f>
        <v>0.01564</v>
      </c>
      <c r="J27" s="40" t="n">
        <f aca="false">J26+(J31-J26)/5</f>
        <v>0.0014</v>
      </c>
      <c r="L27" s="258" t="n">
        <v>32</v>
      </c>
      <c r="M27" s="258" t="n">
        <f aca="false">M26</f>
        <v>0.0995819080197644</v>
      </c>
      <c r="N27" s="258" t="n">
        <f aca="false">N26</f>
        <v>0.0988050990047245</v>
      </c>
      <c r="O27" s="258" t="n">
        <f aca="false">O26</f>
        <v>0.098027654677901</v>
      </c>
      <c r="P27" s="258" t="n">
        <f aca="false">P26</f>
        <v>0.0972495742595922</v>
      </c>
      <c r="Q27" s="258" t="n">
        <f aca="false">Q26</f>
        <v>0.0964708569688202</v>
      </c>
      <c r="R27" s="258" t="n">
        <f aca="false">R26</f>
        <v>0.0956915020233278</v>
      </c>
      <c r="S27" s="258" t="n">
        <f aca="false">S26</f>
        <v>0.095165530115433</v>
      </c>
      <c r="T27" s="258" t="n">
        <f aca="false">T26</f>
        <v>0.0946392675793345</v>
      </c>
      <c r="U27" s="258" t="n">
        <f aca="false">U26</f>
        <v>0.0941127141740838</v>
      </c>
      <c r="V27" s="258" t="n">
        <f aca="false">V26</f>
        <v>0.0935858696584659</v>
      </c>
      <c r="W27" s="258" t="n">
        <f aca="false">W26</f>
        <v>0.0930587337909993</v>
      </c>
      <c r="X27" s="258" t="n">
        <f aca="false">X26</f>
        <v>0.0926404531886283</v>
      </c>
      <c r="Y27" s="258" t="n">
        <f aca="false">Y26</f>
        <v>0.0922219890493542</v>
      </c>
      <c r="Z27" s="258" t="n">
        <f aca="false">Z26</f>
        <v>0.0918033412523495</v>
      </c>
      <c r="AA27" s="258" t="n">
        <f aca="false">AA26</f>
        <v>0.0913845096766806</v>
      </c>
      <c r="AB27" s="258" t="n">
        <f aca="false">AB26</f>
        <v>0.0909654942013077</v>
      </c>
      <c r="AC27" s="258" t="n">
        <f aca="false">AC26</f>
        <v>0.0906556688433192</v>
      </c>
      <c r="AD27" s="258" t="n">
        <f aca="false">AD26</f>
        <v>0.0903457429032474</v>
      </c>
      <c r="AE27" s="258" t="n">
        <f aca="false">AE26</f>
        <v>0.0900357163321046</v>
      </c>
      <c r="AF27" s="258" t="n">
        <f aca="false">AF26</f>
        <v>0.0897255890808715</v>
      </c>
      <c r="AG27" s="258" t="n">
        <f aca="false">AG26</f>
        <v>0.0894153611004968</v>
      </c>
      <c r="AH27" s="258" t="n">
        <f aca="false">AH26</f>
        <v>0.0891963159704972</v>
      </c>
      <c r="AI27" s="258" t="n">
        <f aca="false">AI26</f>
        <v>0.0889772206084697</v>
      </c>
      <c r="AJ27" s="258" t="n">
        <f aca="false">AJ26</f>
        <v>0.0887580749971331</v>
      </c>
      <c r="AK27" s="258" t="n">
        <f aca="false">AK26</f>
        <v>0.0885388791191987</v>
      </c>
      <c r="AL27" s="258" t="n">
        <f aca="false">AL26</f>
        <v>0.0883196329573695</v>
      </c>
      <c r="AM27" s="258" t="n">
        <f aca="false">AM26</f>
        <v>0.088191716134706</v>
      </c>
      <c r="AN27" s="258" t="n">
        <f aca="false">AN26</f>
        <v>0.0880637821922261</v>
      </c>
      <c r="AO27" s="258" t="n">
        <f aca="false">AO26</f>
        <v>0.0879358311264926</v>
      </c>
      <c r="AP27" s="258" t="n">
        <f aca="false">AP26</f>
        <v>0.0878078629340676</v>
      </c>
      <c r="AQ27" s="258" t="n">
        <f aca="false">AQ26</f>
        <v>0.0876798776115122</v>
      </c>
    </row>
    <row r="28" customFormat="false" ht="15" hidden="false" customHeight="false" outlineLevel="0" collapsed="false">
      <c r="B28" s="39" t="n">
        <v>2032</v>
      </c>
      <c r="C28" s="40" t="n">
        <f aca="false">C27+(C31-C26)/5</f>
        <v>0.00186</v>
      </c>
      <c r="D28" s="40" t="n">
        <f aca="false">D27+(D31-D26)/5</f>
        <v>0.05334</v>
      </c>
      <c r="E28" s="40" t="n">
        <f aca="false">E27+(E31-E26)/5</f>
        <v>0.08906</v>
      </c>
      <c r="F28" s="40" t="n">
        <f aca="false">F27+(F31-F26)/5</f>
        <v>0.09686</v>
      </c>
      <c r="G28" s="40" t="n">
        <f aca="false">G27+(G31-G26)/5</f>
        <v>0.09312</v>
      </c>
      <c r="H28" s="40" t="n">
        <f aca="false">H27+(H31-H26)/5</f>
        <v>0.0556</v>
      </c>
      <c r="I28" s="40" t="n">
        <f aca="false">I27+(I31-I26)/5</f>
        <v>0.01558</v>
      </c>
      <c r="J28" s="40" t="n">
        <f aca="false">J27+(J31-J26)/5</f>
        <v>0.0014</v>
      </c>
      <c r="L28" s="288" t="n">
        <v>33</v>
      </c>
      <c r="M28" s="288" t="n">
        <f aca="false">M27</f>
        <v>0.0995819080197644</v>
      </c>
      <c r="N28" s="288" t="n">
        <f aca="false">N27</f>
        <v>0.0988050990047245</v>
      </c>
      <c r="O28" s="288" t="n">
        <f aca="false">O27</f>
        <v>0.098027654677901</v>
      </c>
      <c r="P28" s="288" t="n">
        <f aca="false">P27</f>
        <v>0.0972495742595922</v>
      </c>
      <c r="Q28" s="288" t="n">
        <f aca="false">Q27</f>
        <v>0.0964708569688202</v>
      </c>
      <c r="R28" s="288" t="n">
        <f aca="false">R27</f>
        <v>0.0956915020233278</v>
      </c>
      <c r="S28" s="288" t="n">
        <f aca="false">S27</f>
        <v>0.095165530115433</v>
      </c>
      <c r="T28" s="288" t="n">
        <f aca="false">T27</f>
        <v>0.0946392675793345</v>
      </c>
      <c r="U28" s="288" t="n">
        <f aca="false">U27</f>
        <v>0.0941127141740838</v>
      </c>
      <c r="V28" s="288" t="n">
        <f aca="false">V27</f>
        <v>0.0935858696584659</v>
      </c>
      <c r="W28" s="288" t="n">
        <f aca="false">W27</f>
        <v>0.0930587337909993</v>
      </c>
      <c r="X28" s="288" t="n">
        <f aca="false">X27</f>
        <v>0.0926404531886283</v>
      </c>
      <c r="Y28" s="288" t="n">
        <f aca="false">Y27</f>
        <v>0.0922219890493542</v>
      </c>
      <c r="Z28" s="288" t="n">
        <f aca="false">Z27</f>
        <v>0.0918033412523495</v>
      </c>
      <c r="AA28" s="288" t="n">
        <f aca="false">AA27</f>
        <v>0.0913845096766806</v>
      </c>
      <c r="AB28" s="288" t="n">
        <f aca="false">AB27</f>
        <v>0.0909654942013077</v>
      </c>
      <c r="AC28" s="288" t="n">
        <f aca="false">AC27</f>
        <v>0.0906556688433192</v>
      </c>
      <c r="AD28" s="288" t="n">
        <f aca="false">AD27</f>
        <v>0.0903457429032474</v>
      </c>
      <c r="AE28" s="288" t="n">
        <f aca="false">AE27</f>
        <v>0.0900357163321046</v>
      </c>
      <c r="AF28" s="288" t="n">
        <f aca="false">AF27</f>
        <v>0.0897255890808715</v>
      </c>
      <c r="AG28" s="288" t="n">
        <f aca="false">AG27</f>
        <v>0.0894153611004968</v>
      </c>
      <c r="AH28" s="288" t="n">
        <f aca="false">AH27</f>
        <v>0.0891963159704972</v>
      </c>
      <c r="AI28" s="288" t="n">
        <f aca="false">AI27</f>
        <v>0.0889772206084697</v>
      </c>
      <c r="AJ28" s="288" t="n">
        <f aca="false">AJ27</f>
        <v>0.0887580749971331</v>
      </c>
      <c r="AK28" s="288" t="n">
        <f aca="false">AK27</f>
        <v>0.0885388791191987</v>
      </c>
      <c r="AL28" s="288" t="n">
        <f aca="false">AL27</f>
        <v>0.0883196329573695</v>
      </c>
      <c r="AM28" s="288" t="n">
        <f aca="false">AM27</f>
        <v>0.088191716134706</v>
      </c>
      <c r="AN28" s="288" t="n">
        <f aca="false">AN27</f>
        <v>0.0880637821922261</v>
      </c>
      <c r="AO28" s="288" t="n">
        <f aca="false">AO27</f>
        <v>0.0879358311264926</v>
      </c>
      <c r="AP28" s="288" t="n">
        <f aca="false">AP27</f>
        <v>0.0878078629340676</v>
      </c>
      <c r="AQ28" s="288" t="n">
        <f aca="false">AQ27</f>
        <v>0.0876798776115122</v>
      </c>
    </row>
    <row r="29" customFormat="false" ht="15" hidden="false" customHeight="false" outlineLevel="0" collapsed="false">
      <c r="B29" s="39" t="n">
        <v>2033</v>
      </c>
      <c r="C29" s="40" t="n">
        <f aca="false">C28+(C31-C26)/5</f>
        <v>0.00184</v>
      </c>
      <c r="D29" s="40" t="n">
        <f aca="false">D28+(D31-D26)/5</f>
        <v>0.05316</v>
      </c>
      <c r="E29" s="40" t="n">
        <f aca="false">E28+(E31-E26)/5</f>
        <v>0.08864</v>
      </c>
      <c r="F29" s="40" t="n">
        <f aca="false">F28+(F31-F26)/5</f>
        <v>0.09654</v>
      </c>
      <c r="G29" s="40" t="n">
        <f aca="false">G28+(G31-G26)/5</f>
        <v>0.09288</v>
      </c>
      <c r="H29" s="40" t="n">
        <f aca="false">H28+(H31-H26)/5</f>
        <v>0.0554</v>
      </c>
      <c r="I29" s="40" t="n">
        <f aca="false">I28+(I31-I26)/5</f>
        <v>0.01552</v>
      </c>
      <c r="J29" s="40" t="n">
        <f aca="false">J28+(J31-J26)/5</f>
        <v>0.0014</v>
      </c>
      <c r="L29" s="258" t="n">
        <v>34</v>
      </c>
      <c r="M29" s="258" t="n">
        <f aca="false">M28</f>
        <v>0.0995819080197644</v>
      </c>
      <c r="N29" s="258" t="n">
        <f aca="false">N28</f>
        <v>0.0988050990047245</v>
      </c>
      <c r="O29" s="258" t="n">
        <f aca="false">O28</f>
        <v>0.098027654677901</v>
      </c>
      <c r="P29" s="258" t="n">
        <f aca="false">P28</f>
        <v>0.0972495742595922</v>
      </c>
      <c r="Q29" s="258" t="n">
        <f aca="false">Q28</f>
        <v>0.0964708569688202</v>
      </c>
      <c r="R29" s="258" t="n">
        <f aca="false">R28</f>
        <v>0.0956915020233278</v>
      </c>
      <c r="S29" s="258" t="n">
        <f aca="false">S28</f>
        <v>0.095165530115433</v>
      </c>
      <c r="T29" s="258" t="n">
        <f aca="false">T28</f>
        <v>0.0946392675793345</v>
      </c>
      <c r="U29" s="258" t="n">
        <f aca="false">U28</f>
        <v>0.0941127141740838</v>
      </c>
      <c r="V29" s="258" t="n">
        <f aca="false">V28</f>
        <v>0.0935858696584659</v>
      </c>
      <c r="W29" s="258" t="n">
        <f aca="false">W28</f>
        <v>0.0930587337909993</v>
      </c>
      <c r="X29" s="258" t="n">
        <f aca="false">X28</f>
        <v>0.0926404531886283</v>
      </c>
      <c r="Y29" s="258" t="n">
        <f aca="false">Y28</f>
        <v>0.0922219890493542</v>
      </c>
      <c r="Z29" s="258" t="n">
        <f aca="false">Z28</f>
        <v>0.0918033412523495</v>
      </c>
      <c r="AA29" s="258" t="n">
        <f aca="false">AA28</f>
        <v>0.0913845096766806</v>
      </c>
      <c r="AB29" s="258" t="n">
        <f aca="false">AB28</f>
        <v>0.0909654942013077</v>
      </c>
      <c r="AC29" s="258" t="n">
        <f aca="false">AC28</f>
        <v>0.0906556688433192</v>
      </c>
      <c r="AD29" s="258" t="n">
        <f aca="false">AD28</f>
        <v>0.0903457429032474</v>
      </c>
      <c r="AE29" s="258" t="n">
        <f aca="false">AE28</f>
        <v>0.0900357163321046</v>
      </c>
      <c r="AF29" s="258" t="n">
        <f aca="false">AF28</f>
        <v>0.0897255890808715</v>
      </c>
      <c r="AG29" s="258" t="n">
        <f aca="false">AG28</f>
        <v>0.0894153611004968</v>
      </c>
      <c r="AH29" s="258" t="n">
        <f aca="false">AH28</f>
        <v>0.0891963159704972</v>
      </c>
      <c r="AI29" s="258" t="n">
        <f aca="false">AI28</f>
        <v>0.0889772206084697</v>
      </c>
      <c r="AJ29" s="258" t="n">
        <f aca="false">AJ28</f>
        <v>0.0887580749971331</v>
      </c>
      <c r="AK29" s="258" t="n">
        <f aca="false">AK28</f>
        <v>0.0885388791191987</v>
      </c>
      <c r="AL29" s="258" t="n">
        <f aca="false">AL28</f>
        <v>0.0883196329573695</v>
      </c>
      <c r="AM29" s="258" t="n">
        <f aca="false">AM28</f>
        <v>0.088191716134706</v>
      </c>
      <c r="AN29" s="258" t="n">
        <f aca="false">AN28</f>
        <v>0.0880637821922261</v>
      </c>
      <c r="AO29" s="258" t="n">
        <f aca="false">AO28</f>
        <v>0.0879358311264926</v>
      </c>
      <c r="AP29" s="258" t="n">
        <f aca="false">AP28</f>
        <v>0.0878078629340676</v>
      </c>
      <c r="AQ29" s="258" t="n">
        <f aca="false">AQ28</f>
        <v>0.0876798776115122</v>
      </c>
    </row>
    <row r="30" customFormat="false" ht="15" hidden="false" customHeight="false" outlineLevel="0" collapsed="false">
      <c r="B30" s="39" t="n">
        <v>2034</v>
      </c>
      <c r="C30" s="40" t="n">
        <f aca="false">C29+(C31-C26)/5</f>
        <v>0.00182</v>
      </c>
      <c r="D30" s="40" t="n">
        <f aca="false">D29+(D31-D26)/5</f>
        <v>0.05298</v>
      </c>
      <c r="E30" s="40" t="n">
        <f aca="false">E29+(E31-E26)/5</f>
        <v>0.08822</v>
      </c>
      <c r="F30" s="40" t="n">
        <f aca="false">F29+(F31-F26)/5</f>
        <v>0.09622</v>
      </c>
      <c r="G30" s="40" t="n">
        <f aca="false">G29+(G31-G26)/5</f>
        <v>0.09264</v>
      </c>
      <c r="H30" s="40" t="n">
        <f aca="false">H29+(H31-H26)/5</f>
        <v>0.0552</v>
      </c>
      <c r="I30" s="40" t="n">
        <f aca="false">I29+(I31-I26)/5</f>
        <v>0.01546</v>
      </c>
      <c r="J30" s="40" t="n">
        <f aca="false">J29+(J31-J26)/5</f>
        <v>0.0014</v>
      </c>
      <c r="L30" s="288" t="n">
        <v>35</v>
      </c>
      <c r="M30" s="288" t="n">
        <f aca="false">2*F53/(2+F53)</f>
        <v>0.0626725432266189</v>
      </c>
      <c r="N30" s="288" t="n">
        <f aca="false">2*G53/(2+G53)</f>
        <v>0.062015503875969</v>
      </c>
      <c r="O30" s="288" t="n">
        <f aca="false">2*H53/(2+H53)</f>
        <v>0.0613580187078951</v>
      </c>
      <c r="P30" s="288" t="n">
        <f aca="false">2*I53/(2+I53)</f>
        <v>0.0607000872684961</v>
      </c>
      <c r="Q30" s="288" t="n">
        <f aca="false">2*J53/(2+J53)</f>
        <v>0.0600417091032543</v>
      </c>
      <c r="R30" s="288" t="n">
        <f aca="false">2*K53/(2+K53)</f>
        <v>0.0593828837570347</v>
      </c>
      <c r="S30" s="288" t="n">
        <f aca="false">2*L53/(2+L53)</f>
        <v>0.0589308591172018</v>
      </c>
      <c r="T30" s="288" t="n">
        <f aca="false">2*M53/(2+M53)</f>
        <v>0.0584786238496486</v>
      </c>
      <c r="U30" s="288" t="n">
        <f aca="false">2*N53/(2+N53)</f>
        <v>0.0580261778071232</v>
      </c>
      <c r="V30" s="288" t="n">
        <f aca="false">2*O53/(2+O53)</f>
        <v>0.0575735208422361</v>
      </c>
      <c r="W30" s="288" t="n">
        <f aca="false">2*P53/(2+P53)</f>
        <v>0.0571206528074606</v>
      </c>
      <c r="X30" s="288" t="n">
        <f aca="false">2*Q53/(2+Q53)</f>
        <v>0.0568375030361914</v>
      </c>
      <c r="Y30" s="288" t="n">
        <f aca="false">2*R53/(2+R53)</f>
        <v>0.0565542707219901</v>
      </c>
      <c r="Z30" s="288" t="n">
        <f aca="false">2*S53/(2+S53)</f>
        <v>0.0562709558287575</v>
      </c>
      <c r="AA30" s="288" t="n">
        <f aca="false">2*T53/(2+T53)</f>
        <v>0.0559875583203733</v>
      </c>
      <c r="AB30" s="288" t="n">
        <f aca="false">2*U53/(2+U53)</f>
        <v>0.0557040781606961</v>
      </c>
      <c r="AC30" s="288" t="n">
        <f aca="false">2*V53/(2+V53)</f>
        <v>0.0554583284719792</v>
      </c>
      <c r="AD30" s="288" t="n">
        <f aca="false">2*W53/(2+W53)</f>
        <v>0.0552125166522428</v>
      </c>
      <c r="AE30" s="288" t="n">
        <f aca="false">2*X53/(2+X53)</f>
        <v>0.0549666426779219</v>
      </c>
      <c r="AF30" s="288" t="n">
        <f aca="false">2*Y53/(2+Y53)</f>
        <v>0.0547207065254394</v>
      </c>
      <c r="AG30" s="288" t="n">
        <f aca="false">2*Z53/(2+Z53)</f>
        <v>0.0544747081712062</v>
      </c>
      <c r="AH30" s="288" t="n">
        <f aca="false">2*AA53/(2+AA53)</f>
        <v>0.0542854363264909</v>
      </c>
      <c r="AI30" s="288" t="n">
        <f aca="false">2*AB53/(2+AB53)</f>
        <v>0.054096127651294</v>
      </c>
      <c r="AJ30" s="288" t="n">
        <f aca="false">2*AC53/(2+AC53)</f>
        <v>0.0539067821348643</v>
      </c>
      <c r="AK30" s="288" t="n">
        <f aca="false">2*AD53/(2+AD53)</f>
        <v>0.0537173997664461</v>
      </c>
      <c r="AL30" s="288" t="n">
        <f aca="false">2*AE53/(2+AE53)</f>
        <v>0.0535279805352798</v>
      </c>
      <c r="AM30" s="288" t="n">
        <f aca="false">2*AF53/(2+AF53)</f>
        <v>0.0534143112979833</v>
      </c>
      <c r="AN30" s="288" t="n">
        <f aca="false">2*AG53/(2+AG53)</f>
        <v>0.0533006287838969</v>
      </c>
      <c r="AO30" s="288" t="n">
        <f aca="false">2*AH53/(2+AH53)</f>
        <v>0.0531869329906942</v>
      </c>
      <c r="AP30" s="288" t="n">
        <f aca="false">2*AI53/(2+AI53)</f>
        <v>0.0530732239160485</v>
      </c>
      <c r="AQ30" s="288" t="n">
        <f aca="false">2*AJ53/(2+AJ53)</f>
        <v>0.0529595015576324</v>
      </c>
    </row>
    <row r="31" customFormat="false" ht="15.25" hidden="false" customHeight="false" outlineLevel="0" collapsed="false">
      <c r="B31" s="34" t="n">
        <v>2035</v>
      </c>
      <c r="C31" s="98" t="n">
        <v>0.0018</v>
      </c>
      <c r="D31" s="98" t="n">
        <v>0.0528</v>
      </c>
      <c r="E31" s="98" t="n">
        <v>0.0878</v>
      </c>
      <c r="F31" s="98" t="n">
        <v>0.0959</v>
      </c>
      <c r="G31" s="98" t="n">
        <v>0.0924</v>
      </c>
      <c r="H31" s="98" t="n">
        <v>0.055</v>
      </c>
      <c r="I31" s="98" t="n">
        <v>0.0154</v>
      </c>
      <c r="J31" s="98" t="n">
        <v>0.0014</v>
      </c>
      <c r="L31" s="258" t="n">
        <v>36</v>
      </c>
      <c r="M31" s="258" t="n">
        <f aca="false">M30</f>
        <v>0.0626725432266189</v>
      </c>
      <c r="N31" s="258" t="n">
        <f aca="false">N30</f>
        <v>0.062015503875969</v>
      </c>
      <c r="O31" s="258" t="n">
        <f aca="false">O30</f>
        <v>0.0613580187078951</v>
      </c>
      <c r="P31" s="258" t="n">
        <f aca="false">P30</f>
        <v>0.0607000872684961</v>
      </c>
      <c r="Q31" s="258" t="n">
        <f aca="false">Q30</f>
        <v>0.0600417091032543</v>
      </c>
      <c r="R31" s="258" t="n">
        <f aca="false">R30</f>
        <v>0.0593828837570347</v>
      </c>
      <c r="S31" s="258" t="n">
        <f aca="false">S30</f>
        <v>0.0589308591172018</v>
      </c>
      <c r="T31" s="258" t="n">
        <f aca="false">T30</f>
        <v>0.0584786238496486</v>
      </c>
      <c r="U31" s="258" t="n">
        <f aca="false">U30</f>
        <v>0.0580261778071232</v>
      </c>
      <c r="V31" s="258" t="n">
        <f aca="false">V30</f>
        <v>0.0575735208422361</v>
      </c>
      <c r="W31" s="258" t="n">
        <f aca="false">W30</f>
        <v>0.0571206528074606</v>
      </c>
      <c r="X31" s="258" t="n">
        <f aca="false">X30</f>
        <v>0.0568375030361914</v>
      </c>
      <c r="Y31" s="258" t="n">
        <f aca="false">Y30</f>
        <v>0.0565542707219901</v>
      </c>
      <c r="Z31" s="258" t="n">
        <f aca="false">Z30</f>
        <v>0.0562709558287575</v>
      </c>
      <c r="AA31" s="258" t="n">
        <f aca="false">AA30</f>
        <v>0.0559875583203733</v>
      </c>
      <c r="AB31" s="258" t="n">
        <f aca="false">AB30</f>
        <v>0.0557040781606961</v>
      </c>
      <c r="AC31" s="258" t="n">
        <f aca="false">AC30</f>
        <v>0.0554583284719792</v>
      </c>
      <c r="AD31" s="258" t="n">
        <f aca="false">AD30</f>
        <v>0.0552125166522428</v>
      </c>
      <c r="AE31" s="258" t="n">
        <f aca="false">AE30</f>
        <v>0.0549666426779219</v>
      </c>
      <c r="AF31" s="258" t="n">
        <f aca="false">AF30</f>
        <v>0.0547207065254394</v>
      </c>
      <c r="AG31" s="258" t="n">
        <f aca="false">AG30</f>
        <v>0.0544747081712062</v>
      </c>
      <c r="AH31" s="258" t="n">
        <f aca="false">AH30</f>
        <v>0.0542854363264909</v>
      </c>
      <c r="AI31" s="258" t="n">
        <f aca="false">AI30</f>
        <v>0.054096127651294</v>
      </c>
      <c r="AJ31" s="258" t="n">
        <f aca="false">AJ30</f>
        <v>0.0539067821348643</v>
      </c>
      <c r="AK31" s="258" t="n">
        <f aca="false">AK30</f>
        <v>0.0537173997664461</v>
      </c>
      <c r="AL31" s="258" t="n">
        <f aca="false">AL30</f>
        <v>0.0535279805352798</v>
      </c>
      <c r="AM31" s="258" t="n">
        <f aca="false">AM30</f>
        <v>0.0534143112979833</v>
      </c>
      <c r="AN31" s="258" t="n">
        <f aca="false">AN30</f>
        <v>0.0533006287838969</v>
      </c>
      <c r="AO31" s="258" t="n">
        <f aca="false">AO30</f>
        <v>0.0531869329906942</v>
      </c>
      <c r="AP31" s="258" t="n">
        <f aca="false">AP30</f>
        <v>0.0530732239160485</v>
      </c>
      <c r="AQ31" s="258" t="n">
        <f aca="false">AQ30</f>
        <v>0.0529595015576324</v>
      </c>
    </row>
    <row r="32" customFormat="false" ht="15" hidden="false" customHeight="false" outlineLevel="0" collapsed="false">
      <c r="B32" s="39" t="n">
        <v>2036</v>
      </c>
      <c r="C32" s="40" t="n">
        <f aca="false">C31+(C36-C31)/5</f>
        <v>0.00178</v>
      </c>
      <c r="D32" s="40" t="n">
        <f aca="false">D31+(D36-D31)/5</f>
        <v>0.05264</v>
      </c>
      <c r="E32" s="40" t="n">
        <f aca="false">E31+(E36-E31)/5</f>
        <v>0.08744</v>
      </c>
      <c r="F32" s="40" t="n">
        <f aca="false">F31+(F36-F31)/5</f>
        <v>0.09568</v>
      </c>
      <c r="G32" s="40" t="n">
        <f aca="false">G31+(G36-G31)/5</f>
        <v>0.09226</v>
      </c>
      <c r="H32" s="40" t="n">
        <f aca="false">H31+(H36-H31)/5</f>
        <v>0.05488</v>
      </c>
      <c r="I32" s="40" t="n">
        <f aca="false">I31+(I36-I31)/5</f>
        <v>0.01534</v>
      </c>
      <c r="J32" s="40" t="n">
        <f aca="false">J31+(J36-J31)/5</f>
        <v>0.0014</v>
      </c>
      <c r="L32" s="288" t="n">
        <v>37</v>
      </c>
      <c r="M32" s="288" t="n">
        <f aca="false">M31</f>
        <v>0.0626725432266189</v>
      </c>
      <c r="N32" s="288" t="n">
        <f aca="false">N31</f>
        <v>0.062015503875969</v>
      </c>
      <c r="O32" s="288" t="n">
        <f aca="false">O31</f>
        <v>0.0613580187078951</v>
      </c>
      <c r="P32" s="288" t="n">
        <f aca="false">P31</f>
        <v>0.0607000872684961</v>
      </c>
      <c r="Q32" s="288" t="n">
        <f aca="false">Q31</f>
        <v>0.0600417091032543</v>
      </c>
      <c r="R32" s="288" t="n">
        <f aca="false">R31</f>
        <v>0.0593828837570347</v>
      </c>
      <c r="S32" s="288" t="n">
        <f aca="false">S31</f>
        <v>0.0589308591172018</v>
      </c>
      <c r="T32" s="288" t="n">
        <f aca="false">T31</f>
        <v>0.0584786238496486</v>
      </c>
      <c r="U32" s="288" t="n">
        <f aca="false">U31</f>
        <v>0.0580261778071232</v>
      </c>
      <c r="V32" s="288" t="n">
        <f aca="false">V31</f>
        <v>0.0575735208422361</v>
      </c>
      <c r="W32" s="288" t="n">
        <f aca="false">W31</f>
        <v>0.0571206528074606</v>
      </c>
      <c r="X32" s="288" t="n">
        <f aca="false">X31</f>
        <v>0.0568375030361914</v>
      </c>
      <c r="Y32" s="288" t="n">
        <f aca="false">Y31</f>
        <v>0.0565542707219901</v>
      </c>
      <c r="Z32" s="288" t="n">
        <f aca="false">Z31</f>
        <v>0.0562709558287575</v>
      </c>
      <c r="AA32" s="288" t="n">
        <f aca="false">AA31</f>
        <v>0.0559875583203733</v>
      </c>
      <c r="AB32" s="288" t="n">
        <f aca="false">AB31</f>
        <v>0.0557040781606961</v>
      </c>
      <c r="AC32" s="288" t="n">
        <f aca="false">AC31</f>
        <v>0.0554583284719792</v>
      </c>
      <c r="AD32" s="288" t="n">
        <f aca="false">AD31</f>
        <v>0.0552125166522428</v>
      </c>
      <c r="AE32" s="288" t="n">
        <f aca="false">AE31</f>
        <v>0.0549666426779219</v>
      </c>
      <c r="AF32" s="288" t="n">
        <f aca="false">AF31</f>
        <v>0.0547207065254394</v>
      </c>
      <c r="AG32" s="288" t="n">
        <f aca="false">AG31</f>
        <v>0.0544747081712062</v>
      </c>
      <c r="AH32" s="288" t="n">
        <f aca="false">AH31</f>
        <v>0.0542854363264909</v>
      </c>
      <c r="AI32" s="288" t="n">
        <f aca="false">AI31</f>
        <v>0.054096127651294</v>
      </c>
      <c r="AJ32" s="288" t="n">
        <f aca="false">AJ31</f>
        <v>0.0539067821348643</v>
      </c>
      <c r="AK32" s="288" t="n">
        <f aca="false">AK31</f>
        <v>0.0537173997664461</v>
      </c>
      <c r="AL32" s="288" t="n">
        <f aca="false">AL31</f>
        <v>0.0535279805352798</v>
      </c>
      <c r="AM32" s="288" t="n">
        <f aca="false">AM31</f>
        <v>0.0534143112979833</v>
      </c>
      <c r="AN32" s="288" t="n">
        <f aca="false">AN31</f>
        <v>0.0533006287838969</v>
      </c>
      <c r="AO32" s="288" t="n">
        <f aca="false">AO31</f>
        <v>0.0531869329906942</v>
      </c>
      <c r="AP32" s="288" t="n">
        <f aca="false">AP31</f>
        <v>0.0530732239160485</v>
      </c>
      <c r="AQ32" s="288" t="n">
        <f aca="false">AQ31</f>
        <v>0.0529595015576324</v>
      </c>
    </row>
    <row r="33" customFormat="false" ht="15" hidden="false" customHeight="false" outlineLevel="0" collapsed="false">
      <c r="B33" s="39" t="n">
        <v>2037</v>
      </c>
      <c r="C33" s="40" t="n">
        <f aca="false">C32+(C36-C31)/5</f>
        <v>0.00176</v>
      </c>
      <c r="D33" s="40" t="n">
        <f aca="false">D32+(D36-D31)/5</f>
        <v>0.05248</v>
      </c>
      <c r="E33" s="40" t="n">
        <f aca="false">E32+(E36-E31)/5</f>
        <v>0.08708</v>
      </c>
      <c r="F33" s="40" t="n">
        <f aca="false">F32+(F36-F31)/5</f>
        <v>0.09546</v>
      </c>
      <c r="G33" s="40" t="n">
        <f aca="false">G32+(G36-G31)/5</f>
        <v>0.09212</v>
      </c>
      <c r="H33" s="40" t="n">
        <f aca="false">H32+(H36-H31)/5</f>
        <v>0.05476</v>
      </c>
      <c r="I33" s="40" t="n">
        <f aca="false">I32+(I36-I31)/5</f>
        <v>0.01528</v>
      </c>
      <c r="J33" s="40" t="n">
        <f aca="false">J32+(J36-J31)/5</f>
        <v>0.0014</v>
      </c>
      <c r="L33" s="258" t="n">
        <v>38</v>
      </c>
      <c r="M33" s="258" t="n">
        <f aca="false">M32</f>
        <v>0.0626725432266189</v>
      </c>
      <c r="N33" s="258" t="n">
        <f aca="false">N32</f>
        <v>0.062015503875969</v>
      </c>
      <c r="O33" s="258" t="n">
        <f aca="false">O32</f>
        <v>0.0613580187078951</v>
      </c>
      <c r="P33" s="258" t="n">
        <f aca="false">P32</f>
        <v>0.0607000872684961</v>
      </c>
      <c r="Q33" s="258" t="n">
        <f aca="false">Q32</f>
        <v>0.0600417091032543</v>
      </c>
      <c r="R33" s="258" t="n">
        <f aca="false">R32</f>
        <v>0.0593828837570347</v>
      </c>
      <c r="S33" s="258" t="n">
        <f aca="false">S32</f>
        <v>0.0589308591172018</v>
      </c>
      <c r="T33" s="258" t="n">
        <f aca="false">T32</f>
        <v>0.0584786238496486</v>
      </c>
      <c r="U33" s="258" t="n">
        <f aca="false">U32</f>
        <v>0.0580261778071232</v>
      </c>
      <c r="V33" s="258" t="n">
        <f aca="false">V32</f>
        <v>0.0575735208422361</v>
      </c>
      <c r="W33" s="258" t="n">
        <f aca="false">W32</f>
        <v>0.0571206528074606</v>
      </c>
      <c r="X33" s="258" t="n">
        <f aca="false">X32</f>
        <v>0.0568375030361914</v>
      </c>
      <c r="Y33" s="258" t="n">
        <f aca="false">Y32</f>
        <v>0.0565542707219901</v>
      </c>
      <c r="Z33" s="258" t="n">
        <f aca="false">Z32</f>
        <v>0.0562709558287575</v>
      </c>
      <c r="AA33" s="258" t="n">
        <f aca="false">AA32</f>
        <v>0.0559875583203733</v>
      </c>
      <c r="AB33" s="258" t="n">
        <f aca="false">AB32</f>
        <v>0.0557040781606961</v>
      </c>
      <c r="AC33" s="258" t="n">
        <f aca="false">AC32</f>
        <v>0.0554583284719792</v>
      </c>
      <c r="AD33" s="258" t="n">
        <f aca="false">AD32</f>
        <v>0.0552125166522428</v>
      </c>
      <c r="AE33" s="258" t="n">
        <f aca="false">AE32</f>
        <v>0.0549666426779219</v>
      </c>
      <c r="AF33" s="258" t="n">
        <f aca="false">AF32</f>
        <v>0.0547207065254394</v>
      </c>
      <c r="AG33" s="258" t="n">
        <f aca="false">AG32</f>
        <v>0.0544747081712062</v>
      </c>
      <c r="AH33" s="258" t="n">
        <f aca="false">AH32</f>
        <v>0.0542854363264909</v>
      </c>
      <c r="AI33" s="258" t="n">
        <f aca="false">AI32</f>
        <v>0.054096127651294</v>
      </c>
      <c r="AJ33" s="258" t="n">
        <f aca="false">AJ32</f>
        <v>0.0539067821348643</v>
      </c>
      <c r="AK33" s="258" t="n">
        <f aca="false">AK32</f>
        <v>0.0537173997664461</v>
      </c>
      <c r="AL33" s="258" t="n">
        <f aca="false">AL32</f>
        <v>0.0535279805352798</v>
      </c>
      <c r="AM33" s="258" t="n">
        <f aca="false">AM32</f>
        <v>0.0534143112979833</v>
      </c>
      <c r="AN33" s="258" t="n">
        <f aca="false">AN32</f>
        <v>0.0533006287838969</v>
      </c>
      <c r="AO33" s="258" t="n">
        <f aca="false">AO32</f>
        <v>0.0531869329906942</v>
      </c>
      <c r="AP33" s="258" t="n">
        <f aca="false">AP32</f>
        <v>0.0530732239160485</v>
      </c>
      <c r="AQ33" s="258" t="n">
        <f aca="false">AQ32</f>
        <v>0.0529595015576324</v>
      </c>
    </row>
    <row r="34" customFormat="false" ht="15" hidden="false" customHeight="false" outlineLevel="0" collapsed="false">
      <c r="B34" s="39" t="n">
        <v>2038</v>
      </c>
      <c r="C34" s="40" t="n">
        <f aca="false">C33+(C36-C31)/5</f>
        <v>0.00174</v>
      </c>
      <c r="D34" s="40" t="n">
        <f aca="false">D33+(D36-D31)/5</f>
        <v>0.05232</v>
      </c>
      <c r="E34" s="40" t="n">
        <f aca="false">E33+(E36-E31)/5</f>
        <v>0.08672</v>
      </c>
      <c r="F34" s="40" t="n">
        <f aca="false">F33+(F36-F31)/5</f>
        <v>0.09524</v>
      </c>
      <c r="G34" s="40" t="n">
        <f aca="false">G33+(G36-G31)/5</f>
        <v>0.09198</v>
      </c>
      <c r="H34" s="40" t="n">
        <f aca="false">H33+(H36-H31)/5</f>
        <v>0.05464</v>
      </c>
      <c r="I34" s="40" t="n">
        <f aca="false">I33+(I36-I31)/5</f>
        <v>0.01522</v>
      </c>
      <c r="J34" s="40" t="n">
        <f aca="false">J33+(J36-J31)/5</f>
        <v>0.0014</v>
      </c>
      <c r="L34" s="288" t="n">
        <v>39</v>
      </c>
      <c r="M34" s="288" t="n">
        <f aca="false">M33</f>
        <v>0.0626725432266189</v>
      </c>
      <c r="N34" s="288" t="n">
        <f aca="false">N33</f>
        <v>0.062015503875969</v>
      </c>
      <c r="O34" s="288" t="n">
        <f aca="false">O33</f>
        <v>0.0613580187078951</v>
      </c>
      <c r="P34" s="288" t="n">
        <f aca="false">P33</f>
        <v>0.0607000872684961</v>
      </c>
      <c r="Q34" s="288" t="n">
        <f aca="false">Q33</f>
        <v>0.0600417091032543</v>
      </c>
      <c r="R34" s="288" t="n">
        <f aca="false">R33</f>
        <v>0.0593828837570347</v>
      </c>
      <c r="S34" s="288" t="n">
        <f aca="false">S33</f>
        <v>0.0589308591172018</v>
      </c>
      <c r="T34" s="288" t="n">
        <f aca="false">T33</f>
        <v>0.0584786238496486</v>
      </c>
      <c r="U34" s="288" t="n">
        <f aca="false">U33</f>
        <v>0.0580261778071232</v>
      </c>
      <c r="V34" s="288" t="n">
        <f aca="false">V33</f>
        <v>0.0575735208422361</v>
      </c>
      <c r="W34" s="288" t="n">
        <f aca="false">W33</f>
        <v>0.0571206528074606</v>
      </c>
      <c r="X34" s="288" t="n">
        <f aca="false">X33</f>
        <v>0.0568375030361914</v>
      </c>
      <c r="Y34" s="288" t="n">
        <f aca="false">Y33</f>
        <v>0.0565542707219901</v>
      </c>
      <c r="Z34" s="288" t="n">
        <f aca="false">Z33</f>
        <v>0.0562709558287575</v>
      </c>
      <c r="AA34" s="288" t="n">
        <f aca="false">AA33</f>
        <v>0.0559875583203733</v>
      </c>
      <c r="AB34" s="288" t="n">
        <f aca="false">AB33</f>
        <v>0.0557040781606961</v>
      </c>
      <c r="AC34" s="288" t="n">
        <f aca="false">AC33</f>
        <v>0.0554583284719792</v>
      </c>
      <c r="AD34" s="288" t="n">
        <f aca="false">AD33</f>
        <v>0.0552125166522428</v>
      </c>
      <c r="AE34" s="288" t="n">
        <f aca="false">AE33</f>
        <v>0.0549666426779219</v>
      </c>
      <c r="AF34" s="288" t="n">
        <f aca="false">AF33</f>
        <v>0.0547207065254394</v>
      </c>
      <c r="AG34" s="288" t="n">
        <f aca="false">AG33</f>
        <v>0.0544747081712062</v>
      </c>
      <c r="AH34" s="288" t="n">
        <f aca="false">AH33</f>
        <v>0.0542854363264909</v>
      </c>
      <c r="AI34" s="288" t="n">
        <f aca="false">AI33</f>
        <v>0.054096127651294</v>
      </c>
      <c r="AJ34" s="288" t="n">
        <f aca="false">AJ33</f>
        <v>0.0539067821348643</v>
      </c>
      <c r="AK34" s="288" t="n">
        <f aca="false">AK33</f>
        <v>0.0537173997664461</v>
      </c>
      <c r="AL34" s="288" t="n">
        <f aca="false">AL33</f>
        <v>0.0535279805352798</v>
      </c>
      <c r="AM34" s="288" t="n">
        <f aca="false">AM33</f>
        <v>0.0534143112979833</v>
      </c>
      <c r="AN34" s="288" t="n">
        <f aca="false">AN33</f>
        <v>0.0533006287838969</v>
      </c>
      <c r="AO34" s="288" t="n">
        <f aca="false">AO33</f>
        <v>0.0531869329906942</v>
      </c>
      <c r="AP34" s="288" t="n">
        <f aca="false">AP33</f>
        <v>0.0530732239160485</v>
      </c>
      <c r="AQ34" s="288" t="n">
        <f aca="false">AQ33</f>
        <v>0.0529595015576324</v>
      </c>
    </row>
    <row r="35" customFormat="false" ht="15" hidden="false" customHeight="false" outlineLevel="0" collapsed="false">
      <c r="B35" s="39" t="n">
        <v>2039</v>
      </c>
      <c r="C35" s="40" t="n">
        <f aca="false">C34+(C36-C31)/5</f>
        <v>0.00172</v>
      </c>
      <c r="D35" s="40" t="n">
        <f aca="false">D34+(D36-D31)/5</f>
        <v>0.05216</v>
      </c>
      <c r="E35" s="40" t="n">
        <f aca="false">E34+(E36-E31)/5</f>
        <v>0.08636</v>
      </c>
      <c r="F35" s="40" t="n">
        <f aca="false">F34+(F36-F31)/5</f>
        <v>0.09502</v>
      </c>
      <c r="G35" s="40" t="n">
        <f aca="false">G34+(G36-G31)/5</f>
        <v>0.09184</v>
      </c>
      <c r="H35" s="40" t="n">
        <f aca="false">H34+(H36-H31)/5</f>
        <v>0.05452</v>
      </c>
      <c r="I35" s="40" t="n">
        <f aca="false">I34+(I36-I31)/5</f>
        <v>0.01516</v>
      </c>
      <c r="J35" s="40" t="n">
        <f aca="false">J34+(J36-J31)/5</f>
        <v>0.0014</v>
      </c>
      <c r="L35" s="258" t="n">
        <v>40</v>
      </c>
      <c r="M35" s="258" t="n">
        <f aca="false">2*F54/(2+F54)</f>
        <v>0.0191155350864161</v>
      </c>
      <c r="N35" s="258" t="n">
        <f aca="false">2*G54/(2+G54)</f>
        <v>0.0188800729052133</v>
      </c>
      <c r="O35" s="258" t="n">
        <f aca="false">2*H54/(2+H54)</f>
        <v>0.0186445547398976</v>
      </c>
      <c r="P35" s="258" t="n">
        <f aca="false">2*I54/(2+I54)</f>
        <v>0.0184089805705001</v>
      </c>
      <c r="Q35" s="258" t="n">
        <f aca="false">2*J54/(2+J54)</f>
        <v>0.0181733503770425</v>
      </c>
      <c r="R35" s="258" t="n">
        <f aca="false">2*K54/(2+K54)</f>
        <v>0.0179376641395372</v>
      </c>
      <c r="S35" s="258" t="n">
        <f aca="false">2*L54/(2+L54)</f>
        <v>0.0177019218379868</v>
      </c>
      <c r="T35" s="258" t="n">
        <f aca="false">2*M54/(2+M54)</f>
        <v>0.0174661234523845</v>
      </c>
      <c r="U35" s="258" t="n">
        <f aca="false">2*N54/(2+N54)</f>
        <v>0.017230268962714</v>
      </c>
      <c r="V35" s="258" t="n">
        <f aca="false">2*O54/(2+O54)</f>
        <v>0.0169943583489495</v>
      </c>
      <c r="W35" s="258" t="n">
        <f aca="false">2*P54/(2+P54)</f>
        <v>0.0167583915910556</v>
      </c>
      <c r="X35" s="258" t="n">
        <f aca="false">2*Q54/(2+Q54)</f>
        <v>0.016601049218045</v>
      </c>
      <c r="Y35" s="258" t="n">
        <f aca="false">2*R54/(2+R54)</f>
        <v>0.0164436818772377</v>
      </c>
      <c r="Z35" s="258" t="n">
        <f aca="false">2*S54/(2+S54)</f>
        <v>0.0162862895626903</v>
      </c>
      <c r="AA35" s="258" t="n">
        <f aca="false">2*T54/(2+T54)</f>
        <v>0.0161288722684574</v>
      </c>
      <c r="AB35" s="258" t="n">
        <f aca="false">2*U54/(2+U54)</f>
        <v>0.0159714299885918</v>
      </c>
      <c r="AC35" s="258" t="n">
        <f aca="false">2*V54/(2+V54)</f>
        <v>0.0158926994771877</v>
      </c>
      <c r="AD35" s="258" t="n">
        <f aca="false">2*W54/(2+W54)</f>
        <v>0.0158139627171444</v>
      </c>
      <c r="AE35" s="258" t="n">
        <f aca="false">2*X54/(2+X54)</f>
        <v>0.0157352197077178</v>
      </c>
      <c r="AF35" s="258" t="n">
        <f aca="false">2*Y54/(2+Y54)</f>
        <v>0.015656470448164</v>
      </c>
      <c r="AG35" s="258" t="n">
        <f aca="false">2*Z54/(2+Z54)</f>
        <v>0.0155777149377388</v>
      </c>
      <c r="AH35" s="258" t="n">
        <f aca="false">2*AA54/(2+AA54)</f>
        <v>0.0155186442023377</v>
      </c>
      <c r="AI35" s="258" t="n">
        <f aca="false">2*AB54/(2+AB54)</f>
        <v>0.0154595699500888</v>
      </c>
      <c r="AJ35" s="258" t="n">
        <f aca="false">2*AC54/(2+AC54)</f>
        <v>0.0154004921806779</v>
      </c>
      <c r="AK35" s="258" t="n">
        <f aca="false">2*AD54/(2+AD54)</f>
        <v>0.015341410893791</v>
      </c>
      <c r="AL35" s="258" t="n">
        <f aca="false">2*AE54/(2+AE54)</f>
        <v>0.0152823260891138</v>
      </c>
      <c r="AM35" s="258" t="n">
        <f aca="false">2*AF54/(2+AF54)</f>
        <v>0.0152232377663322</v>
      </c>
      <c r="AN35" s="258" t="n">
        <f aca="false">2*AG54/(2+AG54)</f>
        <v>0.015164145925132</v>
      </c>
      <c r="AO35" s="258" t="n">
        <f aca="false">2*AH54/(2+AH54)</f>
        <v>0.0151050505651988</v>
      </c>
      <c r="AP35" s="258" t="n">
        <f aca="false">2*AI54/(2+AI54)</f>
        <v>0.0150459516862185</v>
      </c>
      <c r="AQ35" s="258" t="n">
        <f aca="false">2*AJ54/(2+AJ54)</f>
        <v>0.0149868492878765</v>
      </c>
    </row>
    <row r="36" customFormat="false" ht="15.25" hidden="false" customHeight="false" outlineLevel="0" collapsed="false">
      <c r="B36" s="88" t="n">
        <v>2040</v>
      </c>
      <c r="C36" s="131" t="n">
        <v>0.0017</v>
      </c>
      <c r="D36" s="131" t="n">
        <v>0.052</v>
      </c>
      <c r="E36" s="131" t="n">
        <v>0.086</v>
      </c>
      <c r="F36" s="131" t="n">
        <v>0.0948</v>
      </c>
      <c r="G36" s="131" t="n">
        <v>0.0917</v>
      </c>
      <c r="H36" s="98" t="n">
        <v>0.0544</v>
      </c>
      <c r="I36" s="98" t="n">
        <v>0.0151</v>
      </c>
      <c r="J36" s="98" t="n">
        <v>0.0014</v>
      </c>
      <c r="L36" s="288" t="n">
        <v>41</v>
      </c>
      <c r="M36" s="288" t="n">
        <f aca="false">M35</f>
        <v>0.0191155350864161</v>
      </c>
      <c r="N36" s="288" t="n">
        <f aca="false">N35</f>
        <v>0.0188800729052133</v>
      </c>
      <c r="O36" s="288" t="n">
        <f aca="false">O35</f>
        <v>0.0186445547398976</v>
      </c>
      <c r="P36" s="288" t="n">
        <f aca="false">P35</f>
        <v>0.0184089805705001</v>
      </c>
      <c r="Q36" s="288" t="n">
        <f aca="false">Q35</f>
        <v>0.0181733503770425</v>
      </c>
      <c r="R36" s="288" t="n">
        <f aca="false">R35</f>
        <v>0.0179376641395372</v>
      </c>
      <c r="S36" s="288" t="n">
        <f aca="false">S35</f>
        <v>0.0177019218379868</v>
      </c>
      <c r="T36" s="288" t="n">
        <f aca="false">T35</f>
        <v>0.0174661234523845</v>
      </c>
      <c r="U36" s="288" t="n">
        <f aca="false">U35</f>
        <v>0.017230268962714</v>
      </c>
      <c r="V36" s="288" t="n">
        <f aca="false">V35</f>
        <v>0.0169943583489495</v>
      </c>
      <c r="W36" s="288" t="n">
        <f aca="false">W35</f>
        <v>0.0167583915910556</v>
      </c>
      <c r="X36" s="288" t="n">
        <f aca="false">X35</f>
        <v>0.016601049218045</v>
      </c>
      <c r="Y36" s="288" t="n">
        <f aca="false">Y35</f>
        <v>0.0164436818772377</v>
      </c>
      <c r="Z36" s="288" t="n">
        <f aca="false">Z35</f>
        <v>0.0162862895626903</v>
      </c>
      <c r="AA36" s="288" t="n">
        <f aca="false">AA35</f>
        <v>0.0161288722684574</v>
      </c>
      <c r="AB36" s="288" t="n">
        <f aca="false">AB35</f>
        <v>0.0159714299885918</v>
      </c>
      <c r="AC36" s="288" t="n">
        <f aca="false">AC35</f>
        <v>0.0158926994771877</v>
      </c>
      <c r="AD36" s="288" t="n">
        <f aca="false">AD35</f>
        <v>0.0158139627171444</v>
      </c>
      <c r="AE36" s="288" t="n">
        <f aca="false">AE35</f>
        <v>0.0157352197077178</v>
      </c>
      <c r="AF36" s="288" t="n">
        <f aca="false">AF35</f>
        <v>0.015656470448164</v>
      </c>
      <c r="AG36" s="288" t="n">
        <f aca="false">AG35</f>
        <v>0.0155777149377388</v>
      </c>
      <c r="AH36" s="288" t="n">
        <f aca="false">AH35</f>
        <v>0.0155186442023377</v>
      </c>
      <c r="AI36" s="288" t="n">
        <f aca="false">AI35</f>
        <v>0.0154595699500888</v>
      </c>
      <c r="AJ36" s="288" t="n">
        <f aca="false">AJ35</f>
        <v>0.0154004921806779</v>
      </c>
      <c r="AK36" s="288" t="n">
        <f aca="false">AK35</f>
        <v>0.015341410893791</v>
      </c>
      <c r="AL36" s="288" t="n">
        <f aca="false">AL35</f>
        <v>0.0152823260891138</v>
      </c>
      <c r="AM36" s="288" t="n">
        <f aca="false">AM35</f>
        <v>0.0152232377663322</v>
      </c>
      <c r="AN36" s="288" t="n">
        <f aca="false">AN35</f>
        <v>0.015164145925132</v>
      </c>
      <c r="AO36" s="288" t="n">
        <f aca="false">AO35</f>
        <v>0.0151050505651988</v>
      </c>
      <c r="AP36" s="288" t="n">
        <f aca="false">AP35</f>
        <v>0.0150459516862185</v>
      </c>
      <c r="AQ36" s="288" t="n">
        <f aca="false">AQ35</f>
        <v>0.0149868492878765</v>
      </c>
    </row>
    <row r="37" customFormat="false" ht="15" hidden="false" customHeight="false" outlineLevel="0" collapsed="false">
      <c r="L37" s="258" t="n">
        <v>42</v>
      </c>
      <c r="M37" s="258" t="n">
        <f aca="false">M36</f>
        <v>0.0191155350864161</v>
      </c>
      <c r="N37" s="258" t="n">
        <f aca="false">N36</f>
        <v>0.0188800729052133</v>
      </c>
      <c r="O37" s="258" t="n">
        <f aca="false">O36</f>
        <v>0.0186445547398976</v>
      </c>
      <c r="P37" s="258" t="n">
        <f aca="false">P36</f>
        <v>0.0184089805705001</v>
      </c>
      <c r="Q37" s="258" t="n">
        <f aca="false">Q36</f>
        <v>0.0181733503770425</v>
      </c>
      <c r="R37" s="258" t="n">
        <f aca="false">R36</f>
        <v>0.0179376641395372</v>
      </c>
      <c r="S37" s="258" t="n">
        <f aca="false">S36</f>
        <v>0.0177019218379868</v>
      </c>
      <c r="T37" s="258" t="n">
        <f aca="false">T36</f>
        <v>0.0174661234523845</v>
      </c>
      <c r="U37" s="258" t="n">
        <f aca="false">U36</f>
        <v>0.017230268962714</v>
      </c>
      <c r="V37" s="258" t="n">
        <f aca="false">V36</f>
        <v>0.0169943583489495</v>
      </c>
      <c r="W37" s="258" t="n">
        <f aca="false">W36</f>
        <v>0.0167583915910556</v>
      </c>
      <c r="X37" s="258" t="n">
        <f aca="false">X36</f>
        <v>0.016601049218045</v>
      </c>
      <c r="Y37" s="258" t="n">
        <f aca="false">Y36</f>
        <v>0.0164436818772377</v>
      </c>
      <c r="Z37" s="258" t="n">
        <f aca="false">Z36</f>
        <v>0.0162862895626903</v>
      </c>
      <c r="AA37" s="258" t="n">
        <f aca="false">AA36</f>
        <v>0.0161288722684574</v>
      </c>
      <c r="AB37" s="258" t="n">
        <f aca="false">AB36</f>
        <v>0.0159714299885918</v>
      </c>
      <c r="AC37" s="258" t="n">
        <f aca="false">AC36</f>
        <v>0.0158926994771877</v>
      </c>
      <c r="AD37" s="258" t="n">
        <f aca="false">AD36</f>
        <v>0.0158139627171444</v>
      </c>
      <c r="AE37" s="258" t="n">
        <f aca="false">AE36</f>
        <v>0.0157352197077178</v>
      </c>
      <c r="AF37" s="258" t="n">
        <f aca="false">AF36</f>
        <v>0.015656470448164</v>
      </c>
      <c r="AG37" s="258" t="n">
        <f aca="false">AG36</f>
        <v>0.0155777149377388</v>
      </c>
      <c r="AH37" s="258" t="n">
        <f aca="false">AH36</f>
        <v>0.0155186442023377</v>
      </c>
      <c r="AI37" s="258" t="n">
        <f aca="false">AI36</f>
        <v>0.0154595699500888</v>
      </c>
      <c r="AJ37" s="258" t="n">
        <f aca="false">AJ36</f>
        <v>0.0154004921806779</v>
      </c>
      <c r="AK37" s="258" t="n">
        <f aca="false">AK36</f>
        <v>0.015341410893791</v>
      </c>
      <c r="AL37" s="258" t="n">
        <f aca="false">AL36</f>
        <v>0.0152823260891138</v>
      </c>
      <c r="AM37" s="258" t="n">
        <f aca="false">AM36</f>
        <v>0.0152232377663322</v>
      </c>
      <c r="AN37" s="258" t="n">
        <f aca="false">AN36</f>
        <v>0.015164145925132</v>
      </c>
      <c r="AO37" s="258" t="n">
        <f aca="false">AO36</f>
        <v>0.0151050505651988</v>
      </c>
      <c r="AP37" s="258" t="n">
        <f aca="false">AP36</f>
        <v>0.0150459516862185</v>
      </c>
      <c r="AQ37" s="258" t="n">
        <f aca="false">AQ36</f>
        <v>0.0149868492878765</v>
      </c>
    </row>
    <row r="38" customFormat="false" ht="15" hidden="false" customHeight="false" outlineLevel="0" collapsed="false">
      <c r="L38" s="288" t="n">
        <v>43</v>
      </c>
      <c r="M38" s="288" t="n">
        <f aca="false">M37</f>
        <v>0.0191155350864161</v>
      </c>
      <c r="N38" s="288" t="n">
        <f aca="false">N37</f>
        <v>0.0188800729052133</v>
      </c>
      <c r="O38" s="288" t="n">
        <f aca="false">O37</f>
        <v>0.0186445547398976</v>
      </c>
      <c r="P38" s="288" t="n">
        <f aca="false">P37</f>
        <v>0.0184089805705001</v>
      </c>
      <c r="Q38" s="288" t="n">
        <f aca="false">Q37</f>
        <v>0.0181733503770425</v>
      </c>
      <c r="R38" s="288" t="n">
        <f aca="false">R37</f>
        <v>0.0179376641395372</v>
      </c>
      <c r="S38" s="288" t="n">
        <f aca="false">S37</f>
        <v>0.0177019218379868</v>
      </c>
      <c r="T38" s="288" t="n">
        <f aca="false">T37</f>
        <v>0.0174661234523845</v>
      </c>
      <c r="U38" s="288" t="n">
        <f aca="false">U37</f>
        <v>0.017230268962714</v>
      </c>
      <c r="V38" s="288" t="n">
        <f aca="false">V37</f>
        <v>0.0169943583489495</v>
      </c>
      <c r="W38" s="288" t="n">
        <f aca="false">W37</f>
        <v>0.0167583915910556</v>
      </c>
      <c r="X38" s="288" t="n">
        <f aca="false">X37</f>
        <v>0.016601049218045</v>
      </c>
      <c r="Y38" s="288" t="n">
        <f aca="false">Y37</f>
        <v>0.0164436818772377</v>
      </c>
      <c r="Z38" s="288" t="n">
        <f aca="false">Z37</f>
        <v>0.0162862895626903</v>
      </c>
      <c r="AA38" s="288" t="n">
        <f aca="false">AA37</f>
        <v>0.0161288722684574</v>
      </c>
      <c r="AB38" s="288" t="n">
        <f aca="false">AB37</f>
        <v>0.0159714299885918</v>
      </c>
      <c r="AC38" s="288" t="n">
        <f aca="false">AC37</f>
        <v>0.0158926994771877</v>
      </c>
      <c r="AD38" s="288" t="n">
        <f aca="false">AD37</f>
        <v>0.0158139627171444</v>
      </c>
      <c r="AE38" s="288" t="n">
        <f aca="false">AE37</f>
        <v>0.0157352197077178</v>
      </c>
      <c r="AF38" s="288" t="n">
        <f aca="false">AF37</f>
        <v>0.015656470448164</v>
      </c>
      <c r="AG38" s="288" t="n">
        <f aca="false">AG37</f>
        <v>0.0155777149377388</v>
      </c>
      <c r="AH38" s="288" t="n">
        <f aca="false">AH37</f>
        <v>0.0155186442023377</v>
      </c>
      <c r="AI38" s="288" t="n">
        <f aca="false">AI37</f>
        <v>0.0154595699500888</v>
      </c>
      <c r="AJ38" s="288" t="n">
        <f aca="false">AJ37</f>
        <v>0.0154004921806779</v>
      </c>
      <c r="AK38" s="288" t="n">
        <f aca="false">AK37</f>
        <v>0.015341410893791</v>
      </c>
      <c r="AL38" s="288" t="n">
        <f aca="false">AL37</f>
        <v>0.0152823260891138</v>
      </c>
      <c r="AM38" s="288" t="n">
        <f aca="false">AM37</f>
        <v>0.0152232377663322</v>
      </c>
      <c r="AN38" s="288" t="n">
        <f aca="false">AN37</f>
        <v>0.015164145925132</v>
      </c>
      <c r="AO38" s="288" t="n">
        <f aca="false">AO37</f>
        <v>0.0151050505651988</v>
      </c>
      <c r="AP38" s="288" t="n">
        <f aca="false">AP37</f>
        <v>0.0150459516862185</v>
      </c>
      <c r="AQ38" s="288" t="n">
        <f aca="false">AQ37</f>
        <v>0.0149868492878765</v>
      </c>
    </row>
    <row r="39" customFormat="false" ht="15" hidden="false" customHeight="true" outlineLevel="0" collapsed="false">
      <c r="L39" s="258" t="n">
        <v>44</v>
      </c>
      <c r="M39" s="258" t="n">
        <f aca="false">M38</f>
        <v>0.0191155350864161</v>
      </c>
      <c r="N39" s="258" t="n">
        <f aca="false">N38</f>
        <v>0.0188800729052133</v>
      </c>
      <c r="O39" s="258" t="n">
        <f aca="false">O38</f>
        <v>0.0186445547398976</v>
      </c>
      <c r="P39" s="258" t="n">
        <f aca="false">P38</f>
        <v>0.0184089805705001</v>
      </c>
      <c r="Q39" s="258" t="n">
        <f aca="false">Q38</f>
        <v>0.0181733503770425</v>
      </c>
      <c r="R39" s="258" t="n">
        <f aca="false">R38</f>
        <v>0.0179376641395372</v>
      </c>
      <c r="S39" s="258" t="n">
        <f aca="false">S38</f>
        <v>0.0177019218379868</v>
      </c>
      <c r="T39" s="258" t="n">
        <f aca="false">T38</f>
        <v>0.0174661234523845</v>
      </c>
      <c r="U39" s="258" t="n">
        <f aca="false">U38</f>
        <v>0.017230268962714</v>
      </c>
      <c r="V39" s="258" t="n">
        <f aca="false">V38</f>
        <v>0.0169943583489495</v>
      </c>
      <c r="W39" s="258" t="n">
        <f aca="false">W38</f>
        <v>0.0167583915910556</v>
      </c>
      <c r="X39" s="258" t="n">
        <f aca="false">X38</f>
        <v>0.016601049218045</v>
      </c>
      <c r="Y39" s="258" t="n">
        <f aca="false">Y38</f>
        <v>0.0164436818772377</v>
      </c>
      <c r="Z39" s="258" t="n">
        <f aca="false">Z38</f>
        <v>0.0162862895626903</v>
      </c>
      <c r="AA39" s="258" t="n">
        <f aca="false">AA38</f>
        <v>0.0161288722684574</v>
      </c>
      <c r="AB39" s="258" t="n">
        <f aca="false">AB38</f>
        <v>0.0159714299885918</v>
      </c>
      <c r="AC39" s="258" t="n">
        <f aca="false">AC38</f>
        <v>0.0158926994771877</v>
      </c>
      <c r="AD39" s="258" t="n">
        <f aca="false">AD38</f>
        <v>0.0158139627171444</v>
      </c>
      <c r="AE39" s="258" t="n">
        <f aca="false">AE38</f>
        <v>0.0157352197077178</v>
      </c>
      <c r="AF39" s="258" t="n">
        <f aca="false">AF38</f>
        <v>0.015656470448164</v>
      </c>
      <c r="AG39" s="258" t="n">
        <f aca="false">AG38</f>
        <v>0.0155777149377388</v>
      </c>
      <c r="AH39" s="258" t="n">
        <f aca="false">AH38</f>
        <v>0.0155186442023377</v>
      </c>
      <c r="AI39" s="258" t="n">
        <f aca="false">AI38</f>
        <v>0.0154595699500888</v>
      </c>
      <c r="AJ39" s="258" t="n">
        <f aca="false">AJ38</f>
        <v>0.0154004921806779</v>
      </c>
      <c r="AK39" s="258" t="n">
        <f aca="false">AK38</f>
        <v>0.015341410893791</v>
      </c>
      <c r="AL39" s="258" t="n">
        <f aca="false">AL38</f>
        <v>0.0152823260891138</v>
      </c>
      <c r="AM39" s="258" t="n">
        <f aca="false">AM38</f>
        <v>0.0152232377663322</v>
      </c>
      <c r="AN39" s="258" t="n">
        <f aca="false">AN38</f>
        <v>0.015164145925132</v>
      </c>
      <c r="AO39" s="258" t="n">
        <f aca="false">AO38</f>
        <v>0.0151050505651988</v>
      </c>
      <c r="AP39" s="258" t="n">
        <f aca="false">AP38</f>
        <v>0.0150459516862185</v>
      </c>
      <c r="AQ39" s="258" t="n">
        <f aca="false">AQ38</f>
        <v>0.0149868492878765</v>
      </c>
    </row>
    <row r="40" customFormat="false" ht="15" hidden="false" customHeight="false" outlineLevel="0" collapsed="false">
      <c r="L40" s="288" t="n">
        <v>45</v>
      </c>
      <c r="M40" s="288" t="n">
        <f aca="false">2*F55/(2+F55)</f>
        <v>0.00209779731282154</v>
      </c>
      <c r="N40" s="288" t="n">
        <f aca="false">2*G55/(2+G55)</f>
        <v>0.0020578803832053</v>
      </c>
      <c r="O40" s="288" t="n">
        <f aca="false">2*H55/(2+H55)</f>
        <v>0.00201796185852289</v>
      </c>
      <c r="P40" s="288" t="n">
        <f aca="false">2*I55/(2+I55)</f>
        <v>0.00197804173867871</v>
      </c>
      <c r="Q40" s="288" t="n">
        <f aca="false">2*J55/(2+J55)</f>
        <v>0.00193812002357713</v>
      </c>
      <c r="R40" s="288" t="n">
        <f aca="false">2*K55/(2+K55)</f>
        <v>0.00189819671312253</v>
      </c>
      <c r="S40" s="288" t="n">
        <f aca="false">2*L55/(2+L55)</f>
        <v>0.00185827180721929</v>
      </c>
      <c r="T40" s="288" t="n">
        <f aca="false">2*M55/(2+M55)</f>
        <v>0.00181834530577175</v>
      </c>
      <c r="U40" s="288" t="n">
        <f aca="false">2*N55/(2+N55)</f>
        <v>0.00177841720868427</v>
      </c>
      <c r="V40" s="288" t="n">
        <f aca="false">2*O55/(2+O55)</f>
        <v>0.0017384875158612</v>
      </c>
      <c r="W40" s="288" t="n">
        <f aca="false">2*P55/(2+P55)</f>
        <v>0.00169855622720687</v>
      </c>
      <c r="X40" s="288" t="n">
        <f aca="false">2*Q55/(2+Q55)</f>
        <v>0.00165862334262562</v>
      </c>
      <c r="Y40" s="288" t="n">
        <f aca="false">2*R55/(2+R55)</f>
        <v>0.00161868886202176</v>
      </c>
      <c r="Z40" s="288" t="n">
        <f aca="false">2*S55/(2+S55)</f>
        <v>0.00157875278529961</v>
      </c>
      <c r="AA40" s="288" t="n">
        <f aca="false">2*T55/(2+T55)</f>
        <v>0.00153881511236348</v>
      </c>
      <c r="AB40" s="288" t="n">
        <f aca="false">2*U55/(2+U55)</f>
        <v>0.00149887584311766</v>
      </c>
      <c r="AC40" s="288" t="n">
        <f aca="false">2*V55/(2+V55)</f>
        <v>0.00147890560984871</v>
      </c>
      <c r="AD40" s="288" t="n">
        <f aca="false">2*W55/(2+W55)</f>
        <v>0.00145893497746645</v>
      </c>
      <c r="AE40" s="288" t="n">
        <f aca="false">2*X55/(2+X55)</f>
        <v>0.00143896394595891</v>
      </c>
      <c r="AF40" s="288" t="n">
        <f aca="false">2*Y55/(2+Y55)</f>
        <v>0.00141899251531413</v>
      </c>
      <c r="AG40" s="288" t="n">
        <f aca="false">2*Z55/(2+Z55)</f>
        <v>0.00139902068552014</v>
      </c>
      <c r="AH40" s="288" t="n">
        <f aca="false">2*AA55/(2+AA55)</f>
        <v>0.00139902068552014</v>
      </c>
      <c r="AI40" s="288" t="n">
        <f aca="false">2*AB55/(2+AB55)</f>
        <v>0.00139902068552014</v>
      </c>
      <c r="AJ40" s="288" t="n">
        <f aca="false">2*AC55/(2+AC55)</f>
        <v>0.00139902068552014</v>
      </c>
      <c r="AK40" s="288" t="n">
        <f aca="false">2*AD55/(2+AD55)</f>
        <v>0.00139902068552014</v>
      </c>
      <c r="AL40" s="288" t="n">
        <f aca="false">2*AE55/(2+AE55)</f>
        <v>0.00139902068552014</v>
      </c>
      <c r="AM40" s="288" t="n">
        <f aca="false">2*AF55/(2+AF55)</f>
        <v>0.00139902068552014</v>
      </c>
      <c r="AN40" s="288" t="n">
        <f aca="false">2*AG55/(2+AG55)</f>
        <v>0.00139902068552014</v>
      </c>
      <c r="AO40" s="288" t="n">
        <f aca="false">2*AH55/(2+AH55)</f>
        <v>0.00139902068552014</v>
      </c>
      <c r="AP40" s="288" t="n">
        <f aca="false">2*AI55/(2+AI55)</f>
        <v>0.00139902068552014</v>
      </c>
      <c r="AQ40" s="288" t="n">
        <f aca="false">2*AJ55/(2+AJ55)</f>
        <v>0.00139902068552014</v>
      </c>
    </row>
    <row r="41" customFormat="false" ht="15" hidden="false" customHeight="false" outlineLevel="0" collapsed="false">
      <c r="L41" s="258" t="n">
        <v>46</v>
      </c>
      <c r="M41" s="258" t="n">
        <f aca="false">M40</f>
        <v>0.00209779731282154</v>
      </c>
      <c r="N41" s="258" t="n">
        <f aca="false">N40</f>
        <v>0.0020578803832053</v>
      </c>
      <c r="O41" s="258" t="n">
        <f aca="false">O40</f>
        <v>0.00201796185852289</v>
      </c>
      <c r="P41" s="258" t="n">
        <f aca="false">P40</f>
        <v>0.00197804173867871</v>
      </c>
      <c r="Q41" s="258" t="n">
        <f aca="false">Q40</f>
        <v>0.00193812002357713</v>
      </c>
      <c r="R41" s="258" t="n">
        <f aca="false">R40</f>
        <v>0.00189819671312253</v>
      </c>
      <c r="S41" s="258" t="n">
        <f aca="false">S40</f>
        <v>0.00185827180721929</v>
      </c>
      <c r="T41" s="258" t="n">
        <f aca="false">T40</f>
        <v>0.00181834530577175</v>
      </c>
      <c r="U41" s="258" t="n">
        <f aca="false">U40</f>
        <v>0.00177841720868427</v>
      </c>
      <c r="V41" s="258" t="n">
        <f aca="false">V40</f>
        <v>0.0017384875158612</v>
      </c>
      <c r="W41" s="258" t="n">
        <f aca="false">W40</f>
        <v>0.00169855622720687</v>
      </c>
      <c r="X41" s="258" t="n">
        <f aca="false">X40</f>
        <v>0.00165862334262562</v>
      </c>
      <c r="Y41" s="258" t="n">
        <f aca="false">Y40</f>
        <v>0.00161868886202176</v>
      </c>
      <c r="Z41" s="258" t="n">
        <f aca="false">Z40</f>
        <v>0.00157875278529961</v>
      </c>
      <c r="AA41" s="258" t="n">
        <f aca="false">AA40</f>
        <v>0.00153881511236348</v>
      </c>
      <c r="AB41" s="258" t="n">
        <f aca="false">AB40</f>
        <v>0.00149887584311766</v>
      </c>
      <c r="AC41" s="258" t="n">
        <f aca="false">AC40</f>
        <v>0.00147890560984871</v>
      </c>
      <c r="AD41" s="258" t="n">
        <f aca="false">AD40</f>
        <v>0.00145893497746645</v>
      </c>
      <c r="AE41" s="258" t="n">
        <f aca="false">AE40</f>
        <v>0.00143896394595891</v>
      </c>
      <c r="AF41" s="258" t="n">
        <f aca="false">AF40</f>
        <v>0.00141899251531413</v>
      </c>
      <c r="AG41" s="258" t="n">
        <f aca="false">AG40</f>
        <v>0.00139902068552014</v>
      </c>
      <c r="AH41" s="258" t="n">
        <f aca="false">AH40</f>
        <v>0.00139902068552014</v>
      </c>
      <c r="AI41" s="258" t="n">
        <f aca="false">AI40</f>
        <v>0.00139902068552014</v>
      </c>
      <c r="AJ41" s="258" t="n">
        <f aca="false">AJ40</f>
        <v>0.00139902068552014</v>
      </c>
      <c r="AK41" s="258" t="n">
        <f aca="false">AK40</f>
        <v>0.00139902068552014</v>
      </c>
      <c r="AL41" s="258" t="n">
        <f aca="false">AL40</f>
        <v>0.00139902068552014</v>
      </c>
      <c r="AM41" s="258" t="n">
        <f aca="false">AM40</f>
        <v>0.00139902068552014</v>
      </c>
      <c r="AN41" s="258" t="n">
        <f aca="false">AN40</f>
        <v>0.00139902068552014</v>
      </c>
      <c r="AO41" s="258" t="n">
        <f aca="false">AO40</f>
        <v>0.00139902068552014</v>
      </c>
      <c r="AP41" s="258" t="n">
        <f aca="false">AP40</f>
        <v>0.00139902068552014</v>
      </c>
      <c r="AQ41" s="258" t="n">
        <f aca="false">AQ40</f>
        <v>0.00139902068552014</v>
      </c>
    </row>
    <row r="42" customFormat="false" ht="15" hidden="false" customHeight="false" outlineLevel="0" collapsed="false">
      <c r="L42" s="288" t="n">
        <v>47</v>
      </c>
      <c r="M42" s="288" t="n">
        <f aca="false">M41</f>
        <v>0.00209779731282154</v>
      </c>
      <c r="N42" s="288" t="n">
        <f aca="false">N41</f>
        <v>0.0020578803832053</v>
      </c>
      <c r="O42" s="288" t="n">
        <f aca="false">O41</f>
        <v>0.00201796185852289</v>
      </c>
      <c r="P42" s="288" t="n">
        <f aca="false">P41</f>
        <v>0.00197804173867871</v>
      </c>
      <c r="Q42" s="288" t="n">
        <f aca="false">Q41</f>
        <v>0.00193812002357713</v>
      </c>
      <c r="R42" s="288" t="n">
        <f aca="false">R41</f>
        <v>0.00189819671312253</v>
      </c>
      <c r="S42" s="288" t="n">
        <f aca="false">S41</f>
        <v>0.00185827180721929</v>
      </c>
      <c r="T42" s="288" t="n">
        <f aca="false">T41</f>
        <v>0.00181834530577175</v>
      </c>
      <c r="U42" s="288" t="n">
        <f aca="false">U41</f>
        <v>0.00177841720868427</v>
      </c>
      <c r="V42" s="288" t="n">
        <f aca="false">V41</f>
        <v>0.0017384875158612</v>
      </c>
      <c r="W42" s="288" t="n">
        <f aca="false">W41</f>
        <v>0.00169855622720687</v>
      </c>
      <c r="X42" s="288" t="n">
        <f aca="false">X41</f>
        <v>0.00165862334262562</v>
      </c>
      <c r="Y42" s="288" t="n">
        <f aca="false">Y41</f>
        <v>0.00161868886202176</v>
      </c>
      <c r="Z42" s="288" t="n">
        <f aca="false">Z41</f>
        <v>0.00157875278529961</v>
      </c>
      <c r="AA42" s="288" t="n">
        <f aca="false">AA41</f>
        <v>0.00153881511236348</v>
      </c>
      <c r="AB42" s="288" t="n">
        <f aca="false">AB41</f>
        <v>0.00149887584311766</v>
      </c>
      <c r="AC42" s="288" t="n">
        <f aca="false">AC41</f>
        <v>0.00147890560984871</v>
      </c>
      <c r="AD42" s="288" t="n">
        <f aca="false">AD41</f>
        <v>0.00145893497746645</v>
      </c>
      <c r="AE42" s="288" t="n">
        <f aca="false">AE41</f>
        <v>0.00143896394595891</v>
      </c>
      <c r="AF42" s="288" t="n">
        <f aca="false">AF41</f>
        <v>0.00141899251531413</v>
      </c>
      <c r="AG42" s="288" t="n">
        <f aca="false">AG41</f>
        <v>0.00139902068552014</v>
      </c>
      <c r="AH42" s="288" t="n">
        <f aca="false">AH41</f>
        <v>0.00139902068552014</v>
      </c>
      <c r="AI42" s="288" t="n">
        <f aca="false">AI41</f>
        <v>0.00139902068552014</v>
      </c>
      <c r="AJ42" s="288" t="n">
        <f aca="false">AJ41</f>
        <v>0.00139902068552014</v>
      </c>
      <c r="AK42" s="288" t="n">
        <f aca="false">AK41</f>
        <v>0.00139902068552014</v>
      </c>
      <c r="AL42" s="288" t="n">
        <f aca="false">AL41</f>
        <v>0.00139902068552014</v>
      </c>
      <c r="AM42" s="288" t="n">
        <f aca="false">AM41</f>
        <v>0.00139902068552014</v>
      </c>
      <c r="AN42" s="288" t="n">
        <f aca="false">AN41</f>
        <v>0.00139902068552014</v>
      </c>
      <c r="AO42" s="288" t="n">
        <f aca="false">AO41</f>
        <v>0.00139902068552014</v>
      </c>
      <c r="AP42" s="288" t="n">
        <f aca="false">AP41</f>
        <v>0.00139902068552014</v>
      </c>
      <c r="AQ42" s="288" t="n">
        <f aca="false">AQ41</f>
        <v>0.00139902068552014</v>
      </c>
    </row>
    <row r="43" customFormat="false" ht="15" hidden="false" customHeight="false" outlineLevel="0" collapsed="false">
      <c r="L43" s="258" t="n">
        <v>48</v>
      </c>
      <c r="M43" s="258" t="n">
        <f aca="false">M42</f>
        <v>0.00209779731282154</v>
      </c>
      <c r="N43" s="258" t="n">
        <f aca="false">N42</f>
        <v>0.0020578803832053</v>
      </c>
      <c r="O43" s="258" t="n">
        <f aca="false">O42</f>
        <v>0.00201796185852289</v>
      </c>
      <c r="P43" s="258" t="n">
        <f aca="false">P42</f>
        <v>0.00197804173867871</v>
      </c>
      <c r="Q43" s="258" t="n">
        <f aca="false">Q42</f>
        <v>0.00193812002357713</v>
      </c>
      <c r="R43" s="258" t="n">
        <f aca="false">R42</f>
        <v>0.00189819671312253</v>
      </c>
      <c r="S43" s="258" t="n">
        <f aca="false">S42</f>
        <v>0.00185827180721929</v>
      </c>
      <c r="T43" s="258" t="n">
        <f aca="false">T42</f>
        <v>0.00181834530577175</v>
      </c>
      <c r="U43" s="258" t="n">
        <f aca="false">U42</f>
        <v>0.00177841720868427</v>
      </c>
      <c r="V43" s="258" t="n">
        <f aca="false">V42</f>
        <v>0.0017384875158612</v>
      </c>
      <c r="W43" s="258" t="n">
        <f aca="false">W42</f>
        <v>0.00169855622720687</v>
      </c>
      <c r="X43" s="258" t="n">
        <f aca="false">X42</f>
        <v>0.00165862334262562</v>
      </c>
      <c r="Y43" s="258" t="n">
        <f aca="false">Y42</f>
        <v>0.00161868886202176</v>
      </c>
      <c r="Z43" s="258" t="n">
        <f aca="false">Z42</f>
        <v>0.00157875278529961</v>
      </c>
      <c r="AA43" s="258" t="n">
        <f aca="false">AA42</f>
        <v>0.00153881511236348</v>
      </c>
      <c r="AB43" s="258" t="n">
        <f aca="false">AB42</f>
        <v>0.00149887584311766</v>
      </c>
      <c r="AC43" s="258" t="n">
        <f aca="false">AC42</f>
        <v>0.00147890560984871</v>
      </c>
      <c r="AD43" s="258" t="n">
        <f aca="false">AD42</f>
        <v>0.00145893497746645</v>
      </c>
      <c r="AE43" s="258" t="n">
        <f aca="false">AE42</f>
        <v>0.00143896394595891</v>
      </c>
      <c r="AF43" s="258" t="n">
        <f aca="false">AF42</f>
        <v>0.00141899251531413</v>
      </c>
      <c r="AG43" s="258" t="n">
        <f aca="false">AG42</f>
        <v>0.00139902068552014</v>
      </c>
      <c r="AH43" s="258" t="n">
        <f aca="false">AH42</f>
        <v>0.00139902068552014</v>
      </c>
      <c r="AI43" s="258" t="n">
        <f aca="false">AI42</f>
        <v>0.00139902068552014</v>
      </c>
      <c r="AJ43" s="258" t="n">
        <f aca="false">AJ42</f>
        <v>0.00139902068552014</v>
      </c>
      <c r="AK43" s="258" t="n">
        <f aca="false">AK42</f>
        <v>0.00139902068552014</v>
      </c>
      <c r="AL43" s="258" t="n">
        <f aca="false">AL42</f>
        <v>0.00139902068552014</v>
      </c>
      <c r="AM43" s="258" t="n">
        <f aca="false">AM42</f>
        <v>0.00139902068552014</v>
      </c>
      <c r="AN43" s="258" t="n">
        <f aca="false">AN42</f>
        <v>0.00139902068552014</v>
      </c>
      <c r="AO43" s="258" t="n">
        <f aca="false">AO42</f>
        <v>0.00139902068552014</v>
      </c>
      <c r="AP43" s="258" t="n">
        <f aca="false">AP42</f>
        <v>0.00139902068552014</v>
      </c>
      <c r="AQ43" s="258" t="n">
        <f aca="false">AQ42</f>
        <v>0.00139902068552014</v>
      </c>
    </row>
    <row r="44" customFormat="false" ht="15.25" hidden="false" customHeight="false" outlineLevel="0" collapsed="false">
      <c r="L44" s="288" t="n">
        <v>49</v>
      </c>
      <c r="M44" s="288" t="n">
        <f aca="false">M43</f>
        <v>0.00209779731282154</v>
      </c>
      <c r="N44" s="288" t="n">
        <f aca="false">N43</f>
        <v>0.0020578803832053</v>
      </c>
      <c r="O44" s="288" t="n">
        <f aca="false">O43</f>
        <v>0.00201796185852289</v>
      </c>
      <c r="P44" s="288" t="n">
        <f aca="false">P43</f>
        <v>0.00197804173867871</v>
      </c>
      <c r="Q44" s="288" t="n">
        <f aca="false">Q43</f>
        <v>0.00193812002357713</v>
      </c>
      <c r="R44" s="288" t="n">
        <f aca="false">R43</f>
        <v>0.00189819671312253</v>
      </c>
      <c r="S44" s="288" t="n">
        <f aca="false">S43</f>
        <v>0.00185827180721929</v>
      </c>
      <c r="T44" s="288" t="n">
        <f aca="false">T43</f>
        <v>0.00181834530577175</v>
      </c>
      <c r="U44" s="288" t="n">
        <f aca="false">U43</f>
        <v>0.00177841720868427</v>
      </c>
      <c r="V44" s="288" t="n">
        <f aca="false">V43</f>
        <v>0.0017384875158612</v>
      </c>
      <c r="W44" s="288" t="n">
        <f aca="false">W43</f>
        <v>0.00169855622720687</v>
      </c>
      <c r="X44" s="288" t="n">
        <f aca="false">X43</f>
        <v>0.00165862334262562</v>
      </c>
      <c r="Y44" s="288" t="n">
        <f aca="false">Y43</f>
        <v>0.00161868886202176</v>
      </c>
      <c r="Z44" s="288" t="n">
        <f aca="false">Z43</f>
        <v>0.00157875278529961</v>
      </c>
      <c r="AA44" s="288" t="n">
        <f aca="false">AA43</f>
        <v>0.00153881511236348</v>
      </c>
      <c r="AB44" s="288" t="n">
        <f aca="false">AB43</f>
        <v>0.00149887584311766</v>
      </c>
      <c r="AC44" s="288" t="n">
        <f aca="false">AC43</f>
        <v>0.00147890560984871</v>
      </c>
      <c r="AD44" s="288" t="n">
        <f aca="false">AD43</f>
        <v>0.00145893497746645</v>
      </c>
      <c r="AE44" s="288" t="n">
        <f aca="false">AE43</f>
        <v>0.00143896394595891</v>
      </c>
      <c r="AF44" s="288" t="n">
        <f aca="false">AF43</f>
        <v>0.00141899251531413</v>
      </c>
      <c r="AG44" s="288" t="n">
        <f aca="false">AG43</f>
        <v>0.00139902068552014</v>
      </c>
      <c r="AH44" s="288" t="n">
        <f aca="false">AH43</f>
        <v>0.00139902068552014</v>
      </c>
      <c r="AI44" s="288" t="n">
        <f aca="false">AI43</f>
        <v>0.00139902068552014</v>
      </c>
      <c r="AJ44" s="288" t="n">
        <f aca="false">AJ43</f>
        <v>0.00139902068552014</v>
      </c>
      <c r="AK44" s="288" t="n">
        <f aca="false">AK43</f>
        <v>0.00139902068552014</v>
      </c>
      <c r="AL44" s="288" t="n">
        <f aca="false">AL43</f>
        <v>0.00139902068552014</v>
      </c>
      <c r="AM44" s="288" t="n">
        <f aca="false">AM43</f>
        <v>0.00139902068552014</v>
      </c>
      <c r="AN44" s="288" t="n">
        <f aca="false">AN43</f>
        <v>0.00139902068552014</v>
      </c>
      <c r="AO44" s="288" t="n">
        <f aca="false">AO43</f>
        <v>0.00139902068552014</v>
      </c>
      <c r="AP44" s="288" t="n">
        <f aca="false">AP43</f>
        <v>0.00139902068552014</v>
      </c>
      <c r="AQ44" s="288" t="n">
        <f aca="false">AQ43</f>
        <v>0.00139902068552014</v>
      </c>
    </row>
    <row r="45" customFormat="false" ht="15" hidden="false" customHeight="false" outlineLevel="0" collapsed="false">
      <c r="L45" s="258"/>
    </row>
    <row r="47" customFormat="false" ht="15" hidden="false" customHeight="false" outlineLevel="0" collapsed="false">
      <c r="B47" s="101" t="s">
        <v>6</v>
      </c>
      <c r="C47" s="101"/>
      <c r="D47" s="101"/>
      <c r="E47" s="101"/>
      <c r="F47" s="34" t="n">
        <v>2010</v>
      </c>
      <c r="G47" s="39" t="n">
        <v>2011</v>
      </c>
      <c r="H47" s="39" t="n">
        <v>2012</v>
      </c>
      <c r="I47" s="39" t="n">
        <v>2013</v>
      </c>
      <c r="J47" s="39" t="n">
        <v>2014</v>
      </c>
      <c r="K47" s="34" t="n">
        <v>2015</v>
      </c>
      <c r="L47" s="39" t="n">
        <v>2016</v>
      </c>
      <c r="M47" s="39" t="n">
        <v>2017</v>
      </c>
      <c r="N47" s="39" t="n">
        <v>2018</v>
      </c>
      <c r="O47" s="39" t="n">
        <v>2019</v>
      </c>
      <c r="P47" s="34" t="n">
        <v>2020</v>
      </c>
      <c r="Q47" s="39" t="n">
        <v>2021</v>
      </c>
      <c r="R47" s="39" t="n">
        <v>2022</v>
      </c>
      <c r="S47" s="39" t="n">
        <v>2023</v>
      </c>
      <c r="T47" s="39" t="n">
        <v>2024</v>
      </c>
      <c r="U47" s="34" t="n">
        <v>2025</v>
      </c>
      <c r="V47" s="39" t="n">
        <v>2026</v>
      </c>
      <c r="W47" s="39" t="n">
        <v>2027</v>
      </c>
      <c r="X47" s="39" t="n">
        <v>2028</v>
      </c>
      <c r="Y47" s="39" t="n">
        <v>2029</v>
      </c>
      <c r="Z47" s="34" t="n">
        <v>2030</v>
      </c>
      <c r="AA47" s="39" t="n">
        <v>2031</v>
      </c>
      <c r="AB47" s="39" t="n">
        <v>2032</v>
      </c>
      <c r="AC47" s="39" t="n">
        <v>2033</v>
      </c>
      <c r="AD47" s="39" t="n">
        <v>2034</v>
      </c>
      <c r="AE47" s="34" t="n">
        <v>2035</v>
      </c>
      <c r="AF47" s="39" t="n">
        <v>2036</v>
      </c>
      <c r="AG47" s="39" t="n">
        <v>2037</v>
      </c>
      <c r="AH47" s="39" t="n">
        <v>2038</v>
      </c>
      <c r="AI47" s="39" t="n">
        <v>2039</v>
      </c>
      <c r="AJ47" s="88" t="n">
        <v>2040</v>
      </c>
    </row>
    <row r="48" customFormat="false" ht="15.25" hidden="false" customHeight="true" outlineLevel="0" collapsed="false">
      <c r="B48" s="17" t="s">
        <v>7</v>
      </c>
      <c r="C48" s="17"/>
      <c r="D48" s="16" t="s">
        <v>14</v>
      </c>
      <c r="E48" s="31" t="s">
        <v>33</v>
      </c>
      <c r="F48" s="98" t="n">
        <v>0.0026</v>
      </c>
      <c r="G48" s="40" t="n">
        <f aca="false">F48+(K48-F48)/5</f>
        <v>0.00254</v>
      </c>
      <c r="H48" s="40" t="n">
        <f aca="false">G48+(K48-F48)/5</f>
        <v>0.00248</v>
      </c>
      <c r="I48" s="40" t="n">
        <f aca="false">H48+(K48-F48)/5</f>
        <v>0.00242</v>
      </c>
      <c r="J48" s="40" t="n">
        <f aca="false">I48+(K48-F48)/5</f>
        <v>0.00236</v>
      </c>
      <c r="K48" s="98" t="n">
        <v>0.0023</v>
      </c>
      <c r="L48" s="40" t="n">
        <f aca="false">K48+(P48-K48)/5</f>
        <v>0.00226</v>
      </c>
      <c r="M48" s="40" t="n">
        <f aca="false">L48+(P48-K48)/5</f>
        <v>0.00222</v>
      </c>
      <c r="N48" s="40" t="n">
        <f aca="false">M48+(P48-K48)/5</f>
        <v>0.00218</v>
      </c>
      <c r="O48" s="40" t="n">
        <f aca="false">N48+(P48-K48)/5</f>
        <v>0.00214</v>
      </c>
      <c r="P48" s="98" t="n">
        <v>0.0021</v>
      </c>
      <c r="Q48" s="40" t="n">
        <f aca="false">P48+(U48-P48)/5</f>
        <v>0.00208</v>
      </c>
      <c r="R48" s="40" t="n">
        <f aca="false">Q48+(U48-P48)/5</f>
        <v>0.00206</v>
      </c>
      <c r="S48" s="40" t="n">
        <f aca="false">R48+(U48-P48)/5</f>
        <v>0.00204</v>
      </c>
      <c r="T48" s="40" t="n">
        <f aca="false">S48+(U48-P48)/5</f>
        <v>0.00202</v>
      </c>
      <c r="U48" s="98" t="n">
        <v>0.002</v>
      </c>
      <c r="V48" s="40" t="n">
        <f aca="false">U48+(Z48-U48)/5</f>
        <v>0.00198</v>
      </c>
      <c r="W48" s="40" t="n">
        <f aca="false">V48+(Z48-U48)/5</f>
        <v>0.00196</v>
      </c>
      <c r="X48" s="40" t="n">
        <f aca="false">W48+(Z48-U48)/5</f>
        <v>0.00194</v>
      </c>
      <c r="Y48" s="40" t="n">
        <f aca="false">X48+(Z48-U48)/5</f>
        <v>0.00192</v>
      </c>
      <c r="Z48" s="98" t="n">
        <v>0.0019</v>
      </c>
      <c r="AA48" s="40" t="n">
        <f aca="false">Z48+(AE48-Z48)/5</f>
        <v>0.00188</v>
      </c>
      <c r="AB48" s="40" t="n">
        <f aca="false">AA48+(AE48-Z48)/5</f>
        <v>0.00186</v>
      </c>
      <c r="AC48" s="40" t="n">
        <f aca="false">AB48+(AE48-Z48)/5</f>
        <v>0.00184</v>
      </c>
      <c r="AD48" s="40" t="n">
        <f aca="false">AC48+(AE48-Z48)/5</f>
        <v>0.00182</v>
      </c>
      <c r="AE48" s="98" t="n">
        <v>0.0018</v>
      </c>
      <c r="AF48" s="40" t="n">
        <f aca="false">AE48+(AJ48-AE48)/5</f>
        <v>0.00178</v>
      </c>
      <c r="AG48" s="40" t="n">
        <f aca="false">AF48+(AJ48-AE48)/5</f>
        <v>0.00176</v>
      </c>
      <c r="AH48" s="40" t="n">
        <f aca="false">AG48+(AJ48-AE48)/5</f>
        <v>0.00174</v>
      </c>
      <c r="AI48" s="40" t="n">
        <f aca="false">AH48+(AJ48-AE48)/5</f>
        <v>0.00172</v>
      </c>
      <c r="AJ48" s="131" t="n">
        <v>0.0017</v>
      </c>
    </row>
    <row r="49" customFormat="false" ht="15" hidden="false" customHeight="false" outlineLevel="0" collapsed="false">
      <c r="B49" s="17"/>
      <c r="C49" s="17"/>
      <c r="D49" s="16"/>
      <c r="E49" s="32" t="s">
        <v>34</v>
      </c>
      <c r="F49" s="98" t="n">
        <v>0.0631</v>
      </c>
      <c r="G49" s="40" t="n">
        <f aca="false">F49+(K49-F49)/5</f>
        <v>0.06248</v>
      </c>
      <c r="H49" s="40" t="n">
        <f aca="false">G49+(K49-F49)/5</f>
        <v>0.06186</v>
      </c>
      <c r="I49" s="40" t="n">
        <f aca="false">H49+(K49-F49)/5</f>
        <v>0.06124</v>
      </c>
      <c r="J49" s="40" t="n">
        <f aca="false">I49+(K49-F49)/5</f>
        <v>0.06062</v>
      </c>
      <c r="K49" s="98" t="n">
        <v>0.06</v>
      </c>
      <c r="L49" s="40" t="n">
        <f aca="false">K49+(P49-K49)/5</f>
        <v>0.05936</v>
      </c>
      <c r="M49" s="40" t="n">
        <f aca="false">L49+(P49-K49)/5</f>
        <v>0.05872</v>
      </c>
      <c r="N49" s="40" t="n">
        <f aca="false">M49+(P49-K49)/5</f>
        <v>0.05808</v>
      </c>
      <c r="O49" s="40" t="n">
        <f aca="false">N49+(P49-K49)/5</f>
        <v>0.05744</v>
      </c>
      <c r="P49" s="98" t="n">
        <v>0.0568</v>
      </c>
      <c r="Q49" s="40" t="n">
        <f aca="false">P49+(U49-P49)/5</f>
        <v>0.05638</v>
      </c>
      <c r="R49" s="40" t="n">
        <f aca="false">Q49+(U49-P49)/5</f>
        <v>0.05596</v>
      </c>
      <c r="S49" s="40" t="n">
        <f aca="false">R49+(U49-P49)/5</f>
        <v>0.05554</v>
      </c>
      <c r="T49" s="40" t="n">
        <f aca="false">S49+(U49-P49)/5</f>
        <v>0.05512</v>
      </c>
      <c r="U49" s="98" t="n">
        <v>0.0547</v>
      </c>
      <c r="V49" s="40" t="n">
        <f aca="false">U49+(Z49-U49)/5</f>
        <v>0.0545</v>
      </c>
      <c r="W49" s="40" t="n">
        <f aca="false">V49+(Z49-U49)/5</f>
        <v>0.0543</v>
      </c>
      <c r="X49" s="40" t="n">
        <f aca="false">W49+(Z49-U49)/5</f>
        <v>0.0541</v>
      </c>
      <c r="Y49" s="40" t="n">
        <f aca="false">X49+(Z49-U49)/5</f>
        <v>0.0539</v>
      </c>
      <c r="Z49" s="98" t="n">
        <v>0.0537</v>
      </c>
      <c r="AA49" s="40" t="n">
        <f aca="false">Z49+(AE49-Z49)/5</f>
        <v>0.05352</v>
      </c>
      <c r="AB49" s="40" t="n">
        <f aca="false">AA49+(AE49-Z49)/5</f>
        <v>0.05334</v>
      </c>
      <c r="AC49" s="40" t="n">
        <f aca="false">AB49+(AE49-Z49)/5</f>
        <v>0.05316</v>
      </c>
      <c r="AD49" s="40" t="n">
        <f aca="false">AC49+(AE49-Z49)/5</f>
        <v>0.05298</v>
      </c>
      <c r="AE49" s="98" t="n">
        <v>0.0528</v>
      </c>
      <c r="AF49" s="40" t="n">
        <f aca="false">AE49+(AJ49-AE49)/5</f>
        <v>0.05264</v>
      </c>
      <c r="AG49" s="40" t="n">
        <f aca="false">AF49+(AJ49-AE49)/5</f>
        <v>0.05248</v>
      </c>
      <c r="AH49" s="40" t="n">
        <f aca="false">AG49+(AJ49-AE49)/5</f>
        <v>0.05232</v>
      </c>
      <c r="AI49" s="40" t="n">
        <f aca="false">AH49+(AJ49-AE49)/5</f>
        <v>0.05216</v>
      </c>
      <c r="AJ49" s="131" t="n">
        <v>0.052</v>
      </c>
    </row>
    <row r="50" customFormat="false" ht="15" hidden="false" customHeight="false" outlineLevel="0" collapsed="false">
      <c r="B50" s="17"/>
      <c r="C50" s="17"/>
      <c r="D50" s="16"/>
      <c r="E50" s="32" t="s">
        <v>35</v>
      </c>
      <c r="F50" s="98" t="n">
        <v>0.1125</v>
      </c>
      <c r="G50" s="40" t="n">
        <f aca="false">F50+(K50-F50)/5</f>
        <v>0.11096</v>
      </c>
      <c r="H50" s="40" t="n">
        <f aca="false">G50+(K50-F50)/5</f>
        <v>0.10942</v>
      </c>
      <c r="I50" s="40" t="n">
        <f aca="false">H50+(K50-F50)/5</f>
        <v>0.10788</v>
      </c>
      <c r="J50" s="40" t="n">
        <f aca="false">I50+(K50-F50)/5</f>
        <v>0.10634</v>
      </c>
      <c r="K50" s="98" t="n">
        <v>0.1048</v>
      </c>
      <c r="L50" s="40" t="n">
        <f aca="false">K50+(P50-K50)/5</f>
        <v>0.1036</v>
      </c>
      <c r="M50" s="40" t="n">
        <f aca="false">L50+(P50-K50)/5</f>
        <v>0.1024</v>
      </c>
      <c r="N50" s="40" t="n">
        <f aca="false">M50+(P50-K50)/5</f>
        <v>0.1012</v>
      </c>
      <c r="O50" s="40" t="n">
        <f aca="false">N50+(P50-K50)/5</f>
        <v>0.1</v>
      </c>
      <c r="P50" s="98" t="n">
        <v>0.0988</v>
      </c>
      <c r="Q50" s="40" t="n">
        <f aca="false">P50+(U50-P50)/5</f>
        <v>0.0977</v>
      </c>
      <c r="R50" s="40" t="n">
        <f aca="false">Q50+(U50-P50)/5</f>
        <v>0.0966</v>
      </c>
      <c r="S50" s="40" t="n">
        <f aca="false">R50+(U50-P50)/5</f>
        <v>0.0955</v>
      </c>
      <c r="T50" s="40" t="n">
        <f aca="false">S50+(U50-P50)/5</f>
        <v>0.0944</v>
      </c>
      <c r="U50" s="98" t="n">
        <v>0.0933</v>
      </c>
      <c r="V50" s="40" t="n">
        <f aca="false">U50+(Z50-U50)/5</f>
        <v>0.09262</v>
      </c>
      <c r="W50" s="40" t="n">
        <f aca="false">V50+(Z50-U50)/5</f>
        <v>0.09194</v>
      </c>
      <c r="X50" s="40" t="n">
        <f aca="false">W50+(Z50-U50)/5</f>
        <v>0.09126</v>
      </c>
      <c r="Y50" s="40" t="n">
        <f aca="false">X50+(Z50-U50)/5</f>
        <v>0.09058</v>
      </c>
      <c r="Z50" s="98" t="n">
        <v>0.0899</v>
      </c>
      <c r="AA50" s="40" t="n">
        <f aca="false">Z50+(AE50-Z50)/5</f>
        <v>0.08948</v>
      </c>
      <c r="AB50" s="40" t="n">
        <f aca="false">AA50+(AE50-Z50)/5</f>
        <v>0.08906</v>
      </c>
      <c r="AC50" s="40" t="n">
        <f aca="false">AB50+(AE50-Z50)/5</f>
        <v>0.08864</v>
      </c>
      <c r="AD50" s="40" t="n">
        <f aca="false">AC50+(AE50-Z50)/5</f>
        <v>0.08822</v>
      </c>
      <c r="AE50" s="98" t="n">
        <v>0.0878</v>
      </c>
      <c r="AF50" s="40" t="n">
        <f aca="false">AE50+(AJ50-AE50)/5</f>
        <v>0.08744</v>
      </c>
      <c r="AG50" s="40" t="n">
        <f aca="false">AF50+(AJ50-AE50)/5</f>
        <v>0.08708</v>
      </c>
      <c r="AH50" s="40" t="n">
        <f aca="false">AG50+(AJ50-AE50)/5</f>
        <v>0.08672</v>
      </c>
      <c r="AI50" s="40" t="n">
        <f aca="false">AH50+(AJ50-AE50)/5</f>
        <v>0.08636</v>
      </c>
      <c r="AJ50" s="131" t="n">
        <v>0.086</v>
      </c>
    </row>
    <row r="51" customFormat="false" ht="15" hidden="false" customHeight="false" outlineLevel="0" collapsed="false">
      <c r="B51" s="17"/>
      <c r="C51" s="17"/>
      <c r="D51" s="16"/>
      <c r="E51" s="32" t="s">
        <v>36</v>
      </c>
      <c r="F51" s="98" t="n">
        <v>0.1132</v>
      </c>
      <c r="G51" s="40" t="n">
        <f aca="false">F51+(K51-F51)/5</f>
        <v>0.11202</v>
      </c>
      <c r="H51" s="40" t="n">
        <f aca="false">G51+(K51-F51)/5</f>
        <v>0.11084</v>
      </c>
      <c r="I51" s="40" t="n">
        <f aca="false">H51+(K51-F51)/5</f>
        <v>0.10966</v>
      </c>
      <c r="J51" s="40" t="n">
        <f aca="false">I51+(K51-F51)/5</f>
        <v>0.10848</v>
      </c>
      <c r="K51" s="98" t="n">
        <v>0.1073</v>
      </c>
      <c r="L51" s="40" t="n">
        <f aca="false">K51+(P51-K51)/5</f>
        <v>0.10652</v>
      </c>
      <c r="M51" s="40" t="n">
        <f aca="false">L51+(P51-K51)/5</f>
        <v>0.10574</v>
      </c>
      <c r="N51" s="40" t="n">
        <f aca="false">M51+(P51-K51)/5</f>
        <v>0.10496</v>
      </c>
      <c r="O51" s="40" t="n">
        <f aca="false">N51+(P51-K51)/5</f>
        <v>0.10418</v>
      </c>
      <c r="P51" s="98" t="n">
        <v>0.1034</v>
      </c>
      <c r="Q51" s="40" t="n">
        <f aca="false">P51+(U51-P51)/5</f>
        <v>0.10278</v>
      </c>
      <c r="R51" s="40" t="n">
        <f aca="false">Q51+(U51-P51)/5</f>
        <v>0.10216</v>
      </c>
      <c r="S51" s="40" t="n">
        <f aca="false">R51+(U51-P51)/5</f>
        <v>0.10154</v>
      </c>
      <c r="T51" s="40" t="n">
        <f aca="false">S51+(U51-P51)/5</f>
        <v>0.10092</v>
      </c>
      <c r="U51" s="98" t="n">
        <v>0.1003</v>
      </c>
      <c r="V51" s="40" t="n">
        <f aca="false">U51+(Z51-U51)/5</f>
        <v>0.09974</v>
      </c>
      <c r="W51" s="40" t="n">
        <f aca="false">V51+(Z51-U51)/5</f>
        <v>0.09918</v>
      </c>
      <c r="X51" s="40" t="n">
        <f aca="false">W51+(Z51-U51)/5</f>
        <v>0.09862</v>
      </c>
      <c r="Y51" s="40" t="n">
        <f aca="false">X51+(Z51-U51)/5</f>
        <v>0.09806</v>
      </c>
      <c r="Z51" s="98" t="n">
        <v>0.0975</v>
      </c>
      <c r="AA51" s="40" t="n">
        <f aca="false">Z51+(AE51-Z51)/5</f>
        <v>0.09718</v>
      </c>
      <c r="AB51" s="40" t="n">
        <f aca="false">AA51+(AE51-Z51)/5</f>
        <v>0.09686</v>
      </c>
      <c r="AC51" s="40" t="n">
        <f aca="false">AB51+(AE51-Z51)/5</f>
        <v>0.09654</v>
      </c>
      <c r="AD51" s="40" t="n">
        <f aca="false">AC51+(AE51-Z51)/5</f>
        <v>0.09622</v>
      </c>
      <c r="AE51" s="98" t="n">
        <v>0.0959</v>
      </c>
      <c r="AF51" s="40" t="n">
        <f aca="false">AE51+(AJ51-AE51)/5</f>
        <v>0.09568</v>
      </c>
      <c r="AG51" s="40" t="n">
        <f aca="false">AF51+(AJ51-AE51)/5</f>
        <v>0.09546</v>
      </c>
      <c r="AH51" s="40" t="n">
        <f aca="false">AG51+(AJ51-AE51)/5</f>
        <v>0.09524</v>
      </c>
      <c r="AI51" s="40" t="n">
        <f aca="false">AH51+(AJ51-AE51)/5</f>
        <v>0.09502</v>
      </c>
      <c r="AJ51" s="131" t="n">
        <v>0.0948</v>
      </c>
    </row>
    <row r="52" customFormat="false" ht="15" hidden="false" customHeight="false" outlineLevel="0" collapsed="false">
      <c r="B52" s="17"/>
      <c r="C52" s="17"/>
      <c r="D52" s="16"/>
      <c r="E52" s="32" t="s">
        <v>37</v>
      </c>
      <c r="F52" s="98" t="n">
        <v>0.1048</v>
      </c>
      <c r="G52" s="40" t="n">
        <f aca="false">F52+(K52-F52)/5</f>
        <v>0.10394</v>
      </c>
      <c r="H52" s="40" t="n">
        <f aca="false">G52+(K52-F52)/5</f>
        <v>0.10308</v>
      </c>
      <c r="I52" s="40" t="n">
        <f aca="false">H52+(K52-F52)/5</f>
        <v>0.10222</v>
      </c>
      <c r="J52" s="40" t="n">
        <f aca="false">I52+(K52-F52)/5</f>
        <v>0.10136</v>
      </c>
      <c r="K52" s="98" t="n">
        <v>0.1005</v>
      </c>
      <c r="L52" s="40" t="n">
        <f aca="false">K52+(P52-K52)/5</f>
        <v>0.09992</v>
      </c>
      <c r="M52" s="40" t="n">
        <f aca="false">L52+(P52-K52)/5</f>
        <v>0.09934</v>
      </c>
      <c r="N52" s="40" t="n">
        <f aca="false">M52+(P52-K52)/5</f>
        <v>0.09876</v>
      </c>
      <c r="O52" s="40" t="n">
        <f aca="false">N52+(P52-K52)/5</f>
        <v>0.09818</v>
      </c>
      <c r="P52" s="98" t="n">
        <v>0.0976</v>
      </c>
      <c r="Q52" s="40" t="n">
        <f aca="false">P52+(U52-P52)/5</f>
        <v>0.09714</v>
      </c>
      <c r="R52" s="40" t="n">
        <f aca="false">Q52+(U52-P52)/5</f>
        <v>0.09668</v>
      </c>
      <c r="S52" s="40" t="n">
        <f aca="false">R52+(U52-P52)/5</f>
        <v>0.09622</v>
      </c>
      <c r="T52" s="40" t="n">
        <f aca="false">S52+(U52-P52)/5</f>
        <v>0.09576</v>
      </c>
      <c r="U52" s="98" t="n">
        <v>0.0953</v>
      </c>
      <c r="V52" s="40" t="n">
        <f aca="false">U52+(Z52-U52)/5</f>
        <v>0.09496</v>
      </c>
      <c r="W52" s="40" t="n">
        <f aca="false">V52+(Z52-U52)/5</f>
        <v>0.09462</v>
      </c>
      <c r="X52" s="40" t="n">
        <f aca="false">W52+(Z52-U52)/5</f>
        <v>0.09428</v>
      </c>
      <c r="Y52" s="40" t="n">
        <f aca="false">X52+(Z52-U52)/5</f>
        <v>0.09394</v>
      </c>
      <c r="Z52" s="98" t="n">
        <v>0.0936</v>
      </c>
      <c r="AA52" s="40" t="n">
        <f aca="false">Z52+(AE52-Z52)/5</f>
        <v>0.09336</v>
      </c>
      <c r="AB52" s="40" t="n">
        <f aca="false">AA52+(AE52-Z52)/5</f>
        <v>0.09312</v>
      </c>
      <c r="AC52" s="40" t="n">
        <f aca="false">AB52+(AE52-Z52)/5</f>
        <v>0.09288</v>
      </c>
      <c r="AD52" s="40" t="n">
        <f aca="false">AC52+(AE52-Z52)/5</f>
        <v>0.09264</v>
      </c>
      <c r="AE52" s="98" t="n">
        <v>0.0924</v>
      </c>
      <c r="AF52" s="40" t="n">
        <f aca="false">AE52+(AJ52-AE52)/5</f>
        <v>0.09226</v>
      </c>
      <c r="AG52" s="40" t="n">
        <f aca="false">AF52+(AJ52-AE52)/5</f>
        <v>0.09212</v>
      </c>
      <c r="AH52" s="40" t="n">
        <f aca="false">AG52+(AJ52-AE52)/5</f>
        <v>0.09198</v>
      </c>
      <c r="AI52" s="40" t="n">
        <f aca="false">AH52+(AJ52-AE52)/5</f>
        <v>0.09184</v>
      </c>
      <c r="AJ52" s="131" t="n">
        <v>0.0917</v>
      </c>
    </row>
    <row r="53" customFormat="false" ht="15.25" hidden="false" customHeight="false" outlineLevel="0" collapsed="false">
      <c r="B53" s="17"/>
      <c r="C53" s="17"/>
      <c r="D53" s="16"/>
      <c r="E53" s="32" t="s">
        <v>38</v>
      </c>
      <c r="F53" s="98" t="n">
        <v>0.0647</v>
      </c>
      <c r="G53" s="40" t="n">
        <f aca="false">F53+(K53-F53)/5</f>
        <v>0.064</v>
      </c>
      <c r="H53" s="40" t="n">
        <f aca="false">G53+(K53-F53)/5</f>
        <v>0.0633</v>
      </c>
      <c r="I53" s="40" t="n">
        <f aca="false">H53+(K53-F53)/5</f>
        <v>0.0626</v>
      </c>
      <c r="J53" s="40" t="n">
        <f aca="false">I53+(K53-F53)/5</f>
        <v>0.0619</v>
      </c>
      <c r="K53" s="98" t="n">
        <v>0.0612</v>
      </c>
      <c r="L53" s="40" t="n">
        <f aca="false">K53+(P53-K53)/5</f>
        <v>0.06072</v>
      </c>
      <c r="M53" s="40" t="n">
        <f aca="false">L53+(P53-K53)/5</f>
        <v>0.06024</v>
      </c>
      <c r="N53" s="40" t="n">
        <f aca="false">M53+(P53-K53)/5</f>
        <v>0.05976</v>
      </c>
      <c r="O53" s="40" t="n">
        <f aca="false">N53+(P53-K53)/5</f>
        <v>0.05928</v>
      </c>
      <c r="P53" s="98" t="n">
        <v>0.0588</v>
      </c>
      <c r="Q53" s="40" t="n">
        <f aca="false">P53+(U53-P53)/5</f>
        <v>0.0585</v>
      </c>
      <c r="R53" s="40" t="n">
        <f aca="false">Q53+(U53-P53)/5</f>
        <v>0.0582</v>
      </c>
      <c r="S53" s="40" t="n">
        <f aca="false">R53+(U53-P53)/5</f>
        <v>0.0579</v>
      </c>
      <c r="T53" s="40" t="n">
        <f aca="false">S53+(U53-P53)/5</f>
        <v>0.0576</v>
      </c>
      <c r="U53" s="98" t="n">
        <v>0.0573</v>
      </c>
      <c r="V53" s="40" t="n">
        <f aca="false">U53+(Z53-U53)/5</f>
        <v>0.05704</v>
      </c>
      <c r="W53" s="40" t="n">
        <f aca="false">V53+(Z53-U53)/5</f>
        <v>0.05678</v>
      </c>
      <c r="X53" s="40" t="n">
        <f aca="false">W53+(Z53-U53)/5</f>
        <v>0.05652</v>
      </c>
      <c r="Y53" s="40" t="n">
        <f aca="false">X53+(Z53-U53)/5</f>
        <v>0.05626</v>
      </c>
      <c r="Z53" s="98" t="n">
        <v>0.056</v>
      </c>
      <c r="AA53" s="40" t="n">
        <f aca="false">Z53+(AE53-Z53)/5</f>
        <v>0.0558</v>
      </c>
      <c r="AB53" s="40" t="n">
        <f aca="false">AA53+(AE53-Z53)/5</f>
        <v>0.0556</v>
      </c>
      <c r="AC53" s="40" t="n">
        <f aca="false">AB53+(AE53-Z53)/5</f>
        <v>0.0554</v>
      </c>
      <c r="AD53" s="40" t="n">
        <f aca="false">AC53+(AE53-Z53)/5</f>
        <v>0.0552</v>
      </c>
      <c r="AE53" s="98" t="n">
        <v>0.055</v>
      </c>
      <c r="AF53" s="40" t="n">
        <f aca="false">AE53+(AJ53-AE53)/5</f>
        <v>0.05488</v>
      </c>
      <c r="AG53" s="40" t="n">
        <f aca="false">AF53+(AJ53-AE53)/5</f>
        <v>0.05476</v>
      </c>
      <c r="AH53" s="40" t="n">
        <f aca="false">AG53+(AJ53-AE53)/5</f>
        <v>0.05464</v>
      </c>
      <c r="AI53" s="40" t="n">
        <f aca="false">AH53+(AJ53-AE53)/5</f>
        <v>0.05452</v>
      </c>
      <c r="AJ53" s="98" t="n">
        <v>0.0544</v>
      </c>
    </row>
    <row r="54" customFormat="false" ht="15.25" hidden="false" customHeight="false" outlineLevel="0" collapsed="false">
      <c r="B54" s="17"/>
      <c r="C54" s="17"/>
      <c r="D54" s="16"/>
      <c r="E54" s="32" t="s">
        <v>39</v>
      </c>
      <c r="F54" s="98" t="n">
        <v>0.0193</v>
      </c>
      <c r="G54" s="40" t="n">
        <f aca="false">F54+(K54-F54)/5</f>
        <v>0.01906</v>
      </c>
      <c r="H54" s="40" t="n">
        <f aca="false">G54+(K54-F54)/5</f>
        <v>0.01882</v>
      </c>
      <c r="I54" s="40" t="n">
        <f aca="false">H54+(K54-F54)/5</f>
        <v>0.01858</v>
      </c>
      <c r="J54" s="40" t="n">
        <f aca="false">I54+(K54-F54)/5</f>
        <v>0.01834</v>
      </c>
      <c r="K54" s="98" t="n">
        <v>0.0181</v>
      </c>
      <c r="L54" s="40" t="n">
        <f aca="false">K54+(P54-K54)/5</f>
        <v>0.01786</v>
      </c>
      <c r="M54" s="40" t="n">
        <f aca="false">L54+(P54-K54)/5</f>
        <v>0.01762</v>
      </c>
      <c r="N54" s="40" t="n">
        <f aca="false">M54+(P54-K54)/5</f>
        <v>0.01738</v>
      </c>
      <c r="O54" s="40" t="n">
        <f aca="false">N54+(P54-K54)/5</f>
        <v>0.01714</v>
      </c>
      <c r="P54" s="98" t="n">
        <v>0.0169</v>
      </c>
      <c r="Q54" s="40" t="n">
        <f aca="false">P54+(U54-P54)/5</f>
        <v>0.01674</v>
      </c>
      <c r="R54" s="40" t="n">
        <f aca="false">Q54+(U54-P54)/5</f>
        <v>0.01658</v>
      </c>
      <c r="S54" s="40" t="n">
        <f aca="false">R54+(U54-P54)/5</f>
        <v>0.01642</v>
      </c>
      <c r="T54" s="40" t="n">
        <f aca="false">S54+(U54-P54)/5</f>
        <v>0.01626</v>
      </c>
      <c r="U54" s="98" t="n">
        <v>0.0161</v>
      </c>
      <c r="V54" s="40" t="n">
        <f aca="false">U54+(Z54-U54)/5</f>
        <v>0.01602</v>
      </c>
      <c r="W54" s="40" t="n">
        <f aca="false">V54+(Z54-U54)/5</f>
        <v>0.01594</v>
      </c>
      <c r="X54" s="40" t="n">
        <f aca="false">W54+(Z54-U54)/5</f>
        <v>0.01586</v>
      </c>
      <c r="Y54" s="40" t="n">
        <f aca="false">X54+(Z54-U54)/5</f>
        <v>0.01578</v>
      </c>
      <c r="Z54" s="98" t="n">
        <v>0.0157</v>
      </c>
      <c r="AA54" s="40" t="n">
        <f aca="false">Z54+(AE54-Z54)/5</f>
        <v>0.01564</v>
      </c>
      <c r="AB54" s="40" t="n">
        <f aca="false">AA54+(AE54-Z54)/5</f>
        <v>0.01558</v>
      </c>
      <c r="AC54" s="40" t="n">
        <f aca="false">AB54+(AE54-Z54)/5</f>
        <v>0.01552</v>
      </c>
      <c r="AD54" s="40" t="n">
        <f aca="false">AC54+(AE54-Z54)/5</f>
        <v>0.01546</v>
      </c>
      <c r="AE54" s="98" t="n">
        <v>0.0154</v>
      </c>
      <c r="AF54" s="40" t="n">
        <f aca="false">AE54+(AJ54-AE54)/5</f>
        <v>0.01534</v>
      </c>
      <c r="AG54" s="40" t="n">
        <f aca="false">AF54+(AJ54-AE54)/5</f>
        <v>0.01528</v>
      </c>
      <c r="AH54" s="40" t="n">
        <f aca="false">AG54+(AJ54-AE54)/5</f>
        <v>0.01522</v>
      </c>
      <c r="AI54" s="40" t="n">
        <f aca="false">AH54+(AJ54-AE54)/5</f>
        <v>0.01516</v>
      </c>
      <c r="AJ54" s="98" t="n">
        <v>0.0151</v>
      </c>
    </row>
    <row r="55" customFormat="false" ht="15.25" hidden="false" customHeight="false" outlineLevel="0" collapsed="false">
      <c r="B55" s="17"/>
      <c r="C55" s="17"/>
      <c r="D55" s="16"/>
      <c r="E55" s="32" t="s">
        <v>40</v>
      </c>
      <c r="F55" s="98" t="n">
        <v>0.0021</v>
      </c>
      <c r="G55" s="40" t="n">
        <f aca="false">F55+(K55-F55)/5</f>
        <v>0.00206</v>
      </c>
      <c r="H55" s="40" t="n">
        <f aca="false">G55+(K55-F55)/5</f>
        <v>0.00202</v>
      </c>
      <c r="I55" s="40" t="n">
        <f aca="false">H55+(K55-F55)/5</f>
        <v>0.00198</v>
      </c>
      <c r="J55" s="40" t="n">
        <f aca="false">I55+(K55-F55)/5</f>
        <v>0.00194</v>
      </c>
      <c r="K55" s="98" t="n">
        <v>0.0019</v>
      </c>
      <c r="L55" s="40" t="n">
        <f aca="false">K55+(P55-K55)/5</f>
        <v>0.00186</v>
      </c>
      <c r="M55" s="40" t="n">
        <f aca="false">L55+(P55-K55)/5</f>
        <v>0.00182</v>
      </c>
      <c r="N55" s="40" t="n">
        <f aca="false">M55+(P55-K55)/5</f>
        <v>0.00178</v>
      </c>
      <c r="O55" s="40" t="n">
        <f aca="false">N55+(P55-K55)/5</f>
        <v>0.00174</v>
      </c>
      <c r="P55" s="98" t="n">
        <v>0.0017</v>
      </c>
      <c r="Q55" s="40" t="n">
        <f aca="false">P55+(U55-P55)/5</f>
        <v>0.00166</v>
      </c>
      <c r="R55" s="40" t="n">
        <f aca="false">Q55+(U55-P55)/5</f>
        <v>0.00162</v>
      </c>
      <c r="S55" s="40" t="n">
        <f aca="false">R55+(U55-P55)/5</f>
        <v>0.00158</v>
      </c>
      <c r="T55" s="40" t="n">
        <f aca="false">S55+(U55-P55)/5</f>
        <v>0.00154</v>
      </c>
      <c r="U55" s="98" t="n">
        <v>0.0015</v>
      </c>
      <c r="V55" s="40" t="n">
        <f aca="false">U55+(Z55-U55)/5</f>
        <v>0.00148</v>
      </c>
      <c r="W55" s="40" t="n">
        <f aca="false">V55+(Z55-U55)/5</f>
        <v>0.00146</v>
      </c>
      <c r="X55" s="40" t="n">
        <f aca="false">W55+(Z55-U55)/5</f>
        <v>0.00144</v>
      </c>
      <c r="Y55" s="40" t="n">
        <f aca="false">X55+(Z55-U55)/5</f>
        <v>0.00142</v>
      </c>
      <c r="Z55" s="98" t="n">
        <v>0.0014</v>
      </c>
      <c r="AA55" s="40" t="n">
        <f aca="false">Z55+(AE55-Z55)/5</f>
        <v>0.0014</v>
      </c>
      <c r="AB55" s="40" t="n">
        <f aca="false">AA55+(AE55-Z55)/5</f>
        <v>0.0014</v>
      </c>
      <c r="AC55" s="40" t="n">
        <f aca="false">AB55+(AE55-Z55)/5</f>
        <v>0.0014</v>
      </c>
      <c r="AD55" s="40" t="n">
        <f aca="false">AC55+(AE55-Z55)/5</f>
        <v>0.0014</v>
      </c>
      <c r="AE55" s="98" t="n">
        <v>0.0014</v>
      </c>
      <c r="AF55" s="40" t="n">
        <f aca="false">AE55+(AJ55-AE55)/5</f>
        <v>0.0014</v>
      </c>
      <c r="AG55" s="40" t="n">
        <f aca="false">AF55+(AJ55-AE55)/5</f>
        <v>0.0014</v>
      </c>
      <c r="AH55" s="40" t="n">
        <f aca="false">AG55+(AJ55-AE55)/5</f>
        <v>0.0014</v>
      </c>
      <c r="AI55" s="40" t="n">
        <f aca="false">AH55+(AJ55-AE55)/5</f>
        <v>0.0014</v>
      </c>
      <c r="AJ55" s="98" t="n">
        <v>0.0014</v>
      </c>
    </row>
  </sheetData>
  <mergeCells count="6">
    <mergeCell ref="B2:B5"/>
    <mergeCell ref="C2:J3"/>
    <mergeCell ref="C4:J4"/>
    <mergeCell ref="B47:E47"/>
    <mergeCell ref="B48:C55"/>
    <mergeCell ref="D48:D55"/>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2:JU244"/>
  <sheetViews>
    <sheetView windowProtection="false" showFormulas="false" showGridLines="true" showRowColHeaders="true" showZeros="true" rightToLeft="false" tabSelected="false" showOutlineSymbols="true" defaultGridColor="true" view="normal" topLeftCell="HD13" colorId="64" zoomScale="85" zoomScaleNormal="85" zoomScalePageLayoutView="100" workbookViewId="0">
      <selection pane="topLeft" activeCell="HP18" activeCellId="0" sqref="HP18"/>
    </sheetView>
  </sheetViews>
  <sheetFormatPr defaultRowHeight="15"/>
  <cols>
    <col collapsed="false" hidden="false" max="213" min="1" style="0" width="9.05116279069767"/>
    <col collapsed="false" hidden="false" max="214" min="214" style="0" width="23.8744186046512"/>
    <col collapsed="false" hidden="false" max="215" min="215" style="0" width="10.2697674418605"/>
    <col collapsed="false" hidden="false" max="221" min="216" style="0" width="9.05116279069767"/>
    <col collapsed="false" hidden="false" max="222" min="222" style="0" width="15.9302325581395"/>
    <col collapsed="false" hidden="false" max="223" min="223" style="0" width="10.2697674418605"/>
    <col collapsed="false" hidden="false" max="224" min="224" style="0" width="9.22790697674419"/>
    <col collapsed="false" hidden="false" max="227" min="225" style="0" width="9.05116279069767"/>
    <col collapsed="false" hidden="false" max="228" min="228" style="0" width="9.22790697674419"/>
    <col collapsed="false" hidden="false" max="229" min="229" style="0" width="9.05116279069767"/>
    <col collapsed="false" hidden="false" max="230" min="230" style="0" width="12.6744186046512"/>
    <col collapsed="false" hidden="false" max="231" min="231" style="0" width="10.2697674418605"/>
    <col collapsed="false" hidden="false" max="232" min="232" style="0" width="9.22790697674419"/>
    <col collapsed="false" hidden="false" max="233" min="233" style="0" width="9.05116279069767"/>
    <col collapsed="false" hidden="false" max="234" min="234" style="0" width="15.9302325581395"/>
    <col collapsed="false" hidden="false" max="235" min="235" style="0" width="12.553488372093"/>
    <col collapsed="false" hidden="false" max="236" min="236" style="0" width="9.05116279069767"/>
    <col collapsed="false" hidden="false" max="237" min="237" style="0" width="16.1209302325581"/>
    <col collapsed="false" hidden="false" max="238" min="238" style="0" width="13.1674418604651"/>
    <col collapsed="false" hidden="false" max="239" min="239" style="0" width="11.6232558139535"/>
    <col collapsed="false" hidden="false" max="240" min="240" style="0" width="10.5813953488372"/>
    <col collapsed="false" hidden="false" max="241" min="241" style="0" width="11.8139534883721"/>
    <col collapsed="false" hidden="false" max="242" min="242" style="0" width="14.5767441860465"/>
    <col collapsed="false" hidden="false" max="247" min="243" style="0" width="9.05116279069767"/>
    <col collapsed="false" hidden="false" max="248" min="248" style="0" width="11.0093023255814"/>
    <col collapsed="false" hidden="false" max="250" min="249" style="0" width="9.05116279069767"/>
    <col collapsed="false" hidden="false" max="251" min="251" style="0" width="9.22790697674419"/>
    <col collapsed="false" hidden="false" max="1025" min="252" style="0" width="9.05116279069767"/>
  </cols>
  <sheetData>
    <row r="2" customFormat="false" ht="24.5" hidden="false" customHeight="true" outlineLevel="0" collapsed="false">
      <c r="A2" s="289" t="n">
        <v>2003</v>
      </c>
      <c r="B2" s="289" t="n">
        <v>2003</v>
      </c>
      <c r="C2" s="289" t="n">
        <v>2003</v>
      </c>
      <c r="D2" s="289" t="n">
        <v>2003</v>
      </c>
      <c r="E2" s="289" t="n">
        <v>2003</v>
      </c>
      <c r="F2" s="289" t="n">
        <v>2003</v>
      </c>
      <c r="G2" s="289" t="n">
        <v>2003</v>
      </c>
      <c r="H2" s="289" t="n">
        <v>2003</v>
      </c>
      <c r="I2" s="289" t="n">
        <v>2003</v>
      </c>
      <c r="J2" s="289" t="n">
        <v>2003</v>
      </c>
      <c r="K2" s="289" t="n">
        <v>2003</v>
      </c>
      <c r="L2" s="289" t="n">
        <v>2003</v>
      </c>
      <c r="M2" s="289" t="n">
        <v>2003</v>
      </c>
      <c r="N2" s="289" t="n">
        <v>2003</v>
      </c>
      <c r="O2" s="289" t="n">
        <v>2003</v>
      </c>
      <c r="P2" s="289" t="n">
        <v>2003</v>
      </c>
      <c r="Q2" s="289" t="n">
        <v>2003</v>
      </c>
      <c r="R2" s="289" t="n">
        <v>2003</v>
      </c>
      <c r="S2" s="289" t="n">
        <v>2003</v>
      </c>
      <c r="T2" s="289" t="n">
        <v>2003</v>
      </c>
      <c r="U2" s="289" t="n">
        <v>2003</v>
      </c>
      <c r="V2" s="289" t="n">
        <v>2003</v>
      </c>
      <c r="W2" s="289" t="n">
        <v>2003</v>
      </c>
      <c r="X2" s="289" t="n">
        <v>2003</v>
      </c>
      <c r="Y2" s="289" t="n">
        <v>2003</v>
      </c>
      <c r="Z2" s="289" t="n">
        <v>2003</v>
      </c>
      <c r="AA2" s="289" t="n">
        <v>2003</v>
      </c>
      <c r="AB2" s="289" t="n">
        <v>2003</v>
      </c>
      <c r="AC2" s="289" t="n">
        <v>2003</v>
      </c>
      <c r="AD2" s="289" t="n">
        <v>2003</v>
      </c>
      <c r="AE2" s="289" t="n">
        <v>2003</v>
      </c>
      <c r="AF2" s="289" t="n">
        <v>2003</v>
      </c>
      <c r="AG2" s="289" t="n">
        <v>2003</v>
      </c>
      <c r="AH2" s="289" t="n">
        <v>2003</v>
      </c>
      <c r="AI2" s="289" t="n">
        <v>2003</v>
      </c>
      <c r="AJ2" s="289" t="n">
        <v>2003</v>
      </c>
      <c r="AK2" s="289" t="n">
        <v>2003</v>
      </c>
      <c r="AL2" s="289" t="n">
        <v>2003</v>
      </c>
      <c r="AM2" s="289" t="n">
        <v>2003</v>
      </c>
      <c r="AN2" s="289" t="n">
        <v>2003</v>
      </c>
      <c r="AO2" s="289" t="n">
        <v>2003</v>
      </c>
      <c r="AP2" s="289" t="n">
        <v>2003</v>
      </c>
      <c r="AQ2" s="289" t="n">
        <v>2003</v>
      </c>
      <c r="AR2" s="289" t="n">
        <v>2003</v>
      </c>
      <c r="AS2" s="289" t="n">
        <v>2003</v>
      </c>
      <c r="AT2" s="289" t="n">
        <v>2003</v>
      </c>
      <c r="AU2" s="289" t="n">
        <v>2003</v>
      </c>
      <c r="AV2" s="289" t="n">
        <v>2003</v>
      </c>
      <c r="AW2" s="289" t="n">
        <v>2003</v>
      </c>
      <c r="AX2" s="289" t="n">
        <v>2003</v>
      </c>
      <c r="AY2" s="289" t="n">
        <v>2003</v>
      </c>
      <c r="AZ2" s="289" t="n">
        <v>2003</v>
      </c>
      <c r="BA2" s="289" t="n">
        <v>2003</v>
      </c>
      <c r="BB2" s="289" t="n">
        <v>2003</v>
      </c>
      <c r="BC2" s="289" t="n">
        <v>2003</v>
      </c>
      <c r="BD2" s="289" t="n">
        <v>2003</v>
      </c>
      <c r="BE2" s="289" t="n">
        <v>2003</v>
      </c>
      <c r="BF2" s="289" t="n">
        <v>2003</v>
      </c>
      <c r="BG2" s="289" t="n">
        <v>2003</v>
      </c>
      <c r="BH2" s="289" t="n">
        <v>2003</v>
      </c>
      <c r="BI2" s="289" t="n">
        <v>2003</v>
      </c>
      <c r="BJ2" s="289" t="n">
        <v>2003</v>
      </c>
      <c r="BK2" s="289" t="n">
        <v>2003</v>
      </c>
      <c r="BL2" s="289" t="n">
        <v>2003</v>
      </c>
      <c r="BM2" s="289" t="n">
        <v>2003</v>
      </c>
      <c r="BN2" s="289" t="n">
        <v>2003</v>
      </c>
      <c r="BO2" s="289" t="n">
        <v>2003</v>
      </c>
      <c r="BP2" s="289" t="n">
        <v>2003</v>
      </c>
      <c r="BQ2" s="289" t="n">
        <v>2003</v>
      </c>
      <c r="BR2" s="289" t="n">
        <v>2003</v>
      </c>
      <c r="BS2" s="289" t="n">
        <v>2003</v>
      </c>
      <c r="BT2" s="289" t="n">
        <v>2003</v>
      </c>
      <c r="BU2" s="289" t="n">
        <v>2003</v>
      </c>
      <c r="BV2" s="289" t="n">
        <v>2003</v>
      </c>
      <c r="BW2" s="289" t="n">
        <v>2003</v>
      </c>
      <c r="BX2" s="289" t="n">
        <v>2003</v>
      </c>
      <c r="BY2" s="289" t="n">
        <v>2003</v>
      </c>
      <c r="BZ2" s="289" t="n">
        <v>2003</v>
      </c>
      <c r="CA2" s="289" t="n">
        <v>2003</v>
      </c>
      <c r="CB2" s="289" t="n">
        <v>2003</v>
      </c>
      <c r="CC2" s="289" t="n">
        <v>2003</v>
      </c>
      <c r="CD2" s="289" t="n">
        <v>2003</v>
      </c>
      <c r="CE2" s="289" t="n">
        <v>2003</v>
      </c>
      <c r="CF2" s="289" t="n">
        <v>2003</v>
      </c>
      <c r="CG2" s="289" t="n">
        <v>2003</v>
      </c>
      <c r="CH2" s="289" t="n">
        <v>2003</v>
      </c>
      <c r="CI2" s="289" t="n">
        <v>2003</v>
      </c>
      <c r="CJ2" s="289" t="n">
        <v>2003</v>
      </c>
      <c r="CK2" s="289" t="n">
        <v>2003</v>
      </c>
      <c r="CL2" s="289" t="n">
        <v>2003</v>
      </c>
      <c r="CM2" s="289" t="n">
        <v>2003</v>
      </c>
      <c r="CN2" s="289" t="n">
        <v>2003</v>
      </c>
      <c r="CO2" s="289" t="n">
        <v>2003</v>
      </c>
      <c r="CP2" s="289" t="n">
        <v>2003</v>
      </c>
      <c r="CQ2" s="289" t="n">
        <v>2003</v>
      </c>
      <c r="CR2" s="289" t="n">
        <v>2003</v>
      </c>
      <c r="CS2" s="289" t="n">
        <v>2003</v>
      </c>
      <c r="CT2" s="289" t="n">
        <v>2003</v>
      </c>
      <c r="CU2" s="289" t="n">
        <v>2003</v>
      </c>
      <c r="CV2" s="289" t="n">
        <v>2003</v>
      </c>
      <c r="CW2" s="289" t="n">
        <v>2003</v>
      </c>
      <c r="CX2" s="289" t="n">
        <v>2003</v>
      </c>
      <c r="CY2" s="289" t="n">
        <v>2003</v>
      </c>
      <c r="CZ2" s="289" t="n">
        <v>2003</v>
      </c>
      <c r="DA2" s="289" t="n">
        <v>2003</v>
      </c>
      <c r="DB2" s="289" t="n">
        <v>2003</v>
      </c>
      <c r="DC2" s="289" t="n">
        <v>2003</v>
      </c>
      <c r="DD2" s="289" t="n">
        <v>2003</v>
      </c>
      <c r="DE2" s="289" t="n">
        <v>2003</v>
      </c>
      <c r="DF2" s="289" t="n">
        <v>2003</v>
      </c>
      <c r="DG2" s="289" t="n">
        <v>2003</v>
      </c>
      <c r="DH2" s="289" t="n">
        <v>2003</v>
      </c>
      <c r="DI2" s="289" t="n">
        <v>2003</v>
      </c>
      <c r="DJ2" s="289" t="n">
        <v>2003</v>
      </c>
      <c r="DK2" s="289" t="n">
        <v>2003</v>
      </c>
      <c r="DL2" s="289" t="n">
        <v>2003</v>
      </c>
      <c r="DM2" s="289" t="n">
        <v>2003</v>
      </c>
      <c r="DN2" s="289" t="n">
        <v>2003</v>
      </c>
      <c r="DO2" s="289" t="n">
        <v>2003</v>
      </c>
      <c r="DP2" s="289" t="n">
        <v>2003</v>
      </c>
      <c r="DQ2" s="289" t="n">
        <v>2003</v>
      </c>
      <c r="DR2" s="289" t="n">
        <v>2003</v>
      </c>
      <c r="DS2" s="289" t="n">
        <v>2003</v>
      </c>
      <c r="DT2" s="289" t="n">
        <v>2003</v>
      </c>
      <c r="DU2" s="289" t="n">
        <v>2003</v>
      </c>
      <c r="DV2" s="289" t="n">
        <v>2003</v>
      </c>
      <c r="DW2" s="289" t="n">
        <v>2003</v>
      </c>
      <c r="DX2" s="289" t="n">
        <v>2003</v>
      </c>
      <c r="DY2" s="289" t="n">
        <v>2003</v>
      </c>
      <c r="DZ2" s="289" t="n">
        <v>2003</v>
      </c>
      <c r="EA2" s="289" t="n">
        <v>2003</v>
      </c>
      <c r="EB2" s="289" t="n">
        <v>2003</v>
      </c>
      <c r="EC2" s="289" t="n">
        <v>2003</v>
      </c>
      <c r="ED2" s="289" t="n">
        <v>2003</v>
      </c>
      <c r="EE2" s="289" t="n">
        <v>2003</v>
      </c>
      <c r="EF2" s="289" t="n">
        <v>2003</v>
      </c>
      <c r="EG2" s="289" t="n">
        <v>2003</v>
      </c>
      <c r="EH2" s="289" t="n">
        <v>2003</v>
      </c>
      <c r="EI2" s="289" t="n">
        <v>2003</v>
      </c>
      <c r="EJ2" s="289" t="n">
        <v>2003</v>
      </c>
      <c r="EK2" s="289" t="n">
        <v>2003</v>
      </c>
      <c r="EL2" s="289" t="n">
        <v>2003</v>
      </c>
      <c r="EM2" s="289" t="n">
        <v>2003</v>
      </c>
      <c r="EN2" s="289" t="n">
        <v>2003</v>
      </c>
      <c r="EO2" s="289" t="n">
        <v>2003</v>
      </c>
      <c r="EP2" s="289" t="n">
        <v>2003</v>
      </c>
      <c r="EQ2" s="289" t="n">
        <v>2003</v>
      </c>
      <c r="ER2" s="289" t="n">
        <v>2003</v>
      </c>
      <c r="ES2" s="289" t="n">
        <v>2003</v>
      </c>
      <c r="ET2" s="289" t="n">
        <v>2003</v>
      </c>
      <c r="EU2" s="289" t="n">
        <v>2003</v>
      </c>
      <c r="EV2" s="289" t="n">
        <v>2003</v>
      </c>
      <c r="EW2" s="289" t="n">
        <v>2003</v>
      </c>
      <c r="EX2" s="289" t="n">
        <v>2003</v>
      </c>
      <c r="EY2" s="289" t="n">
        <v>2003</v>
      </c>
      <c r="EZ2" s="289" t="n">
        <v>2003</v>
      </c>
      <c r="FA2" s="289" t="n">
        <v>2003</v>
      </c>
      <c r="FB2" s="289" t="n">
        <v>2003</v>
      </c>
      <c r="FC2" s="289" t="n">
        <v>2003</v>
      </c>
      <c r="FD2" s="289" t="n">
        <v>2003</v>
      </c>
      <c r="FE2" s="289" t="n">
        <v>2003</v>
      </c>
      <c r="FF2" s="289" t="n">
        <v>2003</v>
      </c>
      <c r="FG2" s="289" t="n">
        <v>2003</v>
      </c>
      <c r="FH2" s="289" t="n">
        <v>2003</v>
      </c>
      <c r="FI2" s="289" t="n">
        <v>2003</v>
      </c>
      <c r="FJ2" s="289" t="n">
        <v>2003</v>
      </c>
      <c r="FK2" s="289" t="n">
        <v>2003</v>
      </c>
      <c r="FL2" s="289" t="n">
        <v>2003</v>
      </c>
      <c r="FM2" s="289" t="n">
        <v>2003</v>
      </c>
      <c r="FN2" s="289" t="n">
        <v>2003</v>
      </c>
      <c r="FO2" s="289" t="n">
        <v>2003</v>
      </c>
      <c r="FP2" s="289" t="n">
        <v>2003</v>
      </c>
      <c r="FQ2" s="289" t="n">
        <v>2003</v>
      </c>
      <c r="FR2" s="289" t="n">
        <v>2003</v>
      </c>
      <c r="FS2" s="289" t="n">
        <v>2003</v>
      </c>
      <c r="FT2" s="289" t="n">
        <v>2003</v>
      </c>
      <c r="FU2" s="289" t="n">
        <v>2003</v>
      </c>
      <c r="FV2" s="289" t="n">
        <v>2003</v>
      </c>
      <c r="FW2" s="289" t="n">
        <v>2003</v>
      </c>
      <c r="FX2" s="289" t="n">
        <v>2003</v>
      </c>
      <c r="FY2" s="289" t="n">
        <v>2003</v>
      </c>
      <c r="FZ2" s="289" t="n">
        <v>2003</v>
      </c>
      <c r="GA2" s="289" t="n">
        <v>2003</v>
      </c>
      <c r="GB2" s="289" t="n">
        <v>2003</v>
      </c>
      <c r="GC2" s="289" t="n">
        <v>2003</v>
      </c>
      <c r="GD2" s="289" t="n">
        <v>2003</v>
      </c>
      <c r="GE2" s="289" t="n">
        <v>2003</v>
      </c>
      <c r="GF2" s="289" t="n">
        <v>2003</v>
      </c>
      <c r="GG2" s="289" t="n">
        <v>2003</v>
      </c>
      <c r="GH2" s="289" t="n">
        <v>2003</v>
      </c>
      <c r="GI2" s="289" t="n">
        <v>2003</v>
      </c>
      <c r="GJ2" s="289" t="n">
        <v>2003</v>
      </c>
      <c r="GK2" s="289" t="n">
        <v>2003</v>
      </c>
      <c r="GL2" s="289" t="n">
        <v>2003</v>
      </c>
      <c r="GM2" s="289" t="n">
        <v>2003</v>
      </c>
      <c r="GN2" s="289" t="n">
        <v>2003</v>
      </c>
      <c r="GO2" s="289" t="n">
        <v>2003</v>
      </c>
      <c r="GP2" s="289" t="n">
        <v>2003</v>
      </c>
      <c r="GQ2" s="289" t="n">
        <v>2003</v>
      </c>
      <c r="GR2" s="289" t="n">
        <v>2003</v>
      </c>
      <c r="GS2" s="289" t="n">
        <v>2003</v>
      </c>
      <c r="GT2" s="289" t="n">
        <v>2003</v>
      </c>
      <c r="GU2" s="289" t="n">
        <v>2003</v>
      </c>
      <c r="GV2" s="289" t="n">
        <v>2003</v>
      </c>
      <c r="GW2" s="289" t="n">
        <v>2003</v>
      </c>
      <c r="GX2" s="289" t="n">
        <v>2003</v>
      </c>
      <c r="GY2" s="289" t="n">
        <v>2003</v>
      </c>
      <c r="GZ2" s="289" t="n">
        <v>2003</v>
      </c>
      <c r="HA2" s="289" t="n">
        <v>2003</v>
      </c>
      <c r="HB2" s="289" t="n">
        <v>2003</v>
      </c>
      <c r="HC2" s="289" t="n">
        <v>2003</v>
      </c>
      <c r="HD2" s="289" t="n">
        <v>2003</v>
      </c>
      <c r="HE2" s="289" t="n">
        <v>2003</v>
      </c>
      <c r="HF2" s="289" t="n">
        <v>2003</v>
      </c>
      <c r="HG2" s="289" t="n">
        <v>2003</v>
      </c>
      <c r="HH2" s="289" t="n">
        <v>2003</v>
      </c>
      <c r="HI2" s="289" t="n">
        <v>2003</v>
      </c>
      <c r="HK2" s="0" t="s">
        <v>399</v>
      </c>
      <c r="IN2" s="182"/>
      <c r="IP2" s="290" t="s">
        <v>6</v>
      </c>
      <c r="IQ2" s="291" t="s">
        <v>7</v>
      </c>
      <c r="IR2" s="291"/>
      <c r="IS2" s="291"/>
      <c r="IT2" s="291"/>
      <c r="IU2" s="291"/>
      <c r="IV2" s="291"/>
      <c r="IW2" s="291"/>
      <c r="IX2" s="291"/>
      <c r="IY2" s="292"/>
      <c r="IZ2" s="292"/>
      <c r="JA2" s="292"/>
      <c r="JB2" s="292"/>
      <c r="JC2" s="292"/>
      <c r="JD2" s="292"/>
      <c r="JE2" s="292"/>
      <c r="JF2" s="292"/>
      <c r="JG2" s="292"/>
      <c r="JH2" s="292"/>
      <c r="JI2" s="292"/>
      <c r="JJ2" s="292"/>
      <c r="JK2" s="292"/>
      <c r="JL2" s="292"/>
      <c r="JM2" s="292"/>
      <c r="JN2" s="292"/>
      <c r="JO2" s="292"/>
      <c r="JP2" s="292"/>
      <c r="JQ2" s="292"/>
      <c r="JR2" s="292"/>
      <c r="JS2" s="292"/>
      <c r="JT2" s="292"/>
      <c r="JU2" s="292"/>
    </row>
    <row r="3" customFormat="false" ht="15" hidden="false" customHeight="false" outlineLevel="0" collapsed="false">
      <c r="IC3" s="0" t="n">
        <v>2010</v>
      </c>
      <c r="ID3" s="0" t="n">
        <v>2011</v>
      </c>
      <c r="IE3" s="0" t="n">
        <v>2012</v>
      </c>
      <c r="IF3" s="0" t="n">
        <v>2013</v>
      </c>
      <c r="IG3" s="0" t="n">
        <v>2014</v>
      </c>
      <c r="IH3" s="0" t="n">
        <v>2015</v>
      </c>
      <c r="IJ3" s="0" t="s">
        <v>400</v>
      </c>
      <c r="IL3" s="0" t="s">
        <v>401</v>
      </c>
      <c r="IN3" s="187"/>
      <c r="IP3" s="290"/>
      <c r="IQ3" s="291"/>
      <c r="IR3" s="291"/>
      <c r="IS3" s="291"/>
      <c r="IT3" s="291"/>
      <c r="IU3" s="291"/>
      <c r="IV3" s="291"/>
      <c r="IW3" s="291"/>
      <c r="IX3" s="291"/>
      <c r="IY3" s="292"/>
      <c r="IZ3" s="292"/>
      <c r="JA3" s="292"/>
      <c r="JB3" s="292"/>
      <c r="JC3" s="292"/>
      <c r="JD3" s="292"/>
      <c r="JE3" s="292"/>
      <c r="JF3" s="292"/>
      <c r="JG3" s="292"/>
      <c r="JH3" s="292"/>
      <c r="JI3" s="292"/>
      <c r="JJ3" s="292"/>
      <c r="JK3" s="292"/>
      <c r="JL3" s="292"/>
      <c r="JM3" s="292"/>
      <c r="JN3" s="292"/>
      <c r="JO3" s="292"/>
      <c r="JP3" s="292"/>
      <c r="JQ3" s="292"/>
      <c r="JR3" s="292"/>
      <c r="JS3" s="292"/>
      <c r="JT3" s="292"/>
      <c r="JU3" s="292"/>
    </row>
    <row r="4" customFormat="false" ht="37" hidden="false" customHeight="true" outlineLevel="0" collapsed="false">
      <c r="A4" s="293" t="s">
        <v>402</v>
      </c>
      <c r="B4" s="293" t="s">
        <v>403</v>
      </c>
      <c r="C4" s="294" t="s">
        <v>404</v>
      </c>
      <c r="N4" s="219" t="s">
        <v>405</v>
      </c>
      <c r="AY4" s="0" t="s">
        <v>31</v>
      </c>
      <c r="BI4" s="0" t="s">
        <v>31</v>
      </c>
      <c r="CA4" s="0" t="s">
        <v>32</v>
      </c>
      <c r="DH4" s="0" t="s">
        <v>406</v>
      </c>
      <c r="DW4" s="0" t="s">
        <v>31</v>
      </c>
      <c r="EH4" s="0" t="s">
        <v>32</v>
      </c>
      <c r="EV4" s="0" t="s">
        <v>407</v>
      </c>
      <c r="FM4" s="219" t="s">
        <v>408</v>
      </c>
      <c r="GH4" s="219" t="s">
        <v>409</v>
      </c>
      <c r="HC4" s="180"/>
      <c r="HD4" s="181"/>
      <c r="HE4" s="181"/>
      <c r="HF4" s="181"/>
      <c r="HG4" s="182"/>
      <c r="HH4" s="182" t="s">
        <v>5</v>
      </c>
      <c r="HI4" s="181"/>
      <c r="HK4" s="180"/>
      <c r="HL4" s="181"/>
      <c r="HM4" s="181"/>
      <c r="HN4" s="181"/>
      <c r="HO4" s="182"/>
      <c r="HP4" s="182" t="s">
        <v>410</v>
      </c>
      <c r="HQ4" s="181"/>
      <c r="HS4" s="180"/>
      <c r="HT4" s="181"/>
      <c r="HU4" s="181"/>
      <c r="HV4" s="181"/>
      <c r="HW4" s="182"/>
      <c r="HX4" s="182" t="s">
        <v>32</v>
      </c>
      <c r="HY4" s="182"/>
      <c r="IB4" s="58" t="s">
        <v>70</v>
      </c>
      <c r="IC4" s="54" t="n">
        <v>567436</v>
      </c>
      <c r="ID4" s="54" t="n">
        <v>571682</v>
      </c>
      <c r="IE4" s="54" t="n">
        <v>575646</v>
      </c>
      <c r="IF4" s="54" t="n">
        <v>579982</v>
      </c>
      <c r="IG4" s="54" t="n">
        <v>585184</v>
      </c>
      <c r="IH4" s="54" t="n">
        <v>591455</v>
      </c>
      <c r="II4" s="58" t="s">
        <v>70</v>
      </c>
      <c r="IJ4" s="54" t="n">
        <v>202269</v>
      </c>
      <c r="IK4" s="58" t="s">
        <v>70</v>
      </c>
      <c r="IL4" s="54" t="n">
        <v>365167</v>
      </c>
      <c r="IM4" s="184" t="s">
        <v>411</v>
      </c>
      <c r="IN4" s="187" t="s">
        <v>167</v>
      </c>
      <c r="IP4" s="290"/>
      <c r="IQ4" s="291" t="s">
        <v>14</v>
      </c>
      <c r="IR4" s="291"/>
      <c r="IS4" s="291"/>
      <c r="IT4" s="291"/>
      <c r="IU4" s="291"/>
      <c r="IV4" s="291"/>
      <c r="IW4" s="291"/>
      <c r="IX4" s="291"/>
      <c r="IY4" s="292"/>
      <c r="IZ4" s="292"/>
      <c r="JA4" s="292"/>
      <c r="JB4" s="292"/>
      <c r="JC4" s="292"/>
      <c r="JD4" s="292"/>
      <c r="JE4" s="292"/>
      <c r="JF4" s="292"/>
      <c r="JG4" s="292"/>
      <c r="JH4" s="292"/>
      <c r="JI4" s="292"/>
      <c r="JJ4" s="292"/>
      <c r="JK4" s="292"/>
      <c r="JL4" s="292"/>
      <c r="JM4" s="292"/>
      <c r="JN4" s="292"/>
      <c r="JO4" s="292"/>
      <c r="JP4" s="292"/>
      <c r="JQ4" s="292"/>
      <c r="JR4" s="292"/>
      <c r="JS4" s="292"/>
      <c r="JT4" s="292"/>
      <c r="JU4" s="292"/>
    </row>
    <row r="5" customFormat="false" ht="30" hidden="false" customHeight="false" outlineLevel="0" collapsed="false">
      <c r="A5" s="295"/>
      <c r="B5" s="295"/>
      <c r="C5" s="293" t="s">
        <v>412</v>
      </c>
      <c r="D5" s="293" t="s">
        <v>413</v>
      </c>
      <c r="E5" s="293" t="s">
        <v>414</v>
      </c>
      <c r="F5" s="293" t="s">
        <v>415</v>
      </c>
      <c r="G5" s="293" t="s">
        <v>416</v>
      </c>
      <c r="H5" s="293" t="s">
        <v>417</v>
      </c>
      <c r="I5" s="293" t="s">
        <v>418</v>
      </c>
      <c r="J5" s="293" t="s">
        <v>419</v>
      </c>
      <c r="K5" s="293" t="s">
        <v>420</v>
      </c>
      <c r="L5" s="296" t="s">
        <v>421</v>
      </c>
      <c r="N5" s="293" t="s">
        <v>422</v>
      </c>
      <c r="O5" s="293" t="s">
        <v>403</v>
      </c>
      <c r="P5" s="293" t="s">
        <v>423</v>
      </c>
      <c r="Q5" s="297" t="s">
        <v>424</v>
      </c>
      <c r="R5" s="293" t="s">
        <v>425</v>
      </c>
      <c r="S5" s="293" t="s">
        <v>426</v>
      </c>
      <c r="T5" s="293" t="n">
        <v>1</v>
      </c>
      <c r="U5" s="293" t="n">
        <v>2</v>
      </c>
      <c r="V5" s="293" t="n">
        <v>3</v>
      </c>
      <c r="W5" s="293" t="n">
        <v>4</v>
      </c>
      <c r="X5" s="293" t="s">
        <v>427</v>
      </c>
      <c r="Y5" s="293" t="s">
        <v>428</v>
      </c>
      <c r="Z5" s="293" t="s">
        <v>429</v>
      </c>
      <c r="AA5" s="296" t="s">
        <v>430</v>
      </c>
      <c r="AC5" s="293" t="s">
        <v>422</v>
      </c>
      <c r="AD5" s="293" t="s">
        <v>431</v>
      </c>
      <c r="AE5" s="293" t="s">
        <v>432</v>
      </c>
      <c r="AF5" s="293" t="s">
        <v>433</v>
      </c>
      <c r="AG5" s="293" t="s">
        <v>434</v>
      </c>
      <c r="AH5" s="293" t="s">
        <v>435</v>
      </c>
      <c r="AI5" s="293" t="s">
        <v>436</v>
      </c>
      <c r="AJ5" s="293" t="s">
        <v>437</v>
      </c>
      <c r="AK5" s="293" t="s">
        <v>438</v>
      </c>
      <c r="AL5" s="293" t="s">
        <v>439</v>
      </c>
      <c r="AM5" s="293" t="s">
        <v>440</v>
      </c>
      <c r="AN5" s="293" t="s">
        <v>441</v>
      </c>
      <c r="AO5" s="293" t="s">
        <v>442</v>
      </c>
      <c r="AP5" s="293" t="s">
        <v>443</v>
      </c>
      <c r="AQ5" s="296" t="s">
        <v>444</v>
      </c>
      <c r="AS5" s="293" t="s">
        <v>422</v>
      </c>
      <c r="AT5" s="293" t="s">
        <v>403</v>
      </c>
      <c r="AU5" s="293" t="s">
        <v>423</v>
      </c>
      <c r="AV5" s="297" t="s">
        <v>424</v>
      </c>
      <c r="AW5" s="293" t="s">
        <v>425</v>
      </c>
      <c r="AX5" s="293" t="s">
        <v>426</v>
      </c>
      <c r="AY5" s="293" t="n">
        <v>1</v>
      </c>
      <c r="AZ5" s="293" t="n">
        <v>2</v>
      </c>
      <c r="BA5" s="293" t="n">
        <v>3</v>
      </c>
      <c r="BB5" s="293" t="n">
        <v>4</v>
      </c>
      <c r="BC5" s="293" t="s">
        <v>427</v>
      </c>
      <c r="BD5" s="293" t="s">
        <v>428</v>
      </c>
      <c r="BE5" s="293" t="s">
        <v>429</v>
      </c>
      <c r="BF5" s="296" t="s">
        <v>430</v>
      </c>
      <c r="BH5" s="293" t="s">
        <v>422</v>
      </c>
      <c r="BI5" s="293" t="s">
        <v>431</v>
      </c>
      <c r="BJ5" s="293" t="s">
        <v>432</v>
      </c>
      <c r="BK5" s="293" t="s">
        <v>433</v>
      </c>
      <c r="BL5" s="293" t="s">
        <v>434</v>
      </c>
      <c r="BM5" s="293" t="s">
        <v>435</v>
      </c>
      <c r="BN5" s="293" t="s">
        <v>436</v>
      </c>
      <c r="BO5" s="293" t="s">
        <v>437</v>
      </c>
      <c r="BP5" s="293" t="s">
        <v>438</v>
      </c>
      <c r="BQ5" s="293" t="s">
        <v>439</v>
      </c>
      <c r="BR5" s="293" t="s">
        <v>440</v>
      </c>
      <c r="BS5" s="293" t="s">
        <v>441</v>
      </c>
      <c r="BT5" s="293" t="s">
        <v>442</v>
      </c>
      <c r="BU5" s="293" t="s">
        <v>443</v>
      </c>
      <c r="BV5" s="296" t="s">
        <v>444</v>
      </c>
      <c r="BX5" s="293" t="s">
        <v>422</v>
      </c>
      <c r="BY5" s="293" t="s">
        <v>403</v>
      </c>
      <c r="BZ5" s="293" t="s">
        <v>423</v>
      </c>
      <c r="CA5" s="297" t="s">
        <v>424</v>
      </c>
      <c r="CB5" s="293" t="s">
        <v>425</v>
      </c>
      <c r="CC5" s="293" t="s">
        <v>426</v>
      </c>
      <c r="CD5" s="293" t="n">
        <v>1</v>
      </c>
      <c r="CE5" s="293" t="n">
        <v>2</v>
      </c>
      <c r="CF5" s="293" t="n">
        <v>3</v>
      </c>
      <c r="CG5" s="293" t="n">
        <v>4</v>
      </c>
      <c r="CH5" s="293" t="s">
        <v>427</v>
      </c>
      <c r="CI5" s="293" t="s">
        <v>428</v>
      </c>
      <c r="CJ5" s="293" t="s">
        <v>429</v>
      </c>
      <c r="CK5" s="296" t="s">
        <v>430</v>
      </c>
      <c r="CM5" s="293" t="s">
        <v>422</v>
      </c>
      <c r="CN5" s="293" t="s">
        <v>431</v>
      </c>
      <c r="CO5" s="293" t="s">
        <v>432</v>
      </c>
      <c r="CP5" s="293" t="s">
        <v>433</v>
      </c>
      <c r="CQ5" s="293" t="s">
        <v>434</v>
      </c>
      <c r="CR5" s="293" t="s">
        <v>435</v>
      </c>
      <c r="CS5" s="293" t="s">
        <v>436</v>
      </c>
      <c r="CT5" s="293" t="s">
        <v>437</v>
      </c>
      <c r="CU5" s="293" t="s">
        <v>438</v>
      </c>
      <c r="CV5" s="293" t="s">
        <v>439</v>
      </c>
      <c r="CW5" s="293" t="s">
        <v>440</v>
      </c>
      <c r="CX5" s="293" t="s">
        <v>441</v>
      </c>
      <c r="CY5" s="293" t="s">
        <v>442</v>
      </c>
      <c r="CZ5" s="293" t="s">
        <v>443</v>
      </c>
      <c r="DA5" s="296" t="s">
        <v>444</v>
      </c>
      <c r="DD5" s="293" t="s">
        <v>422</v>
      </c>
      <c r="DE5" s="293" t="s">
        <v>403</v>
      </c>
      <c r="DF5" s="293"/>
      <c r="DG5" s="298"/>
      <c r="DH5" s="298"/>
      <c r="DI5" s="298"/>
      <c r="DJ5" s="298" t="s">
        <v>445</v>
      </c>
      <c r="DK5" s="298" t="s">
        <v>446</v>
      </c>
      <c r="DL5" s="298"/>
      <c r="DM5" s="298"/>
      <c r="DN5" s="298"/>
      <c r="DO5" s="299"/>
      <c r="DQ5" s="293" t="s">
        <v>422</v>
      </c>
      <c r="DR5" s="293" t="s">
        <v>403</v>
      </c>
      <c r="DS5" s="293"/>
      <c r="DT5" s="298"/>
      <c r="DU5" s="298"/>
      <c r="DV5" s="298"/>
      <c r="DW5" s="300" t="s">
        <v>445</v>
      </c>
      <c r="DX5" s="298" t="s">
        <v>446</v>
      </c>
      <c r="DY5" s="298"/>
      <c r="DZ5" s="298"/>
      <c r="EA5" s="298"/>
      <c r="EB5" s="299"/>
      <c r="ED5" s="293" t="s">
        <v>422</v>
      </c>
      <c r="EE5" s="293" t="s">
        <v>403</v>
      </c>
      <c r="EF5" s="293"/>
      <c r="EG5" s="298"/>
      <c r="EH5" s="298"/>
      <c r="EI5" s="298"/>
      <c r="EJ5" s="298" t="s">
        <v>445</v>
      </c>
      <c r="EK5" s="298" t="s">
        <v>446</v>
      </c>
      <c r="EL5" s="298"/>
      <c r="EM5" s="298"/>
      <c r="EN5" s="298"/>
      <c r="EO5" s="299"/>
      <c r="ER5" s="293" t="s">
        <v>447</v>
      </c>
      <c r="ES5" s="293" t="s">
        <v>403</v>
      </c>
      <c r="ET5" s="293" t="s">
        <v>448</v>
      </c>
      <c r="EU5" s="293" t="s">
        <v>427</v>
      </c>
      <c r="EV5" s="293" t="s">
        <v>428</v>
      </c>
      <c r="EW5" s="293" t="s">
        <v>429</v>
      </c>
      <c r="EX5" s="293" t="s">
        <v>430</v>
      </c>
      <c r="EY5" s="293" t="s">
        <v>431</v>
      </c>
      <c r="EZ5" s="293" t="s">
        <v>432</v>
      </c>
      <c r="FA5" s="293" t="s">
        <v>433</v>
      </c>
      <c r="FB5" s="293" t="s">
        <v>434</v>
      </c>
      <c r="FC5" s="293" t="s">
        <v>435</v>
      </c>
      <c r="FD5" s="293" t="s">
        <v>436</v>
      </c>
      <c r="FE5" s="293" t="s">
        <v>437</v>
      </c>
      <c r="FF5" s="293" t="s">
        <v>438</v>
      </c>
      <c r="FG5" s="293" t="s">
        <v>439</v>
      </c>
      <c r="FH5" s="293" t="s">
        <v>440</v>
      </c>
      <c r="FI5" s="293" t="s">
        <v>441</v>
      </c>
      <c r="FJ5" s="296" t="s">
        <v>449</v>
      </c>
      <c r="FM5" s="293" t="s">
        <v>447</v>
      </c>
      <c r="FN5" s="293" t="s">
        <v>403</v>
      </c>
      <c r="FO5" s="293" t="s">
        <v>448</v>
      </c>
      <c r="FP5" s="293" t="s">
        <v>427</v>
      </c>
      <c r="FQ5" s="293" t="s">
        <v>428</v>
      </c>
      <c r="FR5" s="293" t="s">
        <v>429</v>
      </c>
      <c r="FS5" s="293" t="s">
        <v>430</v>
      </c>
      <c r="FT5" s="293" t="s">
        <v>431</v>
      </c>
      <c r="FU5" s="293" t="s">
        <v>432</v>
      </c>
      <c r="FV5" s="293" t="s">
        <v>433</v>
      </c>
      <c r="FW5" s="293" t="s">
        <v>434</v>
      </c>
      <c r="FX5" s="293" t="s">
        <v>435</v>
      </c>
      <c r="FY5" s="293" t="s">
        <v>436</v>
      </c>
      <c r="FZ5" s="293" t="s">
        <v>437</v>
      </c>
      <c r="GA5" s="293" t="s">
        <v>438</v>
      </c>
      <c r="GB5" s="293" t="s">
        <v>439</v>
      </c>
      <c r="GC5" s="293" t="s">
        <v>440</v>
      </c>
      <c r="GD5" s="293" t="s">
        <v>441</v>
      </c>
      <c r="GE5" s="296" t="s">
        <v>449</v>
      </c>
      <c r="GH5" s="293" t="s">
        <v>447</v>
      </c>
      <c r="GI5" s="293" t="s">
        <v>403</v>
      </c>
      <c r="GJ5" s="293" t="s">
        <v>448</v>
      </c>
      <c r="GK5" s="293" t="s">
        <v>427</v>
      </c>
      <c r="GL5" s="293" t="s">
        <v>428</v>
      </c>
      <c r="GM5" s="293" t="s">
        <v>429</v>
      </c>
      <c r="GN5" s="293" t="s">
        <v>430</v>
      </c>
      <c r="GO5" s="293" t="s">
        <v>431</v>
      </c>
      <c r="GP5" s="293" t="s">
        <v>432</v>
      </c>
      <c r="GQ5" s="293" t="s">
        <v>433</v>
      </c>
      <c r="GR5" s="293" t="s">
        <v>434</v>
      </c>
      <c r="GS5" s="293" t="s">
        <v>435</v>
      </c>
      <c r="GT5" s="293" t="s">
        <v>436</v>
      </c>
      <c r="GU5" s="293" t="s">
        <v>437</v>
      </c>
      <c r="GV5" s="293" t="s">
        <v>438</v>
      </c>
      <c r="GW5" s="293" t="s">
        <v>439</v>
      </c>
      <c r="GX5" s="293" t="s">
        <v>440</v>
      </c>
      <c r="GY5" s="293" t="s">
        <v>441</v>
      </c>
      <c r="GZ5" s="296" t="s">
        <v>449</v>
      </c>
      <c r="HC5" s="184"/>
      <c r="HD5" s="185"/>
      <c r="HE5" s="186"/>
      <c r="HF5" s="187"/>
      <c r="HG5" s="187"/>
      <c r="HH5" s="187"/>
      <c r="HI5" s="187"/>
      <c r="HK5" s="184"/>
      <c r="HL5" s="185"/>
      <c r="HM5" s="186"/>
      <c r="HN5" s="187"/>
      <c r="HO5" s="187"/>
      <c r="HP5" s="187"/>
      <c r="HQ5" s="187"/>
      <c r="HS5" s="184"/>
      <c r="HT5" s="301"/>
      <c r="HU5" s="302"/>
      <c r="HV5" s="303"/>
      <c r="HW5" s="303"/>
      <c r="HX5" s="303"/>
      <c r="HY5" s="303"/>
      <c r="IB5" s="58" t="s">
        <v>71</v>
      </c>
      <c r="IC5" s="54" t="n">
        <v>300955</v>
      </c>
      <c r="ID5" s="54" t="n">
        <v>310367</v>
      </c>
      <c r="IE5" s="54" t="n">
        <v>319518</v>
      </c>
      <c r="IF5" s="54" t="n">
        <v>328030</v>
      </c>
      <c r="IG5" s="54" t="n">
        <v>335449</v>
      </c>
      <c r="IH5" s="54" t="n">
        <v>341806</v>
      </c>
      <c r="II5" s="58" t="s">
        <v>71</v>
      </c>
      <c r="IJ5" s="54" t="n">
        <v>94299</v>
      </c>
      <c r="IK5" s="58" t="s">
        <v>71</v>
      </c>
      <c r="IL5" s="54" t="n">
        <v>206656</v>
      </c>
      <c r="IM5" s="191" t="s">
        <v>175</v>
      </c>
      <c r="IN5" s="192" t="s">
        <v>179</v>
      </c>
      <c r="IP5" s="290"/>
      <c r="IQ5" s="304" t="s">
        <v>33</v>
      </c>
      <c r="IR5" s="305" t="s">
        <v>34</v>
      </c>
      <c r="IS5" s="305" t="s">
        <v>35</v>
      </c>
      <c r="IT5" s="305" t="s">
        <v>36</v>
      </c>
      <c r="IU5" s="305" t="s">
        <v>37</v>
      </c>
      <c r="IV5" s="305" t="s">
        <v>38</v>
      </c>
      <c r="IW5" s="305" t="s">
        <v>39</v>
      </c>
      <c r="IX5" s="305" t="s">
        <v>40</v>
      </c>
      <c r="IY5" s="292"/>
      <c r="IZ5" s="292"/>
      <c r="JA5" s="292"/>
      <c r="JB5" s="292"/>
      <c r="JC5" s="292"/>
      <c r="JD5" s="292"/>
      <c r="JE5" s="292"/>
      <c r="JF5" s="292"/>
      <c r="JG5" s="292"/>
      <c r="JH5" s="292"/>
      <c r="JI5" s="292"/>
      <c r="JJ5" s="292"/>
      <c r="JK5" s="292"/>
      <c r="JL5" s="292"/>
      <c r="JM5" s="292"/>
      <c r="JN5" s="292"/>
      <c r="JO5" s="292"/>
      <c r="JP5" s="292"/>
      <c r="JQ5" s="292"/>
      <c r="JR5" s="292"/>
      <c r="JS5" s="292"/>
      <c r="JT5" s="292"/>
      <c r="JU5" s="292"/>
    </row>
    <row r="6" customFormat="false" ht="61" hidden="false" customHeight="false" outlineLevel="0" collapsed="false">
      <c r="A6" s="306" t="s">
        <v>450</v>
      </c>
      <c r="B6" s="306" t="n">
        <v>697952</v>
      </c>
      <c r="C6" s="306" t="n">
        <v>2763</v>
      </c>
      <c r="D6" s="306" t="n">
        <v>92461</v>
      </c>
      <c r="E6" s="306" t="n">
        <v>184155</v>
      </c>
      <c r="F6" s="306" t="n">
        <v>179107</v>
      </c>
      <c r="G6" s="306" t="n">
        <v>137359</v>
      </c>
      <c r="H6" s="306" t="n">
        <v>71497</v>
      </c>
      <c r="I6" s="306" t="n">
        <v>20674</v>
      </c>
      <c r="J6" s="306" t="n">
        <v>1438</v>
      </c>
      <c r="K6" s="306" t="n">
        <v>92</v>
      </c>
      <c r="L6" s="307" t="n">
        <v>8406</v>
      </c>
      <c r="N6" s="306" t="s">
        <v>451</v>
      </c>
      <c r="O6" s="306" t="n">
        <v>302064</v>
      </c>
      <c r="P6" s="306" t="n">
        <v>5411</v>
      </c>
      <c r="Q6" s="306" t="n">
        <v>1934</v>
      </c>
      <c r="R6" s="306" t="n">
        <v>4149</v>
      </c>
      <c r="S6" s="306" t="n">
        <v>11494</v>
      </c>
      <c r="T6" s="306" t="n">
        <v>752</v>
      </c>
      <c r="U6" s="306" t="n">
        <v>470</v>
      </c>
      <c r="V6" s="306" t="n">
        <v>343</v>
      </c>
      <c r="W6" s="306" t="n">
        <v>240</v>
      </c>
      <c r="X6" s="306" t="n">
        <v>874</v>
      </c>
      <c r="Y6" s="306" t="n">
        <v>957</v>
      </c>
      <c r="Z6" s="306" t="n">
        <v>2429</v>
      </c>
      <c r="AA6" s="307" t="n">
        <v>3110</v>
      </c>
      <c r="AC6" s="306" t="s">
        <v>451</v>
      </c>
      <c r="AD6" s="306" t="n">
        <v>3123</v>
      </c>
      <c r="AE6" s="306" t="n">
        <v>3363</v>
      </c>
      <c r="AF6" s="306" t="n">
        <v>3897</v>
      </c>
      <c r="AG6" s="306" t="n">
        <v>5469</v>
      </c>
      <c r="AH6" s="306" t="n">
        <v>8246</v>
      </c>
      <c r="AI6" s="306" t="n">
        <v>12364</v>
      </c>
      <c r="AJ6" s="306" t="n">
        <v>16336</v>
      </c>
      <c r="AK6" s="306" t="n">
        <v>20411</v>
      </c>
      <c r="AL6" s="306" t="n">
        <v>26135</v>
      </c>
      <c r="AM6" s="306" t="n">
        <v>35141</v>
      </c>
      <c r="AN6" s="306" t="n">
        <v>41706</v>
      </c>
      <c r="AO6" s="306" t="n">
        <v>41966</v>
      </c>
      <c r="AP6" s="306" t="n">
        <v>62497</v>
      </c>
      <c r="AQ6" s="307" t="n">
        <v>741</v>
      </c>
      <c r="AS6" s="306" t="s">
        <v>451</v>
      </c>
      <c r="AT6" s="306" t="n">
        <v>161937</v>
      </c>
      <c r="AU6" s="306" t="n">
        <v>3079</v>
      </c>
      <c r="AV6" s="306" t="n">
        <v>1060</v>
      </c>
      <c r="AW6" s="306" t="n">
        <v>2248</v>
      </c>
      <c r="AX6" s="306" t="n">
        <v>6387</v>
      </c>
      <c r="AY6" s="306" t="n">
        <v>383</v>
      </c>
      <c r="AZ6" s="306" t="n">
        <v>265</v>
      </c>
      <c r="BA6" s="306" t="n">
        <v>194</v>
      </c>
      <c r="BB6" s="306" t="n">
        <v>132</v>
      </c>
      <c r="BC6" s="306" t="n">
        <v>516</v>
      </c>
      <c r="BD6" s="306" t="n">
        <v>558</v>
      </c>
      <c r="BE6" s="306" t="n">
        <v>1722</v>
      </c>
      <c r="BF6" s="307" t="n">
        <v>2292</v>
      </c>
      <c r="BH6" s="306" t="s">
        <v>451</v>
      </c>
      <c r="BI6" s="306" t="n">
        <v>2219</v>
      </c>
      <c r="BJ6" s="306" t="n">
        <v>2232</v>
      </c>
      <c r="BK6" s="306" t="n">
        <v>2508</v>
      </c>
      <c r="BL6" s="306" t="n">
        <v>3405</v>
      </c>
      <c r="BM6" s="306" t="n">
        <v>5201</v>
      </c>
      <c r="BN6" s="306" t="n">
        <v>7919</v>
      </c>
      <c r="BO6" s="306" t="n">
        <v>10659</v>
      </c>
      <c r="BP6" s="306" t="n">
        <v>13546</v>
      </c>
      <c r="BQ6" s="306" t="n">
        <v>16696</v>
      </c>
      <c r="BR6" s="306" t="n">
        <v>21176</v>
      </c>
      <c r="BS6" s="306" t="n">
        <v>22702</v>
      </c>
      <c r="BT6" s="306" t="n">
        <v>19658</v>
      </c>
      <c r="BU6" s="306" t="n">
        <v>21161</v>
      </c>
      <c r="BV6" s="307" t="n">
        <v>406</v>
      </c>
      <c r="BX6" s="306" t="s">
        <v>451</v>
      </c>
      <c r="BY6" s="306" t="n">
        <v>139890</v>
      </c>
      <c r="BZ6" s="306" t="n">
        <v>2326</v>
      </c>
      <c r="CA6" s="306" t="n">
        <v>873</v>
      </c>
      <c r="CB6" s="306" t="n">
        <v>1896</v>
      </c>
      <c r="CC6" s="306" t="n">
        <v>5095</v>
      </c>
      <c r="CD6" s="306" t="n">
        <v>368</v>
      </c>
      <c r="CE6" s="306" t="n">
        <v>205</v>
      </c>
      <c r="CF6" s="306" t="n">
        <v>149</v>
      </c>
      <c r="CG6" s="306" t="n">
        <v>108</v>
      </c>
      <c r="CH6" s="306" t="n">
        <v>356</v>
      </c>
      <c r="CI6" s="306" t="n">
        <v>398</v>
      </c>
      <c r="CJ6" s="306" t="n">
        <v>706</v>
      </c>
      <c r="CK6" s="307" t="n">
        <v>818</v>
      </c>
      <c r="CM6" s="306" t="s">
        <v>451</v>
      </c>
      <c r="CN6" s="306" t="n">
        <v>901</v>
      </c>
      <c r="CO6" s="306" t="n">
        <v>1129</v>
      </c>
      <c r="CP6" s="306" t="n">
        <v>1388</v>
      </c>
      <c r="CQ6" s="306" t="n">
        <v>2062</v>
      </c>
      <c r="CR6" s="306" t="n">
        <v>3040</v>
      </c>
      <c r="CS6" s="306" t="n">
        <v>4440</v>
      </c>
      <c r="CT6" s="306" t="n">
        <v>5669</v>
      </c>
      <c r="CU6" s="306" t="n">
        <v>6856</v>
      </c>
      <c r="CV6" s="306" t="n">
        <v>9426</v>
      </c>
      <c r="CW6" s="306" t="n">
        <v>13953</v>
      </c>
      <c r="CX6" s="306" t="n">
        <v>18995</v>
      </c>
      <c r="CY6" s="306" t="n">
        <v>22298</v>
      </c>
      <c r="CZ6" s="306" t="n">
        <v>41319</v>
      </c>
      <c r="DA6" s="307" t="n">
        <v>211</v>
      </c>
      <c r="DD6" s="295"/>
      <c r="DE6" s="295"/>
      <c r="DF6" s="293" t="s">
        <v>452</v>
      </c>
      <c r="DG6" s="293" t="s">
        <v>453</v>
      </c>
      <c r="DH6" s="293" t="s">
        <v>454</v>
      </c>
      <c r="DI6" s="293" t="s">
        <v>455</v>
      </c>
      <c r="DJ6" s="293" t="s">
        <v>456</v>
      </c>
      <c r="DK6" s="293" t="s">
        <v>457</v>
      </c>
      <c r="DL6" s="293" t="s">
        <v>458</v>
      </c>
      <c r="DM6" s="293" t="s">
        <v>459</v>
      </c>
      <c r="DN6" s="293" t="s">
        <v>460</v>
      </c>
      <c r="DO6" s="296" t="s">
        <v>461</v>
      </c>
      <c r="DQ6" s="295"/>
      <c r="DR6" s="295"/>
      <c r="DS6" s="293" t="s">
        <v>452</v>
      </c>
      <c r="DT6" s="293" t="s">
        <v>453</v>
      </c>
      <c r="DU6" s="293" t="s">
        <v>454</v>
      </c>
      <c r="DV6" s="293" t="s">
        <v>455</v>
      </c>
      <c r="DW6" s="293" t="s">
        <v>456</v>
      </c>
      <c r="DX6" s="293" t="s">
        <v>457</v>
      </c>
      <c r="DY6" s="293" t="s">
        <v>458</v>
      </c>
      <c r="DZ6" s="293" t="s">
        <v>459</v>
      </c>
      <c r="EA6" s="293" t="s">
        <v>460</v>
      </c>
      <c r="EB6" s="296" t="s">
        <v>461</v>
      </c>
      <c r="ED6" s="295"/>
      <c r="EE6" s="295"/>
      <c r="EF6" s="293" t="s">
        <v>452</v>
      </c>
      <c r="EG6" s="293" t="s">
        <v>453</v>
      </c>
      <c r="EH6" s="293" t="s">
        <v>454</v>
      </c>
      <c r="EI6" s="293" t="s">
        <v>455</v>
      </c>
      <c r="EJ6" s="293" t="s">
        <v>456</v>
      </c>
      <c r="EK6" s="293" t="s">
        <v>457</v>
      </c>
      <c r="EL6" s="293" t="s">
        <v>458</v>
      </c>
      <c r="EM6" s="293" t="s">
        <v>459</v>
      </c>
      <c r="EN6" s="293" t="s">
        <v>460</v>
      </c>
      <c r="EO6" s="296" t="s">
        <v>461</v>
      </c>
      <c r="ER6" s="293" t="s">
        <v>462</v>
      </c>
      <c r="ES6" s="293" t="n">
        <v>37869723</v>
      </c>
      <c r="ET6" s="293" t="n">
        <v>3364716</v>
      </c>
      <c r="EU6" s="293" t="n">
        <v>3452343</v>
      </c>
      <c r="EV6" s="293" t="n">
        <v>3435070</v>
      </c>
      <c r="EW6" s="293" t="n">
        <v>3308944</v>
      </c>
      <c r="EX6" s="293" t="n">
        <v>3266878</v>
      </c>
      <c r="EY6" s="293" t="n">
        <v>3095115</v>
      </c>
      <c r="EZ6" s="293" t="n">
        <v>2584553</v>
      </c>
      <c r="FA6" s="293" t="n">
        <v>2340549</v>
      </c>
      <c r="FB6" s="293" t="n">
        <v>2218592</v>
      </c>
      <c r="FC6" s="293" t="n">
        <v>2086381</v>
      </c>
      <c r="FD6" s="293" t="n">
        <v>1909454</v>
      </c>
      <c r="FE6" s="293" t="n">
        <v>1646923</v>
      </c>
      <c r="FF6" s="293" t="n">
        <v>1396985</v>
      </c>
      <c r="FG6" s="293" t="n">
        <v>1203332</v>
      </c>
      <c r="FH6" s="293" t="n">
        <v>1028725</v>
      </c>
      <c r="FI6" s="293" t="n">
        <v>785043</v>
      </c>
      <c r="FJ6" s="296" t="n">
        <v>746120</v>
      </c>
      <c r="FM6" s="306" t="s">
        <v>462</v>
      </c>
      <c r="FN6" s="306" t="n">
        <v>18546559</v>
      </c>
      <c r="FO6" s="306" t="n">
        <v>1711365</v>
      </c>
      <c r="FP6" s="306" t="n">
        <v>1754822</v>
      </c>
      <c r="FQ6" s="306" t="n">
        <v>1745039</v>
      </c>
      <c r="FR6" s="306" t="n">
        <v>1677971</v>
      </c>
      <c r="FS6" s="306" t="n">
        <v>1648280</v>
      </c>
      <c r="FT6" s="306" t="n">
        <v>1554031</v>
      </c>
      <c r="FU6" s="306" t="n">
        <v>1293434</v>
      </c>
      <c r="FV6" s="306" t="n">
        <v>1165501</v>
      </c>
      <c r="FW6" s="306" t="n">
        <v>1088836</v>
      </c>
      <c r="FX6" s="306" t="n">
        <v>1010099</v>
      </c>
      <c r="FY6" s="306" t="n">
        <v>923421</v>
      </c>
      <c r="FZ6" s="306" t="n">
        <v>788707</v>
      </c>
      <c r="GA6" s="306" t="n">
        <v>654615</v>
      </c>
      <c r="GB6" s="306" t="n">
        <v>539752</v>
      </c>
      <c r="GC6" s="306" t="n">
        <v>436214</v>
      </c>
      <c r="GD6" s="306" t="n">
        <v>307545</v>
      </c>
      <c r="GE6" s="307" t="n">
        <v>246927</v>
      </c>
      <c r="GH6" s="306" t="s">
        <v>462</v>
      </c>
      <c r="GI6" s="306" t="n">
        <v>19323164</v>
      </c>
      <c r="GJ6" s="306" t="n">
        <v>1653351</v>
      </c>
      <c r="GK6" s="306" t="n">
        <v>1697521</v>
      </c>
      <c r="GL6" s="306" t="n">
        <v>1690031</v>
      </c>
      <c r="GM6" s="306" t="n">
        <v>1630973</v>
      </c>
      <c r="GN6" s="306" t="n">
        <v>1618598</v>
      </c>
      <c r="GO6" s="306" t="n">
        <v>1541084</v>
      </c>
      <c r="GP6" s="306" t="n">
        <v>1291119</v>
      </c>
      <c r="GQ6" s="306" t="n">
        <v>1175048</v>
      </c>
      <c r="GR6" s="306" t="n">
        <v>1129756</v>
      </c>
      <c r="GS6" s="306" t="n">
        <v>1076282</v>
      </c>
      <c r="GT6" s="306" t="n">
        <v>986033</v>
      </c>
      <c r="GU6" s="306" t="n">
        <v>858216</v>
      </c>
      <c r="GV6" s="306" t="n">
        <v>742370</v>
      </c>
      <c r="GW6" s="306" t="n">
        <v>663580</v>
      </c>
      <c r="GX6" s="306" t="n">
        <v>592511</v>
      </c>
      <c r="GY6" s="306" t="n">
        <v>477498</v>
      </c>
      <c r="GZ6" s="307" t="n">
        <v>499193</v>
      </c>
      <c r="HC6" s="184" t="s">
        <v>411</v>
      </c>
      <c r="HD6" s="187" t="s">
        <v>364</v>
      </c>
      <c r="HE6" s="186" t="s">
        <v>356</v>
      </c>
      <c r="HF6" s="187" t="s">
        <v>463</v>
      </c>
      <c r="HG6" s="187" t="s">
        <v>464</v>
      </c>
      <c r="HH6" s="187" t="s">
        <v>465</v>
      </c>
      <c r="HI6" s="187" t="s">
        <v>466</v>
      </c>
      <c r="HK6" s="184" t="s">
        <v>411</v>
      </c>
      <c r="HL6" s="187" t="s">
        <v>364</v>
      </c>
      <c r="HM6" s="186" t="s">
        <v>356</v>
      </c>
      <c r="HN6" s="187" t="s">
        <v>463</v>
      </c>
      <c r="HO6" s="187" t="s">
        <v>464</v>
      </c>
      <c r="HP6" s="187" t="s">
        <v>465</v>
      </c>
      <c r="HQ6" s="187" t="s">
        <v>466</v>
      </c>
      <c r="HS6" s="184" t="s">
        <v>411</v>
      </c>
      <c r="HT6" s="303" t="s">
        <v>364</v>
      </c>
      <c r="HU6" s="302" t="s">
        <v>356</v>
      </c>
      <c r="HV6" s="303" t="s">
        <v>463</v>
      </c>
      <c r="HW6" s="303" t="s">
        <v>464</v>
      </c>
      <c r="HX6" s="303" t="s">
        <v>465</v>
      </c>
      <c r="HY6" s="303" t="s">
        <v>466</v>
      </c>
      <c r="IB6" s="58" t="s">
        <v>72</v>
      </c>
      <c r="IC6" s="54" t="n">
        <v>104982</v>
      </c>
      <c r="ID6" s="54" t="n">
        <v>113834</v>
      </c>
      <c r="IE6" s="54" t="n">
        <v>121659</v>
      </c>
      <c r="IF6" s="54" t="n">
        <v>128675</v>
      </c>
      <c r="IG6" s="54" t="n">
        <v>135274</v>
      </c>
      <c r="IH6" s="54" t="n">
        <v>141746</v>
      </c>
      <c r="II6" s="58" t="s">
        <v>72</v>
      </c>
      <c r="IJ6" s="54" t="n">
        <v>27476</v>
      </c>
      <c r="IK6" s="58" t="s">
        <v>72</v>
      </c>
      <c r="IL6" s="54" t="n">
        <v>77506</v>
      </c>
      <c r="IM6" s="196" t="s">
        <v>186</v>
      </c>
      <c r="IN6" s="198" t="n">
        <v>8704</v>
      </c>
      <c r="IP6" s="308" t="n">
        <v>2003</v>
      </c>
      <c r="IQ6" s="309" t="n">
        <f aca="false">C6/GL6</f>
        <v>0.00163488125365748</v>
      </c>
      <c r="IR6" s="309" t="n">
        <f aca="false">D6/GM6</f>
        <v>0.0566906993555381</v>
      </c>
      <c r="IS6" s="309" t="n">
        <f aca="false">F6/GN6</f>
        <v>0.110655641487262</v>
      </c>
      <c r="IT6" s="309" t="n">
        <f aca="false">G6/GO6</f>
        <v>0.0891314165872853</v>
      </c>
      <c r="IU6" s="309" t="n">
        <f aca="false">H6/GP6</f>
        <v>0.0553759955511459</v>
      </c>
      <c r="IV6" s="309" t="n">
        <f aca="false">I6/GQ6</f>
        <v>0.0175941748762604</v>
      </c>
      <c r="IW6" s="309" t="n">
        <f aca="false">J6/GR6</f>
        <v>0.00127284121527126</v>
      </c>
      <c r="IX6" s="309" t="n">
        <f aca="false">K6/GS6</f>
        <v>8.54794561276691E-005</v>
      </c>
      <c r="IY6" s="292"/>
      <c r="IZ6" s="292"/>
      <c r="JA6" s="292"/>
      <c r="JB6" s="292"/>
      <c r="JC6" s="292"/>
      <c r="JD6" s="292"/>
      <c r="JE6" s="292"/>
      <c r="JF6" s="292"/>
      <c r="JG6" s="292"/>
      <c r="JH6" s="292"/>
      <c r="JI6" s="292"/>
      <c r="JJ6" s="292"/>
      <c r="JK6" s="292"/>
      <c r="JL6" s="292"/>
      <c r="JM6" s="292"/>
      <c r="JN6" s="292"/>
      <c r="JO6" s="292"/>
      <c r="JP6" s="292"/>
      <c r="JQ6" s="292"/>
      <c r="JR6" s="292"/>
      <c r="JS6" s="292"/>
      <c r="JT6" s="292"/>
      <c r="JU6" s="292"/>
    </row>
    <row r="7" customFormat="false" ht="15" hidden="false" customHeight="false" outlineLevel="0" collapsed="false">
      <c r="A7" s="295" t="s">
        <v>467</v>
      </c>
      <c r="B7" s="295" t="n">
        <v>42728</v>
      </c>
      <c r="C7" s="295" t="n">
        <v>58</v>
      </c>
      <c r="D7" s="295" t="n">
        <v>2448</v>
      </c>
      <c r="E7" s="295" t="n">
        <v>7428</v>
      </c>
      <c r="F7" s="295" t="n">
        <v>11924</v>
      </c>
      <c r="G7" s="295" t="n">
        <v>12718</v>
      </c>
      <c r="H7" s="295" t="n">
        <v>6191</v>
      </c>
      <c r="I7" s="295" t="n">
        <v>1520</v>
      </c>
      <c r="J7" s="295" t="n">
        <v>114</v>
      </c>
      <c r="K7" s="295" t="n">
        <v>7</v>
      </c>
      <c r="L7" s="310" t="n">
        <v>320</v>
      </c>
      <c r="N7" s="295" t="s">
        <v>468</v>
      </c>
      <c r="O7" s="295" t="n">
        <v>35293</v>
      </c>
      <c r="P7" s="295" t="n">
        <v>196</v>
      </c>
      <c r="Q7" s="295" t="n">
        <v>83</v>
      </c>
      <c r="R7" s="295" t="n">
        <v>163</v>
      </c>
      <c r="S7" s="295" t="n">
        <v>442</v>
      </c>
      <c r="T7" s="295" t="n">
        <v>27</v>
      </c>
      <c r="U7" s="295" t="n">
        <v>18</v>
      </c>
      <c r="V7" s="295" t="n">
        <v>18</v>
      </c>
      <c r="W7" s="295" t="n">
        <v>7</v>
      </c>
      <c r="X7" s="295" t="n">
        <v>34</v>
      </c>
      <c r="Y7" s="295" t="n">
        <v>23</v>
      </c>
      <c r="Z7" s="295" t="n">
        <v>94</v>
      </c>
      <c r="AA7" s="310" t="n">
        <v>162</v>
      </c>
      <c r="AC7" s="295" t="s">
        <v>468</v>
      </c>
      <c r="AD7" s="295" t="n">
        <v>203</v>
      </c>
      <c r="AE7" s="295" t="n">
        <v>266</v>
      </c>
      <c r="AF7" s="295" t="n">
        <v>318</v>
      </c>
      <c r="AG7" s="295" t="n">
        <v>438</v>
      </c>
      <c r="AH7" s="295" t="n">
        <v>643</v>
      </c>
      <c r="AI7" s="295" t="n">
        <v>1053</v>
      </c>
      <c r="AJ7" s="295" t="n">
        <v>1475</v>
      </c>
      <c r="AK7" s="295" t="n">
        <v>1896</v>
      </c>
      <c r="AL7" s="295" t="n">
        <v>2525</v>
      </c>
      <c r="AM7" s="295" t="n">
        <v>3754</v>
      </c>
      <c r="AN7" s="295" t="n">
        <v>5204</v>
      </c>
      <c r="AO7" s="295" t="n">
        <v>5875</v>
      </c>
      <c r="AP7" s="295" t="n">
        <v>10811</v>
      </c>
      <c r="AQ7" s="310" t="n">
        <v>7</v>
      </c>
      <c r="AS7" s="295" t="s">
        <v>468</v>
      </c>
      <c r="AT7" s="295" t="n">
        <v>16351</v>
      </c>
      <c r="AU7" s="295" t="n">
        <v>111</v>
      </c>
      <c r="AV7" s="295" t="n">
        <v>37</v>
      </c>
      <c r="AW7" s="295" t="n">
        <v>80</v>
      </c>
      <c r="AX7" s="295" t="n">
        <v>228</v>
      </c>
      <c r="AY7" s="295" t="n">
        <v>12</v>
      </c>
      <c r="AZ7" s="295" t="n">
        <v>13</v>
      </c>
      <c r="BA7" s="295" t="n">
        <v>10</v>
      </c>
      <c r="BB7" s="295" t="n">
        <v>3</v>
      </c>
      <c r="BC7" s="295" t="n">
        <v>24</v>
      </c>
      <c r="BD7" s="295" t="n">
        <v>14</v>
      </c>
      <c r="BE7" s="295" t="n">
        <v>60</v>
      </c>
      <c r="BF7" s="310" t="n">
        <v>119</v>
      </c>
      <c r="BH7" s="295" t="s">
        <v>468</v>
      </c>
      <c r="BI7" s="295" t="n">
        <v>145</v>
      </c>
      <c r="BJ7" s="295" t="n">
        <v>187</v>
      </c>
      <c r="BK7" s="295" t="n">
        <v>194</v>
      </c>
      <c r="BL7" s="295" t="n">
        <v>269</v>
      </c>
      <c r="BM7" s="295" t="n">
        <v>410</v>
      </c>
      <c r="BN7" s="295" t="n">
        <v>634</v>
      </c>
      <c r="BO7" s="295" t="n">
        <v>919</v>
      </c>
      <c r="BP7" s="295" t="n">
        <v>1180</v>
      </c>
      <c r="BQ7" s="295" t="n">
        <v>1562</v>
      </c>
      <c r="BR7" s="295" t="n">
        <v>2153</v>
      </c>
      <c r="BS7" s="295" t="n">
        <v>2682</v>
      </c>
      <c r="BT7" s="295" t="n">
        <v>2447</v>
      </c>
      <c r="BU7" s="295" t="n">
        <v>3083</v>
      </c>
      <c r="BV7" s="310" t="n">
        <v>3</v>
      </c>
      <c r="BX7" s="295" t="s">
        <v>468</v>
      </c>
      <c r="BY7" s="295" t="n">
        <v>18942</v>
      </c>
      <c r="BZ7" s="295" t="n">
        <v>85</v>
      </c>
      <c r="CA7" s="295" t="n">
        <v>46</v>
      </c>
      <c r="CB7" s="295" t="n">
        <v>83</v>
      </c>
      <c r="CC7" s="295" t="n">
        <v>214</v>
      </c>
      <c r="CD7" s="295" t="n">
        <v>15</v>
      </c>
      <c r="CE7" s="295" t="n">
        <v>5</v>
      </c>
      <c r="CF7" s="295" t="n">
        <v>8</v>
      </c>
      <c r="CG7" s="295" t="n">
        <v>4</v>
      </c>
      <c r="CH7" s="295" t="n">
        <v>10</v>
      </c>
      <c r="CI7" s="295" t="n">
        <v>9</v>
      </c>
      <c r="CJ7" s="295" t="n">
        <v>34</v>
      </c>
      <c r="CK7" s="310" t="n">
        <v>43</v>
      </c>
      <c r="CM7" s="295" t="s">
        <v>468</v>
      </c>
      <c r="CN7" s="295" t="n">
        <v>58</v>
      </c>
      <c r="CO7" s="295" t="n">
        <v>79</v>
      </c>
      <c r="CP7" s="295" t="n">
        <v>124</v>
      </c>
      <c r="CQ7" s="295" t="n">
        <v>169</v>
      </c>
      <c r="CR7" s="295" t="n">
        <v>233</v>
      </c>
      <c r="CS7" s="295" t="n">
        <v>419</v>
      </c>
      <c r="CT7" s="295" t="n">
        <v>556</v>
      </c>
      <c r="CU7" s="295" t="n">
        <v>716</v>
      </c>
      <c r="CV7" s="295" t="n">
        <v>963</v>
      </c>
      <c r="CW7" s="295" t="n">
        <v>1601</v>
      </c>
      <c r="CX7" s="295" t="n">
        <v>2522</v>
      </c>
      <c r="CY7" s="295" t="n">
        <v>3428</v>
      </c>
      <c r="CZ7" s="295" t="n">
        <v>7728</v>
      </c>
      <c r="DA7" s="310" t="n">
        <v>4</v>
      </c>
      <c r="DD7" s="306" t="s">
        <v>450</v>
      </c>
      <c r="DE7" s="306" t="n">
        <v>8</v>
      </c>
      <c r="DF7" s="306" t="n">
        <v>16.5</v>
      </c>
      <c r="DG7" s="306" t="n">
        <v>0.7</v>
      </c>
      <c r="DH7" s="306" t="n">
        <v>0.3</v>
      </c>
      <c r="DI7" s="306" t="n">
        <v>0.8</v>
      </c>
      <c r="DJ7" s="306" t="n">
        <v>1.1</v>
      </c>
      <c r="DK7" s="306" t="n">
        <v>2.1</v>
      </c>
      <c r="DL7" s="306" t="n">
        <v>5.2</v>
      </c>
      <c r="DM7" s="306" t="n">
        <v>12.1</v>
      </c>
      <c r="DN7" s="306" t="n">
        <v>27.5</v>
      </c>
      <c r="DO7" s="307" t="n">
        <v>95.5</v>
      </c>
      <c r="DQ7" s="306" t="s">
        <v>450</v>
      </c>
      <c r="DR7" s="306" t="n">
        <v>8.7</v>
      </c>
      <c r="DS7" s="306" t="n">
        <v>17.9</v>
      </c>
      <c r="DT7" s="306" t="n">
        <v>0.7</v>
      </c>
      <c r="DU7" s="306" t="n">
        <v>0.3</v>
      </c>
      <c r="DV7" s="306" t="n">
        <v>1.2</v>
      </c>
      <c r="DW7" s="306" t="n">
        <v>1.6</v>
      </c>
      <c r="DX7" s="306" t="n">
        <v>2.6</v>
      </c>
      <c r="DY7" s="306" t="n">
        <v>6.8</v>
      </c>
      <c r="DZ7" s="306" t="n">
        <v>16.8</v>
      </c>
      <c r="EA7" s="306" t="n">
        <v>38.8</v>
      </c>
      <c r="EB7" s="307" t="n">
        <v>114.6</v>
      </c>
      <c r="ED7" s="306" t="s">
        <v>450</v>
      </c>
      <c r="EE7" s="306" t="n">
        <v>7.2</v>
      </c>
      <c r="EF7" s="306" t="n">
        <v>15</v>
      </c>
      <c r="EG7" s="306" t="n">
        <v>0.6</v>
      </c>
      <c r="EH7" s="306" t="n">
        <v>0.2</v>
      </c>
      <c r="EI7" s="306" t="n">
        <v>0.5</v>
      </c>
      <c r="EJ7" s="306" t="n">
        <v>0.7</v>
      </c>
      <c r="EK7" s="306" t="n">
        <v>1.5</v>
      </c>
      <c r="EL7" s="306" t="n">
        <v>3.6</v>
      </c>
      <c r="EM7" s="306" t="n">
        <v>7.8</v>
      </c>
      <c r="EN7" s="306" t="n">
        <v>18.6</v>
      </c>
      <c r="EO7" s="307" t="n">
        <v>84.6</v>
      </c>
      <c r="ER7" s="295" t="s">
        <v>469</v>
      </c>
      <c r="ES7" s="295" t="n">
        <v>3006179</v>
      </c>
      <c r="ET7" s="295" t="n">
        <v>187852</v>
      </c>
      <c r="EU7" s="295" t="n">
        <v>170665</v>
      </c>
      <c r="EV7" s="295" t="n">
        <v>175538</v>
      </c>
      <c r="EW7" s="295" t="n">
        <v>196626</v>
      </c>
      <c r="EX7" s="295" t="n">
        <v>228645</v>
      </c>
      <c r="EY7" s="295" t="n">
        <v>249253</v>
      </c>
      <c r="EZ7" s="295" t="n">
        <v>222523</v>
      </c>
      <c r="FA7" s="295" t="n">
        <v>198938</v>
      </c>
      <c r="FB7" s="295" t="n">
        <v>188767</v>
      </c>
      <c r="FC7" s="295" t="n">
        <v>182525</v>
      </c>
      <c r="FD7" s="295" t="n">
        <v>175790</v>
      </c>
      <c r="FE7" s="295" t="n">
        <v>165749</v>
      </c>
      <c r="FF7" s="295" t="n">
        <v>150322</v>
      </c>
      <c r="FG7" s="295" t="n">
        <v>137620</v>
      </c>
      <c r="FH7" s="295" t="n">
        <v>127553</v>
      </c>
      <c r="FI7" s="295" t="n">
        <v>115968</v>
      </c>
      <c r="FJ7" s="310" t="n">
        <v>131845</v>
      </c>
      <c r="FM7" s="295" t="s">
        <v>469</v>
      </c>
      <c r="FN7" s="295" t="n">
        <v>1379082</v>
      </c>
      <c r="FO7" s="295" t="n">
        <v>95632</v>
      </c>
      <c r="FP7" s="295" t="n">
        <v>86393</v>
      </c>
      <c r="FQ7" s="295" t="n">
        <v>88840</v>
      </c>
      <c r="FR7" s="295" t="n">
        <v>98249</v>
      </c>
      <c r="FS7" s="295" t="n">
        <v>111491</v>
      </c>
      <c r="FT7" s="295" t="n">
        <v>120555</v>
      </c>
      <c r="FU7" s="295" t="n">
        <v>108675</v>
      </c>
      <c r="FV7" s="295" t="n">
        <v>96924</v>
      </c>
      <c r="FW7" s="295" t="n">
        <v>90016</v>
      </c>
      <c r="FX7" s="295" t="n">
        <v>84840</v>
      </c>
      <c r="FY7" s="295" t="n">
        <v>79797</v>
      </c>
      <c r="FZ7" s="295" t="n">
        <v>72625</v>
      </c>
      <c r="GA7" s="295" t="n">
        <v>63014</v>
      </c>
      <c r="GB7" s="295" t="n">
        <v>55707</v>
      </c>
      <c r="GC7" s="295" t="n">
        <v>49261</v>
      </c>
      <c r="GD7" s="295" t="n">
        <v>39495</v>
      </c>
      <c r="GE7" s="310" t="n">
        <v>37568</v>
      </c>
      <c r="GH7" s="295" t="s">
        <v>469</v>
      </c>
      <c r="GI7" s="295" t="n">
        <v>1627097</v>
      </c>
      <c r="GJ7" s="295" t="n">
        <v>92220</v>
      </c>
      <c r="GK7" s="295" t="n">
        <v>84272</v>
      </c>
      <c r="GL7" s="295" t="n">
        <v>86698</v>
      </c>
      <c r="GM7" s="295" t="n">
        <v>98377</v>
      </c>
      <c r="GN7" s="295" t="n">
        <v>117154</v>
      </c>
      <c r="GO7" s="295" t="n">
        <v>128698</v>
      </c>
      <c r="GP7" s="295" t="n">
        <v>113848</v>
      </c>
      <c r="GQ7" s="295" t="n">
        <v>102014</v>
      </c>
      <c r="GR7" s="295" t="n">
        <v>98751</v>
      </c>
      <c r="GS7" s="295" t="n">
        <v>97685</v>
      </c>
      <c r="GT7" s="295" t="n">
        <v>95993</v>
      </c>
      <c r="GU7" s="295" t="n">
        <v>93124</v>
      </c>
      <c r="GV7" s="295" t="n">
        <v>87308</v>
      </c>
      <c r="GW7" s="295" t="n">
        <v>81913</v>
      </c>
      <c r="GX7" s="295" t="n">
        <v>78292</v>
      </c>
      <c r="GY7" s="295" t="n">
        <v>76473</v>
      </c>
      <c r="GZ7" s="310" t="n">
        <v>94277</v>
      </c>
      <c r="HC7" s="191" t="s">
        <v>175</v>
      </c>
      <c r="HD7" s="192" t="s">
        <v>176</v>
      </c>
      <c r="HE7" s="193" t="s">
        <v>177</v>
      </c>
      <c r="HF7" s="192" t="s">
        <v>178</v>
      </c>
      <c r="HG7" s="192" t="s">
        <v>179</v>
      </c>
      <c r="HH7" s="192" t="s">
        <v>180</v>
      </c>
      <c r="HI7" s="192" t="s">
        <v>181</v>
      </c>
      <c r="HK7" s="191" t="s">
        <v>175</v>
      </c>
      <c r="HL7" s="192" t="s">
        <v>176</v>
      </c>
      <c r="HM7" s="193" t="s">
        <v>177</v>
      </c>
      <c r="HN7" s="192" t="s">
        <v>178</v>
      </c>
      <c r="HO7" s="192" t="s">
        <v>179</v>
      </c>
      <c r="HP7" s="192" t="s">
        <v>180</v>
      </c>
      <c r="HQ7" s="192" t="s">
        <v>181</v>
      </c>
      <c r="HS7" s="191" t="s">
        <v>175</v>
      </c>
      <c r="HT7" s="192" t="s">
        <v>176</v>
      </c>
      <c r="HU7" s="193" t="s">
        <v>177</v>
      </c>
      <c r="HV7" s="192" t="s">
        <v>178</v>
      </c>
      <c r="HW7" s="192" t="s">
        <v>179</v>
      </c>
      <c r="HX7" s="192" t="s">
        <v>180</v>
      </c>
      <c r="HY7" s="192" t="s">
        <v>181</v>
      </c>
      <c r="IB7" s="77" t="s">
        <v>74</v>
      </c>
      <c r="IC7" s="78" t="n">
        <v>24631</v>
      </c>
      <c r="ID7" s="78" t="n">
        <v>24266</v>
      </c>
      <c r="IE7" s="78" t="n">
        <v>25647</v>
      </c>
      <c r="IF7" s="78" t="n">
        <v>28245</v>
      </c>
      <c r="IG7" s="78" t="n">
        <v>31512</v>
      </c>
      <c r="IH7" s="78" t="n">
        <v>35094</v>
      </c>
      <c r="II7" s="77" t="s">
        <v>74</v>
      </c>
      <c r="IJ7" s="78" t="n">
        <v>5020</v>
      </c>
      <c r="IK7" s="77" t="s">
        <v>74</v>
      </c>
      <c r="IL7" s="78" t="n">
        <v>19611</v>
      </c>
      <c r="IM7" s="203" t="s">
        <v>188</v>
      </c>
      <c r="IN7" s="205" t="n">
        <v>1463</v>
      </c>
      <c r="IP7" s="311" t="n">
        <v>2004</v>
      </c>
      <c r="IQ7" s="312" t="n">
        <f aca="false">C40/GL40</f>
        <v>0.00154940077853116</v>
      </c>
      <c r="IR7" s="312" t="n">
        <f aca="false">D40/GM40</f>
        <v>0.0631369789446091</v>
      </c>
      <c r="IS7" s="312" t="n">
        <f aca="false">E40/GN40</f>
        <v>0.119366965180838</v>
      </c>
      <c r="IT7" s="312" t="n">
        <f aca="false">F40/GO40</f>
        <v>0.119028034002986</v>
      </c>
      <c r="IU7" s="312" t="n">
        <f aca="false">G40/GP40</f>
        <v>0.109330367242289</v>
      </c>
      <c r="IV7" s="312" t="n">
        <f aca="false">H40/GQ40</f>
        <v>0.0631840775045426</v>
      </c>
      <c r="IW7" s="312" t="n">
        <f aca="false">I40/GR40</f>
        <v>0.0193561955312768</v>
      </c>
      <c r="IX7" s="312" t="n">
        <f aca="false">J40/GS40</f>
        <v>0.00128232528318017</v>
      </c>
      <c r="IY7" s="292"/>
      <c r="IZ7" s="292"/>
      <c r="JA7" s="292"/>
      <c r="JB7" s="292"/>
      <c r="JC7" s="292"/>
      <c r="JD7" s="292"/>
      <c r="JE7" s="292"/>
      <c r="JF7" s="292"/>
      <c r="JG7" s="292"/>
      <c r="JH7" s="292"/>
      <c r="JI7" s="292"/>
      <c r="JJ7" s="292"/>
      <c r="JK7" s="292"/>
      <c r="JL7" s="292"/>
      <c r="JM7" s="292"/>
      <c r="JN7" s="292"/>
      <c r="JO7" s="292"/>
      <c r="JP7" s="292"/>
      <c r="JQ7" s="292"/>
      <c r="JR7" s="292"/>
      <c r="JS7" s="292"/>
      <c r="JT7" s="292"/>
      <c r="JU7" s="292"/>
    </row>
    <row r="8" customFormat="false" ht="15" hidden="false" customHeight="false" outlineLevel="0" collapsed="false">
      <c r="A8" s="295" t="s">
        <v>470</v>
      </c>
      <c r="B8" s="295" t="n">
        <v>249915</v>
      </c>
      <c r="C8" s="295" t="n">
        <v>455</v>
      </c>
      <c r="D8" s="295" t="n">
        <v>27566</v>
      </c>
      <c r="E8" s="295" t="n">
        <v>63907</v>
      </c>
      <c r="F8" s="295" t="n">
        <v>65492</v>
      </c>
      <c r="G8" s="295" t="n">
        <v>52496</v>
      </c>
      <c r="H8" s="295" t="n">
        <v>27760</v>
      </c>
      <c r="I8" s="295" t="n">
        <v>8647</v>
      </c>
      <c r="J8" s="295" t="n">
        <v>637</v>
      </c>
      <c r="K8" s="295" t="n">
        <v>27</v>
      </c>
      <c r="L8" s="310" t="n">
        <v>2928</v>
      </c>
      <c r="N8" s="295" t="s">
        <v>470</v>
      </c>
      <c r="O8" s="295" t="n">
        <v>122301</v>
      </c>
      <c r="P8" s="295" t="n">
        <v>1738</v>
      </c>
      <c r="Q8" s="295" t="n">
        <v>700</v>
      </c>
      <c r="R8" s="295" t="n">
        <v>1627</v>
      </c>
      <c r="S8" s="295" t="n">
        <v>4065</v>
      </c>
      <c r="T8" s="295" t="n">
        <v>148</v>
      </c>
      <c r="U8" s="295" t="n">
        <v>153</v>
      </c>
      <c r="V8" s="295" t="n">
        <v>92</v>
      </c>
      <c r="W8" s="295" t="n">
        <v>76</v>
      </c>
      <c r="X8" s="295" t="n">
        <v>260</v>
      </c>
      <c r="Y8" s="295" t="n">
        <v>283</v>
      </c>
      <c r="Z8" s="295" t="n">
        <v>968</v>
      </c>
      <c r="AA8" s="310" t="n">
        <v>1285</v>
      </c>
      <c r="AC8" s="295" t="s">
        <v>470</v>
      </c>
      <c r="AD8" s="295" t="n">
        <v>1309</v>
      </c>
      <c r="AE8" s="295" t="n">
        <v>1497</v>
      </c>
      <c r="AF8" s="295" t="n">
        <v>1633</v>
      </c>
      <c r="AG8" s="295" t="n">
        <v>2203</v>
      </c>
      <c r="AH8" s="295" t="n">
        <v>3321</v>
      </c>
      <c r="AI8" s="295" t="n">
        <v>4878</v>
      </c>
      <c r="AJ8" s="295" t="n">
        <v>6604</v>
      </c>
      <c r="AK8" s="295" t="n">
        <v>8231</v>
      </c>
      <c r="AL8" s="295" t="n">
        <v>10695</v>
      </c>
      <c r="AM8" s="295" t="n">
        <v>14466</v>
      </c>
      <c r="AN8" s="295" t="n">
        <v>17236</v>
      </c>
      <c r="AO8" s="295" t="n">
        <v>17347</v>
      </c>
      <c r="AP8" s="295" t="n">
        <v>25371</v>
      </c>
      <c r="AQ8" s="310" t="n">
        <v>180</v>
      </c>
      <c r="AS8" s="295" t="s">
        <v>470</v>
      </c>
      <c r="AT8" s="295" t="n">
        <v>65909</v>
      </c>
      <c r="AU8" s="295" t="n">
        <v>978</v>
      </c>
      <c r="AV8" s="295" t="n">
        <v>375</v>
      </c>
      <c r="AW8" s="295" t="n">
        <v>880</v>
      </c>
      <c r="AX8" s="295" t="n">
        <v>2233</v>
      </c>
      <c r="AY8" s="295" t="n">
        <v>70</v>
      </c>
      <c r="AZ8" s="295" t="n">
        <v>92</v>
      </c>
      <c r="BA8" s="295" t="n">
        <v>54</v>
      </c>
      <c r="BB8" s="295" t="n">
        <v>41</v>
      </c>
      <c r="BC8" s="295" t="n">
        <v>140</v>
      </c>
      <c r="BD8" s="295" t="n">
        <v>162</v>
      </c>
      <c r="BE8" s="295" t="n">
        <v>729</v>
      </c>
      <c r="BF8" s="310" t="n">
        <v>973</v>
      </c>
      <c r="BH8" s="295" t="s">
        <v>470</v>
      </c>
      <c r="BI8" s="295" t="n">
        <v>942</v>
      </c>
      <c r="BJ8" s="295" t="n">
        <v>1041</v>
      </c>
      <c r="BK8" s="295" t="n">
        <v>1072</v>
      </c>
      <c r="BL8" s="295" t="n">
        <v>1376</v>
      </c>
      <c r="BM8" s="295" t="n">
        <v>2085</v>
      </c>
      <c r="BN8" s="295" t="n">
        <v>3113</v>
      </c>
      <c r="BO8" s="295" t="n">
        <v>4347</v>
      </c>
      <c r="BP8" s="295" t="n">
        <v>5552</v>
      </c>
      <c r="BQ8" s="295" t="n">
        <v>6915</v>
      </c>
      <c r="BR8" s="295" t="n">
        <v>8797</v>
      </c>
      <c r="BS8" s="295" t="n">
        <v>9379</v>
      </c>
      <c r="BT8" s="295" t="n">
        <v>8187</v>
      </c>
      <c r="BU8" s="295" t="n">
        <v>8509</v>
      </c>
      <c r="BV8" s="310" t="n">
        <v>100</v>
      </c>
      <c r="BX8" s="295" t="s">
        <v>470</v>
      </c>
      <c r="BY8" s="295" t="n">
        <v>56370</v>
      </c>
      <c r="BZ8" s="295" t="n">
        <v>760</v>
      </c>
      <c r="CA8" s="295" t="n">
        <v>325</v>
      </c>
      <c r="CB8" s="295" t="n">
        <v>747</v>
      </c>
      <c r="CC8" s="295" t="n">
        <v>1832</v>
      </c>
      <c r="CD8" s="295" t="n">
        <v>77</v>
      </c>
      <c r="CE8" s="295" t="n">
        <v>61</v>
      </c>
      <c r="CF8" s="295" t="n">
        <v>38</v>
      </c>
      <c r="CG8" s="295" t="n">
        <v>35</v>
      </c>
      <c r="CH8" s="295" t="n">
        <v>120</v>
      </c>
      <c r="CI8" s="295" t="n">
        <v>121</v>
      </c>
      <c r="CJ8" s="295" t="n">
        <v>238</v>
      </c>
      <c r="CK8" s="310" t="n">
        <v>312</v>
      </c>
      <c r="CM8" s="295" t="s">
        <v>470</v>
      </c>
      <c r="CN8" s="295" t="n">
        <v>365</v>
      </c>
      <c r="CO8" s="295" t="n">
        <v>455</v>
      </c>
      <c r="CP8" s="295" t="n">
        <v>561</v>
      </c>
      <c r="CQ8" s="295" t="n">
        <v>826</v>
      </c>
      <c r="CR8" s="295" t="n">
        <v>1232</v>
      </c>
      <c r="CS8" s="295" t="n">
        <v>1764</v>
      </c>
      <c r="CT8" s="295" t="n">
        <v>2256</v>
      </c>
      <c r="CU8" s="295" t="n">
        <v>2678</v>
      </c>
      <c r="CV8" s="295" t="n">
        <v>3779</v>
      </c>
      <c r="CW8" s="295" t="n">
        <v>5669</v>
      </c>
      <c r="CX8" s="295" t="n">
        <v>7856</v>
      </c>
      <c r="CY8" s="295" t="n">
        <v>9156</v>
      </c>
      <c r="CZ8" s="295" t="n">
        <v>16860</v>
      </c>
      <c r="DA8" s="310" t="n">
        <v>79</v>
      </c>
      <c r="DD8" s="295" t="s">
        <v>467</v>
      </c>
      <c r="DE8" s="295" t="n">
        <v>11.7</v>
      </c>
      <c r="DF8" s="295" t="n">
        <v>10.3</v>
      </c>
      <c r="DG8" s="295" t="n">
        <v>0.5</v>
      </c>
      <c r="DH8" s="295" t="n">
        <v>0.2</v>
      </c>
      <c r="DI8" s="295" t="n">
        <v>0.6</v>
      </c>
      <c r="DJ8" s="295" t="n">
        <v>1</v>
      </c>
      <c r="DK8" s="295" t="n">
        <v>1.9</v>
      </c>
      <c r="DL8" s="295" t="n">
        <v>4.7</v>
      </c>
      <c r="DM8" s="295" t="n">
        <v>10.7</v>
      </c>
      <c r="DN8" s="295" t="n">
        <v>23.7</v>
      </c>
      <c r="DO8" s="310" t="n">
        <v>88.3</v>
      </c>
      <c r="DQ8" s="295" t="s">
        <v>467</v>
      </c>
      <c r="DR8" s="295" t="n">
        <v>11.9</v>
      </c>
      <c r="DS8" s="295" t="n">
        <v>10.3</v>
      </c>
      <c r="DT8" s="295" t="n">
        <v>0.5</v>
      </c>
      <c r="DU8" s="295" t="n">
        <v>0.2</v>
      </c>
      <c r="DV8" s="295" t="n">
        <v>0.9</v>
      </c>
      <c r="DW8" s="295" t="n">
        <v>1.4</v>
      </c>
      <c r="DX8" s="295" t="n">
        <v>2.5</v>
      </c>
      <c r="DY8" s="295" t="n">
        <v>6.3</v>
      </c>
      <c r="DZ8" s="295" t="n">
        <v>15.5</v>
      </c>
      <c r="EA8" s="295" t="n">
        <v>35.4</v>
      </c>
      <c r="EB8" s="310" t="n">
        <v>106.6</v>
      </c>
      <c r="ED8" s="295" t="s">
        <v>467</v>
      </c>
      <c r="EE8" s="295" t="n">
        <v>11.6</v>
      </c>
      <c r="EF8" s="295" t="n">
        <v>10.4</v>
      </c>
      <c r="EG8" s="295" t="n">
        <v>0.4</v>
      </c>
      <c r="EH8" s="295" t="n">
        <v>0.1</v>
      </c>
      <c r="EI8" s="295" t="n">
        <v>0.4</v>
      </c>
      <c r="EJ8" s="295" t="n">
        <v>0.6</v>
      </c>
      <c r="EK8" s="295" t="n">
        <v>1.5</v>
      </c>
      <c r="EL8" s="295" t="n">
        <v>3.4</v>
      </c>
      <c r="EM8" s="295" t="n">
        <v>7</v>
      </c>
      <c r="EN8" s="295" t="n">
        <v>16</v>
      </c>
      <c r="EO8" s="310" t="n">
        <v>80.1</v>
      </c>
      <c r="ER8" s="295" t="s">
        <v>470</v>
      </c>
      <c r="ES8" s="295" t="n">
        <v>14410574</v>
      </c>
      <c r="ET8" s="295" t="n">
        <v>1211048</v>
      </c>
      <c r="EU8" s="295" t="n">
        <v>1219371</v>
      </c>
      <c r="EV8" s="295" t="n">
        <v>1232610</v>
      </c>
      <c r="EW8" s="295" t="n">
        <v>1200121</v>
      </c>
      <c r="EX8" s="295" t="n">
        <v>1226785</v>
      </c>
      <c r="EY8" s="295" t="n">
        <v>1208839</v>
      </c>
      <c r="EZ8" s="295" t="n">
        <v>1025610</v>
      </c>
      <c r="FA8" s="295" t="n">
        <v>912118</v>
      </c>
      <c r="FB8" s="295" t="n">
        <v>861102</v>
      </c>
      <c r="FC8" s="295" t="n">
        <v>816431</v>
      </c>
      <c r="FD8" s="295" t="n">
        <v>756682</v>
      </c>
      <c r="FE8" s="295" t="n">
        <v>665646</v>
      </c>
      <c r="FF8" s="295" t="n">
        <v>560553</v>
      </c>
      <c r="FG8" s="295" t="n">
        <v>482607</v>
      </c>
      <c r="FH8" s="295" t="n">
        <v>421757</v>
      </c>
      <c r="FI8" s="295" t="n">
        <v>318145</v>
      </c>
      <c r="FJ8" s="310" t="n">
        <v>291149</v>
      </c>
      <c r="FM8" s="295" t="s">
        <v>470</v>
      </c>
      <c r="FN8" s="295" t="n">
        <v>7045930</v>
      </c>
      <c r="FO8" s="295" t="n">
        <v>617164</v>
      </c>
      <c r="FP8" s="295" t="n">
        <v>621154</v>
      </c>
      <c r="FQ8" s="295" t="n">
        <v>626937</v>
      </c>
      <c r="FR8" s="295" t="n">
        <v>607735</v>
      </c>
      <c r="FS8" s="295" t="n">
        <v>620530</v>
      </c>
      <c r="FT8" s="295" t="n">
        <v>611299</v>
      </c>
      <c r="FU8" s="295" t="n">
        <v>516295</v>
      </c>
      <c r="FV8" s="295" t="n">
        <v>454747</v>
      </c>
      <c r="FW8" s="295" t="n">
        <v>421546</v>
      </c>
      <c r="FX8" s="295" t="n">
        <v>391356</v>
      </c>
      <c r="FY8" s="295" t="n">
        <v>360993</v>
      </c>
      <c r="FZ8" s="295" t="n">
        <v>317664</v>
      </c>
      <c r="GA8" s="295" t="n">
        <v>263569</v>
      </c>
      <c r="GB8" s="295" t="n">
        <v>216098</v>
      </c>
      <c r="GC8" s="295" t="n">
        <v>177297</v>
      </c>
      <c r="GD8" s="295" t="n">
        <v>125254</v>
      </c>
      <c r="GE8" s="310" t="n">
        <v>96292</v>
      </c>
      <c r="GH8" s="295" t="s">
        <v>470</v>
      </c>
      <c r="GI8" s="295" t="n">
        <v>7364644</v>
      </c>
      <c r="GJ8" s="295" t="n">
        <v>593884</v>
      </c>
      <c r="GK8" s="295" t="n">
        <v>598217</v>
      </c>
      <c r="GL8" s="295" t="n">
        <v>605673</v>
      </c>
      <c r="GM8" s="295" t="n">
        <v>592386</v>
      </c>
      <c r="GN8" s="295" t="n">
        <v>606255</v>
      </c>
      <c r="GO8" s="295" t="n">
        <v>597540</v>
      </c>
      <c r="GP8" s="295" t="n">
        <v>509315</v>
      </c>
      <c r="GQ8" s="295" t="n">
        <v>457371</v>
      </c>
      <c r="GR8" s="295" t="n">
        <v>439556</v>
      </c>
      <c r="GS8" s="295" t="n">
        <v>425075</v>
      </c>
      <c r="GT8" s="295" t="n">
        <v>395689</v>
      </c>
      <c r="GU8" s="295" t="n">
        <v>347982</v>
      </c>
      <c r="GV8" s="295" t="n">
        <v>296984</v>
      </c>
      <c r="GW8" s="295" t="n">
        <v>266509</v>
      </c>
      <c r="GX8" s="295" t="n">
        <v>244460</v>
      </c>
      <c r="GY8" s="295" t="n">
        <v>192891</v>
      </c>
      <c r="GZ8" s="310" t="n">
        <v>194857</v>
      </c>
      <c r="HC8" s="196" t="s">
        <v>186</v>
      </c>
      <c r="HD8" s="197" t="s">
        <v>186</v>
      </c>
      <c r="HE8" s="197" t="n">
        <v>1</v>
      </c>
      <c r="HF8" s="198" t="n">
        <f aca="false">B6-S6</f>
        <v>686458</v>
      </c>
      <c r="HG8" s="198" t="n">
        <f aca="false">S6</f>
        <v>11494</v>
      </c>
      <c r="HH8" s="199" t="n">
        <f aca="false">HG8/HF8</f>
        <v>0.0167439231533466</v>
      </c>
      <c r="HI8" s="200" t="n">
        <f aca="false">2*HE8*HH8/(2+HE8*HH8)</f>
        <v>0.0166049075057245</v>
      </c>
      <c r="HK8" s="196" t="s">
        <v>186</v>
      </c>
      <c r="HL8" s="197" t="s">
        <v>186</v>
      </c>
      <c r="HM8" s="197" t="n">
        <v>1</v>
      </c>
      <c r="HN8" s="198" t="n">
        <f aca="false">B6*0.51-AX6</f>
        <v>349568.52</v>
      </c>
      <c r="HO8" s="198" t="n">
        <f aca="false">AX6</f>
        <v>6387</v>
      </c>
      <c r="HP8" s="199" t="n">
        <f aca="false">HO8/HN8</f>
        <v>0.0182710960357643</v>
      </c>
      <c r="HQ8" s="200" t="n">
        <f aca="false">2*HM8*HP8/(2+HM8*HP8)</f>
        <v>0.0181056906296205</v>
      </c>
      <c r="HS8" s="196" t="s">
        <v>186</v>
      </c>
      <c r="HT8" s="313" t="n">
        <v>0</v>
      </c>
      <c r="HU8" s="313" t="n">
        <v>1</v>
      </c>
      <c r="HV8" s="314" t="n">
        <f aca="false">B6*0.49-CC6</f>
        <v>336901.48</v>
      </c>
      <c r="HW8" s="314" t="n">
        <f aca="false">CC6</f>
        <v>5095</v>
      </c>
      <c r="HX8" s="199" t="n">
        <f aca="false">HW8/HV8</f>
        <v>0.0151231155173317</v>
      </c>
      <c r="HY8" s="200" t="n">
        <f aca="false">2*HU8*HX8/(2+HU8*HX8)</f>
        <v>0.0150096194132031</v>
      </c>
      <c r="HZ8" s="160" t="n">
        <f aca="false">HV8+HN8-HF8</f>
        <v>12</v>
      </c>
      <c r="IA8" s="160" t="n">
        <f aca="false">HW8+HO8-HG8</f>
        <v>-12</v>
      </c>
      <c r="IB8" s="79" t="s">
        <v>75</v>
      </c>
      <c r="IC8" s="80" t="n">
        <v>3496</v>
      </c>
      <c r="ID8" s="80" t="n">
        <v>4645</v>
      </c>
      <c r="IE8" s="80" t="n">
        <v>5231</v>
      </c>
      <c r="IF8" s="80" t="n">
        <v>5515</v>
      </c>
      <c r="IG8" s="80" t="n">
        <v>5730</v>
      </c>
      <c r="IH8" s="80" t="n">
        <v>5933</v>
      </c>
      <c r="II8" s="79" t="s">
        <v>75</v>
      </c>
      <c r="IJ8" s="80" t="n">
        <v>787</v>
      </c>
      <c r="IK8" s="79" t="s">
        <v>75</v>
      </c>
      <c r="IL8" s="80" t="n">
        <v>2709</v>
      </c>
      <c r="IM8" s="196" t="s">
        <v>194</v>
      </c>
      <c r="IN8" s="198" t="n">
        <v>770</v>
      </c>
      <c r="IP8" s="311" t="n">
        <v>2005</v>
      </c>
      <c r="IQ8" s="309" t="n">
        <f aca="false">C74/GL74</f>
        <v>0.00158725678039165</v>
      </c>
      <c r="IR8" s="309" t="n">
        <f aca="false">D74/GM74</f>
        <v>0.06307172150582</v>
      </c>
      <c r="IS8" s="309" t="n">
        <f aca="false">E74/GN74</f>
        <v>0.111453973125134</v>
      </c>
      <c r="IT8" s="309" t="n">
        <f aca="false">F74/GO74</f>
        <v>0.112387614230427</v>
      </c>
      <c r="IU8" s="309" t="n">
        <f aca="false">G74/GP74</f>
        <v>0.103795457991809</v>
      </c>
      <c r="IV8" s="309" t="n">
        <f aca="false">H74/GQ74</f>
        <v>0.0608558429724031</v>
      </c>
      <c r="IW8" s="309" t="n">
        <f aca="false">I74/GR74</f>
        <v>0.0186873904250503</v>
      </c>
      <c r="IX8" s="309" t="n">
        <f aca="false">J74/GS74</f>
        <v>0.00135945782483094</v>
      </c>
      <c r="IY8" s="292"/>
      <c r="IZ8" s="292"/>
      <c r="JA8" s="292"/>
      <c r="JB8" s="292"/>
      <c r="JC8" s="292"/>
      <c r="JD8" s="292"/>
      <c r="JE8" s="292"/>
      <c r="JF8" s="292"/>
      <c r="JG8" s="292"/>
      <c r="JH8" s="292"/>
      <c r="JI8" s="292"/>
      <c r="JJ8" s="292"/>
      <c r="JK8" s="292"/>
      <c r="JL8" s="292"/>
      <c r="JM8" s="292"/>
      <c r="JN8" s="292"/>
      <c r="JO8" s="292"/>
      <c r="JP8" s="292"/>
      <c r="JQ8" s="292"/>
      <c r="JR8" s="292"/>
      <c r="JS8" s="292"/>
      <c r="JT8" s="292"/>
      <c r="JU8" s="292"/>
    </row>
    <row r="9" customFormat="false" ht="15" hidden="false" customHeight="false" outlineLevel="0" collapsed="false">
      <c r="A9" s="295" t="s">
        <v>471</v>
      </c>
      <c r="B9" s="295" t="n">
        <v>170357</v>
      </c>
      <c r="C9" s="295" t="n">
        <v>278</v>
      </c>
      <c r="D9" s="295" t="n">
        <v>18476</v>
      </c>
      <c r="E9" s="295" t="n">
        <v>43561</v>
      </c>
      <c r="F9" s="295" t="n">
        <v>44373</v>
      </c>
      <c r="G9" s="295" t="n">
        <v>35630</v>
      </c>
      <c r="H9" s="295" t="n">
        <v>19086</v>
      </c>
      <c r="I9" s="295" t="n">
        <v>6094</v>
      </c>
      <c r="J9" s="295" t="n">
        <v>447</v>
      </c>
      <c r="K9" s="295" t="n">
        <v>17</v>
      </c>
      <c r="L9" s="310" t="n">
        <v>2395</v>
      </c>
      <c r="N9" s="295" t="s">
        <v>472</v>
      </c>
      <c r="O9" s="295" t="n">
        <v>75904</v>
      </c>
      <c r="P9" s="295" t="n">
        <v>1268</v>
      </c>
      <c r="Q9" s="295" t="n">
        <v>502</v>
      </c>
      <c r="R9" s="295" t="n">
        <v>1200</v>
      </c>
      <c r="S9" s="295" t="n">
        <v>2970</v>
      </c>
      <c r="T9" s="295" t="n">
        <v>94</v>
      </c>
      <c r="U9" s="295" t="n">
        <v>98</v>
      </c>
      <c r="V9" s="295" t="n">
        <v>58</v>
      </c>
      <c r="W9" s="295" t="n">
        <v>53</v>
      </c>
      <c r="X9" s="295" t="n">
        <v>159</v>
      </c>
      <c r="Y9" s="295" t="n">
        <v>177</v>
      </c>
      <c r="Z9" s="295" t="n">
        <v>681</v>
      </c>
      <c r="AA9" s="310" t="n">
        <v>900</v>
      </c>
      <c r="AC9" s="295" t="s">
        <v>472</v>
      </c>
      <c r="AD9" s="295" t="n">
        <v>918</v>
      </c>
      <c r="AE9" s="295" t="n">
        <v>1050</v>
      </c>
      <c r="AF9" s="295" t="n">
        <v>1130</v>
      </c>
      <c r="AG9" s="295" t="n">
        <v>1455</v>
      </c>
      <c r="AH9" s="295" t="n">
        <v>2189</v>
      </c>
      <c r="AI9" s="295" t="n">
        <v>3218</v>
      </c>
      <c r="AJ9" s="295" t="n">
        <v>4253</v>
      </c>
      <c r="AK9" s="295" t="n">
        <v>5271</v>
      </c>
      <c r="AL9" s="295" t="n">
        <v>6787</v>
      </c>
      <c r="AM9" s="295" t="n">
        <v>9133</v>
      </c>
      <c r="AN9" s="295" t="n">
        <v>10665</v>
      </c>
      <c r="AO9" s="295" t="n">
        <v>10312</v>
      </c>
      <c r="AP9" s="295" t="n">
        <v>14238</v>
      </c>
      <c r="AQ9" s="310" t="n">
        <v>95</v>
      </c>
      <c r="AS9" s="295" t="s">
        <v>472</v>
      </c>
      <c r="AT9" s="295" t="n">
        <v>40739</v>
      </c>
      <c r="AU9" s="295" t="n">
        <v>696</v>
      </c>
      <c r="AV9" s="295" t="n">
        <v>273</v>
      </c>
      <c r="AW9" s="295" t="n">
        <v>649</v>
      </c>
      <c r="AX9" s="295" t="n">
        <v>1618</v>
      </c>
      <c r="AY9" s="295" t="n">
        <v>47</v>
      </c>
      <c r="AZ9" s="295" t="n">
        <v>54</v>
      </c>
      <c r="BA9" s="295" t="n">
        <v>32</v>
      </c>
      <c r="BB9" s="295" t="n">
        <v>29</v>
      </c>
      <c r="BC9" s="295" t="n">
        <v>85</v>
      </c>
      <c r="BD9" s="295" t="n">
        <v>106</v>
      </c>
      <c r="BE9" s="295" t="n">
        <v>532</v>
      </c>
      <c r="BF9" s="310" t="n">
        <v>688</v>
      </c>
      <c r="BH9" s="295" t="s">
        <v>472</v>
      </c>
      <c r="BI9" s="295" t="n">
        <v>652</v>
      </c>
      <c r="BJ9" s="295" t="n">
        <v>726</v>
      </c>
      <c r="BK9" s="295" t="n">
        <v>760</v>
      </c>
      <c r="BL9" s="295" t="n">
        <v>910</v>
      </c>
      <c r="BM9" s="295" t="n">
        <v>1340</v>
      </c>
      <c r="BN9" s="295" t="n">
        <v>2005</v>
      </c>
      <c r="BO9" s="295" t="n">
        <v>2755</v>
      </c>
      <c r="BP9" s="295" t="n">
        <v>3527</v>
      </c>
      <c r="BQ9" s="295" t="n">
        <v>4275</v>
      </c>
      <c r="BR9" s="295" t="n">
        <v>5408</v>
      </c>
      <c r="BS9" s="295" t="n">
        <v>5643</v>
      </c>
      <c r="BT9" s="295" t="n">
        <v>4803</v>
      </c>
      <c r="BU9" s="295" t="n">
        <v>4698</v>
      </c>
      <c r="BV9" s="310" t="n">
        <v>46</v>
      </c>
      <c r="BX9" s="295" t="s">
        <v>472</v>
      </c>
      <c r="BY9" s="295" t="n">
        <v>35156</v>
      </c>
      <c r="BZ9" s="295" t="n">
        <v>572</v>
      </c>
      <c r="CA9" s="295" t="n">
        <v>229</v>
      </c>
      <c r="CB9" s="295" t="n">
        <v>551</v>
      </c>
      <c r="CC9" s="295" t="n">
        <v>1352</v>
      </c>
      <c r="CD9" s="295" t="n">
        <v>46</v>
      </c>
      <c r="CE9" s="295" t="n">
        <v>44</v>
      </c>
      <c r="CF9" s="295" t="n">
        <v>26</v>
      </c>
      <c r="CG9" s="295" t="n">
        <v>24</v>
      </c>
      <c r="CH9" s="295" t="n">
        <v>74</v>
      </c>
      <c r="CI9" s="295" t="n">
        <v>71</v>
      </c>
      <c r="CJ9" s="295" t="n">
        <v>148</v>
      </c>
      <c r="CK9" s="310" t="n">
        <v>212</v>
      </c>
      <c r="CM9" s="295" t="s">
        <v>472</v>
      </c>
      <c r="CN9" s="295" t="n">
        <v>265</v>
      </c>
      <c r="CO9" s="295" t="n">
        <v>324</v>
      </c>
      <c r="CP9" s="295" t="n">
        <v>370</v>
      </c>
      <c r="CQ9" s="295" t="n">
        <v>544</v>
      </c>
      <c r="CR9" s="295" t="n">
        <v>848</v>
      </c>
      <c r="CS9" s="295" t="n">
        <v>1213</v>
      </c>
      <c r="CT9" s="295" t="n">
        <v>1498</v>
      </c>
      <c r="CU9" s="295" t="n">
        <v>1743</v>
      </c>
      <c r="CV9" s="295" t="n">
        <v>2512</v>
      </c>
      <c r="CW9" s="295" t="n">
        <v>3725</v>
      </c>
      <c r="CX9" s="295" t="n">
        <v>5022</v>
      </c>
      <c r="CY9" s="295" t="n">
        <v>5508</v>
      </c>
      <c r="CZ9" s="295" t="n">
        <v>9538</v>
      </c>
      <c r="DA9" s="310" t="n">
        <v>49</v>
      </c>
      <c r="DD9" s="295" t="s">
        <v>470</v>
      </c>
      <c r="DE9" s="295" t="n">
        <v>8.5</v>
      </c>
      <c r="DF9" s="295" t="n">
        <v>16.3</v>
      </c>
      <c r="DG9" s="295" t="n">
        <v>0.5</v>
      </c>
      <c r="DH9" s="295" t="n">
        <v>0.2</v>
      </c>
      <c r="DI9" s="295" t="n">
        <v>0.9</v>
      </c>
      <c r="DJ9" s="295" t="n">
        <v>1.3</v>
      </c>
      <c r="DK9" s="295" t="n">
        <v>2.2</v>
      </c>
      <c r="DL9" s="295" t="n">
        <v>5.2</v>
      </c>
      <c r="DM9" s="295" t="n">
        <v>12.1</v>
      </c>
      <c r="DN9" s="295" t="n">
        <v>27.8</v>
      </c>
      <c r="DO9" s="310" t="n">
        <v>98.4</v>
      </c>
      <c r="DQ9" s="295" t="s">
        <v>470</v>
      </c>
      <c r="DR9" s="295" t="n">
        <v>9.4</v>
      </c>
      <c r="DS9" s="295" t="n">
        <v>17.5</v>
      </c>
      <c r="DT9" s="295" t="n">
        <v>0.5</v>
      </c>
      <c r="DU9" s="295" t="n">
        <v>0.2</v>
      </c>
      <c r="DV9" s="295" t="n">
        <v>1.4</v>
      </c>
      <c r="DW9" s="295" t="n">
        <v>1.8</v>
      </c>
      <c r="DX9" s="295" t="n">
        <v>2.8</v>
      </c>
      <c r="DY9" s="295" t="n">
        <v>6.9</v>
      </c>
      <c r="DZ9" s="295" t="n">
        <v>17</v>
      </c>
      <c r="EA9" s="295" t="n">
        <v>39.9</v>
      </c>
      <c r="EB9" s="310" t="n">
        <v>117.7</v>
      </c>
      <c r="ED9" s="315" t="s">
        <v>470</v>
      </c>
      <c r="EE9" s="295" t="n">
        <v>7.7</v>
      </c>
      <c r="EF9" s="295" t="n">
        <v>15.2</v>
      </c>
      <c r="EG9" s="295" t="n">
        <v>0.4</v>
      </c>
      <c r="EH9" s="295" t="n">
        <v>0.2</v>
      </c>
      <c r="EI9" s="295" t="n">
        <v>0.5</v>
      </c>
      <c r="EJ9" s="295" t="n">
        <v>0.7</v>
      </c>
      <c r="EK9" s="295" t="n">
        <v>1.5</v>
      </c>
      <c r="EL9" s="295" t="n">
        <v>3.7</v>
      </c>
      <c r="EM9" s="295" t="n">
        <v>7.7</v>
      </c>
      <c r="EN9" s="295" t="n">
        <v>18.5</v>
      </c>
      <c r="EO9" s="310" t="n">
        <v>87.4</v>
      </c>
      <c r="ER9" s="295" t="s">
        <v>473</v>
      </c>
      <c r="ES9" s="295" t="n">
        <v>350440</v>
      </c>
      <c r="ET9" s="295" t="n">
        <v>39286</v>
      </c>
      <c r="EU9" s="295" t="n">
        <v>38947</v>
      </c>
      <c r="EV9" s="295" t="n">
        <v>36662</v>
      </c>
      <c r="EW9" s="295" t="n">
        <v>33353</v>
      </c>
      <c r="EX9" s="295" t="n">
        <v>30856</v>
      </c>
      <c r="EY9" s="295" t="n">
        <v>28462</v>
      </c>
      <c r="EZ9" s="295" t="n">
        <v>23411</v>
      </c>
      <c r="FA9" s="295" t="n">
        <v>20341</v>
      </c>
      <c r="FB9" s="295" t="n">
        <v>18951</v>
      </c>
      <c r="FC9" s="295" t="n">
        <v>17621</v>
      </c>
      <c r="FD9" s="295" t="n">
        <v>15493</v>
      </c>
      <c r="FE9" s="295" t="n">
        <v>12269</v>
      </c>
      <c r="FF9" s="295" t="n">
        <v>9797</v>
      </c>
      <c r="FG9" s="295" t="n">
        <v>8322</v>
      </c>
      <c r="FH9" s="295" t="n">
        <v>6962</v>
      </c>
      <c r="FI9" s="295" t="n">
        <v>5024</v>
      </c>
      <c r="FJ9" s="310" t="n">
        <v>4683</v>
      </c>
      <c r="FM9" s="295" t="s">
        <v>473</v>
      </c>
      <c r="FN9" s="295" t="n">
        <v>175519</v>
      </c>
      <c r="FO9" s="295" t="n">
        <v>19840</v>
      </c>
      <c r="FP9" s="295" t="n">
        <v>19696</v>
      </c>
      <c r="FQ9" s="295" t="n">
        <v>18636</v>
      </c>
      <c r="FR9" s="295" t="n">
        <v>16970</v>
      </c>
      <c r="FS9" s="295" t="n">
        <v>15711</v>
      </c>
      <c r="FT9" s="295" t="n">
        <v>14509</v>
      </c>
      <c r="FU9" s="295" t="n">
        <v>11907</v>
      </c>
      <c r="FV9" s="295" t="n">
        <v>10329</v>
      </c>
      <c r="FW9" s="295" t="n">
        <v>9662</v>
      </c>
      <c r="FX9" s="295" t="n">
        <v>8886</v>
      </c>
      <c r="FY9" s="295" t="n">
        <v>7854</v>
      </c>
      <c r="FZ9" s="295" t="n">
        <v>6113</v>
      </c>
      <c r="GA9" s="295" t="n">
        <v>4682</v>
      </c>
      <c r="GB9" s="295" t="n">
        <v>3831</v>
      </c>
      <c r="GC9" s="295" t="n">
        <v>3059</v>
      </c>
      <c r="GD9" s="295" t="n">
        <v>2056</v>
      </c>
      <c r="GE9" s="310" t="n">
        <v>1778</v>
      </c>
      <c r="GH9" s="295" t="s">
        <v>473</v>
      </c>
      <c r="GI9" s="295" t="n">
        <v>174921</v>
      </c>
      <c r="GJ9" s="295" t="n">
        <v>19446</v>
      </c>
      <c r="GK9" s="295" t="n">
        <v>19251</v>
      </c>
      <c r="GL9" s="295" t="n">
        <v>18026</v>
      </c>
      <c r="GM9" s="295" t="n">
        <v>16383</v>
      </c>
      <c r="GN9" s="295" t="n">
        <v>15145</v>
      </c>
      <c r="GO9" s="295" t="n">
        <v>13953</v>
      </c>
      <c r="GP9" s="295" t="n">
        <v>11504</v>
      </c>
      <c r="GQ9" s="295" t="n">
        <v>10012</v>
      </c>
      <c r="GR9" s="295" t="n">
        <v>9289</v>
      </c>
      <c r="GS9" s="295" t="n">
        <v>8735</v>
      </c>
      <c r="GT9" s="295" t="n">
        <v>7639</v>
      </c>
      <c r="GU9" s="295" t="n">
        <v>6156</v>
      </c>
      <c r="GV9" s="295" t="n">
        <v>5115</v>
      </c>
      <c r="GW9" s="295" t="n">
        <v>4491</v>
      </c>
      <c r="GX9" s="295" t="n">
        <v>3903</v>
      </c>
      <c r="GY9" s="295" t="n">
        <v>2968</v>
      </c>
      <c r="GZ9" s="310" t="n">
        <v>2905</v>
      </c>
      <c r="HC9" s="203" t="s">
        <v>188</v>
      </c>
      <c r="HD9" s="204" t="s">
        <v>189</v>
      </c>
      <c r="HE9" s="204" t="n">
        <v>1</v>
      </c>
      <c r="HF9" s="205" t="n">
        <f aca="false">ET6-HF8</f>
        <v>2678258</v>
      </c>
      <c r="HG9" s="205" t="n">
        <f aca="false">T6+U6+V6+W6</f>
        <v>1805</v>
      </c>
      <c r="HH9" s="206" t="n">
        <f aca="false">HG9/HF9</f>
        <v>0.000673945527279299</v>
      </c>
      <c r="HI9" s="207" t="n">
        <f aca="false">2*HE9*HH9/(2+HE9*HH9)</f>
        <v>0.000673718502493598</v>
      </c>
      <c r="HK9" s="203" t="s">
        <v>188</v>
      </c>
      <c r="HL9" s="204" t="s">
        <v>189</v>
      </c>
      <c r="HM9" s="204" t="n">
        <v>1</v>
      </c>
      <c r="HN9" s="205" t="n">
        <f aca="false">FO6-HN8</f>
        <v>1361796.48</v>
      </c>
      <c r="HO9" s="205" t="n">
        <f aca="false">AY6+AZ6+BA6+BB6</f>
        <v>974</v>
      </c>
      <c r="HP9" s="206" t="n">
        <f aca="false">HO9/HN9</f>
        <v>0.000715231691596089</v>
      </c>
      <c r="HQ9" s="207" t="n">
        <f aca="false">2*HM9*HP9/(2+HM9*HP9)</f>
        <v>0.00071497600484739</v>
      </c>
      <c r="HS9" s="203" t="s">
        <v>188</v>
      </c>
      <c r="HT9" s="316" t="n">
        <v>41730</v>
      </c>
      <c r="HU9" s="316" t="n">
        <v>1</v>
      </c>
      <c r="HV9" s="205" t="n">
        <f aca="false">GJ6-HV8</f>
        <v>1316449.52</v>
      </c>
      <c r="HW9" s="317" t="n">
        <f aca="false">CD6+CE6+CF6+CG6</f>
        <v>830</v>
      </c>
      <c r="HX9" s="206" t="n">
        <f aca="false">HW9/HV9</f>
        <v>0.000630483727169425</v>
      </c>
      <c r="HY9" s="207" t="n">
        <f aca="false">2*HU9*HX9/(2+HU9*HX9)</f>
        <v>0.00063028503494042</v>
      </c>
      <c r="HZ9" s="160" t="n">
        <f aca="false">HV9+HN9-HF9</f>
        <v>-12</v>
      </c>
      <c r="IA9" s="160" t="n">
        <f aca="false">HW9+HO9-HG9</f>
        <v>-1</v>
      </c>
      <c r="IM9" s="203" t="s">
        <v>200</v>
      </c>
      <c r="IN9" s="205" t="n">
        <v>974</v>
      </c>
      <c r="IP9" s="311" t="n">
        <v>2006</v>
      </c>
      <c r="IQ9" s="312" t="n">
        <f aca="false">C110/GL110</f>
        <v>0.00162666077007038</v>
      </c>
      <c r="IR9" s="312" t="n">
        <f aca="false">D110/GM110</f>
        <v>0.0623731268098474</v>
      </c>
      <c r="IS9" s="312" t="n">
        <f aca="false">E110/GN110</f>
        <v>0.1089126291347</v>
      </c>
      <c r="IT9" s="312" t="n">
        <f aca="false">F110/GO110</f>
        <v>0.108131546572452</v>
      </c>
      <c r="IU9" s="312" t="n">
        <f aca="false">G110/GP110</f>
        <v>0.0982821499427996</v>
      </c>
      <c r="IV9" s="312" t="n">
        <f aca="false">H110/GQ110</f>
        <v>0.0597157550623377</v>
      </c>
      <c r="IW9" s="312" t="n">
        <f aca="false">I110/GR110</f>
        <v>0.0172509463011543</v>
      </c>
      <c r="IX9" s="312" t="n">
        <f aca="false">J110/GS110</f>
        <v>0.00127393501752681</v>
      </c>
      <c r="IY9" s="292"/>
      <c r="IZ9" s="292"/>
      <c r="JA9" s="292"/>
      <c r="JB9" s="292"/>
      <c r="JC9" s="292"/>
      <c r="JD9" s="292"/>
      <c r="JE9" s="292"/>
      <c r="JF9" s="292"/>
      <c r="JG9" s="292"/>
      <c r="JH9" s="292"/>
      <c r="JI9" s="292"/>
      <c r="JJ9" s="292"/>
      <c r="JK9" s="292"/>
      <c r="JL9" s="292"/>
      <c r="JM9" s="292"/>
      <c r="JN9" s="292"/>
      <c r="JO9" s="292"/>
      <c r="JP9" s="292"/>
      <c r="JQ9" s="292"/>
      <c r="JR9" s="292"/>
      <c r="JS9" s="292"/>
      <c r="JT9" s="292"/>
      <c r="JU9" s="292"/>
    </row>
    <row r="10" customFormat="false" ht="15" hidden="false" customHeight="false" outlineLevel="0" collapsed="false">
      <c r="A10" s="295" t="s">
        <v>473</v>
      </c>
      <c r="B10" s="295" t="n">
        <v>7869</v>
      </c>
      <c r="C10" s="295" t="n">
        <v>51</v>
      </c>
      <c r="D10" s="295" t="n">
        <v>1349</v>
      </c>
      <c r="E10" s="295" t="n">
        <v>2364</v>
      </c>
      <c r="F10" s="295" t="n">
        <v>1981</v>
      </c>
      <c r="G10" s="295" t="n">
        <v>1255</v>
      </c>
      <c r="H10" s="295" t="n">
        <v>612</v>
      </c>
      <c r="I10" s="295" t="n">
        <v>197</v>
      </c>
      <c r="J10" s="295" t="n">
        <v>21</v>
      </c>
      <c r="K10" s="295" t="n">
        <v>0</v>
      </c>
      <c r="L10" s="310" t="n">
        <v>39</v>
      </c>
      <c r="N10" s="295" t="s">
        <v>473</v>
      </c>
      <c r="O10" s="295" t="n">
        <v>1965</v>
      </c>
      <c r="P10" s="295" t="n">
        <v>86</v>
      </c>
      <c r="Q10" s="295" t="n">
        <v>32</v>
      </c>
      <c r="R10" s="295" t="n">
        <v>40</v>
      </c>
      <c r="S10" s="295" t="n">
        <v>158</v>
      </c>
      <c r="T10" s="295" t="n">
        <v>8</v>
      </c>
      <c r="U10" s="295" t="n">
        <v>5</v>
      </c>
      <c r="V10" s="295" t="n">
        <v>1</v>
      </c>
      <c r="W10" s="295" t="n">
        <v>4</v>
      </c>
      <c r="X10" s="295" t="n">
        <v>6</v>
      </c>
      <c r="Y10" s="295" t="n">
        <v>13</v>
      </c>
      <c r="Z10" s="295" t="n">
        <v>19</v>
      </c>
      <c r="AA10" s="310" t="n">
        <v>28</v>
      </c>
      <c r="AC10" s="295" t="s">
        <v>473</v>
      </c>
      <c r="AD10" s="295" t="n">
        <v>23</v>
      </c>
      <c r="AE10" s="295" t="n">
        <v>19</v>
      </c>
      <c r="AF10" s="295" t="n">
        <v>35</v>
      </c>
      <c r="AG10" s="295" t="n">
        <v>51</v>
      </c>
      <c r="AH10" s="295" t="n">
        <v>60</v>
      </c>
      <c r="AI10" s="295" t="n">
        <v>66</v>
      </c>
      <c r="AJ10" s="295" t="n">
        <v>117</v>
      </c>
      <c r="AK10" s="295" t="n">
        <v>123</v>
      </c>
      <c r="AL10" s="295" t="n">
        <v>163</v>
      </c>
      <c r="AM10" s="295" t="n">
        <v>205</v>
      </c>
      <c r="AN10" s="295" t="n">
        <v>257</v>
      </c>
      <c r="AO10" s="295" t="n">
        <v>250</v>
      </c>
      <c r="AP10" s="295" t="n">
        <v>350</v>
      </c>
      <c r="AQ10" s="310" t="n">
        <v>4</v>
      </c>
      <c r="AS10" s="295" t="s">
        <v>473</v>
      </c>
      <c r="AT10" s="295" t="n">
        <v>1043</v>
      </c>
      <c r="AU10" s="295" t="n">
        <v>51</v>
      </c>
      <c r="AV10" s="295" t="n">
        <v>20</v>
      </c>
      <c r="AW10" s="295" t="n">
        <v>22</v>
      </c>
      <c r="AX10" s="295" t="n">
        <v>93</v>
      </c>
      <c r="AY10" s="295" t="n">
        <v>3</v>
      </c>
      <c r="AZ10" s="295" t="n">
        <v>1</v>
      </c>
      <c r="BA10" s="295" t="n">
        <v>1</v>
      </c>
      <c r="BB10" s="295" t="n">
        <v>2</v>
      </c>
      <c r="BC10" s="295" t="n">
        <v>4</v>
      </c>
      <c r="BD10" s="295" t="n">
        <v>8</v>
      </c>
      <c r="BE10" s="295" t="n">
        <v>8</v>
      </c>
      <c r="BF10" s="310" t="n">
        <v>21</v>
      </c>
      <c r="BH10" s="295" t="s">
        <v>473</v>
      </c>
      <c r="BI10" s="295" t="n">
        <v>16</v>
      </c>
      <c r="BJ10" s="295" t="n">
        <v>13</v>
      </c>
      <c r="BK10" s="295" t="n">
        <v>25</v>
      </c>
      <c r="BL10" s="295" t="n">
        <v>27</v>
      </c>
      <c r="BM10" s="295" t="n">
        <v>43</v>
      </c>
      <c r="BN10" s="295" t="n">
        <v>33</v>
      </c>
      <c r="BO10" s="295" t="n">
        <v>73</v>
      </c>
      <c r="BP10" s="295" t="n">
        <v>69</v>
      </c>
      <c r="BQ10" s="295" t="n">
        <v>109</v>
      </c>
      <c r="BR10" s="295" t="n">
        <v>105</v>
      </c>
      <c r="BS10" s="295" t="n">
        <v>135</v>
      </c>
      <c r="BT10" s="295" t="n">
        <v>114</v>
      </c>
      <c r="BU10" s="295" t="n">
        <v>137</v>
      </c>
      <c r="BV10" s="310" t="n">
        <v>3</v>
      </c>
      <c r="BX10" s="295" t="s">
        <v>473</v>
      </c>
      <c r="BY10" s="295" t="n">
        <v>922</v>
      </c>
      <c r="BZ10" s="295" t="n">
        <v>35</v>
      </c>
      <c r="CA10" s="295" t="n">
        <v>12</v>
      </c>
      <c r="CB10" s="295" t="n">
        <v>18</v>
      </c>
      <c r="CC10" s="295" t="n">
        <v>65</v>
      </c>
      <c r="CD10" s="295" t="n">
        <v>5</v>
      </c>
      <c r="CE10" s="295" t="n">
        <v>4</v>
      </c>
      <c r="CF10" s="295" t="n">
        <v>0</v>
      </c>
      <c r="CG10" s="295" t="n">
        <v>2</v>
      </c>
      <c r="CH10" s="295" t="n">
        <v>2</v>
      </c>
      <c r="CI10" s="295" t="n">
        <v>5</v>
      </c>
      <c r="CJ10" s="295" t="n">
        <v>11</v>
      </c>
      <c r="CK10" s="310" t="n">
        <v>7</v>
      </c>
      <c r="CM10" s="295" t="s">
        <v>473</v>
      </c>
      <c r="CN10" s="295" t="n">
        <v>7</v>
      </c>
      <c r="CO10" s="295" t="n">
        <v>6</v>
      </c>
      <c r="CP10" s="295" t="n">
        <v>10</v>
      </c>
      <c r="CQ10" s="295" t="n">
        <v>24</v>
      </c>
      <c r="CR10" s="295" t="n">
        <v>17</v>
      </c>
      <c r="CS10" s="295" t="n">
        <v>33</v>
      </c>
      <c r="CT10" s="295" t="n">
        <v>44</v>
      </c>
      <c r="CU10" s="295" t="n">
        <v>54</v>
      </c>
      <c r="CV10" s="295" t="n">
        <v>54</v>
      </c>
      <c r="CW10" s="295" t="n">
        <v>100</v>
      </c>
      <c r="CX10" s="295" t="n">
        <v>122</v>
      </c>
      <c r="CY10" s="295" t="n">
        <v>136</v>
      </c>
      <c r="CZ10" s="295" t="n">
        <v>213</v>
      </c>
      <c r="DA10" s="310" t="n">
        <v>1</v>
      </c>
      <c r="DD10" s="295" t="s">
        <v>473</v>
      </c>
      <c r="DE10" s="295" t="n">
        <v>5.6</v>
      </c>
      <c r="DF10" s="295" t="n">
        <v>20.1</v>
      </c>
      <c r="DG10" s="295" t="n">
        <v>0.6</v>
      </c>
      <c r="DH10" s="295" t="n">
        <v>0.3</v>
      </c>
      <c r="DI10" s="295" t="n">
        <v>0.7</v>
      </c>
      <c r="DJ10" s="295" t="n">
        <v>0.8</v>
      </c>
      <c r="DK10" s="295" t="n">
        <v>2.2</v>
      </c>
      <c r="DL10" s="295" t="n">
        <v>3.8</v>
      </c>
      <c r="DM10" s="295" t="n">
        <v>10.9</v>
      </c>
      <c r="DN10" s="295" t="n">
        <v>24.1</v>
      </c>
      <c r="DO10" s="310" t="n">
        <v>88.3</v>
      </c>
      <c r="DQ10" s="295" t="s">
        <v>473</v>
      </c>
      <c r="DR10" s="295" t="n">
        <v>5.9</v>
      </c>
      <c r="DS10" s="295" t="n">
        <v>23.4</v>
      </c>
      <c r="DT10" s="295" t="n">
        <v>0.4</v>
      </c>
      <c r="DU10" s="295" t="n">
        <v>0.3</v>
      </c>
      <c r="DV10" s="295" t="n">
        <v>0.9</v>
      </c>
      <c r="DW10" s="295" t="n">
        <v>1.1</v>
      </c>
      <c r="DX10" s="295" t="n">
        <v>2.6</v>
      </c>
      <c r="DY10" s="295" t="n">
        <v>4.5</v>
      </c>
      <c r="DZ10" s="295" t="n">
        <v>13.2</v>
      </c>
      <c r="EA10" s="295" t="n">
        <v>31.1</v>
      </c>
      <c r="EB10" s="310" t="n">
        <v>100.7</v>
      </c>
      <c r="ED10" s="295" t="s">
        <v>473</v>
      </c>
      <c r="EE10" s="295" t="n">
        <v>5.3</v>
      </c>
      <c r="EF10" s="295" t="n">
        <v>16.7</v>
      </c>
      <c r="EG10" s="295" t="n">
        <v>0.7</v>
      </c>
      <c r="EH10" s="295" t="n">
        <v>0.2</v>
      </c>
      <c r="EI10" s="295" t="n">
        <v>0.6</v>
      </c>
      <c r="EJ10" s="295" t="n">
        <v>0.5</v>
      </c>
      <c r="EK10" s="295" t="n">
        <v>1.8</v>
      </c>
      <c r="EL10" s="295" t="n">
        <v>3.1</v>
      </c>
      <c r="EM10" s="295" t="n">
        <v>8.7</v>
      </c>
      <c r="EN10" s="295" t="n">
        <v>18.3</v>
      </c>
      <c r="EO10" s="310" t="n">
        <v>80.2</v>
      </c>
      <c r="ER10" s="295" t="s">
        <v>474</v>
      </c>
      <c r="ES10" s="295" t="n">
        <v>3199362</v>
      </c>
      <c r="ET10" s="295" t="n">
        <v>261213</v>
      </c>
      <c r="EU10" s="295" t="n">
        <v>277362</v>
      </c>
      <c r="EV10" s="295" t="n">
        <v>273767</v>
      </c>
      <c r="EW10" s="295" t="n">
        <v>270283</v>
      </c>
      <c r="EX10" s="295" t="n">
        <v>287226</v>
      </c>
      <c r="EY10" s="295" t="n">
        <v>268892</v>
      </c>
      <c r="EZ10" s="295" t="n">
        <v>213147</v>
      </c>
      <c r="FA10" s="295" t="n">
        <v>195215</v>
      </c>
      <c r="FB10" s="295" t="n">
        <v>186789</v>
      </c>
      <c r="FC10" s="295" t="n">
        <v>176427</v>
      </c>
      <c r="FD10" s="295" t="n">
        <v>167272</v>
      </c>
      <c r="FE10" s="295" t="n">
        <v>148823</v>
      </c>
      <c r="FF10" s="295" t="n">
        <v>128109</v>
      </c>
      <c r="FG10" s="295" t="n">
        <v>111625</v>
      </c>
      <c r="FH10" s="295" t="n">
        <v>94968</v>
      </c>
      <c r="FI10" s="295" t="n">
        <v>71271</v>
      </c>
      <c r="FJ10" s="310" t="n">
        <v>66973</v>
      </c>
      <c r="FM10" s="295" t="s">
        <v>474</v>
      </c>
      <c r="FN10" s="295" t="n">
        <v>1562625</v>
      </c>
      <c r="FO10" s="295" t="n">
        <v>132656</v>
      </c>
      <c r="FP10" s="295" t="n">
        <v>140945</v>
      </c>
      <c r="FQ10" s="295" t="n">
        <v>138836</v>
      </c>
      <c r="FR10" s="295" t="n">
        <v>136938</v>
      </c>
      <c r="FS10" s="295" t="n">
        <v>144785</v>
      </c>
      <c r="FT10" s="295" t="n">
        <v>135700</v>
      </c>
      <c r="FU10" s="295" t="n">
        <v>107524</v>
      </c>
      <c r="FV10" s="295" t="n">
        <v>97609</v>
      </c>
      <c r="FW10" s="295" t="n">
        <v>91618</v>
      </c>
      <c r="FX10" s="295" t="n">
        <v>85191</v>
      </c>
      <c r="FY10" s="295" t="n">
        <v>80509</v>
      </c>
      <c r="FZ10" s="295" t="n">
        <v>70730</v>
      </c>
      <c r="GA10" s="295" t="n">
        <v>59749</v>
      </c>
      <c r="GB10" s="295" t="n">
        <v>50101</v>
      </c>
      <c r="GC10" s="295" t="n">
        <v>40324</v>
      </c>
      <c r="GD10" s="295" t="n">
        <v>27759</v>
      </c>
      <c r="GE10" s="310" t="n">
        <v>21651</v>
      </c>
      <c r="GH10" s="295" t="s">
        <v>474</v>
      </c>
      <c r="GI10" s="295" t="n">
        <v>1636737</v>
      </c>
      <c r="GJ10" s="295" t="n">
        <v>128557</v>
      </c>
      <c r="GK10" s="295" t="n">
        <v>136417</v>
      </c>
      <c r="GL10" s="295" t="n">
        <v>134931</v>
      </c>
      <c r="GM10" s="295" t="n">
        <v>133345</v>
      </c>
      <c r="GN10" s="295" t="n">
        <v>142441</v>
      </c>
      <c r="GO10" s="295" t="n">
        <v>133192</v>
      </c>
      <c r="GP10" s="295" t="n">
        <v>105623</v>
      </c>
      <c r="GQ10" s="295" t="n">
        <v>97606</v>
      </c>
      <c r="GR10" s="295" t="n">
        <v>95171</v>
      </c>
      <c r="GS10" s="295" t="n">
        <v>91236</v>
      </c>
      <c r="GT10" s="295" t="n">
        <v>86763</v>
      </c>
      <c r="GU10" s="295" t="n">
        <v>78093</v>
      </c>
      <c r="GV10" s="295" t="n">
        <v>68360</v>
      </c>
      <c r="GW10" s="295" t="n">
        <v>61524</v>
      </c>
      <c r="GX10" s="295" t="n">
        <v>54644</v>
      </c>
      <c r="GY10" s="295" t="n">
        <v>43512</v>
      </c>
      <c r="GZ10" s="310" t="n">
        <v>45322</v>
      </c>
      <c r="HC10" s="196" t="s">
        <v>194</v>
      </c>
      <c r="HD10" s="197" t="s">
        <v>46</v>
      </c>
      <c r="HE10" s="197" t="n">
        <v>1</v>
      </c>
      <c r="HF10" s="198" t="n">
        <f aca="false">EU6</f>
        <v>3452343</v>
      </c>
      <c r="HG10" s="198" t="n">
        <f aca="false">X6</f>
        <v>874</v>
      </c>
      <c r="HH10" s="199" t="n">
        <f aca="false">HG10/HF10</f>
        <v>0.000253161403719155</v>
      </c>
      <c r="HI10" s="200" t="n">
        <f aca="false">2*HE10*HH10/(2+HE10*HH10)</f>
        <v>0.000253129362426798</v>
      </c>
      <c r="HK10" s="196" t="s">
        <v>194</v>
      </c>
      <c r="HL10" s="197" t="s">
        <v>46</v>
      </c>
      <c r="HM10" s="197" t="n">
        <v>1</v>
      </c>
      <c r="HN10" s="198" t="n">
        <f aca="false">FP6</f>
        <v>1754822</v>
      </c>
      <c r="HO10" s="198" t="n">
        <f aca="false">BC6</f>
        <v>516</v>
      </c>
      <c r="HP10" s="199" t="n">
        <f aca="false">HO10/HN10</f>
        <v>0.000294046917579105</v>
      </c>
      <c r="HQ10" s="200" t="n">
        <f aca="false">2*HM10*HP10/(2+HM10*HP10)</f>
        <v>0.00029400369213939</v>
      </c>
      <c r="HS10" s="196" t="s">
        <v>194</v>
      </c>
      <c r="HT10" s="313" t="n">
        <v>41887</v>
      </c>
      <c r="HU10" s="313" t="n">
        <v>1</v>
      </c>
      <c r="HV10" s="198" t="n">
        <f aca="false">GK6</f>
        <v>1697521</v>
      </c>
      <c r="HW10" s="314" t="n">
        <f aca="false">CH6</f>
        <v>356</v>
      </c>
      <c r="HX10" s="199" t="n">
        <f aca="false">HW10/HV10</f>
        <v>0.000209717582286169</v>
      </c>
      <c r="HY10" s="200" t="n">
        <f aca="false">2*HU10*HX10/(2+HU10*HX10)</f>
        <v>0.000209695593859689</v>
      </c>
      <c r="HZ10" s="160" t="n">
        <f aca="false">HV10+HN10-HF10</f>
        <v>0</v>
      </c>
      <c r="IA10" s="160" t="n">
        <f aca="false">HW10+HO10-HG10</f>
        <v>-2</v>
      </c>
      <c r="IM10" s="196" t="s">
        <v>202</v>
      </c>
      <c r="IN10" s="198" t="n">
        <v>2569</v>
      </c>
      <c r="IP10" s="311" t="n">
        <v>2007</v>
      </c>
      <c r="IQ10" s="309" t="n">
        <f aca="false">C144/GL144</f>
        <v>0.00167360418112391</v>
      </c>
      <c r="IR10" s="309" t="n">
        <f aca="false">D144/GM144</f>
        <v>0.00636679340196886</v>
      </c>
      <c r="IS10" s="309" t="n">
        <f aca="false">E144/GN144</f>
        <v>0.108377125768565</v>
      </c>
      <c r="IT10" s="309" t="n">
        <f aca="false">F144/GO144</f>
        <v>0.10784311317534</v>
      </c>
      <c r="IU10" s="309" t="n">
        <f aca="false">G144/GP144</f>
        <v>0.0945736171136637</v>
      </c>
      <c r="IV10" s="309" t="n">
        <f aca="false">H144/GQ144</f>
        <v>0.0587071524492185</v>
      </c>
      <c r="IW10" s="309" t="n">
        <f aca="false">I144/GR144</f>
        <v>0.0171652139974337</v>
      </c>
      <c r="IX10" s="309" t="n">
        <f aca="false">J144/GS144</f>
        <v>0.00128639956759678</v>
      </c>
      <c r="IY10" s="292"/>
      <c r="IZ10" s="292"/>
      <c r="JA10" s="292"/>
      <c r="JB10" s="292"/>
      <c r="JC10" s="292"/>
      <c r="JD10" s="292"/>
      <c r="JE10" s="292"/>
      <c r="JF10" s="292"/>
      <c r="JG10" s="292"/>
      <c r="JH10" s="292"/>
      <c r="JI10" s="292"/>
      <c r="JJ10" s="292"/>
      <c r="JK10" s="292"/>
      <c r="JL10" s="292"/>
      <c r="JM10" s="292"/>
      <c r="JN10" s="292"/>
      <c r="JO10" s="292"/>
      <c r="JP10" s="292"/>
      <c r="JQ10" s="292"/>
      <c r="JR10" s="292"/>
      <c r="JS10" s="292"/>
      <c r="JT10" s="292"/>
      <c r="JU10" s="292"/>
    </row>
    <row r="11" customFormat="false" ht="15" hidden="false" customHeight="false" outlineLevel="0" collapsed="false">
      <c r="A11" s="295" t="s">
        <v>474</v>
      </c>
      <c r="B11" s="295" t="n">
        <v>56008</v>
      </c>
      <c r="C11" s="295" t="n">
        <v>201</v>
      </c>
      <c r="D11" s="295" t="n">
        <v>6881</v>
      </c>
      <c r="E11" s="295" t="n">
        <v>14375</v>
      </c>
      <c r="F11" s="295" t="n">
        <v>14490</v>
      </c>
      <c r="G11" s="295" t="n">
        <v>10992</v>
      </c>
      <c r="H11" s="295" t="n">
        <v>5382</v>
      </c>
      <c r="I11" s="295" t="n">
        <v>1453</v>
      </c>
      <c r="J11" s="295" t="n">
        <v>84</v>
      </c>
      <c r="K11" s="295" t="n">
        <v>6</v>
      </c>
      <c r="L11" s="310" t="n">
        <v>2144</v>
      </c>
      <c r="N11" s="295" t="s">
        <v>474</v>
      </c>
      <c r="O11" s="295" t="n">
        <v>26480</v>
      </c>
      <c r="P11" s="295" t="n">
        <v>389</v>
      </c>
      <c r="Q11" s="295" t="n">
        <v>137</v>
      </c>
      <c r="R11" s="295" t="n">
        <v>274</v>
      </c>
      <c r="S11" s="295" t="n">
        <v>800</v>
      </c>
      <c r="T11" s="295" t="n">
        <v>48</v>
      </c>
      <c r="U11" s="295" t="n">
        <v>39</v>
      </c>
      <c r="V11" s="295" t="n">
        <v>23</v>
      </c>
      <c r="W11" s="295" t="n">
        <v>18</v>
      </c>
      <c r="X11" s="295" t="n">
        <v>60</v>
      </c>
      <c r="Y11" s="295" t="n">
        <v>64</v>
      </c>
      <c r="Z11" s="295" t="n">
        <v>177</v>
      </c>
      <c r="AA11" s="310" t="n">
        <v>224</v>
      </c>
      <c r="AC11" s="295" t="s">
        <v>474</v>
      </c>
      <c r="AD11" s="295" t="n">
        <v>208</v>
      </c>
      <c r="AE11" s="295" t="n">
        <v>220</v>
      </c>
      <c r="AF11" s="295" t="n">
        <v>255</v>
      </c>
      <c r="AG11" s="295" t="n">
        <v>418</v>
      </c>
      <c r="AH11" s="295" t="n">
        <v>649</v>
      </c>
      <c r="AI11" s="295" t="n">
        <v>1004</v>
      </c>
      <c r="AJ11" s="295" t="n">
        <v>1474</v>
      </c>
      <c r="AK11" s="295" t="n">
        <v>1865</v>
      </c>
      <c r="AL11" s="295" t="n">
        <v>2313</v>
      </c>
      <c r="AM11" s="295" t="n">
        <v>3208</v>
      </c>
      <c r="AN11" s="295" t="n">
        <v>3824</v>
      </c>
      <c r="AO11" s="295" t="n">
        <v>3836</v>
      </c>
      <c r="AP11" s="295" t="n">
        <v>5752</v>
      </c>
      <c r="AQ11" s="310" t="n">
        <v>1</v>
      </c>
      <c r="AS11" s="295" t="s">
        <v>474</v>
      </c>
      <c r="AT11" s="295" t="n">
        <v>14137</v>
      </c>
      <c r="AU11" s="295" t="n">
        <v>206</v>
      </c>
      <c r="AV11" s="295" t="n">
        <v>73</v>
      </c>
      <c r="AW11" s="295" t="n">
        <v>151</v>
      </c>
      <c r="AX11" s="295" t="n">
        <v>430</v>
      </c>
      <c r="AY11" s="295" t="n">
        <v>33</v>
      </c>
      <c r="AZ11" s="295" t="n">
        <v>14</v>
      </c>
      <c r="BA11" s="295" t="n">
        <v>16</v>
      </c>
      <c r="BB11" s="295" t="n">
        <v>11</v>
      </c>
      <c r="BC11" s="295" t="n">
        <v>32</v>
      </c>
      <c r="BD11" s="295" t="n">
        <v>36</v>
      </c>
      <c r="BE11" s="295" t="n">
        <v>127</v>
      </c>
      <c r="BF11" s="310" t="n">
        <v>163</v>
      </c>
      <c r="BH11" s="295" t="s">
        <v>474</v>
      </c>
      <c r="BI11" s="295" t="n">
        <v>147</v>
      </c>
      <c r="BJ11" s="295" t="n">
        <v>133</v>
      </c>
      <c r="BK11" s="295" t="n">
        <v>167</v>
      </c>
      <c r="BL11" s="295" t="n">
        <v>250</v>
      </c>
      <c r="BM11" s="295" t="n">
        <v>424</v>
      </c>
      <c r="BN11" s="295" t="n">
        <v>648</v>
      </c>
      <c r="BO11" s="295" t="n">
        <v>944</v>
      </c>
      <c r="BP11" s="295" t="n">
        <v>1227</v>
      </c>
      <c r="BQ11" s="295" t="n">
        <v>1441</v>
      </c>
      <c r="BR11" s="295" t="n">
        <v>1986</v>
      </c>
      <c r="BS11" s="295" t="n">
        <v>2109</v>
      </c>
      <c r="BT11" s="295" t="n">
        <v>1804</v>
      </c>
      <c r="BU11" s="295" t="n">
        <v>1994</v>
      </c>
      <c r="BV11" s="310" t="n">
        <v>1</v>
      </c>
      <c r="BX11" s="295" t="s">
        <v>474</v>
      </c>
      <c r="BY11" s="295" t="n">
        <v>12341</v>
      </c>
      <c r="BZ11" s="295" t="n">
        <v>181</v>
      </c>
      <c r="CA11" s="295" t="n">
        <v>64</v>
      </c>
      <c r="CB11" s="295" t="n">
        <v>123</v>
      </c>
      <c r="CC11" s="295" t="n">
        <v>368</v>
      </c>
      <c r="CD11" s="295" t="n">
        <v>15</v>
      </c>
      <c r="CE11" s="295" t="n">
        <v>25</v>
      </c>
      <c r="CF11" s="295" t="n">
        <v>7</v>
      </c>
      <c r="CG11" s="295" t="n">
        <v>7</v>
      </c>
      <c r="CH11" s="295" t="n">
        <v>28</v>
      </c>
      <c r="CI11" s="295" t="n">
        <v>28</v>
      </c>
      <c r="CJ11" s="295" t="n">
        <v>50</v>
      </c>
      <c r="CK11" s="310" t="n">
        <v>61</v>
      </c>
      <c r="CM11" s="295" t="s">
        <v>474</v>
      </c>
      <c r="CN11" s="295" t="n">
        <v>61</v>
      </c>
      <c r="CO11" s="295" t="n">
        <v>87</v>
      </c>
      <c r="CP11" s="295" t="n">
        <v>88</v>
      </c>
      <c r="CQ11" s="295" t="n">
        <v>168</v>
      </c>
      <c r="CR11" s="295" t="n">
        <v>225</v>
      </c>
      <c r="CS11" s="295" t="n">
        <v>356</v>
      </c>
      <c r="CT11" s="295" t="n">
        <v>530</v>
      </c>
      <c r="CU11" s="295" t="n">
        <v>638</v>
      </c>
      <c r="CV11" s="295" t="n">
        <v>872</v>
      </c>
      <c r="CW11" s="295" t="n">
        <v>1222</v>
      </c>
      <c r="CX11" s="295" t="n">
        <v>1715</v>
      </c>
      <c r="CY11" s="295" t="n">
        <v>2032</v>
      </c>
      <c r="CZ11" s="295" t="n">
        <v>3758</v>
      </c>
      <c r="DA11" s="310" t="n">
        <v>0</v>
      </c>
      <c r="DD11" s="295" t="s">
        <v>474</v>
      </c>
      <c r="DE11" s="295" t="n">
        <v>8.3</v>
      </c>
      <c r="DF11" s="295" t="n">
        <v>14.3</v>
      </c>
      <c r="DG11" s="295" t="n">
        <v>0.6</v>
      </c>
      <c r="DH11" s="295" t="n">
        <v>0.2</v>
      </c>
      <c r="DI11" s="295" t="n">
        <v>0.7</v>
      </c>
      <c r="DJ11" s="295" t="n">
        <v>0.9</v>
      </c>
      <c r="DK11" s="295" t="n">
        <v>1.8</v>
      </c>
      <c r="DL11" s="295" t="n">
        <v>4.8</v>
      </c>
      <c r="DM11" s="295" t="n">
        <v>12.1</v>
      </c>
      <c r="DN11" s="295" t="n">
        <v>26.7</v>
      </c>
      <c r="DO11" s="310" t="n">
        <v>97</v>
      </c>
      <c r="DQ11" s="295" t="s">
        <v>474</v>
      </c>
      <c r="DR11" s="295" t="n">
        <v>9</v>
      </c>
      <c r="DS11" s="295" t="n">
        <v>15</v>
      </c>
      <c r="DT11" s="295" t="n">
        <v>0.7</v>
      </c>
      <c r="DU11" s="295" t="n">
        <v>0.2</v>
      </c>
      <c r="DV11" s="295" t="n">
        <v>1</v>
      </c>
      <c r="DW11" s="295" t="n">
        <v>1.2</v>
      </c>
      <c r="DX11" s="295" t="n">
        <v>2.2</v>
      </c>
      <c r="DY11" s="295" t="n">
        <v>6.5</v>
      </c>
      <c r="DZ11" s="295" t="n">
        <v>16.6</v>
      </c>
      <c r="EA11" s="295" t="n">
        <v>37.9</v>
      </c>
      <c r="EB11" s="310" t="n">
        <v>119.6</v>
      </c>
      <c r="ED11" s="295" t="s">
        <v>474</v>
      </c>
      <c r="EE11" s="295" t="n">
        <v>7.5</v>
      </c>
      <c r="EF11" s="295" t="n">
        <v>13.4</v>
      </c>
      <c r="EG11" s="295" t="n">
        <v>0.5</v>
      </c>
      <c r="EH11" s="295" t="n">
        <v>0.2</v>
      </c>
      <c r="EI11" s="295" t="n">
        <v>0.4</v>
      </c>
      <c r="EJ11" s="295" t="n">
        <v>0.6</v>
      </c>
      <c r="EK11" s="295" t="n">
        <v>1.3</v>
      </c>
      <c r="EL11" s="295" t="n">
        <v>3.3</v>
      </c>
      <c r="EM11" s="295" t="n">
        <v>8</v>
      </c>
      <c r="EN11" s="295" t="n">
        <v>18</v>
      </c>
      <c r="EO11" s="310" t="n">
        <v>84.5</v>
      </c>
      <c r="ER11" s="295" t="s">
        <v>475</v>
      </c>
      <c r="ES11" s="295" t="n">
        <v>959809</v>
      </c>
      <c r="ET11" s="295" t="n">
        <v>102560</v>
      </c>
      <c r="EU11" s="295" t="n">
        <v>107337</v>
      </c>
      <c r="EV11" s="295" t="n">
        <v>105177</v>
      </c>
      <c r="EW11" s="295" t="n">
        <v>96755</v>
      </c>
      <c r="EX11" s="295" t="n">
        <v>86458</v>
      </c>
      <c r="EY11" s="295" t="n">
        <v>73507</v>
      </c>
      <c r="EZ11" s="295" t="n">
        <v>58683</v>
      </c>
      <c r="FA11" s="295" t="n">
        <v>56029</v>
      </c>
      <c r="FB11" s="295" t="n">
        <v>53597</v>
      </c>
      <c r="FC11" s="295" t="n">
        <v>48666</v>
      </c>
      <c r="FD11" s="295" t="n">
        <v>42194</v>
      </c>
      <c r="FE11" s="295" t="n">
        <v>33728</v>
      </c>
      <c r="FF11" s="295" t="n">
        <v>27950</v>
      </c>
      <c r="FG11" s="295" t="n">
        <v>23402</v>
      </c>
      <c r="FH11" s="295" t="n">
        <v>18347</v>
      </c>
      <c r="FI11" s="295" t="n">
        <v>12840</v>
      </c>
      <c r="FJ11" s="310" t="n">
        <v>12579</v>
      </c>
      <c r="FM11" s="295" t="s">
        <v>475</v>
      </c>
      <c r="FN11" s="295" t="n">
        <v>476066</v>
      </c>
      <c r="FO11" s="295" t="n">
        <v>51772</v>
      </c>
      <c r="FP11" s="295" t="n">
        <v>54416</v>
      </c>
      <c r="FQ11" s="295" t="n">
        <v>53276</v>
      </c>
      <c r="FR11" s="295" t="n">
        <v>49514</v>
      </c>
      <c r="FS11" s="295" t="n">
        <v>43576</v>
      </c>
      <c r="FT11" s="295" t="n">
        <v>36267</v>
      </c>
      <c r="FU11" s="295" t="n">
        <v>28940</v>
      </c>
      <c r="FV11" s="295" t="n">
        <v>27731</v>
      </c>
      <c r="FW11" s="295" t="n">
        <v>26356</v>
      </c>
      <c r="FX11" s="295" t="n">
        <v>24166</v>
      </c>
      <c r="FY11" s="295" t="n">
        <v>21376</v>
      </c>
      <c r="FZ11" s="295" t="n">
        <v>16772</v>
      </c>
      <c r="GA11" s="295" t="n">
        <v>13245</v>
      </c>
      <c r="GB11" s="295" t="n">
        <v>10583</v>
      </c>
      <c r="GC11" s="295" t="n">
        <v>8077</v>
      </c>
      <c r="GD11" s="295" t="n">
        <v>5350</v>
      </c>
      <c r="GE11" s="310" t="n">
        <v>4649</v>
      </c>
      <c r="GH11" s="295" t="s">
        <v>475</v>
      </c>
      <c r="GI11" s="295" t="n">
        <v>483743</v>
      </c>
      <c r="GJ11" s="295" t="n">
        <v>50788</v>
      </c>
      <c r="GK11" s="295" t="n">
        <v>52921</v>
      </c>
      <c r="GL11" s="295" t="n">
        <v>51901</v>
      </c>
      <c r="GM11" s="295" t="n">
        <v>47241</v>
      </c>
      <c r="GN11" s="295" t="n">
        <v>42882</v>
      </c>
      <c r="GO11" s="295" t="n">
        <v>37240</v>
      </c>
      <c r="GP11" s="295" t="n">
        <v>29743</v>
      </c>
      <c r="GQ11" s="295" t="n">
        <v>28298</v>
      </c>
      <c r="GR11" s="295" t="n">
        <v>27241</v>
      </c>
      <c r="GS11" s="295" t="n">
        <v>24500</v>
      </c>
      <c r="GT11" s="295" t="n">
        <v>20818</v>
      </c>
      <c r="GU11" s="295" t="n">
        <v>16956</v>
      </c>
      <c r="GV11" s="295" t="n">
        <v>14705</v>
      </c>
      <c r="GW11" s="295" t="n">
        <v>12819</v>
      </c>
      <c r="GX11" s="295" t="n">
        <v>10270</v>
      </c>
      <c r="GY11" s="295" t="n">
        <v>7490</v>
      </c>
      <c r="GZ11" s="310" t="n">
        <v>7930</v>
      </c>
      <c r="HC11" s="203" t="s">
        <v>200</v>
      </c>
      <c r="HD11" s="204" t="s">
        <v>33</v>
      </c>
      <c r="HE11" s="204" t="n">
        <v>1</v>
      </c>
      <c r="HF11" s="205" t="n">
        <f aca="false">EV6</f>
        <v>3435070</v>
      </c>
      <c r="HG11" s="205" t="n">
        <f aca="false">Y6</f>
        <v>957</v>
      </c>
      <c r="HH11" s="206" t="n">
        <f aca="false">HG11/HF11</f>
        <v>0.000278596942711502</v>
      </c>
      <c r="HI11" s="207" t="n">
        <f aca="false">2*HE11*HH11/(2+HE11*HH11)</f>
        <v>0.000278558139988418</v>
      </c>
      <c r="HK11" s="203" t="s">
        <v>200</v>
      </c>
      <c r="HL11" s="204" t="s">
        <v>33</v>
      </c>
      <c r="HM11" s="204" t="n">
        <v>1</v>
      </c>
      <c r="HN11" s="205" t="n">
        <f aca="false">FQ6</f>
        <v>1745039</v>
      </c>
      <c r="HO11" s="205" t="n">
        <f aca="false">BD6</f>
        <v>558</v>
      </c>
      <c r="HP11" s="206" t="n">
        <f aca="false">HO11/HN11</f>
        <v>0.000319763627059338</v>
      </c>
      <c r="HQ11" s="207" t="n">
        <f aca="false">2*HM11*HP11/(2+HM11*HP11)</f>
        <v>0.000319712510843296</v>
      </c>
      <c r="HS11" s="203" t="s">
        <v>200</v>
      </c>
      <c r="HT11" s="316" t="n">
        <v>41913</v>
      </c>
      <c r="HU11" s="316" t="n">
        <v>1</v>
      </c>
      <c r="HV11" s="205" t="n">
        <f aca="false">GL6</f>
        <v>1690031</v>
      </c>
      <c r="HW11" s="317" t="n">
        <f aca="false">CI6</f>
        <v>398</v>
      </c>
      <c r="HX11" s="206" t="n">
        <f aca="false">HW11/HV11</f>
        <v>0.000235498638782366</v>
      </c>
      <c r="HY11" s="207" t="n">
        <f aca="false">2*HU11*HX11/(2+HU11*HX11)</f>
        <v>0.000235470912242713</v>
      </c>
      <c r="HZ11" s="160" t="n">
        <f aca="false">HV11+HN11-HF11</f>
        <v>0</v>
      </c>
      <c r="IA11" s="160" t="n">
        <f aca="false">HW11+HO11-HG11</f>
        <v>-1</v>
      </c>
      <c r="IC11" s="0" t="s">
        <v>476</v>
      </c>
      <c r="IJ11" s="0" t="s">
        <v>410</v>
      </c>
      <c r="IL11" s="0" t="s">
        <v>32</v>
      </c>
      <c r="IM11" s="203" t="s">
        <v>203</v>
      </c>
      <c r="IN11" s="205" t="n">
        <v>3284</v>
      </c>
      <c r="IP11" s="308" t="n">
        <v>2008</v>
      </c>
      <c r="IQ11" s="312" t="n">
        <f aca="false">C180/GL180</f>
        <v>0.00173525974540071</v>
      </c>
      <c r="IR11" s="312" t="n">
        <f aca="false">D180/GM180</f>
        <v>0.0664469442792012</v>
      </c>
      <c r="IS11" s="312" t="n">
        <f aca="false">E180/GN180</f>
        <v>0.1127237298321</v>
      </c>
      <c r="IT11" s="312" t="n">
        <f aca="false">F180/GO180</f>
        <v>0.114719449678065</v>
      </c>
      <c r="IU11" s="312" t="n">
        <f aca="false">G180/GP180</f>
        <v>0.100235918223705</v>
      </c>
      <c r="IV11" s="312" t="n">
        <f aca="false">H180/GQ180</f>
        <v>0.0625134361281518</v>
      </c>
      <c r="IW11" s="312" t="n">
        <f aca="false">I180/GR180</f>
        <v>0.0178607268142481</v>
      </c>
      <c r="IX11" s="312" t="n">
        <f aca="false">J180/GS180</f>
        <v>0.00137441106262121</v>
      </c>
      <c r="IY11" s="292"/>
      <c r="IZ11" s="292"/>
      <c r="JA11" s="292"/>
      <c r="JB11" s="292"/>
      <c r="JC11" s="292"/>
      <c r="JD11" s="292"/>
      <c r="JE11" s="292"/>
      <c r="JF11" s="292"/>
      <c r="JG11" s="292"/>
      <c r="JH11" s="292"/>
      <c r="JI11" s="292"/>
      <c r="JJ11" s="292"/>
      <c r="JK11" s="292"/>
      <c r="JL11" s="292"/>
      <c r="JM11" s="292"/>
      <c r="JN11" s="292"/>
      <c r="JO11" s="292"/>
      <c r="JP11" s="292"/>
      <c r="JQ11" s="292"/>
      <c r="JR11" s="292"/>
      <c r="JS11" s="292"/>
      <c r="JT11" s="292"/>
      <c r="JU11" s="292"/>
    </row>
    <row r="12" customFormat="false" ht="15" hidden="false" customHeight="false" outlineLevel="0" collapsed="false">
      <c r="A12" s="295" t="s">
        <v>475</v>
      </c>
      <c r="B12" s="295" t="n">
        <v>21289</v>
      </c>
      <c r="C12" s="295" t="n">
        <v>139</v>
      </c>
      <c r="D12" s="295" t="n">
        <v>3502</v>
      </c>
      <c r="E12" s="295" t="n">
        <v>6127</v>
      </c>
      <c r="F12" s="295" t="n">
        <v>5060</v>
      </c>
      <c r="G12" s="295" t="n">
        <v>3546</v>
      </c>
      <c r="H12" s="295" t="n">
        <v>2203</v>
      </c>
      <c r="I12" s="295" t="n">
        <v>584</v>
      </c>
      <c r="J12" s="295" t="n">
        <v>35</v>
      </c>
      <c r="K12" s="295" t="n">
        <v>0</v>
      </c>
      <c r="L12" s="310" t="n">
        <v>93</v>
      </c>
      <c r="N12" s="295" t="s">
        <v>475</v>
      </c>
      <c r="O12" s="295" t="n">
        <v>6149</v>
      </c>
      <c r="P12" s="295" t="n">
        <v>258</v>
      </c>
      <c r="Q12" s="295" t="n">
        <v>79</v>
      </c>
      <c r="R12" s="295" t="n">
        <v>113</v>
      </c>
      <c r="S12" s="295" t="n">
        <v>450</v>
      </c>
      <c r="T12" s="295" t="n">
        <v>31</v>
      </c>
      <c r="U12" s="295" t="n">
        <v>13</v>
      </c>
      <c r="V12" s="295" t="n">
        <v>9</v>
      </c>
      <c r="W12" s="295" t="n">
        <v>7</v>
      </c>
      <c r="X12" s="295" t="n">
        <v>32</v>
      </c>
      <c r="Y12" s="295" t="n">
        <v>35</v>
      </c>
      <c r="Z12" s="295" t="n">
        <v>75</v>
      </c>
      <c r="AA12" s="310" t="n">
        <v>85</v>
      </c>
      <c r="AC12" s="295" t="s">
        <v>475</v>
      </c>
      <c r="AD12" s="295" t="n">
        <v>62</v>
      </c>
      <c r="AE12" s="295" t="n">
        <v>77</v>
      </c>
      <c r="AF12" s="295" t="n">
        <v>98</v>
      </c>
      <c r="AG12" s="295" t="n">
        <v>138</v>
      </c>
      <c r="AH12" s="295" t="n">
        <v>237</v>
      </c>
      <c r="AI12" s="295" t="n">
        <v>323</v>
      </c>
      <c r="AJ12" s="295" t="n">
        <v>342</v>
      </c>
      <c r="AK12" s="295" t="n">
        <v>460</v>
      </c>
      <c r="AL12" s="295" t="n">
        <v>548</v>
      </c>
      <c r="AM12" s="295" t="n">
        <v>688</v>
      </c>
      <c r="AN12" s="295" t="n">
        <v>719</v>
      </c>
      <c r="AO12" s="295" t="n">
        <v>695</v>
      </c>
      <c r="AP12" s="295" t="n">
        <v>1003</v>
      </c>
      <c r="AQ12" s="310" t="n">
        <v>22</v>
      </c>
      <c r="AS12" s="295" t="s">
        <v>475</v>
      </c>
      <c r="AT12" s="295" t="n">
        <v>3432</v>
      </c>
      <c r="AU12" s="295" t="n">
        <v>152</v>
      </c>
      <c r="AV12" s="295" t="n">
        <v>45</v>
      </c>
      <c r="AW12" s="295" t="n">
        <v>54</v>
      </c>
      <c r="AX12" s="295" t="n">
        <v>251</v>
      </c>
      <c r="AY12" s="295" t="n">
        <v>15</v>
      </c>
      <c r="AZ12" s="295" t="n">
        <v>7</v>
      </c>
      <c r="BA12" s="295" t="n">
        <v>4</v>
      </c>
      <c r="BB12" s="295" t="n">
        <v>3</v>
      </c>
      <c r="BC12" s="295" t="n">
        <v>20</v>
      </c>
      <c r="BD12" s="295" t="n">
        <v>23</v>
      </c>
      <c r="BE12" s="295" t="n">
        <v>52</v>
      </c>
      <c r="BF12" s="310" t="n">
        <v>57</v>
      </c>
      <c r="BH12" s="295" t="s">
        <v>475</v>
      </c>
      <c r="BI12" s="295" t="n">
        <v>42</v>
      </c>
      <c r="BJ12" s="295" t="n">
        <v>40</v>
      </c>
      <c r="BK12" s="295" t="n">
        <v>50</v>
      </c>
      <c r="BL12" s="295" t="n">
        <v>78</v>
      </c>
      <c r="BM12" s="295" t="n">
        <v>143</v>
      </c>
      <c r="BN12" s="295" t="n">
        <v>211</v>
      </c>
      <c r="BO12" s="295" t="n">
        <v>219</v>
      </c>
      <c r="BP12" s="295" t="n">
        <v>299</v>
      </c>
      <c r="BQ12" s="295" t="n">
        <v>333</v>
      </c>
      <c r="BR12" s="295" t="n">
        <v>405</v>
      </c>
      <c r="BS12" s="295" t="n">
        <v>408</v>
      </c>
      <c r="BT12" s="295" t="n">
        <v>342</v>
      </c>
      <c r="BU12" s="295" t="n">
        <v>416</v>
      </c>
      <c r="BV12" s="310" t="n">
        <v>14</v>
      </c>
      <c r="BX12" s="295" t="s">
        <v>475</v>
      </c>
      <c r="BY12" s="295" t="n">
        <v>2714</v>
      </c>
      <c r="BZ12" s="295" t="n">
        <v>105</v>
      </c>
      <c r="CA12" s="295" t="n">
        <v>34</v>
      </c>
      <c r="CB12" s="295" t="n">
        <v>59</v>
      </c>
      <c r="CC12" s="295" t="n">
        <v>198</v>
      </c>
      <c r="CD12" s="295" t="n">
        <v>16</v>
      </c>
      <c r="CE12" s="295" t="n">
        <v>6</v>
      </c>
      <c r="CF12" s="295" t="n">
        <v>5</v>
      </c>
      <c r="CG12" s="295" t="n">
        <v>4</v>
      </c>
      <c r="CH12" s="295" t="n">
        <v>12</v>
      </c>
      <c r="CI12" s="295" t="n">
        <v>12</v>
      </c>
      <c r="CJ12" s="295" t="n">
        <v>23</v>
      </c>
      <c r="CK12" s="310" t="n">
        <v>28</v>
      </c>
      <c r="CM12" s="295" t="s">
        <v>475</v>
      </c>
      <c r="CN12" s="295" t="n">
        <v>20</v>
      </c>
      <c r="CO12" s="295" t="n">
        <v>37</v>
      </c>
      <c r="CP12" s="295" t="n">
        <v>48</v>
      </c>
      <c r="CQ12" s="295" t="n">
        <v>60</v>
      </c>
      <c r="CR12" s="295" t="n">
        <v>94</v>
      </c>
      <c r="CS12" s="295" t="n">
        <v>112</v>
      </c>
      <c r="CT12" s="295" t="n">
        <v>123</v>
      </c>
      <c r="CU12" s="295" t="n">
        <v>161</v>
      </c>
      <c r="CV12" s="295" t="n">
        <v>215</v>
      </c>
      <c r="CW12" s="295" t="n">
        <v>282</v>
      </c>
      <c r="CX12" s="295" t="n">
        <v>311</v>
      </c>
      <c r="CY12" s="295" t="n">
        <v>353</v>
      </c>
      <c r="CZ12" s="295" t="n">
        <v>587</v>
      </c>
      <c r="DA12" s="310" t="n">
        <v>7</v>
      </c>
      <c r="DD12" s="295" t="s">
        <v>475</v>
      </c>
      <c r="DE12" s="295" t="n">
        <v>6.4</v>
      </c>
      <c r="DF12" s="295" t="n">
        <v>21.1</v>
      </c>
      <c r="DG12" s="295" t="n">
        <v>0.7</v>
      </c>
      <c r="DH12" s="295" t="n">
        <v>0.3</v>
      </c>
      <c r="DI12" s="295" t="n">
        <v>0.9</v>
      </c>
      <c r="DJ12" s="295" t="n">
        <v>1.1</v>
      </c>
      <c r="DK12" s="295" t="n">
        <v>2.2</v>
      </c>
      <c r="DL12" s="295" t="n">
        <v>6.2</v>
      </c>
      <c r="DM12" s="295" t="n">
        <v>13</v>
      </c>
      <c r="DN12" s="295" t="n">
        <v>29.6</v>
      </c>
      <c r="DO12" s="310" t="n">
        <v>95.1</v>
      </c>
      <c r="DQ12" s="295" t="s">
        <v>475</v>
      </c>
      <c r="DR12" s="295" t="n">
        <v>7.2</v>
      </c>
      <c r="DS12" s="295" t="n">
        <v>23.1</v>
      </c>
      <c r="DT12" s="295" t="n">
        <v>0.7</v>
      </c>
      <c r="DU12" s="295" t="n">
        <v>0.4</v>
      </c>
      <c r="DV12" s="295" t="n">
        <v>1.2</v>
      </c>
      <c r="DW12" s="295" t="n">
        <v>1.3</v>
      </c>
      <c r="DX12" s="295" t="n">
        <v>2.4</v>
      </c>
      <c r="DY12" s="295" t="n">
        <v>7.8</v>
      </c>
      <c r="DZ12" s="295" t="n">
        <v>17.3</v>
      </c>
      <c r="EA12" s="295" t="n">
        <v>39.5</v>
      </c>
      <c r="EB12" s="310" t="n">
        <v>116.6</v>
      </c>
      <c r="ED12" s="295" t="s">
        <v>475</v>
      </c>
      <c r="EE12" s="295" t="n">
        <v>5.6</v>
      </c>
      <c r="EF12" s="295" t="n">
        <v>19</v>
      </c>
      <c r="EG12" s="295" t="n">
        <v>0.8</v>
      </c>
      <c r="EH12" s="295" t="n">
        <v>0.2</v>
      </c>
      <c r="EI12" s="295" t="n">
        <v>0.6</v>
      </c>
      <c r="EJ12" s="295" t="n">
        <v>0.9</v>
      </c>
      <c r="EK12" s="295" t="n">
        <v>1.9</v>
      </c>
      <c r="EL12" s="295" t="n">
        <v>4.5</v>
      </c>
      <c r="EM12" s="295" t="n">
        <v>9</v>
      </c>
      <c r="EN12" s="295" t="n">
        <v>21.5</v>
      </c>
      <c r="EO12" s="310" t="n">
        <v>81.1</v>
      </c>
      <c r="ER12" s="295" t="s">
        <v>477</v>
      </c>
      <c r="ES12" s="295" t="n">
        <v>1007845</v>
      </c>
      <c r="ET12" s="295" t="n">
        <v>108554</v>
      </c>
      <c r="EU12" s="295" t="n">
        <v>120959</v>
      </c>
      <c r="EV12" s="295" t="n">
        <v>115488</v>
      </c>
      <c r="EW12" s="295" t="n">
        <v>104512</v>
      </c>
      <c r="EX12" s="295" t="n">
        <v>90781</v>
      </c>
      <c r="EY12" s="295" t="n">
        <v>75746</v>
      </c>
      <c r="EZ12" s="295" t="n">
        <v>61074</v>
      </c>
      <c r="FA12" s="295" t="n">
        <v>58157</v>
      </c>
      <c r="FB12" s="295" t="n">
        <v>56246</v>
      </c>
      <c r="FC12" s="295" t="n">
        <v>50730</v>
      </c>
      <c r="FD12" s="295" t="n">
        <v>42234</v>
      </c>
      <c r="FE12" s="295" t="n">
        <v>32909</v>
      </c>
      <c r="FF12" s="295" t="n">
        <v>27660</v>
      </c>
      <c r="FG12" s="295" t="n">
        <v>23372</v>
      </c>
      <c r="FH12" s="295" t="n">
        <v>17955</v>
      </c>
      <c r="FI12" s="295" t="n">
        <v>11855</v>
      </c>
      <c r="FJ12" s="310" t="n">
        <v>9613</v>
      </c>
      <c r="FM12" s="295" t="s">
        <v>477</v>
      </c>
      <c r="FN12" s="295" t="n">
        <v>505033</v>
      </c>
      <c r="FO12" s="295" t="n">
        <v>55296</v>
      </c>
      <c r="FP12" s="295" t="n">
        <v>61485</v>
      </c>
      <c r="FQ12" s="295" t="n">
        <v>58803</v>
      </c>
      <c r="FR12" s="295" t="n">
        <v>53240</v>
      </c>
      <c r="FS12" s="295" t="n">
        <v>45950</v>
      </c>
      <c r="FT12" s="295" t="n">
        <v>37863</v>
      </c>
      <c r="FU12" s="295" t="n">
        <v>30300</v>
      </c>
      <c r="FV12" s="295" t="n">
        <v>28989</v>
      </c>
      <c r="FW12" s="295" t="n">
        <v>28107</v>
      </c>
      <c r="FX12" s="295" t="n">
        <v>25506</v>
      </c>
      <c r="FY12" s="295" t="n">
        <v>21763</v>
      </c>
      <c r="FZ12" s="295" t="n">
        <v>16663</v>
      </c>
      <c r="GA12" s="295" t="n">
        <v>13327</v>
      </c>
      <c r="GB12" s="295" t="n">
        <v>10811</v>
      </c>
      <c r="GC12" s="295" t="n">
        <v>8076</v>
      </c>
      <c r="GD12" s="295" t="n">
        <v>5065</v>
      </c>
      <c r="GE12" s="310" t="n">
        <v>3789</v>
      </c>
      <c r="GH12" s="295" t="s">
        <v>477</v>
      </c>
      <c r="GI12" s="295" t="n">
        <v>502812</v>
      </c>
      <c r="GJ12" s="295" t="n">
        <v>53258</v>
      </c>
      <c r="GK12" s="295" t="n">
        <v>59474</v>
      </c>
      <c r="GL12" s="295" t="n">
        <v>56685</v>
      </c>
      <c r="GM12" s="295" t="n">
        <v>51272</v>
      </c>
      <c r="GN12" s="295" t="n">
        <v>44831</v>
      </c>
      <c r="GO12" s="295" t="n">
        <v>37883</v>
      </c>
      <c r="GP12" s="295" t="n">
        <v>30774</v>
      </c>
      <c r="GQ12" s="295" t="n">
        <v>29168</v>
      </c>
      <c r="GR12" s="295" t="n">
        <v>28139</v>
      </c>
      <c r="GS12" s="295" t="n">
        <v>25224</v>
      </c>
      <c r="GT12" s="295" t="n">
        <v>20471</v>
      </c>
      <c r="GU12" s="295" t="n">
        <v>16246</v>
      </c>
      <c r="GV12" s="295" t="n">
        <v>14333</v>
      </c>
      <c r="GW12" s="295" t="n">
        <v>12561</v>
      </c>
      <c r="GX12" s="295" t="n">
        <v>9879</v>
      </c>
      <c r="GY12" s="295" t="n">
        <v>6790</v>
      </c>
      <c r="GZ12" s="310" t="n">
        <v>5824</v>
      </c>
      <c r="HC12" s="196" t="s">
        <v>202</v>
      </c>
      <c r="HD12" s="197" t="s">
        <v>34</v>
      </c>
      <c r="HE12" s="197" t="n">
        <v>1</v>
      </c>
      <c r="HF12" s="198" t="n">
        <f aca="false">EW6</f>
        <v>3308944</v>
      </c>
      <c r="HG12" s="198" t="n">
        <f aca="false">Z6</f>
        <v>2429</v>
      </c>
      <c r="HH12" s="199" t="n">
        <f aca="false">HG12/HF12</f>
        <v>0.000734071051066443</v>
      </c>
      <c r="HI12" s="200" t="n">
        <f aca="false">2*HE12*HH12/(2+HE12*HH12)</f>
        <v>0.000733801719766591</v>
      </c>
      <c r="HK12" s="196" t="s">
        <v>202</v>
      </c>
      <c r="HL12" s="197" t="s">
        <v>34</v>
      </c>
      <c r="HM12" s="197" t="n">
        <v>1</v>
      </c>
      <c r="HN12" s="198" t="n">
        <f aca="false">FR6</f>
        <v>1677971</v>
      </c>
      <c r="HO12" s="198" t="n">
        <f aca="false">BE6</f>
        <v>1722</v>
      </c>
      <c r="HP12" s="199" t="n">
        <f aca="false">HO12/HN12</f>
        <v>0.00102623942845258</v>
      </c>
      <c r="HQ12" s="200" t="n">
        <f aca="false">2*HM12*HP12/(2+HM12*HP12)</f>
        <v>0.00102571311483222</v>
      </c>
      <c r="HS12" s="196" t="s">
        <v>202</v>
      </c>
      <c r="HT12" s="313" t="s">
        <v>34</v>
      </c>
      <c r="HU12" s="313" t="n">
        <v>1</v>
      </c>
      <c r="HV12" s="198" t="n">
        <f aca="false">GM6</f>
        <v>1630973</v>
      </c>
      <c r="HW12" s="314" t="n">
        <f aca="false">CJ6</f>
        <v>706</v>
      </c>
      <c r="HX12" s="199" t="n">
        <f aca="false">HW12/HV12</f>
        <v>0.000432870439915314</v>
      </c>
      <c r="HY12" s="200" t="n">
        <f aca="false">2*HU12*HX12/(2+HU12*HX12)</f>
        <v>0.000432776771779522</v>
      </c>
      <c r="HZ12" s="160" t="n">
        <f aca="false">HV12+HN12-HF12</f>
        <v>0</v>
      </c>
      <c r="IA12" s="160" t="n">
        <f aca="false">HW12+HO12-HG12</f>
        <v>-1</v>
      </c>
      <c r="IM12" s="196" t="s">
        <v>204</v>
      </c>
      <c r="IN12" s="198" t="n">
        <v>3370</v>
      </c>
      <c r="IP12" s="311" t="n">
        <v>2009</v>
      </c>
      <c r="IQ12" s="309" t="n">
        <f aca="false">C216/GL216</f>
        <v>0.00198433407978138</v>
      </c>
      <c r="IR12" s="309" t="n">
        <f aca="false">D216/GM216</f>
        <v>0.0669948772929531</v>
      </c>
      <c r="IS12" s="309" t="n">
        <f aca="false">E216/GN216</f>
        <v>0.111421246292249</v>
      </c>
      <c r="IT12" s="309" t="n">
        <f aca="false">F216/GO216</f>
        <v>0.112049159232103</v>
      </c>
      <c r="IU12" s="309" t="n">
        <f aca="false">G216/GP216</f>
        <v>0.0979930411981241</v>
      </c>
      <c r="IV12" s="309" t="n">
        <f aca="false">H216/GQ216</f>
        <v>0.061700900305408</v>
      </c>
      <c r="IW12" s="309" t="n">
        <f aca="false">I216/GR216</f>
        <v>0.0177028887818561</v>
      </c>
      <c r="IX12" s="309" t="n">
        <f aca="false">J216/GS216</f>
        <v>0.00128125620052371</v>
      </c>
      <c r="IY12" s="292"/>
      <c r="IZ12" s="292"/>
      <c r="JA12" s="292"/>
      <c r="JB12" s="292"/>
      <c r="JC12" s="292"/>
      <c r="JD12" s="292"/>
      <c r="JE12" s="292"/>
      <c r="JF12" s="292"/>
      <c r="JG12" s="292"/>
      <c r="JH12" s="292"/>
      <c r="JI12" s="292"/>
      <c r="JJ12" s="292"/>
      <c r="JK12" s="292"/>
      <c r="JL12" s="292"/>
      <c r="JM12" s="292"/>
      <c r="JN12" s="292"/>
      <c r="JO12" s="292"/>
      <c r="JP12" s="292"/>
      <c r="JQ12" s="292"/>
      <c r="JR12" s="292"/>
      <c r="JS12" s="292"/>
      <c r="JT12" s="292"/>
      <c r="JU12" s="292"/>
    </row>
    <row r="13" customFormat="false" ht="15" hidden="false" customHeight="false" outlineLevel="0" collapsed="false">
      <c r="A13" s="295" t="s">
        <v>477</v>
      </c>
      <c r="B13" s="295" t="n">
        <v>21039</v>
      </c>
      <c r="C13" s="295" t="n">
        <v>230</v>
      </c>
      <c r="D13" s="295" t="n">
        <v>4535</v>
      </c>
      <c r="E13" s="295" t="n">
        <v>6391</v>
      </c>
      <c r="F13" s="295" t="n">
        <v>4618</v>
      </c>
      <c r="G13" s="295" t="n">
        <v>2989</v>
      </c>
      <c r="H13" s="295" t="n">
        <v>1684</v>
      </c>
      <c r="I13" s="295" t="n">
        <v>434</v>
      </c>
      <c r="J13" s="295" t="n">
        <v>36</v>
      </c>
      <c r="K13" s="295" t="n">
        <v>5</v>
      </c>
      <c r="L13" s="310" t="n">
        <v>117</v>
      </c>
      <c r="N13" s="295" t="s">
        <v>477</v>
      </c>
      <c r="O13" s="295" t="n">
        <v>6356</v>
      </c>
      <c r="P13" s="295" t="n">
        <v>293</v>
      </c>
      <c r="Q13" s="295" t="n">
        <v>93</v>
      </c>
      <c r="R13" s="295" t="n">
        <v>196</v>
      </c>
      <c r="S13" s="295" t="n">
        <v>582</v>
      </c>
      <c r="T13" s="295" t="n">
        <v>71</v>
      </c>
      <c r="U13" s="295" t="n">
        <v>33</v>
      </c>
      <c r="V13" s="295" t="n">
        <v>29</v>
      </c>
      <c r="W13" s="295" t="n">
        <v>12</v>
      </c>
      <c r="X13" s="295" t="n">
        <v>48</v>
      </c>
      <c r="Y13" s="295" t="n">
        <v>47</v>
      </c>
      <c r="Z13" s="295" t="n">
        <v>86</v>
      </c>
      <c r="AA13" s="310" t="n">
        <v>82</v>
      </c>
      <c r="AC13" s="295" t="s">
        <v>477</v>
      </c>
      <c r="AD13" s="295" t="n">
        <v>88</v>
      </c>
      <c r="AE13" s="295" t="n">
        <v>84</v>
      </c>
      <c r="AF13" s="295" t="n">
        <v>116</v>
      </c>
      <c r="AG13" s="295" t="n">
        <v>172</v>
      </c>
      <c r="AH13" s="295" t="n">
        <v>240</v>
      </c>
      <c r="AI13" s="295" t="n">
        <v>333</v>
      </c>
      <c r="AJ13" s="295" t="n">
        <v>387</v>
      </c>
      <c r="AK13" s="295" t="n">
        <v>472</v>
      </c>
      <c r="AL13" s="295" t="n">
        <v>581</v>
      </c>
      <c r="AM13" s="295" t="n">
        <v>705</v>
      </c>
      <c r="AN13" s="295" t="n">
        <v>733</v>
      </c>
      <c r="AO13" s="295" t="n">
        <v>632</v>
      </c>
      <c r="AP13" s="295" t="n">
        <v>823</v>
      </c>
      <c r="AQ13" s="310" t="n">
        <v>0</v>
      </c>
      <c r="AS13" s="295" t="s">
        <v>477</v>
      </c>
      <c r="AT13" s="295" t="n">
        <v>3688</v>
      </c>
      <c r="AU13" s="295" t="n">
        <v>172</v>
      </c>
      <c r="AV13" s="295" t="n">
        <v>51</v>
      </c>
      <c r="AW13" s="295" t="n">
        <v>114</v>
      </c>
      <c r="AX13" s="295" t="n">
        <v>337</v>
      </c>
      <c r="AY13" s="295" t="n">
        <v>27</v>
      </c>
      <c r="AZ13" s="295" t="n">
        <v>17</v>
      </c>
      <c r="BA13" s="295" t="n">
        <v>12</v>
      </c>
      <c r="BB13" s="295" t="n">
        <v>9</v>
      </c>
      <c r="BC13" s="295" t="n">
        <v>30</v>
      </c>
      <c r="BD13" s="295" t="n">
        <v>28</v>
      </c>
      <c r="BE13" s="295" t="n">
        <v>59</v>
      </c>
      <c r="BF13" s="310" t="n">
        <v>53</v>
      </c>
      <c r="BH13" s="295" t="s">
        <v>477</v>
      </c>
      <c r="BI13" s="295" t="n">
        <v>56</v>
      </c>
      <c r="BJ13" s="295" t="n">
        <v>45</v>
      </c>
      <c r="BK13" s="295" t="n">
        <v>70</v>
      </c>
      <c r="BL13" s="295" t="n">
        <v>100</v>
      </c>
      <c r="BM13" s="295" t="n">
        <v>144</v>
      </c>
      <c r="BN13" s="295" t="n">
        <v>233</v>
      </c>
      <c r="BO13" s="295" t="n">
        <v>257</v>
      </c>
      <c r="BP13" s="295" t="n">
        <v>332</v>
      </c>
      <c r="BQ13" s="295" t="n">
        <v>376</v>
      </c>
      <c r="BR13" s="295" t="n">
        <v>438</v>
      </c>
      <c r="BS13" s="295" t="n">
        <v>416</v>
      </c>
      <c r="BT13" s="295" t="n">
        <v>303</v>
      </c>
      <c r="BU13" s="295" t="n">
        <v>346</v>
      </c>
      <c r="BV13" s="310" t="n">
        <v>0</v>
      </c>
      <c r="BX13" s="295" t="s">
        <v>477</v>
      </c>
      <c r="BY13" s="295" t="n">
        <v>2668</v>
      </c>
      <c r="BZ13" s="295" t="n">
        <v>121</v>
      </c>
      <c r="CA13" s="295" t="n">
        <v>42</v>
      </c>
      <c r="CB13" s="295" t="n">
        <v>82</v>
      </c>
      <c r="CC13" s="295" t="n">
        <v>245</v>
      </c>
      <c r="CD13" s="295" t="n">
        <v>44</v>
      </c>
      <c r="CE13" s="295" t="n">
        <v>16</v>
      </c>
      <c r="CF13" s="295" t="n">
        <v>17</v>
      </c>
      <c r="CG13" s="295" t="n">
        <v>3</v>
      </c>
      <c r="CH13" s="295" t="n">
        <v>18</v>
      </c>
      <c r="CI13" s="295" t="n">
        <v>19</v>
      </c>
      <c r="CJ13" s="295" t="n">
        <v>27</v>
      </c>
      <c r="CK13" s="310" t="n">
        <v>29</v>
      </c>
      <c r="CM13" s="295" t="s">
        <v>477</v>
      </c>
      <c r="CN13" s="295" t="n">
        <v>32</v>
      </c>
      <c r="CO13" s="295" t="n">
        <v>39</v>
      </c>
      <c r="CP13" s="295" t="n">
        <v>46</v>
      </c>
      <c r="CQ13" s="295" t="n">
        <v>72</v>
      </c>
      <c r="CR13" s="295" t="n">
        <v>96</v>
      </c>
      <c r="CS13" s="295" t="n">
        <v>100</v>
      </c>
      <c r="CT13" s="295" t="n">
        <v>130</v>
      </c>
      <c r="CU13" s="295" t="n">
        <v>140</v>
      </c>
      <c r="CV13" s="295" t="n">
        <v>205</v>
      </c>
      <c r="CW13" s="295" t="n">
        <v>267</v>
      </c>
      <c r="CX13" s="295" t="n">
        <v>317</v>
      </c>
      <c r="CY13" s="295" t="n">
        <v>329</v>
      </c>
      <c r="CZ13" s="295" t="n">
        <v>477</v>
      </c>
      <c r="DA13" s="310" t="n">
        <v>0</v>
      </c>
      <c r="DD13" s="295" t="s">
        <v>477</v>
      </c>
      <c r="DE13" s="295" t="n">
        <v>6.3</v>
      </c>
      <c r="DF13" s="295" t="n">
        <v>27.7</v>
      </c>
      <c r="DG13" s="295" t="n">
        <v>1.7</v>
      </c>
      <c r="DH13" s="295" t="n">
        <v>0.4</v>
      </c>
      <c r="DI13" s="295" t="n">
        <v>0.9</v>
      </c>
      <c r="DJ13" s="295" t="n">
        <v>1.3</v>
      </c>
      <c r="DK13" s="295" t="n">
        <v>2.5</v>
      </c>
      <c r="DL13" s="295" t="n">
        <v>6.2</v>
      </c>
      <c r="DM13" s="295" t="n">
        <v>14.2</v>
      </c>
      <c r="DN13" s="295" t="n">
        <v>31.1</v>
      </c>
      <c r="DO13" s="310" t="n">
        <v>101.9</v>
      </c>
      <c r="DQ13" s="295" t="s">
        <v>477</v>
      </c>
      <c r="DR13" s="295" t="n">
        <v>7.3</v>
      </c>
      <c r="DS13" s="295" t="n">
        <v>31.3</v>
      </c>
      <c r="DT13" s="295" t="n">
        <v>1.5</v>
      </c>
      <c r="DU13" s="295" t="n">
        <v>0.5</v>
      </c>
      <c r="DV13" s="295" t="n">
        <v>1.1</v>
      </c>
      <c r="DW13" s="295" t="n">
        <v>1.5</v>
      </c>
      <c r="DX13" s="295" t="n">
        <v>3</v>
      </c>
      <c r="DY13" s="295" t="n">
        <v>8</v>
      </c>
      <c r="DZ13" s="295" t="n">
        <v>19.6</v>
      </c>
      <c r="EA13" s="295" t="n">
        <v>43.1</v>
      </c>
      <c r="EB13" s="310" t="n">
        <v>120.3</v>
      </c>
      <c r="ED13" s="295" t="s">
        <v>477</v>
      </c>
      <c r="EE13" s="295" t="n">
        <v>5.3</v>
      </c>
      <c r="EF13" s="295" t="n">
        <v>23.8</v>
      </c>
      <c r="EG13" s="295" t="n">
        <v>1.9</v>
      </c>
      <c r="EH13" s="295" t="n">
        <v>0.3</v>
      </c>
      <c r="EI13" s="295" t="n">
        <v>0.6</v>
      </c>
      <c r="EJ13" s="295" t="n">
        <v>1</v>
      </c>
      <c r="EK13" s="295" t="n">
        <v>2.1</v>
      </c>
      <c r="EL13" s="295" t="n">
        <v>4.3</v>
      </c>
      <c r="EM13" s="295" t="n">
        <v>8.8</v>
      </c>
      <c r="EN13" s="295" t="n">
        <v>21</v>
      </c>
      <c r="EO13" s="310" t="n">
        <v>89</v>
      </c>
      <c r="ER13" s="295" t="s">
        <v>478</v>
      </c>
      <c r="ES13" s="295" t="n">
        <v>435397</v>
      </c>
      <c r="ET13" s="295" t="n">
        <v>40857</v>
      </c>
      <c r="EU13" s="295" t="n">
        <v>42895</v>
      </c>
      <c r="EV13" s="295" t="n">
        <v>43734</v>
      </c>
      <c r="EW13" s="295" t="n">
        <v>41745</v>
      </c>
      <c r="EX13" s="295" t="n">
        <v>37774</v>
      </c>
      <c r="EY13" s="295" t="n">
        <v>35332</v>
      </c>
      <c r="EZ13" s="295" t="n">
        <v>30878</v>
      </c>
      <c r="FA13" s="295" t="n">
        <v>29101</v>
      </c>
      <c r="FB13" s="295" t="n">
        <v>27475</v>
      </c>
      <c r="FC13" s="295" t="n">
        <v>24681</v>
      </c>
      <c r="FD13" s="295" t="n">
        <v>21017</v>
      </c>
      <c r="FE13" s="295" t="n">
        <v>16652</v>
      </c>
      <c r="FF13" s="295" t="n">
        <v>13699</v>
      </c>
      <c r="FG13" s="295" t="n">
        <v>10887</v>
      </c>
      <c r="FH13" s="295" t="n">
        <v>8106</v>
      </c>
      <c r="FI13" s="295" t="n">
        <v>5698</v>
      </c>
      <c r="FJ13" s="310" t="n">
        <v>4866</v>
      </c>
      <c r="FM13" s="295" t="s">
        <v>478</v>
      </c>
      <c r="FN13" s="295" t="n">
        <v>219086</v>
      </c>
      <c r="FO13" s="295" t="n">
        <v>20772</v>
      </c>
      <c r="FP13" s="295" t="n">
        <v>21993</v>
      </c>
      <c r="FQ13" s="295" t="n">
        <v>22204</v>
      </c>
      <c r="FR13" s="295" t="n">
        <v>21245</v>
      </c>
      <c r="FS13" s="295" t="n">
        <v>19304</v>
      </c>
      <c r="FT13" s="295" t="n">
        <v>17918</v>
      </c>
      <c r="FU13" s="295" t="n">
        <v>15581</v>
      </c>
      <c r="FV13" s="295" t="n">
        <v>14694</v>
      </c>
      <c r="FW13" s="295" t="n">
        <v>13953</v>
      </c>
      <c r="FX13" s="295" t="n">
        <v>12378</v>
      </c>
      <c r="FY13" s="295" t="n">
        <v>10595</v>
      </c>
      <c r="FZ13" s="295" t="n">
        <v>8401</v>
      </c>
      <c r="GA13" s="295" t="n">
        <v>6852</v>
      </c>
      <c r="GB13" s="295" t="n">
        <v>5231</v>
      </c>
      <c r="GC13" s="295" t="n">
        <v>3727</v>
      </c>
      <c r="GD13" s="295" t="n">
        <v>2461</v>
      </c>
      <c r="GE13" s="310" t="n">
        <v>1777</v>
      </c>
      <c r="GH13" s="295" t="s">
        <v>478</v>
      </c>
      <c r="GI13" s="295" t="n">
        <v>216311</v>
      </c>
      <c r="GJ13" s="295" t="n">
        <v>20085</v>
      </c>
      <c r="GK13" s="295" t="n">
        <v>20902</v>
      </c>
      <c r="GL13" s="295" t="n">
        <v>21530</v>
      </c>
      <c r="GM13" s="295" t="n">
        <v>20500</v>
      </c>
      <c r="GN13" s="295" t="n">
        <v>18470</v>
      </c>
      <c r="GO13" s="295" t="n">
        <v>17414</v>
      </c>
      <c r="GP13" s="295" t="n">
        <v>15297</v>
      </c>
      <c r="GQ13" s="295" t="n">
        <v>14407</v>
      </c>
      <c r="GR13" s="295" t="n">
        <v>13522</v>
      </c>
      <c r="GS13" s="295" t="n">
        <v>12303</v>
      </c>
      <c r="GT13" s="295" t="n">
        <v>10422</v>
      </c>
      <c r="GU13" s="295" t="n">
        <v>8251</v>
      </c>
      <c r="GV13" s="295" t="n">
        <v>6847</v>
      </c>
      <c r="GW13" s="295" t="n">
        <v>5656</v>
      </c>
      <c r="GX13" s="295" t="n">
        <v>4379</v>
      </c>
      <c r="GY13" s="295" t="n">
        <v>3237</v>
      </c>
      <c r="GZ13" s="310" t="n">
        <v>3089</v>
      </c>
      <c r="HC13" s="203" t="s">
        <v>203</v>
      </c>
      <c r="HD13" s="204" t="s">
        <v>35</v>
      </c>
      <c r="HE13" s="204" t="n">
        <v>1</v>
      </c>
      <c r="HF13" s="205" t="n">
        <f aca="false">EX6</f>
        <v>3266878</v>
      </c>
      <c r="HG13" s="205" t="n">
        <f aca="false">AA6</f>
        <v>3110</v>
      </c>
      <c r="HH13" s="206" t="n">
        <f aca="false">HG13/HF13</f>
        <v>0.000951979229098852</v>
      </c>
      <c r="HI13" s="207" t="n">
        <f aca="false">2*HE13*HH13/(2+HE13*HH13)</f>
        <v>0.000951526312456153</v>
      </c>
      <c r="HK13" s="203" t="s">
        <v>203</v>
      </c>
      <c r="HL13" s="204" t="s">
        <v>35</v>
      </c>
      <c r="HM13" s="204" t="n">
        <v>1</v>
      </c>
      <c r="HN13" s="205" t="n">
        <f aca="false">FS6</f>
        <v>1648280</v>
      </c>
      <c r="HO13" s="205" t="n">
        <f aca="false">BF6</f>
        <v>2292</v>
      </c>
      <c r="HP13" s="206" t="n">
        <f aca="false">HO13/HN13</f>
        <v>0.00139054044215789</v>
      </c>
      <c r="HQ13" s="207" t="n">
        <f aca="false">2*HM13*HP13/(2+HM13*HP13)</f>
        <v>0.00138957431251842</v>
      </c>
      <c r="HS13" s="203" t="s">
        <v>203</v>
      </c>
      <c r="HT13" s="316" t="s">
        <v>35</v>
      </c>
      <c r="HU13" s="316" t="n">
        <v>1</v>
      </c>
      <c r="HV13" s="205" t="n">
        <f aca="false">GN6</f>
        <v>1618598</v>
      </c>
      <c r="HW13" s="317" t="n">
        <f aca="false">CK6</f>
        <v>818</v>
      </c>
      <c r="HX13" s="206" t="n">
        <f aca="false">HW13/HV13</f>
        <v>0.000505375639905647</v>
      </c>
      <c r="HY13" s="207" t="n">
        <f aca="false">2*HU13*HX13/(2+HU13*HX13)</f>
        <v>0.000505247969897598</v>
      </c>
      <c r="HZ13" s="160" t="n">
        <f aca="false">HV13+HN13-HF13</f>
        <v>0</v>
      </c>
      <c r="IA13" s="160" t="n">
        <f aca="false">HW13+HO13-HG13</f>
        <v>0</v>
      </c>
      <c r="IC13" s="132" t="n">
        <f aca="false">SUM(IC4:IC8)</f>
        <v>1001500</v>
      </c>
      <c r="ID13" s="132" t="n">
        <f aca="false">somme(ID4:ID8)</f>
        <v>1024794</v>
      </c>
      <c r="IE13" s="132" t="n">
        <f aca="false">somme(IE4:IE8)</f>
        <v>1047701</v>
      </c>
      <c r="IF13" s="132" t="n">
        <f aca="false">somme(IF4:IF8)</f>
        <v>1070447</v>
      </c>
      <c r="IG13" s="132" t="n">
        <f aca="false">somme(IG4:IG8)</f>
        <v>1093149</v>
      </c>
      <c r="IH13" s="132" t="n">
        <f aca="false">somme(IH4:IH8)</f>
        <v>1116034</v>
      </c>
      <c r="IJ13" s="132" t="n">
        <f aca="false">SUM(IJ4:IJ8)</f>
        <v>329851</v>
      </c>
      <c r="IK13" s="132"/>
      <c r="IL13" s="132" t="n">
        <f aca="false">somme(IL4:IL8)</f>
        <v>671649</v>
      </c>
      <c r="IM13" s="203" t="s">
        <v>205</v>
      </c>
      <c r="IN13" s="205" t="n">
        <v>3623</v>
      </c>
      <c r="IP13" s="292"/>
      <c r="IQ13" s="292"/>
      <c r="IR13" s="292"/>
      <c r="IS13" s="292"/>
      <c r="IT13" s="292"/>
      <c r="IU13" s="292"/>
      <c r="IV13" s="292"/>
      <c r="IW13" s="292"/>
      <c r="IX13" s="292"/>
      <c r="IY13" s="292"/>
      <c r="IZ13" s="292"/>
      <c r="JA13" s="292"/>
      <c r="JB13" s="292"/>
      <c r="JC13" s="292"/>
      <c r="JD13" s="292"/>
      <c r="JE13" s="292"/>
      <c r="JF13" s="292"/>
      <c r="JG13" s="292"/>
      <c r="JH13" s="292"/>
      <c r="JI13" s="292"/>
      <c r="JJ13" s="292"/>
      <c r="JK13" s="292"/>
      <c r="JL13" s="292"/>
      <c r="JM13" s="292"/>
      <c r="JN13" s="292"/>
      <c r="JO13" s="292"/>
      <c r="JP13" s="292"/>
      <c r="JQ13" s="292"/>
      <c r="JR13" s="292"/>
      <c r="JS13" s="292"/>
      <c r="JT13" s="292"/>
      <c r="JU13" s="292"/>
    </row>
    <row r="14" customFormat="false" ht="15" hidden="false" customHeight="false" outlineLevel="0" collapsed="false">
      <c r="A14" s="295" t="s">
        <v>478</v>
      </c>
      <c r="B14" s="295" t="n">
        <v>8135</v>
      </c>
      <c r="C14" s="295" t="n">
        <v>33</v>
      </c>
      <c r="D14" s="295" t="n">
        <v>1358</v>
      </c>
      <c r="E14" s="295" t="n">
        <v>2279</v>
      </c>
      <c r="F14" s="295" t="n">
        <v>2079</v>
      </c>
      <c r="G14" s="295" t="n">
        <v>1447</v>
      </c>
      <c r="H14" s="295" t="n">
        <v>728</v>
      </c>
      <c r="I14" s="295" t="n">
        <v>187</v>
      </c>
      <c r="J14" s="295" t="n">
        <v>9</v>
      </c>
      <c r="K14" s="295" t="n">
        <v>0</v>
      </c>
      <c r="L14" s="310" t="n">
        <v>15</v>
      </c>
      <c r="N14" s="295" t="s">
        <v>478</v>
      </c>
      <c r="O14" s="295" t="n">
        <v>2379</v>
      </c>
      <c r="P14" s="295" t="n">
        <v>64</v>
      </c>
      <c r="Q14" s="295" t="n">
        <v>27</v>
      </c>
      <c r="R14" s="295" t="n">
        <v>32</v>
      </c>
      <c r="S14" s="295" t="n">
        <v>123</v>
      </c>
      <c r="T14" s="295" t="n">
        <v>8</v>
      </c>
      <c r="U14" s="295" t="n">
        <v>6</v>
      </c>
      <c r="V14" s="295" t="n">
        <v>0</v>
      </c>
      <c r="W14" s="295" t="n">
        <v>3</v>
      </c>
      <c r="X14" s="295" t="n">
        <v>8</v>
      </c>
      <c r="Y14" s="295" t="n">
        <v>9</v>
      </c>
      <c r="Z14" s="295" t="n">
        <v>31</v>
      </c>
      <c r="AA14" s="310" t="n">
        <v>42</v>
      </c>
      <c r="AC14" s="295" t="s">
        <v>478</v>
      </c>
      <c r="AD14" s="295" t="n">
        <v>31</v>
      </c>
      <c r="AE14" s="295" t="n">
        <v>33</v>
      </c>
      <c r="AF14" s="295" t="n">
        <v>41</v>
      </c>
      <c r="AG14" s="295" t="n">
        <v>69</v>
      </c>
      <c r="AH14" s="295" t="n">
        <v>115</v>
      </c>
      <c r="AI14" s="295" t="n">
        <v>145</v>
      </c>
      <c r="AJ14" s="295" t="n">
        <v>155</v>
      </c>
      <c r="AK14" s="295" t="n">
        <v>187</v>
      </c>
      <c r="AL14" s="295" t="n">
        <v>223</v>
      </c>
      <c r="AM14" s="295" t="n">
        <v>269</v>
      </c>
      <c r="AN14" s="295" t="n">
        <v>264</v>
      </c>
      <c r="AO14" s="295" t="n">
        <v>261</v>
      </c>
      <c r="AP14" s="295" t="n">
        <v>354</v>
      </c>
      <c r="AQ14" s="310" t="n">
        <v>2</v>
      </c>
      <c r="AS14" s="295" t="s">
        <v>478</v>
      </c>
      <c r="AT14" s="295" t="n">
        <v>1370</v>
      </c>
      <c r="AU14" s="295" t="n">
        <v>35</v>
      </c>
      <c r="AV14" s="295" t="n">
        <v>15</v>
      </c>
      <c r="AW14" s="295" t="n">
        <v>13</v>
      </c>
      <c r="AX14" s="295" t="n">
        <v>63</v>
      </c>
      <c r="AY14" s="295" t="n">
        <v>5</v>
      </c>
      <c r="AZ14" s="295" t="n">
        <v>2</v>
      </c>
      <c r="BA14" s="295" t="n">
        <v>0</v>
      </c>
      <c r="BB14" s="295" t="n">
        <v>3</v>
      </c>
      <c r="BC14" s="295" t="n">
        <v>4</v>
      </c>
      <c r="BD14" s="295" t="n">
        <v>4</v>
      </c>
      <c r="BE14" s="295" t="n">
        <v>19</v>
      </c>
      <c r="BF14" s="310" t="n">
        <v>32</v>
      </c>
      <c r="BH14" s="295" t="s">
        <v>478</v>
      </c>
      <c r="BI14" s="295" t="n">
        <v>21</v>
      </c>
      <c r="BJ14" s="295" t="n">
        <v>23</v>
      </c>
      <c r="BK14" s="295" t="n">
        <v>24</v>
      </c>
      <c r="BL14" s="295" t="n">
        <v>50</v>
      </c>
      <c r="BM14" s="295" t="n">
        <v>63</v>
      </c>
      <c r="BN14" s="295" t="n">
        <v>96</v>
      </c>
      <c r="BO14" s="295" t="n">
        <v>103</v>
      </c>
      <c r="BP14" s="295" t="n">
        <v>121</v>
      </c>
      <c r="BQ14" s="295" t="n">
        <v>142</v>
      </c>
      <c r="BR14" s="295" t="n">
        <v>178</v>
      </c>
      <c r="BS14" s="295" t="n">
        <v>159</v>
      </c>
      <c r="BT14" s="295" t="n">
        <v>133</v>
      </c>
      <c r="BU14" s="295" t="n">
        <v>123</v>
      </c>
      <c r="BV14" s="310" t="n">
        <v>2</v>
      </c>
      <c r="BX14" s="295" t="s">
        <v>478</v>
      </c>
      <c r="BY14" s="295" t="n">
        <v>1008</v>
      </c>
      <c r="BZ14" s="295" t="n">
        <v>29</v>
      </c>
      <c r="CA14" s="295" t="n">
        <v>12</v>
      </c>
      <c r="CB14" s="295" t="n">
        <v>19</v>
      </c>
      <c r="CC14" s="295" t="n">
        <v>60</v>
      </c>
      <c r="CD14" s="295" t="n">
        <v>3</v>
      </c>
      <c r="CE14" s="295" t="n">
        <v>4</v>
      </c>
      <c r="CF14" s="295" t="n">
        <v>0</v>
      </c>
      <c r="CG14" s="295" t="n">
        <v>0</v>
      </c>
      <c r="CH14" s="295" t="n">
        <v>4</v>
      </c>
      <c r="CI14" s="295" t="n">
        <v>5</v>
      </c>
      <c r="CJ14" s="295" t="n">
        <v>12</v>
      </c>
      <c r="CK14" s="310" t="n">
        <v>10</v>
      </c>
      <c r="CM14" s="295" t="s">
        <v>478</v>
      </c>
      <c r="CN14" s="295" t="n">
        <v>10</v>
      </c>
      <c r="CO14" s="295" t="n">
        <v>10</v>
      </c>
      <c r="CP14" s="295" t="n">
        <v>17</v>
      </c>
      <c r="CQ14" s="295" t="n">
        <v>19</v>
      </c>
      <c r="CR14" s="295" t="n">
        <v>52</v>
      </c>
      <c r="CS14" s="295" t="n">
        <v>49</v>
      </c>
      <c r="CT14" s="295" t="n">
        <v>52</v>
      </c>
      <c r="CU14" s="295" t="n">
        <v>66</v>
      </c>
      <c r="CV14" s="295" t="n">
        <v>81</v>
      </c>
      <c r="CW14" s="295" t="n">
        <v>91</v>
      </c>
      <c r="CX14" s="295" t="n">
        <v>105</v>
      </c>
      <c r="CY14" s="295" t="n">
        <v>127</v>
      </c>
      <c r="CZ14" s="295" t="n">
        <v>231</v>
      </c>
      <c r="DA14" s="310" t="n">
        <v>0</v>
      </c>
      <c r="DD14" s="295" t="s">
        <v>478</v>
      </c>
      <c r="DE14" s="295" t="n">
        <v>5.5</v>
      </c>
      <c r="DF14" s="295" t="n">
        <v>15.1</v>
      </c>
      <c r="DG14" s="295" t="n">
        <v>0.5</v>
      </c>
      <c r="DH14" s="295" t="n">
        <v>0.2</v>
      </c>
      <c r="DI14" s="295" t="n">
        <v>0.9</v>
      </c>
      <c r="DJ14" s="295" t="n">
        <v>1</v>
      </c>
      <c r="DK14" s="295" t="n">
        <v>1.9</v>
      </c>
      <c r="DL14" s="295" t="n">
        <v>5.7</v>
      </c>
      <c r="DM14" s="295" t="n">
        <v>11.3</v>
      </c>
      <c r="DN14" s="295" t="n">
        <v>25.9</v>
      </c>
      <c r="DO14" s="310" t="n">
        <v>83.2</v>
      </c>
      <c r="DQ14" s="295" t="s">
        <v>478</v>
      </c>
      <c r="DR14" s="295" t="n">
        <v>6.3</v>
      </c>
      <c r="DS14" s="295" t="n">
        <v>15.4</v>
      </c>
      <c r="DT14" s="295" t="n">
        <v>0.6</v>
      </c>
      <c r="DU14" s="295" t="n">
        <v>0.2</v>
      </c>
      <c r="DV14" s="295" t="n">
        <v>1.3</v>
      </c>
      <c r="DW14" s="295" t="n">
        <v>1.3</v>
      </c>
      <c r="DX14" s="295" t="n">
        <v>2.6</v>
      </c>
      <c r="DY14" s="295" t="n">
        <v>6.9</v>
      </c>
      <c r="DZ14" s="295" t="n">
        <v>14.7</v>
      </c>
      <c r="EA14" s="295" t="n">
        <v>35.7</v>
      </c>
      <c r="EB14" s="310" t="n">
        <v>97.9</v>
      </c>
      <c r="ED14" s="295" t="s">
        <v>478</v>
      </c>
      <c r="EE14" s="295" t="n">
        <v>4.7</v>
      </c>
      <c r="EF14" s="295" t="n">
        <v>14.8</v>
      </c>
      <c r="EG14" s="295" t="n">
        <v>0.4</v>
      </c>
      <c r="EH14" s="295" t="n">
        <v>0.2</v>
      </c>
      <c r="EI14" s="295" t="n">
        <v>0.6</v>
      </c>
      <c r="EJ14" s="295" t="n">
        <v>0.6</v>
      </c>
      <c r="EK14" s="295" t="n">
        <v>1.3</v>
      </c>
      <c r="EL14" s="295" t="n">
        <v>4.4</v>
      </c>
      <c r="EM14" s="295" t="n">
        <v>7.8</v>
      </c>
      <c r="EN14" s="295" t="n">
        <v>17.1</v>
      </c>
      <c r="EO14" s="310" t="n">
        <v>73.2</v>
      </c>
      <c r="ER14" s="295" t="s">
        <v>479</v>
      </c>
      <c r="ES14" s="295" t="n">
        <v>1195374</v>
      </c>
      <c r="ET14" s="295" t="n">
        <v>112741</v>
      </c>
      <c r="EU14" s="295" t="n">
        <v>113940</v>
      </c>
      <c r="EV14" s="295" t="n">
        <v>112971</v>
      </c>
      <c r="EW14" s="295" t="n">
        <v>109190</v>
      </c>
      <c r="EX14" s="295" t="n">
        <v>100146</v>
      </c>
      <c r="EY14" s="295" t="n">
        <v>90821</v>
      </c>
      <c r="EZ14" s="295" t="n">
        <v>77186</v>
      </c>
      <c r="FA14" s="295" t="n">
        <v>72939</v>
      </c>
      <c r="FB14" s="295" t="n">
        <v>69544</v>
      </c>
      <c r="FC14" s="295" t="n">
        <v>65178</v>
      </c>
      <c r="FD14" s="295" t="n">
        <v>59800</v>
      </c>
      <c r="FE14" s="295" t="n">
        <v>51504</v>
      </c>
      <c r="FF14" s="295" t="n">
        <v>44327</v>
      </c>
      <c r="FG14" s="295" t="n">
        <v>37643</v>
      </c>
      <c r="FH14" s="295" t="n">
        <v>31292</v>
      </c>
      <c r="FI14" s="295" t="n">
        <v>22833</v>
      </c>
      <c r="FJ14" s="310" t="n">
        <v>23319</v>
      </c>
      <c r="FM14" s="295" t="s">
        <v>479</v>
      </c>
      <c r="FN14" s="295" t="n">
        <v>589089</v>
      </c>
      <c r="FO14" s="295" t="n">
        <v>57246</v>
      </c>
      <c r="FP14" s="295" t="n">
        <v>58082</v>
      </c>
      <c r="FQ14" s="295" t="n">
        <v>57371</v>
      </c>
      <c r="FR14" s="295" t="n">
        <v>55382</v>
      </c>
      <c r="FS14" s="295" t="n">
        <v>50782</v>
      </c>
      <c r="FT14" s="295" t="n">
        <v>46049</v>
      </c>
      <c r="FU14" s="295" t="n">
        <v>38899</v>
      </c>
      <c r="FV14" s="295" t="n">
        <v>36823</v>
      </c>
      <c r="FW14" s="295" t="n">
        <v>34374</v>
      </c>
      <c r="FX14" s="295" t="n">
        <v>31963</v>
      </c>
      <c r="FY14" s="295" t="n">
        <v>29658</v>
      </c>
      <c r="FZ14" s="295" t="n">
        <v>25344</v>
      </c>
      <c r="GA14" s="295" t="n">
        <v>21174</v>
      </c>
      <c r="GB14" s="295" t="n">
        <v>16847</v>
      </c>
      <c r="GC14" s="295" t="n">
        <v>12981</v>
      </c>
      <c r="GD14" s="295" t="n">
        <v>8582</v>
      </c>
      <c r="GE14" s="310" t="n">
        <v>7532</v>
      </c>
      <c r="GH14" s="295" t="s">
        <v>479</v>
      </c>
      <c r="GI14" s="295" t="n">
        <v>606285</v>
      </c>
      <c r="GJ14" s="295" t="n">
        <v>55495</v>
      </c>
      <c r="GK14" s="295" t="n">
        <v>55858</v>
      </c>
      <c r="GL14" s="295" t="n">
        <v>55600</v>
      </c>
      <c r="GM14" s="295" t="n">
        <v>53808</v>
      </c>
      <c r="GN14" s="295" t="n">
        <v>49364</v>
      </c>
      <c r="GO14" s="295" t="n">
        <v>44772</v>
      </c>
      <c r="GP14" s="295" t="n">
        <v>38287</v>
      </c>
      <c r="GQ14" s="295" t="n">
        <v>36116</v>
      </c>
      <c r="GR14" s="295" t="n">
        <v>35170</v>
      </c>
      <c r="GS14" s="295" t="n">
        <v>33215</v>
      </c>
      <c r="GT14" s="295" t="n">
        <v>30142</v>
      </c>
      <c r="GU14" s="295" t="n">
        <v>26160</v>
      </c>
      <c r="GV14" s="295" t="n">
        <v>23153</v>
      </c>
      <c r="GW14" s="295" t="n">
        <v>20796</v>
      </c>
      <c r="GX14" s="295" t="n">
        <v>18311</v>
      </c>
      <c r="GY14" s="295" t="n">
        <v>14251</v>
      </c>
      <c r="GZ14" s="310" t="n">
        <v>15787</v>
      </c>
      <c r="HC14" s="196" t="s">
        <v>204</v>
      </c>
      <c r="HD14" s="197" t="s">
        <v>36</v>
      </c>
      <c r="HE14" s="197" t="n">
        <v>1</v>
      </c>
      <c r="HF14" s="198" t="n">
        <f aca="false">EY6</f>
        <v>3095115</v>
      </c>
      <c r="HG14" s="198" t="n">
        <f aca="false">AD6</f>
        <v>3123</v>
      </c>
      <c r="HH14" s="199" t="n">
        <f aca="false">HG14/HF14</f>
        <v>0.00100900935829525</v>
      </c>
      <c r="HI14" s="200" t="n">
        <f aca="false">2*HE14*HH14/(2+HE14*HH14)</f>
        <v>0.00100850056504126</v>
      </c>
      <c r="HK14" s="196" t="s">
        <v>204</v>
      </c>
      <c r="HL14" s="197" t="s">
        <v>36</v>
      </c>
      <c r="HM14" s="197" t="n">
        <v>1</v>
      </c>
      <c r="HN14" s="198" t="n">
        <f aca="false">FT6</f>
        <v>1554031</v>
      </c>
      <c r="HO14" s="198" t="n">
        <f aca="false">BI6</f>
        <v>2219</v>
      </c>
      <c r="HP14" s="199" t="n">
        <f aca="false">HO14/HN14</f>
        <v>0.0014278994434474</v>
      </c>
      <c r="HQ14" s="200" t="n">
        <f aca="false">2*HM14*HP14/(2+HM14*HP14)</f>
        <v>0.00142688072235274</v>
      </c>
      <c r="HS14" s="196" t="s">
        <v>204</v>
      </c>
      <c r="HT14" s="313" t="s">
        <v>36</v>
      </c>
      <c r="HU14" s="313" t="n">
        <v>1</v>
      </c>
      <c r="HV14" s="198" t="n">
        <f aca="false">GO6</f>
        <v>1541084</v>
      </c>
      <c r="HW14" s="314" t="n">
        <f aca="false">CN6</f>
        <v>901</v>
      </c>
      <c r="HX14" s="199" t="n">
        <f aca="false">HW14/HV14</f>
        <v>0.000584653399814676</v>
      </c>
      <c r="HY14" s="200" t="n">
        <f aca="false">2*HU14*HX14/(2+HU14*HX14)</f>
        <v>0.000584482539962615</v>
      </c>
      <c r="HZ14" s="160" t="n">
        <f aca="false">HV14+HN14-HF14</f>
        <v>0</v>
      </c>
      <c r="IA14" s="160" t="n">
        <f aca="false">HW14+HO14-HG14</f>
        <v>-3</v>
      </c>
      <c r="IC14" s="0" t="n">
        <f aca="false">IC4/IC13</f>
        <v>0.566586120818772</v>
      </c>
      <c r="ID14" s="0" t="n">
        <f aca="false">ID4/ID13</f>
        <v>0.557850650960095</v>
      </c>
      <c r="IE14" s="0" t="n">
        <f aca="false">IE4/IE13</f>
        <v>0.549437291746405</v>
      </c>
      <c r="IF14" s="0" t="n">
        <f aca="false">IF4/IF13</f>
        <v>0.541812906197131</v>
      </c>
      <c r="IG14" s="0" t="n">
        <f aca="false">IG4/IG13</f>
        <v>0.535319521858411</v>
      </c>
      <c r="IH14" s="0" t="n">
        <f aca="false">IH4/IH13</f>
        <v>0.529961452787281</v>
      </c>
      <c r="IJ14" s="0" t="n">
        <f aca="false">IJ4/IJ13</f>
        <v>0.613213238704749</v>
      </c>
      <c r="IL14" s="0" t="n">
        <f aca="false">IL4/IL13</f>
        <v>0.54368725331237</v>
      </c>
      <c r="IM14" s="196" t="s">
        <v>206</v>
      </c>
      <c r="IN14" s="198" t="n">
        <v>4119</v>
      </c>
      <c r="IP14" s="292"/>
      <c r="IQ14" s="292"/>
      <c r="IR14" s="292"/>
      <c r="IS14" s="292"/>
      <c r="IT14" s="292"/>
      <c r="IU14" s="292"/>
      <c r="IV14" s="292"/>
      <c r="IW14" s="292"/>
      <c r="IX14" s="292"/>
      <c r="IY14" s="292"/>
      <c r="IZ14" s="292"/>
      <c r="JA14" s="292"/>
      <c r="JB14" s="292"/>
      <c r="JC14" s="292"/>
      <c r="JD14" s="292"/>
      <c r="JE14" s="292"/>
      <c r="JF14" s="292"/>
      <c r="JG14" s="292"/>
      <c r="JH14" s="292"/>
      <c r="JI14" s="292"/>
      <c r="JJ14" s="292"/>
      <c r="JK14" s="292"/>
      <c r="JL14" s="292"/>
      <c r="JM14" s="292"/>
      <c r="JN14" s="292"/>
      <c r="JO14" s="292"/>
      <c r="JP14" s="292"/>
      <c r="JQ14" s="292"/>
      <c r="JR14" s="292"/>
      <c r="JS14" s="292"/>
      <c r="JT14" s="292"/>
      <c r="JU14" s="292"/>
    </row>
    <row r="15" customFormat="false" ht="15" hidden="false" customHeight="false" outlineLevel="0" collapsed="false">
      <c r="A15" s="295" t="s">
        <v>479</v>
      </c>
      <c r="B15" s="295" t="n">
        <v>23679</v>
      </c>
      <c r="C15" s="295" t="n">
        <v>146</v>
      </c>
      <c r="D15" s="295" t="n">
        <v>3790</v>
      </c>
      <c r="E15" s="295" t="n">
        <v>6443</v>
      </c>
      <c r="F15" s="295" t="n">
        <v>5893</v>
      </c>
      <c r="G15" s="295" t="n">
        <v>4302</v>
      </c>
      <c r="H15" s="295" t="n">
        <v>2314</v>
      </c>
      <c r="I15" s="295" t="n">
        <v>682</v>
      </c>
      <c r="J15" s="295" t="n">
        <v>34</v>
      </c>
      <c r="K15" s="295" t="n">
        <v>2</v>
      </c>
      <c r="L15" s="310" t="n">
        <v>73</v>
      </c>
      <c r="N15" s="295" t="s">
        <v>479</v>
      </c>
      <c r="O15" s="295" t="n">
        <v>9710</v>
      </c>
      <c r="P15" s="295" t="n">
        <v>201</v>
      </c>
      <c r="Q15" s="295" t="n">
        <v>79</v>
      </c>
      <c r="R15" s="295" t="n">
        <v>128</v>
      </c>
      <c r="S15" s="295" t="n">
        <v>408</v>
      </c>
      <c r="T15" s="295" t="n">
        <v>19</v>
      </c>
      <c r="U15" s="295" t="n">
        <v>10</v>
      </c>
      <c r="V15" s="295" t="n">
        <v>8</v>
      </c>
      <c r="W15" s="295" t="n">
        <v>10</v>
      </c>
      <c r="X15" s="295" t="n">
        <v>38</v>
      </c>
      <c r="Y15" s="295" t="n">
        <v>48</v>
      </c>
      <c r="Z15" s="295" t="n">
        <v>69</v>
      </c>
      <c r="AA15" s="310" t="n">
        <v>86</v>
      </c>
      <c r="AC15" s="295" t="s">
        <v>479</v>
      </c>
      <c r="AD15" s="295" t="n">
        <v>96</v>
      </c>
      <c r="AE15" s="295" t="n">
        <v>86</v>
      </c>
      <c r="AF15" s="295" t="n">
        <v>121</v>
      </c>
      <c r="AG15" s="295" t="n">
        <v>161</v>
      </c>
      <c r="AH15" s="295" t="n">
        <v>319</v>
      </c>
      <c r="AI15" s="295" t="n">
        <v>413</v>
      </c>
      <c r="AJ15" s="295" t="n">
        <v>558</v>
      </c>
      <c r="AK15" s="295" t="n">
        <v>684</v>
      </c>
      <c r="AL15" s="295" t="n">
        <v>847</v>
      </c>
      <c r="AM15" s="295" t="n">
        <v>1136</v>
      </c>
      <c r="AN15" s="295" t="n">
        <v>1226</v>
      </c>
      <c r="AO15" s="295" t="n">
        <v>1342</v>
      </c>
      <c r="AP15" s="295" t="n">
        <v>2007</v>
      </c>
      <c r="AQ15" s="310" t="n">
        <v>18</v>
      </c>
      <c r="AS15" s="295" t="s">
        <v>479</v>
      </c>
      <c r="AT15" s="295" t="n">
        <v>5331</v>
      </c>
      <c r="AU15" s="295" t="n">
        <v>112</v>
      </c>
      <c r="AV15" s="295" t="n">
        <v>46</v>
      </c>
      <c r="AW15" s="295" t="n">
        <v>67</v>
      </c>
      <c r="AX15" s="295" t="n">
        <v>225</v>
      </c>
      <c r="AY15" s="295" t="n">
        <v>9</v>
      </c>
      <c r="AZ15" s="295" t="n">
        <v>3</v>
      </c>
      <c r="BA15" s="295" t="n">
        <v>6</v>
      </c>
      <c r="BB15" s="295" t="n">
        <v>7</v>
      </c>
      <c r="BC15" s="295" t="n">
        <v>21</v>
      </c>
      <c r="BD15" s="295" t="n">
        <v>31</v>
      </c>
      <c r="BE15" s="295" t="n">
        <v>54</v>
      </c>
      <c r="BF15" s="310" t="n">
        <v>66</v>
      </c>
      <c r="BH15" s="295" t="s">
        <v>479</v>
      </c>
      <c r="BI15" s="295" t="n">
        <v>67</v>
      </c>
      <c r="BJ15" s="295" t="n">
        <v>51</v>
      </c>
      <c r="BK15" s="295" t="n">
        <v>82</v>
      </c>
      <c r="BL15" s="295" t="n">
        <v>110</v>
      </c>
      <c r="BM15" s="295" t="n">
        <v>214</v>
      </c>
      <c r="BN15" s="295" t="n">
        <v>283</v>
      </c>
      <c r="BO15" s="295" t="n">
        <v>395</v>
      </c>
      <c r="BP15" s="295" t="n">
        <v>449</v>
      </c>
      <c r="BQ15" s="295" t="n">
        <v>577</v>
      </c>
      <c r="BR15" s="295" t="n">
        <v>667</v>
      </c>
      <c r="BS15" s="295" t="n">
        <v>650</v>
      </c>
      <c r="BT15" s="295" t="n">
        <v>622</v>
      </c>
      <c r="BU15" s="295" t="n">
        <v>728</v>
      </c>
      <c r="BV15" s="310" t="n">
        <v>14</v>
      </c>
      <c r="BX15" s="295" t="s">
        <v>479</v>
      </c>
      <c r="BY15" s="295" t="n">
        <v>4366</v>
      </c>
      <c r="BZ15" s="295" t="n">
        <v>89</v>
      </c>
      <c r="CA15" s="295" t="n">
        <v>33</v>
      </c>
      <c r="CB15" s="295" t="n">
        <v>61</v>
      </c>
      <c r="CC15" s="295" t="n">
        <v>183</v>
      </c>
      <c r="CD15" s="295" t="n">
        <v>10</v>
      </c>
      <c r="CE15" s="295" t="n">
        <v>7</v>
      </c>
      <c r="CF15" s="295" t="n">
        <v>2</v>
      </c>
      <c r="CG15" s="295" t="n">
        <v>3</v>
      </c>
      <c r="CH15" s="295" t="n">
        <v>16</v>
      </c>
      <c r="CI15" s="295" t="n">
        <v>17</v>
      </c>
      <c r="CJ15" s="295" t="n">
        <v>15</v>
      </c>
      <c r="CK15" s="310" t="n">
        <v>20</v>
      </c>
      <c r="CM15" s="295" t="s">
        <v>479</v>
      </c>
      <c r="CN15" s="295" t="n">
        <v>29</v>
      </c>
      <c r="CO15" s="295" t="n">
        <v>35</v>
      </c>
      <c r="CP15" s="295" t="n">
        <v>39</v>
      </c>
      <c r="CQ15" s="295" t="n">
        <v>51</v>
      </c>
      <c r="CR15" s="295" t="n">
        <v>105</v>
      </c>
      <c r="CS15" s="295" t="n">
        <v>129</v>
      </c>
      <c r="CT15" s="295" t="n">
        <v>163</v>
      </c>
      <c r="CU15" s="295" t="n">
        <v>233</v>
      </c>
      <c r="CV15" s="295" t="n">
        <v>268</v>
      </c>
      <c r="CW15" s="295" t="n">
        <v>468</v>
      </c>
      <c r="CX15" s="295" t="n">
        <v>576</v>
      </c>
      <c r="CY15" s="295" t="n">
        <v>719</v>
      </c>
      <c r="CZ15" s="295" t="n">
        <v>1275</v>
      </c>
      <c r="DA15" s="310" t="n">
        <v>3</v>
      </c>
      <c r="DD15" s="315" t="s">
        <v>479</v>
      </c>
      <c r="DE15" s="295" t="n">
        <v>8.1</v>
      </c>
      <c r="DF15" s="295" t="n">
        <v>17.2</v>
      </c>
      <c r="DG15" s="295" t="n">
        <v>0.5</v>
      </c>
      <c r="DH15" s="295" t="n">
        <v>0.4</v>
      </c>
      <c r="DI15" s="295" t="n">
        <v>0.7</v>
      </c>
      <c r="DJ15" s="295" t="n">
        <v>1.1</v>
      </c>
      <c r="DK15" s="295" t="n">
        <v>2</v>
      </c>
      <c r="DL15" s="295" t="n">
        <v>5.9</v>
      </c>
      <c r="DM15" s="295" t="n">
        <v>13</v>
      </c>
      <c r="DN15" s="295" t="n">
        <v>28.8</v>
      </c>
      <c r="DO15" s="310" t="n">
        <v>99.1</v>
      </c>
      <c r="DQ15" s="295" t="s">
        <v>479</v>
      </c>
      <c r="DR15" s="295" t="n">
        <v>9</v>
      </c>
      <c r="DS15" s="295" t="n">
        <v>18.9</v>
      </c>
      <c r="DT15" s="295" t="n">
        <v>0.5</v>
      </c>
      <c r="DU15" s="295" t="n">
        <v>0.5</v>
      </c>
      <c r="DV15" s="295" t="n">
        <v>1.1</v>
      </c>
      <c r="DW15" s="295" t="n">
        <v>1.4</v>
      </c>
      <c r="DX15" s="295" t="n">
        <v>2.7</v>
      </c>
      <c r="DY15" s="295" t="n">
        <v>8.1</v>
      </c>
      <c r="DZ15" s="295" t="n">
        <v>18.1</v>
      </c>
      <c r="EA15" s="295" t="n">
        <v>41.7</v>
      </c>
      <c r="EB15" s="310" t="n">
        <v>124.1</v>
      </c>
      <c r="ED15" s="295" t="s">
        <v>479</v>
      </c>
      <c r="EE15" s="295" t="n">
        <v>7.2</v>
      </c>
      <c r="EF15" s="295" t="n">
        <v>15.6</v>
      </c>
      <c r="EG15" s="295" t="n">
        <v>0.5</v>
      </c>
      <c r="EH15" s="295" t="n">
        <v>0.3</v>
      </c>
      <c r="EI15" s="295" t="n">
        <v>0.3</v>
      </c>
      <c r="EJ15" s="295" t="n">
        <v>0.8</v>
      </c>
      <c r="EK15" s="295" t="n">
        <v>1.3</v>
      </c>
      <c r="EL15" s="295" t="n">
        <v>3.7</v>
      </c>
      <c r="EM15" s="295" t="n">
        <v>8</v>
      </c>
      <c r="EN15" s="295" t="n">
        <v>18.8</v>
      </c>
      <c r="EO15" s="310" t="n">
        <v>85.6</v>
      </c>
      <c r="ER15" s="295" t="s">
        <v>85</v>
      </c>
      <c r="ES15" s="295" t="n">
        <v>503404</v>
      </c>
      <c r="ET15" s="295" t="n">
        <v>56331</v>
      </c>
      <c r="EU15" s="295" t="n">
        <v>62743</v>
      </c>
      <c r="EV15" s="295" t="n">
        <v>61421</v>
      </c>
      <c r="EW15" s="295" t="n">
        <v>53271</v>
      </c>
      <c r="EX15" s="295" t="n">
        <v>43128</v>
      </c>
      <c r="EY15" s="295" t="n">
        <v>35907</v>
      </c>
      <c r="EZ15" s="295" t="n">
        <v>30319</v>
      </c>
      <c r="FA15" s="295" t="n">
        <v>29544</v>
      </c>
      <c r="FB15" s="295" t="n">
        <v>27931</v>
      </c>
      <c r="FC15" s="295" t="n">
        <v>24706</v>
      </c>
      <c r="FD15" s="295" t="n">
        <v>20617</v>
      </c>
      <c r="FE15" s="295" t="n">
        <v>15808</v>
      </c>
      <c r="FF15" s="295" t="n">
        <v>13021</v>
      </c>
      <c r="FG15" s="295" t="n">
        <v>10699</v>
      </c>
      <c r="FH15" s="295" t="n">
        <v>7935</v>
      </c>
      <c r="FI15" s="295" t="n">
        <v>5512</v>
      </c>
      <c r="FJ15" s="310" t="n">
        <v>4511</v>
      </c>
      <c r="FM15" s="295" t="s">
        <v>85</v>
      </c>
      <c r="FN15" s="295" t="n">
        <v>253832</v>
      </c>
      <c r="FO15" s="295" t="n">
        <v>28689</v>
      </c>
      <c r="FP15" s="295" t="n">
        <v>31962</v>
      </c>
      <c r="FQ15" s="295" t="n">
        <v>31209</v>
      </c>
      <c r="FR15" s="295" t="n">
        <v>27102</v>
      </c>
      <c r="FS15" s="295" t="n">
        <v>21900</v>
      </c>
      <c r="FT15" s="295" t="n">
        <v>17781</v>
      </c>
      <c r="FU15" s="295" t="n">
        <v>14810</v>
      </c>
      <c r="FV15" s="295" t="n">
        <v>14793</v>
      </c>
      <c r="FW15" s="295" t="n">
        <v>14036</v>
      </c>
      <c r="FX15" s="295" t="n">
        <v>12448</v>
      </c>
      <c r="FY15" s="295" t="n">
        <v>10594</v>
      </c>
      <c r="FZ15" s="295" t="n">
        <v>8111</v>
      </c>
      <c r="GA15" s="295" t="n">
        <v>6624</v>
      </c>
      <c r="GB15" s="295" t="n">
        <v>5288</v>
      </c>
      <c r="GC15" s="295" t="n">
        <v>3870</v>
      </c>
      <c r="GD15" s="295" t="n">
        <v>2599</v>
      </c>
      <c r="GE15" s="310" t="n">
        <v>2016</v>
      </c>
      <c r="GH15" s="295" t="s">
        <v>85</v>
      </c>
      <c r="GI15" s="295" t="n">
        <v>249572</v>
      </c>
      <c r="GJ15" s="295" t="n">
        <v>27642</v>
      </c>
      <c r="GK15" s="295" t="n">
        <v>30781</v>
      </c>
      <c r="GL15" s="295" t="n">
        <v>30212</v>
      </c>
      <c r="GM15" s="295" t="n">
        <v>26169</v>
      </c>
      <c r="GN15" s="295" t="n">
        <v>21228</v>
      </c>
      <c r="GO15" s="295" t="n">
        <v>18126</v>
      </c>
      <c r="GP15" s="295" t="n">
        <v>15509</v>
      </c>
      <c r="GQ15" s="295" t="n">
        <v>14751</v>
      </c>
      <c r="GR15" s="295" t="n">
        <v>13895</v>
      </c>
      <c r="GS15" s="295" t="n">
        <v>12258</v>
      </c>
      <c r="GT15" s="295" t="n">
        <v>10023</v>
      </c>
      <c r="GU15" s="295" t="n">
        <v>7697</v>
      </c>
      <c r="GV15" s="295" t="n">
        <v>6397</v>
      </c>
      <c r="GW15" s="295" t="n">
        <v>5411</v>
      </c>
      <c r="GX15" s="295" t="n">
        <v>4065</v>
      </c>
      <c r="GY15" s="295" t="n">
        <v>2913</v>
      </c>
      <c r="GZ15" s="310" t="n">
        <v>2495</v>
      </c>
      <c r="HC15" s="203" t="s">
        <v>205</v>
      </c>
      <c r="HD15" s="204" t="s">
        <v>37</v>
      </c>
      <c r="HE15" s="204" t="n">
        <v>1</v>
      </c>
      <c r="HF15" s="205" t="n">
        <f aca="false">EZ6</f>
        <v>2584553</v>
      </c>
      <c r="HG15" s="205" t="n">
        <f aca="false">AE6</f>
        <v>3363</v>
      </c>
      <c r="HH15" s="206" t="n">
        <f aca="false">HG15/HF15</f>
        <v>0.00130119212103602</v>
      </c>
      <c r="HI15" s="207" t="n">
        <f aca="false">2*HE15*HH15/(2+HE15*HH15)</f>
        <v>0.0013003461209724</v>
      </c>
      <c r="HK15" s="203" t="s">
        <v>205</v>
      </c>
      <c r="HL15" s="204" t="s">
        <v>37</v>
      </c>
      <c r="HM15" s="204" t="n">
        <v>1</v>
      </c>
      <c r="HN15" s="205" t="n">
        <f aca="false">FU6</f>
        <v>1293434</v>
      </c>
      <c r="HO15" s="205" t="n">
        <f aca="false">BJ6</f>
        <v>2232</v>
      </c>
      <c r="HP15" s="206" t="n">
        <f aca="false">HO15/HN15</f>
        <v>0.00172563888068506</v>
      </c>
      <c r="HQ15" s="207" t="n">
        <f aca="false">2*HM15*HP15/(2+HM15*HP15)</f>
        <v>0.00172415124946893</v>
      </c>
      <c r="HS15" s="203" t="s">
        <v>205</v>
      </c>
      <c r="HT15" s="316" t="s">
        <v>37</v>
      </c>
      <c r="HU15" s="316" t="n">
        <v>1</v>
      </c>
      <c r="HV15" s="205" t="n">
        <f aca="false">GP6</f>
        <v>1291119</v>
      </c>
      <c r="HW15" s="317" t="n">
        <f aca="false">CO6</f>
        <v>1129</v>
      </c>
      <c r="HX15" s="206" t="n">
        <f aca="false">HW15/HV15</f>
        <v>0.000874435276686347</v>
      </c>
      <c r="HY15" s="207" t="n">
        <f aca="false">2*HU15*HX15/(2+HU15*HX15)</f>
        <v>0.000874053125243142</v>
      </c>
      <c r="HZ15" s="160" t="n">
        <f aca="false">HV15+HN15-HF15</f>
        <v>0</v>
      </c>
      <c r="IA15" s="160" t="n">
        <f aca="false">HW15+HO15-HG15</f>
        <v>-2</v>
      </c>
      <c r="IC15" s="0" t="n">
        <f aca="false">IC5/IC13</f>
        <v>0.300504243634548</v>
      </c>
      <c r="ID15" s="0" t="n">
        <f aca="false">ID5/ID13</f>
        <v>0.302857940229939</v>
      </c>
      <c r="IE15" s="0" t="n">
        <f aca="false">IE5/IE13</f>
        <v>0.304970597527348</v>
      </c>
      <c r="IF15" s="0" t="n">
        <f aca="false">IF5/IF13</f>
        <v>0.306442075133099</v>
      </c>
      <c r="IG15" s="0" t="n">
        <f aca="false">IG5/IG13</f>
        <v>0.306864846420753</v>
      </c>
      <c r="IH15" s="0" t="n">
        <f aca="false">IH5/IH13</f>
        <v>0.306268447018639</v>
      </c>
      <c r="IJ15" s="0" t="n">
        <f aca="false">IJ5/IJ13</f>
        <v>0.285883626243364</v>
      </c>
      <c r="IL15" s="0" t="n">
        <f aca="false">IL5/IL13</f>
        <v>0.30768451974171</v>
      </c>
      <c r="IM15" s="203" t="s">
        <v>207</v>
      </c>
      <c r="IN15" s="205" t="n">
        <v>5222</v>
      </c>
      <c r="IP15" s="292"/>
      <c r="IQ15" s="292"/>
      <c r="IR15" s="292"/>
      <c r="IS15" s="292"/>
      <c r="IT15" s="292"/>
      <c r="IU15" s="292"/>
      <c r="IV15" s="292"/>
      <c r="IW15" s="292"/>
      <c r="IX15" s="292"/>
      <c r="IY15" s="292"/>
      <c r="IZ15" s="292"/>
      <c r="JA15" s="292"/>
      <c r="JB15" s="292"/>
      <c r="JC15" s="292"/>
      <c r="JD15" s="292"/>
      <c r="JE15" s="292"/>
      <c r="JF15" s="292"/>
      <c r="JG15" s="292"/>
      <c r="JH15" s="292"/>
      <c r="JI15" s="292"/>
      <c r="JJ15" s="292"/>
      <c r="JK15" s="292"/>
      <c r="JL15" s="292"/>
      <c r="JM15" s="292"/>
      <c r="JN15" s="292"/>
      <c r="JO15" s="292"/>
      <c r="JP15" s="292"/>
      <c r="JQ15" s="292"/>
      <c r="JR15" s="292"/>
      <c r="JS15" s="292"/>
      <c r="JT15" s="292"/>
      <c r="JU15" s="292"/>
    </row>
    <row r="16" customFormat="false" ht="15" hidden="false" customHeight="false" outlineLevel="0" collapsed="false">
      <c r="A16" s="295" t="s">
        <v>85</v>
      </c>
      <c r="B16" s="295" t="n">
        <v>12586</v>
      </c>
      <c r="C16" s="295" t="n">
        <v>97</v>
      </c>
      <c r="D16" s="295" t="n">
        <v>2342</v>
      </c>
      <c r="E16" s="295" t="n">
        <v>3690</v>
      </c>
      <c r="F16" s="295" t="n">
        <v>2942</v>
      </c>
      <c r="G16" s="295" t="n">
        <v>1881</v>
      </c>
      <c r="H16" s="295" t="n">
        <v>1193</v>
      </c>
      <c r="I16" s="295" t="n">
        <v>345</v>
      </c>
      <c r="J16" s="295" t="n">
        <v>53</v>
      </c>
      <c r="K16" s="295" t="n">
        <v>8</v>
      </c>
      <c r="L16" s="310" t="n">
        <v>35</v>
      </c>
      <c r="N16" s="295" t="s">
        <v>85</v>
      </c>
      <c r="O16" s="295" t="n">
        <v>2818</v>
      </c>
      <c r="P16" s="295" t="n">
        <v>159</v>
      </c>
      <c r="Q16" s="295" t="n">
        <v>55</v>
      </c>
      <c r="R16" s="295" t="n">
        <v>101</v>
      </c>
      <c r="S16" s="295" t="n">
        <v>315</v>
      </c>
      <c r="T16" s="295" t="n">
        <v>36</v>
      </c>
      <c r="U16" s="295" t="n">
        <v>18</v>
      </c>
      <c r="V16" s="295" t="n">
        <v>20</v>
      </c>
      <c r="W16" s="295" t="n">
        <v>5</v>
      </c>
      <c r="X16" s="295" t="n">
        <v>26</v>
      </c>
      <c r="Y16" s="295" t="n">
        <v>22</v>
      </c>
      <c r="Z16" s="295" t="n">
        <v>51</v>
      </c>
      <c r="AA16" s="310" t="n">
        <v>49</v>
      </c>
      <c r="AC16" s="295" t="s">
        <v>85</v>
      </c>
      <c r="AD16" s="295" t="n">
        <v>46</v>
      </c>
      <c r="AE16" s="295" t="n">
        <v>63</v>
      </c>
      <c r="AF16" s="295" t="n">
        <v>60</v>
      </c>
      <c r="AG16" s="295" t="n">
        <v>61</v>
      </c>
      <c r="AH16" s="295" t="n">
        <v>108</v>
      </c>
      <c r="AI16" s="295" t="n">
        <v>130</v>
      </c>
      <c r="AJ16" s="295" t="n">
        <v>183</v>
      </c>
      <c r="AK16" s="295" t="n">
        <v>205</v>
      </c>
      <c r="AL16" s="295" t="n">
        <v>250</v>
      </c>
      <c r="AM16" s="295" t="n">
        <v>295</v>
      </c>
      <c r="AN16" s="295" t="n">
        <v>304</v>
      </c>
      <c r="AO16" s="295" t="n">
        <v>254</v>
      </c>
      <c r="AP16" s="295" t="n">
        <v>315</v>
      </c>
      <c r="AQ16" s="310" t="n">
        <v>2</v>
      </c>
      <c r="AS16" s="295" t="s">
        <v>85</v>
      </c>
      <c r="AT16" s="295" t="n">
        <v>1637</v>
      </c>
      <c r="AU16" s="295" t="n">
        <v>93</v>
      </c>
      <c r="AV16" s="295" t="n">
        <v>33</v>
      </c>
      <c r="AW16" s="295" t="n">
        <v>60</v>
      </c>
      <c r="AX16" s="295" t="n">
        <v>186</v>
      </c>
      <c r="AY16" s="295" t="n">
        <v>17</v>
      </c>
      <c r="AZ16" s="295" t="n">
        <v>8</v>
      </c>
      <c r="BA16" s="295" t="n">
        <v>7</v>
      </c>
      <c r="BB16" s="295" t="n">
        <v>3</v>
      </c>
      <c r="BC16" s="295" t="n">
        <v>17</v>
      </c>
      <c r="BD16" s="295" t="n">
        <v>10</v>
      </c>
      <c r="BE16" s="295" t="n">
        <v>35</v>
      </c>
      <c r="BF16" s="310" t="n">
        <v>28</v>
      </c>
      <c r="BH16" s="295" t="s">
        <v>85</v>
      </c>
      <c r="BI16" s="295" t="n">
        <v>29</v>
      </c>
      <c r="BJ16" s="295" t="n">
        <v>36</v>
      </c>
      <c r="BK16" s="295" t="n">
        <v>38</v>
      </c>
      <c r="BL16" s="295" t="n">
        <v>35</v>
      </c>
      <c r="BM16" s="295" t="n">
        <v>63</v>
      </c>
      <c r="BN16" s="295" t="n">
        <v>81</v>
      </c>
      <c r="BO16" s="295" t="n">
        <v>111</v>
      </c>
      <c r="BP16" s="295" t="n">
        <v>125</v>
      </c>
      <c r="BQ16" s="295" t="n">
        <v>153</v>
      </c>
      <c r="BR16" s="295" t="n">
        <v>180</v>
      </c>
      <c r="BS16" s="295" t="n">
        <v>188</v>
      </c>
      <c r="BT16" s="295" t="n">
        <v>128</v>
      </c>
      <c r="BU16" s="295" t="n">
        <v>157</v>
      </c>
      <c r="BV16" s="310" t="n">
        <v>2</v>
      </c>
      <c r="BX16" s="295" t="s">
        <v>85</v>
      </c>
      <c r="BY16" s="295" t="n">
        <v>1180</v>
      </c>
      <c r="BZ16" s="295" t="n">
        <v>66</v>
      </c>
      <c r="CA16" s="295" t="n">
        <v>22</v>
      </c>
      <c r="CB16" s="295" t="n">
        <v>41</v>
      </c>
      <c r="CC16" s="295" t="n">
        <v>129</v>
      </c>
      <c r="CD16" s="295" t="n">
        <v>19</v>
      </c>
      <c r="CE16" s="295" t="n">
        <v>10</v>
      </c>
      <c r="CF16" s="295" t="n">
        <v>13</v>
      </c>
      <c r="CG16" s="295" t="n">
        <v>2</v>
      </c>
      <c r="CH16" s="295" t="n">
        <v>9</v>
      </c>
      <c r="CI16" s="295" t="n">
        <v>12</v>
      </c>
      <c r="CJ16" s="295" t="n">
        <v>16</v>
      </c>
      <c r="CK16" s="310" t="n">
        <v>21</v>
      </c>
      <c r="CM16" s="295" t="s">
        <v>85</v>
      </c>
      <c r="CN16" s="295" t="n">
        <v>17</v>
      </c>
      <c r="CO16" s="295" t="n">
        <v>27</v>
      </c>
      <c r="CP16" s="295" t="n">
        <v>22</v>
      </c>
      <c r="CQ16" s="295" t="n">
        <v>26</v>
      </c>
      <c r="CR16" s="295" t="n">
        <v>45</v>
      </c>
      <c r="CS16" s="295" t="n">
        <v>49</v>
      </c>
      <c r="CT16" s="295" t="n">
        <v>72</v>
      </c>
      <c r="CU16" s="295" t="n">
        <v>80</v>
      </c>
      <c r="CV16" s="295" t="n">
        <v>97</v>
      </c>
      <c r="CW16" s="295" t="n">
        <v>115</v>
      </c>
      <c r="CX16" s="295" t="n">
        <v>115</v>
      </c>
      <c r="CY16" s="295" t="n">
        <v>126</v>
      </c>
      <c r="CZ16" s="295" t="n">
        <v>158</v>
      </c>
      <c r="DA16" s="310" t="n">
        <v>0</v>
      </c>
      <c r="DD16" s="295" t="s">
        <v>85</v>
      </c>
      <c r="DE16" s="295" t="n">
        <v>5.6</v>
      </c>
      <c r="DF16" s="295" t="n">
        <v>25</v>
      </c>
      <c r="DG16" s="295" t="n">
        <v>1.8</v>
      </c>
      <c r="DH16" s="295" t="n">
        <v>0.4</v>
      </c>
      <c r="DI16" s="295" t="n">
        <v>1</v>
      </c>
      <c r="DJ16" s="295" t="n">
        <v>1.6</v>
      </c>
      <c r="DK16" s="295" t="n">
        <v>2.1</v>
      </c>
      <c r="DL16" s="295" t="n">
        <v>5.3</v>
      </c>
      <c r="DM16" s="295" t="n">
        <v>13.5</v>
      </c>
      <c r="DN16" s="295" t="n">
        <v>29.2</v>
      </c>
      <c r="DO16" s="310" t="n">
        <v>87.1</v>
      </c>
      <c r="DQ16" s="295" t="s">
        <v>85</v>
      </c>
      <c r="DR16" s="295" t="n">
        <v>6.4</v>
      </c>
      <c r="DS16" s="295" t="n">
        <v>28.7</v>
      </c>
      <c r="DT16" s="295" t="n">
        <v>1.5</v>
      </c>
      <c r="DU16" s="295" t="n">
        <v>0.4</v>
      </c>
      <c r="DV16" s="295" t="n">
        <v>1.3</v>
      </c>
      <c r="DW16" s="295" t="n">
        <v>2</v>
      </c>
      <c r="DX16" s="295" t="n">
        <v>2.5</v>
      </c>
      <c r="DY16" s="295" t="n">
        <v>6.2</v>
      </c>
      <c r="DZ16" s="295" t="n">
        <v>16</v>
      </c>
      <c r="EA16" s="295" t="n">
        <v>36.4</v>
      </c>
      <c r="EB16" s="310" t="n">
        <v>102.5</v>
      </c>
      <c r="ED16" s="295" t="s">
        <v>85</v>
      </c>
      <c r="EE16" s="295" t="n">
        <v>4.7</v>
      </c>
      <c r="EF16" s="295" t="n">
        <v>21.2</v>
      </c>
      <c r="EG16" s="295" t="n">
        <v>2</v>
      </c>
      <c r="EH16" s="295" t="n">
        <v>0.3</v>
      </c>
      <c r="EI16" s="295" t="n">
        <v>0.8</v>
      </c>
      <c r="EJ16" s="295" t="n">
        <v>1.3</v>
      </c>
      <c r="EK16" s="295" t="n">
        <v>1.7</v>
      </c>
      <c r="EL16" s="295" t="n">
        <v>4.2</v>
      </c>
      <c r="EM16" s="295" t="n">
        <v>10.8</v>
      </c>
      <c r="EN16" s="295" t="n">
        <v>22.4</v>
      </c>
      <c r="EO16" s="310" t="n">
        <v>73.8</v>
      </c>
      <c r="ER16" s="295" t="s">
        <v>480</v>
      </c>
      <c r="ES16" s="295" t="n">
        <v>634722</v>
      </c>
      <c r="ET16" s="295" t="n">
        <v>68667</v>
      </c>
      <c r="EU16" s="295" t="n">
        <v>72625</v>
      </c>
      <c r="EV16" s="295" t="n">
        <v>68966</v>
      </c>
      <c r="EW16" s="295" t="n">
        <v>64649</v>
      </c>
      <c r="EX16" s="295" t="n">
        <v>59376</v>
      </c>
      <c r="EY16" s="295" t="n">
        <v>51987</v>
      </c>
      <c r="EZ16" s="295" t="n">
        <v>41824</v>
      </c>
      <c r="FA16" s="295" t="n">
        <v>36737</v>
      </c>
      <c r="FB16" s="295" t="n">
        <v>33516</v>
      </c>
      <c r="FC16" s="295" t="n">
        <v>30675</v>
      </c>
      <c r="FD16" s="295" t="n">
        <v>26815</v>
      </c>
      <c r="FE16" s="295" t="n">
        <v>21662</v>
      </c>
      <c r="FF16" s="295" t="n">
        <v>17977</v>
      </c>
      <c r="FG16" s="295" t="n">
        <v>14550</v>
      </c>
      <c r="FH16" s="295" t="n">
        <v>11033</v>
      </c>
      <c r="FI16" s="295" t="n">
        <v>7550</v>
      </c>
      <c r="FJ16" s="310" t="n">
        <v>6113</v>
      </c>
      <c r="FM16" s="295" t="s">
        <v>480</v>
      </c>
      <c r="FN16" s="295" t="n">
        <v>314587</v>
      </c>
      <c r="FO16" s="295" t="n">
        <v>34967</v>
      </c>
      <c r="FP16" s="295" t="n">
        <v>36792</v>
      </c>
      <c r="FQ16" s="295" t="n">
        <v>34849</v>
      </c>
      <c r="FR16" s="295" t="n">
        <v>32668</v>
      </c>
      <c r="FS16" s="295" t="n">
        <v>29845</v>
      </c>
      <c r="FT16" s="295" t="n">
        <v>25774</v>
      </c>
      <c r="FU16" s="295" t="n">
        <v>20775</v>
      </c>
      <c r="FV16" s="295" t="n">
        <v>18056</v>
      </c>
      <c r="FW16" s="295" t="n">
        <v>16071</v>
      </c>
      <c r="FX16" s="295" t="n">
        <v>14663</v>
      </c>
      <c r="FY16" s="295" t="n">
        <v>13040</v>
      </c>
      <c r="FZ16" s="295" t="n">
        <v>10479</v>
      </c>
      <c r="GA16" s="295" t="n">
        <v>8738</v>
      </c>
      <c r="GB16" s="295" t="n">
        <v>6929</v>
      </c>
      <c r="GC16" s="295" t="n">
        <v>5121</v>
      </c>
      <c r="GD16" s="295" t="n">
        <v>3426</v>
      </c>
      <c r="GE16" s="310" t="n">
        <v>2394</v>
      </c>
      <c r="GH16" s="295" t="s">
        <v>480</v>
      </c>
      <c r="GI16" s="295" t="n">
        <v>320135</v>
      </c>
      <c r="GJ16" s="295" t="n">
        <v>33700</v>
      </c>
      <c r="GK16" s="295" t="n">
        <v>35833</v>
      </c>
      <c r="GL16" s="295" t="n">
        <v>34117</v>
      </c>
      <c r="GM16" s="295" t="n">
        <v>31981</v>
      </c>
      <c r="GN16" s="295" t="n">
        <v>29531</v>
      </c>
      <c r="GO16" s="295" t="n">
        <v>26213</v>
      </c>
      <c r="GP16" s="295" t="n">
        <v>21049</v>
      </c>
      <c r="GQ16" s="295" t="n">
        <v>18681</v>
      </c>
      <c r="GR16" s="295" t="n">
        <v>17445</v>
      </c>
      <c r="GS16" s="295" t="n">
        <v>16012</v>
      </c>
      <c r="GT16" s="295" t="n">
        <v>13775</v>
      </c>
      <c r="GU16" s="295" t="n">
        <v>11183</v>
      </c>
      <c r="GV16" s="295" t="n">
        <v>9239</v>
      </c>
      <c r="GW16" s="295" t="n">
        <v>7621</v>
      </c>
      <c r="GX16" s="295" t="n">
        <v>5912</v>
      </c>
      <c r="GY16" s="295" t="n">
        <v>4124</v>
      </c>
      <c r="GZ16" s="310" t="n">
        <v>3719</v>
      </c>
      <c r="HC16" s="196" t="s">
        <v>206</v>
      </c>
      <c r="HD16" s="197" t="s">
        <v>38</v>
      </c>
      <c r="HE16" s="197" t="n">
        <v>1</v>
      </c>
      <c r="HF16" s="198" t="n">
        <f aca="false">FA6</f>
        <v>2340549</v>
      </c>
      <c r="HG16" s="198" t="n">
        <f aca="false">AF6</f>
        <v>3897</v>
      </c>
      <c r="HH16" s="199" t="n">
        <f aca="false">HG16/HF16</f>
        <v>0.0016649939821811</v>
      </c>
      <c r="HI16" s="200" t="n">
        <f aca="false">2*HE16*HH16/(2+HE16*HH16)</f>
        <v>0.00166360903266706</v>
      </c>
      <c r="HK16" s="196" t="s">
        <v>206</v>
      </c>
      <c r="HL16" s="197" t="s">
        <v>38</v>
      </c>
      <c r="HM16" s="197" t="n">
        <v>1</v>
      </c>
      <c r="HN16" s="198" t="n">
        <f aca="false">FV6</f>
        <v>1165501</v>
      </c>
      <c r="HO16" s="198" t="n">
        <f aca="false">BK6</f>
        <v>2508</v>
      </c>
      <c r="HP16" s="199" t="n">
        <f aca="false">HO16/HN16</f>
        <v>0.00215186430556473</v>
      </c>
      <c r="HQ16" s="200" t="n">
        <f aca="false">2*HM16*HP16/(2+HM16*HP16)</f>
        <v>0.00214955153395529</v>
      </c>
      <c r="HS16" s="196" t="s">
        <v>206</v>
      </c>
      <c r="HT16" s="313" t="s">
        <v>38</v>
      </c>
      <c r="HU16" s="313" t="n">
        <v>1</v>
      </c>
      <c r="HV16" s="198" t="n">
        <f aca="false">GQ6</f>
        <v>1175048</v>
      </c>
      <c r="HW16" s="314" t="n">
        <f aca="false">CP6</f>
        <v>1388</v>
      </c>
      <c r="HX16" s="199" t="n">
        <f aca="false">HW16/HV16</f>
        <v>0.00118122834131031</v>
      </c>
      <c r="HY16" s="200" t="n">
        <f aca="false">2*HU16*HX16/(2+HU16*HX16)</f>
        <v>0.00118053110291203</v>
      </c>
      <c r="HZ16" s="160" t="n">
        <f aca="false">HV16+HN16-HF16</f>
        <v>0</v>
      </c>
      <c r="IA16" s="160" t="n">
        <f aca="false">HW16+HO16-HG16</f>
        <v>-1</v>
      </c>
      <c r="IC16" s="0" t="n">
        <f aca="false">IC6/IC13</f>
        <v>0.104824762855716</v>
      </c>
      <c r="ID16" s="0" t="n">
        <f aca="false">ID6/ID13</f>
        <v>0.111079885323294</v>
      </c>
      <c r="IE16" s="0" t="n">
        <f aca="false">IE6/IE13</f>
        <v>0.116119961706632</v>
      </c>
      <c r="IF16" s="0" t="n">
        <f aca="false">IF6/IF13</f>
        <v>0.120206792115817</v>
      </c>
      <c r="IG16" s="0" t="n">
        <f aca="false">IG6/IG13</f>
        <v>0.123747082968561</v>
      </c>
      <c r="IH16" s="0" t="n">
        <f aca="false">IH6/IH13</f>
        <v>0.127008675362937</v>
      </c>
      <c r="IJ16" s="0" t="n">
        <f aca="false">IJ6/IJ13</f>
        <v>0.0832982164674353</v>
      </c>
      <c r="IL16" s="0" t="n">
        <f aca="false">IL6/IL13</f>
        <v>0.115396583632225</v>
      </c>
      <c r="IM16" s="196" t="s">
        <v>208</v>
      </c>
      <c r="IN16" s="198" t="n">
        <v>7661</v>
      </c>
      <c r="IP16" s="292"/>
      <c r="IQ16" s="292"/>
      <c r="IR16" s="292"/>
      <c r="IS16" s="292"/>
      <c r="IT16" s="292"/>
      <c r="IU16" s="292"/>
      <c r="IV16" s="292"/>
      <c r="IW16" s="292"/>
      <c r="IX16" s="292"/>
      <c r="IY16" s="292"/>
      <c r="IZ16" s="292"/>
      <c r="JA16" s="292"/>
      <c r="JB16" s="292"/>
      <c r="JC16" s="292"/>
      <c r="JD16" s="292"/>
      <c r="JE16" s="292"/>
      <c r="JF16" s="292"/>
      <c r="JG16" s="292"/>
      <c r="JH16" s="292"/>
      <c r="JI16" s="292"/>
      <c r="JJ16" s="292"/>
      <c r="JK16" s="292"/>
      <c r="JL16" s="292"/>
      <c r="JM16" s="292"/>
      <c r="JN16" s="292"/>
      <c r="JO16" s="292"/>
      <c r="JP16" s="292"/>
      <c r="JQ16" s="292"/>
      <c r="JR16" s="292"/>
      <c r="JS16" s="292"/>
      <c r="JT16" s="292"/>
      <c r="JU16" s="292"/>
    </row>
    <row r="17" customFormat="false" ht="15" hidden="false" customHeight="false" outlineLevel="0" collapsed="false">
      <c r="A17" s="295" t="s">
        <v>480</v>
      </c>
      <c r="B17" s="295" t="n">
        <v>12912</v>
      </c>
      <c r="C17" s="295" t="n">
        <v>63</v>
      </c>
      <c r="D17" s="295" t="n">
        <v>2162</v>
      </c>
      <c r="E17" s="295" t="n">
        <v>3825</v>
      </c>
      <c r="F17" s="295" t="n">
        <v>3150</v>
      </c>
      <c r="G17" s="295" t="n">
        <v>2191</v>
      </c>
      <c r="H17" s="295" t="n">
        <v>1173</v>
      </c>
      <c r="I17" s="295" t="n">
        <v>324</v>
      </c>
      <c r="J17" s="295" t="n">
        <v>20</v>
      </c>
      <c r="K17" s="295" t="n">
        <v>0</v>
      </c>
      <c r="L17" s="310" t="n">
        <v>4</v>
      </c>
      <c r="N17" s="295" t="s">
        <v>480</v>
      </c>
      <c r="O17" s="295" t="n">
        <v>3477</v>
      </c>
      <c r="P17" s="295" t="n">
        <v>123</v>
      </c>
      <c r="Q17" s="295" t="n">
        <v>36</v>
      </c>
      <c r="R17" s="295" t="n">
        <v>89</v>
      </c>
      <c r="S17" s="295" t="n">
        <v>248</v>
      </c>
      <c r="T17" s="295" t="n">
        <v>20</v>
      </c>
      <c r="U17" s="295" t="n">
        <v>13</v>
      </c>
      <c r="V17" s="295" t="n">
        <v>11</v>
      </c>
      <c r="W17" s="295" t="n">
        <v>6</v>
      </c>
      <c r="X17" s="295" t="n">
        <v>20</v>
      </c>
      <c r="Y17" s="295" t="n">
        <v>29</v>
      </c>
      <c r="Z17" s="295" t="n">
        <v>59</v>
      </c>
      <c r="AA17" s="310" t="n">
        <v>64</v>
      </c>
      <c r="AC17" s="295" t="s">
        <v>480</v>
      </c>
      <c r="AD17" s="295" t="n">
        <v>55</v>
      </c>
      <c r="AE17" s="295" t="n">
        <v>64</v>
      </c>
      <c r="AF17" s="295" t="n">
        <v>67</v>
      </c>
      <c r="AG17" s="295" t="n">
        <v>107</v>
      </c>
      <c r="AH17" s="295" t="n">
        <v>134</v>
      </c>
      <c r="AI17" s="295" t="n">
        <v>200</v>
      </c>
      <c r="AJ17" s="295" t="n">
        <v>229</v>
      </c>
      <c r="AK17" s="295" t="n">
        <v>250</v>
      </c>
      <c r="AL17" s="295" t="n">
        <v>333</v>
      </c>
      <c r="AM17" s="295" t="n">
        <v>387</v>
      </c>
      <c r="AN17" s="295" t="n">
        <v>382</v>
      </c>
      <c r="AO17" s="295" t="n">
        <v>338</v>
      </c>
      <c r="AP17" s="295" t="n">
        <v>429</v>
      </c>
      <c r="AQ17" s="310" t="n">
        <v>32</v>
      </c>
      <c r="AS17" s="295" t="s">
        <v>480</v>
      </c>
      <c r="AT17" s="295" t="n">
        <v>2000</v>
      </c>
      <c r="AU17" s="295" t="n">
        <v>71</v>
      </c>
      <c r="AV17" s="295" t="n">
        <v>19</v>
      </c>
      <c r="AW17" s="295" t="n">
        <v>51</v>
      </c>
      <c r="AX17" s="295" t="n">
        <v>141</v>
      </c>
      <c r="AY17" s="295" t="n">
        <v>13</v>
      </c>
      <c r="AZ17" s="295" t="n">
        <v>7</v>
      </c>
      <c r="BA17" s="295" t="n">
        <v>8</v>
      </c>
      <c r="BB17" s="295" t="n">
        <v>3</v>
      </c>
      <c r="BC17" s="295" t="n">
        <v>10</v>
      </c>
      <c r="BD17" s="295" t="n">
        <v>17</v>
      </c>
      <c r="BE17" s="295" t="n">
        <v>34</v>
      </c>
      <c r="BF17" s="310" t="n">
        <v>42</v>
      </c>
      <c r="BH17" s="295" t="s">
        <v>480</v>
      </c>
      <c r="BI17" s="295" t="n">
        <v>40</v>
      </c>
      <c r="BJ17" s="295" t="n">
        <v>35</v>
      </c>
      <c r="BK17" s="295" t="n">
        <v>37</v>
      </c>
      <c r="BL17" s="295" t="n">
        <v>75</v>
      </c>
      <c r="BM17" s="295" t="n">
        <v>87</v>
      </c>
      <c r="BN17" s="295" t="n">
        <v>125</v>
      </c>
      <c r="BO17" s="295" t="n">
        <v>133</v>
      </c>
      <c r="BP17" s="295" t="n">
        <v>164</v>
      </c>
      <c r="BQ17" s="295" t="n">
        <v>205</v>
      </c>
      <c r="BR17" s="295" t="n">
        <v>245</v>
      </c>
      <c r="BS17" s="295" t="n">
        <v>198</v>
      </c>
      <c r="BT17" s="295" t="n">
        <v>181</v>
      </c>
      <c r="BU17" s="295" t="n">
        <v>176</v>
      </c>
      <c r="BV17" s="310" t="n">
        <v>24</v>
      </c>
      <c r="BX17" s="295" t="s">
        <v>480</v>
      </c>
      <c r="BY17" s="295" t="n">
        <v>1477</v>
      </c>
      <c r="BZ17" s="295" t="n">
        <v>52</v>
      </c>
      <c r="CA17" s="295" t="n">
        <v>17</v>
      </c>
      <c r="CB17" s="295" t="n">
        <v>38</v>
      </c>
      <c r="CC17" s="295" t="n">
        <v>107</v>
      </c>
      <c r="CD17" s="295" t="n">
        <v>7</v>
      </c>
      <c r="CE17" s="295" t="n">
        <v>6</v>
      </c>
      <c r="CF17" s="295" t="n">
        <v>3</v>
      </c>
      <c r="CG17" s="295" t="n">
        <v>3</v>
      </c>
      <c r="CH17" s="295" t="n">
        <v>10</v>
      </c>
      <c r="CI17" s="295" t="n">
        <v>12</v>
      </c>
      <c r="CJ17" s="295" t="n">
        <v>25</v>
      </c>
      <c r="CK17" s="310" t="n">
        <v>22</v>
      </c>
      <c r="CM17" s="295" t="s">
        <v>480</v>
      </c>
      <c r="CN17" s="295" t="n">
        <v>15</v>
      </c>
      <c r="CO17" s="295" t="n">
        <v>29</v>
      </c>
      <c r="CP17" s="295" t="n">
        <v>30</v>
      </c>
      <c r="CQ17" s="295" t="n">
        <v>32</v>
      </c>
      <c r="CR17" s="295" t="n">
        <v>47</v>
      </c>
      <c r="CS17" s="295" t="n">
        <v>75</v>
      </c>
      <c r="CT17" s="295" t="n">
        <v>96</v>
      </c>
      <c r="CU17" s="295" t="n">
        <v>86</v>
      </c>
      <c r="CV17" s="295" t="n">
        <v>128</v>
      </c>
      <c r="CW17" s="295" t="n">
        <v>142</v>
      </c>
      <c r="CX17" s="295" t="n">
        <v>184</v>
      </c>
      <c r="CY17" s="295" t="n">
        <v>157</v>
      </c>
      <c r="CZ17" s="295" t="n">
        <v>253</v>
      </c>
      <c r="DA17" s="310" t="n">
        <v>8</v>
      </c>
      <c r="DD17" s="295" t="s">
        <v>480</v>
      </c>
      <c r="DE17" s="295" t="n">
        <v>5.5</v>
      </c>
      <c r="DF17" s="295" t="n">
        <v>19.2</v>
      </c>
      <c r="DG17" s="295" t="n">
        <v>0.9</v>
      </c>
      <c r="DH17" s="295" t="n">
        <v>0.3</v>
      </c>
      <c r="DI17" s="295" t="n">
        <v>1</v>
      </c>
      <c r="DJ17" s="295" t="n">
        <v>1.3</v>
      </c>
      <c r="DK17" s="295" t="n">
        <v>2.5</v>
      </c>
      <c r="DL17" s="295" t="n">
        <v>5.8</v>
      </c>
      <c r="DM17" s="295" t="n">
        <v>12.1</v>
      </c>
      <c r="DN17" s="295" t="n">
        <v>28.1</v>
      </c>
      <c r="DO17" s="310" t="n">
        <v>84.1</v>
      </c>
      <c r="DQ17" s="295" t="s">
        <v>480</v>
      </c>
      <c r="DR17" s="295" t="n">
        <v>6.4</v>
      </c>
      <c r="DS17" s="295" t="n">
        <v>21.3</v>
      </c>
      <c r="DT17" s="295" t="n">
        <v>1.1</v>
      </c>
      <c r="DU17" s="295" t="n">
        <v>0.4</v>
      </c>
      <c r="DV17" s="295" t="n">
        <v>1.2</v>
      </c>
      <c r="DW17" s="295" t="n">
        <v>1.6</v>
      </c>
      <c r="DX17" s="295" t="n">
        <v>3.3</v>
      </c>
      <c r="DY17" s="295" t="n">
        <v>7.7</v>
      </c>
      <c r="DZ17" s="295" t="n">
        <v>15.5</v>
      </c>
      <c r="EA17" s="295" t="n">
        <v>37.3</v>
      </c>
      <c r="EB17" s="310" t="n">
        <v>95.4</v>
      </c>
      <c r="ED17" s="295" t="s">
        <v>480</v>
      </c>
      <c r="EE17" s="295" t="n">
        <v>4.6</v>
      </c>
      <c r="EF17" s="295" t="n">
        <v>17</v>
      </c>
      <c r="EG17" s="295" t="n">
        <v>0.7</v>
      </c>
      <c r="EH17" s="295" t="n">
        <v>0.3</v>
      </c>
      <c r="EI17" s="295" t="n">
        <v>0.8</v>
      </c>
      <c r="EJ17" s="295" t="n">
        <v>0.9</v>
      </c>
      <c r="EK17" s="295" t="n">
        <v>1.7</v>
      </c>
      <c r="EL17" s="295" t="n">
        <v>4.1</v>
      </c>
      <c r="EM17" s="295" t="n">
        <v>8.9</v>
      </c>
      <c r="EN17" s="295" t="n">
        <v>20</v>
      </c>
      <c r="EO17" s="310" t="n">
        <v>75.7</v>
      </c>
      <c r="ER17" s="295" t="s">
        <v>481</v>
      </c>
      <c r="ES17" s="295" t="n">
        <v>313810</v>
      </c>
      <c r="ET17" s="295" t="n">
        <v>26256</v>
      </c>
      <c r="EU17" s="295" t="n">
        <v>27990</v>
      </c>
      <c r="EV17" s="295" t="n">
        <v>29556</v>
      </c>
      <c r="EW17" s="295" t="n">
        <v>28395</v>
      </c>
      <c r="EX17" s="295" t="n">
        <v>24883</v>
      </c>
      <c r="EY17" s="295" t="n">
        <v>23498</v>
      </c>
      <c r="EZ17" s="295" t="n">
        <v>20954</v>
      </c>
      <c r="FA17" s="295" t="n">
        <v>20256</v>
      </c>
      <c r="FB17" s="295" t="n">
        <v>19107</v>
      </c>
      <c r="FC17" s="295" t="n">
        <v>17911</v>
      </c>
      <c r="FD17" s="295" t="n">
        <v>16398</v>
      </c>
      <c r="FE17" s="295" t="n">
        <v>14555</v>
      </c>
      <c r="FF17" s="295" t="n">
        <v>12565</v>
      </c>
      <c r="FG17" s="295" t="n">
        <v>10447</v>
      </c>
      <c r="FH17" s="295" t="n">
        <v>8399</v>
      </c>
      <c r="FI17" s="295" t="n">
        <v>6321</v>
      </c>
      <c r="FJ17" s="310" t="n">
        <v>6319</v>
      </c>
      <c r="FM17" s="295" t="s">
        <v>481</v>
      </c>
      <c r="FN17" s="295" t="n">
        <v>157173</v>
      </c>
      <c r="FO17" s="295" t="n">
        <v>13293</v>
      </c>
      <c r="FP17" s="295" t="n">
        <v>14279</v>
      </c>
      <c r="FQ17" s="295" t="n">
        <v>15054</v>
      </c>
      <c r="FR17" s="295" t="n">
        <v>14405</v>
      </c>
      <c r="FS17" s="295" t="n">
        <v>12792</v>
      </c>
      <c r="FT17" s="295" t="n">
        <v>12085</v>
      </c>
      <c r="FU17" s="295" t="n">
        <v>10600</v>
      </c>
      <c r="FV17" s="295" t="n">
        <v>10213</v>
      </c>
      <c r="FW17" s="295" t="n">
        <v>9682</v>
      </c>
      <c r="FX17" s="295" t="n">
        <v>9116</v>
      </c>
      <c r="FY17" s="295" t="n">
        <v>8290</v>
      </c>
      <c r="FZ17" s="295" t="n">
        <v>7371</v>
      </c>
      <c r="GA17" s="295" t="n">
        <v>6280</v>
      </c>
      <c r="GB17" s="295" t="n">
        <v>5046</v>
      </c>
      <c r="GC17" s="295" t="n">
        <v>3854</v>
      </c>
      <c r="GD17" s="295" t="n">
        <v>2586</v>
      </c>
      <c r="GE17" s="310" t="n">
        <v>2227</v>
      </c>
      <c r="GH17" s="295" t="s">
        <v>481</v>
      </c>
      <c r="GI17" s="295" t="n">
        <v>156637</v>
      </c>
      <c r="GJ17" s="295" t="n">
        <v>12963</v>
      </c>
      <c r="GK17" s="295" t="n">
        <v>13711</v>
      </c>
      <c r="GL17" s="295" t="n">
        <v>14502</v>
      </c>
      <c r="GM17" s="295" t="n">
        <v>13990</v>
      </c>
      <c r="GN17" s="295" t="n">
        <v>12091</v>
      </c>
      <c r="GO17" s="295" t="n">
        <v>11413</v>
      </c>
      <c r="GP17" s="295" t="n">
        <v>10354</v>
      </c>
      <c r="GQ17" s="295" t="n">
        <v>10043</v>
      </c>
      <c r="GR17" s="295" t="n">
        <v>9425</v>
      </c>
      <c r="GS17" s="295" t="n">
        <v>8795</v>
      </c>
      <c r="GT17" s="295" t="n">
        <v>8108</v>
      </c>
      <c r="GU17" s="295" t="n">
        <v>7184</v>
      </c>
      <c r="GV17" s="295" t="n">
        <v>6285</v>
      </c>
      <c r="GW17" s="295" t="n">
        <v>5401</v>
      </c>
      <c r="GX17" s="295" t="n">
        <v>4545</v>
      </c>
      <c r="GY17" s="295" t="n">
        <v>3735</v>
      </c>
      <c r="GZ17" s="310" t="n">
        <v>4092</v>
      </c>
      <c r="HC17" s="203" t="s">
        <v>207</v>
      </c>
      <c r="HD17" s="204" t="s">
        <v>39</v>
      </c>
      <c r="HE17" s="204" t="n">
        <v>1</v>
      </c>
      <c r="HF17" s="205" t="n">
        <f aca="false">FB6</f>
        <v>2218592</v>
      </c>
      <c r="HG17" s="205" t="n">
        <f aca="false">AG6</f>
        <v>5469</v>
      </c>
      <c r="HH17" s="206" t="n">
        <f aca="false">HG17/HF17</f>
        <v>0.00246507694970504</v>
      </c>
      <c r="HI17" s="207" t="n">
        <f aca="false">2*HE17*HH17/(2+HE17*HH17)</f>
        <v>0.00246204238773544</v>
      </c>
      <c r="HK17" s="203" t="s">
        <v>207</v>
      </c>
      <c r="HL17" s="204" t="s">
        <v>39</v>
      </c>
      <c r="HM17" s="204" t="n">
        <v>1</v>
      </c>
      <c r="HN17" s="205" t="n">
        <f aca="false">FW6</f>
        <v>1088836</v>
      </c>
      <c r="HO17" s="205" t="n">
        <f aca="false">BL6</f>
        <v>3405</v>
      </c>
      <c r="HP17" s="206" t="n">
        <f aca="false">HO17/HN17</f>
        <v>0.0031271927085438</v>
      </c>
      <c r="HQ17" s="207" t="n">
        <f aca="false">2*HM17*HP17/(2+HM17*HP17)</f>
        <v>0.00312231067495554</v>
      </c>
      <c r="HS17" s="203" t="s">
        <v>207</v>
      </c>
      <c r="HT17" s="316" t="s">
        <v>39</v>
      </c>
      <c r="HU17" s="316" t="n">
        <v>1</v>
      </c>
      <c r="HV17" s="205" t="n">
        <f aca="false">GR6</f>
        <v>1129756</v>
      </c>
      <c r="HW17" s="317" t="n">
        <f aca="false">CQ6</f>
        <v>2062</v>
      </c>
      <c r="HX17" s="206" t="n">
        <f aca="false">HW17/HV17</f>
        <v>0.00182517286918591</v>
      </c>
      <c r="HY17" s="207" t="n">
        <f aca="false">2*HU17*HX17/(2+HU17*HX17)</f>
        <v>0.00182350875982833</v>
      </c>
      <c r="HZ17" s="160" t="n">
        <f aca="false">HV17+HN17-HF17</f>
        <v>0</v>
      </c>
      <c r="IA17" s="160" t="n">
        <f aca="false">HW17+HO17-HG17</f>
        <v>-2</v>
      </c>
      <c r="IC17" s="0" t="n">
        <f aca="false">IC7/IC13</f>
        <v>0.0245941088367449</v>
      </c>
      <c r="ID17" s="0" t="n">
        <f aca="false">ID7/ID13</f>
        <v>0.0236789052238791</v>
      </c>
      <c r="IE17" s="0" t="n">
        <f aca="false">IE7/IE13</f>
        <v>0.024479312322886</v>
      </c>
      <c r="IF17" s="0" t="n">
        <f aca="false">IF7/IF13</f>
        <v>0.026386173252856</v>
      </c>
      <c r="IG17" s="0" t="n">
        <f aca="false">IG7/IG13</f>
        <v>0.0288268113495964</v>
      </c>
      <c r="IH17" s="0" t="n">
        <f aca="false">IH7/IH13</f>
        <v>0.0314452785488614</v>
      </c>
      <c r="IJ17" s="0" t="n">
        <f aca="false">IJ7/IJ13</f>
        <v>0.0152189928179693</v>
      </c>
      <c r="IL17" s="0" t="n">
        <f aca="false">IL7/IL13</f>
        <v>0.0291982866050571</v>
      </c>
      <c r="IM17" s="203" t="s">
        <v>209</v>
      </c>
      <c r="IN17" s="205" t="n">
        <v>11684</v>
      </c>
      <c r="IP17" s="292"/>
      <c r="IQ17" s="292"/>
      <c r="IR17" s="292"/>
      <c r="IS17" s="292"/>
      <c r="IT17" s="292"/>
      <c r="IU17" s="292"/>
      <c r="IV17" s="292"/>
      <c r="IW17" s="292"/>
      <c r="IX17" s="292"/>
      <c r="IY17" s="292"/>
      <c r="IZ17" s="292"/>
      <c r="JA17" s="292"/>
      <c r="JB17" s="292"/>
      <c r="JC17" s="292"/>
      <c r="JD17" s="292"/>
      <c r="JE17" s="292"/>
      <c r="JF17" s="292"/>
      <c r="JG17" s="292"/>
      <c r="JH17" s="292"/>
      <c r="JI17" s="292"/>
      <c r="JJ17" s="292"/>
      <c r="JK17" s="292"/>
      <c r="JL17" s="292"/>
      <c r="JM17" s="292"/>
      <c r="JN17" s="292"/>
      <c r="JO17" s="292"/>
      <c r="JP17" s="292"/>
      <c r="JQ17" s="292"/>
      <c r="JR17" s="292"/>
      <c r="JS17" s="292"/>
      <c r="JT17" s="292"/>
      <c r="JU17" s="292"/>
    </row>
    <row r="18" customFormat="false" ht="15" hidden="false" customHeight="false" outlineLevel="0" collapsed="false">
      <c r="A18" s="295" t="s">
        <v>481</v>
      </c>
      <c r="B18" s="295" t="n">
        <v>5737</v>
      </c>
      <c r="C18" s="295" t="n">
        <v>25</v>
      </c>
      <c r="D18" s="295" t="n">
        <v>866</v>
      </c>
      <c r="E18" s="295" t="n">
        <v>1562</v>
      </c>
      <c r="F18" s="295" t="n">
        <v>1531</v>
      </c>
      <c r="G18" s="295" t="n">
        <v>1088</v>
      </c>
      <c r="H18" s="295" t="n">
        <v>479</v>
      </c>
      <c r="I18" s="295" t="n">
        <v>165</v>
      </c>
      <c r="J18" s="295" t="n">
        <v>5</v>
      </c>
      <c r="K18" s="295" t="n">
        <v>0</v>
      </c>
      <c r="L18" s="310" t="n">
        <v>16</v>
      </c>
      <c r="N18" s="295" t="s">
        <v>481</v>
      </c>
      <c r="O18" s="295" t="n">
        <v>2386</v>
      </c>
      <c r="P18" s="295" t="n">
        <v>40</v>
      </c>
      <c r="Q18" s="295" t="n">
        <v>5</v>
      </c>
      <c r="R18" s="295" t="n">
        <v>28</v>
      </c>
      <c r="S18" s="295" t="n">
        <v>73</v>
      </c>
      <c r="T18" s="295" t="n">
        <v>2</v>
      </c>
      <c r="U18" s="295" t="n">
        <v>4</v>
      </c>
      <c r="V18" s="295" t="n">
        <v>6</v>
      </c>
      <c r="W18" s="295" t="n">
        <v>3</v>
      </c>
      <c r="X18" s="295" t="n">
        <v>6</v>
      </c>
      <c r="Y18" s="295" t="n">
        <v>6</v>
      </c>
      <c r="Z18" s="295" t="n">
        <v>13</v>
      </c>
      <c r="AA18" s="310" t="n">
        <v>16</v>
      </c>
      <c r="AC18" s="295" t="s">
        <v>481</v>
      </c>
      <c r="AD18" s="295" t="n">
        <v>19</v>
      </c>
      <c r="AE18" s="295" t="n">
        <v>9</v>
      </c>
      <c r="AF18" s="295" t="n">
        <v>23</v>
      </c>
      <c r="AG18" s="295" t="n">
        <v>33</v>
      </c>
      <c r="AH18" s="295" t="n">
        <v>57</v>
      </c>
      <c r="AI18" s="295" t="n">
        <v>93</v>
      </c>
      <c r="AJ18" s="295" t="n">
        <v>134</v>
      </c>
      <c r="AK18" s="295" t="n">
        <v>154</v>
      </c>
      <c r="AL18" s="295" t="n">
        <v>240</v>
      </c>
      <c r="AM18" s="295" t="n">
        <v>276</v>
      </c>
      <c r="AN18" s="295" t="n">
        <v>316</v>
      </c>
      <c r="AO18" s="295" t="n">
        <v>373</v>
      </c>
      <c r="AP18" s="295" t="n">
        <v>528</v>
      </c>
      <c r="AQ18" s="310" t="n">
        <v>2</v>
      </c>
      <c r="AS18" s="295" t="s">
        <v>481</v>
      </c>
      <c r="AT18" s="295" t="n">
        <v>1380</v>
      </c>
      <c r="AU18" s="295" t="n">
        <v>19</v>
      </c>
      <c r="AV18" s="295" t="n">
        <v>2</v>
      </c>
      <c r="AW18" s="295" t="n">
        <v>16</v>
      </c>
      <c r="AX18" s="295" t="n">
        <v>37</v>
      </c>
      <c r="AY18" s="295" t="n">
        <v>2</v>
      </c>
      <c r="AZ18" s="295" t="n">
        <v>2</v>
      </c>
      <c r="BA18" s="295" t="n">
        <v>4</v>
      </c>
      <c r="BB18" s="295" t="n">
        <v>2</v>
      </c>
      <c r="BC18" s="295" t="n">
        <v>3</v>
      </c>
      <c r="BD18" s="295" t="n">
        <v>5</v>
      </c>
      <c r="BE18" s="295" t="n">
        <v>9</v>
      </c>
      <c r="BF18" s="310" t="n">
        <v>15</v>
      </c>
      <c r="BH18" s="295" t="s">
        <v>481</v>
      </c>
      <c r="BI18" s="295" t="n">
        <v>13</v>
      </c>
      <c r="BJ18" s="295" t="n">
        <v>8</v>
      </c>
      <c r="BK18" s="295" t="n">
        <v>14</v>
      </c>
      <c r="BL18" s="295" t="n">
        <v>25</v>
      </c>
      <c r="BM18" s="295" t="n">
        <v>36</v>
      </c>
      <c r="BN18" s="295" t="n">
        <v>64</v>
      </c>
      <c r="BO18" s="295" t="n">
        <v>96</v>
      </c>
      <c r="BP18" s="295" t="n">
        <v>116</v>
      </c>
      <c r="BQ18" s="295" t="n">
        <v>180</v>
      </c>
      <c r="BR18" s="295" t="n">
        <v>178</v>
      </c>
      <c r="BS18" s="295" t="n">
        <v>173</v>
      </c>
      <c r="BT18" s="295" t="n">
        <v>186</v>
      </c>
      <c r="BU18" s="295" t="n">
        <v>210</v>
      </c>
      <c r="BV18" s="310" t="n">
        <v>2</v>
      </c>
      <c r="BX18" s="295" t="s">
        <v>481</v>
      </c>
      <c r="BY18" s="295" t="n">
        <v>1006</v>
      </c>
      <c r="BZ18" s="295" t="n">
        <v>21</v>
      </c>
      <c r="CA18" s="295" t="n">
        <v>3</v>
      </c>
      <c r="CB18" s="295" t="n">
        <v>12</v>
      </c>
      <c r="CC18" s="295" t="n">
        <v>36</v>
      </c>
      <c r="CD18" s="295" t="n">
        <v>0</v>
      </c>
      <c r="CE18" s="295" t="n">
        <v>2</v>
      </c>
      <c r="CF18" s="295" t="n">
        <v>2</v>
      </c>
      <c r="CG18" s="295" t="n">
        <v>1</v>
      </c>
      <c r="CH18" s="295" t="n">
        <v>3</v>
      </c>
      <c r="CI18" s="295" t="n">
        <v>1</v>
      </c>
      <c r="CJ18" s="295" t="n">
        <v>4</v>
      </c>
      <c r="CK18" s="310" t="n">
        <v>1</v>
      </c>
      <c r="CM18" s="295" t="s">
        <v>481</v>
      </c>
      <c r="CN18" s="295" t="n">
        <v>6</v>
      </c>
      <c r="CO18" s="295" t="n">
        <v>1</v>
      </c>
      <c r="CP18" s="295" t="n">
        <v>9</v>
      </c>
      <c r="CQ18" s="295" t="n">
        <v>8</v>
      </c>
      <c r="CR18" s="295" t="n">
        <v>21</v>
      </c>
      <c r="CS18" s="295" t="n">
        <v>29</v>
      </c>
      <c r="CT18" s="295" t="n">
        <v>38</v>
      </c>
      <c r="CU18" s="295" t="n">
        <v>38</v>
      </c>
      <c r="CV18" s="295" t="n">
        <v>60</v>
      </c>
      <c r="CW18" s="295" t="n">
        <v>98</v>
      </c>
      <c r="CX18" s="295" t="n">
        <v>143</v>
      </c>
      <c r="CY18" s="295" t="n">
        <v>187</v>
      </c>
      <c r="CZ18" s="295" t="n">
        <v>318</v>
      </c>
      <c r="DA18" s="310" t="n">
        <v>0</v>
      </c>
      <c r="DD18" s="295" t="s">
        <v>481</v>
      </c>
      <c r="DE18" s="295" t="n">
        <v>7.6</v>
      </c>
      <c r="DF18" s="295" t="n">
        <v>12.7</v>
      </c>
      <c r="DG18" s="295" t="n">
        <v>0.7</v>
      </c>
      <c r="DH18" s="295" t="n">
        <v>0.2</v>
      </c>
      <c r="DI18" s="295" t="n">
        <v>0.5</v>
      </c>
      <c r="DJ18" s="295" t="n">
        <v>0.6</v>
      </c>
      <c r="DK18" s="295" t="n">
        <v>1.4</v>
      </c>
      <c r="DL18" s="295" t="n">
        <v>4.4</v>
      </c>
      <c r="DM18" s="295" t="n">
        <v>10.6</v>
      </c>
      <c r="DN18" s="295" t="n">
        <v>27.4</v>
      </c>
      <c r="DO18" s="310" t="n">
        <v>96.3</v>
      </c>
      <c r="DQ18" s="295" t="s">
        <v>481</v>
      </c>
      <c r="DR18" s="295" t="n">
        <v>8.8</v>
      </c>
      <c r="DS18" s="295" t="n">
        <v>12.9</v>
      </c>
      <c r="DT18" s="295" t="n">
        <v>0.9</v>
      </c>
      <c r="DU18" s="295" t="n">
        <v>0.3</v>
      </c>
      <c r="DV18" s="295" t="n">
        <v>0.9</v>
      </c>
      <c r="DW18" s="295" t="n">
        <v>0.9</v>
      </c>
      <c r="DX18" s="295" t="n">
        <v>2</v>
      </c>
      <c r="DY18" s="295" t="n">
        <v>5.7</v>
      </c>
      <c r="DZ18" s="295" t="n">
        <v>15.5</v>
      </c>
      <c r="EA18" s="295" t="n">
        <v>40.2</v>
      </c>
      <c r="EB18" s="310" t="n">
        <v>118.2</v>
      </c>
      <c r="ED18" s="295" t="s">
        <v>481</v>
      </c>
      <c r="EE18" s="295" t="n">
        <v>6.4</v>
      </c>
      <c r="EF18" s="295" t="n">
        <v>12.6</v>
      </c>
      <c r="EG18" s="295" t="n">
        <v>0.5</v>
      </c>
      <c r="EH18" s="295" t="n">
        <v>0.1</v>
      </c>
      <c r="EI18" s="295" t="n">
        <v>0.2</v>
      </c>
      <c r="EJ18" s="295" t="n">
        <v>0.3</v>
      </c>
      <c r="EK18" s="295" t="n">
        <v>0.9</v>
      </c>
      <c r="EL18" s="295" t="n">
        <v>3</v>
      </c>
      <c r="EM18" s="295" t="n">
        <v>5.6</v>
      </c>
      <c r="EN18" s="295" t="n">
        <v>15.9</v>
      </c>
      <c r="EO18" s="310" t="n">
        <v>82.8</v>
      </c>
      <c r="ER18" s="295" t="s">
        <v>482</v>
      </c>
      <c r="ES18" s="295" t="n">
        <v>307391</v>
      </c>
      <c r="ET18" s="295" t="n">
        <v>30095</v>
      </c>
      <c r="EU18" s="295" t="n">
        <v>34506</v>
      </c>
      <c r="EV18" s="295" t="n">
        <v>33059</v>
      </c>
      <c r="EW18" s="295" t="n">
        <v>28896</v>
      </c>
      <c r="EX18" s="295" t="n">
        <v>28857</v>
      </c>
      <c r="EY18" s="295" t="n">
        <v>26749</v>
      </c>
      <c r="EZ18" s="295" t="n">
        <v>21050</v>
      </c>
      <c r="FA18" s="295" t="n">
        <v>18997</v>
      </c>
      <c r="FB18" s="295" t="n">
        <v>17418</v>
      </c>
      <c r="FC18" s="295" t="n">
        <v>15496</v>
      </c>
      <c r="FD18" s="295" t="n">
        <v>13404</v>
      </c>
      <c r="FE18" s="295" t="n">
        <v>10548</v>
      </c>
      <c r="FF18" s="295" t="n">
        <v>8474</v>
      </c>
      <c r="FG18" s="295" t="n">
        <v>6908</v>
      </c>
      <c r="FH18" s="295" t="n">
        <v>5495</v>
      </c>
      <c r="FI18" s="295" t="n">
        <v>3945</v>
      </c>
      <c r="FJ18" s="310" t="n">
        <v>3494</v>
      </c>
      <c r="FM18" s="295" t="s">
        <v>482</v>
      </c>
      <c r="FN18" s="295" t="n">
        <v>154521</v>
      </c>
      <c r="FO18" s="295" t="n">
        <v>15278</v>
      </c>
      <c r="FP18" s="295" t="n">
        <v>17532</v>
      </c>
      <c r="FQ18" s="295" t="n">
        <v>16692</v>
      </c>
      <c r="FR18" s="295" t="n">
        <v>14647</v>
      </c>
      <c r="FS18" s="295" t="n">
        <v>14634</v>
      </c>
      <c r="FT18" s="295" t="n">
        <v>13523</v>
      </c>
      <c r="FU18" s="295" t="n">
        <v>10704</v>
      </c>
      <c r="FV18" s="295" t="n">
        <v>9651</v>
      </c>
      <c r="FW18" s="295" t="n">
        <v>8801</v>
      </c>
      <c r="FX18" s="295" t="n">
        <v>7863</v>
      </c>
      <c r="FY18" s="295" t="n">
        <v>6839</v>
      </c>
      <c r="FZ18" s="295" t="n">
        <v>5332</v>
      </c>
      <c r="GA18" s="295" t="n">
        <v>4153</v>
      </c>
      <c r="GB18" s="295" t="n">
        <v>3203</v>
      </c>
      <c r="GC18" s="295" t="n">
        <v>2551</v>
      </c>
      <c r="GD18" s="295" t="n">
        <v>1742</v>
      </c>
      <c r="GE18" s="310" t="n">
        <v>1376</v>
      </c>
      <c r="GH18" s="295" t="s">
        <v>482</v>
      </c>
      <c r="GI18" s="295" t="n">
        <v>152870</v>
      </c>
      <c r="GJ18" s="295" t="n">
        <v>14817</v>
      </c>
      <c r="GK18" s="295" t="n">
        <v>16974</v>
      </c>
      <c r="GL18" s="295" t="n">
        <v>16367</v>
      </c>
      <c r="GM18" s="295" t="n">
        <v>14249</v>
      </c>
      <c r="GN18" s="295" t="n">
        <v>14223</v>
      </c>
      <c r="GO18" s="295" t="n">
        <v>13226</v>
      </c>
      <c r="GP18" s="295" t="n">
        <v>10346</v>
      </c>
      <c r="GQ18" s="295" t="n">
        <v>9346</v>
      </c>
      <c r="GR18" s="295" t="n">
        <v>8617</v>
      </c>
      <c r="GS18" s="295" t="n">
        <v>7633</v>
      </c>
      <c r="GT18" s="295" t="n">
        <v>6565</v>
      </c>
      <c r="GU18" s="295" t="n">
        <v>5216</v>
      </c>
      <c r="GV18" s="295" t="n">
        <v>4321</v>
      </c>
      <c r="GW18" s="295" t="n">
        <v>3705</v>
      </c>
      <c r="GX18" s="295" t="n">
        <v>2944</v>
      </c>
      <c r="GY18" s="295" t="n">
        <v>2203</v>
      </c>
      <c r="GZ18" s="310" t="n">
        <v>2118</v>
      </c>
      <c r="HC18" s="196" t="s">
        <v>208</v>
      </c>
      <c r="HD18" s="197" t="s">
        <v>40</v>
      </c>
      <c r="HE18" s="197" t="n">
        <v>1</v>
      </c>
      <c r="HF18" s="198" t="n">
        <f aca="false">FC6</f>
        <v>2086381</v>
      </c>
      <c r="HG18" s="198" t="n">
        <f aca="false">AH6</f>
        <v>8246</v>
      </c>
      <c r="HH18" s="199" t="n">
        <f aca="false">HG18/HF18</f>
        <v>0.0039522982619186</v>
      </c>
      <c r="HI18" s="200" t="n">
        <f aca="false">2*HE18*HH18/(2+HE18*HH18)</f>
        <v>0.00394450333508092</v>
      </c>
      <c r="HK18" s="196" t="s">
        <v>208</v>
      </c>
      <c r="HL18" s="197" t="s">
        <v>40</v>
      </c>
      <c r="HM18" s="197" t="n">
        <v>1</v>
      </c>
      <c r="HN18" s="198" t="n">
        <f aca="false">FX6</f>
        <v>1010099</v>
      </c>
      <c r="HO18" s="198" t="n">
        <f aca="false">BM6</f>
        <v>5201</v>
      </c>
      <c r="HP18" s="199" t="n">
        <f aca="false">HO18/HN18</f>
        <v>0.00514900024651049</v>
      </c>
      <c r="HQ18" s="200" t="n">
        <f aca="false">2*HM18*HP18/(2+HM18*HP18)</f>
        <v>0.00513577818494035</v>
      </c>
      <c r="HS18" s="196" t="s">
        <v>208</v>
      </c>
      <c r="HT18" s="313" t="s">
        <v>40</v>
      </c>
      <c r="HU18" s="313" t="n">
        <v>1</v>
      </c>
      <c r="HV18" s="198" t="n">
        <f aca="false">GS6</f>
        <v>1076282</v>
      </c>
      <c r="HW18" s="314" t="n">
        <f aca="false">CR6</f>
        <v>3040</v>
      </c>
      <c r="HX18" s="199" t="n">
        <f aca="false">HW18/HV18</f>
        <v>0.00282453855030559</v>
      </c>
      <c r="HY18" s="200" t="n">
        <f aca="false">2*HU18*HX18/(2+HU18*HX18)</f>
        <v>0.0028205551669045</v>
      </c>
      <c r="HZ18" s="160" t="n">
        <f aca="false">HV18+HN18-HF18</f>
        <v>0</v>
      </c>
      <c r="IA18" s="160" t="n">
        <f aca="false">HW18+HO18-HG18</f>
        <v>-5</v>
      </c>
      <c r="IC18" s="0" t="n">
        <f aca="false">IC8/IC13</f>
        <v>0.00349076385421867</v>
      </c>
      <c r="ID18" s="0" t="n">
        <f aca="false">ID8/ID13</f>
        <v>0.00453261826279233</v>
      </c>
      <c r="IE18" s="0" t="n">
        <f aca="false">IE8/IE13</f>
        <v>0.00499283669672932</v>
      </c>
      <c r="IF18" s="0" t="n">
        <f aca="false">IF8/IF13</f>
        <v>0.00515205330109758</v>
      </c>
      <c r="IG18" s="0" t="n">
        <f aca="false">IG8/IG13</f>
        <v>0.00524173740267795</v>
      </c>
      <c r="IH18" s="0" t="n">
        <f aca="false">IH8/IH13</f>
        <v>0.00531614628228172</v>
      </c>
      <c r="IJ18" s="0" t="n">
        <f aca="false">IJ8/IJ13</f>
        <v>0.00238592576648244</v>
      </c>
      <c r="IL18" s="0" t="n">
        <f aca="false">IL8/IL13</f>
        <v>0.00403335670863799</v>
      </c>
      <c r="IM18" s="196" t="s">
        <v>210</v>
      </c>
      <c r="IN18" s="198" t="n">
        <v>16749</v>
      </c>
      <c r="IP18" s="292"/>
      <c r="IQ18" s="292"/>
      <c r="IR18" s="292"/>
      <c r="IS18" s="292"/>
      <c r="IT18" s="292"/>
      <c r="IU18" s="292"/>
      <c r="IV18" s="292"/>
      <c r="IW18" s="292"/>
      <c r="IX18" s="292"/>
      <c r="IY18" s="292"/>
      <c r="IZ18" s="292"/>
      <c r="JA18" s="292"/>
      <c r="JB18" s="292"/>
      <c r="JC18" s="292"/>
      <c r="JD18" s="292"/>
      <c r="JE18" s="292"/>
      <c r="JF18" s="292"/>
      <c r="JG18" s="292"/>
      <c r="JH18" s="292"/>
      <c r="JI18" s="292"/>
      <c r="JJ18" s="292"/>
      <c r="JK18" s="292"/>
      <c r="JL18" s="292"/>
      <c r="JM18" s="292"/>
      <c r="JN18" s="292"/>
      <c r="JO18" s="292"/>
      <c r="JP18" s="292"/>
      <c r="JQ18" s="292"/>
      <c r="JR18" s="292"/>
      <c r="JS18" s="292"/>
      <c r="JT18" s="292"/>
      <c r="JU18" s="292"/>
    </row>
    <row r="19" customFormat="false" ht="15" hidden="false" customHeight="false" outlineLevel="0" collapsed="false">
      <c r="A19" s="295" t="s">
        <v>482</v>
      </c>
      <c r="B19" s="295" t="n">
        <v>6517</v>
      </c>
      <c r="C19" s="295" t="n">
        <v>48</v>
      </c>
      <c r="D19" s="295" t="n">
        <v>992</v>
      </c>
      <c r="E19" s="295" t="n">
        <v>1954</v>
      </c>
      <c r="F19" s="295" t="n">
        <v>1711</v>
      </c>
      <c r="G19" s="295" t="n">
        <v>1101</v>
      </c>
      <c r="H19" s="295" t="n">
        <v>532</v>
      </c>
      <c r="I19" s="295" t="n">
        <v>150</v>
      </c>
      <c r="J19" s="295" t="n">
        <v>10</v>
      </c>
      <c r="K19" s="295" t="n">
        <v>0</v>
      </c>
      <c r="L19" s="310" t="n">
        <v>19</v>
      </c>
      <c r="N19" s="295" t="s">
        <v>482</v>
      </c>
      <c r="O19" s="295" t="n">
        <v>1738</v>
      </c>
      <c r="P19" s="295" t="n">
        <v>50</v>
      </c>
      <c r="Q19" s="295" t="n">
        <v>24</v>
      </c>
      <c r="R19" s="295" t="n">
        <v>39</v>
      </c>
      <c r="S19" s="295" t="n">
        <v>113</v>
      </c>
      <c r="T19" s="295" t="n">
        <v>10</v>
      </c>
      <c r="U19" s="295" t="n">
        <v>3</v>
      </c>
      <c r="V19" s="295" t="n">
        <v>3</v>
      </c>
      <c r="W19" s="295" t="n">
        <v>2</v>
      </c>
      <c r="X19" s="295" t="n">
        <v>8</v>
      </c>
      <c r="Y19" s="295" t="n">
        <v>8</v>
      </c>
      <c r="Z19" s="295" t="n">
        <v>23</v>
      </c>
      <c r="AA19" s="310" t="n">
        <v>21</v>
      </c>
      <c r="AC19" s="295" t="s">
        <v>482</v>
      </c>
      <c r="AD19" s="295" t="n">
        <v>25</v>
      </c>
      <c r="AE19" s="295" t="n">
        <v>21</v>
      </c>
      <c r="AF19" s="295" t="n">
        <v>26</v>
      </c>
      <c r="AG19" s="295" t="n">
        <v>35</v>
      </c>
      <c r="AH19" s="295" t="n">
        <v>47</v>
      </c>
      <c r="AI19" s="295" t="n">
        <v>83</v>
      </c>
      <c r="AJ19" s="295" t="n">
        <v>119</v>
      </c>
      <c r="AK19" s="295" t="n">
        <v>142</v>
      </c>
      <c r="AL19" s="295" t="n">
        <v>149</v>
      </c>
      <c r="AM19" s="295" t="n">
        <v>209</v>
      </c>
      <c r="AN19" s="295" t="n">
        <v>222</v>
      </c>
      <c r="AO19" s="295" t="n">
        <v>185</v>
      </c>
      <c r="AP19" s="295" t="n">
        <v>284</v>
      </c>
      <c r="AQ19" s="310" t="n">
        <v>0</v>
      </c>
      <c r="AS19" s="295" t="s">
        <v>482</v>
      </c>
      <c r="AT19" s="295" t="n">
        <v>964</v>
      </c>
      <c r="AU19" s="295" t="n">
        <v>30</v>
      </c>
      <c r="AV19" s="295" t="n">
        <v>14</v>
      </c>
      <c r="AW19" s="295" t="n">
        <v>21</v>
      </c>
      <c r="AX19" s="295" t="n">
        <v>65</v>
      </c>
      <c r="AY19" s="295" t="n">
        <v>8</v>
      </c>
      <c r="AZ19" s="295" t="n">
        <v>3</v>
      </c>
      <c r="BA19" s="295" t="n">
        <v>3</v>
      </c>
      <c r="BB19" s="295" t="n">
        <v>1</v>
      </c>
      <c r="BC19" s="295" t="n">
        <v>5</v>
      </c>
      <c r="BD19" s="295" t="n">
        <v>4</v>
      </c>
      <c r="BE19" s="295" t="n">
        <v>14</v>
      </c>
      <c r="BF19" s="310" t="n">
        <v>14</v>
      </c>
      <c r="BH19" s="295" t="s">
        <v>482</v>
      </c>
      <c r="BI19" s="295" t="n">
        <v>15</v>
      </c>
      <c r="BJ19" s="295" t="n">
        <v>11</v>
      </c>
      <c r="BK19" s="295" t="n">
        <v>13</v>
      </c>
      <c r="BL19" s="295" t="n">
        <v>19</v>
      </c>
      <c r="BM19" s="295" t="n">
        <v>32</v>
      </c>
      <c r="BN19" s="295" t="n">
        <v>47</v>
      </c>
      <c r="BO19" s="295" t="n">
        <v>76</v>
      </c>
      <c r="BP19" s="295" t="n">
        <v>93</v>
      </c>
      <c r="BQ19" s="295" t="n">
        <v>101</v>
      </c>
      <c r="BR19" s="295" t="n">
        <v>129</v>
      </c>
      <c r="BS19" s="295" t="n">
        <v>119</v>
      </c>
      <c r="BT19" s="295" t="n">
        <v>84</v>
      </c>
      <c r="BU19" s="295" t="n">
        <v>108</v>
      </c>
      <c r="BV19" s="310" t="n">
        <v>0</v>
      </c>
      <c r="BX19" s="295" t="s">
        <v>482</v>
      </c>
      <c r="BY19" s="295" t="n">
        <v>774</v>
      </c>
      <c r="BZ19" s="295" t="n">
        <v>20</v>
      </c>
      <c r="CA19" s="295" t="n">
        <v>10</v>
      </c>
      <c r="CB19" s="295" t="n">
        <v>18</v>
      </c>
      <c r="CC19" s="295" t="n">
        <v>48</v>
      </c>
      <c r="CD19" s="295" t="n">
        <v>2</v>
      </c>
      <c r="CE19" s="295" t="n">
        <v>0</v>
      </c>
      <c r="CF19" s="295" t="n">
        <v>0</v>
      </c>
      <c r="CG19" s="295" t="n">
        <v>1</v>
      </c>
      <c r="CH19" s="295" t="n">
        <v>3</v>
      </c>
      <c r="CI19" s="295" t="n">
        <v>4</v>
      </c>
      <c r="CJ19" s="295" t="n">
        <v>9</v>
      </c>
      <c r="CK19" s="310" t="n">
        <v>7</v>
      </c>
      <c r="CM19" s="295" t="s">
        <v>482</v>
      </c>
      <c r="CN19" s="295" t="n">
        <v>10</v>
      </c>
      <c r="CO19" s="295" t="n">
        <v>10</v>
      </c>
      <c r="CP19" s="295" t="n">
        <v>13</v>
      </c>
      <c r="CQ19" s="295" t="n">
        <v>16</v>
      </c>
      <c r="CR19" s="295" t="n">
        <v>15</v>
      </c>
      <c r="CS19" s="295" t="n">
        <v>36</v>
      </c>
      <c r="CT19" s="295" t="n">
        <v>43</v>
      </c>
      <c r="CU19" s="295" t="n">
        <v>49</v>
      </c>
      <c r="CV19" s="295" t="n">
        <v>48</v>
      </c>
      <c r="CW19" s="295" t="n">
        <v>80</v>
      </c>
      <c r="CX19" s="295" t="n">
        <v>103</v>
      </c>
      <c r="CY19" s="295" t="n">
        <v>101</v>
      </c>
      <c r="CZ19" s="295" t="n">
        <v>176</v>
      </c>
      <c r="DA19" s="310" t="n">
        <v>0</v>
      </c>
      <c r="DD19" s="295" t="s">
        <v>482</v>
      </c>
      <c r="DE19" s="295" t="n">
        <v>5.7</v>
      </c>
      <c r="DF19" s="295" t="n">
        <v>17.3</v>
      </c>
      <c r="DG19" s="295" t="n">
        <v>0.7</v>
      </c>
      <c r="DH19" s="295" t="n">
        <v>0.2</v>
      </c>
      <c r="DI19" s="295" t="n">
        <v>0.8</v>
      </c>
      <c r="DJ19" s="295" t="n">
        <v>1</v>
      </c>
      <c r="DK19" s="295" t="n">
        <v>1.7</v>
      </c>
      <c r="DL19" s="295" t="n">
        <v>4.5</v>
      </c>
      <c r="DM19" s="295" t="n">
        <v>13.7</v>
      </c>
      <c r="DN19" s="295" t="n">
        <v>28.9</v>
      </c>
      <c r="DO19" s="310" t="n">
        <v>92.9</v>
      </c>
      <c r="DQ19" s="295" t="s">
        <v>482</v>
      </c>
      <c r="DR19" s="295" t="n">
        <v>6.2</v>
      </c>
      <c r="DS19" s="295" t="n">
        <v>19.6</v>
      </c>
      <c r="DT19" s="295" t="n">
        <v>1.2</v>
      </c>
      <c r="DU19" s="295" t="n">
        <v>0.3</v>
      </c>
      <c r="DV19" s="295" t="n">
        <v>1</v>
      </c>
      <c r="DW19" s="295" t="n">
        <v>1.1</v>
      </c>
      <c r="DX19" s="295" t="n">
        <v>1.7</v>
      </c>
      <c r="DY19" s="295" t="n">
        <v>5.4</v>
      </c>
      <c r="DZ19" s="295" t="n">
        <v>17.8</v>
      </c>
      <c r="EA19" s="295" t="n">
        <v>40</v>
      </c>
      <c r="EB19" s="310" t="n">
        <v>99.7</v>
      </c>
      <c r="ED19" s="295" t="s">
        <v>482</v>
      </c>
      <c r="EE19" s="295" t="n">
        <v>5.1</v>
      </c>
      <c r="EF19" s="295" t="n">
        <v>15</v>
      </c>
      <c r="EG19" s="295" t="n">
        <v>0.3</v>
      </c>
      <c r="EH19" s="295" t="n">
        <v>0.2</v>
      </c>
      <c r="EI19" s="295" t="n">
        <v>0.6</v>
      </c>
      <c r="EJ19" s="295" t="n">
        <v>0.8</v>
      </c>
      <c r="EK19" s="295" t="n">
        <v>1.6</v>
      </c>
      <c r="EL19" s="295" t="n">
        <v>3.6</v>
      </c>
      <c r="EM19" s="295" t="n">
        <v>9.6</v>
      </c>
      <c r="EN19" s="295" t="n">
        <v>19.3</v>
      </c>
      <c r="EO19" s="310" t="n">
        <v>87.9</v>
      </c>
      <c r="ER19" s="295" t="s">
        <v>483</v>
      </c>
      <c r="ES19" s="295" t="n">
        <v>1640635</v>
      </c>
      <c r="ET19" s="295" t="n">
        <v>147489</v>
      </c>
      <c r="EU19" s="295" t="n">
        <v>153029</v>
      </c>
      <c r="EV19" s="295" t="n">
        <v>155042</v>
      </c>
      <c r="EW19" s="295" t="n">
        <v>148470</v>
      </c>
      <c r="EX19" s="295" t="n">
        <v>143244</v>
      </c>
      <c r="EY19" s="295" t="n">
        <v>133284</v>
      </c>
      <c r="EZ19" s="295" t="n">
        <v>108745</v>
      </c>
      <c r="FA19" s="295" t="n">
        <v>95689</v>
      </c>
      <c r="FB19" s="295" t="n">
        <v>91501</v>
      </c>
      <c r="FC19" s="295" t="n">
        <v>89797</v>
      </c>
      <c r="FD19" s="295" t="n">
        <v>84522</v>
      </c>
      <c r="FE19" s="295" t="n">
        <v>72772</v>
      </c>
      <c r="FF19" s="295" t="n">
        <v>60455</v>
      </c>
      <c r="FG19" s="295" t="n">
        <v>50942</v>
      </c>
      <c r="FH19" s="295" t="n">
        <v>43679</v>
      </c>
      <c r="FI19" s="295" t="n">
        <v>32716</v>
      </c>
      <c r="FJ19" s="310" t="n">
        <v>29259</v>
      </c>
      <c r="FM19" s="295" t="s">
        <v>483</v>
      </c>
      <c r="FN19" s="295" t="n">
        <v>803603</v>
      </c>
      <c r="FO19" s="295" t="n">
        <v>74810</v>
      </c>
      <c r="FP19" s="295" t="n">
        <v>77900</v>
      </c>
      <c r="FQ19" s="295" t="n">
        <v>79102</v>
      </c>
      <c r="FR19" s="295" t="n">
        <v>75434</v>
      </c>
      <c r="FS19" s="295" t="n">
        <v>72562</v>
      </c>
      <c r="FT19" s="295" t="n">
        <v>66963</v>
      </c>
      <c r="FU19" s="295" t="n">
        <v>53640</v>
      </c>
      <c r="FV19" s="295" t="n">
        <v>46641</v>
      </c>
      <c r="FW19" s="295" t="n">
        <v>44030</v>
      </c>
      <c r="FX19" s="295" t="n">
        <v>42794</v>
      </c>
      <c r="FY19" s="295" t="n">
        <v>40269</v>
      </c>
      <c r="FZ19" s="295" t="n">
        <v>34420</v>
      </c>
      <c r="GA19" s="295" t="n">
        <v>28320</v>
      </c>
      <c r="GB19" s="295" t="n">
        <v>23350</v>
      </c>
      <c r="GC19" s="295" t="n">
        <v>19111</v>
      </c>
      <c r="GD19" s="295" t="n">
        <v>13557</v>
      </c>
      <c r="GE19" s="310" t="n">
        <v>10700</v>
      </c>
      <c r="GH19" s="295" t="s">
        <v>483</v>
      </c>
      <c r="GI19" s="295" t="n">
        <v>837032</v>
      </c>
      <c r="GJ19" s="295" t="n">
        <v>72679</v>
      </c>
      <c r="GK19" s="295" t="n">
        <v>75129</v>
      </c>
      <c r="GL19" s="295" t="n">
        <v>75940</v>
      </c>
      <c r="GM19" s="295" t="n">
        <v>73036</v>
      </c>
      <c r="GN19" s="295" t="n">
        <v>70682</v>
      </c>
      <c r="GO19" s="295" t="n">
        <v>66321</v>
      </c>
      <c r="GP19" s="295" t="n">
        <v>55105</v>
      </c>
      <c r="GQ19" s="295" t="n">
        <v>49048</v>
      </c>
      <c r="GR19" s="295" t="n">
        <v>47471</v>
      </c>
      <c r="GS19" s="295" t="n">
        <v>47003</v>
      </c>
      <c r="GT19" s="295" t="n">
        <v>44253</v>
      </c>
      <c r="GU19" s="295" t="n">
        <v>38352</v>
      </c>
      <c r="GV19" s="295" t="n">
        <v>32135</v>
      </c>
      <c r="GW19" s="295" t="n">
        <v>27592</v>
      </c>
      <c r="GX19" s="295" t="n">
        <v>24568</v>
      </c>
      <c r="GY19" s="295" t="n">
        <v>19159</v>
      </c>
      <c r="GZ19" s="310" t="n">
        <v>18559</v>
      </c>
      <c r="HC19" s="203" t="s">
        <v>209</v>
      </c>
      <c r="HD19" s="204" t="s">
        <v>52</v>
      </c>
      <c r="HE19" s="204" t="n">
        <v>1</v>
      </c>
      <c r="HF19" s="205" t="n">
        <f aca="false">FD6</f>
        <v>1909454</v>
      </c>
      <c r="HG19" s="205" t="n">
        <f aca="false">AI6</f>
        <v>12364</v>
      </c>
      <c r="HH19" s="206" t="n">
        <f aca="false">HG19/HF19</f>
        <v>0.00647514944062544</v>
      </c>
      <c r="HI19" s="207" t="n">
        <f aca="false">2*HE19*HH19/(2+HE19*HH19)</f>
        <v>0.00645425331325993</v>
      </c>
      <c r="HK19" s="203" t="s">
        <v>209</v>
      </c>
      <c r="HL19" s="204" t="s">
        <v>52</v>
      </c>
      <c r="HM19" s="204" t="n">
        <v>1</v>
      </c>
      <c r="HN19" s="205" t="n">
        <f aca="false">FY6</f>
        <v>923421</v>
      </c>
      <c r="HO19" s="205" t="n">
        <f aca="false">BN6</f>
        <v>7919</v>
      </c>
      <c r="HP19" s="206" t="n">
        <f aca="false">HO19/HN19</f>
        <v>0.00857572006701169</v>
      </c>
      <c r="HQ19" s="207" t="n">
        <f aca="false">2*HM19*HP19/(2+HM19*HP19)</f>
        <v>0.00853910557748411</v>
      </c>
      <c r="HS19" s="203" t="s">
        <v>209</v>
      </c>
      <c r="HT19" s="316" t="s">
        <v>52</v>
      </c>
      <c r="HU19" s="316" t="n">
        <v>1</v>
      </c>
      <c r="HV19" s="205" t="n">
        <f aca="false">GT6</f>
        <v>986033</v>
      </c>
      <c r="HW19" s="317" t="n">
        <f aca="false">CS6</f>
        <v>4440</v>
      </c>
      <c r="HX19" s="206" t="n">
        <f aca="false">HW19/HV19</f>
        <v>0.00450289189104219</v>
      </c>
      <c r="HY19" s="207" t="n">
        <f aca="false">2*HU19*HX19/(2+HU19*HX19)</f>
        <v>0.00449277664727555</v>
      </c>
      <c r="HZ19" s="160" t="n">
        <f aca="false">HV19+HN19-HF19</f>
        <v>0</v>
      </c>
      <c r="IA19" s="160" t="n">
        <f aca="false">HW19+HO19-HG19</f>
        <v>-5</v>
      </c>
      <c r="IC19" s="0" t="n">
        <f aca="false">SUM(IC14:IC18)</f>
        <v>1</v>
      </c>
      <c r="ID19" s="0" t="n">
        <f aca="false">somme(ID14:ID18)</f>
        <v>1</v>
      </c>
      <c r="IE19" s="0" t="n">
        <f aca="false">somme(IE14:IE18)</f>
        <v>1</v>
      </c>
      <c r="IF19" s="0" t="n">
        <f aca="false">somme(IF14:IF18)</f>
        <v>1</v>
      </c>
      <c r="IG19" s="0" t="n">
        <f aca="false">somme(IG14:IG18)</f>
        <v>1</v>
      </c>
      <c r="IH19" s="0" t="n">
        <f aca="false">somme(IH14:IH18)</f>
        <v>1</v>
      </c>
      <c r="IJ19" s="0" t="n">
        <f aca="false">SUM(IJ14:IJ18)</f>
        <v>1</v>
      </c>
      <c r="IL19" s="0" t="n">
        <f aca="false">somme(IL14:IL18)</f>
        <v>1</v>
      </c>
      <c r="IM19" s="203" t="s">
        <v>211</v>
      </c>
      <c r="IN19" s="205" t="n">
        <v>21829</v>
      </c>
    </row>
    <row r="20" customFormat="false" ht="15" hidden="false" customHeight="false" outlineLevel="0" collapsed="false">
      <c r="A20" s="295" t="s">
        <v>483</v>
      </c>
      <c r="B20" s="295" t="n">
        <v>28677</v>
      </c>
      <c r="C20" s="295" t="n">
        <v>110</v>
      </c>
      <c r="D20" s="295" t="n">
        <v>3907</v>
      </c>
      <c r="E20" s="295" t="n">
        <v>7792</v>
      </c>
      <c r="F20" s="295" t="n">
        <v>7517</v>
      </c>
      <c r="G20" s="295" t="n">
        <v>5603</v>
      </c>
      <c r="H20" s="295" t="n">
        <v>2712</v>
      </c>
      <c r="I20" s="295" t="n">
        <v>797</v>
      </c>
      <c r="J20" s="295" t="n">
        <v>49</v>
      </c>
      <c r="K20" s="295" t="n">
        <v>0</v>
      </c>
      <c r="L20" s="310" t="n">
        <v>190</v>
      </c>
      <c r="N20" s="295" t="s">
        <v>483</v>
      </c>
      <c r="O20" s="295" t="n">
        <v>11905</v>
      </c>
      <c r="P20" s="295" t="n">
        <v>156</v>
      </c>
      <c r="Q20" s="295" t="n">
        <v>58</v>
      </c>
      <c r="R20" s="295" t="n">
        <v>105</v>
      </c>
      <c r="S20" s="295" t="n">
        <v>319</v>
      </c>
      <c r="T20" s="295" t="n">
        <v>36</v>
      </c>
      <c r="U20" s="295" t="n">
        <v>21</v>
      </c>
      <c r="V20" s="295" t="n">
        <v>17</v>
      </c>
      <c r="W20" s="295" t="n">
        <v>13</v>
      </c>
      <c r="X20" s="295" t="n">
        <v>48</v>
      </c>
      <c r="Y20" s="295" t="n">
        <v>39</v>
      </c>
      <c r="Z20" s="295" t="n">
        <v>105</v>
      </c>
      <c r="AA20" s="310" t="n">
        <v>139</v>
      </c>
      <c r="AC20" s="295" t="s">
        <v>483</v>
      </c>
      <c r="AD20" s="295" t="n">
        <v>141</v>
      </c>
      <c r="AE20" s="295" t="n">
        <v>122</v>
      </c>
      <c r="AF20" s="295" t="n">
        <v>132</v>
      </c>
      <c r="AG20" s="295" t="n">
        <v>203</v>
      </c>
      <c r="AH20" s="295" t="n">
        <v>311</v>
      </c>
      <c r="AI20" s="295" t="n">
        <v>531</v>
      </c>
      <c r="AJ20" s="295" t="n">
        <v>592</v>
      </c>
      <c r="AK20" s="295" t="n">
        <v>801</v>
      </c>
      <c r="AL20" s="295" t="n">
        <v>1122</v>
      </c>
      <c r="AM20" s="295" t="n">
        <v>1497</v>
      </c>
      <c r="AN20" s="295" t="n">
        <v>1772</v>
      </c>
      <c r="AO20" s="295" t="n">
        <v>1715</v>
      </c>
      <c r="AP20" s="295" t="n">
        <v>2225</v>
      </c>
      <c r="AQ20" s="310" t="n">
        <v>4</v>
      </c>
      <c r="AS20" s="295" t="s">
        <v>483</v>
      </c>
      <c r="AT20" s="295" t="n">
        <v>6539</v>
      </c>
      <c r="AU20" s="295" t="n">
        <v>91</v>
      </c>
      <c r="AV20" s="295" t="n">
        <v>28</v>
      </c>
      <c r="AW20" s="295" t="n">
        <v>58</v>
      </c>
      <c r="AX20" s="295" t="n">
        <v>177</v>
      </c>
      <c r="AY20" s="295" t="n">
        <v>18</v>
      </c>
      <c r="AZ20" s="295" t="n">
        <v>13</v>
      </c>
      <c r="BA20" s="295" t="n">
        <v>11</v>
      </c>
      <c r="BB20" s="295" t="n">
        <v>7</v>
      </c>
      <c r="BC20" s="295" t="n">
        <v>30</v>
      </c>
      <c r="BD20" s="295" t="n">
        <v>21</v>
      </c>
      <c r="BE20" s="295" t="n">
        <v>64</v>
      </c>
      <c r="BF20" s="310" t="n">
        <v>104</v>
      </c>
      <c r="BH20" s="295" t="s">
        <v>483</v>
      </c>
      <c r="BI20" s="295" t="n">
        <v>112</v>
      </c>
      <c r="BJ20" s="295" t="n">
        <v>82</v>
      </c>
      <c r="BK20" s="295" t="n">
        <v>88</v>
      </c>
      <c r="BL20" s="295" t="n">
        <v>125</v>
      </c>
      <c r="BM20" s="295" t="n">
        <v>189</v>
      </c>
      <c r="BN20" s="295" t="n">
        <v>349</v>
      </c>
      <c r="BO20" s="295" t="n">
        <v>380</v>
      </c>
      <c r="BP20" s="295" t="n">
        <v>513</v>
      </c>
      <c r="BQ20" s="295" t="n">
        <v>713</v>
      </c>
      <c r="BR20" s="295" t="n">
        <v>894</v>
      </c>
      <c r="BS20" s="295" t="n">
        <v>982</v>
      </c>
      <c r="BT20" s="295" t="n">
        <v>844</v>
      </c>
      <c r="BU20" s="295" t="n">
        <v>821</v>
      </c>
      <c r="BV20" s="310" t="n">
        <v>2</v>
      </c>
      <c r="BX20" s="295" t="s">
        <v>483</v>
      </c>
      <c r="BY20" s="295" t="n">
        <v>5366</v>
      </c>
      <c r="BZ20" s="295" t="n">
        <v>65</v>
      </c>
      <c r="CA20" s="295" t="n">
        <v>30</v>
      </c>
      <c r="CB20" s="295" t="n">
        <v>47</v>
      </c>
      <c r="CC20" s="295" t="n">
        <v>142</v>
      </c>
      <c r="CD20" s="295" t="n">
        <v>18</v>
      </c>
      <c r="CE20" s="295" t="n">
        <v>8</v>
      </c>
      <c r="CF20" s="295" t="n">
        <v>6</v>
      </c>
      <c r="CG20" s="295" t="n">
        <v>6</v>
      </c>
      <c r="CH20" s="295" t="n">
        <v>18</v>
      </c>
      <c r="CI20" s="295" t="n">
        <v>18</v>
      </c>
      <c r="CJ20" s="295" t="n">
        <v>41</v>
      </c>
      <c r="CK20" s="310" t="n">
        <v>35</v>
      </c>
      <c r="CM20" s="295" t="s">
        <v>483</v>
      </c>
      <c r="CN20" s="295" t="n">
        <v>29</v>
      </c>
      <c r="CO20" s="295" t="n">
        <v>40</v>
      </c>
      <c r="CP20" s="295" t="n">
        <v>44</v>
      </c>
      <c r="CQ20" s="295" t="n">
        <v>78</v>
      </c>
      <c r="CR20" s="295" t="n">
        <v>122</v>
      </c>
      <c r="CS20" s="295" t="n">
        <v>182</v>
      </c>
      <c r="CT20" s="295" t="n">
        <v>212</v>
      </c>
      <c r="CU20" s="295" t="n">
        <v>288</v>
      </c>
      <c r="CV20" s="295" t="n">
        <v>409</v>
      </c>
      <c r="CW20" s="295" t="n">
        <v>603</v>
      </c>
      <c r="CX20" s="295" t="n">
        <v>790</v>
      </c>
      <c r="CY20" s="295" t="n">
        <v>871</v>
      </c>
      <c r="CZ20" s="295" t="n">
        <v>1404</v>
      </c>
      <c r="DA20" s="310" t="n">
        <v>2</v>
      </c>
      <c r="DD20" s="295" t="s">
        <v>483</v>
      </c>
      <c r="DE20" s="295" t="n">
        <v>7.3</v>
      </c>
      <c r="DF20" s="295" t="n">
        <v>11.1</v>
      </c>
      <c r="DG20" s="295" t="n">
        <v>0.7</v>
      </c>
      <c r="DH20" s="295" t="n">
        <v>0.3</v>
      </c>
      <c r="DI20" s="295" t="n">
        <v>0.8</v>
      </c>
      <c r="DJ20" s="295" t="n">
        <v>1.1</v>
      </c>
      <c r="DK20" s="295" t="n">
        <v>1.8</v>
      </c>
      <c r="DL20" s="295" t="n">
        <v>4.8</v>
      </c>
      <c r="DM20" s="295" t="n">
        <v>10.5</v>
      </c>
      <c r="DN20" s="295" t="n">
        <v>27.7</v>
      </c>
      <c r="DO20" s="310" t="n">
        <v>92.2</v>
      </c>
      <c r="DQ20" s="295" t="s">
        <v>483</v>
      </c>
      <c r="DR20" s="295" t="n">
        <v>8.1</v>
      </c>
      <c r="DS20" s="295" t="n">
        <v>12.1</v>
      </c>
      <c r="DT20" s="295" t="n">
        <v>0.8</v>
      </c>
      <c r="DU20" s="295" t="n">
        <v>0.3</v>
      </c>
      <c r="DV20" s="295" t="n">
        <v>1.1</v>
      </c>
      <c r="DW20" s="295" t="n">
        <v>1.6</v>
      </c>
      <c r="DX20" s="295" t="n">
        <v>2.3</v>
      </c>
      <c r="DY20" s="295" t="n">
        <v>6.5</v>
      </c>
      <c r="DZ20" s="295" t="n">
        <v>14.2</v>
      </c>
      <c r="EA20" s="295" t="n">
        <v>37.8</v>
      </c>
      <c r="EB20" s="310" t="n">
        <v>109.1</v>
      </c>
      <c r="ED20" s="295" t="s">
        <v>483</v>
      </c>
      <c r="EE20" s="295" t="n">
        <v>6.4</v>
      </c>
      <c r="EF20" s="295" t="n">
        <v>10.1</v>
      </c>
      <c r="EG20" s="295" t="n">
        <v>0.7</v>
      </c>
      <c r="EH20" s="295" t="n">
        <v>0.2</v>
      </c>
      <c r="EI20" s="295" t="n">
        <v>0.5</v>
      </c>
      <c r="EJ20" s="295" t="n">
        <v>0.6</v>
      </c>
      <c r="EK20" s="295" t="n">
        <v>1.3</v>
      </c>
      <c r="EL20" s="295" t="n">
        <v>3.3</v>
      </c>
      <c r="EM20" s="295" t="n">
        <v>7.1</v>
      </c>
      <c r="EN20" s="295" t="n">
        <v>19.4</v>
      </c>
      <c r="EO20" s="310" t="n">
        <v>81.3</v>
      </c>
      <c r="ER20" s="295" t="s">
        <v>484</v>
      </c>
      <c r="ES20" s="295" t="n">
        <v>998667</v>
      </c>
      <c r="ET20" s="295" t="n">
        <v>120488</v>
      </c>
      <c r="EU20" s="295" t="n">
        <v>123005</v>
      </c>
      <c r="EV20" s="295" t="n">
        <v>117296</v>
      </c>
      <c r="EW20" s="295" t="n">
        <v>104507</v>
      </c>
      <c r="EX20" s="295" t="n">
        <v>85976</v>
      </c>
      <c r="EY20" s="295" t="n">
        <v>72600</v>
      </c>
      <c r="EZ20" s="295" t="n">
        <v>61639</v>
      </c>
      <c r="FA20" s="295" t="n">
        <v>58720</v>
      </c>
      <c r="FB20" s="295" t="n">
        <v>55664</v>
      </c>
      <c r="FC20" s="295" t="n">
        <v>48401</v>
      </c>
      <c r="FD20" s="295" t="n">
        <v>38927</v>
      </c>
      <c r="FE20" s="295" t="n">
        <v>30054</v>
      </c>
      <c r="FF20" s="295" t="n">
        <v>25310</v>
      </c>
      <c r="FG20" s="295" t="n">
        <v>21051</v>
      </c>
      <c r="FH20" s="295" t="n">
        <v>15792</v>
      </c>
      <c r="FI20" s="295" t="n">
        <v>10473</v>
      </c>
      <c r="FJ20" s="310" t="n">
        <v>8764</v>
      </c>
      <c r="FM20" s="295" t="s">
        <v>484</v>
      </c>
      <c r="FN20" s="295" t="n">
        <v>503584</v>
      </c>
      <c r="FO20" s="295" t="n">
        <v>61325</v>
      </c>
      <c r="FP20" s="295" t="n">
        <v>62373</v>
      </c>
      <c r="FQ20" s="295" t="n">
        <v>59773</v>
      </c>
      <c r="FR20" s="295" t="n">
        <v>53340</v>
      </c>
      <c r="FS20" s="295" t="n">
        <v>43190</v>
      </c>
      <c r="FT20" s="295" t="n">
        <v>36152</v>
      </c>
      <c r="FU20" s="295" t="n">
        <v>30622</v>
      </c>
      <c r="FV20" s="295" t="n">
        <v>29413</v>
      </c>
      <c r="FW20" s="295" t="n">
        <v>28074</v>
      </c>
      <c r="FX20" s="295" t="n">
        <v>24640</v>
      </c>
      <c r="FY20" s="295" t="n">
        <v>20140</v>
      </c>
      <c r="FZ20" s="295" t="n">
        <v>15366</v>
      </c>
      <c r="GA20" s="295" t="n">
        <v>12683</v>
      </c>
      <c r="GB20" s="295" t="n">
        <v>10386</v>
      </c>
      <c r="GC20" s="295" t="n">
        <v>7626</v>
      </c>
      <c r="GD20" s="295" t="n">
        <v>4842</v>
      </c>
      <c r="GE20" s="310" t="n">
        <v>3639</v>
      </c>
      <c r="GH20" s="295" t="s">
        <v>484</v>
      </c>
      <c r="GI20" s="295" t="n">
        <v>495083</v>
      </c>
      <c r="GJ20" s="295" t="n">
        <v>59163</v>
      </c>
      <c r="GK20" s="295" t="n">
        <v>60632</v>
      </c>
      <c r="GL20" s="295" t="n">
        <v>57523</v>
      </c>
      <c r="GM20" s="295" t="n">
        <v>51167</v>
      </c>
      <c r="GN20" s="295" t="n">
        <v>42786</v>
      </c>
      <c r="GO20" s="295" t="n">
        <v>36448</v>
      </c>
      <c r="GP20" s="295" t="n">
        <v>31017</v>
      </c>
      <c r="GQ20" s="295" t="n">
        <v>29307</v>
      </c>
      <c r="GR20" s="295" t="n">
        <v>27590</v>
      </c>
      <c r="GS20" s="295" t="n">
        <v>23761</v>
      </c>
      <c r="GT20" s="295" t="n">
        <v>18787</v>
      </c>
      <c r="GU20" s="295" t="n">
        <v>14688</v>
      </c>
      <c r="GV20" s="295" t="n">
        <v>12627</v>
      </c>
      <c r="GW20" s="295" t="n">
        <v>10665</v>
      </c>
      <c r="GX20" s="295" t="n">
        <v>8166</v>
      </c>
      <c r="GY20" s="295" t="n">
        <v>5631</v>
      </c>
      <c r="GZ20" s="310" t="n">
        <v>5125</v>
      </c>
      <c r="HC20" s="196" t="s">
        <v>210</v>
      </c>
      <c r="HD20" s="197" t="s">
        <v>53</v>
      </c>
      <c r="HE20" s="197" t="n">
        <v>1</v>
      </c>
      <c r="HF20" s="198" t="n">
        <f aca="false">FE6</f>
        <v>1646923</v>
      </c>
      <c r="HG20" s="198" t="n">
        <f aca="false">AJ6</f>
        <v>16336</v>
      </c>
      <c r="HH20" s="199" t="n">
        <f aca="false">HG20/HF20</f>
        <v>0.00991910368608611</v>
      </c>
      <c r="HI20" s="200" t="n">
        <f aca="false">2*HE20*HH20/(2+HE20*HH20)</f>
        <v>0.00987015215477578</v>
      </c>
      <c r="HK20" s="196" t="s">
        <v>210</v>
      </c>
      <c r="HL20" s="197" t="s">
        <v>53</v>
      </c>
      <c r="HM20" s="197" t="n">
        <v>1</v>
      </c>
      <c r="HN20" s="198" t="n">
        <f aca="false">FZ6</f>
        <v>788707</v>
      </c>
      <c r="HO20" s="198" t="n">
        <f aca="false">BO6</f>
        <v>10659</v>
      </c>
      <c r="HP20" s="199" t="n">
        <f aca="false">HO20/HN20</f>
        <v>0.013514524405134</v>
      </c>
      <c r="HQ20" s="200" t="n">
        <f aca="false">2*HM20*HP20/(2+HM20*HP20)</f>
        <v>0.0134238161595846</v>
      </c>
      <c r="HS20" s="196" t="s">
        <v>210</v>
      </c>
      <c r="HT20" s="313" t="s">
        <v>53</v>
      </c>
      <c r="HU20" s="313" t="n">
        <v>1</v>
      </c>
      <c r="HV20" s="198" t="n">
        <f aca="false">GU6</f>
        <v>858216</v>
      </c>
      <c r="HW20" s="314" t="n">
        <f aca="false">CT6</f>
        <v>5669</v>
      </c>
      <c r="HX20" s="199" t="n">
        <f aca="false">HW20/HV20</f>
        <v>0.00660556316824669</v>
      </c>
      <c r="HY20" s="200" t="n">
        <f aca="false">2*HU20*HX20/(2+HU20*HX20)</f>
        <v>0.00658381825456231</v>
      </c>
      <c r="HZ20" s="160" t="n">
        <f aca="false">HV20+HN20-HF20</f>
        <v>0</v>
      </c>
      <c r="IA20" s="160" t="n">
        <f aca="false">HW20+HO20-HG20</f>
        <v>-8</v>
      </c>
      <c r="IC20" s="0" t="s">
        <v>5</v>
      </c>
      <c r="ID20" s="0" t="s">
        <v>410</v>
      </c>
      <c r="IE20" s="0" t="s">
        <v>32</v>
      </c>
      <c r="IM20" s="196" t="s">
        <v>212</v>
      </c>
      <c r="IN20" s="198" t="n">
        <v>26391</v>
      </c>
    </row>
    <row r="21" customFormat="false" ht="15" hidden="false" customHeight="false" outlineLevel="0" collapsed="false">
      <c r="A21" s="295" t="s">
        <v>484</v>
      </c>
      <c r="B21" s="295" t="n">
        <v>24064</v>
      </c>
      <c r="C21" s="295" t="n">
        <v>179</v>
      </c>
      <c r="D21" s="295" t="n">
        <v>4377</v>
      </c>
      <c r="E21" s="295" t="n">
        <v>6908</v>
      </c>
      <c r="F21" s="295" t="n">
        <v>5738</v>
      </c>
      <c r="G21" s="295" t="n">
        <v>3792</v>
      </c>
      <c r="H21" s="295" t="n">
        <v>2132</v>
      </c>
      <c r="I21" s="295" t="n">
        <v>653</v>
      </c>
      <c r="J21" s="295" t="n">
        <v>55</v>
      </c>
      <c r="K21" s="295" t="n">
        <v>3</v>
      </c>
      <c r="L21" s="310" t="n">
        <v>227</v>
      </c>
      <c r="N21" s="295" t="s">
        <v>484</v>
      </c>
      <c r="O21" s="295" t="n">
        <v>5527</v>
      </c>
      <c r="P21" s="295" t="n">
        <v>238</v>
      </c>
      <c r="Q21" s="295" t="n">
        <v>65</v>
      </c>
      <c r="R21" s="295" t="n">
        <v>182</v>
      </c>
      <c r="S21" s="295" t="n">
        <v>485</v>
      </c>
      <c r="T21" s="295" t="n">
        <v>56</v>
      </c>
      <c r="U21" s="295" t="n">
        <v>25</v>
      </c>
      <c r="V21" s="295" t="n">
        <v>16</v>
      </c>
      <c r="W21" s="295" t="n">
        <v>10</v>
      </c>
      <c r="X21" s="295" t="n">
        <v>47</v>
      </c>
      <c r="Y21" s="295" t="n">
        <v>48</v>
      </c>
      <c r="Z21" s="295" t="n">
        <v>73</v>
      </c>
      <c r="AA21" s="310" t="n">
        <v>80</v>
      </c>
      <c r="AC21" s="295" t="s">
        <v>484</v>
      </c>
      <c r="AD21" s="295" t="n">
        <v>98</v>
      </c>
      <c r="AE21" s="295" t="n">
        <v>89</v>
      </c>
      <c r="AF21" s="295" t="n">
        <v>104</v>
      </c>
      <c r="AG21" s="295" t="n">
        <v>160</v>
      </c>
      <c r="AH21" s="295" t="n">
        <v>186</v>
      </c>
      <c r="AI21" s="295" t="n">
        <v>277</v>
      </c>
      <c r="AJ21" s="295" t="n">
        <v>318</v>
      </c>
      <c r="AK21" s="295" t="n">
        <v>436</v>
      </c>
      <c r="AL21" s="295" t="n">
        <v>495</v>
      </c>
      <c r="AM21" s="295" t="n">
        <v>579</v>
      </c>
      <c r="AN21" s="295" t="n">
        <v>629</v>
      </c>
      <c r="AO21" s="295" t="n">
        <v>532</v>
      </c>
      <c r="AP21" s="295" t="n">
        <v>632</v>
      </c>
      <c r="AQ21" s="310" t="n">
        <v>152</v>
      </c>
      <c r="AS21" s="295" t="s">
        <v>484</v>
      </c>
      <c r="AT21" s="295" t="n">
        <v>3244</v>
      </c>
      <c r="AU21" s="295" t="n">
        <v>144</v>
      </c>
      <c r="AV21" s="295" t="n">
        <v>40</v>
      </c>
      <c r="AW21" s="295" t="n">
        <v>95</v>
      </c>
      <c r="AX21" s="295" t="n">
        <v>279</v>
      </c>
      <c r="AY21" s="295" t="n">
        <v>27</v>
      </c>
      <c r="AZ21" s="295" t="n">
        <v>16</v>
      </c>
      <c r="BA21" s="295" t="n">
        <v>7</v>
      </c>
      <c r="BB21" s="295" t="n">
        <v>5</v>
      </c>
      <c r="BC21" s="295" t="n">
        <v>25</v>
      </c>
      <c r="BD21" s="295" t="n">
        <v>20</v>
      </c>
      <c r="BE21" s="295" t="n">
        <v>49</v>
      </c>
      <c r="BF21" s="310" t="n">
        <v>48</v>
      </c>
      <c r="BH21" s="295" t="s">
        <v>484</v>
      </c>
      <c r="BI21" s="295" t="n">
        <v>68</v>
      </c>
      <c r="BJ21" s="295" t="n">
        <v>56</v>
      </c>
      <c r="BK21" s="295" t="n">
        <v>65</v>
      </c>
      <c r="BL21" s="295" t="n">
        <v>93</v>
      </c>
      <c r="BM21" s="295" t="n">
        <v>108</v>
      </c>
      <c r="BN21" s="295" t="n">
        <v>170</v>
      </c>
      <c r="BO21" s="295" t="n">
        <v>210</v>
      </c>
      <c r="BP21" s="295" t="n">
        <v>285</v>
      </c>
      <c r="BQ21" s="295" t="n">
        <v>315</v>
      </c>
      <c r="BR21" s="295" t="n">
        <v>353</v>
      </c>
      <c r="BS21" s="295" t="n">
        <v>388</v>
      </c>
      <c r="BT21" s="295" t="n">
        <v>303</v>
      </c>
      <c r="BU21" s="295" t="n">
        <v>287</v>
      </c>
      <c r="BV21" s="310" t="n">
        <v>67</v>
      </c>
      <c r="BX21" s="295" t="s">
        <v>484</v>
      </c>
      <c r="BY21" s="295" t="n">
        <v>2223</v>
      </c>
      <c r="BZ21" s="295" t="n">
        <v>93</v>
      </c>
      <c r="CA21" s="295" t="n">
        <v>25</v>
      </c>
      <c r="CB21" s="295" t="n">
        <v>86</v>
      </c>
      <c r="CC21" s="295" t="n">
        <v>204</v>
      </c>
      <c r="CD21" s="295" t="n">
        <v>29</v>
      </c>
      <c r="CE21" s="295" t="n">
        <v>9</v>
      </c>
      <c r="CF21" s="295" t="n">
        <v>9</v>
      </c>
      <c r="CG21" s="295" t="n">
        <v>5</v>
      </c>
      <c r="CH21" s="295" t="n">
        <v>21</v>
      </c>
      <c r="CI21" s="295" t="n">
        <v>28</v>
      </c>
      <c r="CJ21" s="295" t="n">
        <v>24</v>
      </c>
      <c r="CK21" s="310" t="n">
        <v>32</v>
      </c>
      <c r="CM21" s="295" t="s">
        <v>484</v>
      </c>
      <c r="CN21" s="295" t="n">
        <v>30</v>
      </c>
      <c r="CO21" s="295" t="n">
        <v>32</v>
      </c>
      <c r="CP21" s="295" t="n">
        <v>39</v>
      </c>
      <c r="CQ21" s="295" t="n">
        <v>66</v>
      </c>
      <c r="CR21" s="295" t="n">
        <v>78</v>
      </c>
      <c r="CS21" s="295" t="n">
        <v>107</v>
      </c>
      <c r="CT21" s="295" t="n">
        <v>108</v>
      </c>
      <c r="CU21" s="295" t="n">
        <v>149</v>
      </c>
      <c r="CV21" s="295" t="n">
        <v>179</v>
      </c>
      <c r="CW21" s="295" t="n">
        <v>224</v>
      </c>
      <c r="CX21" s="295" t="n">
        <v>241</v>
      </c>
      <c r="CY21" s="295" t="n">
        <v>229</v>
      </c>
      <c r="CZ21" s="295" t="n">
        <v>344</v>
      </c>
      <c r="DA21" s="310" t="n">
        <v>36</v>
      </c>
      <c r="DD21" s="295" t="s">
        <v>484</v>
      </c>
      <c r="DE21" s="295" t="n">
        <v>5.5</v>
      </c>
      <c r="DF21" s="295" t="n">
        <v>20.2</v>
      </c>
      <c r="DG21" s="295" t="n">
        <v>1.1</v>
      </c>
      <c r="DH21" s="295" t="n">
        <v>0.4</v>
      </c>
      <c r="DI21" s="295" t="n">
        <v>0.8</v>
      </c>
      <c r="DJ21" s="295" t="n">
        <v>1.4</v>
      </c>
      <c r="DK21" s="295" t="n">
        <v>2.3</v>
      </c>
      <c r="DL21" s="295" t="n">
        <v>5.3</v>
      </c>
      <c r="DM21" s="295" t="n">
        <v>13.6</v>
      </c>
      <c r="DN21" s="295" t="n">
        <v>29.2</v>
      </c>
      <c r="DO21" s="310" t="n">
        <v>93.2</v>
      </c>
      <c r="DQ21" s="295" t="s">
        <v>484</v>
      </c>
      <c r="DR21" s="295" t="n">
        <v>6.4</v>
      </c>
      <c r="DS21" s="295" t="n">
        <v>22.6</v>
      </c>
      <c r="DT21" s="295" t="n">
        <v>1.1</v>
      </c>
      <c r="DU21" s="295" t="n">
        <v>0.4</v>
      </c>
      <c r="DV21" s="295" t="n">
        <v>1</v>
      </c>
      <c r="DW21" s="295" t="n">
        <v>1.9</v>
      </c>
      <c r="DX21" s="295" t="n">
        <v>2.7</v>
      </c>
      <c r="DY21" s="295" t="n">
        <v>6.2</v>
      </c>
      <c r="DZ21" s="295" t="n">
        <v>17.6</v>
      </c>
      <c r="EA21" s="295" t="n">
        <v>37.1</v>
      </c>
      <c r="EB21" s="310" t="n">
        <v>115.3</v>
      </c>
      <c r="ED21" s="295" t="s">
        <v>484</v>
      </c>
      <c r="EE21" s="295" t="n">
        <v>4.5</v>
      </c>
      <c r="EF21" s="295" t="n">
        <v>17.5</v>
      </c>
      <c r="EG21" s="295" t="n">
        <v>1.1</v>
      </c>
      <c r="EH21" s="295" t="n">
        <v>0.4</v>
      </c>
      <c r="EI21" s="295" t="n">
        <v>0.6</v>
      </c>
      <c r="EJ21" s="295" t="n">
        <v>0.9</v>
      </c>
      <c r="EK21" s="295" t="n">
        <v>1.8</v>
      </c>
      <c r="EL21" s="295" t="n">
        <v>4.3</v>
      </c>
      <c r="EM21" s="295" t="n">
        <v>9.4</v>
      </c>
      <c r="EN21" s="295" t="n">
        <v>21.4</v>
      </c>
      <c r="EO21" s="310" t="n">
        <v>75.7</v>
      </c>
      <c r="ER21" s="295" t="s">
        <v>485</v>
      </c>
      <c r="ES21" s="295" t="n">
        <v>504075</v>
      </c>
      <c r="ET21" s="295" t="n">
        <v>47989</v>
      </c>
      <c r="EU21" s="295" t="n">
        <v>50975</v>
      </c>
      <c r="EV21" s="295" t="n">
        <v>53236</v>
      </c>
      <c r="EW21" s="295" t="n">
        <v>49995</v>
      </c>
      <c r="EX21" s="295" t="n">
        <v>44044</v>
      </c>
      <c r="EY21" s="295" t="n">
        <v>42347</v>
      </c>
      <c r="EZ21" s="295" t="n">
        <v>38013</v>
      </c>
      <c r="FA21" s="295" t="n">
        <v>35020</v>
      </c>
      <c r="FB21" s="295" t="n">
        <v>31916</v>
      </c>
      <c r="FC21" s="295" t="n">
        <v>27986</v>
      </c>
      <c r="FD21" s="295" t="n">
        <v>23354</v>
      </c>
      <c r="FE21" s="295" t="n">
        <v>17785</v>
      </c>
      <c r="FF21" s="295" t="n">
        <v>13505</v>
      </c>
      <c r="FG21" s="295" t="n">
        <v>10350</v>
      </c>
      <c r="FH21" s="295" t="n">
        <v>7607</v>
      </c>
      <c r="FI21" s="295" t="n">
        <v>5255</v>
      </c>
      <c r="FJ21" s="310" t="n">
        <v>4698</v>
      </c>
      <c r="FM21" s="295" t="s">
        <v>485</v>
      </c>
      <c r="FN21" s="295" t="n">
        <v>252277</v>
      </c>
      <c r="FO21" s="295" t="n">
        <v>24554</v>
      </c>
      <c r="FP21" s="295" t="n">
        <v>25936</v>
      </c>
      <c r="FQ21" s="295" t="n">
        <v>27043</v>
      </c>
      <c r="FR21" s="295" t="n">
        <v>25465</v>
      </c>
      <c r="FS21" s="295" t="n">
        <v>22392</v>
      </c>
      <c r="FT21" s="295" t="n">
        <v>21092</v>
      </c>
      <c r="FU21" s="295" t="n">
        <v>18926</v>
      </c>
      <c r="FV21" s="295" t="n">
        <v>17360</v>
      </c>
      <c r="FW21" s="295" t="n">
        <v>15851</v>
      </c>
      <c r="FX21" s="295" t="n">
        <v>13915</v>
      </c>
      <c r="FY21" s="295" t="n">
        <v>11671</v>
      </c>
      <c r="FZ21" s="295" t="n">
        <v>8958</v>
      </c>
      <c r="GA21" s="295" t="n">
        <v>6758</v>
      </c>
      <c r="GB21" s="295" t="n">
        <v>4987</v>
      </c>
      <c r="GC21" s="295" t="n">
        <v>3454</v>
      </c>
      <c r="GD21" s="295" t="n">
        <v>2219</v>
      </c>
      <c r="GE21" s="310" t="n">
        <v>1696</v>
      </c>
      <c r="GH21" s="295" t="s">
        <v>485</v>
      </c>
      <c r="GI21" s="295" t="n">
        <v>251798</v>
      </c>
      <c r="GJ21" s="295" t="n">
        <v>23435</v>
      </c>
      <c r="GK21" s="295" t="n">
        <v>25039</v>
      </c>
      <c r="GL21" s="295" t="n">
        <v>26193</v>
      </c>
      <c r="GM21" s="295" t="n">
        <v>24530</v>
      </c>
      <c r="GN21" s="295" t="n">
        <v>21652</v>
      </c>
      <c r="GO21" s="295" t="n">
        <v>21255</v>
      </c>
      <c r="GP21" s="295" t="n">
        <v>19087</v>
      </c>
      <c r="GQ21" s="295" t="n">
        <v>17660</v>
      </c>
      <c r="GR21" s="295" t="n">
        <v>16065</v>
      </c>
      <c r="GS21" s="295" t="n">
        <v>14071</v>
      </c>
      <c r="GT21" s="295" t="n">
        <v>11683</v>
      </c>
      <c r="GU21" s="295" t="n">
        <v>8827</v>
      </c>
      <c r="GV21" s="295" t="n">
        <v>6747</v>
      </c>
      <c r="GW21" s="295" t="n">
        <v>5363</v>
      </c>
      <c r="GX21" s="295" t="n">
        <v>4153</v>
      </c>
      <c r="GY21" s="295" t="n">
        <v>3036</v>
      </c>
      <c r="GZ21" s="310" t="n">
        <v>3002</v>
      </c>
      <c r="HC21" s="203" t="s">
        <v>211</v>
      </c>
      <c r="HD21" s="204" t="s">
        <v>57</v>
      </c>
      <c r="HE21" s="204" t="n">
        <v>1</v>
      </c>
      <c r="HF21" s="205" t="n">
        <f aca="false">FF6</f>
        <v>1396985</v>
      </c>
      <c r="HG21" s="205" t="n">
        <f aca="false">AK6</f>
        <v>20411</v>
      </c>
      <c r="HH21" s="206" t="n">
        <f aca="false">HG21/HF21</f>
        <v>0.0146107510102113</v>
      </c>
      <c r="HI21" s="207" t="n">
        <f aca="false">2*HE21*HH21/(2+HE21*HH21)</f>
        <v>0.0145047880866166</v>
      </c>
      <c r="HK21" s="203" t="s">
        <v>211</v>
      </c>
      <c r="HL21" s="204" t="s">
        <v>57</v>
      </c>
      <c r="HM21" s="204" t="n">
        <v>1</v>
      </c>
      <c r="HN21" s="205" t="n">
        <f aca="false">GA6</f>
        <v>654615</v>
      </c>
      <c r="HO21" s="205" t="n">
        <f aca="false">BP6</f>
        <v>13546</v>
      </c>
      <c r="HP21" s="206" t="n">
        <f aca="false">HO21/HN21</f>
        <v>0.0206930791381194</v>
      </c>
      <c r="HQ21" s="207" t="n">
        <f aca="false">2*HM21*HP21/(2+HM21*HP21)</f>
        <v>0.0204811699032943</v>
      </c>
      <c r="HS21" s="203" t="s">
        <v>211</v>
      </c>
      <c r="HT21" s="316" t="s">
        <v>57</v>
      </c>
      <c r="HU21" s="316" t="n">
        <v>1</v>
      </c>
      <c r="HV21" s="205" t="n">
        <f aca="false">GV6</f>
        <v>742370</v>
      </c>
      <c r="HW21" s="317" t="n">
        <f aca="false">CU6</f>
        <v>6856</v>
      </c>
      <c r="HX21" s="206" t="n">
        <f aca="false">HW21/HV21</f>
        <v>0.00923528698627369</v>
      </c>
      <c r="HY21" s="207" t="n">
        <f aca="false">2*HU21*HX21/(2+HU21*HX21)</f>
        <v>0.00919283773890517</v>
      </c>
      <c r="HZ21" s="160" t="n">
        <f aca="false">HV21+HN21-HF21</f>
        <v>0</v>
      </c>
      <c r="IA21" s="160" t="n">
        <f aca="false">HW21+HO21-HG21</f>
        <v>-9</v>
      </c>
      <c r="IE21" s="160"/>
      <c r="IM21" s="203" t="s">
        <v>213</v>
      </c>
      <c r="IN21" s="205" t="n">
        <v>31453</v>
      </c>
    </row>
    <row r="22" customFormat="false" ht="15" hidden="false" customHeight="false" outlineLevel="0" collapsed="false">
      <c r="A22" s="295" t="s">
        <v>485</v>
      </c>
      <c r="B22" s="295" t="n">
        <v>9783</v>
      </c>
      <c r="C22" s="295" t="n">
        <v>46</v>
      </c>
      <c r="D22" s="295" t="n">
        <v>1534</v>
      </c>
      <c r="E22" s="295" t="n">
        <v>2667</v>
      </c>
      <c r="F22" s="295" t="n">
        <v>2572</v>
      </c>
      <c r="G22" s="295" t="n">
        <v>1746</v>
      </c>
      <c r="H22" s="295" t="n">
        <v>952</v>
      </c>
      <c r="I22" s="295" t="n">
        <v>229</v>
      </c>
      <c r="J22" s="295" t="n">
        <v>9</v>
      </c>
      <c r="K22" s="295" t="n">
        <v>1</v>
      </c>
      <c r="L22" s="310" t="n">
        <v>27</v>
      </c>
      <c r="N22" s="295" t="s">
        <v>485</v>
      </c>
      <c r="O22" s="295" t="n">
        <v>2229</v>
      </c>
      <c r="P22" s="295" t="n">
        <v>60</v>
      </c>
      <c r="Q22" s="295" t="n">
        <v>10</v>
      </c>
      <c r="R22" s="295" t="n">
        <v>36</v>
      </c>
      <c r="S22" s="295" t="n">
        <v>106</v>
      </c>
      <c r="T22" s="295" t="n">
        <v>16</v>
      </c>
      <c r="U22" s="295" t="n">
        <v>6</v>
      </c>
      <c r="V22" s="295" t="n">
        <v>3</v>
      </c>
      <c r="W22" s="295" t="n">
        <v>2</v>
      </c>
      <c r="X22" s="295" t="n">
        <v>13</v>
      </c>
      <c r="Y22" s="295" t="n">
        <v>23</v>
      </c>
      <c r="Z22" s="295" t="n">
        <v>29</v>
      </c>
      <c r="AA22" s="310" t="n">
        <v>47</v>
      </c>
      <c r="AC22" s="295" t="s">
        <v>485</v>
      </c>
      <c r="AD22" s="295" t="n">
        <v>39</v>
      </c>
      <c r="AE22" s="295" t="n">
        <v>37</v>
      </c>
      <c r="AF22" s="295" t="n">
        <v>41</v>
      </c>
      <c r="AG22" s="295" t="n">
        <v>62</v>
      </c>
      <c r="AH22" s="295" t="n">
        <v>97</v>
      </c>
      <c r="AI22" s="295" t="n">
        <v>132</v>
      </c>
      <c r="AJ22" s="295" t="n">
        <v>141</v>
      </c>
      <c r="AK22" s="295" t="n">
        <v>200</v>
      </c>
      <c r="AL22" s="295" t="n">
        <v>207</v>
      </c>
      <c r="AM22" s="295" t="n">
        <v>229</v>
      </c>
      <c r="AN22" s="295" t="n">
        <v>251</v>
      </c>
      <c r="AO22" s="295" t="n">
        <v>255</v>
      </c>
      <c r="AP22" s="295" t="n">
        <v>292</v>
      </c>
      <c r="AQ22" s="310" t="n">
        <v>1</v>
      </c>
      <c r="AS22" s="295" t="s">
        <v>485</v>
      </c>
      <c r="AT22" s="295" t="n">
        <v>1347</v>
      </c>
      <c r="AU22" s="295" t="n">
        <v>32</v>
      </c>
      <c r="AV22" s="295" t="n">
        <v>7</v>
      </c>
      <c r="AW22" s="295" t="n">
        <v>23</v>
      </c>
      <c r="AX22" s="295" t="n">
        <v>62</v>
      </c>
      <c r="AY22" s="295" t="n">
        <v>6</v>
      </c>
      <c r="AZ22" s="295" t="n">
        <v>3</v>
      </c>
      <c r="BA22" s="295" t="n">
        <v>1</v>
      </c>
      <c r="BB22" s="295" t="n">
        <v>1</v>
      </c>
      <c r="BC22" s="295" t="n">
        <v>9</v>
      </c>
      <c r="BD22" s="295" t="n">
        <v>15</v>
      </c>
      <c r="BE22" s="295" t="n">
        <v>22</v>
      </c>
      <c r="BF22" s="310" t="n">
        <v>37</v>
      </c>
      <c r="BH22" s="295" t="s">
        <v>485</v>
      </c>
      <c r="BI22" s="295" t="n">
        <v>32</v>
      </c>
      <c r="BJ22" s="295" t="n">
        <v>28</v>
      </c>
      <c r="BK22" s="295" t="n">
        <v>31</v>
      </c>
      <c r="BL22" s="295" t="n">
        <v>40</v>
      </c>
      <c r="BM22" s="295" t="n">
        <v>61</v>
      </c>
      <c r="BN22" s="295" t="n">
        <v>90</v>
      </c>
      <c r="BO22" s="295" t="n">
        <v>96</v>
      </c>
      <c r="BP22" s="295" t="n">
        <v>135</v>
      </c>
      <c r="BQ22" s="295" t="n">
        <v>142</v>
      </c>
      <c r="BR22" s="295" t="n">
        <v>143</v>
      </c>
      <c r="BS22" s="295" t="n">
        <v>156</v>
      </c>
      <c r="BT22" s="295" t="n">
        <v>127</v>
      </c>
      <c r="BU22" s="295" t="n">
        <v>109</v>
      </c>
      <c r="BV22" s="310" t="n">
        <v>1</v>
      </c>
      <c r="BX22" s="295" t="s">
        <v>485</v>
      </c>
      <c r="BY22" s="295" t="n">
        <v>882</v>
      </c>
      <c r="BZ22" s="295" t="n">
        <v>28</v>
      </c>
      <c r="CA22" s="295" t="n">
        <v>3</v>
      </c>
      <c r="CB22" s="295" t="n">
        <v>13</v>
      </c>
      <c r="CC22" s="295" t="n">
        <v>44</v>
      </c>
      <c r="CD22" s="295" t="n">
        <v>10</v>
      </c>
      <c r="CE22" s="295" t="n">
        <v>3</v>
      </c>
      <c r="CF22" s="295" t="n">
        <v>2</v>
      </c>
      <c r="CG22" s="295" t="n">
        <v>1</v>
      </c>
      <c r="CH22" s="295" t="n">
        <v>4</v>
      </c>
      <c r="CI22" s="295" t="n">
        <v>8</v>
      </c>
      <c r="CJ22" s="295" t="n">
        <v>7</v>
      </c>
      <c r="CK22" s="310" t="n">
        <v>10</v>
      </c>
      <c r="CM22" s="295" t="s">
        <v>485</v>
      </c>
      <c r="CN22" s="295" t="n">
        <v>7</v>
      </c>
      <c r="CO22" s="295" t="n">
        <v>9</v>
      </c>
      <c r="CP22" s="295" t="n">
        <v>10</v>
      </c>
      <c r="CQ22" s="295" t="n">
        <v>22</v>
      </c>
      <c r="CR22" s="295" t="n">
        <v>36</v>
      </c>
      <c r="CS22" s="295" t="n">
        <v>42</v>
      </c>
      <c r="CT22" s="295" t="n">
        <v>45</v>
      </c>
      <c r="CU22" s="295" t="n">
        <v>65</v>
      </c>
      <c r="CV22" s="295" t="n">
        <v>65</v>
      </c>
      <c r="CW22" s="295" t="n">
        <v>86</v>
      </c>
      <c r="CX22" s="295" t="n">
        <v>95</v>
      </c>
      <c r="CY22" s="295" t="n">
        <v>128</v>
      </c>
      <c r="CZ22" s="295" t="n">
        <v>183</v>
      </c>
      <c r="DA22" s="310" t="n">
        <v>0</v>
      </c>
      <c r="DD22" s="295" t="s">
        <v>485</v>
      </c>
      <c r="DE22" s="295" t="n">
        <v>4.4</v>
      </c>
      <c r="DF22" s="295" t="n">
        <v>10.8</v>
      </c>
      <c r="DG22" s="295" t="n">
        <v>0.7</v>
      </c>
      <c r="DH22" s="295" t="n">
        <v>0.3</v>
      </c>
      <c r="DI22" s="295" t="n">
        <v>0.8</v>
      </c>
      <c r="DJ22" s="295" t="n">
        <v>0.9</v>
      </c>
      <c r="DK22" s="295" t="n">
        <v>1.5</v>
      </c>
      <c r="DL22" s="295" t="n">
        <v>4.5</v>
      </c>
      <c r="DM22" s="295" t="n">
        <v>10.9</v>
      </c>
      <c r="DN22" s="295" t="n">
        <v>24.3</v>
      </c>
      <c r="DO22" s="310" t="n">
        <v>80.2</v>
      </c>
      <c r="DQ22" s="295" t="s">
        <v>485</v>
      </c>
      <c r="DR22" s="295" t="n">
        <v>5.3</v>
      </c>
      <c r="DS22" s="295" t="n">
        <v>12.5</v>
      </c>
      <c r="DT22" s="295" t="n">
        <v>0.6</v>
      </c>
      <c r="DU22" s="295" t="n">
        <v>0.5</v>
      </c>
      <c r="DV22" s="295" t="n">
        <v>1.2</v>
      </c>
      <c r="DW22" s="295" t="n">
        <v>1.5</v>
      </c>
      <c r="DX22" s="295" t="n">
        <v>2.1</v>
      </c>
      <c r="DY22" s="295" t="n">
        <v>5.9</v>
      </c>
      <c r="DZ22" s="295" t="n">
        <v>14.7</v>
      </c>
      <c r="EA22" s="295" t="n">
        <v>33.8</v>
      </c>
      <c r="EB22" s="310" t="n">
        <v>100.1</v>
      </c>
      <c r="ED22" s="295" t="s">
        <v>485</v>
      </c>
      <c r="EE22" s="295" t="n">
        <v>3.5</v>
      </c>
      <c r="EF22" s="295" t="n">
        <v>9.1</v>
      </c>
      <c r="EG22" s="295" t="n">
        <v>0.9</v>
      </c>
      <c r="EH22" s="295" t="n">
        <v>0.2</v>
      </c>
      <c r="EI22" s="295" t="n">
        <v>0.4</v>
      </c>
      <c r="EJ22" s="295" t="n">
        <v>0.4</v>
      </c>
      <c r="EK22" s="295" t="n">
        <v>0.9</v>
      </c>
      <c r="EL22" s="295" t="n">
        <v>3</v>
      </c>
      <c r="EM22" s="295" t="n">
        <v>7.1</v>
      </c>
      <c r="EN22" s="295" t="n">
        <v>15.9</v>
      </c>
      <c r="EO22" s="310" t="n">
        <v>67.2</v>
      </c>
      <c r="ER22" s="295" t="s">
        <v>486</v>
      </c>
      <c r="ES22" s="295" t="n">
        <v>580533</v>
      </c>
      <c r="ET22" s="295" t="n">
        <v>53743</v>
      </c>
      <c r="EU22" s="295" t="n">
        <v>56924</v>
      </c>
      <c r="EV22" s="295" t="n">
        <v>59338</v>
      </c>
      <c r="EW22" s="295" t="n">
        <v>56889</v>
      </c>
      <c r="EX22" s="295" t="n">
        <v>48035</v>
      </c>
      <c r="EY22" s="295" t="n">
        <v>43730</v>
      </c>
      <c r="EZ22" s="295" t="n">
        <v>39578</v>
      </c>
      <c r="FA22" s="295" t="n">
        <v>37954</v>
      </c>
      <c r="FB22" s="295" t="n">
        <v>36245</v>
      </c>
      <c r="FC22" s="295" t="n">
        <v>32823</v>
      </c>
      <c r="FD22" s="295" t="n">
        <v>28794</v>
      </c>
      <c r="FE22" s="295" t="n">
        <v>23726</v>
      </c>
      <c r="FF22" s="295" t="n">
        <v>19354</v>
      </c>
      <c r="FG22" s="295" t="n">
        <v>15527</v>
      </c>
      <c r="FH22" s="295" t="n">
        <v>11960</v>
      </c>
      <c r="FI22" s="295" t="n">
        <v>8479</v>
      </c>
      <c r="FJ22" s="310" t="n">
        <v>7434</v>
      </c>
      <c r="FM22" s="295" t="s">
        <v>486</v>
      </c>
      <c r="FN22" s="295" t="n">
        <v>290237</v>
      </c>
      <c r="FO22" s="295" t="n">
        <v>27545</v>
      </c>
      <c r="FP22" s="295" t="n">
        <v>28904</v>
      </c>
      <c r="FQ22" s="295" t="n">
        <v>30137</v>
      </c>
      <c r="FR22" s="295" t="n">
        <v>29020</v>
      </c>
      <c r="FS22" s="295" t="n">
        <v>24341</v>
      </c>
      <c r="FT22" s="295" t="n">
        <v>21821</v>
      </c>
      <c r="FU22" s="295" t="n">
        <v>19647</v>
      </c>
      <c r="FV22" s="295" t="n">
        <v>18758</v>
      </c>
      <c r="FW22" s="295" t="n">
        <v>17884</v>
      </c>
      <c r="FX22" s="295" t="n">
        <v>16221</v>
      </c>
      <c r="FY22" s="295" t="n">
        <v>14454</v>
      </c>
      <c r="FZ22" s="295" t="n">
        <v>11957</v>
      </c>
      <c r="GA22" s="295" t="n">
        <v>9743</v>
      </c>
      <c r="GB22" s="295" t="n">
        <v>7500</v>
      </c>
      <c r="GC22" s="295" t="n">
        <v>5565</v>
      </c>
      <c r="GD22" s="295" t="n">
        <v>3799</v>
      </c>
      <c r="GE22" s="310" t="n">
        <v>2941</v>
      </c>
      <c r="GH22" s="295" t="s">
        <v>486</v>
      </c>
      <c r="GI22" s="295" t="n">
        <v>290296</v>
      </c>
      <c r="GJ22" s="295" t="n">
        <v>26198</v>
      </c>
      <c r="GK22" s="295" t="n">
        <v>28020</v>
      </c>
      <c r="GL22" s="295" t="n">
        <v>29201</v>
      </c>
      <c r="GM22" s="295" t="n">
        <v>27869</v>
      </c>
      <c r="GN22" s="295" t="n">
        <v>23694</v>
      </c>
      <c r="GO22" s="295" t="n">
        <v>21909</v>
      </c>
      <c r="GP22" s="295" t="n">
        <v>19931</v>
      </c>
      <c r="GQ22" s="295" t="n">
        <v>19196</v>
      </c>
      <c r="GR22" s="295" t="n">
        <v>18361</v>
      </c>
      <c r="GS22" s="295" t="n">
        <v>16602</v>
      </c>
      <c r="GT22" s="295" t="n">
        <v>14340</v>
      </c>
      <c r="GU22" s="295" t="n">
        <v>11769</v>
      </c>
      <c r="GV22" s="295" t="n">
        <v>9611</v>
      </c>
      <c r="GW22" s="295" t="n">
        <v>8027</v>
      </c>
      <c r="GX22" s="295" t="n">
        <v>6395</v>
      </c>
      <c r="GY22" s="295" t="n">
        <v>4680</v>
      </c>
      <c r="GZ22" s="310" t="n">
        <v>4493</v>
      </c>
      <c r="HC22" s="196" t="s">
        <v>212</v>
      </c>
      <c r="HD22" s="197" t="s">
        <v>62</v>
      </c>
      <c r="HE22" s="197" t="n">
        <v>1</v>
      </c>
      <c r="HF22" s="198" t="n">
        <f aca="false">FG6</f>
        <v>1203332</v>
      </c>
      <c r="HG22" s="198" t="n">
        <f aca="false">AL6</f>
        <v>26135</v>
      </c>
      <c r="HH22" s="199" t="n">
        <f aca="false">HG22/HF22</f>
        <v>0.0217188606303165</v>
      </c>
      <c r="HI22" s="200" t="n">
        <f aca="false">2*HE22*HH22/(2+HE22*HH22)</f>
        <v>0.0214855399069138</v>
      </c>
      <c r="HK22" s="196" t="s">
        <v>212</v>
      </c>
      <c r="HL22" s="197" t="s">
        <v>62</v>
      </c>
      <c r="HM22" s="197" t="n">
        <v>1</v>
      </c>
      <c r="HN22" s="198" t="n">
        <f aca="false">GB6</f>
        <v>539752</v>
      </c>
      <c r="HO22" s="198" t="n">
        <f aca="false">BQ6</f>
        <v>16696</v>
      </c>
      <c r="HP22" s="199" t="n">
        <f aca="false">HO22/HN22</f>
        <v>0.0309327246587322</v>
      </c>
      <c r="HQ22" s="200" t="n">
        <f aca="false">2*HM22*HP22/(2+HM22*HP22)</f>
        <v>0.0304615945995256</v>
      </c>
      <c r="HS22" s="196" t="s">
        <v>212</v>
      </c>
      <c r="HT22" s="313" t="s">
        <v>62</v>
      </c>
      <c r="HU22" s="313" t="n">
        <v>1</v>
      </c>
      <c r="HV22" s="198" t="n">
        <f aca="false">GW6</f>
        <v>663580</v>
      </c>
      <c r="HW22" s="314" t="n">
        <f aca="false">CV6</f>
        <v>9426</v>
      </c>
      <c r="HX22" s="199" t="n">
        <f aca="false">HW22/HV22</f>
        <v>0.0142047680761928</v>
      </c>
      <c r="HY22" s="200" t="n">
        <f aca="false">2*HU22*HX22/(2+HU22*HX22)</f>
        <v>0.0141045918481864</v>
      </c>
      <c r="HZ22" s="160" t="n">
        <f aca="false">HV22+HN22-HF22</f>
        <v>0</v>
      </c>
      <c r="IA22" s="160" t="n">
        <f aca="false">HW22+HO22-HG22</f>
        <v>-13</v>
      </c>
      <c r="IC22" s="160" t="n">
        <f aca="false">SUM(IN24:IN27)</f>
        <v>67157</v>
      </c>
      <c r="ID22" s="160" t="n">
        <f aca="false">SUM(IN51:IN54)</f>
        <v>22937</v>
      </c>
      <c r="IE22" s="160" t="n">
        <f aca="false">SUM(IN78:IN81)</f>
        <v>44220</v>
      </c>
      <c r="IM22" s="196" t="s">
        <v>214</v>
      </c>
      <c r="IN22" s="198" t="n">
        <v>39596</v>
      </c>
    </row>
    <row r="23" customFormat="false" ht="15" hidden="false" customHeight="false" outlineLevel="0" collapsed="false">
      <c r="A23" s="295" t="s">
        <v>486</v>
      </c>
      <c r="B23" s="295" t="n">
        <v>10799</v>
      </c>
      <c r="C23" s="295" t="n">
        <v>56</v>
      </c>
      <c r="D23" s="295" t="n">
        <v>1761</v>
      </c>
      <c r="E23" s="295" t="n">
        <v>3003</v>
      </c>
      <c r="F23" s="295" t="n">
        <v>2654</v>
      </c>
      <c r="G23" s="295" t="n">
        <v>1957</v>
      </c>
      <c r="H23" s="295" t="n">
        <v>1040</v>
      </c>
      <c r="I23" s="295" t="n">
        <v>266</v>
      </c>
      <c r="J23" s="295" t="n">
        <v>9</v>
      </c>
      <c r="K23" s="295" t="n">
        <v>0</v>
      </c>
      <c r="L23" s="310" t="n">
        <v>53</v>
      </c>
      <c r="N23" s="295" t="s">
        <v>486</v>
      </c>
      <c r="O23" s="295" t="n">
        <v>3353</v>
      </c>
      <c r="P23" s="295" t="n">
        <v>95</v>
      </c>
      <c r="Q23" s="295" t="n">
        <v>24</v>
      </c>
      <c r="R23" s="295" t="n">
        <v>53</v>
      </c>
      <c r="S23" s="295" t="n">
        <v>172</v>
      </c>
      <c r="T23" s="295" t="n">
        <v>9</v>
      </c>
      <c r="U23" s="295" t="n">
        <v>2</v>
      </c>
      <c r="V23" s="295" t="n">
        <v>5</v>
      </c>
      <c r="W23" s="295" t="n">
        <v>4</v>
      </c>
      <c r="X23" s="295" t="n">
        <v>14</v>
      </c>
      <c r="Y23" s="295" t="n">
        <v>16</v>
      </c>
      <c r="Z23" s="295" t="n">
        <v>38</v>
      </c>
      <c r="AA23" s="310" t="n">
        <v>41</v>
      </c>
      <c r="AC23" s="295" t="s">
        <v>486</v>
      </c>
      <c r="AD23" s="295" t="n">
        <v>37</v>
      </c>
      <c r="AE23" s="295" t="n">
        <v>39</v>
      </c>
      <c r="AF23" s="295" t="n">
        <v>60</v>
      </c>
      <c r="AG23" s="295" t="n">
        <v>73</v>
      </c>
      <c r="AH23" s="295" t="n">
        <v>122</v>
      </c>
      <c r="AI23" s="295" t="n">
        <v>171</v>
      </c>
      <c r="AJ23" s="295" t="n">
        <v>199</v>
      </c>
      <c r="AK23" s="295" t="n">
        <v>269</v>
      </c>
      <c r="AL23" s="295" t="n">
        <v>304</v>
      </c>
      <c r="AM23" s="295" t="n">
        <v>399</v>
      </c>
      <c r="AN23" s="295" t="n">
        <v>428</v>
      </c>
      <c r="AO23" s="295" t="n">
        <v>370</v>
      </c>
      <c r="AP23" s="295" t="n">
        <v>570</v>
      </c>
      <c r="AQ23" s="310" t="n">
        <v>11</v>
      </c>
      <c r="AS23" s="295" t="s">
        <v>486</v>
      </c>
      <c r="AT23" s="295" t="n">
        <v>2018</v>
      </c>
      <c r="AU23" s="295" t="n">
        <v>52</v>
      </c>
      <c r="AV23" s="295" t="n">
        <v>13</v>
      </c>
      <c r="AW23" s="295" t="n">
        <v>30</v>
      </c>
      <c r="AX23" s="295" t="n">
        <v>95</v>
      </c>
      <c r="AY23" s="295" t="n">
        <v>7</v>
      </c>
      <c r="AZ23" s="295" t="n">
        <v>1</v>
      </c>
      <c r="BA23" s="295" t="n">
        <v>3</v>
      </c>
      <c r="BB23" s="295" t="n">
        <v>2</v>
      </c>
      <c r="BC23" s="295" t="n">
        <v>7</v>
      </c>
      <c r="BD23" s="295" t="n">
        <v>11</v>
      </c>
      <c r="BE23" s="295" t="n">
        <v>25</v>
      </c>
      <c r="BF23" s="310" t="n">
        <v>37</v>
      </c>
      <c r="BH23" s="295" t="s">
        <v>486</v>
      </c>
      <c r="BI23" s="295" t="n">
        <v>27</v>
      </c>
      <c r="BJ23" s="295" t="n">
        <v>27</v>
      </c>
      <c r="BK23" s="295" t="n">
        <v>42</v>
      </c>
      <c r="BL23" s="295" t="n">
        <v>53</v>
      </c>
      <c r="BM23" s="295" t="n">
        <v>85</v>
      </c>
      <c r="BN23" s="295" t="n">
        <v>118</v>
      </c>
      <c r="BO23" s="295" t="n">
        <v>144</v>
      </c>
      <c r="BP23" s="295" t="n">
        <v>185</v>
      </c>
      <c r="BQ23" s="295" t="n">
        <v>218</v>
      </c>
      <c r="BR23" s="295" t="n">
        <v>248</v>
      </c>
      <c r="BS23" s="295" t="n">
        <v>259</v>
      </c>
      <c r="BT23" s="295" t="n">
        <v>191</v>
      </c>
      <c r="BU23" s="295" t="n">
        <v>225</v>
      </c>
      <c r="BV23" s="310" t="n">
        <v>8</v>
      </c>
      <c r="BX23" s="295" t="s">
        <v>486</v>
      </c>
      <c r="BY23" s="295" t="n">
        <v>1333</v>
      </c>
      <c r="BZ23" s="295" t="n">
        <v>43</v>
      </c>
      <c r="CA23" s="295" t="n">
        <v>10</v>
      </c>
      <c r="CB23" s="295" t="n">
        <v>22</v>
      </c>
      <c r="CC23" s="295" t="n">
        <v>75</v>
      </c>
      <c r="CD23" s="295" t="n">
        <v>2</v>
      </c>
      <c r="CE23" s="295" t="n">
        <v>1</v>
      </c>
      <c r="CF23" s="295" t="n">
        <v>2</v>
      </c>
      <c r="CG23" s="295" t="n">
        <v>2</v>
      </c>
      <c r="CH23" s="295" t="n">
        <v>7</v>
      </c>
      <c r="CI23" s="295" t="n">
        <v>5</v>
      </c>
      <c r="CJ23" s="295" t="n">
        <v>13</v>
      </c>
      <c r="CK23" s="310" t="n">
        <v>4</v>
      </c>
      <c r="CM23" s="295" t="s">
        <v>486</v>
      </c>
      <c r="CN23" s="295" t="n">
        <v>10</v>
      </c>
      <c r="CO23" s="295" t="n">
        <v>12</v>
      </c>
      <c r="CP23" s="295" t="n">
        <v>18</v>
      </c>
      <c r="CQ23" s="295" t="n">
        <v>20</v>
      </c>
      <c r="CR23" s="295" t="n">
        <v>37</v>
      </c>
      <c r="CS23" s="295" t="n">
        <v>53</v>
      </c>
      <c r="CT23" s="295" t="n">
        <v>55</v>
      </c>
      <c r="CU23" s="295" t="n">
        <v>84</v>
      </c>
      <c r="CV23" s="295" t="n">
        <v>86</v>
      </c>
      <c r="CW23" s="295" t="n">
        <v>151</v>
      </c>
      <c r="CX23" s="295" t="n">
        <v>169</v>
      </c>
      <c r="CY23" s="295" t="n">
        <v>179</v>
      </c>
      <c r="CZ23" s="295" t="n">
        <v>345</v>
      </c>
      <c r="DA23" s="310" t="n">
        <v>3</v>
      </c>
      <c r="DD23" s="295" t="s">
        <v>486</v>
      </c>
      <c r="DE23" s="295" t="n">
        <v>5.8</v>
      </c>
      <c r="DF23" s="295" t="n">
        <v>15.9</v>
      </c>
      <c r="DG23" s="295" t="n">
        <v>0.5</v>
      </c>
      <c r="DH23" s="295" t="n">
        <v>0.3</v>
      </c>
      <c r="DI23" s="295" t="n">
        <v>0.8</v>
      </c>
      <c r="DJ23" s="295" t="n">
        <v>0.9</v>
      </c>
      <c r="DK23" s="295" t="n">
        <v>1.8</v>
      </c>
      <c r="DL23" s="295" t="n">
        <v>4.8</v>
      </c>
      <c r="DM23" s="295" t="n">
        <v>10.9</v>
      </c>
      <c r="DN23" s="295" t="n">
        <v>25.6</v>
      </c>
      <c r="DO23" s="310" t="n">
        <v>86</v>
      </c>
      <c r="DQ23" s="295" t="s">
        <v>486</v>
      </c>
      <c r="DR23" s="295" t="n">
        <v>7</v>
      </c>
      <c r="DS23" s="295" t="n">
        <v>17.1</v>
      </c>
      <c r="DT23" s="295" t="n">
        <v>0.6</v>
      </c>
      <c r="DU23" s="295" t="n">
        <v>0.3</v>
      </c>
      <c r="DV23" s="295" t="n">
        <v>1.2</v>
      </c>
      <c r="DW23" s="295" t="n">
        <v>1.3</v>
      </c>
      <c r="DX23" s="295" t="n">
        <v>2.6</v>
      </c>
      <c r="DY23" s="295" t="n">
        <v>6.6</v>
      </c>
      <c r="DZ23" s="295" t="n">
        <v>15.2</v>
      </c>
      <c r="EA23" s="295" t="n">
        <v>35.7</v>
      </c>
      <c r="EB23" s="310" t="n">
        <v>100.1</v>
      </c>
      <c r="ED23" s="295" t="s">
        <v>486</v>
      </c>
      <c r="EE23" s="295" t="n">
        <v>4.6</v>
      </c>
      <c r="EF23" s="295" t="n">
        <v>14.3</v>
      </c>
      <c r="EG23" s="295" t="n">
        <v>0.3</v>
      </c>
      <c r="EH23" s="295" t="n">
        <v>0.2</v>
      </c>
      <c r="EI23" s="295" t="n">
        <v>0.3</v>
      </c>
      <c r="EJ23" s="295" t="n">
        <v>0.5</v>
      </c>
      <c r="EK23" s="295" t="n">
        <v>1</v>
      </c>
      <c r="EL23" s="295" t="n">
        <v>2.9</v>
      </c>
      <c r="EM23" s="295" t="n">
        <v>6.5</v>
      </c>
      <c r="EN23" s="295" t="n">
        <v>16.4</v>
      </c>
      <c r="EO23" s="310" t="n">
        <v>75.5</v>
      </c>
      <c r="ER23" s="295" t="s">
        <v>487</v>
      </c>
      <c r="ES23" s="295" t="n">
        <v>1122260</v>
      </c>
      <c r="ET23" s="295" t="n">
        <v>130043</v>
      </c>
      <c r="EU23" s="295" t="n">
        <v>133053</v>
      </c>
      <c r="EV23" s="295" t="n">
        <v>124343</v>
      </c>
      <c r="EW23" s="295" t="n">
        <v>113260</v>
      </c>
      <c r="EX23" s="295" t="n">
        <v>100947</v>
      </c>
      <c r="EY23" s="295" t="n">
        <v>88771</v>
      </c>
      <c r="EZ23" s="295" t="n">
        <v>73246</v>
      </c>
      <c r="FA23" s="295" t="n">
        <v>65289</v>
      </c>
      <c r="FB23" s="295" t="n">
        <v>58591</v>
      </c>
      <c r="FC23" s="295" t="n">
        <v>52842</v>
      </c>
      <c r="FD23" s="295" t="n">
        <v>46434</v>
      </c>
      <c r="FE23" s="295" t="n">
        <v>36884</v>
      </c>
      <c r="FF23" s="295" t="n">
        <v>30050</v>
      </c>
      <c r="FG23" s="295" t="n">
        <v>24669</v>
      </c>
      <c r="FH23" s="295" t="n">
        <v>19193</v>
      </c>
      <c r="FI23" s="295" t="n">
        <v>13328</v>
      </c>
      <c r="FJ23" s="310" t="n">
        <v>11317</v>
      </c>
      <c r="FM23" s="295" t="s">
        <v>487</v>
      </c>
      <c r="FN23" s="295" t="n">
        <v>558506</v>
      </c>
      <c r="FO23" s="295" t="n">
        <v>65915</v>
      </c>
      <c r="FP23" s="295" t="n">
        <v>67386</v>
      </c>
      <c r="FQ23" s="295" t="n">
        <v>63047</v>
      </c>
      <c r="FR23" s="295" t="n">
        <v>57443</v>
      </c>
      <c r="FS23" s="295" t="n">
        <v>50396</v>
      </c>
      <c r="FT23" s="295" t="n">
        <v>43609</v>
      </c>
      <c r="FU23" s="295" t="n">
        <v>36229</v>
      </c>
      <c r="FV23" s="295" t="n">
        <v>32519</v>
      </c>
      <c r="FW23" s="295" t="n">
        <v>28932</v>
      </c>
      <c r="FX23" s="295" t="n">
        <v>26023</v>
      </c>
      <c r="FY23" s="295" t="n">
        <v>22817</v>
      </c>
      <c r="FZ23" s="295" t="n">
        <v>18041</v>
      </c>
      <c r="GA23" s="295" t="n">
        <v>14737</v>
      </c>
      <c r="GB23" s="295" t="n">
        <v>11872</v>
      </c>
      <c r="GC23" s="295" t="n">
        <v>9008</v>
      </c>
      <c r="GD23" s="295" t="n">
        <v>6018</v>
      </c>
      <c r="GE23" s="310" t="n">
        <v>4514</v>
      </c>
      <c r="GH23" s="295" t="s">
        <v>487</v>
      </c>
      <c r="GI23" s="295" t="n">
        <v>563754</v>
      </c>
      <c r="GJ23" s="295" t="n">
        <v>64128</v>
      </c>
      <c r="GK23" s="295" t="n">
        <v>65667</v>
      </c>
      <c r="GL23" s="295" t="n">
        <v>61296</v>
      </c>
      <c r="GM23" s="295" t="n">
        <v>55817</v>
      </c>
      <c r="GN23" s="295" t="n">
        <v>50551</v>
      </c>
      <c r="GO23" s="295" t="n">
        <v>45162</v>
      </c>
      <c r="GP23" s="295" t="n">
        <v>37017</v>
      </c>
      <c r="GQ23" s="295" t="n">
        <v>32770</v>
      </c>
      <c r="GR23" s="295" t="n">
        <v>29659</v>
      </c>
      <c r="GS23" s="295" t="n">
        <v>26819</v>
      </c>
      <c r="GT23" s="295" t="n">
        <v>23617</v>
      </c>
      <c r="GU23" s="295" t="n">
        <v>18843</v>
      </c>
      <c r="GV23" s="295" t="n">
        <v>15313</v>
      </c>
      <c r="GW23" s="295" t="n">
        <v>12797</v>
      </c>
      <c r="GX23" s="295" t="n">
        <v>10185</v>
      </c>
      <c r="GY23" s="295" t="n">
        <v>7310</v>
      </c>
      <c r="GZ23" s="310" t="n">
        <v>6803</v>
      </c>
      <c r="HC23" s="203" t="s">
        <v>213</v>
      </c>
      <c r="HD23" s="204" t="s">
        <v>64</v>
      </c>
      <c r="HE23" s="204" t="n">
        <v>1</v>
      </c>
      <c r="HF23" s="205" t="n">
        <f aca="false">FH6</f>
        <v>1028725</v>
      </c>
      <c r="HG23" s="205" t="n">
        <f aca="false">AM6</f>
        <v>35141</v>
      </c>
      <c r="HH23" s="206" t="n">
        <f aca="false">HG23/HF23</f>
        <v>0.0341597608690369</v>
      </c>
      <c r="HI23" s="207" t="n">
        <f aca="false">2*HE23*HH23/(2+HE23*HH23)</f>
        <v>0.0335861140566886</v>
      </c>
      <c r="HK23" s="203" t="s">
        <v>213</v>
      </c>
      <c r="HL23" s="204" t="s">
        <v>64</v>
      </c>
      <c r="HM23" s="204" t="n">
        <v>1</v>
      </c>
      <c r="HN23" s="205" t="n">
        <f aca="false">GC6</f>
        <v>436214</v>
      </c>
      <c r="HO23" s="205" t="n">
        <f aca="false">BR6</f>
        <v>21176</v>
      </c>
      <c r="HP23" s="206" t="n">
        <f aca="false">HO23/HN23</f>
        <v>0.0485449802161325</v>
      </c>
      <c r="HQ23" s="207" t="n">
        <f aca="false">2*HM23*HP23/(2+HM23*HP23)</f>
        <v>0.0473945953688659</v>
      </c>
      <c r="HS23" s="203" t="s">
        <v>213</v>
      </c>
      <c r="HT23" s="316" t="s">
        <v>64</v>
      </c>
      <c r="HU23" s="316" t="n">
        <v>1</v>
      </c>
      <c r="HV23" s="205" t="n">
        <f aca="false">GX6</f>
        <v>592511</v>
      </c>
      <c r="HW23" s="317" t="n">
        <f aca="false">CW6</f>
        <v>13953</v>
      </c>
      <c r="HX23" s="206" t="n">
        <f aca="false">HW23/HV23</f>
        <v>0.0235489298932847</v>
      </c>
      <c r="HY23" s="207" t="n">
        <f aca="false">2*HU23*HX23/(2+HU23*HX23)</f>
        <v>0.0232748806272024</v>
      </c>
      <c r="HZ23" s="160" t="n">
        <f aca="false">HV23+HN23-HF23</f>
        <v>0</v>
      </c>
      <c r="IA23" s="160" t="n">
        <f aca="false">HW23+HO23-HG23</f>
        <v>-12</v>
      </c>
      <c r="IE23" s="318"/>
      <c r="IM23" s="203" t="s">
        <v>215</v>
      </c>
      <c r="IN23" s="205" t="n">
        <v>47969</v>
      </c>
    </row>
    <row r="24" customFormat="false" ht="15" hidden="false" customHeight="false" outlineLevel="0" collapsed="false">
      <c r="A24" s="295" t="s">
        <v>487</v>
      </c>
      <c r="B24" s="295" t="n">
        <v>24670</v>
      </c>
      <c r="C24" s="295" t="n">
        <v>96</v>
      </c>
      <c r="D24" s="295" t="n">
        <v>3545</v>
      </c>
      <c r="E24" s="295" t="n">
        <v>7083</v>
      </c>
      <c r="F24" s="295" t="n">
        <v>6328</v>
      </c>
      <c r="G24" s="295" t="n">
        <v>4291</v>
      </c>
      <c r="H24" s="295" t="n">
        <v>2389</v>
      </c>
      <c r="I24" s="295" t="n">
        <v>784</v>
      </c>
      <c r="J24" s="295" t="n">
        <v>56</v>
      </c>
      <c r="K24" s="295" t="n">
        <v>9</v>
      </c>
      <c r="L24" s="310" t="n">
        <v>89</v>
      </c>
      <c r="N24" s="295" t="s">
        <v>487</v>
      </c>
      <c r="O24" s="295" t="n">
        <v>6114</v>
      </c>
      <c r="P24" s="295" t="n">
        <v>180</v>
      </c>
      <c r="Q24" s="295" t="n">
        <v>58</v>
      </c>
      <c r="R24" s="295" t="n">
        <v>179</v>
      </c>
      <c r="S24" s="295" t="n">
        <v>417</v>
      </c>
      <c r="T24" s="295" t="n">
        <v>61</v>
      </c>
      <c r="U24" s="295" t="n">
        <v>28</v>
      </c>
      <c r="V24" s="295" t="n">
        <v>13</v>
      </c>
      <c r="W24" s="295" t="n">
        <v>12</v>
      </c>
      <c r="X24" s="295" t="n">
        <v>53</v>
      </c>
      <c r="Y24" s="295" t="n">
        <v>51</v>
      </c>
      <c r="Z24" s="295" t="n">
        <v>83</v>
      </c>
      <c r="AA24" s="310" t="n">
        <v>108</v>
      </c>
      <c r="AC24" s="295" t="s">
        <v>487</v>
      </c>
      <c r="AD24" s="295" t="n">
        <v>108</v>
      </c>
      <c r="AE24" s="295" t="n">
        <v>99</v>
      </c>
      <c r="AF24" s="295" t="n">
        <v>118</v>
      </c>
      <c r="AG24" s="295" t="n">
        <v>160</v>
      </c>
      <c r="AH24" s="295" t="n">
        <v>218</v>
      </c>
      <c r="AI24" s="295" t="n">
        <v>325</v>
      </c>
      <c r="AJ24" s="295" t="n">
        <v>392</v>
      </c>
      <c r="AK24" s="295" t="n">
        <v>450</v>
      </c>
      <c r="AL24" s="295" t="n">
        <v>521</v>
      </c>
      <c r="AM24" s="295" t="n">
        <v>680</v>
      </c>
      <c r="AN24" s="295" t="n">
        <v>685</v>
      </c>
      <c r="AO24" s="295" t="n">
        <v>601</v>
      </c>
      <c r="AP24" s="295" t="n">
        <v>931</v>
      </c>
      <c r="AQ24" s="310" t="n">
        <v>0</v>
      </c>
      <c r="AS24" s="295" t="s">
        <v>487</v>
      </c>
      <c r="AT24" s="295" t="n">
        <v>3432</v>
      </c>
      <c r="AU24" s="295" t="n">
        <v>103</v>
      </c>
      <c r="AV24" s="295" t="n">
        <v>32</v>
      </c>
      <c r="AW24" s="295" t="n">
        <v>86</v>
      </c>
      <c r="AX24" s="295" t="n">
        <v>221</v>
      </c>
      <c r="AY24" s="295" t="n">
        <v>34</v>
      </c>
      <c r="AZ24" s="295" t="n">
        <v>18</v>
      </c>
      <c r="BA24" s="295" t="n">
        <v>9</v>
      </c>
      <c r="BB24" s="295" t="n">
        <v>6</v>
      </c>
      <c r="BC24" s="295" t="n">
        <v>34</v>
      </c>
      <c r="BD24" s="295" t="n">
        <v>33</v>
      </c>
      <c r="BE24" s="295" t="n">
        <v>59</v>
      </c>
      <c r="BF24" s="310" t="n">
        <v>67</v>
      </c>
      <c r="BH24" s="295" t="s">
        <v>487</v>
      </c>
      <c r="BI24" s="295" t="n">
        <v>70</v>
      </c>
      <c r="BJ24" s="295" t="n">
        <v>67</v>
      </c>
      <c r="BK24" s="295" t="n">
        <v>75</v>
      </c>
      <c r="BL24" s="295" t="n">
        <v>104</v>
      </c>
      <c r="BM24" s="295" t="n">
        <v>140</v>
      </c>
      <c r="BN24" s="295" t="n">
        <v>212</v>
      </c>
      <c r="BO24" s="295" t="n">
        <v>252</v>
      </c>
      <c r="BP24" s="295" t="n">
        <v>286</v>
      </c>
      <c r="BQ24" s="295" t="n">
        <v>296</v>
      </c>
      <c r="BR24" s="295" t="n">
        <v>392</v>
      </c>
      <c r="BS24" s="295" t="n">
        <v>385</v>
      </c>
      <c r="BT24" s="295" t="n">
        <v>294</v>
      </c>
      <c r="BU24" s="295" t="n">
        <v>378</v>
      </c>
      <c r="BV24" s="310" t="n">
        <v>0</v>
      </c>
      <c r="BX24" s="295" t="s">
        <v>487</v>
      </c>
      <c r="BY24" s="295" t="n">
        <v>2676</v>
      </c>
      <c r="BZ24" s="295" t="n">
        <v>76</v>
      </c>
      <c r="CA24" s="295" t="n">
        <v>26</v>
      </c>
      <c r="CB24" s="295" t="n">
        <v>92</v>
      </c>
      <c r="CC24" s="295" t="n">
        <v>194</v>
      </c>
      <c r="CD24" s="295" t="n">
        <v>27</v>
      </c>
      <c r="CE24" s="295" t="n">
        <v>10</v>
      </c>
      <c r="CF24" s="295" t="n">
        <v>4</v>
      </c>
      <c r="CG24" s="295" t="n">
        <v>6</v>
      </c>
      <c r="CH24" s="295" t="n">
        <v>19</v>
      </c>
      <c r="CI24" s="295" t="n">
        <v>18</v>
      </c>
      <c r="CJ24" s="295" t="n">
        <v>24</v>
      </c>
      <c r="CK24" s="310" t="n">
        <v>41</v>
      </c>
      <c r="CM24" s="295" t="s">
        <v>487</v>
      </c>
      <c r="CN24" s="295" t="n">
        <v>37</v>
      </c>
      <c r="CO24" s="295" t="n">
        <v>32</v>
      </c>
      <c r="CP24" s="295" t="n">
        <v>43</v>
      </c>
      <c r="CQ24" s="295" t="n">
        <v>56</v>
      </c>
      <c r="CR24" s="295" t="n">
        <v>78</v>
      </c>
      <c r="CS24" s="295" t="n">
        <v>113</v>
      </c>
      <c r="CT24" s="295" t="n">
        <v>140</v>
      </c>
      <c r="CU24" s="295" t="n">
        <v>163</v>
      </c>
      <c r="CV24" s="295" t="n">
        <v>224</v>
      </c>
      <c r="CW24" s="295" t="n">
        <v>288</v>
      </c>
      <c r="CX24" s="295" t="n">
        <v>299</v>
      </c>
      <c r="CY24" s="295" t="n">
        <v>307</v>
      </c>
      <c r="CZ24" s="295" t="n">
        <v>553</v>
      </c>
      <c r="DA24" s="310" t="n">
        <v>0</v>
      </c>
      <c r="DD24" s="295" t="s">
        <v>487</v>
      </c>
      <c r="DE24" s="295" t="n">
        <v>5.4</v>
      </c>
      <c r="DF24" s="295" t="n">
        <v>16.9</v>
      </c>
      <c r="DG24" s="295" t="n">
        <v>1.1</v>
      </c>
      <c r="DH24" s="295" t="n">
        <v>0.4</v>
      </c>
      <c r="DI24" s="295" t="n">
        <v>0.9</v>
      </c>
      <c r="DJ24" s="295" t="n">
        <v>1.3</v>
      </c>
      <c r="DK24" s="295" t="n">
        <v>2.2</v>
      </c>
      <c r="DL24" s="295" t="n">
        <v>5.5</v>
      </c>
      <c r="DM24" s="295" t="n">
        <v>12.6</v>
      </c>
      <c r="DN24" s="295" t="n">
        <v>27.4</v>
      </c>
      <c r="DO24" s="310" t="n">
        <v>90</v>
      </c>
      <c r="DQ24" s="295" t="s">
        <v>487</v>
      </c>
      <c r="DR24" s="295" t="n">
        <v>6.1</v>
      </c>
      <c r="DS24" s="295" t="n">
        <v>17.5</v>
      </c>
      <c r="DT24" s="295" t="n">
        <v>1.3</v>
      </c>
      <c r="DU24" s="295" t="n">
        <v>0.5</v>
      </c>
      <c r="DV24" s="295" t="n">
        <v>1.2</v>
      </c>
      <c r="DW24" s="295" t="n">
        <v>1.7</v>
      </c>
      <c r="DX24" s="295" t="n">
        <v>2.9</v>
      </c>
      <c r="DY24" s="295" t="n">
        <v>7.2</v>
      </c>
      <c r="DZ24" s="295" t="n">
        <v>16.4</v>
      </c>
      <c r="EA24" s="295" t="n">
        <v>33</v>
      </c>
      <c r="EB24" s="310" t="n">
        <v>100.4</v>
      </c>
      <c r="ED24" s="295" t="s">
        <v>487</v>
      </c>
      <c r="EE24" s="295" t="n">
        <v>4.7</v>
      </c>
      <c r="EF24" s="295" t="n">
        <v>16.1</v>
      </c>
      <c r="EG24" s="295" t="n">
        <v>0.9</v>
      </c>
      <c r="EH24" s="295" t="n">
        <v>0.3</v>
      </c>
      <c r="EI24" s="295" t="n">
        <v>0.6</v>
      </c>
      <c r="EJ24" s="295" t="n">
        <v>0.8</v>
      </c>
      <c r="EK24" s="295" t="n">
        <v>1.6</v>
      </c>
      <c r="EL24" s="295" t="n">
        <v>3.8</v>
      </c>
      <c r="EM24" s="295" t="n">
        <v>8.9</v>
      </c>
      <c r="EN24" s="295" t="n">
        <v>22.3</v>
      </c>
      <c r="EO24" s="310" t="n">
        <v>82.1</v>
      </c>
      <c r="ER24" s="295" t="s">
        <v>488</v>
      </c>
      <c r="ES24" s="295" t="n">
        <v>647156</v>
      </c>
      <c r="ET24" s="295" t="n">
        <v>66481</v>
      </c>
      <c r="EU24" s="295" t="n">
        <v>65613</v>
      </c>
      <c r="EV24" s="295" t="n">
        <v>62458</v>
      </c>
      <c r="EW24" s="295" t="n">
        <v>58937</v>
      </c>
      <c r="EX24" s="295" t="n">
        <v>56340</v>
      </c>
      <c r="EY24" s="295" t="n">
        <v>53272</v>
      </c>
      <c r="EZ24" s="295" t="n">
        <v>43890</v>
      </c>
      <c r="FA24" s="295" t="n">
        <v>37609</v>
      </c>
      <c r="FB24" s="295" t="n">
        <v>35392</v>
      </c>
      <c r="FC24" s="295" t="n">
        <v>33955</v>
      </c>
      <c r="FD24" s="295" t="n">
        <v>32053</v>
      </c>
      <c r="FE24" s="295" t="n">
        <v>27265</v>
      </c>
      <c r="FF24" s="295" t="n">
        <v>21890</v>
      </c>
      <c r="FG24" s="295" t="n">
        <v>17830</v>
      </c>
      <c r="FH24" s="295" t="n">
        <v>14750</v>
      </c>
      <c r="FI24" s="295" t="n">
        <v>10691</v>
      </c>
      <c r="FJ24" s="310" t="n">
        <v>8730</v>
      </c>
      <c r="FM24" s="295" t="s">
        <v>488</v>
      </c>
      <c r="FN24" s="295" t="n">
        <v>318000</v>
      </c>
      <c r="FO24" s="295" t="n">
        <v>33798</v>
      </c>
      <c r="FP24" s="295" t="n">
        <v>33206</v>
      </c>
      <c r="FQ24" s="295" t="n">
        <v>31755</v>
      </c>
      <c r="FR24" s="295" t="n">
        <v>29902</v>
      </c>
      <c r="FS24" s="295" t="n">
        <v>28513</v>
      </c>
      <c r="FT24" s="295" t="n">
        <v>26817</v>
      </c>
      <c r="FU24" s="295" t="n">
        <v>21668</v>
      </c>
      <c r="FV24" s="295" t="n">
        <v>18502</v>
      </c>
      <c r="FW24" s="295" t="n">
        <v>16986</v>
      </c>
      <c r="FX24" s="295" t="n">
        <v>16006</v>
      </c>
      <c r="FY24" s="295" t="n">
        <v>15282</v>
      </c>
      <c r="FZ24" s="295" t="n">
        <v>13008</v>
      </c>
      <c r="GA24" s="295" t="n">
        <v>10175</v>
      </c>
      <c r="GB24" s="295" t="n">
        <v>8041</v>
      </c>
      <c r="GC24" s="295" t="n">
        <v>6500</v>
      </c>
      <c r="GD24" s="295" t="n">
        <v>4537</v>
      </c>
      <c r="GE24" s="310" t="n">
        <v>3304</v>
      </c>
      <c r="GH24" s="295" t="s">
        <v>488</v>
      </c>
      <c r="GI24" s="295" t="n">
        <v>329156</v>
      </c>
      <c r="GJ24" s="295" t="n">
        <v>32683</v>
      </c>
      <c r="GK24" s="295" t="n">
        <v>32407</v>
      </c>
      <c r="GL24" s="295" t="n">
        <v>30703</v>
      </c>
      <c r="GM24" s="295" t="n">
        <v>29035</v>
      </c>
      <c r="GN24" s="295" t="n">
        <v>27827</v>
      </c>
      <c r="GO24" s="295" t="n">
        <v>26455</v>
      </c>
      <c r="GP24" s="295" t="n">
        <v>22222</v>
      </c>
      <c r="GQ24" s="295" t="n">
        <v>19107</v>
      </c>
      <c r="GR24" s="295" t="n">
        <v>18406</v>
      </c>
      <c r="GS24" s="295" t="n">
        <v>17949</v>
      </c>
      <c r="GT24" s="295" t="n">
        <v>16771</v>
      </c>
      <c r="GU24" s="295" t="n">
        <v>14257</v>
      </c>
      <c r="GV24" s="295" t="n">
        <v>11715</v>
      </c>
      <c r="GW24" s="295" t="n">
        <v>9789</v>
      </c>
      <c r="GX24" s="295" t="n">
        <v>8250</v>
      </c>
      <c r="GY24" s="295" t="n">
        <v>6154</v>
      </c>
      <c r="GZ24" s="310" t="n">
        <v>5426</v>
      </c>
      <c r="HC24" s="196" t="s">
        <v>214</v>
      </c>
      <c r="HD24" s="197" t="s">
        <v>69</v>
      </c>
      <c r="HE24" s="197" t="n">
        <v>1</v>
      </c>
      <c r="HF24" s="198" t="n">
        <f aca="false">FI6</f>
        <v>785043</v>
      </c>
      <c r="HG24" s="198" t="n">
        <f aca="false">AN6</f>
        <v>41706</v>
      </c>
      <c r="HH24" s="199" t="n">
        <f aca="false">HG24/HF24</f>
        <v>0.0531257523473237</v>
      </c>
      <c r="HI24" s="200" t="n">
        <f aca="false">2*HE24*HH24/(2+HE24*HH24)</f>
        <v>0.0517510944340213</v>
      </c>
      <c r="HK24" s="196" t="s">
        <v>214</v>
      </c>
      <c r="HL24" s="197" t="s">
        <v>69</v>
      </c>
      <c r="HM24" s="197" t="n">
        <v>1</v>
      </c>
      <c r="HN24" s="198" t="n">
        <f aca="false">GD6</f>
        <v>307545</v>
      </c>
      <c r="HO24" s="198" t="n">
        <f aca="false">BS6</f>
        <v>22702</v>
      </c>
      <c r="HP24" s="199" t="n">
        <f aca="false">HO24/HN24</f>
        <v>0.07381683981206</v>
      </c>
      <c r="HQ24" s="200" t="n">
        <f aca="false">2*HM24*HP24/(2+HM24*HP24)</f>
        <v>0.0711893532687773</v>
      </c>
      <c r="HS24" s="196" t="s">
        <v>214</v>
      </c>
      <c r="HT24" s="313" t="s">
        <v>69</v>
      </c>
      <c r="HU24" s="313" t="n">
        <v>1</v>
      </c>
      <c r="HV24" s="198" t="n">
        <f aca="false">GY6</f>
        <v>477498</v>
      </c>
      <c r="HW24" s="314" t="n">
        <f aca="false">CX6</f>
        <v>18995</v>
      </c>
      <c r="HX24" s="199" t="n">
        <f aca="false">HW24/HV24</f>
        <v>0.0397802713309794</v>
      </c>
      <c r="HY24" s="200" t="n">
        <f aca="false">2*HU24*HX24/(2+HU24*HX24)</f>
        <v>0.0390044671870685</v>
      </c>
      <c r="HZ24" s="160" t="n">
        <f aca="false">HV24+HN24-HF24</f>
        <v>0</v>
      </c>
      <c r="IA24" s="160" t="n">
        <f aca="false">HW24+HO24-HG24</f>
        <v>-9</v>
      </c>
      <c r="IC24" s="0" t="n">
        <f aca="false">IN24/IC22</f>
        <v>0.585761722530786</v>
      </c>
      <c r="ID24" s="0" t="n">
        <f aca="false">IN51/ID22</f>
        <v>0.657017046693116</v>
      </c>
      <c r="IE24" s="0" t="n">
        <f aca="false">IN78/IE22</f>
        <v>0.54880144730891</v>
      </c>
      <c r="IM24" s="196" t="s">
        <v>216</v>
      </c>
      <c r="IN24" s="198" t="n">
        <v>39338</v>
      </c>
    </row>
    <row r="25" customFormat="false" ht="15" hidden="false" customHeight="false" outlineLevel="0" collapsed="false">
      <c r="A25" s="295" t="s">
        <v>488</v>
      </c>
      <c r="B25" s="295" t="n">
        <v>14362</v>
      </c>
      <c r="C25" s="295" t="n">
        <v>60</v>
      </c>
      <c r="D25" s="295" t="n">
        <v>1826</v>
      </c>
      <c r="E25" s="295" t="n">
        <v>4093</v>
      </c>
      <c r="F25" s="295" t="n">
        <v>3913</v>
      </c>
      <c r="G25" s="295" t="n">
        <v>2741</v>
      </c>
      <c r="H25" s="295" t="n">
        <v>1316</v>
      </c>
      <c r="I25" s="295" t="n">
        <v>373</v>
      </c>
      <c r="J25" s="295" t="n">
        <v>21</v>
      </c>
      <c r="K25" s="295" t="n">
        <v>0</v>
      </c>
      <c r="L25" s="310" t="n">
        <v>19</v>
      </c>
      <c r="N25" s="295" t="s">
        <v>488</v>
      </c>
      <c r="O25" s="295" t="n">
        <v>4530</v>
      </c>
      <c r="P25" s="295" t="n">
        <v>119</v>
      </c>
      <c r="Q25" s="295" t="n">
        <v>54</v>
      </c>
      <c r="R25" s="295" t="n">
        <v>109</v>
      </c>
      <c r="S25" s="295" t="n">
        <v>282</v>
      </c>
      <c r="T25" s="295" t="n">
        <v>28</v>
      </c>
      <c r="U25" s="295" t="n">
        <v>11</v>
      </c>
      <c r="V25" s="295" t="n">
        <v>9</v>
      </c>
      <c r="W25" s="295" t="n">
        <v>6</v>
      </c>
      <c r="X25" s="295" t="n">
        <v>21</v>
      </c>
      <c r="Y25" s="295" t="n">
        <v>18</v>
      </c>
      <c r="Z25" s="295" t="n">
        <v>41</v>
      </c>
      <c r="AA25" s="310" t="n">
        <v>36</v>
      </c>
      <c r="AC25" s="295" t="s">
        <v>488</v>
      </c>
      <c r="AD25" s="295" t="n">
        <v>42</v>
      </c>
      <c r="AE25" s="295" t="n">
        <v>51</v>
      </c>
      <c r="AF25" s="295" t="n">
        <v>53</v>
      </c>
      <c r="AG25" s="295" t="n">
        <v>82</v>
      </c>
      <c r="AH25" s="295" t="n">
        <v>135</v>
      </c>
      <c r="AI25" s="295" t="n">
        <v>197</v>
      </c>
      <c r="AJ25" s="295" t="n">
        <v>246</v>
      </c>
      <c r="AK25" s="295" t="n">
        <v>320</v>
      </c>
      <c r="AL25" s="295" t="n">
        <v>428</v>
      </c>
      <c r="AM25" s="295" t="n">
        <v>554</v>
      </c>
      <c r="AN25" s="295" t="n">
        <v>680</v>
      </c>
      <c r="AO25" s="295" t="n">
        <v>567</v>
      </c>
      <c r="AP25" s="295" t="n">
        <v>723</v>
      </c>
      <c r="AQ25" s="310" t="n">
        <v>0</v>
      </c>
      <c r="AS25" s="295" t="s">
        <v>488</v>
      </c>
      <c r="AT25" s="295" t="n">
        <v>2426</v>
      </c>
      <c r="AU25" s="295" t="n">
        <v>68</v>
      </c>
      <c r="AV25" s="295" t="n">
        <v>28</v>
      </c>
      <c r="AW25" s="295" t="n">
        <v>52</v>
      </c>
      <c r="AX25" s="295" t="n">
        <v>148</v>
      </c>
      <c r="AY25" s="295" t="n">
        <v>14</v>
      </c>
      <c r="AZ25" s="295" t="n">
        <v>7</v>
      </c>
      <c r="BA25" s="295" t="n">
        <v>5</v>
      </c>
      <c r="BB25" s="295" t="n">
        <v>4</v>
      </c>
      <c r="BC25" s="295" t="n">
        <v>12</v>
      </c>
      <c r="BD25" s="295" t="n">
        <v>11</v>
      </c>
      <c r="BE25" s="295" t="n">
        <v>25</v>
      </c>
      <c r="BF25" s="310" t="n">
        <v>27</v>
      </c>
      <c r="BH25" s="295" t="s">
        <v>488</v>
      </c>
      <c r="BI25" s="295" t="n">
        <v>31</v>
      </c>
      <c r="BJ25" s="295" t="n">
        <v>38</v>
      </c>
      <c r="BK25" s="295" t="n">
        <v>28</v>
      </c>
      <c r="BL25" s="295" t="n">
        <v>50</v>
      </c>
      <c r="BM25" s="295" t="n">
        <v>75</v>
      </c>
      <c r="BN25" s="295" t="n">
        <v>118</v>
      </c>
      <c r="BO25" s="295" t="n">
        <v>148</v>
      </c>
      <c r="BP25" s="295" t="n">
        <v>209</v>
      </c>
      <c r="BQ25" s="295" t="n">
        <v>260</v>
      </c>
      <c r="BR25" s="295" t="n">
        <v>316</v>
      </c>
      <c r="BS25" s="295" t="n">
        <v>374</v>
      </c>
      <c r="BT25" s="295" t="n">
        <v>276</v>
      </c>
      <c r="BU25" s="295" t="n">
        <v>250</v>
      </c>
      <c r="BV25" s="310" t="n">
        <v>0</v>
      </c>
      <c r="BX25" s="295" t="s">
        <v>488</v>
      </c>
      <c r="BY25" s="295" t="n">
        <v>2104</v>
      </c>
      <c r="BZ25" s="295" t="n">
        <v>51</v>
      </c>
      <c r="CA25" s="295" t="n">
        <v>26</v>
      </c>
      <c r="CB25" s="295" t="n">
        <v>57</v>
      </c>
      <c r="CC25" s="295" t="n">
        <v>134</v>
      </c>
      <c r="CD25" s="295" t="n">
        <v>14</v>
      </c>
      <c r="CE25" s="295" t="n">
        <v>4</v>
      </c>
      <c r="CF25" s="295" t="n">
        <v>4</v>
      </c>
      <c r="CG25" s="295" t="n">
        <v>2</v>
      </c>
      <c r="CH25" s="295" t="n">
        <v>9</v>
      </c>
      <c r="CI25" s="295" t="n">
        <v>7</v>
      </c>
      <c r="CJ25" s="295" t="n">
        <v>16</v>
      </c>
      <c r="CK25" s="310" t="n">
        <v>9</v>
      </c>
      <c r="CM25" s="295" t="s">
        <v>488</v>
      </c>
      <c r="CN25" s="295" t="n">
        <v>11</v>
      </c>
      <c r="CO25" s="295" t="n">
        <v>13</v>
      </c>
      <c r="CP25" s="295" t="n">
        <v>25</v>
      </c>
      <c r="CQ25" s="295" t="n">
        <v>32</v>
      </c>
      <c r="CR25" s="295" t="n">
        <v>60</v>
      </c>
      <c r="CS25" s="295" t="n">
        <v>79</v>
      </c>
      <c r="CT25" s="295" t="n">
        <v>98</v>
      </c>
      <c r="CU25" s="295" t="n">
        <v>111</v>
      </c>
      <c r="CV25" s="295" t="n">
        <v>168</v>
      </c>
      <c r="CW25" s="295" t="n">
        <v>238</v>
      </c>
      <c r="CX25" s="295" t="n">
        <v>306</v>
      </c>
      <c r="CY25" s="295" t="n">
        <v>291</v>
      </c>
      <c r="CZ25" s="295" t="n">
        <v>473</v>
      </c>
      <c r="DA25" s="310" t="n">
        <v>0</v>
      </c>
      <c r="DD25" s="295" t="s">
        <v>488</v>
      </c>
      <c r="DE25" s="295" t="n">
        <v>7</v>
      </c>
      <c r="DF25" s="295" t="n">
        <v>19.6</v>
      </c>
      <c r="DG25" s="295" t="n">
        <v>1</v>
      </c>
      <c r="DH25" s="295" t="n">
        <v>0.3</v>
      </c>
      <c r="DI25" s="295" t="n">
        <v>0.7</v>
      </c>
      <c r="DJ25" s="295" t="n">
        <v>1</v>
      </c>
      <c r="DK25" s="295" t="n">
        <v>1.8</v>
      </c>
      <c r="DL25" s="295" t="n">
        <v>5</v>
      </c>
      <c r="DM25" s="295" t="n">
        <v>11.5</v>
      </c>
      <c r="DN25" s="295" t="n">
        <v>30.1</v>
      </c>
      <c r="DO25" s="310" t="n">
        <v>101.4</v>
      </c>
      <c r="DQ25" s="295" t="s">
        <v>488</v>
      </c>
      <c r="DR25" s="295" t="n">
        <v>7.6</v>
      </c>
      <c r="DS25" s="295" t="n">
        <v>20</v>
      </c>
      <c r="DT25" s="295" t="n">
        <v>1.1</v>
      </c>
      <c r="DU25" s="295" t="n">
        <v>0.4</v>
      </c>
      <c r="DV25" s="295" t="n">
        <v>0.9</v>
      </c>
      <c r="DW25" s="295" t="n">
        <v>1.4</v>
      </c>
      <c r="DX25" s="295" t="n">
        <v>2.2</v>
      </c>
      <c r="DY25" s="295" t="n">
        <v>6.2</v>
      </c>
      <c r="DZ25" s="295" t="n">
        <v>15.4</v>
      </c>
      <c r="EA25" s="295" t="n">
        <v>39.6</v>
      </c>
      <c r="EB25" s="310" t="n">
        <v>114.8</v>
      </c>
      <c r="ED25" s="295" t="s">
        <v>488</v>
      </c>
      <c r="EE25" s="295" t="n">
        <v>6.4</v>
      </c>
      <c r="EF25" s="295" t="n">
        <v>19.2</v>
      </c>
      <c r="EG25" s="295" t="n">
        <v>0.9</v>
      </c>
      <c r="EH25" s="295" t="n">
        <v>0.3</v>
      </c>
      <c r="EI25" s="295" t="n">
        <v>0.4</v>
      </c>
      <c r="EJ25" s="295" t="n">
        <v>0.5</v>
      </c>
      <c r="EK25" s="295" t="n">
        <v>1.5</v>
      </c>
      <c r="EL25" s="295" t="n">
        <v>4</v>
      </c>
      <c r="EM25" s="295" t="n">
        <v>8</v>
      </c>
      <c r="EN25" s="295" t="n">
        <v>22.5</v>
      </c>
      <c r="EO25" s="310" t="n">
        <v>92.4</v>
      </c>
      <c r="ER25" s="295" t="s">
        <v>489</v>
      </c>
      <c r="ES25" s="295" t="n">
        <v>390918</v>
      </c>
      <c r="ET25" s="295" t="n">
        <v>40508</v>
      </c>
      <c r="EU25" s="295" t="n">
        <v>39989</v>
      </c>
      <c r="EV25" s="295" t="n">
        <v>38255</v>
      </c>
      <c r="EW25" s="295" t="n">
        <v>34323</v>
      </c>
      <c r="EX25" s="295" t="n">
        <v>33206</v>
      </c>
      <c r="EY25" s="295" t="n">
        <v>31518</v>
      </c>
      <c r="EZ25" s="295" t="n">
        <v>26736</v>
      </c>
      <c r="FA25" s="295" t="n">
        <v>24746</v>
      </c>
      <c r="FB25" s="295" t="n">
        <v>22722</v>
      </c>
      <c r="FC25" s="295" t="n">
        <v>20802</v>
      </c>
      <c r="FD25" s="295" t="n">
        <v>18737</v>
      </c>
      <c r="FE25" s="295" t="n">
        <v>15971</v>
      </c>
      <c r="FF25" s="295" t="n">
        <v>13080</v>
      </c>
      <c r="FG25" s="295" t="n">
        <v>10609</v>
      </c>
      <c r="FH25" s="295" t="n">
        <v>8468</v>
      </c>
      <c r="FI25" s="295" t="n">
        <v>5827</v>
      </c>
      <c r="FJ25" s="310" t="n">
        <v>5421</v>
      </c>
      <c r="FM25" s="295" t="s">
        <v>489</v>
      </c>
      <c r="FN25" s="295" t="n">
        <v>196061</v>
      </c>
      <c r="FO25" s="295" t="n">
        <v>20689</v>
      </c>
      <c r="FP25" s="295" t="n">
        <v>20334</v>
      </c>
      <c r="FQ25" s="295" t="n">
        <v>19391</v>
      </c>
      <c r="FR25" s="295" t="n">
        <v>17460</v>
      </c>
      <c r="FS25" s="295" t="n">
        <v>16840</v>
      </c>
      <c r="FT25" s="295" t="n">
        <v>15933</v>
      </c>
      <c r="FU25" s="295" t="n">
        <v>13705</v>
      </c>
      <c r="FV25" s="295" t="n">
        <v>12691</v>
      </c>
      <c r="FW25" s="295" t="n">
        <v>11434</v>
      </c>
      <c r="FX25" s="295" t="n">
        <v>10352</v>
      </c>
      <c r="FY25" s="295" t="n">
        <v>9491</v>
      </c>
      <c r="FZ25" s="295" t="n">
        <v>7987</v>
      </c>
      <c r="GA25" s="295" t="n">
        <v>6394</v>
      </c>
      <c r="GB25" s="295" t="n">
        <v>5101</v>
      </c>
      <c r="GC25" s="295" t="n">
        <v>3826</v>
      </c>
      <c r="GD25" s="295" t="n">
        <v>2428</v>
      </c>
      <c r="GE25" s="310" t="n">
        <v>2005</v>
      </c>
      <c r="GH25" s="295" t="s">
        <v>489</v>
      </c>
      <c r="GI25" s="295" t="n">
        <v>194857</v>
      </c>
      <c r="GJ25" s="295" t="n">
        <v>19819</v>
      </c>
      <c r="GK25" s="295" t="n">
        <v>19655</v>
      </c>
      <c r="GL25" s="295" t="n">
        <v>18864</v>
      </c>
      <c r="GM25" s="295" t="n">
        <v>16863</v>
      </c>
      <c r="GN25" s="295" t="n">
        <v>16366</v>
      </c>
      <c r="GO25" s="295" t="n">
        <v>15585</v>
      </c>
      <c r="GP25" s="295" t="n">
        <v>13031</v>
      </c>
      <c r="GQ25" s="295" t="n">
        <v>12055</v>
      </c>
      <c r="GR25" s="295" t="n">
        <v>11288</v>
      </c>
      <c r="GS25" s="295" t="n">
        <v>10450</v>
      </c>
      <c r="GT25" s="295" t="n">
        <v>9246</v>
      </c>
      <c r="GU25" s="295" t="n">
        <v>7984</v>
      </c>
      <c r="GV25" s="295" t="n">
        <v>6686</v>
      </c>
      <c r="GW25" s="295" t="n">
        <v>5508</v>
      </c>
      <c r="GX25" s="295" t="n">
        <v>4642</v>
      </c>
      <c r="GY25" s="295" t="n">
        <v>3399</v>
      </c>
      <c r="GZ25" s="310" t="n">
        <v>3416</v>
      </c>
      <c r="HC25" s="203" t="s">
        <v>215</v>
      </c>
      <c r="HD25" s="204" t="s">
        <v>70</v>
      </c>
      <c r="HE25" s="204" t="n">
        <v>1</v>
      </c>
      <c r="HF25" s="205" t="n">
        <f aca="false">FJ6*IC14</f>
        <v>422741.236465302</v>
      </c>
      <c r="HG25" s="205" t="n">
        <f aca="false">AO6</f>
        <v>41966</v>
      </c>
      <c r="HH25" s="206" t="n">
        <f aca="false">HG25/HF25</f>
        <v>0.0992711294287103</v>
      </c>
      <c r="HI25" s="207" t="n">
        <f aca="false">2*HE25*HH25/(2+HE25*HH25)</f>
        <v>0.094576758606427</v>
      </c>
      <c r="HK25" s="203" t="s">
        <v>215</v>
      </c>
      <c r="HL25" s="204" t="s">
        <v>70</v>
      </c>
      <c r="HM25" s="204" t="n">
        <v>1</v>
      </c>
      <c r="HN25" s="205" t="n">
        <f aca="false">GE6*IJ14</f>
        <v>151418.905393647</v>
      </c>
      <c r="HO25" s="205" t="n">
        <f aca="false">BT6</f>
        <v>19658</v>
      </c>
      <c r="HP25" s="206" t="n">
        <f aca="false">HO25/HN25</f>
        <v>0.129825268178334</v>
      </c>
      <c r="HQ25" s="207" t="n">
        <f aca="false">2*HM25*HP25/(2+HM25*HP25)</f>
        <v>0.121911661128309</v>
      </c>
      <c r="HS25" s="203" t="s">
        <v>215</v>
      </c>
      <c r="HT25" s="316" t="s">
        <v>70</v>
      </c>
      <c r="HU25" s="316" t="n">
        <v>1</v>
      </c>
      <c r="HV25" s="205" t="n">
        <f aca="false">GZ6*IL14</f>
        <v>271404.871042762</v>
      </c>
      <c r="HW25" s="317" t="n">
        <f aca="false">CY6</f>
        <v>22298</v>
      </c>
      <c r="HX25" s="206" t="n">
        <f aca="false">HW25/HV25</f>
        <v>0.082157700097014</v>
      </c>
      <c r="HY25" s="207" t="n">
        <f aca="false">2*HU25*HX25/(2+HU25*HX25)</f>
        <v>0.0789159246614087</v>
      </c>
      <c r="HZ25" s="160" t="n">
        <f aca="false">HV25+HN25-HF25</f>
        <v>82.539971107326</v>
      </c>
      <c r="IA25" s="160" t="n">
        <f aca="false">HW25+HO25-HG25</f>
        <v>-10</v>
      </c>
      <c r="IC25" s="0" t="n">
        <f aca="false">IN25/IC22</f>
        <v>0.293684947213247</v>
      </c>
      <c r="ID25" s="0" t="n">
        <f aca="false">IN52/ID22</f>
        <v>0.262327244190609</v>
      </c>
      <c r="IE25" s="0" t="n">
        <f aca="false">IN79/IE22</f>
        <v>0.309950248756219</v>
      </c>
      <c r="IM25" s="203" t="n">
        <v>90</v>
      </c>
      <c r="IN25" s="205" t="n">
        <v>19723</v>
      </c>
    </row>
    <row r="26" customFormat="false" ht="15" hidden="false" customHeight="false" outlineLevel="0" collapsed="false">
      <c r="A26" s="295" t="s">
        <v>489</v>
      </c>
      <c r="B26" s="295" t="n">
        <v>8497</v>
      </c>
      <c r="C26" s="295" t="n">
        <v>32</v>
      </c>
      <c r="D26" s="295" t="n">
        <v>1210</v>
      </c>
      <c r="E26" s="295" t="n">
        <v>2434</v>
      </c>
      <c r="F26" s="295" t="n">
        <v>2172</v>
      </c>
      <c r="G26" s="295" t="n">
        <v>1584</v>
      </c>
      <c r="H26" s="295" t="n">
        <v>787</v>
      </c>
      <c r="I26" s="295" t="n">
        <v>237</v>
      </c>
      <c r="J26" s="295" t="n">
        <v>11</v>
      </c>
      <c r="K26" s="295" t="n">
        <v>1</v>
      </c>
      <c r="L26" s="310" t="n">
        <v>29</v>
      </c>
      <c r="N26" s="295" t="s">
        <v>489</v>
      </c>
      <c r="O26" s="295" t="n">
        <v>2587</v>
      </c>
      <c r="P26" s="295" t="n">
        <v>73</v>
      </c>
      <c r="Q26" s="295" t="n">
        <v>26</v>
      </c>
      <c r="R26" s="295" t="n">
        <v>49</v>
      </c>
      <c r="S26" s="295" t="n">
        <v>148</v>
      </c>
      <c r="T26" s="295" t="n">
        <v>11</v>
      </c>
      <c r="U26" s="295" t="n">
        <v>9</v>
      </c>
      <c r="V26" s="295" t="n">
        <v>2</v>
      </c>
      <c r="W26" s="295" t="n">
        <v>2</v>
      </c>
      <c r="X26" s="295" t="n">
        <v>11</v>
      </c>
      <c r="Y26" s="295" t="n">
        <v>9</v>
      </c>
      <c r="Z26" s="295" t="n">
        <v>23</v>
      </c>
      <c r="AA26" s="310" t="n">
        <v>37</v>
      </c>
      <c r="AC26" s="295" t="s">
        <v>489</v>
      </c>
      <c r="AD26" s="295" t="n">
        <v>28</v>
      </c>
      <c r="AE26" s="295" t="n">
        <v>30</v>
      </c>
      <c r="AF26" s="295" t="n">
        <v>33</v>
      </c>
      <c r="AG26" s="295" t="n">
        <v>56</v>
      </c>
      <c r="AH26" s="295" t="n">
        <v>55</v>
      </c>
      <c r="AI26" s="295" t="n">
        <v>116</v>
      </c>
      <c r="AJ26" s="295" t="n">
        <v>163</v>
      </c>
      <c r="AK26" s="295" t="n">
        <v>188</v>
      </c>
      <c r="AL26" s="295" t="n">
        <v>269</v>
      </c>
      <c r="AM26" s="295" t="n">
        <v>316</v>
      </c>
      <c r="AN26" s="295" t="n">
        <v>354</v>
      </c>
      <c r="AO26" s="295" t="n">
        <v>287</v>
      </c>
      <c r="AP26" s="295" t="n">
        <v>432</v>
      </c>
      <c r="AQ26" s="310" t="n">
        <v>8</v>
      </c>
      <c r="AS26" s="295" t="s">
        <v>489</v>
      </c>
      <c r="AT26" s="295" t="n">
        <v>1517</v>
      </c>
      <c r="AU26" s="295" t="n">
        <v>50</v>
      </c>
      <c r="AV26" s="295" t="n">
        <v>16</v>
      </c>
      <c r="AW26" s="295" t="n">
        <v>30</v>
      </c>
      <c r="AX26" s="295" t="n">
        <v>96</v>
      </c>
      <c r="AY26" s="295" t="n">
        <v>5</v>
      </c>
      <c r="AZ26" s="295" t="n">
        <v>5</v>
      </c>
      <c r="BA26" s="295" t="n">
        <v>0</v>
      </c>
      <c r="BB26" s="295" t="n">
        <v>0</v>
      </c>
      <c r="BC26" s="295" t="n">
        <v>8</v>
      </c>
      <c r="BD26" s="295" t="n">
        <v>4</v>
      </c>
      <c r="BE26" s="295" t="n">
        <v>16</v>
      </c>
      <c r="BF26" s="310" t="n">
        <v>27</v>
      </c>
      <c r="BH26" s="295" t="s">
        <v>489</v>
      </c>
      <c r="BI26" s="295" t="n">
        <v>15</v>
      </c>
      <c r="BJ26" s="295" t="n">
        <v>15</v>
      </c>
      <c r="BK26" s="295" t="n">
        <v>18</v>
      </c>
      <c r="BL26" s="295" t="n">
        <v>35</v>
      </c>
      <c r="BM26" s="295" t="n">
        <v>33</v>
      </c>
      <c r="BN26" s="295" t="n">
        <v>71</v>
      </c>
      <c r="BO26" s="295" t="n">
        <v>111</v>
      </c>
      <c r="BP26" s="295" t="n">
        <v>134</v>
      </c>
      <c r="BQ26" s="295" t="n">
        <v>182</v>
      </c>
      <c r="BR26" s="295" t="n">
        <v>202</v>
      </c>
      <c r="BS26" s="295" t="n">
        <v>204</v>
      </c>
      <c r="BT26" s="295" t="n">
        <v>162</v>
      </c>
      <c r="BU26" s="295" t="n">
        <v>166</v>
      </c>
      <c r="BV26" s="310" t="n">
        <v>8</v>
      </c>
      <c r="BX26" s="295" t="s">
        <v>489</v>
      </c>
      <c r="BY26" s="295" t="n">
        <v>1070</v>
      </c>
      <c r="BZ26" s="295" t="n">
        <v>23</v>
      </c>
      <c r="CA26" s="295" t="n">
        <v>10</v>
      </c>
      <c r="CB26" s="295" t="n">
        <v>19</v>
      </c>
      <c r="CC26" s="295" t="n">
        <v>52</v>
      </c>
      <c r="CD26" s="295" t="n">
        <v>6</v>
      </c>
      <c r="CE26" s="295" t="n">
        <v>4</v>
      </c>
      <c r="CF26" s="295" t="n">
        <v>2</v>
      </c>
      <c r="CG26" s="295" t="n">
        <v>2</v>
      </c>
      <c r="CH26" s="295" t="n">
        <v>3</v>
      </c>
      <c r="CI26" s="295" t="n">
        <v>5</v>
      </c>
      <c r="CJ26" s="295" t="n">
        <v>7</v>
      </c>
      <c r="CK26" s="310" t="n">
        <v>10</v>
      </c>
      <c r="CM26" s="295" t="s">
        <v>489</v>
      </c>
      <c r="CN26" s="295" t="n">
        <v>13</v>
      </c>
      <c r="CO26" s="295" t="n">
        <v>15</v>
      </c>
      <c r="CP26" s="295" t="n">
        <v>15</v>
      </c>
      <c r="CQ26" s="295" t="n">
        <v>21</v>
      </c>
      <c r="CR26" s="295" t="n">
        <v>22</v>
      </c>
      <c r="CS26" s="295" t="n">
        <v>45</v>
      </c>
      <c r="CT26" s="295" t="n">
        <v>52</v>
      </c>
      <c r="CU26" s="295" t="n">
        <v>54</v>
      </c>
      <c r="CV26" s="295" t="n">
        <v>87</v>
      </c>
      <c r="CW26" s="295" t="n">
        <v>114</v>
      </c>
      <c r="CX26" s="295" t="n">
        <v>150</v>
      </c>
      <c r="CY26" s="295" t="n">
        <v>125</v>
      </c>
      <c r="CZ26" s="295" t="n">
        <v>266</v>
      </c>
      <c r="DA26" s="310" t="n">
        <v>0</v>
      </c>
      <c r="DD26" s="295" t="s">
        <v>489</v>
      </c>
      <c r="DE26" s="295" t="n">
        <v>6.6</v>
      </c>
      <c r="DF26" s="295" t="n">
        <v>17.4</v>
      </c>
      <c r="DG26" s="295" t="n">
        <v>0.7</v>
      </c>
      <c r="DH26" s="295" t="n">
        <v>0.3</v>
      </c>
      <c r="DI26" s="295" t="n">
        <v>0.9</v>
      </c>
      <c r="DJ26" s="295" t="n">
        <v>1</v>
      </c>
      <c r="DK26" s="295" t="n">
        <v>1.9</v>
      </c>
      <c r="DL26" s="295" t="n">
        <v>4.3</v>
      </c>
      <c r="DM26" s="295" t="n">
        <v>12.1</v>
      </c>
      <c r="DN26" s="295" t="n">
        <v>30.7</v>
      </c>
      <c r="DO26" s="310" t="n">
        <v>95.4</v>
      </c>
      <c r="DQ26" s="295" t="s">
        <v>489</v>
      </c>
      <c r="DR26" s="295" t="n">
        <v>7.7</v>
      </c>
      <c r="DS26" s="295" t="n">
        <v>22</v>
      </c>
      <c r="DT26" s="295" t="n">
        <v>0.6</v>
      </c>
      <c r="DU26" s="295" t="n">
        <v>0.3</v>
      </c>
      <c r="DV26" s="295" t="n">
        <v>1.3</v>
      </c>
      <c r="DW26" s="295" t="n">
        <v>1</v>
      </c>
      <c r="DX26" s="295" t="n">
        <v>2.2</v>
      </c>
      <c r="DY26" s="295" t="n">
        <v>5.2</v>
      </c>
      <c r="DZ26" s="295" t="n">
        <v>17</v>
      </c>
      <c r="EA26" s="295" t="n">
        <v>43</v>
      </c>
      <c r="EB26" s="310" t="n">
        <v>120</v>
      </c>
      <c r="ED26" s="295" t="s">
        <v>489</v>
      </c>
      <c r="EE26" s="295" t="n">
        <v>5.5</v>
      </c>
      <c r="EF26" s="295" t="n">
        <v>12.6</v>
      </c>
      <c r="EG26" s="295" t="n">
        <v>0.9</v>
      </c>
      <c r="EH26" s="295" t="n">
        <v>0.2</v>
      </c>
      <c r="EI26" s="295" t="n">
        <v>0.5</v>
      </c>
      <c r="EJ26" s="295" t="n">
        <v>1</v>
      </c>
      <c r="EK26" s="295" t="n">
        <v>1.5</v>
      </c>
      <c r="EL26" s="295" t="n">
        <v>3.4</v>
      </c>
      <c r="EM26" s="295" t="n">
        <v>7.2</v>
      </c>
      <c r="EN26" s="295" t="n">
        <v>19.8</v>
      </c>
      <c r="EO26" s="310" t="n">
        <v>79.4</v>
      </c>
      <c r="ER26" s="295" t="s">
        <v>490</v>
      </c>
      <c r="ES26" s="295" t="n">
        <v>205953</v>
      </c>
      <c r="ET26" s="295" t="n">
        <v>20699</v>
      </c>
      <c r="EU26" s="295" t="n">
        <v>21381</v>
      </c>
      <c r="EV26" s="295" t="n">
        <v>21403</v>
      </c>
      <c r="EW26" s="295" t="n">
        <v>18929</v>
      </c>
      <c r="EX26" s="295" t="n">
        <v>16085</v>
      </c>
      <c r="EY26" s="295" t="n">
        <v>16863</v>
      </c>
      <c r="EZ26" s="295" t="n">
        <v>16108</v>
      </c>
      <c r="FA26" s="295" t="n">
        <v>15159</v>
      </c>
      <c r="FB26" s="295" t="n">
        <v>13996</v>
      </c>
      <c r="FC26" s="295" t="n">
        <v>11949</v>
      </c>
      <c r="FD26" s="295" t="n">
        <v>9455</v>
      </c>
      <c r="FE26" s="295" t="n">
        <v>7065</v>
      </c>
      <c r="FF26" s="295" t="n">
        <v>5736</v>
      </c>
      <c r="FG26" s="295" t="n">
        <v>4525</v>
      </c>
      <c r="FH26" s="295" t="n">
        <v>3159</v>
      </c>
      <c r="FI26" s="295" t="n">
        <v>1935</v>
      </c>
      <c r="FJ26" s="310" t="n">
        <v>1506</v>
      </c>
      <c r="FM26" s="295" t="s">
        <v>490</v>
      </c>
      <c r="FN26" s="295" t="n">
        <v>105386</v>
      </c>
      <c r="FO26" s="295" t="n">
        <v>10580</v>
      </c>
      <c r="FP26" s="295" t="n">
        <v>10824</v>
      </c>
      <c r="FQ26" s="295" t="n">
        <v>10801</v>
      </c>
      <c r="FR26" s="295" t="n">
        <v>9627</v>
      </c>
      <c r="FS26" s="295" t="n">
        <v>8389</v>
      </c>
      <c r="FT26" s="295" t="n">
        <v>8710</v>
      </c>
      <c r="FU26" s="295" t="n">
        <v>8159</v>
      </c>
      <c r="FV26" s="295" t="n">
        <v>7701</v>
      </c>
      <c r="FW26" s="295" t="n">
        <v>7322</v>
      </c>
      <c r="FX26" s="295" t="n">
        <v>6252</v>
      </c>
      <c r="FY26" s="295" t="n">
        <v>4990</v>
      </c>
      <c r="FZ26" s="295" t="n">
        <v>3704</v>
      </c>
      <c r="GA26" s="295" t="n">
        <v>2997</v>
      </c>
      <c r="GB26" s="295" t="n">
        <v>2285</v>
      </c>
      <c r="GC26" s="295" t="n">
        <v>1562</v>
      </c>
      <c r="GD26" s="295" t="n">
        <v>899</v>
      </c>
      <c r="GE26" s="310" t="n">
        <v>584</v>
      </c>
      <c r="GH26" s="295" t="s">
        <v>490</v>
      </c>
      <c r="GI26" s="295" t="n">
        <v>100567</v>
      </c>
      <c r="GJ26" s="295" t="n">
        <v>10119</v>
      </c>
      <c r="GK26" s="295" t="n">
        <v>10557</v>
      </c>
      <c r="GL26" s="295" t="n">
        <v>10602</v>
      </c>
      <c r="GM26" s="295" t="n">
        <v>9302</v>
      </c>
      <c r="GN26" s="295" t="n">
        <v>7696</v>
      </c>
      <c r="GO26" s="295" t="n">
        <v>8153</v>
      </c>
      <c r="GP26" s="295" t="n">
        <v>7949</v>
      </c>
      <c r="GQ26" s="295" t="n">
        <v>7458</v>
      </c>
      <c r="GR26" s="295" t="n">
        <v>6674</v>
      </c>
      <c r="GS26" s="295" t="n">
        <v>5697</v>
      </c>
      <c r="GT26" s="295" t="n">
        <v>4465</v>
      </c>
      <c r="GU26" s="295" t="n">
        <v>3361</v>
      </c>
      <c r="GV26" s="295" t="n">
        <v>2739</v>
      </c>
      <c r="GW26" s="295" t="n">
        <v>2240</v>
      </c>
      <c r="GX26" s="295" t="n">
        <v>1597</v>
      </c>
      <c r="GY26" s="295" t="n">
        <v>1036</v>
      </c>
      <c r="GZ26" s="310" t="n">
        <v>922</v>
      </c>
      <c r="HC26" s="196" t="s">
        <v>216</v>
      </c>
      <c r="HD26" s="197" t="s">
        <v>71</v>
      </c>
      <c r="HE26" s="197" t="n">
        <v>1</v>
      </c>
      <c r="HF26" s="198" t="n">
        <f aca="false">FJ6*IC15</f>
        <v>224212.226260609</v>
      </c>
      <c r="HG26" s="198" t="n">
        <f aca="false">AP6*IC24</f>
        <v>36608.3503730065</v>
      </c>
      <c r="HH26" s="199" t="n">
        <f aca="false">HG26/HF26</f>
        <v>0.163275442127119</v>
      </c>
      <c r="HI26" s="200" t="n">
        <f aca="false">2*HE26*HH26/(2+HE26*HH26)</f>
        <v>0.150952059961973</v>
      </c>
      <c r="HK26" s="196" t="s">
        <v>216</v>
      </c>
      <c r="HL26" s="197" t="s">
        <v>71</v>
      </c>
      <c r="HM26" s="197" t="n">
        <v>1</v>
      </c>
      <c r="HN26" s="198" t="n">
        <f aca="false">GE6*IJ15</f>
        <v>70592.3861773953</v>
      </c>
      <c r="HO26" s="198" t="n">
        <f aca="false">BU6*ID24</f>
        <v>13903.137725073</v>
      </c>
      <c r="HP26" s="199" t="n">
        <f aca="false">HO26/HN26</f>
        <v>0.19694953631593</v>
      </c>
      <c r="HQ26" s="200" t="n">
        <f aca="false">2*HM26*HP26/(2+HM26*HP26)</f>
        <v>0.179293636981935</v>
      </c>
      <c r="HS26" s="196" t="s">
        <v>216</v>
      </c>
      <c r="HT26" s="313" t="s">
        <v>71</v>
      </c>
      <c r="HU26" s="313" t="n">
        <v>1</v>
      </c>
      <c r="HV26" s="198" t="n">
        <f aca="false">GZ6*IL15</f>
        <v>153593.958463424</v>
      </c>
      <c r="HW26" s="314" t="n">
        <f aca="false">CZ6*IE24</f>
        <v>22675.9270013569</v>
      </c>
      <c r="HX26" s="199" t="n">
        <f aca="false">HW26/HV26</f>
        <v>0.147635540018697</v>
      </c>
      <c r="HY26" s="200" t="n">
        <f aca="false">2*HU26*HX26/(2+HU26*HX26)</f>
        <v>0.137486586776648</v>
      </c>
      <c r="HZ26" s="160" t="n">
        <f aca="false">HV26+HN26-HF26</f>
        <v>-25.8816197902197</v>
      </c>
      <c r="IA26" s="160" t="n">
        <f aca="false">HW26+HO26-HG26</f>
        <v>-29.2856465766599</v>
      </c>
      <c r="IC26" s="0" t="n">
        <f aca="false">IN26/IC22</f>
        <v>0.102372053546168</v>
      </c>
      <c r="ID26" s="0" t="n">
        <f aca="false">IN53/ID22</f>
        <v>0.0678379910188778</v>
      </c>
      <c r="IE26" s="0" t="n">
        <f aca="false">IN80/IE22</f>
        <v>0.120284938941655</v>
      </c>
      <c r="IM26" s="196" t="n">
        <v>95</v>
      </c>
      <c r="IN26" s="198" t="n">
        <v>6875</v>
      </c>
    </row>
    <row r="27" customFormat="false" ht="15" hidden="false" customHeight="false" outlineLevel="0" collapsed="false">
      <c r="A27" s="295" t="s">
        <v>490</v>
      </c>
      <c r="B27" s="295" t="n">
        <v>4512</v>
      </c>
      <c r="C27" s="295" t="n">
        <v>16</v>
      </c>
      <c r="D27" s="295" t="n">
        <v>674</v>
      </c>
      <c r="E27" s="295" t="n">
        <v>1280</v>
      </c>
      <c r="F27" s="295" t="n">
        <v>1193</v>
      </c>
      <c r="G27" s="295" t="n">
        <v>801</v>
      </c>
      <c r="H27" s="295" t="n">
        <v>444</v>
      </c>
      <c r="I27" s="295" t="n">
        <v>93</v>
      </c>
      <c r="J27" s="295" t="n">
        <v>3</v>
      </c>
      <c r="K27" s="295" t="n">
        <v>0</v>
      </c>
      <c r="L27" s="310" t="n">
        <v>8</v>
      </c>
      <c r="N27" s="295" t="s">
        <v>490</v>
      </c>
      <c r="O27" s="295" t="n">
        <v>1019</v>
      </c>
      <c r="P27" s="295" t="n">
        <v>29</v>
      </c>
      <c r="Q27" s="295" t="n">
        <v>17</v>
      </c>
      <c r="R27" s="295" t="n">
        <v>24</v>
      </c>
      <c r="S27" s="295" t="n">
        <v>70</v>
      </c>
      <c r="T27" s="295" t="n">
        <v>1</v>
      </c>
      <c r="U27" s="295" t="n">
        <v>2</v>
      </c>
      <c r="V27" s="295" t="n">
        <v>3</v>
      </c>
      <c r="W27" s="295" t="n">
        <v>2</v>
      </c>
      <c r="X27" s="295" t="n">
        <v>4</v>
      </c>
      <c r="Y27" s="295" t="n">
        <v>6</v>
      </c>
      <c r="Z27" s="295" t="n">
        <v>9</v>
      </c>
      <c r="AA27" s="310" t="n">
        <v>15</v>
      </c>
      <c r="AC27" s="295" t="s">
        <v>490</v>
      </c>
      <c r="AD27" s="295" t="n">
        <v>22</v>
      </c>
      <c r="AE27" s="295" t="n">
        <v>21</v>
      </c>
      <c r="AF27" s="295" t="n">
        <v>20</v>
      </c>
      <c r="AG27" s="295" t="n">
        <v>44</v>
      </c>
      <c r="AH27" s="295" t="n">
        <v>54</v>
      </c>
      <c r="AI27" s="295" t="n">
        <v>55</v>
      </c>
      <c r="AJ27" s="295" t="n">
        <v>69</v>
      </c>
      <c r="AK27" s="295" t="n">
        <v>99</v>
      </c>
      <c r="AL27" s="295" t="n">
        <v>99</v>
      </c>
      <c r="AM27" s="295" t="n">
        <v>102</v>
      </c>
      <c r="AN27" s="295" t="n">
        <v>107</v>
      </c>
      <c r="AO27" s="295" t="n">
        <v>108</v>
      </c>
      <c r="AP27" s="295" t="n">
        <v>106</v>
      </c>
      <c r="AQ27" s="310" t="n">
        <v>1</v>
      </c>
      <c r="AS27" s="295" t="s">
        <v>490</v>
      </c>
      <c r="AT27" s="295" t="n">
        <v>649</v>
      </c>
      <c r="AU27" s="295" t="n">
        <v>13</v>
      </c>
      <c r="AV27" s="295" t="n">
        <v>15</v>
      </c>
      <c r="AW27" s="295" t="n">
        <v>16</v>
      </c>
      <c r="AX27" s="295" t="n">
        <v>44</v>
      </c>
      <c r="AY27" s="295" t="n">
        <v>1</v>
      </c>
      <c r="AZ27" s="295" t="n">
        <v>0</v>
      </c>
      <c r="BA27" s="295" t="n">
        <v>3</v>
      </c>
      <c r="BB27" s="295" t="n">
        <v>2</v>
      </c>
      <c r="BC27" s="295" t="n">
        <v>3</v>
      </c>
      <c r="BD27" s="295" t="n">
        <v>6</v>
      </c>
      <c r="BE27" s="295" t="n">
        <v>8</v>
      </c>
      <c r="BF27" s="310" t="n">
        <v>11</v>
      </c>
      <c r="BH27" s="295" t="s">
        <v>490</v>
      </c>
      <c r="BI27" s="295" t="n">
        <v>17</v>
      </c>
      <c r="BJ27" s="295" t="n">
        <v>11</v>
      </c>
      <c r="BK27" s="295" t="n">
        <v>9</v>
      </c>
      <c r="BL27" s="295" t="n">
        <v>30</v>
      </c>
      <c r="BM27" s="295" t="n">
        <v>42</v>
      </c>
      <c r="BN27" s="295" t="n">
        <v>37</v>
      </c>
      <c r="BO27" s="295" t="n">
        <v>42</v>
      </c>
      <c r="BP27" s="295" t="n">
        <v>76</v>
      </c>
      <c r="BQ27" s="295" t="n">
        <v>69</v>
      </c>
      <c r="BR27" s="295" t="n">
        <v>58</v>
      </c>
      <c r="BS27" s="295" t="n">
        <v>64</v>
      </c>
      <c r="BT27" s="295" t="n">
        <v>68</v>
      </c>
      <c r="BU27" s="295" t="n">
        <v>47</v>
      </c>
      <c r="BV27" s="310" t="n">
        <v>1</v>
      </c>
      <c r="BX27" s="295" t="s">
        <v>490</v>
      </c>
      <c r="BY27" s="295" t="n">
        <v>370</v>
      </c>
      <c r="BZ27" s="295" t="n">
        <v>16</v>
      </c>
      <c r="CA27" s="295" t="n">
        <v>2</v>
      </c>
      <c r="CB27" s="295" t="n">
        <v>8</v>
      </c>
      <c r="CC27" s="295" t="n">
        <v>26</v>
      </c>
      <c r="CD27" s="295" t="n">
        <v>0</v>
      </c>
      <c r="CE27" s="295" t="n">
        <v>2</v>
      </c>
      <c r="CF27" s="295" t="n">
        <v>0</v>
      </c>
      <c r="CG27" s="295" t="n">
        <v>0</v>
      </c>
      <c r="CH27" s="295" t="n">
        <v>1</v>
      </c>
      <c r="CI27" s="295" t="n">
        <v>0</v>
      </c>
      <c r="CJ27" s="295" t="n">
        <v>1</v>
      </c>
      <c r="CK27" s="310" t="n">
        <v>4</v>
      </c>
      <c r="CM27" s="295" t="s">
        <v>490</v>
      </c>
      <c r="CN27" s="295" t="n">
        <v>5</v>
      </c>
      <c r="CO27" s="295" t="n">
        <v>10</v>
      </c>
      <c r="CP27" s="295" t="n">
        <v>11</v>
      </c>
      <c r="CQ27" s="295" t="n">
        <v>14</v>
      </c>
      <c r="CR27" s="295" t="n">
        <v>12</v>
      </c>
      <c r="CS27" s="295" t="n">
        <v>18</v>
      </c>
      <c r="CT27" s="295" t="n">
        <v>27</v>
      </c>
      <c r="CU27" s="295" t="n">
        <v>23</v>
      </c>
      <c r="CV27" s="295" t="n">
        <v>30</v>
      </c>
      <c r="CW27" s="295" t="n">
        <v>44</v>
      </c>
      <c r="CX27" s="295" t="n">
        <v>43</v>
      </c>
      <c r="CY27" s="295" t="n">
        <v>40</v>
      </c>
      <c r="CZ27" s="295" t="n">
        <v>59</v>
      </c>
      <c r="DA27" s="310" t="n">
        <v>0</v>
      </c>
      <c r="DD27" s="295" t="s">
        <v>490</v>
      </c>
      <c r="DE27" s="295" t="n">
        <v>4.9</v>
      </c>
      <c r="DF27" s="295" t="n">
        <v>15.5</v>
      </c>
      <c r="DG27" s="295" t="n">
        <v>0.5</v>
      </c>
      <c r="DH27" s="295" t="n">
        <v>0.2</v>
      </c>
      <c r="DI27" s="295" t="n">
        <v>0.7</v>
      </c>
      <c r="DJ27" s="295" t="n">
        <v>1.3</v>
      </c>
      <c r="DK27" s="295" t="n">
        <v>2.2</v>
      </c>
      <c r="DL27" s="295" t="n">
        <v>5.1</v>
      </c>
      <c r="DM27" s="295" t="n">
        <v>13.1</v>
      </c>
      <c r="DN27" s="295" t="n">
        <v>26.2</v>
      </c>
      <c r="DO27" s="310" t="n">
        <v>93.3</v>
      </c>
      <c r="DQ27" s="295" t="s">
        <v>490</v>
      </c>
      <c r="DR27" s="295" t="n">
        <v>6.2</v>
      </c>
      <c r="DS27" s="295" t="n">
        <v>18.9</v>
      </c>
      <c r="DT27" s="295" t="n">
        <v>0.7</v>
      </c>
      <c r="DU27" s="295" t="n">
        <v>0.4</v>
      </c>
      <c r="DV27" s="295" t="n">
        <v>1.1</v>
      </c>
      <c r="DW27" s="295" t="n">
        <v>1.7</v>
      </c>
      <c r="DX27" s="295" t="n">
        <v>2.6</v>
      </c>
      <c r="DY27" s="295" t="n">
        <v>7</v>
      </c>
      <c r="DZ27" s="295" t="n">
        <v>17.6</v>
      </c>
      <c r="EA27" s="295" t="n">
        <v>33</v>
      </c>
      <c r="EB27" s="310" t="n">
        <v>120.7</v>
      </c>
      <c r="ED27" s="295" t="s">
        <v>490</v>
      </c>
      <c r="EE27" s="295" t="n">
        <v>3.7</v>
      </c>
      <c r="EF27" s="295" t="n">
        <v>11.9</v>
      </c>
      <c r="EG27" s="295" t="n">
        <v>0.2</v>
      </c>
      <c r="EH27" s="295" t="n">
        <v>0</v>
      </c>
      <c r="EI27" s="295" t="n">
        <v>0.3</v>
      </c>
      <c r="EJ27" s="295" t="n">
        <v>0.9</v>
      </c>
      <c r="EK27" s="295" t="n">
        <v>1.8</v>
      </c>
      <c r="EL27" s="295" t="n">
        <v>3</v>
      </c>
      <c r="EM27" s="295" t="n">
        <v>8.2</v>
      </c>
      <c r="EN27" s="295" t="n">
        <v>19.3</v>
      </c>
      <c r="EO27" s="310" t="n">
        <v>72.5</v>
      </c>
      <c r="ER27" s="295" t="s">
        <v>491</v>
      </c>
      <c r="ES27" s="295" t="n">
        <v>3135972</v>
      </c>
      <c r="ET27" s="295" t="n">
        <v>251864</v>
      </c>
      <c r="EU27" s="295" t="n">
        <v>263282</v>
      </c>
      <c r="EV27" s="295" t="n">
        <v>273182</v>
      </c>
      <c r="EW27" s="295" t="n">
        <v>275419</v>
      </c>
      <c r="EX27" s="295" t="n">
        <v>276651</v>
      </c>
      <c r="EY27" s="295" t="n">
        <v>250612</v>
      </c>
      <c r="EZ27" s="295" t="n">
        <v>201650</v>
      </c>
      <c r="FA27" s="295" t="n">
        <v>189352</v>
      </c>
      <c r="FB27" s="295" t="n">
        <v>184548</v>
      </c>
      <c r="FC27" s="295" t="n">
        <v>175595</v>
      </c>
      <c r="FD27" s="295" t="n">
        <v>162458</v>
      </c>
      <c r="FE27" s="295" t="n">
        <v>143019</v>
      </c>
      <c r="FF27" s="295" t="n">
        <v>126395</v>
      </c>
      <c r="FG27" s="295" t="n">
        <v>112786</v>
      </c>
      <c r="FH27" s="295" t="n">
        <v>97669</v>
      </c>
      <c r="FI27" s="295" t="n">
        <v>76311</v>
      </c>
      <c r="FJ27" s="310" t="n">
        <v>75179</v>
      </c>
      <c r="FM27" s="295" t="s">
        <v>491</v>
      </c>
      <c r="FN27" s="295" t="n">
        <v>1530199</v>
      </c>
      <c r="FO27" s="295" t="n">
        <v>128035</v>
      </c>
      <c r="FP27" s="295" t="n">
        <v>133707</v>
      </c>
      <c r="FQ27" s="295" t="n">
        <v>138643</v>
      </c>
      <c r="FR27" s="295" t="n">
        <v>140016</v>
      </c>
      <c r="FS27" s="295" t="n">
        <v>140203</v>
      </c>
      <c r="FT27" s="295" t="n">
        <v>126511</v>
      </c>
      <c r="FU27" s="295" t="n">
        <v>101315</v>
      </c>
      <c r="FV27" s="295" t="n">
        <v>94807</v>
      </c>
      <c r="FW27" s="295" t="n">
        <v>90936</v>
      </c>
      <c r="FX27" s="295" t="n">
        <v>85562</v>
      </c>
      <c r="FY27" s="295" t="n">
        <v>78994</v>
      </c>
      <c r="FZ27" s="295" t="n">
        <v>68515</v>
      </c>
      <c r="GA27" s="295" t="n">
        <v>59240</v>
      </c>
      <c r="GB27" s="295" t="n">
        <v>50301</v>
      </c>
      <c r="GC27" s="295" t="n">
        <v>40672</v>
      </c>
      <c r="GD27" s="295" t="n">
        <v>29007</v>
      </c>
      <c r="GE27" s="310" t="n">
        <v>23735</v>
      </c>
      <c r="GH27" s="295" t="s">
        <v>491</v>
      </c>
      <c r="GI27" s="295" t="n">
        <v>1605773</v>
      </c>
      <c r="GJ27" s="295" t="n">
        <v>123829</v>
      </c>
      <c r="GK27" s="295" t="n">
        <v>129575</v>
      </c>
      <c r="GL27" s="295" t="n">
        <v>134539</v>
      </c>
      <c r="GM27" s="295" t="n">
        <v>135403</v>
      </c>
      <c r="GN27" s="295" t="n">
        <v>136448</v>
      </c>
      <c r="GO27" s="295" t="n">
        <v>124101</v>
      </c>
      <c r="GP27" s="295" t="n">
        <v>100335</v>
      </c>
      <c r="GQ27" s="295" t="n">
        <v>94545</v>
      </c>
      <c r="GR27" s="295" t="n">
        <v>93612</v>
      </c>
      <c r="GS27" s="295" t="n">
        <v>90033</v>
      </c>
      <c r="GT27" s="295" t="n">
        <v>83464</v>
      </c>
      <c r="GU27" s="295" t="n">
        <v>74504</v>
      </c>
      <c r="GV27" s="295" t="n">
        <v>67155</v>
      </c>
      <c r="GW27" s="295" t="n">
        <v>62485</v>
      </c>
      <c r="GX27" s="295" t="n">
        <v>56997</v>
      </c>
      <c r="GY27" s="295" t="n">
        <v>47304</v>
      </c>
      <c r="GZ27" s="310" t="n">
        <v>51444</v>
      </c>
      <c r="HC27" s="203" t="n">
        <v>90</v>
      </c>
      <c r="HD27" s="204" t="s">
        <v>72</v>
      </c>
      <c r="HE27" s="204" t="n">
        <v>1</v>
      </c>
      <c r="HF27" s="205" t="n">
        <f aca="false">FJ6*IC16</f>
        <v>78211.8520619072</v>
      </c>
      <c r="HG27" s="205" t="n">
        <f aca="false">AP6*IC25</f>
        <v>18354.4281459863</v>
      </c>
      <c r="HH27" s="206" t="n">
        <f aca="false">HG27/HF27</f>
        <v>0.234675789693078</v>
      </c>
      <c r="HI27" s="207" t="n">
        <f aca="false">2*HE27*HH27/(2+HE27*HH27)</f>
        <v>0.210031173895977</v>
      </c>
      <c r="HK27" s="203" t="n">
        <v>90</v>
      </c>
      <c r="HL27" s="204" t="s">
        <v>72</v>
      </c>
      <c r="HM27" s="204" t="n">
        <v>1</v>
      </c>
      <c r="HN27" s="205" t="n">
        <f aca="false">GE6*IJ16</f>
        <v>20568.5786976544</v>
      </c>
      <c r="HO27" s="205" t="n">
        <f aca="false">BU6*ID25</f>
        <v>5551.10681431748</v>
      </c>
      <c r="HP27" s="206" t="n">
        <f aca="false">HO27/HN27</f>
        <v>0.26988285850546</v>
      </c>
      <c r="HQ27" s="207" t="n">
        <f aca="false">2*HM27*HP27/(2+HM27*HP27)</f>
        <v>0.237794525381946</v>
      </c>
      <c r="HS27" s="203" t="s">
        <v>358</v>
      </c>
      <c r="HT27" s="316" t="s">
        <v>72</v>
      </c>
      <c r="HU27" s="316" t="n">
        <v>1</v>
      </c>
      <c r="HV27" s="205" t="n">
        <f aca="false">GZ6*IL16</f>
        <v>57605.1667731211</v>
      </c>
      <c r="HW27" s="317" t="n">
        <f aca="false">CZ6*IE25</f>
        <v>12806.8343283582</v>
      </c>
      <c r="HX27" s="206" t="n">
        <f aca="false">HW27/HV27</f>
        <v>0.222320931363642</v>
      </c>
      <c r="HY27" s="207" t="n">
        <f aca="false">2*HU27*HX27/(2+HU27*HX27)</f>
        <v>0.200079950853204</v>
      </c>
      <c r="HZ27" s="160" t="n">
        <f aca="false">HV27+HN27-HF27</f>
        <v>-38.1065911316691</v>
      </c>
      <c r="IA27" s="160" t="n">
        <f aca="false">HW27+HO27-HG27</f>
        <v>3.51299668941647</v>
      </c>
      <c r="IC27" s="319" t="n">
        <f aca="false">IN27/IC22</f>
        <v>0.0181812767097994</v>
      </c>
      <c r="ID27" s="320" t="n">
        <f aca="false">IN54/ID22</f>
        <v>0.0128177180973972</v>
      </c>
      <c r="IE27" s="0" t="n">
        <f aca="false">IN81/IE22</f>
        <v>0.0209633649932157</v>
      </c>
      <c r="IM27" s="220" t="s">
        <v>217</v>
      </c>
      <c r="IN27" s="222" t="n">
        <v>1221</v>
      </c>
    </row>
    <row r="28" customFormat="false" ht="15" hidden="false" customHeight="false" outlineLevel="0" collapsed="false">
      <c r="A28" s="295" t="s">
        <v>491</v>
      </c>
      <c r="B28" s="295" t="n">
        <v>54175</v>
      </c>
      <c r="C28" s="295" t="n">
        <v>401</v>
      </c>
      <c r="D28" s="295" t="n">
        <v>8683</v>
      </c>
      <c r="E28" s="295" t="n">
        <v>14470</v>
      </c>
      <c r="F28" s="295" t="n">
        <v>13598</v>
      </c>
      <c r="G28" s="295" t="n">
        <v>10383</v>
      </c>
      <c r="H28" s="295" t="n">
        <v>5063</v>
      </c>
      <c r="I28" s="295" t="n">
        <v>1295</v>
      </c>
      <c r="J28" s="295" t="n">
        <v>69</v>
      </c>
      <c r="K28" s="295" t="n">
        <v>9</v>
      </c>
      <c r="L28" s="310" t="n">
        <v>204</v>
      </c>
      <c r="N28" s="295" t="s">
        <v>491</v>
      </c>
      <c r="O28" s="295" t="n">
        <v>28652</v>
      </c>
      <c r="P28" s="295" t="n">
        <v>320</v>
      </c>
      <c r="Q28" s="295" t="n">
        <v>151</v>
      </c>
      <c r="R28" s="295" t="n">
        <v>281</v>
      </c>
      <c r="S28" s="295" t="n">
        <v>752</v>
      </c>
      <c r="T28" s="295" t="n">
        <v>52</v>
      </c>
      <c r="U28" s="295" t="n">
        <v>24</v>
      </c>
      <c r="V28" s="295" t="n">
        <v>28</v>
      </c>
      <c r="W28" s="295" t="n">
        <v>16</v>
      </c>
      <c r="X28" s="295" t="n">
        <v>58</v>
      </c>
      <c r="Y28" s="295" t="n">
        <v>90</v>
      </c>
      <c r="Z28" s="295" t="n">
        <v>219</v>
      </c>
      <c r="AA28" s="310" t="n">
        <v>268</v>
      </c>
      <c r="AC28" s="295" t="s">
        <v>491</v>
      </c>
      <c r="AD28" s="295" t="n">
        <v>241</v>
      </c>
      <c r="AE28" s="295" t="n">
        <v>240</v>
      </c>
      <c r="AF28" s="295" t="n">
        <v>296</v>
      </c>
      <c r="AG28" s="295" t="n">
        <v>442</v>
      </c>
      <c r="AH28" s="295" t="n">
        <v>659</v>
      </c>
      <c r="AI28" s="295" t="n">
        <v>1060</v>
      </c>
      <c r="AJ28" s="295" t="n">
        <v>1543</v>
      </c>
      <c r="AK28" s="295" t="n">
        <v>1880</v>
      </c>
      <c r="AL28" s="295" t="n">
        <v>2462</v>
      </c>
      <c r="AM28" s="295" t="n">
        <v>3428</v>
      </c>
      <c r="AN28" s="295" t="n">
        <v>4204</v>
      </c>
      <c r="AO28" s="295" t="n">
        <v>4369</v>
      </c>
      <c r="AP28" s="295" t="n">
        <v>6306</v>
      </c>
      <c r="AQ28" s="310" t="n">
        <v>15</v>
      </c>
      <c r="AS28" s="295" t="s">
        <v>491</v>
      </c>
      <c r="AT28" s="295" t="n">
        <v>15084</v>
      </c>
      <c r="AU28" s="295" t="n">
        <v>193</v>
      </c>
      <c r="AV28" s="295" t="n">
        <v>85</v>
      </c>
      <c r="AW28" s="295" t="n">
        <v>149</v>
      </c>
      <c r="AX28" s="295" t="n">
        <v>427</v>
      </c>
      <c r="AY28" s="295" t="n">
        <v>26</v>
      </c>
      <c r="AZ28" s="295" t="n">
        <v>19</v>
      </c>
      <c r="BA28" s="295" t="n">
        <v>17</v>
      </c>
      <c r="BB28" s="295" t="n">
        <v>7</v>
      </c>
      <c r="BC28" s="295" t="n">
        <v>42</v>
      </c>
      <c r="BD28" s="295" t="n">
        <v>50</v>
      </c>
      <c r="BE28" s="295" t="n">
        <v>162</v>
      </c>
      <c r="BF28" s="310" t="n">
        <v>203</v>
      </c>
      <c r="BH28" s="295" t="s">
        <v>491</v>
      </c>
      <c r="BI28" s="295" t="n">
        <v>183</v>
      </c>
      <c r="BJ28" s="295" t="n">
        <v>159</v>
      </c>
      <c r="BK28" s="295" t="n">
        <v>208</v>
      </c>
      <c r="BL28" s="295" t="n">
        <v>269</v>
      </c>
      <c r="BM28" s="295" t="n">
        <v>418</v>
      </c>
      <c r="BN28" s="295" t="n">
        <v>688</v>
      </c>
      <c r="BO28" s="295" t="n">
        <v>1039</v>
      </c>
      <c r="BP28" s="295" t="n">
        <v>1284</v>
      </c>
      <c r="BQ28" s="295" t="n">
        <v>1561</v>
      </c>
      <c r="BR28" s="295" t="n">
        <v>2039</v>
      </c>
      <c r="BS28" s="295" t="n">
        <v>2232</v>
      </c>
      <c r="BT28" s="295" t="n">
        <v>1999</v>
      </c>
      <c r="BU28" s="295" t="n">
        <v>2044</v>
      </c>
      <c r="BV28" s="310" t="n">
        <v>8</v>
      </c>
      <c r="BX28" s="295" t="s">
        <v>491</v>
      </c>
      <c r="BY28" s="295" t="n">
        <v>13551</v>
      </c>
      <c r="BZ28" s="295" t="n">
        <v>127</v>
      </c>
      <c r="CA28" s="295" t="n">
        <v>66</v>
      </c>
      <c r="CB28" s="295" t="n">
        <v>132</v>
      </c>
      <c r="CC28" s="295" t="n">
        <v>325</v>
      </c>
      <c r="CD28" s="295" t="n">
        <v>26</v>
      </c>
      <c r="CE28" s="295" t="n">
        <v>5</v>
      </c>
      <c r="CF28" s="295" t="n">
        <v>11</v>
      </c>
      <c r="CG28" s="295" t="n">
        <v>9</v>
      </c>
      <c r="CH28" s="295" t="n">
        <v>16</v>
      </c>
      <c r="CI28" s="295" t="n">
        <v>40</v>
      </c>
      <c r="CJ28" s="295" t="n">
        <v>57</v>
      </c>
      <c r="CK28" s="310" t="n">
        <v>65</v>
      </c>
      <c r="CM28" s="295" t="s">
        <v>491</v>
      </c>
      <c r="CN28" s="295" t="n">
        <v>58</v>
      </c>
      <c r="CO28" s="295" t="n">
        <v>81</v>
      </c>
      <c r="CP28" s="295" t="n">
        <v>88</v>
      </c>
      <c r="CQ28" s="295" t="n">
        <v>173</v>
      </c>
      <c r="CR28" s="295" t="n">
        <v>240</v>
      </c>
      <c r="CS28" s="295" t="n">
        <v>371</v>
      </c>
      <c r="CT28" s="295" t="n">
        <v>502</v>
      </c>
      <c r="CU28" s="295" t="n">
        <v>596</v>
      </c>
      <c r="CV28" s="295" t="n">
        <v>900</v>
      </c>
      <c r="CW28" s="295" t="n">
        <v>1386</v>
      </c>
      <c r="CX28" s="295" t="n">
        <v>1972</v>
      </c>
      <c r="CY28" s="295" t="n">
        <v>2368</v>
      </c>
      <c r="CZ28" s="295" t="n">
        <v>4256</v>
      </c>
      <c r="DA28" s="310" t="n">
        <v>6</v>
      </c>
      <c r="DD28" s="295" t="s">
        <v>491</v>
      </c>
      <c r="DE28" s="295" t="n">
        <v>9.1</v>
      </c>
      <c r="DF28" s="295" t="n">
        <v>13.9</v>
      </c>
      <c r="DG28" s="295" t="n">
        <v>0.6</v>
      </c>
      <c r="DH28" s="295" t="n">
        <v>0.3</v>
      </c>
      <c r="DI28" s="295" t="n">
        <v>0.9</v>
      </c>
      <c r="DJ28" s="295" t="n">
        <v>1.1</v>
      </c>
      <c r="DK28" s="295" t="n">
        <v>2</v>
      </c>
      <c r="DL28" s="295" t="n">
        <v>5.1</v>
      </c>
      <c r="DM28" s="295" t="n">
        <v>12.7</v>
      </c>
      <c r="DN28" s="295" t="n">
        <v>28</v>
      </c>
      <c r="DO28" s="310" t="n">
        <v>98.2</v>
      </c>
      <c r="DQ28" s="295" t="s">
        <v>491</v>
      </c>
      <c r="DR28" s="295" t="n">
        <v>9.9</v>
      </c>
      <c r="DS28" s="295" t="n">
        <v>15.4</v>
      </c>
      <c r="DT28" s="295" t="n">
        <v>0.7</v>
      </c>
      <c r="DU28" s="295" t="n">
        <v>0.3</v>
      </c>
      <c r="DV28" s="295" t="n">
        <v>1.3</v>
      </c>
      <c r="DW28" s="295" t="n">
        <v>1.5</v>
      </c>
      <c r="DX28" s="295" t="n">
        <v>2.6</v>
      </c>
      <c r="DY28" s="295" t="n">
        <v>6.7</v>
      </c>
      <c r="DZ28" s="295" t="n">
        <v>18.2</v>
      </c>
      <c r="EA28" s="295" t="n">
        <v>39.6</v>
      </c>
      <c r="EB28" s="310" t="n">
        <v>119</v>
      </c>
      <c r="ED28" s="295" t="s">
        <v>491</v>
      </c>
      <c r="EE28" s="295" t="n">
        <v>8.4</v>
      </c>
      <c r="EF28" s="295" t="n">
        <v>12.3</v>
      </c>
      <c r="EG28" s="295" t="n">
        <v>0.5</v>
      </c>
      <c r="EH28" s="295" t="n">
        <v>0.2</v>
      </c>
      <c r="EI28" s="295" t="n">
        <v>0.4</v>
      </c>
      <c r="EJ28" s="295" t="n">
        <v>0.6</v>
      </c>
      <c r="EK28" s="295" t="n">
        <v>1.4</v>
      </c>
      <c r="EL28" s="295" t="n">
        <v>3.5</v>
      </c>
      <c r="EM28" s="295" t="n">
        <v>7.8</v>
      </c>
      <c r="EN28" s="295" t="n">
        <v>19.1</v>
      </c>
      <c r="EO28" s="310" t="n">
        <v>87</v>
      </c>
      <c r="ER28" s="295" t="s">
        <v>492</v>
      </c>
      <c r="ES28" s="295" t="n">
        <v>823817</v>
      </c>
      <c r="ET28" s="295" t="n">
        <v>87807</v>
      </c>
      <c r="EU28" s="295" t="n">
        <v>98008</v>
      </c>
      <c r="EV28" s="295" t="n">
        <v>92397</v>
      </c>
      <c r="EW28" s="295" t="n">
        <v>83520</v>
      </c>
      <c r="EX28" s="295" t="n">
        <v>75417</v>
      </c>
      <c r="EY28" s="295" t="n">
        <v>65111</v>
      </c>
      <c r="EZ28" s="295" t="n">
        <v>51360</v>
      </c>
      <c r="FA28" s="295" t="n">
        <v>44666</v>
      </c>
      <c r="FB28" s="295" t="n">
        <v>41948</v>
      </c>
      <c r="FC28" s="295" t="n">
        <v>38988</v>
      </c>
      <c r="FD28" s="295" t="n">
        <v>34808</v>
      </c>
      <c r="FE28" s="295" t="n">
        <v>28149</v>
      </c>
      <c r="FF28" s="295" t="n">
        <v>23885</v>
      </c>
      <c r="FG28" s="295" t="n">
        <v>20034</v>
      </c>
      <c r="FH28" s="295" t="n">
        <v>15995</v>
      </c>
      <c r="FI28" s="295" t="n">
        <v>11280</v>
      </c>
      <c r="FJ28" s="310" t="n">
        <v>10444</v>
      </c>
      <c r="FM28" s="295" t="s">
        <v>492</v>
      </c>
      <c r="FN28" s="295" t="n">
        <v>415264</v>
      </c>
      <c r="FO28" s="295" t="n">
        <v>44396</v>
      </c>
      <c r="FP28" s="295" t="n">
        <v>49734</v>
      </c>
      <c r="FQ28" s="295" t="n">
        <v>46924</v>
      </c>
      <c r="FR28" s="295" t="n">
        <v>42823</v>
      </c>
      <c r="FS28" s="295" t="n">
        <v>38739</v>
      </c>
      <c r="FT28" s="295" t="n">
        <v>32982</v>
      </c>
      <c r="FU28" s="295" t="n">
        <v>26149</v>
      </c>
      <c r="FV28" s="295" t="n">
        <v>22804</v>
      </c>
      <c r="FW28" s="295" t="n">
        <v>21071</v>
      </c>
      <c r="FX28" s="295" t="n">
        <v>19730</v>
      </c>
      <c r="FY28" s="295" t="n">
        <v>18048</v>
      </c>
      <c r="FZ28" s="295" t="n">
        <v>14318</v>
      </c>
      <c r="GA28" s="295" t="n">
        <v>11704</v>
      </c>
      <c r="GB28" s="295" t="n">
        <v>9498</v>
      </c>
      <c r="GC28" s="295" t="n">
        <v>7316</v>
      </c>
      <c r="GD28" s="295" t="n">
        <v>4845</v>
      </c>
      <c r="GE28" s="310" t="n">
        <v>4183</v>
      </c>
      <c r="GH28" s="295" t="s">
        <v>492</v>
      </c>
      <c r="GI28" s="295" t="n">
        <v>408553</v>
      </c>
      <c r="GJ28" s="295" t="n">
        <v>43411</v>
      </c>
      <c r="GK28" s="295" t="n">
        <v>48274</v>
      </c>
      <c r="GL28" s="295" t="n">
        <v>45473</v>
      </c>
      <c r="GM28" s="295" t="n">
        <v>40697</v>
      </c>
      <c r="GN28" s="295" t="n">
        <v>36678</v>
      </c>
      <c r="GO28" s="295" t="n">
        <v>32129</v>
      </c>
      <c r="GP28" s="295" t="n">
        <v>25211</v>
      </c>
      <c r="GQ28" s="295" t="n">
        <v>21862</v>
      </c>
      <c r="GR28" s="295" t="n">
        <v>20877</v>
      </c>
      <c r="GS28" s="295" t="n">
        <v>19258</v>
      </c>
      <c r="GT28" s="295" t="n">
        <v>16760</v>
      </c>
      <c r="GU28" s="295" t="n">
        <v>13831</v>
      </c>
      <c r="GV28" s="295" t="n">
        <v>12181</v>
      </c>
      <c r="GW28" s="295" t="n">
        <v>10536</v>
      </c>
      <c r="GX28" s="295" t="n">
        <v>8679</v>
      </c>
      <c r="GY28" s="295" t="n">
        <v>6435</v>
      </c>
      <c r="GZ28" s="310" t="n">
        <v>6261</v>
      </c>
      <c r="HC28" s="196" t="n">
        <v>95</v>
      </c>
      <c r="HD28" s="197" t="s">
        <v>74</v>
      </c>
      <c r="HE28" s="197" t="n">
        <v>1</v>
      </c>
      <c r="HF28" s="198" t="n">
        <f aca="false">FJ6*IC17</f>
        <v>18350.1564852721</v>
      </c>
      <c r="HG28" s="198" t="n">
        <f aca="false">AP6*IC26</f>
        <v>6397.94623047486</v>
      </c>
      <c r="HH28" s="199" t="n">
        <f aca="false">HG28/HF28</f>
        <v>0.348658946620421</v>
      </c>
      <c r="HI28" s="200" t="n">
        <f aca="false">2*HE28*HH28/(2+HE28*HH28)</f>
        <v>0.296900447910601</v>
      </c>
      <c r="HK28" s="196" t="n">
        <v>95</v>
      </c>
      <c r="HL28" s="197" t="s">
        <v>74</v>
      </c>
      <c r="HM28" s="197" t="n">
        <v>1</v>
      </c>
      <c r="HN28" s="198" t="n">
        <f aca="false">GE6*IJ17</f>
        <v>3757.98023956271</v>
      </c>
      <c r="HO28" s="198" t="n">
        <f aca="false">BU6*ID26</f>
        <v>1435.51972795047</v>
      </c>
      <c r="HP28" s="199" t="n">
        <f aca="false">HO28/HN28</f>
        <v>0.381992356648877</v>
      </c>
      <c r="HQ28" s="200" t="n">
        <f aca="false">2*HM28*HP28/(2+HM28*HP28)</f>
        <v>0.320733486472044</v>
      </c>
      <c r="HS28" s="196" t="s">
        <v>359</v>
      </c>
      <c r="HT28" s="313" t="s">
        <v>74</v>
      </c>
      <c r="HU28" s="313" t="n">
        <v>1</v>
      </c>
      <c r="HV28" s="198" t="n">
        <f aca="false">GZ6*IL17</f>
        <v>14575.5802852383</v>
      </c>
      <c r="HW28" s="314" t="n">
        <f aca="false">CZ6*IE26</f>
        <v>4970.05339213026</v>
      </c>
      <c r="HX28" s="199" t="n">
        <f aca="false">HW28/HV28</f>
        <v>0.340984941585055</v>
      </c>
      <c r="HY28" s="200" t="n">
        <f aca="false">2*HU28*HX28/(2+HU28*HX28)</f>
        <v>0.291317501046528</v>
      </c>
      <c r="HZ28" s="160" t="n">
        <f aca="false">HV28+HN28-HF28</f>
        <v>-16.5959604711097</v>
      </c>
      <c r="IA28" s="160" t="n">
        <f aca="false">HW28+HO28-HG28</f>
        <v>7.62688960587366</v>
      </c>
      <c r="IC28" s="0" t="n">
        <f aca="false">SUM(IC23:IC27)</f>
        <v>1</v>
      </c>
      <c r="ID28" s="0" t="n">
        <f aca="false">SUM(ID23:ID27)</f>
        <v>1</v>
      </c>
      <c r="IE28" s="0" t="n">
        <f aca="false">SUM(IE23:IE27)</f>
        <v>1</v>
      </c>
    </row>
    <row r="29" customFormat="false" ht="15" hidden="false" customHeight="false" outlineLevel="0" collapsed="false">
      <c r="A29" s="295" t="s">
        <v>493</v>
      </c>
      <c r="B29" s="295" t="n">
        <v>14624</v>
      </c>
      <c r="C29" s="295" t="n">
        <v>88</v>
      </c>
      <c r="D29" s="295" t="n">
        <v>2418</v>
      </c>
      <c r="E29" s="295" t="n">
        <v>4304</v>
      </c>
      <c r="F29" s="295" t="n">
        <v>3562</v>
      </c>
      <c r="G29" s="295" t="n">
        <v>2298</v>
      </c>
      <c r="H29" s="295" t="n">
        <v>1221</v>
      </c>
      <c r="I29" s="295" t="n">
        <v>365</v>
      </c>
      <c r="J29" s="295" t="n">
        <v>44</v>
      </c>
      <c r="K29" s="295" t="n">
        <v>4</v>
      </c>
      <c r="L29" s="310" t="n">
        <v>320</v>
      </c>
      <c r="N29" s="295" t="s">
        <v>493</v>
      </c>
      <c r="O29" s="295" t="n">
        <v>4549</v>
      </c>
      <c r="P29" s="295" t="n">
        <v>88</v>
      </c>
      <c r="Q29" s="295" t="n">
        <v>32</v>
      </c>
      <c r="R29" s="295" t="n">
        <v>88</v>
      </c>
      <c r="S29" s="295" t="n">
        <v>208</v>
      </c>
      <c r="T29" s="295" t="n">
        <v>19</v>
      </c>
      <c r="U29" s="295" t="n">
        <v>13</v>
      </c>
      <c r="V29" s="295" t="n">
        <v>15</v>
      </c>
      <c r="W29" s="295" t="n">
        <v>8</v>
      </c>
      <c r="X29" s="295" t="n">
        <v>20</v>
      </c>
      <c r="Y29" s="295" t="n">
        <v>19</v>
      </c>
      <c r="Z29" s="295" t="n">
        <v>54</v>
      </c>
      <c r="AA29" s="310" t="n">
        <v>55</v>
      </c>
      <c r="AC29" s="295" t="s">
        <v>493</v>
      </c>
      <c r="AD29" s="295" t="n">
        <v>57</v>
      </c>
      <c r="AE29" s="295" t="n">
        <v>60</v>
      </c>
      <c r="AF29" s="295" t="n">
        <v>79</v>
      </c>
      <c r="AG29" s="295" t="n">
        <v>89</v>
      </c>
      <c r="AH29" s="295" t="n">
        <v>144</v>
      </c>
      <c r="AI29" s="295" t="n">
        <v>194</v>
      </c>
      <c r="AJ29" s="295" t="n">
        <v>267</v>
      </c>
      <c r="AK29" s="295" t="n">
        <v>340</v>
      </c>
      <c r="AL29" s="295" t="n">
        <v>398</v>
      </c>
      <c r="AM29" s="295" t="n">
        <v>534</v>
      </c>
      <c r="AN29" s="295" t="n">
        <v>595</v>
      </c>
      <c r="AO29" s="295" t="n">
        <v>539</v>
      </c>
      <c r="AP29" s="295" t="n">
        <v>778</v>
      </c>
      <c r="AQ29" s="310" t="n">
        <v>64</v>
      </c>
      <c r="AS29" s="295" t="s">
        <v>493</v>
      </c>
      <c r="AT29" s="295" t="n">
        <v>2482</v>
      </c>
      <c r="AU29" s="295" t="n">
        <v>44</v>
      </c>
      <c r="AV29" s="295" t="n">
        <v>17</v>
      </c>
      <c r="AW29" s="295" t="n">
        <v>49</v>
      </c>
      <c r="AX29" s="295" t="n">
        <v>110</v>
      </c>
      <c r="AY29" s="295" t="n">
        <v>12</v>
      </c>
      <c r="AZ29" s="295" t="n">
        <v>7</v>
      </c>
      <c r="BA29" s="295" t="n">
        <v>9</v>
      </c>
      <c r="BB29" s="295" t="n">
        <v>5</v>
      </c>
      <c r="BC29" s="295" t="n">
        <v>11</v>
      </c>
      <c r="BD29" s="295" t="n">
        <v>9</v>
      </c>
      <c r="BE29" s="295" t="n">
        <v>33</v>
      </c>
      <c r="BF29" s="310" t="n">
        <v>41</v>
      </c>
      <c r="BH29" s="295" t="s">
        <v>493</v>
      </c>
      <c r="BI29" s="295" t="n">
        <v>33</v>
      </c>
      <c r="BJ29" s="295" t="n">
        <v>37</v>
      </c>
      <c r="BK29" s="295" t="n">
        <v>57</v>
      </c>
      <c r="BL29" s="295" t="n">
        <v>56</v>
      </c>
      <c r="BM29" s="295" t="n">
        <v>92</v>
      </c>
      <c r="BN29" s="295" t="n">
        <v>132</v>
      </c>
      <c r="BO29" s="295" t="n">
        <v>160</v>
      </c>
      <c r="BP29" s="295" t="n">
        <v>213</v>
      </c>
      <c r="BQ29" s="295" t="n">
        <v>252</v>
      </c>
      <c r="BR29" s="295" t="n">
        <v>317</v>
      </c>
      <c r="BS29" s="295" t="n">
        <v>313</v>
      </c>
      <c r="BT29" s="295" t="n">
        <v>277</v>
      </c>
      <c r="BU29" s="295" t="n">
        <v>286</v>
      </c>
      <c r="BV29" s="310" t="n">
        <v>20</v>
      </c>
      <c r="BX29" s="295" t="s">
        <v>493</v>
      </c>
      <c r="BY29" s="295" t="n">
        <v>2005</v>
      </c>
      <c r="BZ29" s="295" t="n">
        <v>43</v>
      </c>
      <c r="CA29" s="295" t="n">
        <v>15</v>
      </c>
      <c r="CB29" s="295" t="n">
        <v>38</v>
      </c>
      <c r="CC29" s="295" t="n">
        <v>96</v>
      </c>
      <c r="CD29" s="295" t="n">
        <v>7</v>
      </c>
      <c r="CE29" s="295" t="n">
        <v>6</v>
      </c>
      <c r="CF29" s="295" t="n">
        <v>6</v>
      </c>
      <c r="CG29" s="295" t="n">
        <v>3</v>
      </c>
      <c r="CH29" s="295" t="n">
        <v>9</v>
      </c>
      <c r="CI29" s="295" t="n">
        <v>9</v>
      </c>
      <c r="CJ29" s="295" t="n">
        <v>21</v>
      </c>
      <c r="CK29" s="310" t="n">
        <v>14</v>
      </c>
      <c r="CM29" s="295" t="s">
        <v>493</v>
      </c>
      <c r="CN29" s="295" t="n">
        <v>24</v>
      </c>
      <c r="CO29" s="295" t="n">
        <v>23</v>
      </c>
      <c r="CP29" s="295" t="n">
        <v>21</v>
      </c>
      <c r="CQ29" s="295" t="n">
        <v>33</v>
      </c>
      <c r="CR29" s="295" t="n">
        <v>52</v>
      </c>
      <c r="CS29" s="295" t="n">
        <v>61</v>
      </c>
      <c r="CT29" s="295" t="n">
        <v>102</v>
      </c>
      <c r="CU29" s="295" t="n">
        <v>126</v>
      </c>
      <c r="CV29" s="295" t="n">
        <v>139</v>
      </c>
      <c r="CW29" s="295" t="n">
        <v>212</v>
      </c>
      <c r="CX29" s="295" t="n">
        <v>276</v>
      </c>
      <c r="CY29" s="295" t="n">
        <v>260</v>
      </c>
      <c r="CZ29" s="295" t="n">
        <v>488</v>
      </c>
      <c r="DA29" s="310" t="n">
        <v>17</v>
      </c>
      <c r="DD29" s="295" t="s">
        <v>493</v>
      </c>
      <c r="DE29" s="295" t="n">
        <v>5.5</v>
      </c>
      <c r="DF29" s="295" t="n">
        <v>14.2</v>
      </c>
      <c r="DG29" s="295" t="n">
        <v>0.8</v>
      </c>
      <c r="DH29" s="295" t="n">
        <v>0.2</v>
      </c>
      <c r="DI29" s="295" t="n">
        <v>0.7</v>
      </c>
      <c r="DJ29" s="295" t="n">
        <v>1</v>
      </c>
      <c r="DK29" s="295" t="n">
        <v>1.9</v>
      </c>
      <c r="DL29" s="295" t="n">
        <v>4.6</v>
      </c>
      <c r="DM29" s="295" t="n">
        <v>11.7</v>
      </c>
      <c r="DN29" s="295" t="n">
        <v>25.9</v>
      </c>
      <c r="DO29" s="310" t="n">
        <v>88</v>
      </c>
      <c r="DQ29" s="295" t="s">
        <v>493</v>
      </c>
      <c r="DR29" s="295" t="n">
        <v>6</v>
      </c>
      <c r="DS29" s="295" t="n">
        <v>14.9</v>
      </c>
      <c r="DT29" s="295" t="n">
        <v>0.9</v>
      </c>
      <c r="DU29" s="295" t="n">
        <v>0.2</v>
      </c>
      <c r="DV29" s="295" t="n">
        <v>0.9</v>
      </c>
      <c r="DW29" s="295" t="n">
        <v>1.2</v>
      </c>
      <c r="DX29" s="295" t="n">
        <v>2.6</v>
      </c>
      <c r="DY29" s="295" t="n">
        <v>5.9</v>
      </c>
      <c r="DZ29" s="295" t="n">
        <v>14.3</v>
      </c>
      <c r="EA29" s="295" t="n">
        <v>33.8</v>
      </c>
      <c r="EB29" s="310" t="n">
        <v>97</v>
      </c>
      <c r="ED29" s="295" t="s">
        <v>493</v>
      </c>
      <c r="EE29" s="295" t="n">
        <v>4.9</v>
      </c>
      <c r="EF29" s="295" t="n">
        <v>13.3</v>
      </c>
      <c r="EG29" s="295" t="n">
        <v>0.6</v>
      </c>
      <c r="EH29" s="295" t="n">
        <v>0.2</v>
      </c>
      <c r="EI29" s="295" t="n">
        <v>0.5</v>
      </c>
      <c r="EJ29" s="295" t="n">
        <v>0.8</v>
      </c>
      <c r="EK29" s="295" t="n">
        <v>1.3</v>
      </c>
      <c r="EL29" s="295" t="n">
        <v>3.1</v>
      </c>
      <c r="EM29" s="295" t="n">
        <v>8.8</v>
      </c>
      <c r="EN29" s="295" t="n">
        <v>18.3</v>
      </c>
      <c r="EO29" s="310" t="n">
        <v>80.7</v>
      </c>
      <c r="ER29" s="295" t="s">
        <v>494</v>
      </c>
      <c r="ES29" s="295" t="n">
        <v>1387220</v>
      </c>
      <c r="ET29" s="295" t="n">
        <v>141346</v>
      </c>
      <c r="EU29" s="295" t="n">
        <v>146083</v>
      </c>
      <c r="EV29" s="295" t="n">
        <v>137020</v>
      </c>
      <c r="EW29" s="295" t="n">
        <v>126841</v>
      </c>
      <c r="EX29" s="295" t="n">
        <v>134182</v>
      </c>
      <c r="EY29" s="295" t="n">
        <v>119494</v>
      </c>
      <c r="EZ29" s="295" t="n">
        <v>88374</v>
      </c>
      <c r="FA29" s="295" t="n">
        <v>78734</v>
      </c>
      <c r="FB29" s="295" t="n">
        <v>76438</v>
      </c>
      <c r="FC29" s="295" t="n">
        <v>75252</v>
      </c>
      <c r="FD29" s="295" t="n">
        <v>67490</v>
      </c>
      <c r="FE29" s="295" t="n">
        <v>51327</v>
      </c>
      <c r="FF29" s="295" t="n">
        <v>40802</v>
      </c>
      <c r="FG29" s="295" t="n">
        <v>35468</v>
      </c>
      <c r="FH29" s="295" t="n">
        <v>29677</v>
      </c>
      <c r="FI29" s="295" t="n">
        <v>21173</v>
      </c>
      <c r="FJ29" s="310" t="n">
        <v>17519</v>
      </c>
      <c r="FM29" s="295" t="s">
        <v>494</v>
      </c>
      <c r="FN29" s="295" t="n">
        <v>685388</v>
      </c>
      <c r="FO29" s="295" t="n">
        <v>71598</v>
      </c>
      <c r="FP29" s="295" t="n">
        <v>73873</v>
      </c>
      <c r="FQ29" s="295" t="n">
        <v>69559</v>
      </c>
      <c r="FR29" s="295" t="n">
        <v>64147</v>
      </c>
      <c r="FS29" s="295" t="n">
        <v>67351</v>
      </c>
      <c r="FT29" s="295" t="n">
        <v>59863</v>
      </c>
      <c r="FU29" s="295" t="n">
        <v>44121</v>
      </c>
      <c r="FV29" s="295" t="n">
        <v>39022</v>
      </c>
      <c r="FW29" s="295" t="n">
        <v>37171</v>
      </c>
      <c r="FX29" s="295" t="n">
        <v>36522</v>
      </c>
      <c r="FY29" s="295" t="n">
        <v>33418</v>
      </c>
      <c r="FZ29" s="295" t="n">
        <v>25179</v>
      </c>
      <c r="GA29" s="295" t="n">
        <v>19414</v>
      </c>
      <c r="GB29" s="295" t="n">
        <v>16047</v>
      </c>
      <c r="GC29" s="295" t="n">
        <v>12925</v>
      </c>
      <c r="GD29" s="295" t="n">
        <v>8758</v>
      </c>
      <c r="GE29" s="310" t="n">
        <v>6420</v>
      </c>
      <c r="GH29" s="295" t="s">
        <v>494</v>
      </c>
      <c r="GI29" s="295" t="n">
        <v>701832</v>
      </c>
      <c r="GJ29" s="295" t="n">
        <v>69748</v>
      </c>
      <c r="GK29" s="295" t="n">
        <v>72210</v>
      </c>
      <c r="GL29" s="295" t="n">
        <v>67461</v>
      </c>
      <c r="GM29" s="295" t="n">
        <v>62694</v>
      </c>
      <c r="GN29" s="295" t="n">
        <v>66831</v>
      </c>
      <c r="GO29" s="295" t="n">
        <v>59631</v>
      </c>
      <c r="GP29" s="295" t="n">
        <v>44253</v>
      </c>
      <c r="GQ29" s="295" t="n">
        <v>39712</v>
      </c>
      <c r="GR29" s="295" t="n">
        <v>39267</v>
      </c>
      <c r="GS29" s="295" t="n">
        <v>38730</v>
      </c>
      <c r="GT29" s="295" t="n">
        <v>34072</v>
      </c>
      <c r="GU29" s="295" t="n">
        <v>26148</v>
      </c>
      <c r="GV29" s="295" t="n">
        <v>21388</v>
      </c>
      <c r="GW29" s="295" t="n">
        <v>19421</v>
      </c>
      <c r="GX29" s="295" t="n">
        <v>16752</v>
      </c>
      <c r="GY29" s="295" t="n">
        <v>12415</v>
      </c>
      <c r="GZ29" s="310" t="n">
        <v>11099</v>
      </c>
      <c r="HC29" s="220" t="s">
        <v>217</v>
      </c>
      <c r="HD29" s="221" t="s">
        <v>218</v>
      </c>
      <c r="HE29" s="221" t="n">
        <v>1</v>
      </c>
      <c r="HF29" s="222" t="n">
        <f aca="false">FJ6*IC18</f>
        <v>2604.52872690964</v>
      </c>
      <c r="HG29" s="222" t="n">
        <f aca="false">AP6*IC27</f>
        <v>1136.27525053233</v>
      </c>
      <c r="HH29" s="223" t="n">
        <f aca="false">HG29/HF29</f>
        <v>0.436269041225191</v>
      </c>
      <c r="HI29" s="224" t="n">
        <f aca="false">2*HE29*HH29/(2+HE29*HH29)</f>
        <v>0.358145207974069</v>
      </c>
      <c r="HK29" s="220" t="s">
        <v>217</v>
      </c>
      <c r="HL29" s="221" t="s">
        <v>218</v>
      </c>
      <c r="HM29" s="221" t="n">
        <v>1</v>
      </c>
      <c r="HN29" s="222" t="n">
        <f aca="false">GE6*IJ18</f>
        <v>589.14949174021</v>
      </c>
      <c r="HO29" s="222" t="n">
        <f aca="false">BU6*ID27</f>
        <v>271.235732659023</v>
      </c>
      <c r="HP29" s="223" t="n">
        <f aca="false">HO29/HN29</f>
        <v>0.460385244257541</v>
      </c>
      <c r="HQ29" s="224" t="n">
        <f aca="false">2*HM29*HP29/(2+HM29*HP29)</f>
        <v>0.374238339570655</v>
      </c>
      <c r="HS29" s="220" t="s">
        <v>217</v>
      </c>
      <c r="HT29" s="221" t="s">
        <v>218</v>
      </c>
      <c r="HU29" s="221" t="n">
        <v>1</v>
      </c>
      <c r="HV29" s="222" t="n">
        <f aca="false">GZ6*IL18</f>
        <v>2013.42343545513</v>
      </c>
      <c r="HW29" s="321" t="n">
        <f aca="false">CZ6*IE27</f>
        <v>866.185278154681</v>
      </c>
      <c r="HX29" s="223" t="n">
        <f aca="false">HW29/HV29</f>
        <v>0.43020522305527</v>
      </c>
      <c r="HY29" s="224" t="n">
        <f aca="false">2*HU29*HX29/(2+HU29*HX29)</f>
        <v>0.354048472099334</v>
      </c>
      <c r="HZ29" s="160" t="n">
        <f aca="false">HV29+HN29-HF29</f>
        <v>-1.9557997142997</v>
      </c>
      <c r="IA29" s="160" t="n">
        <f aca="false">HW29+HO29-HG29</f>
        <v>1.14576028136912</v>
      </c>
      <c r="IN29" s="182"/>
    </row>
    <row r="30" customFormat="false" ht="15" hidden="false" customHeight="false" outlineLevel="0" collapsed="false">
      <c r="A30" s="295" t="s">
        <v>494</v>
      </c>
      <c r="B30" s="295" t="n">
        <v>30217</v>
      </c>
      <c r="C30" s="295" t="n">
        <v>122</v>
      </c>
      <c r="D30" s="295" t="n">
        <v>4266</v>
      </c>
      <c r="E30" s="295" t="n">
        <v>8757</v>
      </c>
      <c r="F30" s="295" t="n">
        <v>7861</v>
      </c>
      <c r="G30" s="295" t="n">
        <v>5226</v>
      </c>
      <c r="H30" s="295" t="n">
        <v>2653</v>
      </c>
      <c r="I30" s="295" t="n">
        <v>752</v>
      </c>
      <c r="J30" s="295" t="n">
        <v>48</v>
      </c>
      <c r="K30" s="295" t="n">
        <v>9</v>
      </c>
      <c r="L30" s="310" t="n">
        <v>523</v>
      </c>
      <c r="N30" s="295" t="s">
        <v>494</v>
      </c>
      <c r="O30" s="295" t="n">
        <v>9043</v>
      </c>
      <c r="P30" s="295" t="n">
        <v>418</v>
      </c>
      <c r="Q30" s="295" t="n">
        <v>82</v>
      </c>
      <c r="R30" s="295" t="n">
        <v>194</v>
      </c>
      <c r="S30" s="295" t="n">
        <v>694</v>
      </c>
      <c r="T30" s="295" t="n">
        <v>30</v>
      </c>
      <c r="U30" s="295" t="n">
        <v>13</v>
      </c>
      <c r="V30" s="295" t="n">
        <v>11</v>
      </c>
      <c r="W30" s="295" t="n">
        <v>11</v>
      </c>
      <c r="X30" s="295" t="n">
        <v>33</v>
      </c>
      <c r="Y30" s="295" t="n">
        <v>43</v>
      </c>
      <c r="Z30" s="295" t="n">
        <v>75</v>
      </c>
      <c r="AA30" s="310" t="n">
        <v>112</v>
      </c>
      <c r="AC30" s="295" t="s">
        <v>494</v>
      </c>
      <c r="AD30" s="295" t="n">
        <v>117</v>
      </c>
      <c r="AE30" s="295" t="n">
        <v>96</v>
      </c>
      <c r="AF30" s="295" t="n">
        <v>126</v>
      </c>
      <c r="AG30" s="295" t="n">
        <v>157</v>
      </c>
      <c r="AH30" s="295" t="n">
        <v>268</v>
      </c>
      <c r="AI30" s="295" t="n">
        <v>470</v>
      </c>
      <c r="AJ30" s="295" t="n">
        <v>522</v>
      </c>
      <c r="AK30" s="295" t="n">
        <v>637</v>
      </c>
      <c r="AL30" s="295" t="n">
        <v>824</v>
      </c>
      <c r="AM30" s="295" t="n">
        <v>1088</v>
      </c>
      <c r="AN30" s="295" t="n">
        <v>1181</v>
      </c>
      <c r="AO30" s="295" t="n">
        <v>1131</v>
      </c>
      <c r="AP30" s="295" t="n">
        <v>1321</v>
      </c>
      <c r="AQ30" s="310" t="n">
        <v>83</v>
      </c>
      <c r="AS30" s="295" t="s">
        <v>494</v>
      </c>
      <c r="AT30" s="295" t="n">
        <v>4996</v>
      </c>
      <c r="AU30" s="295" t="n">
        <v>237</v>
      </c>
      <c r="AV30" s="295" t="n">
        <v>46</v>
      </c>
      <c r="AW30" s="295" t="n">
        <v>124</v>
      </c>
      <c r="AX30" s="295" t="n">
        <v>407</v>
      </c>
      <c r="AY30" s="295" t="n">
        <v>16</v>
      </c>
      <c r="AZ30" s="295" t="n">
        <v>7</v>
      </c>
      <c r="BA30" s="295" t="n">
        <v>3</v>
      </c>
      <c r="BB30" s="295" t="n">
        <v>5</v>
      </c>
      <c r="BC30" s="295" t="n">
        <v>23</v>
      </c>
      <c r="BD30" s="295" t="n">
        <v>32</v>
      </c>
      <c r="BE30" s="295" t="n">
        <v>48</v>
      </c>
      <c r="BF30" s="310" t="n">
        <v>85</v>
      </c>
      <c r="BH30" s="295" t="s">
        <v>494</v>
      </c>
      <c r="BI30" s="295" t="n">
        <v>77</v>
      </c>
      <c r="BJ30" s="295" t="n">
        <v>57</v>
      </c>
      <c r="BK30" s="295" t="n">
        <v>68</v>
      </c>
      <c r="BL30" s="295" t="n">
        <v>95</v>
      </c>
      <c r="BM30" s="295" t="n">
        <v>163</v>
      </c>
      <c r="BN30" s="295" t="n">
        <v>290</v>
      </c>
      <c r="BO30" s="295" t="n">
        <v>327</v>
      </c>
      <c r="BP30" s="295" t="n">
        <v>408</v>
      </c>
      <c r="BQ30" s="295" t="n">
        <v>495</v>
      </c>
      <c r="BR30" s="295" t="n">
        <v>655</v>
      </c>
      <c r="BS30" s="295" t="n">
        <v>649</v>
      </c>
      <c r="BT30" s="295" t="n">
        <v>529</v>
      </c>
      <c r="BU30" s="295" t="n">
        <v>492</v>
      </c>
      <c r="BV30" s="310" t="n">
        <v>65</v>
      </c>
      <c r="BX30" s="295" t="s">
        <v>494</v>
      </c>
      <c r="BY30" s="295" t="n">
        <v>4045</v>
      </c>
      <c r="BZ30" s="295" t="n">
        <v>181</v>
      </c>
      <c r="CA30" s="295" t="n">
        <v>36</v>
      </c>
      <c r="CB30" s="295" t="n">
        <v>69</v>
      </c>
      <c r="CC30" s="295" t="n">
        <v>286</v>
      </c>
      <c r="CD30" s="295" t="n">
        <v>14</v>
      </c>
      <c r="CE30" s="295" t="n">
        <v>6</v>
      </c>
      <c r="CF30" s="295" t="n">
        <v>8</v>
      </c>
      <c r="CG30" s="295" t="n">
        <v>6</v>
      </c>
      <c r="CH30" s="295" t="n">
        <v>10</v>
      </c>
      <c r="CI30" s="295" t="n">
        <v>11</v>
      </c>
      <c r="CJ30" s="295" t="n">
        <v>27</v>
      </c>
      <c r="CK30" s="310" t="n">
        <v>27</v>
      </c>
      <c r="CM30" s="295" t="s">
        <v>494</v>
      </c>
      <c r="CN30" s="295" t="n">
        <v>40</v>
      </c>
      <c r="CO30" s="295" t="n">
        <v>39</v>
      </c>
      <c r="CP30" s="295" t="n">
        <v>58</v>
      </c>
      <c r="CQ30" s="295" t="n">
        <v>62</v>
      </c>
      <c r="CR30" s="295" t="n">
        <v>105</v>
      </c>
      <c r="CS30" s="295" t="n">
        <v>180</v>
      </c>
      <c r="CT30" s="295" t="n">
        <v>195</v>
      </c>
      <c r="CU30" s="295" t="n">
        <v>229</v>
      </c>
      <c r="CV30" s="295" t="n">
        <v>329</v>
      </c>
      <c r="CW30" s="295" t="n">
        <v>433</v>
      </c>
      <c r="CX30" s="295" t="n">
        <v>532</v>
      </c>
      <c r="CY30" s="295" t="n">
        <v>602</v>
      </c>
      <c r="CZ30" s="295" t="n">
        <v>829</v>
      </c>
      <c r="DA30" s="310" t="n">
        <v>17</v>
      </c>
      <c r="DD30" s="295" t="s">
        <v>494</v>
      </c>
      <c r="DE30" s="295" t="n">
        <v>6.5</v>
      </c>
      <c r="DF30" s="295" t="n">
        <v>23</v>
      </c>
      <c r="DG30" s="295" t="n">
        <v>0.6</v>
      </c>
      <c r="DH30" s="295" t="n">
        <v>0.3</v>
      </c>
      <c r="DI30" s="295" t="n">
        <v>0.7</v>
      </c>
      <c r="DJ30" s="295" t="n">
        <v>1</v>
      </c>
      <c r="DK30" s="295" t="n">
        <v>1.8</v>
      </c>
      <c r="DL30" s="295" t="n">
        <v>5.2</v>
      </c>
      <c r="DM30" s="295" t="n">
        <v>12.6</v>
      </c>
      <c r="DN30" s="295" t="n">
        <v>29.3</v>
      </c>
      <c r="DO30" s="310" t="n">
        <v>93.9</v>
      </c>
      <c r="DQ30" s="295" t="s">
        <v>494</v>
      </c>
      <c r="DR30" s="295" t="n">
        <v>7.3</v>
      </c>
      <c r="DS30" s="295" t="n">
        <v>26.4</v>
      </c>
      <c r="DT30" s="295" t="n">
        <v>0.5</v>
      </c>
      <c r="DU30" s="295" t="n">
        <v>0.4</v>
      </c>
      <c r="DV30" s="295" t="n">
        <v>1</v>
      </c>
      <c r="DW30" s="295" t="n">
        <v>1.3</v>
      </c>
      <c r="DX30" s="295" t="n">
        <v>2.1</v>
      </c>
      <c r="DY30" s="295" t="n">
        <v>6.5</v>
      </c>
      <c r="DZ30" s="295" t="n">
        <v>16.5</v>
      </c>
      <c r="EA30" s="295" t="n">
        <v>39.7</v>
      </c>
      <c r="EB30" s="310" t="n">
        <v>110</v>
      </c>
      <c r="ED30" s="295" t="s">
        <v>494</v>
      </c>
      <c r="EE30" s="295" t="n">
        <v>5.8</v>
      </c>
      <c r="EF30" s="295" t="n">
        <v>19.4</v>
      </c>
      <c r="EG30" s="295" t="n">
        <v>0.6</v>
      </c>
      <c r="EH30" s="295" t="n">
        <v>0.2</v>
      </c>
      <c r="EI30" s="295" t="n">
        <v>0.4</v>
      </c>
      <c r="EJ30" s="295" t="n">
        <v>0.8</v>
      </c>
      <c r="EK30" s="295" t="n">
        <v>1.5</v>
      </c>
      <c r="EL30" s="295" t="n">
        <v>3.9</v>
      </c>
      <c r="EM30" s="295" t="n">
        <v>8.9</v>
      </c>
      <c r="EN30" s="295" t="n">
        <v>21.1</v>
      </c>
      <c r="EO30" s="310" t="n">
        <v>83.5</v>
      </c>
      <c r="ER30" s="322" t="s">
        <v>495</v>
      </c>
      <c r="ES30" s="322" t="n">
        <v>108210</v>
      </c>
      <c r="ET30" s="322" t="n">
        <v>10799</v>
      </c>
      <c r="EU30" s="322" t="n">
        <v>11661</v>
      </c>
      <c r="EV30" s="322" t="n">
        <v>12151</v>
      </c>
      <c r="EW30" s="322" t="n">
        <v>10058</v>
      </c>
      <c r="EX30" s="322" t="n">
        <v>7836</v>
      </c>
      <c r="EY30" s="322" t="n">
        <v>8520</v>
      </c>
      <c r="EZ30" s="322" t="n">
        <v>8555</v>
      </c>
      <c r="FA30" s="322" t="n">
        <v>9239</v>
      </c>
      <c r="FB30" s="322" t="n">
        <v>9188</v>
      </c>
      <c r="FC30" s="322" t="n">
        <v>6944</v>
      </c>
      <c r="FD30" s="322" t="n">
        <v>4706</v>
      </c>
      <c r="FE30" s="322" t="n">
        <v>3053</v>
      </c>
      <c r="FF30" s="322" t="n">
        <v>2069</v>
      </c>
      <c r="FG30" s="322" t="n">
        <v>1459</v>
      </c>
      <c r="FH30" s="322" t="n">
        <v>974</v>
      </c>
      <c r="FI30" s="322" t="n">
        <v>613</v>
      </c>
      <c r="FJ30" s="323" t="n">
        <v>385</v>
      </c>
      <c r="FM30" s="322" t="s">
        <v>495</v>
      </c>
      <c r="FN30" s="322" t="n">
        <v>55511</v>
      </c>
      <c r="FO30" s="322" t="n">
        <v>5515</v>
      </c>
      <c r="FP30" s="322" t="n">
        <v>5916</v>
      </c>
      <c r="FQ30" s="322" t="n">
        <v>6157</v>
      </c>
      <c r="FR30" s="322" t="n">
        <v>5199</v>
      </c>
      <c r="FS30" s="322" t="n">
        <v>4064</v>
      </c>
      <c r="FT30" s="322" t="n">
        <v>4255</v>
      </c>
      <c r="FU30" s="322" t="n">
        <v>4243</v>
      </c>
      <c r="FV30" s="322" t="n">
        <v>4724</v>
      </c>
      <c r="FW30" s="322" t="n">
        <v>4923</v>
      </c>
      <c r="FX30" s="322" t="n">
        <v>3706</v>
      </c>
      <c r="FY30" s="322" t="n">
        <v>2539</v>
      </c>
      <c r="FZ30" s="322" t="n">
        <v>1649</v>
      </c>
      <c r="GA30" s="322" t="n">
        <v>1043</v>
      </c>
      <c r="GB30" s="322" t="n">
        <v>709</v>
      </c>
      <c r="GC30" s="322" t="n">
        <v>451</v>
      </c>
      <c r="GD30" s="322" t="n">
        <v>261</v>
      </c>
      <c r="GE30" s="323" t="n">
        <v>157</v>
      </c>
      <c r="GH30" s="322" t="s">
        <v>495</v>
      </c>
      <c r="GI30" s="322" t="n">
        <v>52699</v>
      </c>
      <c r="GJ30" s="322" t="n">
        <v>5284</v>
      </c>
      <c r="GK30" s="322" t="n">
        <v>5745</v>
      </c>
      <c r="GL30" s="322" t="n">
        <v>5994</v>
      </c>
      <c r="GM30" s="322" t="n">
        <v>4859</v>
      </c>
      <c r="GN30" s="322" t="n">
        <v>3772</v>
      </c>
      <c r="GO30" s="322" t="n">
        <v>4265</v>
      </c>
      <c r="GP30" s="322" t="n">
        <v>4312</v>
      </c>
      <c r="GQ30" s="322" t="n">
        <v>4515</v>
      </c>
      <c r="GR30" s="322" t="n">
        <v>4265</v>
      </c>
      <c r="GS30" s="322" t="n">
        <v>3238</v>
      </c>
      <c r="GT30" s="322" t="n">
        <v>2167</v>
      </c>
      <c r="GU30" s="322" t="n">
        <v>1404</v>
      </c>
      <c r="GV30" s="322" t="n">
        <v>1026</v>
      </c>
      <c r="GW30" s="322" t="n">
        <v>750</v>
      </c>
      <c r="GX30" s="322" t="n">
        <v>523</v>
      </c>
      <c r="GY30" s="322" t="n">
        <v>352</v>
      </c>
      <c r="GZ30" s="323" t="n">
        <v>228</v>
      </c>
      <c r="IN30" s="187"/>
    </row>
    <row r="31" customFormat="false" ht="37" hidden="false" customHeight="false" outlineLevel="0" collapsed="false">
      <c r="A31" s="295" t="s">
        <v>495</v>
      </c>
      <c r="B31" s="295" t="n">
        <v>2255</v>
      </c>
      <c r="C31" s="295" t="n">
        <v>5</v>
      </c>
      <c r="D31" s="295" t="n">
        <v>254</v>
      </c>
      <c r="E31" s="295" t="n">
        <v>542</v>
      </c>
      <c r="F31" s="295" t="n">
        <v>645</v>
      </c>
      <c r="G31" s="295" t="n">
        <v>438</v>
      </c>
      <c r="H31" s="295" t="n">
        <v>282</v>
      </c>
      <c r="I31" s="295" t="n">
        <v>81</v>
      </c>
      <c r="J31" s="295" t="n">
        <v>1</v>
      </c>
      <c r="K31" s="295" t="n">
        <v>0</v>
      </c>
      <c r="L31" s="310" t="n">
        <v>7</v>
      </c>
      <c r="N31" s="295" t="s">
        <v>495</v>
      </c>
      <c r="O31" s="295" t="n">
        <v>316</v>
      </c>
      <c r="P31" s="295" t="n">
        <v>9</v>
      </c>
      <c r="Q31" s="295" t="n">
        <v>3</v>
      </c>
      <c r="R31" s="295" t="n">
        <v>7</v>
      </c>
      <c r="S31" s="295" t="n">
        <v>19</v>
      </c>
      <c r="T31" s="295" t="n">
        <v>0</v>
      </c>
      <c r="U31" s="295" t="n">
        <v>0</v>
      </c>
      <c r="V31" s="295" t="n">
        <v>0</v>
      </c>
      <c r="W31" s="295" t="n">
        <v>0</v>
      </c>
      <c r="X31" s="295" t="n">
        <v>2</v>
      </c>
      <c r="Y31" s="295" t="n">
        <v>3</v>
      </c>
      <c r="Z31" s="295" t="n">
        <v>3</v>
      </c>
      <c r="AA31" s="310" t="n">
        <v>6</v>
      </c>
      <c r="AC31" s="295" t="s">
        <v>495</v>
      </c>
      <c r="AD31" s="295" t="n">
        <v>5</v>
      </c>
      <c r="AE31" s="295" t="n">
        <v>7</v>
      </c>
      <c r="AF31" s="295" t="n">
        <v>9</v>
      </c>
      <c r="AG31" s="295" t="n">
        <v>9</v>
      </c>
      <c r="AH31" s="295" t="n">
        <v>20</v>
      </c>
      <c r="AI31" s="295" t="n">
        <v>32</v>
      </c>
      <c r="AJ31" s="295" t="n">
        <v>24</v>
      </c>
      <c r="AK31" s="295" t="n">
        <v>25</v>
      </c>
      <c r="AL31" s="295" t="n">
        <v>46</v>
      </c>
      <c r="AM31" s="295" t="n">
        <v>29</v>
      </c>
      <c r="AN31" s="295" t="n">
        <v>25</v>
      </c>
      <c r="AO31" s="295" t="n">
        <v>25</v>
      </c>
      <c r="AP31" s="295" t="n">
        <v>27</v>
      </c>
      <c r="AQ31" s="310" t="n">
        <v>0</v>
      </c>
      <c r="AS31" s="295" t="s">
        <v>495</v>
      </c>
      <c r="AT31" s="295" t="n">
        <v>194</v>
      </c>
      <c r="AU31" s="295" t="n">
        <v>5</v>
      </c>
      <c r="AV31" s="295" t="n">
        <v>1</v>
      </c>
      <c r="AW31" s="295" t="n">
        <v>2</v>
      </c>
      <c r="AX31" s="295" t="n">
        <v>8</v>
      </c>
      <c r="AY31" s="295" t="n">
        <v>0</v>
      </c>
      <c r="AZ31" s="295" t="n">
        <v>0</v>
      </c>
      <c r="BA31" s="295" t="n">
        <v>0</v>
      </c>
      <c r="BB31" s="295" t="n">
        <v>0</v>
      </c>
      <c r="BC31" s="295" t="n">
        <v>0</v>
      </c>
      <c r="BD31" s="295" t="n">
        <v>2</v>
      </c>
      <c r="BE31" s="295" t="n">
        <v>2</v>
      </c>
      <c r="BF31" s="310" t="n">
        <v>5</v>
      </c>
      <c r="BH31" s="295" t="s">
        <v>495</v>
      </c>
      <c r="BI31" s="295" t="n">
        <v>5</v>
      </c>
      <c r="BJ31" s="295" t="n">
        <v>6</v>
      </c>
      <c r="BK31" s="295" t="n">
        <v>7</v>
      </c>
      <c r="BL31" s="295" t="n">
        <v>4</v>
      </c>
      <c r="BM31" s="295" t="n">
        <v>14</v>
      </c>
      <c r="BN31" s="295" t="n">
        <v>21</v>
      </c>
      <c r="BO31" s="295" t="n">
        <v>17</v>
      </c>
      <c r="BP31" s="295" t="n">
        <v>16</v>
      </c>
      <c r="BQ31" s="295" t="n">
        <v>29</v>
      </c>
      <c r="BR31" s="295" t="n">
        <v>18</v>
      </c>
      <c r="BS31" s="295" t="n">
        <v>15</v>
      </c>
      <c r="BT31" s="295" t="n">
        <v>15</v>
      </c>
      <c r="BU31" s="295" t="n">
        <v>10</v>
      </c>
      <c r="BV31" s="310" t="n">
        <v>0</v>
      </c>
      <c r="BX31" s="295" t="s">
        <v>495</v>
      </c>
      <c r="BY31" s="295" t="n">
        <v>122</v>
      </c>
      <c r="BZ31" s="295" t="n">
        <v>4</v>
      </c>
      <c r="CA31" s="295" t="n">
        <v>2</v>
      </c>
      <c r="CB31" s="295" t="n">
        <v>5</v>
      </c>
      <c r="CC31" s="295" t="n">
        <v>11</v>
      </c>
      <c r="CD31" s="295" t="n">
        <v>0</v>
      </c>
      <c r="CE31" s="295" t="n">
        <v>0</v>
      </c>
      <c r="CF31" s="295" t="n">
        <v>0</v>
      </c>
      <c r="CG31" s="295" t="n">
        <v>0</v>
      </c>
      <c r="CH31" s="295" t="n">
        <v>2</v>
      </c>
      <c r="CI31" s="295" t="n">
        <v>1</v>
      </c>
      <c r="CJ31" s="295" t="n">
        <v>1</v>
      </c>
      <c r="CK31" s="310" t="n">
        <v>1</v>
      </c>
      <c r="CM31" s="295" t="s">
        <v>495</v>
      </c>
      <c r="CN31" s="295" t="n">
        <v>0</v>
      </c>
      <c r="CO31" s="295" t="n">
        <v>1</v>
      </c>
      <c r="CP31" s="295" t="n">
        <v>2</v>
      </c>
      <c r="CQ31" s="295" t="n">
        <v>5</v>
      </c>
      <c r="CR31" s="295" t="n">
        <v>6</v>
      </c>
      <c r="CS31" s="295" t="n">
        <v>11</v>
      </c>
      <c r="CT31" s="295" t="n">
        <v>7</v>
      </c>
      <c r="CU31" s="295" t="n">
        <v>9</v>
      </c>
      <c r="CV31" s="295" t="n">
        <v>17</v>
      </c>
      <c r="CW31" s="295" t="n">
        <v>11</v>
      </c>
      <c r="CX31" s="295" t="n">
        <v>10</v>
      </c>
      <c r="CY31" s="295" t="n">
        <v>10</v>
      </c>
      <c r="CZ31" s="295" t="n">
        <v>17</v>
      </c>
      <c r="DA31" s="310" t="n">
        <v>0</v>
      </c>
      <c r="DD31" s="322" t="s">
        <v>495</v>
      </c>
      <c r="DE31" s="322" t="n">
        <v>2.9</v>
      </c>
      <c r="DF31" s="322" t="n">
        <v>8.4</v>
      </c>
      <c r="DG31" s="322" t="n">
        <v>0</v>
      </c>
      <c r="DH31" s="322" t="n">
        <v>0.2</v>
      </c>
      <c r="DI31" s="322" t="n">
        <v>0.5</v>
      </c>
      <c r="DJ31" s="322" t="n">
        <v>0.7</v>
      </c>
      <c r="DK31" s="322" t="n">
        <v>1</v>
      </c>
      <c r="DL31" s="322" t="n">
        <v>4.5</v>
      </c>
      <c r="DM31" s="322" t="n">
        <v>9.6</v>
      </c>
      <c r="DN31" s="322" t="n">
        <v>30.8</v>
      </c>
      <c r="DO31" s="323" t="n">
        <v>77.2</v>
      </c>
      <c r="DQ31" s="322" t="s">
        <v>495</v>
      </c>
      <c r="DR31" s="322" t="n">
        <v>3.5</v>
      </c>
      <c r="DS31" s="322" t="n">
        <v>6.8</v>
      </c>
      <c r="DT31" s="322" t="n">
        <v>0</v>
      </c>
      <c r="DU31" s="322" t="n">
        <v>0.2</v>
      </c>
      <c r="DV31" s="322" t="n">
        <v>0.8</v>
      </c>
      <c r="DW31" s="322" t="n">
        <v>1.3</v>
      </c>
      <c r="DX31" s="322" t="n">
        <v>1.1</v>
      </c>
      <c r="DY31" s="322" t="n">
        <v>5.6</v>
      </c>
      <c r="DZ31" s="322" t="n">
        <v>12.3</v>
      </c>
      <c r="EA31" s="322" t="n">
        <v>40.5</v>
      </c>
      <c r="EB31" s="323" t="n">
        <v>95.7</v>
      </c>
      <c r="ED31" s="322" t="s">
        <v>495</v>
      </c>
      <c r="EE31" s="322" t="n">
        <v>2.3</v>
      </c>
      <c r="EF31" s="322" t="n">
        <v>10.2</v>
      </c>
      <c r="EG31" s="322" t="n">
        <v>0</v>
      </c>
      <c r="EH31" s="322" t="n">
        <v>0.3</v>
      </c>
      <c r="EI31" s="322" t="n">
        <v>0.2</v>
      </c>
      <c r="EJ31" s="322" t="n">
        <v>0.1</v>
      </c>
      <c r="EK31" s="322" t="n">
        <v>0.8</v>
      </c>
      <c r="EL31" s="322" t="n">
        <v>3.1</v>
      </c>
      <c r="EM31" s="322" t="n">
        <v>6.6</v>
      </c>
      <c r="EN31" s="322" t="n">
        <v>22</v>
      </c>
      <c r="EO31" s="323" t="n">
        <v>63.8</v>
      </c>
      <c r="IM31" s="184" t="s">
        <v>411</v>
      </c>
      <c r="IN31" s="187" t="s">
        <v>167</v>
      </c>
    </row>
    <row r="32" customFormat="false" ht="15" hidden="false" customHeight="false" outlineLevel="0" collapsed="false">
      <c r="A32" s="295" t="s">
        <v>496</v>
      </c>
      <c r="B32" s="295" t="n">
        <v>179</v>
      </c>
      <c r="C32" s="295" t="n">
        <v>1</v>
      </c>
      <c r="D32" s="295" t="n">
        <v>24</v>
      </c>
      <c r="E32" s="295" t="n">
        <v>50</v>
      </c>
      <c r="F32" s="295" t="n">
        <v>31</v>
      </c>
      <c r="G32" s="295" t="n">
        <v>43</v>
      </c>
      <c r="H32" s="295" t="n">
        <v>20</v>
      </c>
      <c r="I32" s="295" t="n">
        <v>5</v>
      </c>
      <c r="J32" s="295" t="n">
        <v>0</v>
      </c>
      <c r="K32" s="295" t="n">
        <v>0</v>
      </c>
      <c r="L32" s="310" t="n">
        <v>5</v>
      </c>
      <c r="N32" s="295" t="s">
        <v>496</v>
      </c>
      <c r="O32" s="295" t="n">
        <v>194</v>
      </c>
      <c r="P32" s="295" t="n">
        <v>2</v>
      </c>
      <c r="Q32" s="295" t="n">
        <v>1</v>
      </c>
      <c r="R32" s="295" t="n">
        <v>3</v>
      </c>
      <c r="S32" s="295" t="n">
        <v>6</v>
      </c>
      <c r="T32" s="295" t="n">
        <v>2</v>
      </c>
      <c r="U32" s="295" t="n">
        <v>0</v>
      </c>
      <c r="V32" s="295" t="n">
        <v>0</v>
      </c>
      <c r="W32" s="295" t="n">
        <v>1</v>
      </c>
      <c r="X32" s="295" t="n">
        <v>0</v>
      </c>
      <c r="Y32" s="295" t="n">
        <v>1</v>
      </c>
      <c r="Z32" s="295" t="n">
        <v>5</v>
      </c>
      <c r="AA32" s="310" t="n">
        <v>8</v>
      </c>
      <c r="AC32" s="295" t="s">
        <v>496</v>
      </c>
      <c r="AD32" s="295" t="n">
        <v>10</v>
      </c>
      <c r="AE32" s="295" t="n">
        <v>7</v>
      </c>
      <c r="AF32" s="295" t="n">
        <v>7</v>
      </c>
      <c r="AG32" s="295" t="n">
        <v>12</v>
      </c>
      <c r="AH32" s="295" t="n">
        <v>8</v>
      </c>
      <c r="AI32" s="295" t="n">
        <v>16</v>
      </c>
      <c r="AJ32" s="295" t="n">
        <v>14</v>
      </c>
      <c r="AK32" s="295" t="n">
        <v>12</v>
      </c>
      <c r="AL32" s="295" t="n">
        <v>18</v>
      </c>
      <c r="AM32" s="295" t="n">
        <v>25</v>
      </c>
      <c r="AN32" s="295" t="n">
        <v>22</v>
      </c>
      <c r="AO32" s="295" t="n">
        <v>7</v>
      </c>
      <c r="AP32" s="295" t="n">
        <v>12</v>
      </c>
      <c r="AQ32" s="310" t="n">
        <v>1</v>
      </c>
      <c r="AS32" s="295" t="s">
        <v>496</v>
      </c>
      <c r="AT32" s="295" t="n">
        <v>120</v>
      </c>
      <c r="AU32" s="295" t="n">
        <v>1</v>
      </c>
      <c r="AV32" s="295" t="n">
        <v>1</v>
      </c>
      <c r="AW32" s="295" t="n">
        <v>1</v>
      </c>
      <c r="AX32" s="295" t="n">
        <v>3</v>
      </c>
      <c r="AY32" s="295" t="n">
        <v>1</v>
      </c>
      <c r="AZ32" s="295" t="n">
        <v>0</v>
      </c>
      <c r="BA32" s="295" t="n">
        <v>0</v>
      </c>
      <c r="BB32" s="295" t="n">
        <v>0</v>
      </c>
      <c r="BC32" s="295" t="n">
        <v>0</v>
      </c>
      <c r="BD32" s="295" t="n">
        <v>0</v>
      </c>
      <c r="BE32" s="295" t="n">
        <v>4</v>
      </c>
      <c r="BF32" s="310" t="n">
        <v>5</v>
      </c>
      <c r="BH32" s="295" t="s">
        <v>496</v>
      </c>
      <c r="BI32" s="295" t="n">
        <v>6</v>
      </c>
      <c r="BJ32" s="295" t="n">
        <v>6</v>
      </c>
      <c r="BK32" s="295" t="n">
        <v>5</v>
      </c>
      <c r="BL32" s="295" t="n">
        <v>9</v>
      </c>
      <c r="BM32" s="295" t="n">
        <v>7</v>
      </c>
      <c r="BN32" s="295" t="n">
        <v>12</v>
      </c>
      <c r="BO32" s="295" t="n">
        <v>6</v>
      </c>
      <c r="BP32" s="295" t="n">
        <v>8</v>
      </c>
      <c r="BQ32" s="295" t="n">
        <v>11</v>
      </c>
      <c r="BR32" s="295" t="n">
        <v>16</v>
      </c>
      <c r="BS32" s="295" t="n">
        <v>12</v>
      </c>
      <c r="BT32" s="295" t="n">
        <v>2</v>
      </c>
      <c r="BU32" s="295" t="n">
        <v>7</v>
      </c>
      <c r="BV32" s="310" t="n">
        <v>0</v>
      </c>
      <c r="BX32" s="295" t="s">
        <v>496</v>
      </c>
      <c r="BY32" s="295" t="n">
        <v>74</v>
      </c>
      <c r="BZ32" s="295" t="n">
        <v>1</v>
      </c>
      <c r="CA32" s="295" t="n">
        <v>0</v>
      </c>
      <c r="CB32" s="295" t="n">
        <v>2</v>
      </c>
      <c r="CC32" s="295" t="n">
        <v>3</v>
      </c>
      <c r="CD32" s="295" t="n">
        <v>1</v>
      </c>
      <c r="CE32" s="295" t="n">
        <v>0</v>
      </c>
      <c r="CF32" s="295" t="n">
        <v>0</v>
      </c>
      <c r="CG32" s="295" t="n">
        <v>1</v>
      </c>
      <c r="CH32" s="295" t="n">
        <v>0</v>
      </c>
      <c r="CI32" s="295" t="n">
        <v>1</v>
      </c>
      <c r="CJ32" s="295" t="n">
        <v>1</v>
      </c>
      <c r="CK32" s="310" t="n">
        <v>3</v>
      </c>
      <c r="CM32" s="295" t="s">
        <v>496</v>
      </c>
      <c r="CN32" s="295" t="n">
        <v>4</v>
      </c>
      <c r="CO32" s="295" t="n">
        <v>1</v>
      </c>
      <c r="CP32" s="295" t="n">
        <v>2</v>
      </c>
      <c r="CQ32" s="295" t="n">
        <v>3</v>
      </c>
      <c r="CR32" s="295" t="n">
        <v>1</v>
      </c>
      <c r="CS32" s="295" t="n">
        <v>4</v>
      </c>
      <c r="CT32" s="295" t="n">
        <v>8</v>
      </c>
      <c r="CU32" s="295" t="n">
        <v>4</v>
      </c>
      <c r="CV32" s="295" t="n">
        <v>7</v>
      </c>
      <c r="CW32" s="295" t="n">
        <v>9</v>
      </c>
      <c r="CX32" s="295" t="n">
        <v>10</v>
      </c>
      <c r="CY32" s="295" t="n">
        <v>5</v>
      </c>
      <c r="CZ32" s="295" t="n">
        <v>5</v>
      </c>
      <c r="DA32" s="310" t="n">
        <v>1</v>
      </c>
      <c r="DD32" s="219" t="s">
        <v>497</v>
      </c>
      <c r="DQ32" s="219" t="s">
        <v>497</v>
      </c>
      <c r="ED32" s="219" t="s">
        <v>497</v>
      </c>
      <c r="IM32" s="191" t="s">
        <v>175</v>
      </c>
      <c r="IN32" s="192" t="s">
        <v>179</v>
      </c>
    </row>
    <row r="33" customFormat="false" ht="15" hidden="false" customHeight="false" outlineLevel="0" collapsed="false">
      <c r="A33" s="322" t="s">
        <v>498</v>
      </c>
      <c r="B33" s="322" t="n">
        <v>2724</v>
      </c>
      <c r="C33" s="322" t="n">
        <v>5</v>
      </c>
      <c r="D33" s="322" t="n">
        <v>191</v>
      </c>
      <c r="E33" s="322" t="n">
        <v>427</v>
      </c>
      <c r="F33" s="322" t="n">
        <v>452</v>
      </c>
      <c r="G33" s="322" t="n">
        <v>450</v>
      </c>
      <c r="H33" s="322" t="n">
        <v>235</v>
      </c>
      <c r="I33" s="322" t="n">
        <v>56</v>
      </c>
      <c r="J33" s="322" t="n">
        <v>5</v>
      </c>
      <c r="K33" s="322" t="n">
        <v>1</v>
      </c>
      <c r="L33" s="323" t="n">
        <v>902</v>
      </c>
      <c r="N33" s="322" t="s">
        <v>498</v>
      </c>
      <c r="O33" s="322" t="n">
        <v>994</v>
      </c>
      <c r="P33" s="322" t="n">
        <v>27</v>
      </c>
      <c r="Q33" s="322" t="n">
        <v>3</v>
      </c>
      <c r="R33" s="322" t="n">
        <v>9</v>
      </c>
      <c r="S33" s="322" t="n">
        <v>39</v>
      </c>
      <c r="T33" s="322" t="n">
        <v>3</v>
      </c>
      <c r="U33" s="322" t="n">
        <v>1</v>
      </c>
      <c r="V33" s="322" t="n">
        <v>1</v>
      </c>
      <c r="W33" s="322" t="n">
        <v>0</v>
      </c>
      <c r="X33" s="322" t="n">
        <v>4</v>
      </c>
      <c r="Y33" s="322" t="n">
        <v>4</v>
      </c>
      <c r="Z33" s="322" t="n">
        <v>7</v>
      </c>
      <c r="AA33" s="323" t="n">
        <v>14</v>
      </c>
      <c r="AC33" s="322" t="s">
        <v>498</v>
      </c>
      <c r="AD33" s="322" t="n">
        <v>13</v>
      </c>
      <c r="AE33" s="322" t="n">
        <v>26</v>
      </c>
      <c r="AF33" s="322" t="n">
        <v>26</v>
      </c>
      <c r="AG33" s="322" t="n">
        <v>34</v>
      </c>
      <c r="AH33" s="322" t="n">
        <v>39</v>
      </c>
      <c r="AI33" s="322" t="n">
        <v>67</v>
      </c>
      <c r="AJ33" s="322" t="n">
        <v>69</v>
      </c>
      <c r="AK33" s="322" t="n">
        <v>85</v>
      </c>
      <c r="AL33" s="322" t="n">
        <v>75</v>
      </c>
      <c r="AM33" s="322" t="n">
        <v>83</v>
      </c>
      <c r="AN33" s="322" t="n">
        <v>86</v>
      </c>
      <c r="AO33" s="322" t="n">
        <v>72</v>
      </c>
      <c r="AP33" s="322" t="n">
        <v>115</v>
      </c>
      <c r="AQ33" s="323" t="n">
        <v>131</v>
      </c>
      <c r="AS33" s="322" t="s">
        <v>498</v>
      </c>
      <c r="AT33" s="322" t="n">
        <v>647</v>
      </c>
      <c r="AU33" s="322" t="n">
        <v>16</v>
      </c>
      <c r="AV33" s="322" t="n">
        <v>1</v>
      </c>
      <c r="AW33" s="322" t="n">
        <v>4</v>
      </c>
      <c r="AX33" s="322" t="n">
        <v>21</v>
      </c>
      <c r="AY33" s="322" t="n">
        <v>2</v>
      </c>
      <c r="AZ33" s="322" t="n">
        <v>0</v>
      </c>
      <c r="BA33" s="322" t="n">
        <v>1</v>
      </c>
      <c r="BB33" s="322" t="n">
        <v>0</v>
      </c>
      <c r="BC33" s="322" t="n">
        <v>2</v>
      </c>
      <c r="BD33" s="322" t="n">
        <v>2</v>
      </c>
      <c r="BE33" s="322" t="n">
        <v>5</v>
      </c>
      <c r="BF33" s="323" t="n">
        <v>12</v>
      </c>
      <c r="BH33" s="322" t="s">
        <v>498</v>
      </c>
      <c r="BI33" s="322" t="n">
        <v>10</v>
      </c>
      <c r="BJ33" s="322" t="n">
        <v>20</v>
      </c>
      <c r="BK33" s="322" t="n">
        <v>21</v>
      </c>
      <c r="BL33" s="322" t="n">
        <v>28</v>
      </c>
      <c r="BM33" s="322" t="n">
        <v>30</v>
      </c>
      <c r="BN33" s="322" t="n">
        <v>43</v>
      </c>
      <c r="BO33" s="322" t="n">
        <v>54</v>
      </c>
      <c r="BP33" s="322" t="n">
        <v>67</v>
      </c>
      <c r="BQ33" s="322" t="n">
        <v>59</v>
      </c>
      <c r="BR33" s="322" t="n">
        <v>64</v>
      </c>
      <c r="BS33" s="322" t="n">
        <v>53</v>
      </c>
      <c r="BT33" s="322" t="n">
        <v>40</v>
      </c>
      <c r="BU33" s="322" t="n">
        <v>52</v>
      </c>
      <c r="BV33" s="323" t="n">
        <v>61</v>
      </c>
      <c r="BX33" s="322" t="s">
        <v>498</v>
      </c>
      <c r="BY33" s="322" t="n">
        <v>301</v>
      </c>
      <c r="BZ33" s="322" t="n">
        <v>11</v>
      </c>
      <c r="CA33" s="322" t="n">
        <v>2</v>
      </c>
      <c r="CB33" s="322" t="n">
        <v>5</v>
      </c>
      <c r="CC33" s="322" t="n">
        <v>18</v>
      </c>
      <c r="CD33" s="322" t="n">
        <v>1</v>
      </c>
      <c r="CE33" s="322" t="n">
        <v>1</v>
      </c>
      <c r="CF33" s="322" t="n">
        <v>0</v>
      </c>
      <c r="CG33" s="322" t="n">
        <v>0</v>
      </c>
      <c r="CH33" s="322" t="n">
        <v>2</v>
      </c>
      <c r="CI33" s="322" t="n">
        <v>2</v>
      </c>
      <c r="CJ33" s="322" t="n">
        <v>2</v>
      </c>
      <c r="CK33" s="323" t="n">
        <v>2</v>
      </c>
      <c r="CM33" s="322" t="s">
        <v>498</v>
      </c>
      <c r="CN33" s="322" t="n">
        <v>3</v>
      </c>
      <c r="CO33" s="322" t="n">
        <v>6</v>
      </c>
      <c r="CP33" s="322" t="n">
        <v>5</v>
      </c>
      <c r="CQ33" s="322" t="n">
        <v>6</v>
      </c>
      <c r="CR33" s="322" t="n">
        <v>9</v>
      </c>
      <c r="CS33" s="322" t="n">
        <v>23</v>
      </c>
      <c r="CT33" s="322" t="n">
        <v>15</v>
      </c>
      <c r="CU33" s="322" t="n">
        <v>16</v>
      </c>
      <c r="CV33" s="322" t="n">
        <v>16</v>
      </c>
      <c r="CW33" s="322" t="n">
        <v>19</v>
      </c>
      <c r="CX33" s="322" t="n">
        <v>33</v>
      </c>
      <c r="CY33" s="322" t="n">
        <v>32</v>
      </c>
      <c r="CZ33" s="322" t="n">
        <v>63</v>
      </c>
      <c r="DA33" s="323" t="n">
        <v>27</v>
      </c>
      <c r="DD33" s="219" t="s">
        <v>499</v>
      </c>
      <c r="DQ33" s="219" t="s">
        <v>499</v>
      </c>
      <c r="ED33" s="219" t="s">
        <v>499</v>
      </c>
      <c r="HT33" s="160"/>
      <c r="IM33" s="196" t="s">
        <v>186</v>
      </c>
      <c r="IN33" s="198" t="n">
        <v>4920</v>
      </c>
    </row>
    <row r="34" customFormat="false" ht="15" hidden="false" customHeight="false" outlineLevel="0" collapsed="false">
      <c r="DD34" s="219" t="s">
        <v>500</v>
      </c>
      <c r="DQ34" s="219" t="s">
        <v>500</v>
      </c>
      <c r="ED34" s="219" t="s">
        <v>500</v>
      </c>
      <c r="IM34" s="203" t="s">
        <v>188</v>
      </c>
      <c r="IN34" s="205" t="n">
        <v>805</v>
      </c>
    </row>
    <row r="35" customFormat="false" ht="15" hidden="false" customHeight="false" outlineLevel="0" collapsed="false">
      <c r="DD35" s="219" t="s">
        <v>501</v>
      </c>
      <c r="IM35" s="196" t="s">
        <v>194</v>
      </c>
      <c r="IN35" s="198" t="n">
        <v>439</v>
      </c>
    </row>
    <row r="36" customFormat="false" ht="15" hidden="false" customHeight="false" outlineLevel="0" collapsed="false">
      <c r="A36" s="289" t="n">
        <v>2004</v>
      </c>
      <c r="B36" s="289" t="n">
        <v>2004</v>
      </c>
      <c r="C36" s="289" t="n">
        <v>2004</v>
      </c>
      <c r="D36" s="289" t="n">
        <v>2004</v>
      </c>
      <c r="E36" s="289" t="n">
        <v>2004</v>
      </c>
      <c r="F36" s="289" t="n">
        <v>2004</v>
      </c>
      <c r="G36" s="289" t="n">
        <v>2004</v>
      </c>
      <c r="H36" s="289" t="n">
        <v>2004</v>
      </c>
      <c r="I36" s="289" t="n">
        <v>2004</v>
      </c>
      <c r="J36" s="289" t="n">
        <v>2004</v>
      </c>
      <c r="K36" s="289" t="n">
        <v>2004</v>
      </c>
      <c r="L36" s="289" t="n">
        <v>2004</v>
      </c>
      <c r="M36" s="289" t="n">
        <v>2004</v>
      </c>
      <c r="N36" s="289" t="n">
        <v>2004</v>
      </c>
      <c r="O36" s="289" t="n">
        <v>2004</v>
      </c>
      <c r="P36" s="289" t="n">
        <v>2004</v>
      </c>
      <c r="Q36" s="289" t="n">
        <v>2004</v>
      </c>
      <c r="R36" s="289" t="n">
        <v>2004</v>
      </c>
      <c r="S36" s="289" t="n">
        <v>2004</v>
      </c>
      <c r="T36" s="289" t="n">
        <v>2004</v>
      </c>
      <c r="U36" s="289" t="n">
        <v>2004</v>
      </c>
      <c r="V36" s="289" t="n">
        <v>2004</v>
      </c>
      <c r="W36" s="289" t="n">
        <v>2004</v>
      </c>
      <c r="X36" s="289" t="n">
        <v>2004</v>
      </c>
      <c r="Y36" s="289" t="n">
        <v>2004</v>
      </c>
      <c r="Z36" s="289" t="n">
        <v>2004</v>
      </c>
      <c r="AA36" s="289" t="n">
        <v>2004</v>
      </c>
      <c r="AB36" s="289" t="n">
        <v>2004</v>
      </c>
      <c r="AC36" s="289" t="n">
        <v>2004</v>
      </c>
      <c r="AD36" s="289" t="n">
        <v>2004</v>
      </c>
      <c r="AE36" s="289" t="n">
        <v>2004</v>
      </c>
      <c r="AF36" s="289" t="n">
        <v>2004</v>
      </c>
      <c r="AG36" s="289" t="n">
        <v>2004</v>
      </c>
      <c r="AH36" s="289" t="n">
        <v>2004</v>
      </c>
      <c r="AI36" s="289" t="n">
        <v>2004</v>
      </c>
      <c r="AJ36" s="289" t="n">
        <v>2004</v>
      </c>
      <c r="AK36" s="289" t="n">
        <v>2004</v>
      </c>
      <c r="AL36" s="289" t="n">
        <v>2004</v>
      </c>
      <c r="AM36" s="289" t="n">
        <v>2004</v>
      </c>
      <c r="AN36" s="289" t="n">
        <v>2004</v>
      </c>
      <c r="AO36" s="289" t="n">
        <v>2004</v>
      </c>
      <c r="AP36" s="289" t="n">
        <v>2004</v>
      </c>
      <c r="AQ36" s="289" t="n">
        <v>2004</v>
      </c>
      <c r="AR36" s="289" t="n">
        <v>2004</v>
      </c>
      <c r="AS36" s="289" t="n">
        <v>2004</v>
      </c>
      <c r="AT36" s="289" t="n">
        <v>2004</v>
      </c>
      <c r="AU36" s="289" t="n">
        <v>2004</v>
      </c>
      <c r="AV36" s="289" t="n">
        <v>2004</v>
      </c>
      <c r="AW36" s="289" t="n">
        <v>2004</v>
      </c>
      <c r="AX36" s="289" t="n">
        <v>2004</v>
      </c>
      <c r="AY36" s="289" t="n">
        <v>2004</v>
      </c>
      <c r="AZ36" s="289" t="n">
        <v>2004</v>
      </c>
      <c r="BA36" s="289" t="n">
        <v>2004</v>
      </c>
      <c r="BB36" s="289" t="n">
        <v>2004</v>
      </c>
      <c r="BC36" s="289" t="n">
        <v>2004</v>
      </c>
      <c r="BD36" s="289" t="n">
        <v>2004</v>
      </c>
      <c r="BE36" s="289" t="n">
        <v>2004</v>
      </c>
      <c r="BF36" s="289" t="n">
        <v>2004</v>
      </c>
      <c r="BG36" s="289" t="n">
        <v>2004</v>
      </c>
      <c r="BH36" s="289" t="n">
        <v>2004</v>
      </c>
      <c r="BI36" s="289" t="n">
        <v>2004</v>
      </c>
      <c r="BJ36" s="289" t="n">
        <v>2004</v>
      </c>
      <c r="BK36" s="289" t="n">
        <v>2004</v>
      </c>
      <c r="BL36" s="289" t="n">
        <v>2004</v>
      </c>
      <c r="BM36" s="289" t="n">
        <v>2004</v>
      </c>
      <c r="BN36" s="289" t="n">
        <v>2004</v>
      </c>
      <c r="BO36" s="289" t="n">
        <v>2004</v>
      </c>
      <c r="BP36" s="289" t="n">
        <v>2004</v>
      </c>
      <c r="BQ36" s="289" t="n">
        <v>2004</v>
      </c>
      <c r="BR36" s="289" t="n">
        <v>2004</v>
      </c>
      <c r="BS36" s="289" t="n">
        <v>2004</v>
      </c>
      <c r="BT36" s="289" t="n">
        <v>2004</v>
      </c>
      <c r="BU36" s="289" t="n">
        <v>2004</v>
      </c>
      <c r="BV36" s="289" t="n">
        <v>2004</v>
      </c>
      <c r="BW36" s="289" t="n">
        <v>2004</v>
      </c>
      <c r="BX36" s="289" t="n">
        <v>2004</v>
      </c>
      <c r="BY36" s="289" t="n">
        <v>2004</v>
      </c>
      <c r="BZ36" s="289" t="n">
        <v>2004</v>
      </c>
      <c r="CA36" s="289" t="n">
        <v>2004</v>
      </c>
      <c r="CB36" s="289" t="n">
        <v>2004</v>
      </c>
      <c r="CC36" s="289" t="n">
        <v>2004</v>
      </c>
      <c r="CD36" s="289" t="n">
        <v>2004</v>
      </c>
      <c r="CE36" s="289" t="n">
        <v>2004</v>
      </c>
      <c r="CF36" s="289" t="n">
        <v>2004</v>
      </c>
      <c r="CG36" s="289" t="n">
        <v>2004</v>
      </c>
      <c r="CH36" s="289" t="n">
        <v>2004</v>
      </c>
      <c r="CI36" s="289" t="n">
        <v>2004</v>
      </c>
      <c r="CJ36" s="289" t="n">
        <v>2004</v>
      </c>
      <c r="CK36" s="289" t="n">
        <v>2004</v>
      </c>
      <c r="CL36" s="289" t="n">
        <v>2004</v>
      </c>
      <c r="CM36" s="289" t="n">
        <v>2004</v>
      </c>
      <c r="CN36" s="289" t="n">
        <v>2004</v>
      </c>
      <c r="CO36" s="289" t="n">
        <v>2004</v>
      </c>
      <c r="CP36" s="289" t="n">
        <v>2004</v>
      </c>
      <c r="CQ36" s="289" t="n">
        <v>2004</v>
      </c>
      <c r="CR36" s="289" t="n">
        <v>2004</v>
      </c>
      <c r="CS36" s="289" t="n">
        <v>2004</v>
      </c>
      <c r="CT36" s="289" t="n">
        <v>2004</v>
      </c>
      <c r="CU36" s="289" t="n">
        <v>2004</v>
      </c>
      <c r="CV36" s="289" t="n">
        <v>2004</v>
      </c>
      <c r="CW36" s="289" t="n">
        <v>2004</v>
      </c>
      <c r="CX36" s="289" t="n">
        <v>2004</v>
      </c>
      <c r="CY36" s="289" t="n">
        <v>2004</v>
      </c>
      <c r="CZ36" s="289" t="n">
        <v>2004</v>
      </c>
      <c r="DA36" s="289" t="n">
        <v>2004</v>
      </c>
      <c r="DB36" s="289" t="n">
        <v>2004</v>
      </c>
      <c r="DC36" s="289" t="n">
        <v>2004</v>
      </c>
      <c r="DD36" s="289" t="n">
        <v>2004</v>
      </c>
      <c r="DE36" s="289" t="n">
        <v>2004</v>
      </c>
      <c r="DF36" s="289" t="n">
        <v>2004</v>
      </c>
      <c r="DG36" s="289" t="n">
        <v>2004</v>
      </c>
      <c r="DH36" s="289" t="n">
        <v>2004</v>
      </c>
      <c r="DI36" s="289" t="n">
        <v>2004</v>
      </c>
      <c r="DJ36" s="289" t="n">
        <v>2004</v>
      </c>
      <c r="DK36" s="289" t="n">
        <v>2004</v>
      </c>
      <c r="DL36" s="289" t="n">
        <v>2004</v>
      </c>
      <c r="DM36" s="289" t="n">
        <v>2004</v>
      </c>
      <c r="DN36" s="289" t="n">
        <v>2004</v>
      </c>
      <c r="DO36" s="289" t="n">
        <v>2004</v>
      </c>
      <c r="DP36" s="289" t="n">
        <v>2004</v>
      </c>
      <c r="DQ36" s="289" t="n">
        <v>2004</v>
      </c>
      <c r="DR36" s="289" t="n">
        <v>2004</v>
      </c>
      <c r="DS36" s="289" t="n">
        <v>2004</v>
      </c>
      <c r="DT36" s="289" t="n">
        <v>2004</v>
      </c>
      <c r="DU36" s="289" t="n">
        <v>2004</v>
      </c>
      <c r="DV36" s="289" t="n">
        <v>2004</v>
      </c>
      <c r="DW36" s="289" t="n">
        <v>2004</v>
      </c>
      <c r="DX36" s="289" t="n">
        <v>2004</v>
      </c>
      <c r="DY36" s="289" t="n">
        <v>2004</v>
      </c>
      <c r="DZ36" s="289" t="n">
        <v>2004</v>
      </c>
      <c r="EA36" s="289" t="n">
        <v>2004</v>
      </c>
      <c r="EB36" s="289" t="n">
        <v>2004</v>
      </c>
      <c r="EC36" s="289" t="n">
        <v>2004</v>
      </c>
      <c r="ED36" s="289" t="n">
        <v>2004</v>
      </c>
      <c r="EE36" s="289" t="n">
        <v>2004</v>
      </c>
      <c r="EF36" s="289" t="n">
        <v>2004</v>
      </c>
      <c r="EG36" s="289" t="n">
        <v>2004</v>
      </c>
      <c r="EH36" s="289" t="n">
        <v>2004</v>
      </c>
      <c r="EI36" s="289" t="n">
        <v>2004</v>
      </c>
      <c r="EJ36" s="289" t="n">
        <v>2004</v>
      </c>
      <c r="EK36" s="289" t="n">
        <v>2004</v>
      </c>
      <c r="EL36" s="289" t="n">
        <v>2004</v>
      </c>
      <c r="EM36" s="289" t="n">
        <v>2004</v>
      </c>
      <c r="EN36" s="289" t="n">
        <v>2004</v>
      </c>
      <c r="EO36" s="289" t="n">
        <v>2004</v>
      </c>
      <c r="EP36" s="289" t="n">
        <v>2004</v>
      </c>
      <c r="EQ36" s="289" t="n">
        <v>2004</v>
      </c>
      <c r="ER36" s="289" t="n">
        <v>2004</v>
      </c>
      <c r="ES36" s="289" t="n">
        <v>2004</v>
      </c>
      <c r="ET36" s="289" t="n">
        <v>2004</v>
      </c>
      <c r="EU36" s="289" t="n">
        <v>2004</v>
      </c>
      <c r="EV36" s="289" t="n">
        <v>2004</v>
      </c>
      <c r="EW36" s="289" t="n">
        <v>2004</v>
      </c>
      <c r="EX36" s="289" t="n">
        <v>2004</v>
      </c>
      <c r="EY36" s="289" t="n">
        <v>2004</v>
      </c>
      <c r="EZ36" s="289" t="n">
        <v>2004</v>
      </c>
      <c r="FA36" s="289" t="n">
        <v>2004</v>
      </c>
      <c r="FB36" s="289" t="n">
        <v>2004</v>
      </c>
      <c r="FC36" s="289" t="n">
        <v>2004</v>
      </c>
      <c r="FD36" s="289" t="n">
        <v>2004</v>
      </c>
      <c r="FE36" s="289" t="n">
        <v>2004</v>
      </c>
      <c r="FF36" s="289" t="n">
        <v>2004</v>
      </c>
      <c r="FG36" s="289" t="n">
        <v>2004</v>
      </c>
      <c r="FH36" s="289" t="n">
        <v>2004</v>
      </c>
      <c r="FI36" s="289" t="n">
        <v>2004</v>
      </c>
      <c r="FJ36" s="289" t="n">
        <v>2004</v>
      </c>
      <c r="FK36" s="289" t="n">
        <v>2004</v>
      </c>
      <c r="FL36" s="289" t="n">
        <v>2004</v>
      </c>
      <c r="FM36" s="289" t="n">
        <v>2004</v>
      </c>
      <c r="FN36" s="289" t="n">
        <v>2004</v>
      </c>
      <c r="FO36" s="289" t="n">
        <v>2004</v>
      </c>
      <c r="FP36" s="289" t="n">
        <v>2004</v>
      </c>
      <c r="FQ36" s="289" t="n">
        <v>2004</v>
      </c>
      <c r="FR36" s="289" t="n">
        <v>2004</v>
      </c>
      <c r="FS36" s="289" t="n">
        <v>2004</v>
      </c>
      <c r="FT36" s="289" t="n">
        <v>2004</v>
      </c>
      <c r="FU36" s="289" t="n">
        <v>2004</v>
      </c>
      <c r="FV36" s="289" t="n">
        <v>2004</v>
      </c>
      <c r="FW36" s="289" t="n">
        <v>2004</v>
      </c>
      <c r="FX36" s="289" t="n">
        <v>2004</v>
      </c>
      <c r="FY36" s="289" t="n">
        <v>2004</v>
      </c>
      <c r="FZ36" s="289" t="n">
        <v>2004</v>
      </c>
      <c r="GA36" s="289" t="n">
        <v>2004</v>
      </c>
      <c r="GB36" s="289" t="n">
        <v>2004</v>
      </c>
      <c r="GC36" s="289" t="n">
        <v>2004</v>
      </c>
      <c r="GD36" s="289" t="n">
        <v>2004</v>
      </c>
      <c r="GE36" s="289" t="n">
        <v>2004</v>
      </c>
      <c r="GF36" s="289" t="n">
        <v>2004</v>
      </c>
      <c r="GG36" s="289" t="n">
        <v>2004</v>
      </c>
      <c r="GH36" s="289" t="n">
        <v>2004</v>
      </c>
      <c r="GI36" s="289" t="n">
        <v>2004</v>
      </c>
      <c r="GJ36" s="289" t="n">
        <v>2004</v>
      </c>
      <c r="GK36" s="289" t="n">
        <v>2004</v>
      </c>
      <c r="GL36" s="289" t="n">
        <v>2004</v>
      </c>
      <c r="GM36" s="289" t="n">
        <v>2004</v>
      </c>
      <c r="GN36" s="289" t="n">
        <v>2004</v>
      </c>
      <c r="GO36" s="289" t="n">
        <v>2004</v>
      </c>
      <c r="GP36" s="289" t="n">
        <v>2004</v>
      </c>
      <c r="GQ36" s="289" t="n">
        <v>2004</v>
      </c>
      <c r="GR36" s="289" t="n">
        <v>2004</v>
      </c>
      <c r="GS36" s="289" t="n">
        <v>2004</v>
      </c>
      <c r="GT36" s="289" t="n">
        <v>2004</v>
      </c>
      <c r="GU36" s="289" t="n">
        <v>2004</v>
      </c>
      <c r="GV36" s="289" t="n">
        <v>2004</v>
      </c>
      <c r="GW36" s="289" t="n">
        <v>2004</v>
      </c>
      <c r="GX36" s="289" t="n">
        <v>2004</v>
      </c>
      <c r="GY36" s="289" t="n">
        <v>2004</v>
      </c>
      <c r="GZ36" s="289" t="n">
        <v>2004</v>
      </c>
      <c r="HA36" s="289" t="n">
        <v>2004</v>
      </c>
      <c r="HB36" s="289" t="n">
        <v>2004</v>
      </c>
      <c r="HC36" s="289" t="n">
        <v>2004</v>
      </c>
      <c r="HD36" s="289" t="n">
        <v>2004</v>
      </c>
      <c r="HE36" s="289" t="n">
        <v>2004</v>
      </c>
      <c r="HF36" s="289" t="n">
        <v>2004</v>
      </c>
      <c r="HG36" s="289" t="n">
        <v>2004</v>
      </c>
      <c r="HH36" s="289" t="n">
        <v>2004</v>
      </c>
      <c r="HI36" s="289" t="n">
        <v>2004</v>
      </c>
      <c r="IM36" s="203" t="s">
        <v>200</v>
      </c>
      <c r="IN36" s="205" t="n">
        <v>575</v>
      </c>
    </row>
    <row r="37" customFormat="false" ht="15" hidden="false" customHeight="false" outlineLevel="0" collapsed="false">
      <c r="Q37" s="0" t="s">
        <v>502</v>
      </c>
      <c r="IM37" s="196" t="s">
        <v>202</v>
      </c>
      <c r="IN37" s="198" t="n">
        <v>1833</v>
      </c>
    </row>
    <row r="38" customFormat="false" ht="45" hidden="false" customHeight="false" outlineLevel="0" collapsed="false">
      <c r="A38" s="293" t="s">
        <v>402</v>
      </c>
      <c r="B38" s="293" t="s">
        <v>403</v>
      </c>
      <c r="C38" s="296" t="s">
        <v>404</v>
      </c>
      <c r="AV38" s="0" t="s">
        <v>31</v>
      </c>
      <c r="BZ38" s="0" t="s">
        <v>32</v>
      </c>
      <c r="DJ38" s="0" t="s">
        <v>406</v>
      </c>
      <c r="DT38" s="0" t="s">
        <v>31</v>
      </c>
      <c r="EJ38" s="0" t="s">
        <v>32</v>
      </c>
      <c r="ER38" s="219" t="s">
        <v>503</v>
      </c>
      <c r="ET38" s="0" t="s">
        <v>504</v>
      </c>
      <c r="FM38" s="219" t="s">
        <v>408</v>
      </c>
      <c r="FO38" s="0" t="s">
        <v>504</v>
      </c>
      <c r="GH38" s="219" t="s">
        <v>409</v>
      </c>
      <c r="GK38" s="0" t="s">
        <v>504</v>
      </c>
      <c r="HC38" s="180"/>
      <c r="HD38" s="181"/>
      <c r="HE38" s="181"/>
      <c r="HF38" s="181"/>
      <c r="HG38" s="182"/>
      <c r="HH38" s="182" t="s">
        <v>5</v>
      </c>
      <c r="HI38" s="181"/>
      <c r="HK38" s="180"/>
      <c r="HL38" s="181"/>
      <c r="HM38" s="181"/>
      <c r="HN38" s="181"/>
      <c r="HO38" s="182"/>
      <c r="HP38" s="182" t="s">
        <v>410</v>
      </c>
      <c r="HQ38" s="181"/>
      <c r="HS38" s="180"/>
      <c r="HT38" s="181"/>
      <c r="HU38" s="181"/>
      <c r="HV38" s="181"/>
      <c r="HW38" s="182"/>
      <c r="HX38" s="182" t="s">
        <v>32</v>
      </c>
      <c r="HY38" s="182"/>
      <c r="IB38" s="58" t="s">
        <v>70</v>
      </c>
      <c r="IC38" s="54" t="n">
        <v>567436</v>
      </c>
      <c r="ID38" s="54" t="n">
        <v>571682</v>
      </c>
      <c r="IE38" s="54" t="n">
        <v>575646</v>
      </c>
      <c r="IF38" s="54" t="n">
        <v>579982</v>
      </c>
      <c r="IG38" s="54" t="n">
        <v>585184</v>
      </c>
      <c r="IH38" s="54" t="n">
        <v>591455</v>
      </c>
      <c r="II38" s="58" t="s">
        <v>70</v>
      </c>
      <c r="IJ38" s="54" t="n">
        <v>202269</v>
      </c>
      <c r="IK38" s="58" t="s">
        <v>70</v>
      </c>
      <c r="IL38" s="54" t="n">
        <v>365167</v>
      </c>
      <c r="IM38" s="203" t="s">
        <v>203</v>
      </c>
      <c r="IN38" s="205" t="n">
        <v>2444</v>
      </c>
    </row>
    <row r="39" customFormat="false" ht="30" hidden="false" customHeight="false" outlineLevel="0" collapsed="false">
      <c r="A39" s="295"/>
      <c r="B39" s="295"/>
      <c r="C39" s="293" t="s">
        <v>505</v>
      </c>
      <c r="D39" s="293" t="s">
        <v>506</v>
      </c>
      <c r="E39" s="293" t="s">
        <v>507</v>
      </c>
      <c r="F39" s="293" t="s">
        <v>508</v>
      </c>
      <c r="G39" s="293" t="s">
        <v>509</v>
      </c>
      <c r="H39" s="293" t="s">
        <v>510</v>
      </c>
      <c r="I39" s="293" t="s">
        <v>511</v>
      </c>
      <c r="J39" s="293" t="s">
        <v>512</v>
      </c>
      <c r="K39" s="293" t="s">
        <v>513</v>
      </c>
      <c r="L39" s="296" t="s">
        <v>514</v>
      </c>
      <c r="N39" s="293" t="s">
        <v>422</v>
      </c>
      <c r="O39" s="293" t="s">
        <v>403</v>
      </c>
      <c r="P39" s="293" t="s">
        <v>423</v>
      </c>
      <c r="Q39" s="297" t="s">
        <v>424</v>
      </c>
      <c r="R39" s="293" t="s">
        <v>425</v>
      </c>
      <c r="S39" s="293" t="s">
        <v>426</v>
      </c>
      <c r="T39" s="293" t="n">
        <v>1</v>
      </c>
      <c r="U39" s="293" t="n">
        <v>2</v>
      </c>
      <c r="V39" s="293" t="n">
        <v>3</v>
      </c>
      <c r="W39" s="293" t="n">
        <v>4</v>
      </c>
      <c r="X39" s="293" t="s">
        <v>427</v>
      </c>
      <c r="Y39" s="293" t="s">
        <v>428</v>
      </c>
      <c r="Z39" s="293" t="s">
        <v>429</v>
      </c>
      <c r="AA39" s="296" t="s">
        <v>430</v>
      </c>
      <c r="AC39" s="293" t="s">
        <v>422</v>
      </c>
      <c r="AD39" s="293" t="s">
        <v>431</v>
      </c>
      <c r="AE39" s="293" t="s">
        <v>432</v>
      </c>
      <c r="AF39" s="293" t="s">
        <v>433</v>
      </c>
      <c r="AG39" s="293" t="s">
        <v>434</v>
      </c>
      <c r="AH39" s="293" t="s">
        <v>435</v>
      </c>
      <c r="AI39" s="293" t="s">
        <v>436</v>
      </c>
      <c r="AJ39" s="293" t="s">
        <v>437</v>
      </c>
      <c r="AK39" s="293" t="s">
        <v>438</v>
      </c>
      <c r="AL39" s="293" t="s">
        <v>439</v>
      </c>
      <c r="AM39" s="293" t="s">
        <v>440</v>
      </c>
      <c r="AN39" s="293" t="s">
        <v>441</v>
      </c>
      <c r="AO39" s="293" t="s">
        <v>442</v>
      </c>
      <c r="AP39" s="293" t="s">
        <v>443</v>
      </c>
      <c r="AQ39" s="296" t="s">
        <v>515</v>
      </c>
      <c r="AS39" s="293" t="s">
        <v>422</v>
      </c>
      <c r="AT39" s="293" t="s">
        <v>403</v>
      </c>
      <c r="AU39" s="293" t="s">
        <v>423</v>
      </c>
      <c r="AV39" s="297" t="s">
        <v>424</v>
      </c>
      <c r="AW39" s="293" t="s">
        <v>425</v>
      </c>
      <c r="AX39" s="293" t="s">
        <v>426</v>
      </c>
      <c r="AY39" s="293" t="n">
        <v>1</v>
      </c>
      <c r="AZ39" s="293" t="n">
        <v>2</v>
      </c>
      <c r="BA39" s="293" t="n">
        <v>3</v>
      </c>
      <c r="BB39" s="293" t="n">
        <v>4</v>
      </c>
      <c r="BC39" s="293" t="s">
        <v>427</v>
      </c>
      <c r="BD39" s="293" t="s">
        <v>428</v>
      </c>
      <c r="BE39" s="293" t="s">
        <v>429</v>
      </c>
      <c r="BF39" s="296" t="s">
        <v>430</v>
      </c>
      <c r="BH39" s="293" t="s">
        <v>422</v>
      </c>
      <c r="BI39" s="293" t="s">
        <v>431</v>
      </c>
      <c r="BJ39" s="293" t="s">
        <v>432</v>
      </c>
      <c r="BK39" s="293" t="s">
        <v>433</v>
      </c>
      <c r="BL39" s="293" t="s">
        <v>434</v>
      </c>
      <c r="BM39" s="293" t="s">
        <v>435</v>
      </c>
      <c r="BN39" s="293" t="s">
        <v>436</v>
      </c>
      <c r="BO39" s="293" t="s">
        <v>437</v>
      </c>
      <c r="BP39" s="293" t="s">
        <v>438</v>
      </c>
      <c r="BQ39" s="293" t="s">
        <v>439</v>
      </c>
      <c r="BR39" s="293" t="s">
        <v>440</v>
      </c>
      <c r="BS39" s="293" t="s">
        <v>441</v>
      </c>
      <c r="BT39" s="293" t="s">
        <v>442</v>
      </c>
      <c r="BU39" s="293" t="s">
        <v>443</v>
      </c>
      <c r="BV39" s="296" t="s">
        <v>515</v>
      </c>
      <c r="BX39" s="293" t="s">
        <v>422</v>
      </c>
      <c r="BY39" s="293" t="s">
        <v>403</v>
      </c>
      <c r="BZ39" s="293" t="s">
        <v>423</v>
      </c>
      <c r="CA39" s="297" t="s">
        <v>424</v>
      </c>
      <c r="CB39" s="293" t="s">
        <v>425</v>
      </c>
      <c r="CC39" s="293" t="s">
        <v>426</v>
      </c>
      <c r="CD39" s="293" t="n">
        <v>1</v>
      </c>
      <c r="CE39" s="293" t="n">
        <v>2</v>
      </c>
      <c r="CF39" s="293" t="n">
        <v>3</v>
      </c>
      <c r="CG39" s="293" t="n">
        <v>4</v>
      </c>
      <c r="CH39" s="293" t="s">
        <v>427</v>
      </c>
      <c r="CI39" s="293" t="s">
        <v>428</v>
      </c>
      <c r="CJ39" s="293" t="s">
        <v>429</v>
      </c>
      <c r="CK39" s="296" t="s">
        <v>430</v>
      </c>
      <c r="CM39" s="293" t="s">
        <v>422</v>
      </c>
      <c r="CN39" s="293" t="s">
        <v>431</v>
      </c>
      <c r="CO39" s="293" t="s">
        <v>432</v>
      </c>
      <c r="CP39" s="293" t="s">
        <v>433</v>
      </c>
      <c r="CQ39" s="293" t="s">
        <v>434</v>
      </c>
      <c r="CR39" s="293" t="s">
        <v>435</v>
      </c>
      <c r="CS39" s="293" t="s">
        <v>436</v>
      </c>
      <c r="CT39" s="293" t="s">
        <v>437</v>
      </c>
      <c r="CU39" s="293" t="s">
        <v>438</v>
      </c>
      <c r="CV39" s="293" t="s">
        <v>439</v>
      </c>
      <c r="CW39" s="293" t="s">
        <v>440</v>
      </c>
      <c r="CX39" s="293" t="s">
        <v>441</v>
      </c>
      <c r="CY39" s="293" t="s">
        <v>442</v>
      </c>
      <c r="CZ39" s="293" t="s">
        <v>443</v>
      </c>
      <c r="DA39" s="296" t="s">
        <v>515</v>
      </c>
      <c r="DD39" s="293" t="s">
        <v>422</v>
      </c>
      <c r="DE39" s="293" t="s">
        <v>403</v>
      </c>
      <c r="DF39" s="293"/>
      <c r="DG39" s="298"/>
      <c r="DH39" s="298"/>
      <c r="DI39" s="298"/>
      <c r="DJ39" s="298" t="s">
        <v>445</v>
      </c>
      <c r="DK39" s="298" t="s">
        <v>446</v>
      </c>
      <c r="DL39" s="298"/>
      <c r="DM39" s="298"/>
      <c r="DN39" s="298"/>
      <c r="DO39" s="299"/>
      <c r="DQ39" s="293" t="s">
        <v>422</v>
      </c>
      <c r="DR39" s="293" t="s">
        <v>403</v>
      </c>
      <c r="DS39" s="293"/>
      <c r="DT39" s="298"/>
      <c r="DU39" s="298"/>
      <c r="DV39" s="298"/>
      <c r="DW39" s="298" t="s">
        <v>445</v>
      </c>
      <c r="DX39" s="298" t="s">
        <v>446</v>
      </c>
      <c r="DY39" s="298"/>
      <c r="DZ39" s="298"/>
      <c r="EA39" s="298"/>
      <c r="EB39" s="299"/>
      <c r="ED39" s="293" t="s">
        <v>422</v>
      </c>
      <c r="EE39" s="293" t="s">
        <v>403</v>
      </c>
      <c r="EF39" s="293"/>
      <c r="EG39" s="298"/>
      <c r="EH39" s="298"/>
      <c r="EI39" s="298"/>
      <c r="EJ39" s="298" t="s">
        <v>445</v>
      </c>
      <c r="EK39" s="298" t="s">
        <v>446</v>
      </c>
      <c r="EL39" s="298"/>
      <c r="EM39" s="298"/>
      <c r="EN39" s="298"/>
      <c r="EO39" s="299"/>
      <c r="ER39" s="293" t="s">
        <v>447</v>
      </c>
      <c r="ES39" s="293" t="s">
        <v>403</v>
      </c>
      <c r="ET39" s="293" t="s">
        <v>448</v>
      </c>
      <c r="EU39" s="293" t="s">
        <v>427</v>
      </c>
      <c r="EV39" s="293" t="s">
        <v>428</v>
      </c>
      <c r="EW39" s="293" t="s">
        <v>429</v>
      </c>
      <c r="EX39" s="293" t="s">
        <v>430</v>
      </c>
      <c r="EY39" s="293" t="s">
        <v>431</v>
      </c>
      <c r="EZ39" s="293" t="s">
        <v>432</v>
      </c>
      <c r="FA39" s="293" t="s">
        <v>433</v>
      </c>
      <c r="FB39" s="293" t="s">
        <v>434</v>
      </c>
      <c r="FC39" s="293" t="s">
        <v>435</v>
      </c>
      <c r="FD39" s="293" t="s">
        <v>436</v>
      </c>
      <c r="FE39" s="293" t="s">
        <v>437</v>
      </c>
      <c r="FF39" s="293" t="s">
        <v>438</v>
      </c>
      <c r="FG39" s="293" t="s">
        <v>439</v>
      </c>
      <c r="FH39" s="293" t="s">
        <v>440</v>
      </c>
      <c r="FI39" s="293" t="s">
        <v>441</v>
      </c>
      <c r="FJ39" s="296" t="s">
        <v>449</v>
      </c>
      <c r="FM39" s="293" t="s">
        <v>447</v>
      </c>
      <c r="FN39" s="293" t="s">
        <v>403</v>
      </c>
      <c r="FO39" s="293" t="s">
        <v>448</v>
      </c>
      <c r="FP39" s="293" t="s">
        <v>427</v>
      </c>
      <c r="FQ39" s="293" t="s">
        <v>428</v>
      </c>
      <c r="FR39" s="293" t="s">
        <v>429</v>
      </c>
      <c r="FS39" s="293" t="s">
        <v>430</v>
      </c>
      <c r="FT39" s="293" t="s">
        <v>431</v>
      </c>
      <c r="FU39" s="293" t="s">
        <v>432</v>
      </c>
      <c r="FV39" s="293" t="s">
        <v>433</v>
      </c>
      <c r="FW39" s="293" t="s">
        <v>434</v>
      </c>
      <c r="FX39" s="293" t="s">
        <v>435</v>
      </c>
      <c r="FY39" s="293" t="s">
        <v>436</v>
      </c>
      <c r="FZ39" s="293" t="s">
        <v>437</v>
      </c>
      <c r="GA39" s="293" t="s">
        <v>438</v>
      </c>
      <c r="GB39" s="293" t="s">
        <v>439</v>
      </c>
      <c r="GC39" s="293" t="s">
        <v>440</v>
      </c>
      <c r="GD39" s="293" t="s">
        <v>441</v>
      </c>
      <c r="GE39" s="296" t="s">
        <v>449</v>
      </c>
      <c r="GH39" s="293" t="s">
        <v>447</v>
      </c>
      <c r="GI39" s="293" t="s">
        <v>403</v>
      </c>
      <c r="GJ39" s="293" t="s">
        <v>448</v>
      </c>
      <c r="GK39" s="293" t="s">
        <v>427</v>
      </c>
      <c r="GL39" s="293" t="s">
        <v>428</v>
      </c>
      <c r="GM39" s="293" t="s">
        <v>429</v>
      </c>
      <c r="GN39" s="293" t="s">
        <v>430</v>
      </c>
      <c r="GO39" s="293" t="s">
        <v>431</v>
      </c>
      <c r="GP39" s="293" t="s">
        <v>432</v>
      </c>
      <c r="GQ39" s="293" t="s">
        <v>433</v>
      </c>
      <c r="GR39" s="293" t="s">
        <v>434</v>
      </c>
      <c r="GS39" s="293" t="s">
        <v>435</v>
      </c>
      <c r="GT39" s="293" t="s">
        <v>436</v>
      </c>
      <c r="GU39" s="293" t="s">
        <v>437</v>
      </c>
      <c r="GV39" s="293" t="s">
        <v>438</v>
      </c>
      <c r="GW39" s="293" t="s">
        <v>439</v>
      </c>
      <c r="GX39" s="293" t="s">
        <v>440</v>
      </c>
      <c r="GY39" s="293" t="s">
        <v>441</v>
      </c>
      <c r="GZ39" s="296" t="s">
        <v>449</v>
      </c>
      <c r="HC39" s="184"/>
      <c r="HD39" s="185"/>
      <c r="HE39" s="186"/>
      <c r="HF39" s="187"/>
      <c r="HG39" s="187"/>
      <c r="HH39" s="187"/>
      <c r="HI39" s="187"/>
      <c r="HK39" s="184"/>
      <c r="HL39" s="185"/>
      <c r="HM39" s="186"/>
      <c r="HN39" s="187"/>
      <c r="HO39" s="187"/>
      <c r="HP39" s="187"/>
      <c r="HQ39" s="187"/>
      <c r="HS39" s="184"/>
      <c r="HT39" s="301"/>
      <c r="HU39" s="302"/>
      <c r="HV39" s="303"/>
      <c r="HW39" s="303"/>
      <c r="HX39" s="303"/>
      <c r="HY39" s="303"/>
      <c r="IB39" s="58" t="s">
        <v>71</v>
      </c>
      <c r="IC39" s="54" t="n">
        <v>300955</v>
      </c>
      <c r="ID39" s="54" t="n">
        <v>310367</v>
      </c>
      <c r="IE39" s="54" t="n">
        <v>319518</v>
      </c>
      <c r="IF39" s="54" t="n">
        <v>328030</v>
      </c>
      <c r="IG39" s="54" t="n">
        <v>335449</v>
      </c>
      <c r="IH39" s="54" t="n">
        <v>341806</v>
      </c>
      <c r="II39" s="58" t="s">
        <v>71</v>
      </c>
      <c r="IJ39" s="54" t="n">
        <v>94299</v>
      </c>
      <c r="IK39" s="58" t="s">
        <v>71</v>
      </c>
      <c r="IL39" s="54" t="n">
        <v>206656</v>
      </c>
      <c r="IM39" s="196" t="s">
        <v>204</v>
      </c>
      <c r="IN39" s="198" t="n">
        <v>2417</v>
      </c>
    </row>
    <row r="40" customFormat="false" ht="61" hidden="false" customHeight="false" outlineLevel="0" collapsed="false">
      <c r="A40" s="306" t="s">
        <v>450</v>
      </c>
      <c r="B40" s="306" t="n">
        <v>736261</v>
      </c>
      <c r="C40" s="306" t="n">
        <v>2629</v>
      </c>
      <c r="D40" s="306" t="n">
        <v>103809</v>
      </c>
      <c r="E40" s="306" t="n">
        <v>191218</v>
      </c>
      <c r="F40" s="306" t="n">
        <v>189560</v>
      </c>
      <c r="G40" s="306" t="n">
        <v>144983</v>
      </c>
      <c r="H40" s="306" t="n">
        <v>74936</v>
      </c>
      <c r="I40" s="306" t="n">
        <v>21997</v>
      </c>
      <c r="J40" s="306" t="n">
        <v>1392</v>
      </c>
      <c r="K40" s="306" t="n">
        <v>102</v>
      </c>
      <c r="L40" s="307" t="n">
        <v>5635</v>
      </c>
      <c r="N40" s="306" t="s">
        <v>451</v>
      </c>
      <c r="O40" s="293" t="n">
        <v>294051</v>
      </c>
      <c r="P40" s="293" t="n">
        <v>5321</v>
      </c>
      <c r="Q40" s="293" t="n">
        <v>1851</v>
      </c>
      <c r="R40" s="293" t="n">
        <v>3402</v>
      </c>
      <c r="S40" s="293" t="n">
        <v>10576</v>
      </c>
      <c r="T40" s="293" t="n">
        <v>662</v>
      </c>
      <c r="U40" s="293" t="n">
        <v>430</v>
      </c>
      <c r="V40" s="293" t="n">
        <v>301</v>
      </c>
      <c r="W40" s="293" t="n">
        <v>253</v>
      </c>
      <c r="X40" s="293" t="n">
        <v>831</v>
      </c>
      <c r="Y40" s="293" t="n">
        <v>1003</v>
      </c>
      <c r="Z40" s="293" t="n">
        <v>2246</v>
      </c>
      <c r="AA40" s="296" t="n">
        <v>2909</v>
      </c>
      <c r="AC40" s="306" t="s">
        <v>451</v>
      </c>
      <c r="AD40" s="293" t="n">
        <v>2918</v>
      </c>
      <c r="AE40" s="293" t="n">
        <v>3152</v>
      </c>
      <c r="AF40" s="293" t="n">
        <v>3716</v>
      </c>
      <c r="AG40" s="293" t="n">
        <v>5214</v>
      </c>
      <c r="AH40" s="293" t="n">
        <v>7885</v>
      </c>
      <c r="AI40" s="293" t="n">
        <v>11984</v>
      </c>
      <c r="AJ40" s="293" t="n">
        <v>16008</v>
      </c>
      <c r="AK40" s="293" t="n">
        <v>20192</v>
      </c>
      <c r="AL40" s="293" t="n">
        <v>25166</v>
      </c>
      <c r="AM40" s="293" t="n">
        <v>33648</v>
      </c>
      <c r="AN40" s="293" t="n">
        <v>40558</v>
      </c>
      <c r="AO40" s="293" t="n">
        <v>42207</v>
      </c>
      <c r="AP40" s="293" t="n">
        <v>61496</v>
      </c>
      <c r="AQ40" s="296" t="n">
        <v>696</v>
      </c>
      <c r="AS40" s="306" t="s">
        <v>451</v>
      </c>
      <c r="AT40" s="293" t="n">
        <v>155813</v>
      </c>
      <c r="AU40" s="293" t="n">
        <v>2987</v>
      </c>
      <c r="AV40" s="293" t="n">
        <v>1029</v>
      </c>
      <c r="AW40" s="293" t="n">
        <v>1886</v>
      </c>
      <c r="AX40" s="293" t="n">
        <v>5902</v>
      </c>
      <c r="AY40" s="293" t="n">
        <v>344</v>
      </c>
      <c r="AZ40" s="293" t="n">
        <v>241</v>
      </c>
      <c r="BA40" s="293" t="n">
        <v>180</v>
      </c>
      <c r="BB40" s="293" t="n">
        <v>141</v>
      </c>
      <c r="BC40" s="293" t="n">
        <v>478</v>
      </c>
      <c r="BD40" s="293" t="n">
        <v>606</v>
      </c>
      <c r="BE40" s="293" t="n">
        <v>1599</v>
      </c>
      <c r="BF40" s="296" t="n">
        <v>2178</v>
      </c>
      <c r="BH40" s="306" t="s">
        <v>451</v>
      </c>
      <c r="BI40" s="293" t="n">
        <v>2023</v>
      </c>
      <c r="BJ40" s="293" t="n">
        <v>2084</v>
      </c>
      <c r="BK40" s="293" t="n">
        <v>2332</v>
      </c>
      <c r="BL40" s="293" t="n">
        <v>3203</v>
      </c>
      <c r="BM40" s="293" t="n">
        <v>4959</v>
      </c>
      <c r="BN40" s="293" t="n">
        <v>7653</v>
      </c>
      <c r="BO40" s="293" t="n">
        <v>10388</v>
      </c>
      <c r="BP40" s="293" t="n">
        <v>13095</v>
      </c>
      <c r="BQ40" s="293" t="n">
        <v>15920</v>
      </c>
      <c r="BR40" s="293" t="n">
        <v>20207</v>
      </c>
      <c r="BS40" s="293" t="n">
        <v>22020</v>
      </c>
      <c r="BT40" s="293" t="n">
        <v>19396</v>
      </c>
      <c r="BU40" s="293" t="n">
        <v>20461</v>
      </c>
      <c r="BV40" s="296" t="n">
        <v>403</v>
      </c>
      <c r="BX40" s="306" t="s">
        <v>451</v>
      </c>
      <c r="BY40" s="293" t="n">
        <v>138028</v>
      </c>
      <c r="BZ40" s="293" t="n">
        <v>2317</v>
      </c>
      <c r="CA40" s="293" t="n">
        <v>820</v>
      </c>
      <c r="CB40" s="293" t="n">
        <v>1514</v>
      </c>
      <c r="CC40" s="293" t="n">
        <v>4651</v>
      </c>
      <c r="CD40" s="293" t="n">
        <v>318</v>
      </c>
      <c r="CE40" s="293" t="n">
        <v>188</v>
      </c>
      <c r="CF40" s="293" t="n">
        <v>121</v>
      </c>
      <c r="CG40" s="293" t="n">
        <v>112</v>
      </c>
      <c r="CH40" s="293" t="n">
        <v>352</v>
      </c>
      <c r="CI40" s="293" t="n">
        <v>395</v>
      </c>
      <c r="CJ40" s="293" t="n">
        <v>645</v>
      </c>
      <c r="CK40" s="296" t="n">
        <v>730</v>
      </c>
      <c r="CM40" s="306" t="s">
        <v>451</v>
      </c>
      <c r="CN40" s="293" t="n">
        <v>893</v>
      </c>
      <c r="CO40" s="293" t="n">
        <v>1068</v>
      </c>
      <c r="CP40" s="293" t="n">
        <v>1381</v>
      </c>
      <c r="CQ40" s="293" t="n">
        <v>2008</v>
      </c>
      <c r="CR40" s="293" t="n">
        <v>2926</v>
      </c>
      <c r="CS40" s="293" t="n">
        <v>4323</v>
      </c>
      <c r="CT40" s="293" t="n">
        <v>5617</v>
      </c>
      <c r="CU40" s="293" t="n">
        <v>7089</v>
      </c>
      <c r="CV40" s="293" t="n">
        <v>9240</v>
      </c>
      <c r="CW40" s="293" t="n">
        <v>13429</v>
      </c>
      <c r="CX40" s="293" t="n">
        <v>18532</v>
      </c>
      <c r="CY40" s="293" t="n">
        <v>22797</v>
      </c>
      <c r="CZ40" s="293" t="n">
        <v>41018</v>
      </c>
      <c r="DA40" s="296" t="n">
        <v>195</v>
      </c>
      <c r="DD40" s="295"/>
      <c r="DE40" s="295"/>
      <c r="DF40" s="293" t="s">
        <v>452</v>
      </c>
      <c r="DG40" s="293" t="s">
        <v>453</v>
      </c>
      <c r="DH40" s="293" t="s">
        <v>454</v>
      </c>
      <c r="DI40" s="293" t="s">
        <v>455</v>
      </c>
      <c r="DJ40" s="293" t="s">
        <v>456</v>
      </c>
      <c r="DK40" s="293" t="s">
        <v>457</v>
      </c>
      <c r="DL40" s="293" t="s">
        <v>458</v>
      </c>
      <c r="DM40" s="293" t="s">
        <v>459</v>
      </c>
      <c r="DN40" s="293" t="s">
        <v>460</v>
      </c>
      <c r="DO40" s="296" t="s">
        <v>461</v>
      </c>
      <c r="DQ40" s="295"/>
      <c r="DR40" s="295"/>
      <c r="DS40" s="293" t="s">
        <v>452</v>
      </c>
      <c r="DT40" s="293" t="s">
        <v>453</v>
      </c>
      <c r="DU40" s="293" t="s">
        <v>454</v>
      </c>
      <c r="DV40" s="293" t="s">
        <v>455</v>
      </c>
      <c r="DW40" s="293" t="s">
        <v>456</v>
      </c>
      <c r="DX40" s="293" t="s">
        <v>457</v>
      </c>
      <c r="DY40" s="293" t="s">
        <v>458</v>
      </c>
      <c r="DZ40" s="293" t="s">
        <v>459</v>
      </c>
      <c r="EA40" s="293" t="s">
        <v>460</v>
      </c>
      <c r="EB40" s="296" t="s">
        <v>461</v>
      </c>
      <c r="ED40" s="295"/>
      <c r="EE40" s="295"/>
      <c r="EF40" s="293" t="s">
        <v>452</v>
      </c>
      <c r="EG40" s="293" t="s">
        <v>453</v>
      </c>
      <c r="EH40" s="293" t="s">
        <v>454</v>
      </c>
      <c r="EI40" s="293" t="s">
        <v>455</v>
      </c>
      <c r="EJ40" s="293" t="s">
        <v>456</v>
      </c>
      <c r="EK40" s="293" t="s">
        <v>457</v>
      </c>
      <c r="EL40" s="293" t="s">
        <v>458</v>
      </c>
      <c r="EM40" s="293" t="s">
        <v>459</v>
      </c>
      <c r="EN40" s="293" t="s">
        <v>460</v>
      </c>
      <c r="EO40" s="296" t="s">
        <v>461</v>
      </c>
      <c r="ER40" s="293" t="s">
        <v>462</v>
      </c>
      <c r="ES40" s="293" t="n">
        <v>38226051</v>
      </c>
      <c r="ET40" s="293" t="n">
        <v>3340537</v>
      </c>
      <c r="EU40" s="293" t="n">
        <v>3435613</v>
      </c>
      <c r="EV40" s="293" t="n">
        <v>3448828</v>
      </c>
      <c r="EW40" s="293" t="n">
        <v>3337388</v>
      </c>
      <c r="EX40" s="293" t="n">
        <v>3236097</v>
      </c>
      <c r="EY40" s="293" t="n">
        <v>3199256</v>
      </c>
      <c r="EZ40" s="293" t="n">
        <v>2654627</v>
      </c>
      <c r="FA40" s="293" t="n">
        <v>2363915</v>
      </c>
      <c r="FB40" s="293" t="n">
        <v>2239826</v>
      </c>
      <c r="FC40" s="293" t="n">
        <v>2101474</v>
      </c>
      <c r="FD40" s="293" t="n">
        <v>1944934</v>
      </c>
      <c r="FE40" s="293" t="n">
        <v>1685240</v>
      </c>
      <c r="FF40" s="293" t="n">
        <v>1421891</v>
      </c>
      <c r="FG40" s="293" t="n">
        <v>1210171</v>
      </c>
      <c r="FH40" s="293" t="n">
        <v>1031131</v>
      </c>
      <c r="FI40" s="293" t="n">
        <v>800697</v>
      </c>
      <c r="FJ40" s="296" t="n">
        <v>774426</v>
      </c>
      <c r="FM40" s="293" t="s">
        <v>462</v>
      </c>
      <c r="FN40" s="293" t="n">
        <v>18719869</v>
      </c>
      <c r="FO40" s="293" t="n">
        <v>1699138</v>
      </c>
      <c r="FP40" s="293" t="n">
        <v>1746348</v>
      </c>
      <c r="FQ40" s="293" t="n">
        <v>1752043</v>
      </c>
      <c r="FR40" s="293" t="n">
        <v>1693201</v>
      </c>
      <c r="FS40" s="293" t="n">
        <v>1634163</v>
      </c>
      <c r="FT40" s="293" t="n">
        <v>1606690</v>
      </c>
      <c r="FU40" s="293" t="n">
        <v>1328527</v>
      </c>
      <c r="FV40" s="293" t="n">
        <v>1177920</v>
      </c>
      <c r="FW40" s="293" t="n">
        <v>1103394</v>
      </c>
      <c r="FX40" s="293" t="n">
        <v>1015946</v>
      </c>
      <c r="FY40" s="293" t="n">
        <v>939933</v>
      </c>
      <c r="FZ40" s="293" t="n">
        <v>805839</v>
      </c>
      <c r="GA40" s="293" t="n">
        <v>667183</v>
      </c>
      <c r="GB40" s="293" t="n">
        <v>543376</v>
      </c>
      <c r="GC40" s="293" t="n">
        <v>437005</v>
      </c>
      <c r="GD40" s="293" t="n">
        <v>313741</v>
      </c>
      <c r="GE40" s="296" t="n">
        <v>255422</v>
      </c>
      <c r="GH40" s="293" t="s">
        <v>462</v>
      </c>
      <c r="GI40" s="293" t="n">
        <v>19506182</v>
      </c>
      <c r="GJ40" s="293" t="n">
        <v>1641399</v>
      </c>
      <c r="GK40" s="293" t="n">
        <v>1689265</v>
      </c>
      <c r="GL40" s="293" t="n">
        <v>1696785</v>
      </c>
      <c r="GM40" s="293" t="n">
        <v>1644187</v>
      </c>
      <c r="GN40" s="293" t="n">
        <v>1601934</v>
      </c>
      <c r="GO40" s="293" t="n">
        <v>1592566</v>
      </c>
      <c r="GP40" s="293" t="n">
        <v>1326100</v>
      </c>
      <c r="GQ40" s="293" t="n">
        <v>1185995</v>
      </c>
      <c r="GR40" s="293" t="n">
        <v>1136432</v>
      </c>
      <c r="GS40" s="293" t="n">
        <v>1085528</v>
      </c>
      <c r="GT40" s="293" t="n">
        <v>1005001</v>
      </c>
      <c r="GU40" s="293" t="n">
        <v>879401</v>
      </c>
      <c r="GV40" s="293" t="n">
        <v>754708</v>
      </c>
      <c r="GW40" s="293" t="n">
        <v>666795</v>
      </c>
      <c r="GX40" s="293" t="n">
        <v>594126</v>
      </c>
      <c r="GY40" s="293" t="n">
        <v>486956</v>
      </c>
      <c r="GZ40" s="296" t="n">
        <v>519004</v>
      </c>
      <c r="HC40" s="184" t="s">
        <v>411</v>
      </c>
      <c r="HD40" s="187" t="s">
        <v>364</v>
      </c>
      <c r="HE40" s="186" t="s">
        <v>356</v>
      </c>
      <c r="HF40" s="187" t="s">
        <v>463</v>
      </c>
      <c r="HG40" s="187" t="s">
        <v>464</v>
      </c>
      <c r="HH40" s="187" t="s">
        <v>465</v>
      </c>
      <c r="HI40" s="187" t="s">
        <v>466</v>
      </c>
      <c r="HK40" s="184" t="s">
        <v>411</v>
      </c>
      <c r="HL40" s="187" t="s">
        <v>364</v>
      </c>
      <c r="HM40" s="186" t="s">
        <v>356</v>
      </c>
      <c r="HN40" s="187" t="s">
        <v>463</v>
      </c>
      <c r="HO40" s="187" t="s">
        <v>464</v>
      </c>
      <c r="HP40" s="187" t="s">
        <v>465</v>
      </c>
      <c r="HQ40" s="187" t="s">
        <v>466</v>
      </c>
      <c r="HS40" s="184" t="s">
        <v>411</v>
      </c>
      <c r="HT40" s="303" t="s">
        <v>364</v>
      </c>
      <c r="HU40" s="302" t="s">
        <v>356</v>
      </c>
      <c r="HV40" s="303" t="s">
        <v>463</v>
      </c>
      <c r="HW40" s="303" t="s">
        <v>464</v>
      </c>
      <c r="HX40" s="303" t="s">
        <v>465</v>
      </c>
      <c r="HY40" s="303" t="s">
        <v>466</v>
      </c>
      <c r="IB40" s="58" t="s">
        <v>72</v>
      </c>
      <c r="IC40" s="54" t="n">
        <v>104982</v>
      </c>
      <c r="ID40" s="54" t="n">
        <v>113834</v>
      </c>
      <c r="IE40" s="54" t="n">
        <v>121659</v>
      </c>
      <c r="IF40" s="54" t="n">
        <v>128675</v>
      </c>
      <c r="IG40" s="54" t="n">
        <v>135274</v>
      </c>
      <c r="IH40" s="54" t="n">
        <v>141746</v>
      </c>
      <c r="II40" s="58" t="s">
        <v>72</v>
      </c>
      <c r="IJ40" s="54" t="n">
        <v>27476</v>
      </c>
      <c r="IK40" s="58" t="s">
        <v>72</v>
      </c>
      <c r="IL40" s="54" t="n">
        <v>77506</v>
      </c>
      <c r="IM40" s="203" t="s">
        <v>205</v>
      </c>
      <c r="IN40" s="205" t="n">
        <v>2425</v>
      </c>
    </row>
    <row r="41" customFormat="false" ht="15" hidden="false" customHeight="false" outlineLevel="0" collapsed="false">
      <c r="A41" s="295" t="s">
        <v>467</v>
      </c>
      <c r="B41" s="295" t="n">
        <v>44742</v>
      </c>
      <c r="C41" s="295" t="n">
        <v>40</v>
      </c>
      <c r="D41" s="295" t="n">
        <v>2741</v>
      </c>
      <c r="E41" s="295" t="n">
        <v>7545</v>
      </c>
      <c r="F41" s="295" t="n">
        <v>12391</v>
      </c>
      <c r="G41" s="295" t="n">
        <v>13344</v>
      </c>
      <c r="H41" s="295" t="n">
        <v>6918</v>
      </c>
      <c r="I41" s="295" t="n">
        <v>1577</v>
      </c>
      <c r="J41" s="295" t="n">
        <v>99</v>
      </c>
      <c r="K41" s="295" t="n">
        <v>7</v>
      </c>
      <c r="L41" s="310" t="n">
        <v>80</v>
      </c>
      <c r="N41" s="295" t="s">
        <v>468</v>
      </c>
      <c r="O41" s="295" t="n">
        <v>34760</v>
      </c>
      <c r="P41" s="295" t="n">
        <v>178</v>
      </c>
      <c r="Q41" s="295" t="n">
        <v>85</v>
      </c>
      <c r="R41" s="295" t="n">
        <v>128</v>
      </c>
      <c r="S41" s="295" t="n">
        <v>391</v>
      </c>
      <c r="T41" s="295" t="n">
        <v>25</v>
      </c>
      <c r="U41" s="295" t="n">
        <v>15</v>
      </c>
      <c r="V41" s="295" t="n">
        <v>11</v>
      </c>
      <c r="W41" s="295" t="n">
        <v>9</v>
      </c>
      <c r="X41" s="295" t="n">
        <v>31</v>
      </c>
      <c r="Y41" s="295" t="n">
        <v>54</v>
      </c>
      <c r="Z41" s="295" t="n">
        <v>74</v>
      </c>
      <c r="AA41" s="310" t="n">
        <v>135</v>
      </c>
      <c r="AC41" s="295" t="s">
        <v>468</v>
      </c>
      <c r="AD41" s="295" t="n">
        <v>182</v>
      </c>
      <c r="AE41" s="295" t="n">
        <v>260</v>
      </c>
      <c r="AF41" s="295" t="n">
        <v>317</v>
      </c>
      <c r="AG41" s="295" t="n">
        <v>414</v>
      </c>
      <c r="AH41" s="295" t="n">
        <v>618</v>
      </c>
      <c r="AI41" s="295" t="n">
        <v>971</v>
      </c>
      <c r="AJ41" s="295" t="n">
        <v>1412</v>
      </c>
      <c r="AK41" s="295" t="n">
        <v>1863</v>
      </c>
      <c r="AL41" s="295" t="n">
        <v>2511</v>
      </c>
      <c r="AM41" s="295" t="n">
        <v>3606</v>
      </c>
      <c r="AN41" s="295" t="n">
        <v>5019</v>
      </c>
      <c r="AO41" s="295" t="n">
        <v>6044</v>
      </c>
      <c r="AP41" s="295" t="n">
        <v>10777</v>
      </c>
      <c r="AQ41" s="310" t="n">
        <v>21</v>
      </c>
      <c r="AS41" s="295" t="s">
        <v>468</v>
      </c>
      <c r="AT41" s="295" t="n">
        <v>15985</v>
      </c>
      <c r="AU41" s="295" t="n">
        <v>109</v>
      </c>
      <c r="AV41" s="295" t="n">
        <v>42</v>
      </c>
      <c r="AW41" s="295" t="n">
        <v>80</v>
      </c>
      <c r="AX41" s="295" t="n">
        <v>231</v>
      </c>
      <c r="AY41" s="295" t="n">
        <v>13</v>
      </c>
      <c r="AZ41" s="295" t="n">
        <v>9</v>
      </c>
      <c r="BA41" s="295" t="n">
        <v>2</v>
      </c>
      <c r="BB41" s="295" t="n">
        <v>2</v>
      </c>
      <c r="BC41" s="295" t="n">
        <v>25</v>
      </c>
      <c r="BD41" s="295" t="n">
        <v>31</v>
      </c>
      <c r="BE41" s="295" t="n">
        <v>50</v>
      </c>
      <c r="BF41" s="310" t="n">
        <v>102</v>
      </c>
      <c r="BH41" s="295" t="s">
        <v>468</v>
      </c>
      <c r="BI41" s="295" t="n">
        <v>134</v>
      </c>
      <c r="BJ41" s="295" t="n">
        <v>174</v>
      </c>
      <c r="BK41" s="295" t="n">
        <v>204</v>
      </c>
      <c r="BL41" s="295" t="n">
        <v>259</v>
      </c>
      <c r="BM41" s="295" t="n">
        <v>378</v>
      </c>
      <c r="BN41" s="295" t="n">
        <v>584</v>
      </c>
      <c r="BO41" s="295" t="n">
        <v>867</v>
      </c>
      <c r="BP41" s="295" t="n">
        <v>1151</v>
      </c>
      <c r="BQ41" s="295" t="n">
        <v>1505</v>
      </c>
      <c r="BR41" s="295" t="n">
        <v>2064</v>
      </c>
      <c r="BS41" s="295" t="n">
        <v>2580</v>
      </c>
      <c r="BT41" s="295" t="n">
        <v>2601</v>
      </c>
      <c r="BU41" s="295" t="n">
        <v>3005</v>
      </c>
      <c r="BV41" s="310" t="n">
        <v>14</v>
      </c>
      <c r="BX41" s="295" t="s">
        <v>468</v>
      </c>
      <c r="BY41" s="295" t="n">
        <v>18774</v>
      </c>
      <c r="BZ41" s="295" t="n">
        <v>69</v>
      </c>
      <c r="CA41" s="295" t="n">
        <v>43</v>
      </c>
      <c r="CB41" s="295" t="n">
        <v>48</v>
      </c>
      <c r="CC41" s="295" t="n">
        <v>160</v>
      </c>
      <c r="CD41" s="295" t="n">
        <v>12</v>
      </c>
      <c r="CE41" s="295" t="n">
        <v>6</v>
      </c>
      <c r="CF41" s="295" t="n">
        <v>9</v>
      </c>
      <c r="CG41" s="295" t="n">
        <v>7</v>
      </c>
      <c r="CH41" s="295" t="n">
        <v>6</v>
      </c>
      <c r="CI41" s="295" t="n">
        <v>23</v>
      </c>
      <c r="CJ41" s="295" t="n">
        <v>24</v>
      </c>
      <c r="CK41" s="310" t="n">
        <v>33</v>
      </c>
      <c r="CM41" s="295" t="s">
        <v>468</v>
      </c>
      <c r="CN41" s="295" t="n">
        <v>48</v>
      </c>
      <c r="CO41" s="295" t="n">
        <v>86</v>
      </c>
      <c r="CP41" s="295" t="n">
        <v>112</v>
      </c>
      <c r="CQ41" s="295" t="n">
        <v>155</v>
      </c>
      <c r="CR41" s="295" t="n">
        <v>240</v>
      </c>
      <c r="CS41" s="295" t="n">
        <v>387</v>
      </c>
      <c r="CT41" s="295" t="n">
        <v>545</v>
      </c>
      <c r="CU41" s="295" t="n">
        <v>712</v>
      </c>
      <c r="CV41" s="295" t="n">
        <v>1006</v>
      </c>
      <c r="CW41" s="295" t="n">
        <v>1542</v>
      </c>
      <c r="CX41" s="295" t="n">
        <v>2439</v>
      </c>
      <c r="CY41" s="295" t="n">
        <v>3443</v>
      </c>
      <c r="CZ41" s="295" t="n">
        <v>7772</v>
      </c>
      <c r="DA41" s="310" t="n">
        <v>7</v>
      </c>
      <c r="DD41" s="306" t="s">
        <v>450</v>
      </c>
      <c r="DE41" s="293" t="n">
        <v>7.7</v>
      </c>
      <c r="DF41" s="293" t="n">
        <v>14.4</v>
      </c>
      <c r="DG41" s="293" t="n">
        <v>0.6</v>
      </c>
      <c r="DH41" s="293" t="n">
        <v>0.3</v>
      </c>
      <c r="DI41" s="293" t="n">
        <v>0.8</v>
      </c>
      <c r="DJ41" s="293" t="n">
        <v>1</v>
      </c>
      <c r="DK41" s="293" t="n">
        <v>1.9</v>
      </c>
      <c r="DL41" s="293" t="n">
        <v>4.9</v>
      </c>
      <c r="DM41" s="293" t="n">
        <v>11.7</v>
      </c>
      <c r="DN41" s="293" t="n">
        <v>26.2</v>
      </c>
      <c r="DO41" s="296" t="n">
        <v>91.6</v>
      </c>
      <c r="DQ41" s="306" t="s">
        <v>450</v>
      </c>
      <c r="DR41" s="293" t="n">
        <v>8.3</v>
      </c>
      <c r="DS41" s="293" t="n">
        <v>15.7</v>
      </c>
      <c r="DT41" s="293" t="n">
        <v>0.7</v>
      </c>
      <c r="DU41" s="293" t="n">
        <v>0.3</v>
      </c>
      <c r="DV41" s="293" t="n">
        <v>1.1</v>
      </c>
      <c r="DW41" s="293" t="n">
        <v>1.4</v>
      </c>
      <c r="DX41" s="293" t="n">
        <v>2.4</v>
      </c>
      <c r="DY41" s="293" t="n">
        <v>6.4</v>
      </c>
      <c r="DZ41" s="293" t="n">
        <v>15.9</v>
      </c>
      <c r="EA41" s="293" t="n">
        <v>36.8</v>
      </c>
      <c r="EB41" s="296" t="n">
        <v>108.7</v>
      </c>
      <c r="ED41" s="306" t="s">
        <v>450</v>
      </c>
      <c r="EE41" s="293" t="n">
        <v>7.1</v>
      </c>
      <c r="EF41" s="293" t="n">
        <v>12.9</v>
      </c>
      <c r="EG41" s="293" t="n">
        <v>0.6</v>
      </c>
      <c r="EH41" s="293" t="n">
        <v>0.2</v>
      </c>
      <c r="EI41" s="293" t="n">
        <v>0.4</v>
      </c>
      <c r="EJ41" s="293" t="n">
        <v>0.7</v>
      </c>
      <c r="EK41" s="293" t="n">
        <v>1.5</v>
      </c>
      <c r="EL41" s="293" t="n">
        <v>3.5</v>
      </c>
      <c r="EM41" s="293" t="n">
        <v>7.8</v>
      </c>
      <c r="EN41" s="293" t="n">
        <v>18</v>
      </c>
      <c r="EO41" s="296" t="n">
        <v>81.9</v>
      </c>
      <c r="ER41" s="295" t="s">
        <v>469</v>
      </c>
      <c r="ES41" s="295" t="n">
        <v>3011694</v>
      </c>
      <c r="ET41" s="295" t="n">
        <v>193751</v>
      </c>
      <c r="EU41" s="295" t="n">
        <v>170956</v>
      </c>
      <c r="EV41" s="295" t="n">
        <v>174735</v>
      </c>
      <c r="EW41" s="295" t="n">
        <v>192493</v>
      </c>
      <c r="EX41" s="295" t="n">
        <v>223380</v>
      </c>
      <c r="EY41" s="295" t="n">
        <v>252455</v>
      </c>
      <c r="EZ41" s="295" t="n">
        <v>228050</v>
      </c>
      <c r="FA41" s="295" t="n">
        <v>200969</v>
      </c>
      <c r="FB41" s="295" t="n">
        <v>188782</v>
      </c>
      <c r="FC41" s="295" t="n">
        <v>182108</v>
      </c>
      <c r="FD41" s="295" t="n">
        <v>176008</v>
      </c>
      <c r="FE41" s="295" t="n">
        <v>165837</v>
      </c>
      <c r="FF41" s="295" t="n">
        <v>151463</v>
      </c>
      <c r="FG41" s="295" t="n">
        <v>136121</v>
      </c>
      <c r="FH41" s="295" t="n">
        <v>125681</v>
      </c>
      <c r="FI41" s="295" t="n">
        <v>112862</v>
      </c>
      <c r="FJ41" s="310" t="n">
        <v>136043</v>
      </c>
      <c r="FM41" s="295" t="s">
        <v>469</v>
      </c>
      <c r="FN41" s="295" t="n">
        <v>1382850</v>
      </c>
      <c r="FO41" s="295" t="n">
        <v>98652</v>
      </c>
      <c r="FP41" s="295" t="n">
        <v>86548</v>
      </c>
      <c r="FQ41" s="295" t="n">
        <v>88309</v>
      </c>
      <c r="FR41" s="295" t="n">
        <v>96263</v>
      </c>
      <c r="FS41" s="295" t="n">
        <v>108715</v>
      </c>
      <c r="FT41" s="295" t="n">
        <v>121892</v>
      </c>
      <c r="FU41" s="295" t="n">
        <v>110896</v>
      </c>
      <c r="FV41" s="295" t="n">
        <v>98373</v>
      </c>
      <c r="FW41" s="295" t="n">
        <v>90438</v>
      </c>
      <c r="FX41" s="295" t="n">
        <v>84953</v>
      </c>
      <c r="FY41" s="295" t="n">
        <v>80283</v>
      </c>
      <c r="FZ41" s="295" t="n">
        <v>72976</v>
      </c>
      <c r="GA41" s="295" t="n">
        <v>63784</v>
      </c>
      <c r="GB41" s="295" t="n">
        <v>54802</v>
      </c>
      <c r="GC41" s="295" t="n">
        <v>48574</v>
      </c>
      <c r="GD41" s="295" t="n">
        <v>38844</v>
      </c>
      <c r="GE41" s="310" t="n">
        <v>38548</v>
      </c>
      <c r="GH41" s="295" t="s">
        <v>469</v>
      </c>
      <c r="GI41" s="295" t="n">
        <v>1628844</v>
      </c>
      <c r="GJ41" s="295" t="n">
        <v>95099</v>
      </c>
      <c r="GK41" s="295" t="n">
        <v>84408</v>
      </c>
      <c r="GL41" s="295" t="n">
        <v>86426</v>
      </c>
      <c r="GM41" s="295" t="n">
        <v>96230</v>
      </c>
      <c r="GN41" s="295" t="n">
        <v>114665</v>
      </c>
      <c r="GO41" s="295" t="n">
        <v>130563</v>
      </c>
      <c r="GP41" s="295" t="n">
        <v>117154</v>
      </c>
      <c r="GQ41" s="295" t="n">
        <v>102596</v>
      </c>
      <c r="GR41" s="295" t="n">
        <v>98344</v>
      </c>
      <c r="GS41" s="295" t="n">
        <v>97155</v>
      </c>
      <c r="GT41" s="295" t="n">
        <v>95725</v>
      </c>
      <c r="GU41" s="295" t="n">
        <v>92861</v>
      </c>
      <c r="GV41" s="295" t="n">
        <v>87679</v>
      </c>
      <c r="GW41" s="295" t="n">
        <v>81319</v>
      </c>
      <c r="GX41" s="295" t="n">
        <v>77107</v>
      </c>
      <c r="GY41" s="295" t="n">
        <v>74018</v>
      </c>
      <c r="GZ41" s="310" t="n">
        <v>97495</v>
      </c>
      <c r="HC41" s="191" t="s">
        <v>175</v>
      </c>
      <c r="HD41" s="192" t="s">
        <v>176</v>
      </c>
      <c r="HE41" s="193" t="s">
        <v>177</v>
      </c>
      <c r="HF41" s="192" t="s">
        <v>178</v>
      </c>
      <c r="HG41" s="192" t="s">
        <v>179</v>
      </c>
      <c r="HH41" s="192" t="s">
        <v>180</v>
      </c>
      <c r="HI41" s="192" t="s">
        <v>181</v>
      </c>
      <c r="HK41" s="191" t="s">
        <v>175</v>
      </c>
      <c r="HL41" s="192" t="s">
        <v>176</v>
      </c>
      <c r="HM41" s="193" t="s">
        <v>177</v>
      </c>
      <c r="HN41" s="192" t="s">
        <v>178</v>
      </c>
      <c r="HO41" s="192" t="s">
        <v>179</v>
      </c>
      <c r="HP41" s="192" t="s">
        <v>180</v>
      </c>
      <c r="HQ41" s="192" t="s">
        <v>181</v>
      </c>
      <c r="HS41" s="191" t="s">
        <v>175</v>
      </c>
      <c r="HT41" s="192" t="s">
        <v>176</v>
      </c>
      <c r="HU41" s="193" t="s">
        <v>177</v>
      </c>
      <c r="HV41" s="192" t="s">
        <v>178</v>
      </c>
      <c r="HW41" s="192" t="s">
        <v>179</v>
      </c>
      <c r="HX41" s="192" t="s">
        <v>180</v>
      </c>
      <c r="HY41" s="192" t="s">
        <v>181</v>
      </c>
      <c r="IB41" s="77" t="s">
        <v>74</v>
      </c>
      <c r="IC41" s="78" t="n">
        <v>24631</v>
      </c>
      <c r="ID41" s="78" t="n">
        <v>24266</v>
      </c>
      <c r="IE41" s="78" t="n">
        <v>25647</v>
      </c>
      <c r="IF41" s="78" t="n">
        <v>28245</v>
      </c>
      <c r="IG41" s="78" t="n">
        <v>31512</v>
      </c>
      <c r="IH41" s="78" t="n">
        <v>35094</v>
      </c>
      <c r="II41" s="77" t="s">
        <v>74</v>
      </c>
      <c r="IJ41" s="78" t="n">
        <v>5020</v>
      </c>
      <c r="IK41" s="77" t="s">
        <v>74</v>
      </c>
      <c r="IL41" s="78" t="n">
        <v>19611</v>
      </c>
      <c r="IM41" s="196" t="s">
        <v>206</v>
      </c>
      <c r="IN41" s="198" t="n">
        <v>2604</v>
      </c>
    </row>
    <row r="42" customFormat="false" ht="15" hidden="false" customHeight="false" outlineLevel="0" collapsed="false">
      <c r="A42" s="295" t="s">
        <v>470</v>
      </c>
      <c r="B42" s="295" t="n">
        <v>268281</v>
      </c>
      <c r="C42" s="295" t="n">
        <v>374</v>
      </c>
      <c r="D42" s="295" t="n">
        <v>31939</v>
      </c>
      <c r="E42" s="295" t="n">
        <v>67050</v>
      </c>
      <c r="F42" s="295" t="n">
        <v>70571</v>
      </c>
      <c r="G42" s="295" t="n">
        <v>56674</v>
      </c>
      <c r="H42" s="295" t="n">
        <v>29678</v>
      </c>
      <c r="I42" s="295" t="n">
        <v>9318</v>
      </c>
      <c r="J42" s="295" t="n">
        <v>633</v>
      </c>
      <c r="K42" s="295" t="n">
        <v>44</v>
      </c>
      <c r="L42" s="310" t="n">
        <v>2000</v>
      </c>
      <c r="N42" s="295" t="s">
        <v>470</v>
      </c>
      <c r="O42" s="295" t="n">
        <v>119640</v>
      </c>
      <c r="P42" s="295" t="n">
        <v>1653</v>
      </c>
      <c r="Q42" s="295" t="n">
        <v>639</v>
      </c>
      <c r="R42" s="295" t="n">
        <v>1208</v>
      </c>
      <c r="S42" s="295" t="n">
        <v>3500</v>
      </c>
      <c r="T42" s="295" t="n">
        <v>165</v>
      </c>
      <c r="U42" s="295" t="n">
        <v>145</v>
      </c>
      <c r="V42" s="295" t="n">
        <v>106</v>
      </c>
      <c r="W42" s="295" t="n">
        <v>83</v>
      </c>
      <c r="X42" s="295" t="n">
        <v>268</v>
      </c>
      <c r="Y42" s="295" t="n">
        <v>357</v>
      </c>
      <c r="Z42" s="295" t="n">
        <v>817</v>
      </c>
      <c r="AA42" s="310" t="n">
        <v>1116</v>
      </c>
      <c r="AC42" s="295" t="s">
        <v>470</v>
      </c>
      <c r="AD42" s="295" t="n">
        <v>1199</v>
      </c>
      <c r="AE42" s="295" t="n">
        <v>1392</v>
      </c>
      <c r="AF42" s="295" t="n">
        <v>1563</v>
      </c>
      <c r="AG42" s="295" t="n">
        <v>2115</v>
      </c>
      <c r="AH42" s="295" t="n">
        <v>3158</v>
      </c>
      <c r="AI42" s="295" t="n">
        <v>4860</v>
      </c>
      <c r="AJ42" s="295" t="n">
        <v>6417</v>
      </c>
      <c r="AK42" s="295" t="n">
        <v>8107</v>
      </c>
      <c r="AL42" s="295" t="n">
        <v>10427</v>
      </c>
      <c r="AM42" s="295" t="n">
        <v>13994</v>
      </c>
      <c r="AN42" s="295" t="n">
        <v>16979</v>
      </c>
      <c r="AO42" s="295" t="n">
        <v>17562</v>
      </c>
      <c r="AP42" s="295" t="n">
        <v>25136</v>
      </c>
      <c r="AQ42" s="310" t="n">
        <v>174</v>
      </c>
      <c r="AS42" s="295" t="s">
        <v>470</v>
      </c>
      <c r="AT42" s="295" t="n">
        <v>63767</v>
      </c>
      <c r="AU42" s="295" t="n">
        <v>919</v>
      </c>
      <c r="AV42" s="295" t="n">
        <v>339</v>
      </c>
      <c r="AW42" s="295" t="n">
        <v>661</v>
      </c>
      <c r="AX42" s="295" t="n">
        <v>1919</v>
      </c>
      <c r="AY42" s="295" t="n">
        <v>86</v>
      </c>
      <c r="AZ42" s="295" t="n">
        <v>91</v>
      </c>
      <c r="BA42" s="295" t="n">
        <v>60</v>
      </c>
      <c r="BB42" s="295" t="n">
        <v>47</v>
      </c>
      <c r="BC42" s="295" t="n">
        <v>149</v>
      </c>
      <c r="BD42" s="295" t="n">
        <v>216</v>
      </c>
      <c r="BE42" s="295" t="n">
        <v>599</v>
      </c>
      <c r="BF42" s="310" t="n">
        <v>848</v>
      </c>
      <c r="BH42" s="295" t="s">
        <v>470</v>
      </c>
      <c r="BI42" s="295" t="n">
        <v>841</v>
      </c>
      <c r="BJ42" s="295" t="n">
        <v>953</v>
      </c>
      <c r="BK42" s="295" t="n">
        <v>1006</v>
      </c>
      <c r="BL42" s="295" t="n">
        <v>1310</v>
      </c>
      <c r="BM42" s="295" t="n">
        <v>1990</v>
      </c>
      <c r="BN42" s="295" t="n">
        <v>3136</v>
      </c>
      <c r="BO42" s="295" t="n">
        <v>4233</v>
      </c>
      <c r="BP42" s="295" t="n">
        <v>5304</v>
      </c>
      <c r="BQ42" s="295" t="n">
        <v>6694</v>
      </c>
      <c r="BR42" s="295" t="n">
        <v>8426</v>
      </c>
      <c r="BS42" s="295" t="n">
        <v>9290</v>
      </c>
      <c r="BT42" s="295" t="n">
        <v>8154</v>
      </c>
      <c r="BU42" s="295" t="n">
        <v>8321</v>
      </c>
      <c r="BV42" s="310" t="n">
        <v>94</v>
      </c>
      <c r="BX42" s="295" t="s">
        <v>470</v>
      </c>
      <c r="BY42" s="295" t="n">
        <v>55853</v>
      </c>
      <c r="BZ42" s="295" t="n">
        <v>734</v>
      </c>
      <c r="CA42" s="295" t="n">
        <v>300</v>
      </c>
      <c r="CB42" s="295" t="n">
        <v>547</v>
      </c>
      <c r="CC42" s="295" t="n">
        <v>1581</v>
      </c>
      <c r="CD42" s="295" t="n">
        <v>79</v>
      </c>
      <c r="CE42" s="295" t="n">
        <v>54</v>
      </c>
      <c r="CF42" s="295" t="n">
        <v>46</v>
      </c>
      <c r="CG42" s="295" t="n">
        <v>36</v>
      </c>
      <c r="CH42" s="295" t="n">
        <v>119</v>
      </c>
      <c r="CI42" s="295" t="n">
        <v>140</v>
      </c>
      <c r="CJ42" s="295" t="n">
        <v>218</v>
      </c>
      <c r="CK42" s="310" t="n">
        <v>268</v>
      </c>
      <c r="CM42" s="295" t="s">
        <v>470</v>
      </c>
      <c r="CN42" s="295" t="n">
        <v>357</v>
      </c>
      <c r="CO42" s="295" t="n">
        <v>439</v>
      </c>
      <c r="CP42" s="295" t="n">
        <v>557</v>
      </c>
      <c r="CQ42" s="295" t="n">
        <v>805</v>
      </c>
      <c r="CR42" s="295" t="n">
        <v>1168</v>
      </c>
      <c r="CS42" s="295" t="n">
        <v>1722</v>
      </c>
      <c r="CT42" s="295" t="n">
        <v>2183</v>
      </c>
      <c r="CU42" s="295" t="n">
        <v>2801</v>
      </c>
      <c r="CV42" s="295" t="n">
        <v>3733</v>
      </c>
      <c r="CW42" s="295" t="n">
        <v>5566</v>
      </c>
      <c r="CX42" s="295" t="n">
        <v>7688</v>
      </c>
      <c r="CY42" s="295" t="n">
        <v>9406</v>
      </c>
      <c r="CZ42" s="295" t="n">
        <v>16811</v>
      </c>
      <c r="DA42" s="310" t="n">
        <v>76</v>
      </c>
      <c r="DD42" s="295" t="s">
        <v>467</v>
      </c>
      <c r="DE42" s="295" t="n">
        <v>11.5</v>
      </c>
      <c r="DF42" s="295" t="n">
        <v>8.7</v>
      </c>
      <c r="DG42" s="295" t="n">
        <v>0.4</v>
      </c>
      <c r="DH42" s="295" t="n">
        <v>0.2</v>
      </c>
      <c r="DI42" s="295" t="n">
        <v>0.5</v>
      </c>
      <c r="DJ42" s="295" t="n">
        <v>0.9</v>
      </c>
      <c r="DK42" s="295" t="n">
        <v>1.9</v>
      </c>
      <c r="DL42" s="295" t="n">
        <v>4.4</v>
      </c>
      <c r="DM42" s="295" t="n">
        <v>10.3</v>
      </c>
      <c r="DN42" s="295" t="n">
        <v>23.4</v>
      </c>
      <c r="DO42" s="310" t="n">
        <v>87.7</v>
      </c>
      <c r="DQ42" s="295" t="s">
        <v>467</v>
      </c>
      <c r="DR42" s="295" t="n">
        <v>11.6</v>
      </c>
      <c r="DS42" s="295" t="n">
        <v>10.1</v>
      </c>
      <c r="DT42" s="295" t="n">
        <v>0.3</v>
      </c>
      <c r="DU42" s="295" t="n">
        <v>0.3</v>
      </c>
      <c r="DV42" s="295" t="n">
        <v>0.7</v>
      </c>
      <c r="DW42" s="295" t="n">
        <v>1.3</v>
      </c>
      <c r="DX42" s="295" t="n">
        <v>2.5</v>
      </c>
      <c r="DY42" s="295" t="n">
        <v>5.8</v>
      </c>
      <c r="DZ42" s="295" t="n">
        <v>14.8</v>
      </c>
      <c r="EA42" s="295" t="n">
        <v>34.5</v>
      </c>
      <c r="EB42" s="310" t="n">
        <v>105.8</v>
      </c>
      <c r="ED42" s="295" t="s">
        <v>467</v>
      </c>
      <c r="EE42" s="295" t="n">
        <v>11.5</v>
      </c>
      <c r="EF42" s="295" t="n">
        <v>7.3</v>
      </c>
      <c r="EG42" s="295" t="n">
        <v>0.4</v>
      </c>
      <c r="EH42" s="295" t="n">
        <v>0.2</v>
      </c>
      <c r="EI42" s="295" t="n">
        <v>0.3</v>
      </c>
      <c r="EJ42" s="295" t="n">
        <v>0.5</v>
      </c>
      <c r="EK42" s="295" t="n">
        <v>1.3</v>
      </c>
      <c r="EL42" s="295" t="n">
        <v>3.3</v>
      </c>
      <c r="EM42" s="295" t="n">
        <v>7</v>
      </c>
      <c r="EN42" s="295" t="n">
        <v>16.1</v>
      </c>
      <c r="EO42" s="310" t="n">
        <v>79.6</v>
      </c>
      <c r="ER42" s="295" t="s">
        <v>470</v>
      </c>
      <c r="ES42" s="295" t="n">
        <v>14530996</v>
      </c>
      <c r="ET42" s="295" t="n">
        <v>1205041</v>
      </c>
      <c r="EU42" s="295" t="n">
        <v>1218865</v>
      </c>
      <c r="EV42" s="295" t="n">
        <v>1229128</v>
      </c>
      <c r="EW42" s="295" t="n">
        <v>1211665</v>
      </c>
      <c r="EX42" s="295" t="n">
        <v>1203251</v>
      </c>
      <c r="EY42" s="295" t="n">
        <v>1244568</v>
      </c>
      <c r="EZ42" s="295" t="n">
        <v>1052826</v>
      </c>
      <c r="FA42" s="295" t="n">
        <v>926797</v>
      </c>
      <c r="FB42" s="295" t="n">
        <v>865968</v>
      </c>
      <c r="FC42" s="295" t="n">
        <v>821526</v>
      </c>
      <c r="FD42" s="295" t="n">
        <v>766601</v>
      </c>
      <c r="FE42" s="295" t="n">
        <v>678808</v>
      </c>
      <c r="FF42" s="295" t="n">
        <v>572241</v>
      </c>
      <c r="FG42" s="295" t="n">
        <v>483051</v>
      </c>
      <c r="FH42" s="295" t="n">
        <v>420803</v>
      </c>
      <c r="FI42" s="295" t="n">
        <v>326764</v>
      </c>
      <c r="FJ42" s="310" t="n">
        <v>303093</v>
      </c>
      <c r="FM42" s="295" t="s">
        <v>470</v>
      </c>
      <c r="FN42" s="295" t="n">
        <v>7102367</v>
      </c>
      <c r="FO42" s="295" t="n">
        <v>614437</v>
      </c>
      <c r="FP42" s="295" t="n">
        <v>620709</v>
      </c>
      <c r="FQ42" s="295" t="n">
        <v>625510</v>
      </c>
      <c r="FR42" s="295" t="n">
        <v>614155</v>
      </c>
      <c r="FS42" s="295" t="n">
        <v>608803</v>
      </c>
      <c r="FT42" s="295" t="n">
        <v>629245</v>
      </c>
      <c r="FU42" s="295" t="n">
        <v>530282</v>
      </c>
      <c r="FV42" s="295" t="n">
        <v>462271</v>
      </c>
      <c r="FW42" s="295" t="n">
        <v>425357</v>
      </c>
      <c r="FX42" s="295" t="n">
        <v>393635</v>
      </c>
      <c r="FY42" s="295" t="n">
        <v>364947</v>
      </c>
      <c r="FZ42" s="295" t="n">
        <v>322320</v>
      </c>
      <c r="GA42" s="295" t="n">
        <v>269293</v>
      </c>
      <c r="GB42" s="295" t="n">
        <v>216631</v>
      </c>
      <c r="GC42" s="295" t="n">
        <v>176799</v>
      </c>
      <c r="GD42" s="295" t="n">
        <v>127856</v>
      </c>
      <c r="GE42" s="310" t="n">
        <v>100117</v>
      </c>
      <c r="GH42" s="295" t="s">
        <v>470</v>
      </c>
      <c r="GI42" s="295" t="n">
        <v>7428629</v>
      </c>
      <c r="GJ42" s="295" t="n">
        <v>590604</v>
      </c>
      <c r="GK42" s="295" t="n">
        <v>598156</v>
      </c>
      <c r="GL42" s="295" t="n">
        <v>603618</v>
      </c>
      <c r="GM42" s="295" t="n">
        <v>597510</v>
      </c>
      <c r="GN42" s="295" t="n">
        <v>594448</v>
      </c>
      <c r="GO42" s="295" t="n">
        <v>615323</v>
      </c>
      <c r="GP42" s="295" t="n">
        <v>522544</v>
      </c>
      <c r="GQ42" s="295" t="n">
        <v>464526</v>
      </c>
      <c r="GR42" s="295" t="n">
        <v>440611</v>
      </c>
      <c r="GS42" s="295" t="n">
        <v>427891</v>
      </c>
      <c r="GT42" s="295" t="n">
        <v>401654</v>
      </c>
      <c r="GU42" s="295" t="n">
        <v>356488</v>
      </c>
      <c r="GV42" s="295" t="n">
        <v>302948</v>
      </c>
      <c r="GW42" s="295" t="n">
        <v>266420</v>
      </c>
      <c r="GX42" s="295" t="n">
        <v>244004</v>
      </c>
      <c r="GY42" s="295" t="n">
        <v>198908</v>
      </c>
      <c r="GZ42" s="310" t="n">
        <v>202976</v>
      </c>
      <c r="HC42" s="196" t="s">
        <v>186</v>
      </c>
      <c r="HD42" s="197" t="s">
        <v>186</v>
      </c>
      <c r="HE42" s="197" t="n">
        <v>1</v>
      </c>
      <c r="HF42" s="198" t="n">
        <f aca="false">B40-S40</f>
        <v>725685</v>
      </c>
      <c r="HG42" s="198" t="n">
        <f aca="false">S40</f>
        <v>10576</v>
      </c>
      <c r="HH42" s="199" t="n">
        <f aca="false">HG42/HF42</f>
        <v>0.0145738164630659</v>
      </c>
      <c r="HI42" s="200" t="n">
        <f aca="false">2*HE42*HH42/(2+HE42*HH42)</f>
        <v>0.0144683866572363</v>
      </c>
      <c r="HK42" s="196" t="s">
        <v>186</v>
      </c>
      <c r="HL42" s="197" t="s">
        <v>186</v>
      </c>
      <c r="HM42" s="197" t="n">
        <v>1</v>
      </c>
      <c r="HN42" s="198" t="n">
        <f aca="false">B40*0.51-AX40</f>
        <v>369591.11</v>
      </c>
      <c r="HO42" s="198" t="n">
        <f aca="false">AX40</f>
        <v>5902</v>
      </c>
      <c r="HP42" s="199" t="n">
        <f aca="false">HO42/HN42</f>
        <v>0.0159689988214273</v>
      </c>
      <c r="HQ42" s="200" t="n">
        <f aca="false">2*HM42*HP42/(2+HM42*HP42)</f>
        <v>0.0158425043547426</v>
      </c>
      <c r="HS42" s="196" t="s">
        <v>186</v>
      </c>
      <c r="HT42" s="313" t="n">
        <v>0</v>
      </c>
      <c r="HU42" s="313" t="n">
        <v>1</v>
      </c>
      <c r="HV42" s="314" t="n">
        <f aca="false">B40*0.49-CC40</f>
        <v>356116.89</v>
      </c>
      <c r="HW42" s="314" t="n">
        <f aca="false">CC40</f>
        <v>4651</v>
      </c>
      <c r="HX42" s="199" t="n">
        <f aca="false">HW42/HV42</f>
        <v>0.013060318481384</v>
      </c>
      <c r="HY42" s="200" t="n">
        <f aca="false">2*HU42*HX42/(2+HU42*HX42)</f>
        <v>0.0129755858396101</v>
      </c>
      <c r="HZ42" s="160" t="n">
        <f aca="false">HV42+HN42-HF42</f>
        <v>23</v>
      </c>
      <c r="IA42" s="160" t="n">
        <f aca="false">HW42+HO42-HG42</f>
        <v>-23</v>
      </c>
      <c r="IB42" s="79" t="s">
        <v>75</v>
      </c>
      <c r="IC42" s="80" t="n">
        <v>3496</v>
      </c>
      <c r="ID42" s="80" t="n">
        <v>4645</v>
      </c>
      <c r="IE42" s="80" t="n">
        <v>5231</v>
      </c>
      <c r="IF42" s="80" t="n">
        <v>5515</v>
      </c>
      <c r="IG42" s="80" t="n">
        <v>5730</v>
      </c>
      <c r="IH42" s="80" t="n">
        <v>5933</v>
      </c>
      <c r="II42" s="79" t="s">
        <v>75</v>
      </c>
      <c r="IJ42" s="80" t="n">
        <v>787</v>
      </c>
      <c r="IK42" s="79" t="s">
        <v>75</v>
      </c>
      <c r="IL42" s="80" t="n">
        <v>2709</v>
      </c>
      <c r="IM42" s="203" t="s">
        <v>207</v>
      </c>
      <c r="IN42" s="205" t="n">
        <v>3267</v>
      </c>
    </row>
    <row r="43" customFormat="false" ht="15" hidden="false" customHeight="false" outlineLevel="0" collapsed="false">
      <c r="A43" s="295" t="s">
        <v>516</v>
      </c>
      <c r="B43" s="295" t="n">
        <v>186114</v>
      </c>
      <c r="C43" s="295" t="n">
        <v>226</v>
      </c>
      <c r="D43" s="295" t="n">
        <v>21915</v>
      </c>
      <c r="E43" s="295" t="n">
        <v>46826</v>
      </c>
      <c r="F43" s="295" t="n">
        <v>48974</v>
      </c>
      <c r="G43" s="295" t="n">
        <v>39013</v>
      </c>
      <c r="H43" s="295" t="n">
        <v>20714</v>
      </c>
      <c r="I43" s="295" t="n">
        <v>6742</v>
      </c>
      <c r="J43" s="295" t="n">
        <v>465</v>
      </c>
      <c r="K43" s="295" t="n">
        <v>29</v>
      </c>
      <c r="L43" s="310" t="n">
        <v>1210</v>
      </c>
      <c r="N43" s="295" t="s">
        <v>516</v>
      </c>
      <c r="O43" s="295" t="n">
        <v>75224</v>
      </c>
      <c r="P43" s="295" t="n">
        <v>1177</v>
      </c>
      <c r="Q43" s="295" t="n">
        <v>482</v>
      </c>
      <c r="R43" s="295" t="n">
        <v>864</v>
      </c>
      <c r="S43" s="295" t="n">
        <v>2523</v>
      </c>
      <c r="T43" s="295" t="n">
        <v>117</v>
      </c>
      <c r="U43" s="295" t="n">
        <v>107</v>
      </c>
      <c r="V43" s="295" t="n">
        <v>73</v>
      </c>
      <c r="W43" s="295" t="n">
        <v>53</v>
      </c>
      <c r="X43" s="295" t="n">
        <v>177</v>
      </c>
      <c r="Y43" s="295" t="n">
        <v>240</v>
      </c>
      <c r="Z43" s="295" t="n">
        <v>573</v>
      </c>
      <c r="AA43" s="310" t="n">
        <v>780</v>
      </c>
      <c r="AC43" s="295" t="s">
        <v>516</v>
      </c>
      <c r="AD43" s="295" t="n">
        <v>825</v>
      </c>
      <c r="AE43" s="295" t="n">
        <v>987</v>
      </c>
      <c r="AF43" s="295" t="n">
        <v>1077</v>
      </c>
      <c r="AG43" s="295" t="n">
        <v>1436</v>
      </c>
      <c r="AH43" s="295" t="n">
        <v>2068</v>
      </c>
      <c r="AI43" s="295" t="n">
        <v>3199</v>
      </c>
      <c r="AJ43" s="295" t="n">
        <v>4192</v>
      </c>
      <c r="AK43" s="295" t="n">
        <v>5259</v>
      </c>
      <c r="AL43" s="295" t="n">
        <v>6743</v>
      </c>
      <c r="AM43" s="295" t="n">
        <v>8818</v>
      </c>
      <c r="AN43" s="295" t="n">
        <v>10731</v>
      </c>
      <c r="AO43" s="295" t="n">
        <v>10822</v>
      </c>
      <c r="AP43" s="295" t="n">
        <v>14325</v>
      </c>
      <c r="AQ43" s="310" t="n">
        <v>99</v>
      </c>
      <c r="AS43" s="295" t="s">
        <v>516</v>
      </c>
      <c r="AT43" s="295" t="n">
        <v>39971</v>
      </c>
      <c r="AU43" s="295" t="n">
        <v>655</v>
      </c>
      <c r="AV43" s="295" t="n">
        <v>248</v>
      </c>
      <c r="AW43" s="295" t="n">
        <v>470</v>
      </c>
      <c r="AX43" s="295" t="n">
        <v>1373</v>
      </c>
      <c r="AY43" s="295" t="n">
        <v>58</v>
      </c>
      <c r="AZ43" s="295" t="n">
        <v>70</v>
      </c>
      <c r="BA43" s="295" t="n">
        <v>44</v>
      </c>
      <c r="BB43" s="295" t="n">
        <v>24</v>
      </c>
      <c r="BC43" s="295" t="n">
        <v>99</v>
      </c>
      <c r="BD43" s="295" t="n">
        <v>152</v>
      </c>
      <c r="BE43" s="295" t="n">
        <v>427</v>
      </c>
      <c r="BF43" s="310" t="n">
        <v>584</v>
      </c>
      <c r="BH43" s="295" t="s">
        <v>516</v>
      </c>
      <c r="BI43" s="295" t="n">
        <v>588</v>
      </c>
      <c r="BJ43" s="295" t="n">
        <v>675</v>
      </c>
      <c r="BK43" s="295" t="n">
        <v>689</v>
      </c>
      <c r="BL43" s="295" t="n">
        <v>892</v>
      </c>
      <c r="BM43" s="295" t="n">
        <v>1274</v>
      </c>
      <c r="BN43" s="295" t="n">
        <v>2019</v>
      </c>
      <c r="BO43" s="295" t="n">
        <v>2752</v>
      </c>
      <c r="BP43" s="295" t="n">
        <v>3382</v>
      </c>
      <c r="BQ43" s="295" t="n">
        <v>4248</v>
      </c>
      <c r="BR43" s="295" t="n">
        <v>5198</v>
      </c>
      <c r="BS43" s="295" t="n">
        <v>5762</v>
      </c>
      <c r="BT43" s="295" t="n">
        <v>4988</v>
      </c>
      <c r="BU43" s="295" t="n">
        <v>4618</v>
      </c>
      <c r="BV43" s="310" t="n">
        <v>55</v>
      </c>
      <c r="BX43" s="295" t="s">
        <v>516</v>
      </c>
      <c r="BY43" s="295" t="n">
        <v>35244</v>
      </c>
      <c r="BZ43" s="295" t="n">
        <v>522</v>
      </c>
      <c r="CA43" s="295" t="n">
        <v>234</v>
      </c>
      <c r="CB43" s="295" t="n">
        <v>394</v>
      </c>
      <c r="CC43" s="295" t="n">
        <v>1150</v>
      </c>
      <c r="CD43" s="295" t="n">
        <v>59</v>
      </c>
      <c r="CE43" s="295" t="n">
        <v>37</v>
      </c>
      <c r="CF43" s="295" t="n">
        <v>29</v>
      </c>
      <c r="CG43" s="295" t="n">
        <v>29</v>
      </c>
      <c r="CH43" s="295" t="n">
        <v>78</v>
      </c>
      <c r="CI43" s="295" t="n">
        <v>87</v>
      </c>
      <c r="CJ43" s="295" t="n">
        <v>146</v>
      </c>
      <c r="CK43" s="310" t="n">
        <v>196</v>
      </c>
      <c r="CM43" s="295" t="s">
        <v>516</v>
      </c>
      <c r="CN43" s="295" t="n">
        <v>236</v>
      </c>
      <c r="CO43" s="295" t="n">
        <v>312</v>
      </c>
      <c r="CP43" s="295" t="n">
        <v>388</v>
      </c>
      <c r="CQ43" s="295" t="n">
        <v>544</v>
      </c>
      <c r="CR43" s="295" t="n">
        <v>794</v>
      </c>
      <c r="CS43" s="295" t="n">
        <v>1180</v>
      </c>
      <c r="CT43" s="295" t="n">
        <v>1440</v>
      </c>
      <c r="CU43" s="295" t="n">
        <v>1877</v>
      </c>
      <c r="CV43" s="295" t="n">
        <v>2495</v>
      </c>
      <c r="CW43" s="295" t="n">
        <v>3619</v>
      </c>
      <c r="CX43" s="295" t="n">
        <v>4969</v>
      </c>
      <c r="CY43" s="295" t="n">
        <v>5832</v>
      </c>
      <c r="CZ43" s="295" t="n">
        <v>9705</v>
      </c>
      <c r="DA43" s="310" t="n">
        <v>42</v>
      </c>
      <c r="DD43" s="295" t="s">
        <v>470</v>
      </c>
      <c r="DE43" s="295" t="n">
        <v>8.2</v>
      </c>
      <c r="DF43" s="295" t="n">
        <v>13</v>
      </c>
      <c r="DG43" s="295" t="n">
        <v>0.5</v>
      </c>
      <c r="DH43" s="295" t="n">
        <v>0.3</v>
      </c>
      <c r="DI43" s="295" t="n">
        <v>0.8</v>
      </c>
      <c r="DJ43" s="295" t="n">
        <v>1.1</v>
      </c>
      <c r="DK43" s="295" t="n">
        <v>2.1</v>
      </c>
      <c r="DL43" s="295" t="n">
        <v>5</v>
      </c>
      <c r="DM43" s="295" t="n">
        <v>11.6</v>
      </c>
      <c r="DN43" s="295" t="n">
        <v>27</v>
      </c>
      <c r="DO43" s="310" t="n">
        <v>94.7</v>
      </c>
      <c r="DQ43" s="295" t="s">
        <v>470</v>
      </c>
      <c r="DR43" s="295" t="n">
        <v>9</v>
      </c>
      <c r="DS43" s="295" t="n">
        <v>14</v>
      </c>
      <c r="DT43" s="295" t="n">
        <v>0.6</v>
      </c>
      <c r="DU43" s="295" t="n">
        <v>0.3</v>
      </c>
      <c r="DV43" s="295" t="n">
        <v>1.2</v>
      </c>
      <c r="DW43" s="295" t="n">
        <v>1.5</v>
      </c>
      <c r="DX43" s="295" t="n">
        <v>2.6</v>
      </c>
      <c r="DY43" s="295" t="n">
        <v>6.8</v>
      </c>
      <c r="DZ43" s="295" t="n">
        <v>16.1</v>
      </c>
      <c r="EA43" s="295" t="n">
        <v>38.4</v>
      </c>
      <c r="EB43" s="310" t="n">
        <v>113</v>
      </c>
      <c r="ED43" s="295" t="s">
        <v>470</v>
      </c>
      <c r="EE43" s="295" t="n">
        <v>7.5</v>
      </c>
      <c r="EF43" s="295" t="n">
        <v>12.1</v>
      </c>
      <c r="EG43" s="295" t="n">
        <v>0.5</v>
      </c>
      <c r="EH43" s="295" t="n">
        <v>0.2</v>
      </c>
      <c r="EI43" s="295" t="n">
        <v>0.4</v>
      </c>
      <c r="EJ43" s="295" t="n">
        <v>0.7</v>
      </c>
      <c r="EK43" s="295" t="n">
        <v>1.5</v>
      </c>
      <c r="EL43" s="295" t="n">
        <v>3.5</v>
      </c>
      <c r="EM43" s="295" t="n">
        <v>7.6</v>
      </c>
      <c r="EN43" s="295" t="n">
        <v>18.2</v>
      </c>
      <c r="EO43" s="310" t="n">
        <v>84.4</v>
      </c>
      <c r="ER43" s="295" t="s">
        <v>473</v>
      </c>
      <c r="ES43" s="295" t="n">
        <v>357804</v>
      </c>
      <c r="ET43" s="295" t="n">
        <v>39582</v>
      </c>
      <c r="EU43" s="295" t="n">
        <v>39070</v>
      </c>
      <c r="EV43" s="295" t="n">
        <v>37579</v>
      </c>
      <c r="EW43" s="295" t="n">
        <v>34000</v>
      </c>
      <c r="EX43" s="295" t="n">
        <v>31014</v>
      </c>
      <c r="EY43" s="295" t="n">
        <v>29523</v>
      </c>
      <c r="EZ43" s="295" t="n">
        <v>24378</v>
      </c>
      <c r="FA43" s="295" t="n">
        <v>20907</v>
      </c>
      <c r="FB43" s="295" t="n">
        <v>19276</v>
      </c>
      <c r="FC43" s="295" t="n">
        <v>17950</v>
      </c>
      <c r="FD43" s="295" t="n">
        <v>16065</v>
      </c>
      <c r="FE43" s="295" t="n">
        <v>12863</v>
      </c>
      <c r="FF43" s="295" t="n">
        <v>10092</v>
      </c>
      <c r="FG43" s="295" t="n">
        <v>8433</v>
      </c>
      <c r="FH43" s="295" t="n">
        <v>7058</v>
      </c>
      <c r="FI43" s="295" t="n">
        <v>5227</v>
      </c>
      <c r="FJ43" s="310" t="n">
        <v>4787</v>
      </c>
      <c r="FM43" s="295" t="s">
        <v>473</v>
      </c>
      <c r="FN43" s="295" t="n">
        <v>179272</v>
      </c>
      <c r="FO43" s="295" t="n">
        <v>19999</v>
      </c>
      <c r="FP43" s="295" t="n">
        <v>19759</v>
      </c>
      <c r="FQ43" s="295" t="n">
        <v>19073</v>
      </c>
      <c r="FR43" s="295" t="n">
        <v>17320</v>
      </c>
      <c r="FS43" s="295" t="n">
        <v>15789</v>
      </c>
      <c r="FT43" s="295" t="n">
        <v>15045</v>
      </c>
      <c r="FU43" s="295" t="n">
        <v>12409</v>
      </c>
      <c r="FV43" s="295" t="n">
        <v>10627</v>
      </c>
      <c r="FW43" s="295" t="n">
        <v>9841</v>
      </c>
      <c r="FX43" s="295" t="n">
        <v>9079</v>
      </c>
      <c r="FY43" s="295" t="n">
        <v>8118</v>
      </c>
      <c r="FZ43" s="295" t="n">
        <v>6443</v>
      </c>
      <c r="GA43" s="295" t="n">
        <v>4833</v>
      </c>
      <c r="GB43" s="295" t="n">
        <v>3890</v>
      </c>
      <c r="GC43" s="295" t="n">
        <v>3106</v>
      </c>
      <c r="GD43" s="295" t="n">
        <v>2152</v>
      </c>
      <c r="GE43" s="310" t="n">
        <v>1789</v>
      </c>
      <c r="GH43" s="295" t="s">
        <v>473</v>
      </c>
      <c r="GI43" s="295" t="n">
        <v>178532</v>
      </c>
      <c r="GJ43" s="295" t="n">
        <v>19583</v>
      </c>
      <c r="GK43" s="295" t="n">
        <v>19311</v>
      </c>
      <c r="GL43" s="295" t="n">
        <v>18506</v>
      </c>
      <c r="GM43" s="295" t="n">
        <v>16680</v>
      </c>
      <c r="GN43" s="295" t="n">
        <v>15225</v>
      </c>
      <c r="GO43" s="295" t="n">
        <v>14478</v>
      </c>
      <c r="GP43" s="295" t="n">
        <v>11969</v>
      </c>
      <c r="GQ43" s="295" t="n">
        <v>10280</v>
      </c>
      <c r="GR43" s="295" t="n">
        <v>9435</v>
      </c>
      <c r="GS43" s="295" t="n">
        <v>8871</v>
      </c>
      <c r="GT43" s="295" t="n">
        <v>7947</v>
      </c>
      <c r="GU43" s="295" t="n">
        <v>6420</v>
      </c>
      <c r="GV43" s="295" t="n">
        <v>5259</v>
      </c>
      <c r="GW43" s="295" t="n">
        <v>4543</v>
      </c>
      <c r="GX43" s="295" t="n">
        <v>3952</v>
      </c>
      <c r="GY43" s="295" t="n">
        <v>3075</v>
      </c>
      <c r="GZ43" s="310" t="n">
        <v>2998</v>
      </c>
      <c r="HC43" s="203" t="s">
        <v>188</v>
      </c>
      <c r="HD43" s="204" t="s">
        <v>189</v>
      </c>
      <c r="HE43" s="204" t="n">
        <v>1</v>
      </c>
      <c r="HF43" s="205" t="n">
        <f aca="false">ET40-HF42</f>
        <v>2614852</v>
      </c>
      <c r="HG43" s="205" t="n">
        <f aca="false">T40+U40+V40+W40</f>
        <v>1646</v>
      </c>
      <c r="HH43" s="206" t="n">
        <f aca="false">HG43/HF43</f>
        <v>0.000629481133157823</v>
      </c>
      <c r="HI43" s="207" t="n">
        <f aca="false">2*HE43*HH43/(2+HE43*HH43)</f>
        <v>0.000629283072247126</v>
      </c>
      <c r="HK43" s="203" t="s">
        <v>188</v>
      </c>
      <c r="HL43" s="204" t="s">
        <v>189</v>
      </c>
      <c r="HM43" s="204" t="n">
        <v>1</v>
      </c>
      <c r="HN43" s="205" t="n">
        <f aca="false">FO40-HN42</f>
        <v>1329546.89</v>
      </c>
      <c r="HO43" s="205" t="n">
        <f aca="false">AY40+AZ40+BA40+BB40</f>
        <v>906</v>
      </c>
      <c r="HP43" s="206" t="n">
        <f aca="false">HO43/HN43</f>
        <v>0.000681435161718892</v>
      </c>
      <c r="HQ43" s="207" t="n">
        <f aca="false">2*HM43*HP43/(2+HM43*HP43)</f>
        <v>0.0006812030638589</v>
      </c>
      <c r="HS43" s="203" t="s">
        <v>188</v>
      </c>
      <c r="HT43" s="316" t="n">
        <v>41730</v>
      </c>
      <c r="HU43" s="316" t="n">
        <v>1</v>
      </c>
      <c r="HV43" s="205" t="n">
        <f aca="false">GJ40-HV42</f>
        <v>1285282.11</v>
      </c>
      <c r="HW43" s="317" t="n">
        <f aca="false">CD40+CE40+CF40+CG40</f>
        <v>739</v>
      </c>
      <c r="HX43" s="206" t="n">
        <f aca="false">HW43/HV43</f>
        <v>0.000574971046628822</v>
      </c>
      <c r="HY43" s="207" t="n">
        <f aca="false">2*HU43*HX43/(2+HU43*HX43)</f>
        <v>0.000574805798283098</v>
      </c>
      <c r="HZ43" s="160" t="n">
        <f aca="false">HV43+HN43-HF43</f>
        <v>-23</v>
      </c>
      <c r="IA43" s="160" t="n">
        <f aca="false">HW43+HO43-HG43</f>
        <v>-1</v>
      </c>
      <c r="IM43" s="196" t="s">
        <v>208</v>
      </c>
      <c r="IN43" s="198" t="n">
        <v>4707</v>
      </c>
    </row>
    <row r="44" customFormat="false" ht="15" hidden="false" customHeight="false" outlineLevel="0" collapsed="false">
      <c r="A44" s="295" t="s">
        <v>473</v>
      </c>
      <c r="B44" s="295" t="n">
        <v>7372</v>
      </c>
      <c r="C44" s="295" t="n">
        <v>36</v>
      </c>
      <c r="D44" s="295" t="n">
        <v>1358</v>
      </c>
      <c r="E44" s="295" t="n">
        <v>2181</v>
      </c>
      <c r="F44" s="295" t="n">
        <v>1803</v>
      </c>
      <c r="G44" s="295" t="n">
        <v>1128</v>
      </c>
      <c r="H44" s="295" t="n">
        <v>610</v>
      </c>
      <c r="I44" s="295" t="n">
        <v>181</v>
      </c>
      <c r="J44" s="295" t="n">
        <v>13</v>
      </c>
      <c r="K44" s="295" t="n">
        <v>0</v>
      </c>
      <c r="L44" s="310" t="n">
        <v>62</v>
      </c>
      <c r="N44" s="295" t="s">
        <v>473</v>
      </c>
      <c r="O44" s="295" t="n">
        <v>1947</v>
      </c>
      <c r="P44" s="295" t="n">
        <v>88</v>
      </c>
      <c r="Q44" s="295" t="n">
        <v>20</v>
      </c>
      <c r="R44" s="295" t="n">
        <v>52</v>
      </c>
      <c r="S44" s="295" t="n">
        <v>161</v>
      </c>
      <c r="T44" s="295" t="n">
        <v>7</v>
      </c>
      <c r="U44" s="295" t="n">
        <v>4</v>
      </c>
      <c r="V44" s="295" t="n">
        <v>4</v>
      </c>
      <c r="W44" s="295" t="n">
        <v>5</v>
      </c>
      <c r="X44" s="295" t="n">
        <v>8</v>
      </c>
      <c r="Y44" s="295" t="n">
        <v>19</v>
      </c>
      <c r="Z44" s="295" t="n">
        <v>20</v>
      </c>
      <c r="AA44" s="310" t="n">
        <v>20</v>
      </c>
      <c r="AC44" s="295" t="s">
        <v>473</v>
      </c>
      <c r="AD44" s="295" t="n">
        <v>23</v>
      </c>
      <c r="AE44" s="295" t="n">
        <v>28</v>
      </c>
      <c r="AF44" s="295" t="n">
        <v>28</v>
      </c>
      <c r="AG44" s="295" t="n">
        <v>49</v>
      </c>
      <c r="AH44" s="295" t="n">
        <v>68</v>
      </c>
      <c r="AI44" s="295" t="n">
        <v>74</v>
      </c>
      <c r="AJ44" s="295" t="n">
        <v>132</v>
      </c>
      <c r="AK44" s="295" t="n">
        <v>128</v>
      </c>
      <c r="AL44" s="295" t="n">
        <v>143</v>
      </c>
      <c r="AM44" s="295" t="n">
        <v>218</v>
      </c>
      <c r="AN44" s="295" t="n">
        <v>246</v>
      </c>
      <c r="AO44" s="295" t="n">
        <v>225</v>
      </c>
      <c r="AP44" s="295" t="n">
        <v>333</v>
      </c>
      <c r="AQ44" s="310" t="n">
        <v>4</v>
      </c>
      <c r="AS44" s="295" t="s">
        <v>473</v>
      </c>
      <c r="AT44" s="295" t="n">
        <v>1085</v>
      </c>
      <c r="AU44" s="295" t="n">
        <v>47</v>
      </c>
      <c r="AV44" s="295" t="n">
        <v>13</v>
      </c>
      <c r="AW44" s="295" t="n">
        <v>27</v>
      </c>
      <c r="AX44" s="295" t="n">
        <v>87</v>
      </c>
      <c r="AY44" s="295" t="n">
        <v>2</v>
      </c>
      <c r="AZ44" s="295" t="n">
        <v>1</v>
      </c>
      <c r="BA44" s="295" t="n">
        <v>2</v>
      </c>
      <c r="BB44" s="295" t="n">
        <v>3</v>
      </c>
      <c r="BC44" s="295" t="n">
        <v>5</v>
      </c>
      <c r="BD44" s="295" t="n">
        <v>13</v>
      </c>
      <c r="BE44" s="295" t="n">
        <v>10</v>
      </c>
      <c r="BF44" s="310" t="n">
        <v>12</v>
      </c>
      <c r="BH44" s="295" t="s">
        <v>473</v>
      </c>
      <c r="BI44" s="295" t="n">
        <v>14</v>
      </c>
      <c r="BJ44" s="295" t="n">
        <v>18</v>
      </c>
      <c r="BK44" s="295" t="n">
        <v>14</v>
      </c>
      <c r="BL44" s="295" t="n">
        <v>29</v>
      </c>
      <c r="BM44" s="295" t="n">
        <v>43</v>
      </c>
      <c r="BN44" s="295" t="n">
        <v>51</v>
      </c>
      <c r="BO44" s="295" t="n">
        <v>82</v>
      </c>
      <c r="BP44" s="295" t="n">
        <v>81</v>
      </c>
      <c r="BQ44" s="295" t="n">
        <v>82</v>
      </c>
      <c r="BR44" s="295" t="n">
        <v>137</v>
      </c>
      <c r="BS44" s="295" t="n">
        <v>130</v>
      </c>
      <c r="BT44" s="295" t="n">
        <v>113</v>
      </c>
      <c r="BU44" s="295" t="n">
        <v>153</v>
      </c>
      <c r="BV44" s="310" t="n">
        <v>3</v>
      </c>
      <c r="BX44" s="295" t="s">
        <v>473</v>
      </c>
      <c r="BY44" s="295" t="n">
        <v>859</v>
      </c>
      <c r="BZ44" s="295" t="n">
        <v>41</v>
      </c>
      <c r="CA44" s="295" t="n">
        <v>7</v>
      </c>
      <c r="CB44" s="295" t="n">
        <v>25</v>
      </c>
      <c r="CC44" s="295" t="n">
        <v>73</v>
      </c>
      <c r="CD44" s="295" t="n">
        <v>5</v>
      </c>
      <c r="CE44" s="295" t="n">
        <v>3</v>
      </c>
      <c r="CF44" s="295" t="n">
        <v>2</v>
      </c>
      <c r="CG44" s="295" t="n">
        <v>2</v>
      </c>
      <c r="CH44" s="295" t="n">
        <v>3</v>
      </c>
      <c r="CI44" s="295" t="n">
        <v>6</v>
      </c>
      <c r="CJ44" s="295" t="n">
        <v>10</v>
      </c>
      <c r="CK44" s="310" t="n">
        <v>8</v>
      </c>
      <c r="CM44" s="295" t="s">
        <v>473</v>
      </c>
      <c r="CN44" s="295" t="n">
        <v>9</v>
      </c>
      <c r="CO44" s="295" t="n">
        <v>10</v>
      </c>
      <c r="CP44" s="295" t="n">
        <v>13</v>
      </c>
      <c r="CQ44" s="295" t="n">
        <v>20</v>
      </c>
      <c r="CR44" s="295" t="n">
        <v>25</v>
      </c>
      <c r="CS44" s="295" t="n">
        <v>23</v>
      </c>
      <c r="CT44" s="295" t="n">
        <v>50</v>
      </c>
      <c r="CU44" s="295" t="n">
        <v>47</v>
      </c>
      <c r="CV44" s="295" t="n">
        <v>61</v>
      </c>
      <c r="CW44" s="295" t="n">
        <v>81</v>
      </c>
      <c r="CX44" s="295" t="n">
        <v>116</v>
      </c>
      <c r="CY44" s="295" t="n">
        <v>112</v>
      </c>
      <c r="CZ44" s="295" t="n">
        <v>180</v>
      </c>
      <c r="DA44" s="310" t="n">
        <v>0</v>
      </c>
      <c r="DD44" s="295" t="s">
        <v>473</v>
      </c>
      <c r="DE44" s="295" t="n">
        <v>5.4</v>
      </c>
      <c r="DF44" s="295" t="n">
        <v>21.8</v>
      </c>
      <c r="DG44" s="295" t="n">
        <v>0.6</v>
      </c>
      <c r="DH44" s="295" t="n">
        <v>0.4</v>
      </c>
      <c r="DI44" s="295" t="n">
        <v>0.6</v>
      </c>
      <c r="DJ44" s="295" t="n">
        <v>0.9</v>
      </c>
      <c r="DK44" s="295" t="n">
        <v>1.9</v>
      </c>
      <c r="DL44" s="295" t="n">
        <v>4.2</v>
      </c>
      <c r="DM44" s="295" t="n">
        <v>11.3</v>
      </c>
      <c r="DN44" s="295" t="n">
        <v>23.3</v>
      </c>
      <c r="DO44" s="310" t="n">
        <v>80.3</v>
      </c>
      <c r="DQ44" s="295" t="s">
        <v>473</v>
      </c>
      <c r="DR44" s="295" t="n">
        <v>6.1</v>
      </c>
      <c r="DS44" s="295" t="n">
        <v>23.1</v>
      </c>
      <c r="DT44" s="295" t="n">
        <v>0.5</v>
      </c>
      <c r="DU44" s="295" t="n">
        <v>0.5</v>
      </c>
      <c r="DV44" s="295" t="n">
        <v>0.7</v>
      </c>
      <c r="DW44" s="295" t="n">
        <v>1.2</v>
      </c>
      <c r="DX44" s="295" t="n">
        <v>2.1</v>
      </c>
      <c r="DY44" s="295" t="n">
        <v>5.5</v>
      </c>
      <c r="DZ44" s="295" t="n">
        <v>14.5</v>
      </c>
      <c r="EA44" s="295" t="n">
        <v>31.3</v>
      </c>
      <c r="EB44" s="310" t="n">
        <v>100.5</v>
      </c>
      <c r="ED44" s="295" t="s">
        <v>473</v>
      </c>
      <c r="EE44" s="295" t="n">
        <v>4.8</v>
      </c>
      <c r="EF44" s="295" t="n">
        <v>20.2</v>
      </c>
      <c r="EG44" s="295" t="n">
        <v>0.8</v>
      </c>
      <c r="EH44" s="295" t="n">
        <v>0.2</v>
      </c>
      <c r="EI44" s="295" t="n">
        <v>0.6</v>
      </c>
      <c r="EJ44" s="295" t="n">
        <v>0.7</v>
      </c>
      <c r="EK44" s="295" t="n">
        <v>1.7</v>
      </c>
      <c r="EL44" s="295" t="n">
        <v>2.9</v>
      </c>
      <c r="EM44" s="295" t="n">
        <v>8.3</v>
      </c>
      <c r="EN44" s="295" t="n">
        <v>16.7</v>
      </c>
      <c r="EO44" s="310" t="n">
        <v>67.2</v>
      </c>
      <c r="ER44" s="295" t="s">
        <v>474</v>
      </c>
      <c r="ES44" s="295" t="n">
        <v>3226504</v>
      </c>
      <c r="ET44" s="295" t="n">
        <v>254249</v>
      </c>
      <c r="EU44" s="295" t="n">
        <v>277161</v>
      </c>
      <c r="EV44" s="295" t="n">
        <v>275112</v>
      </c>
      <c r="EW44" s="295" t="n">
        <v>271132</v>
      </c>
      <c r="EX44" s="295" t="n">
        <v>281862</v>
      </c>
      <c r="EY44" s="295" t="n">
        <v>282349</v>
      </c>
      <c r="EZ44" s="295" t="n">
        <v>219275</v>
      </c>
      <c r="FA44" s="295" t="n">
        <v>195676</v>
      </c>
      <c r="FB44" s="295" t="n">
        <v>188975</v>
      </c>
      <c r="FC44" s="295" t="n">
        <v>177495</v>
      </c>
      <c r="FD44" s="295" t="n">
        <v>169188</v>
      </c>
      <c r="FE44" s="295" t="n">
        <v>152071</v>
      </c>
      <c r="FF44" s="295" t="n">
        <v>130422</v>
      </c>
      <c r="FG44" s="295" t="n">
        <v>112458</v>
      </c>
      <c r="FH44" s="295" t="n">
        <v>95787</v>
      </c>
      <c r="FI44" s="295" t="n">
        <v>73127</v>
      </c>
      <c r="FJ44" s="310" t="n">
        <v>70165</v>
      </c>
      <c r="FM44" s="295" t="s">
        <v>474</v>
      </c>
      <c r="FN44" s="295" t="n">
        <v>1575550</v>
      </c>
      <c r="FO44" s="295" t="n">
        <v>129192</v>
      </c>
      <c r="FP44" s="295" t="n">
        <v>140716</v>
      </c>
      <c r="FQ44" s="295" t="n">
        <v>139607</v>
      </c>
      <c r="FR44" s="295" t="n">
        <v>137321</v>
      </c>
      <c r="FS44" s="295" t="n">
        <v>142282</v>
      </c>
      <c r="FT44" s="295" t="n">
        <v>142291</v>
      </c>
      <c r="FU44" s="295" t="n">
        <v>110720</v>
      </c>
      <c r="FV44" s="295" t="n">
        <v>97971</v>
      </c>
      <c r="FW44" s="295" t="n">
        <v>93129</v>
      </c>
      <c r="FX44" s="295" t="n">
        <v>85603</v>
      </c>
      <c r="FY44" s="295" t="n">
        <v>81440</v>
      </c>
      <c r="FZ44" s="295" t="n">
        <v>72165</v>
      </c>
      <c r="GA44" s="295" t="n">
        <v>60825</v>
      </c>
      <c r="GB44" s="295" t="n">
        <v>50506</v>
      </c>
      <c r="GC44" s="295" t="n">
        <v>40687</v>
      </c>
      <c r="GD44" s="295" t="n">
        <v>28536</v>
      </c>
      <c r="GE44" s="310" t="n">
        <v>22559</v>
      </c>
      <c r="GH44" s="295" t="s">
        <v>474</v>
      </c>
      <c r="GI44" s="295" t="n">
        <v>1650954</v>
      </c>
      <c r="GJ44" s="295" t="n">
        <v>125057</v>
      </c>
      <c r="GK44" s="295" t="n">
        <v>136445</v>
      </c>
      <c r="GL44" s="295" t="n">
        <v>135505</v>
      </c>
      <c r="GM44" s="295" t="n">
        <v>133811</v>
      </c>
      <c r="GN44" s="295" t="n">
        <v>139580</v>
      </c>
      <c r="GO44" s="295" t="n">
        <v>140058</v>
      </c>
      <c r="GP44" s="295" t="n">
        <v>108555</v>
      </c>
      <c r="GQ44" s="295" t="n">
        <v>97705</v>
      </c>
      <c r="GR44" s="295" t="n">
        <v>95846</v>
      </c>
      <c r="GS44" s="295" t="n">
        <v>91892</v>
      </c>
      <c r="GT44" s="295" t="n">
        <v>87748</v>
      </c>
      <c r="GU44" s="295" t="n">
        <v>79906</v>
      </c>
      <c r="GV44" s="295" t="n">
        <v>69597</v>
      </c>
      <c r="GW44" s="295" t="n">
        <v>61952</v>
      </c>
      <c r="GX44" s="295" t="n">
        <v>55100</v>
      </c>
      <c r="GY44" s="295" t="n">
        <v>44591</v>
      </c>
      <c r="GZ44" s="310" t="n">
        <v>47606</v>
      </c>
      <c r="HC44" s="196" t="s">
        <v>194</v>
      </c>
      <c r="HD44" s="197" t="s">
        <v>46</v>
      </c>
      <c r="HE44" s="197" t="n">
        <v>1</v>
      </c>
      <c r="HF44" s="198" t="n">
        <f aca="false">EU40</f>
        <v>3435613</v>
      </c>
      <c r="HG44" s="198" t="n">
        <f aca="false">X40</f>
        <v>831</v>
      </c>
      <c r="HH44" s="199" t="n">
        <f aca="false">HG44/HF44</f>
        <v>0.00024187823250174</v>
      </c>
      <c r="HI44" s="200" t="n">
        <f aca="false">2*HE44*HH44/(2+HE44*HH44)</f>
        <v>0.000241848983499409</v>
      </c>
      <c r="HK44" s="196" t="s">
        <v>194</v>
      </c>
      <c r="HL44" s="197" t="s">
        <v>46</v>
      </c>
      <c r="HM44" s="197" t="n">
        <v>1</v>
      </c>
      <c r="HN44" s="198" t="n">
        <f aca="false">FP40</f>
        <v>1746348</v>
      </c>
      <c r="HO44" s="198" t="n">
        <f aca="false">BC40</f>
        <v>478</v>
      </c>
      <c r="HP44" s="199" t="n">
        <f aca="false">HO44/HN44</f>
        <v>0.000273714059282571</v>
      </c>
      <c r="HQ44" s="200" t="n">
        <f aca="false">2*HM44*HP44/(2+HM44*HP44)</f>
        <v>0.000273676604715368</v>
      </c>
      <c r="HS44" s="196" t="s">
        <v>194</v>
      </c>
      <c r="HT44" s="313" t="n">
        <v>41887</v>
      </c>
      <c r="HU44" s="313" t="n">
        <v>1</v>
      </c>
      <c r="HV44" s="198" t="n">
        <f aca="false">GK40</f>
        <v>1689265</v>
      </c>
      <c r="HW44" s="314" t="n">
        <f aca="false">CH40</f>
        <v>352</v>
      </c>
      <c r="HX44" s="199" t="n">
        <f aca="false">HW44/HV44</f>
        <v>0.000208374648145791</v>
      </c>
      <c r="HY44" s="200" t="n">
        <f aca="false">2*HU44*HX44/(2+HU44*HX44)</f>
        <v>0.000208352940410467</v>
      </c>
      <c r="HZ44" s="160" t="n">
        <f aca="false">HV44+HN44-HF44</f>
        <v>0</v>
      </c>
      <c r="IA44" s="160" t="n">
        <f aca="false">HW44+HO44-HG44</f>
        <v>-1</v>
      </c>
      <c r="IM44" s="203" t="s">
        <v>209</v>
      </c>
      <c r="IN44" s="205" t="n">
        <v>7397</v>
      </c>
    </row>
    <row r="45" customFormat="false" ht="15" hidden="false" customHeight="false" outlineLevel="0" collapsed="false">
      <c r="A45" s="295" t="s">
        <v>474</v>
      </c>
      <c r="B45" s="295" t="n">
        <v>57567</v>
      </c>
      <c r="C45" s="295" t="n">
        <v>153</v>
      </c>
      <c r="D45" s="295" t="n">
        <v>7604</v>
      </c>
      <c r="E45" s="295" t="n">
        <v>14819</v>
      </c>
      <c r="F45" s="295" t="n">
        <v>15352</v>
      </c>
      <c r="G45" s="295" t="n">
        <v>11366</v>
      </c>
      <c r="H45" s="295" t="n">
        <v>5698</v>
      </c>
      <c r="I45" s="295" t="n">
        <v>1577</v>
      </c>
      <c r="J45" s="295" t="n">
        <v>71</v>
      </c>
      <c r="K45" s="295" t="n">
        <v>9</v>
      </c>
      <c r="L45" s="310" t="n">
        <v>918</v>
      </c>
      <c r="N45" s="295" t="s">
        <v>474</v>
      </c>
      <c r="O45" s="295" t="n">
        <v>25556</v>
      </c>
      <c r="P45" s="295" t="n">
        <v>369</v>
      </c>
      <c r="Q45" s="295" t="n">
        <v>144</v>
      </c>
      <c r="R45" s="295" t="n">
        <v>218</v>
      </c>
      <c r="S45" s="295" t="n">
        <v>731</v>
      </c>
      <c r="T45" s="295" t="n">
        <v>26</v>
      </c>
      <c r="U45" s="295" t="n">
        <v>35</v>
      </c>
      <c r="V45" s="295" t="n">
        <v>25</v>
      </c>
      <c r="W45" s="295" t="n">
        <v>13</v>
      </c>
      <c r="X45" s="295" t="n">
        <v>63</v>
      </c>
      <c r="Y45" s="295" t="n">
        <v>67</v>
      </c>
      <c r="Z45" s="295" t="n">
        <v>173</v>
      </c>
      <c r="AA45" s="310" t="n">
        <v>219</v>
      </c>
      <c r="AC45" s="295" t="s">
        <v>474</v>
      </c>
      <c r="AD45" s="295" t="n">
        <v>208</v>
      </c>
      <c r="AE45" s="295" t="n">
        <v>211</v>
      </c>
      <c r="AF45" s="295" t="n">
        <v>224</v>
      </c>
      <c r="AG45" s="295" t="n">
        <v>382</v>
      </c>
      <c r="AH45" s="295" t="n">
        <v>600</v>
      </c>
      <c r="AI45" s="295" t="n">
        <v>954</v>
      </c>
      <c r="AJ45" s="295" t="n">
        <v>1399</v>
      </c>
      <c r="AK45" s="295" t="n">
        <v>1856</v>
      </c>
      <c r="AL45" s="295" t="n">
        <v>2222</v>
      </c>
      <c r="AM45" s="295" t="n">
        <v>3056</v>
      </c>
      <c r="AN45" s="295" t="n">
        <v>3609</v>
      </c>
      <c r="AO45" s="295" t="n">
        <v>3889</v>
      </c>
      <c r="AP45" s="295" t="n">
        <v>5594</v>
      </c>
      <c r="AQ45" s="310" t="n">
        <v>0</v>
      </c>
      <c r="AS45" s="295" t="s">
        <v>474</v>
      </c>
      <c r="AT45" s="295" t="n">
        <v>13380</v>
      </c>
      <c r="AU45" s="295" t="n">
        <v>209</v>
      </c>
      <c r="AV45" s="295" t="n">
        <v>85</v>
      </c>
      <c r="AW45" s="295" t="n">
        <v>118</v>
      </c>
      <c r="AX45" s="295" t="n">
        <v>412</v>
      </c>
      <c r="AY45" s="295" t="n">
        <v>13</v>
      </c>
      <c r="AZ45" s="295" t="n">
        <v>18</v>
      </c>
      <c r="BA45" s="295" t="n">
        <v>14</v>
      </c>
      <c r="BB45" s="295" t="n">
        <v>10</v>
      </c>
      <c r="BC45" s="295" t="n">
        <v>38</v>
      </c>
      <c r="BD45" s="295" t="n">
        <v>37</v>
      </c>
      <c r="BE45" s="295" t="n">
        <v>120</v>
      </c>
      <c r="BF45" s="310" t="n">
        <v>160</v>
      </c>
      <c r="BH45" s="295" t="s">
        <v>474</v>
      </c>
      <c r="BI45" s="295" t="n">
        <v>153</v>
      </c>
      <c r="BJ45" s="295" t="n">
        <v>144</v>
      </c>
      <c r="BK45" s="295" t="n">
        <v>134</v>
      </c>
      <c r="BL45" s="295" t="n">
        <v>215</v>
      </c>
      <c r="BM45" s="295" t="n">
        <v>364</v>
      </c>
      <c r="BN45" s="295" t="n">
        <v>612</v>
      </c>
      <c r="BO45" s="295" t="n">
        <v>897</v>
      </c>
      <c r="BP45" s="295" t="n">
        <v>1220</v>
      </c>
      <c r="BQ45" s="295" t="n">
        <v>1429</v>
      </c>
      <c r="BR45" s="295" t="n">
        <v>1853</v>
      </c>
      <c r="BS45" s="295" t="n">
        <v>1988</v>
      </c>
      <c r="BT45" s="295" t="n">
        <v>1761</v>
      </c>
      <c r="BU45" s="295" t="n">
        <v>1788</v>
      </c>
      <c r="BV45" s="310" t="n">
        <v>0</v>
      </c>
      <c r="BX45" s="295" t="s">
        <v>474</v>
      </c>
      <c r="BY45" s="295" t="n">
        <v>12176</v>
      </c>
      <c r="BZ45" s="295" t="n">
        <v>160</v>
      </c>
      <c r="CA45" s="295" t="n">
        <v>59</v>
      </c>
      <c r="CB45" s="295" t="n">
        <v>100</v>
      </c>
      <c r="CC45" s="295" t="n">
        <v>319</v>
      </c>
      <c r="CD45" s="295" t="n">
        <v>13</v>
      </c>
      <c r="CE45" s="295" t="n">
        <v>17</v>
      </c>
      <c r="CF45" s="295" t="n">
        <v>11</v>
      </c>
      <c r="CG45" s="295" t="n">
        <v>3</v>
      </c>
      <c r="CH45" s="295" t="n">
        <v>25</v>
      </c>
      <c r="CI45" s="295" t="n">
        <v>30</v>
      </c>
      <c r="CJ45" s="295" t="n">
        <v>53</v>
      </c>
      <c r="CK45" s="310" t="n">
        <v>59</v>
      </c>
      <c r="CM45" s="295" t="s">
        <v>474</v>
      </c>
      <c r="CN45" s="295" t="n">
        <v>55</v>
      </c>
      <c r="CO45" s="295" t="n">
        <v>67</v>
      </c>
      <c r="CP45" s="295" t="n">
        <v>90</v>
      </c>
      <c r="CQ45" s="295" t="n">
        <v>167</v>
      </c>
      <c r="CR45" s="295" t="n">
        <v>236</v>
      </c>
      <c r="CS45" s="295" t="n">
        <v>342</v>
      </c>
      <c r="CT45" s="295" t="n">
        <v>502</v>
      </c>
      <c r="CU45" s="295" t="n">
        <v>636</v>
      </c>
      <c r="CV45" s="295" t="n">
        <v>793</v>
      </c>
      <c r="CW45" s="295" t="n">
        <v>1203</v>
      </c>
      <c r="CX45" s="295" t="n">
        <v>1621</v>
      </c>
      <c r="CY45" s="295" t="n">
        <v>2128</v>
      </c>
      <c r="CZ45" s="295" t="n">
        <v>3806</v>
      </c>
      <c r="DA45" s="310" t="n">
        <v>0</v>
      </c>
      <c r="DD45" s="295" t="s">
        <v>474</v>
      </c>
      <c r="DE45" s="295" t="n">
        <v>7.9</v>
      </c>
      <c r="DF45" s="295" t="n">
        <v>12.7</v>
      </c>
      <c r="DG45" s="295" t="n">
        <v>0.5</v>
      </c>
      <c r="DH45" s="295" t="n">
        <v>0.2</v>
      </c>
      <c r="DI45" s="295" t="n">
        <v>0.7</v>
      </c>
      <c r="DJ45" s="295" t="n">
        <v>0.8</v>
      </c>
      <c r="DK45" s="295" t="n">
        <v>1.6</v>
      </c>
      <c r="DL45" s="295" t="n">
        <v>4.5</v>
      </c>
      <c r="DM45" s="295" t="n">
        <v>11.5</v>
      </c>
      <c r="DN45" s="295" t="n">
        <v>25.3</v>
      </c>
      <c r="DO45" s="310" t="n">
        <v>91.4</v>
      </c>
      <c r="DQ45" s="295" t="s">
        <v>474</v>
      </c>
      <c r="DR45" s="295" t="n">
        <v>8.5</v>
      </c>
      <c r="DS45" s="295" t="n">
        <v>14</v>
      </c>
      <c r="DT45" s="295" t="n">
        <v>0.5</v>
      </c>
      <c r="DU45" s="295" t="n">
        <v>0.3</v>
      </c>
      <c r="DV45" s="295" t="n">
        <v>1</v>
      </c>
      <c r="DW45" s="295" t="n">
        <v>1.2</v>
      </c>
      <c r="DX45" s="295" t="n">
        <v>1.8</v>
      </c>
      <c r="DY45" s="295" t="n">
        <v>5.8</v>
      </c>
      <c r="DZ45" s="295" t="n">
        <v>15.9</v>
      </c>
      <c r="EA45" s="295" t="n">
        <v>36</v>
      </c>
      <c r="EB45" s="310" t="n">
        <v>108.4</v>
      </c>
      <c r="ED45" s="295" t="s">
        <v>474</v>
      </c>
      <c r="EE45" s="295" t="n">
        <v>7.4</v>
      </c>
      <c r="EF45" s="295" t="n">
        <v>11.4</v>
      </c>
      <c r="EG45" s="295" t="n">
        <v>0.4</v>
      </c>
      <c r="EH45" s="295" t="n">
        <v>0.2</v>
      </c>
      <c r="EI45" s="295" t="n">
        <v>0.4</v>
      </c>
      <c r="EJ45" s="295" t="n">
        <v>0.5</v>
      </c>
      <c r="EK45" s="295" t="n">
        <v>1.3</v>
      </c>
      <c r="EL45" s="295" t="n">
        <v>3.2</v>
      </c>
      <c r="EM45" s="295" t="n">
        <v>7.6</v>
      </c>
      <c r="EN45" s="295" t="n">
        <v>17.1</v>
      </c>
      <c r="EO45" s="310" t="n">
        <v>81.9</v>
      </c>
      <c r="ER45" s="295" t="s">
        <v>475</v>
      </c>
      <c r="ES45" s="295" t="n">
        <v>970173</v>
      </c>
      <c r="ET45" s="295" t="n">
        <v>100640</v>
      </c>
      <c r="EU45" s="295" t="n">
        <v>106484</v>
      </c>
      <c r="EV45" s="295" t="n">
        <v>105647</v>
      </c>
      <c r="EW45" s="295" t="n">
        <v>98438</v>
      </c>
      <c r="EX45" s="295" t="n">
        <v>87019</v>
      </c>
      <c r="EY45" s="295" t="n">
        <v>76831</v>
      </c>
      <c r="EZ45" s="295" t="n">
        <v>59793</v>
      </c>
      <c r="FA45" s="295" t="n">
        <v>55703</v>
      </c>
      <c r="FB45" s="295" t="n">
        <v>54549</v>
      </c>
      <c r="FC45" s="295" t="n">
        <v>49302</v>
      </c>
      <c r="FD45" s="295" t="n">
        <v>43659</v>
      </c>
      <c r="FE45" s="295" t="n">
        <v>35002</v>
      </c>
      <c r="FF45" s="295" t="n">
        <v>28399</v>
      </c>
      <c r="FG45" s="295" t="n">
        <v>23844</v>
      </c>
      <c r="FH45" s="295" t="n">
        <v>18685</v>
      </c>
      <c r="FI45" s="295" t="n">
        <v>13217</v>
      </c>
      <c r="FJ45" s="310" t="n">
        <v>12961</v>
      </c>
      <c r="FM45" s="295" t="s">
        <v>475</v>
      </c>
      <c r="FN45" s="295" t="n">
        <v>481163</v>
      </c>
      <c r="FO45" s="295" t="n">
        <v>50776</v>
      </c>
      <c r="FP45" s="295" t="n">
        <v>53919</v>
      </c>
      <c r="FQ45" s="295" t="n">
        <v>53552</v>
      </c>
      <c r="FR45" s="295" t="n">
        <v>50220</v>
      </c>
      <c r="FS45" s="295" t="n">
        <v>44140</v>
      </c>
      <c r="FT45" s="295" t="n">
        <v>37920</v>
      </c>
      <c r="FU45" s="295" t="n">
        <v>29493</v>
      </c>
      <c r="FV45" s="295" t="n">
        <v>27560</v>
      </c>
      <c r="FW45" s="295" t="n">
        <v>26934</v>
      </c>
      <c r="FX45" s="295" t="n">
        <v>24308</v>
      </c>
      <c r="FY45" s="295" t="n">
        <v>22099</v>
      </c>
      <c r="FZ45" s="295" t="n">
        <v>17471</v>
      </c>
      <c r="GA45" s="295" t="n">
        <v>13541</v>
      </c>
      <c r="GB45" s="295" t="n">
        <v>10769</v>
      </c>
      <c r="GC45" s="295" t="n">
        <v>8187</v>
      </c>
      <c r="GD45" s="295" t="n">
        <v>5535</v>
      </c>
      <c r="GE45" s="310" t="n">
        <v>4739</v>
      </c>
      <c r="GH45" s="295" t="s">
        <v>475</v>
      </c>
      <c r="GI45" s="295" t="n">
        <v>489010</v>
      </c>
      <c r="GJ45" s="295" t="n">
        <v>49864</v>
      </c>
      <c r="GK45" s="295" t="n">
        <v>52565</v>
      </c>
      <c r="GL45" s="295" t="n">
        <v>52095</v>
      </c>
      <c r="GM45" s="295" t="n">
        <v>48218</v>
      </c>
      <c r="GN45" s="295" t="n">
        <v>42879</v>
      </c>
      <c r="GO45" s="295" t="n">
        <v>38911</v>
      </c>
      <c r="GP45" s="295" t="n">
        <v>30300</v>
      </c>
      <c r="GQ45" s="295" t="n">
        <v>28143</v>
      </c>
      <c r="GR45" s="295" t="n">
        <v>27615</v>
      </c>
      <c r="GS45" s="295" t="n">
        <v>24994</v>
      </c>
      <c r="GT45" s="295" t="n">
        <v>21560</v>
      </c>
      <c r="GU45" s="295" t="n">
        <v>17531</v>
      </c>
      <c r="GV45" s="295" t="n">
        <v>14858</v>
      </c>
      <c r="GW45" s="295" t="n">
        <v>13075</v>
      </c>
      <c r="GX45" s="295" t="n">
        <v>10498</v>
      </c>
      <c r="GY45" s="295" t="n">
        <v>7682</v>
      </c>
      <c r="GZ45" s="310" t="n">
        <v>8222</v>
      </c>
      <c r="HC45" s="203" t="s">
        <v>200</v>
      </c>
      <c r="HD45" s="204" t="s">
        <v>33</v>
      </c>
      <c r="HE45" s="204" t="n">
        <v>1</v>
      </c>
      <c r="HF45" s="205" t="n">
        <f aca="false">EV40</f>
        <v>3448828</v>
      </c>
      <c r="HG45" s="205" t="n">
        <f aca="false">Y40</f>
        <v>1003</v>
      </c>
      <c r="HH45" s="206" t="n">
        <f aca="false">HG45/HF45</f>
        <v>0.000290823433351852</v>
      </c>
      <c r="HI45" s="207" t="n">
        <f aca="false">2*HE45*HH45/(2+HE45*HH45)</f>
        <v>0.0002907811503656</v>
      </c>
      <c r="HK45" s="203" t="s">
        <v>200</v>
      </c>
      <c r="HL45" s="204" t="s">
        <v>33</v>
      </c>
      <c r="HM45" s="204" t="n">
        <v>1</v>
      </c>
      <c r="HN45" s="205" t="n">
        <f aca="false">FQ40</f>
        <v>1752043</v>
      </c>
      <c r="HO45" s="205" t="n">
        <f aca="false">BD40</f>
        <v>606</v>
      </c>
      <c r="HP45" s="206" t="n">
        <f aca="false">HO45/HN45</f>
        <v>0.000345881921847808</v>
      </c>
      <c r="HQ45" s="207" t="n">
        <f aca="false">2*HM45*HP45/(2+HM45*HP45)</f>
        <v>0.000345822115038925</v>
      </c>
      <c r="HS45" s="203" t="s">
        <v>200</v>
      </c>
      <c r="HT45" s="316" t="n">
        <v>41913</v>
      </c>
      <c r="HU45" s="316" t="n">
        <v>1</v>
      </c>
      <c r="HV45" s="205" t="n">
        <f aca="false">GL40</f>
        <v>1696785</v>
      </c>
      <c r="HW45" s="317" t="n">
        <f aca="false">CI40</f>
        <v>395</v>
      </c>
      <c r="HX45" s="206" t="n">
        <f aca="false">HW45/HV45</f>
        <v>0.000232793194187832</v>
      </c>
      <c r="HY45" s="207" t="n">
        <f aca="false">2*HU45*HX45/(2+HU45*HX45)</f>
        <v>0.000232766101005756</v>
      </c>
      <c r="HZ45" s="160" t="n">
        <f aca="false">HV45+HN45-HF45</f>
        <v>0</v>
      </c>
      <c r="IA45" s="160" t="n">
        <f aca="false">HW45+HO45-HG45</f>
        <v>-2</v>
      </c>
      <c r="IC45" s="0" t="s">
        <v>476</v>
      </c>
      <c r="IJ45" s="0" t="s">
        <v>410</v>
      </c>
      <c r="IL45" s="0" t="s">
        <v>32</v>
      </c>
      <c r="IM45" s="196" t="s">
        <v>210</v>
      </c>
      <c r="IN45" s="198" t="n">
        <v>10737</v>
      </c>
    </row>
    <row r="46" customFormat="false" ht="15" hidden="false" customHeight="false" outlineLevel="0" collapsed="false">
      <c r="A46" s="295" t="s">
        <v>475</v>
      </c>
      <c r="B46" s="295" t="n">
        <v>22020</v>
      </c>
      <c r="C46" s="295" t="n">
        <v>146</v>
      </c>
      <c r="D46" s="295" t="n">
        <v>3888</v>
      </c>
      <c r="E46" s="295" t="n">
        <v>6033</v>
      </c>
      <c r="F46" s="295" t="n">
        <v>5319</v>
      </c>
      <c r="G46" s="295" t="n">
        <v>3726</v>
      </c>
      <c r="H46" s="295" t="n">
        <v>2085</v>
      </c>
      <c r="I46" s="295" t="n">
        <v>662</v>
      </c>
      <c r="J46" s="295" t="n">
        <v>26</v>
      </c>
      <c r="K46" s="295" t="n">
        <v>0</v>
      </c>
      <c r="L46" s="310" t="n">
        <v>135</v>
      </c>
      <c r="N46" s="295" t="s">
        <v>475</v>
      </c>
      <c r="O46" s="295" t="n">
        <v>5909</v>
      </c>
      <c r="P46" s="295" t="n">
        <v>244</v>
      </c>
      <c r="Q46" s="295" t="n">
        <v>66</v>
      </c>
      <c r="R46" s="295" t="n">
        <v>116</v>
      </c>
      <c r="S46" s="295" t="n">
        <v>426</v>
      </c>
      <c r="T46" s="295" t="n">
        <v>26</v>
      </c>
      <c r="U46" s="295" t="n">
        <v>12</v>
      </c>
      <c r="V46" s="295" t="n">
        <v>9</v>
      </c>
      <c r="W46" s="295" t="n">
        <v>9</v>
      </c>
      <c r="X46" s="295" t="n">
        <v>29</v>
      </c>
      <c r="Y46" s="295" t="n">
        <v>40</v>
      </c>
      <c r="Z46" s="295" t="n">
        <v>75</v>
      </c>
      <c r="AA46" s="310" t="n">
        <v>83</v>
      </c>
      <c r="AC46" s="295" t="s">
        <v>475</v>
      </c>
      <c r="AD46" s="295" t="n">
        <v>67</v>
      </c>
      <c r="AE46" s="295" t="n">
        <v>79</v>
      </c>
      <c r="AF46" s="295" t="n">
        <v>95</v>
      </c>
      <c r="AG46" s="295" t="n">
        <v>140</v>
      </c>
      <c r="AH46" s="295" t="n">
        <v>207</v>
      </c>
      <c r="AI46" s="295" t="n">
        <v>293</v>
      </c>
      <c r="AJ46" s="295" t="n">
        <v>352</v>
      </c>
      <c r="AK46" s="295" t="n">
        <v>436</v>
      </c>
      <c r="AL46" s="295" t="n">
        <v>518</v>
      </c>
      <c r="AM46" s="295" t="n">
        <v>633</v>
      </c>
      <c r="AN46" s="295" t="n">
        <v>727</v>
      </c>
      <c r="AO46" s="295" t="n">
        <v>675</v>
      </c>
      <c r="AP46" s="295" t="n">
        <v>951</v>
      </c>
      <c r="AQ46" s="310" t="n">
        <v>27</v>
      </c>
      <c r="AS46" s="295" t="s">
        <v>475</v>
      </c>
      <c r="AT46" s="295" t="n">
        <v>3219</v>
      </c>
      <c r="AU46" s="295" t="n">
        <v>137</v>
      </c>
      <c r="AV46" s="295" t="n">
        <v>42</v>
      </c>
      <c r="AW46" s="295" t="n">
        <v>72</v>
      </c>
      <c r="AX46" s="295" t="n">
        <v>251</v>
      </c>
      <c r="AY46" s="295" t="n">
        <v>12</v>
      </c>
      <c r="AZ46" s="295" t="n">
        <v>6</v>
      </c>
      <c r="BA46" s="295" t="n">
        <v>7</v>
      </c>
      <c r="BB46" s="295" t="n">
        <v>2</v>
      </c>
      <c r="BC46" s="295" t="n">
        <v>16</v>
      </c>
      <c r="BD46" s="295" t="n">
        <v>22</v>
      </c>
      <c r="BE46" s="295" t="n">
        <v>57</v>
      </c>
      <c r="BF46" s="310" t="n">
        <v>53</v>
      </c>
      <c r="BH46" s="295" t="s">
        <v>475</v>
      </c>
      <c r="BI46" s="295" t="n">
        <v>40</v>
      </c>
      <c r="BJ46" s="295" t="n">
        <v>47</v>
      </c>
      <c r="BK46" s="295" t="n">
        <v>51</v>
      </c>
      <c r="BL46" s="295" t="n">
        <v>76</v>
      </c>
      <c r="BM46" s="295" t="n">
        <v>128</v>
      </c>
      <c r="BN46" s="295" t="n">
        <v>184</v>
      </c>
      <c r="BO46" s="295" t="n">
        <v>212</v>
      </c>
      <c r="BP46" s="295" t="n">
        <v>281</v>
      </c>
      <c r="BQ46" s="295" t="n">
        <v>309</v>
      </c>
      <c r="BR46" s="295" t="n">
        <v>383</v>
      </c>
      <c r="BS46" s="295" t="n">
        <v>383</v>
      </c>
      <c r="BT46" s="295" t="n">
        <v>319</v>
      </c>
      <c r="BU46" s="295" t="n">
        <v>366</v>
      </c>
      <c r="BV46" s="310" t="n">
        <v>14</v>
      </c>
      <c r="BX46" s="295" t="s">
        <v>475</v>
      </c>
      <c r="BY46" s="295" t="n">
        <v>2682</v>
      </c>
      <c r="BZ46" s="295" t="n">
        <v>107</v>
      </c>
      <c r="CA46" s="295" t="n">
        <v>24</v>
      </c>
      <c r="CB46" s="295" t="n">
        <v>44</v>
      </c>
      <c r="CC46" s="295" t="n">
        <v>175</v>
      </c>
      <c r="CD46" s="295" t="n">
        <v>14</v>
      </c>
      <c r="CE46" s="295" t="n">
        <v>5</v>
      </c>
      <c r="CF46" s="295" t="n">
        <v>2</v>
      </c>
      <c r="CG46" s="295" t="n">
        <v>7</v>
      </c>
      <c r="CH46" s="295" t="n">
        <v>12</v>
      </c>
      <c r="CI46" s="295" t="n">
        <v>18</v>
      </c>
      <c r="CJ46" s="295" t="n">
        <v>17</v>
      </c>
      <c r="CK46" s="310" t="n">
        <v>30</v>
      </c>
      <c r="CM46" s="295" t="s">
        <v>475</v>
      </c>
      <c r="CN46" s="295" t="n">
        <v>27</v>
      </c>
      <c r="CO46" s="295" t="n">
        <v>32</v>
      </c>
      <c r="CP46" s="295" t="n">
        <v>44</v>
      </c>
      <c r="CQ46" s="295" t="n">
        <v>63</v>
      </c>
      <c r="CR46" s="295" t="n">
        <v>79</v>
      </c>
      <c r="CS46" s="295" t="n">
        <v>109</v>
      </c>
      <c r="CT46" s="295" t="n">
        <v>140</v>
      </c>
      <c r="CU46" s="295" t="n">
        <v>155</v>
      </c>
      <c r="CV46" s="295" t="n">
        <v>209</v>
      </c>
      <c r="CW46" s="295" t="n">
        <v>250</v>
      </c>
      <c r="CX46" s="295" t="n">
        <v>344</v>
      </c>
      <c r="CY46" s="295" t="n">
        <v>356</v>
      </c>
      <c r="CZ46" s="295" t="n">
        <v>585</v>
      </c>
      <c r="DA46" s="310" t="n">
        <v>9</v>
      </c>
      <c r="DD46" s="295" t="s">
        <v>475</v>
      </c>
      <c r="DE46" s="295" t="n">
        <v>6.1</v>
      </c>
      <c r="DF46" s="295" t="n">
        <v>19.3</v>
      </c>
      <c r="DG46" s="295" t="n">
        <v>0.7</v>
      </c>
      <c r="DH46" s="295" t="n">
        <v>0.3</v>
      </c>
      <c r="DI46" s="295" t="n">
        <v>0.9</v>
      </c>
      <c r="DJ46" s="295" t="n">
        <v>1.1</v>
      </c>
      <c r="DK46" s="295" t="n">
        <v>2.1</v>
      </c>
      <c r="DL46" s="295" t="n">
        <v>5.4</v>
      </c>
      <c r="DM46" s="295" t="n">
        <v>12.4</v>
      </c>
      <c r="DN46" s="295" t="n">
        <v>27.1</v>
      </c>
      <c r="DO46" s="310" t="n">
        <v>89.9</v>
      </c>
      <c r="DQ46" s="295" t="s">
        <v>475</v>
      </c>
      <c r="DR46" s="295" t="n">
        <v>6.7</v>
      </c>
      <c r="DS46" s="295" t="n">
        <v>22</v>
      </c>
      <c r="DT46" s="295" t="n">
        <v>0.7</v>
      </c>
      <c r="DU46" s="295" t="n">
        <v>0.4</v>
      </c>
      <c r="DV46" s="295" t="n">
        <v>1.2</v>
      </c>
      <c r="DW46" s="295" t="n">
        <v>1.3</v>
      </c>
      <c r="DX46" s="295" t="n">
        <v>2.3</v>
      </c>
      <c r="DY46" s="295" t="n">
        <v>6.7</v>
      </c>
      <c r="DZ46" s="295" t="n">
        <v>15.9</v>
      </c>
      <c r="EA46" s="295" t="n">
        <v>36.5</v>
      </c>
      <c r="EB46" s="310" t="n">
        <v>104</v>
      </c>
      <c r="ED46" s="295" t="s">
        <v>475</v>
      </c>
      <c r="EE46" s="295" t="n">
        <v>5.5</v>
      </c>
      <c r="EF46" s="295" t="n">
        <v>16.5</v>
      </c>
      <c r="EG46" s="295" t="n">
        <v>0.7</v>
      </c>
      <c r="EH46" s="295" t="n">
        <v>0.3</v>
      </c>
      <c r="EI46" s="295" t="n">
        <v>0.5</v>
      </c>
      <c r="EJ46" s="295" t="n">
        <v>0.9</v>
      </c>
      <c r="EK46" s="295" t="n">
        <v>1.9</v>
      </c>
      <c r="EL46" s="295" t="n">
        <v>4</v>
      </c>
      <c r="EM46" s="295" t="n">
        <v>9.1</v>
      </c>
      <c r="EN46" s="295" t="n">
        <v>19.5</v>
      </c>
      <c r="EO46" s="310" t="n">
        <v>80.8</v>
      </c>
      <c r="ER46" s="295" t="s">
        <v>477</v>
      </c>
      <c r="ES46" s="295" t="n">
        <v>1016209</v>
      </c>
      <c r="ET46" s="295" t="n">
        <v>104974</v>
      </c>
      <c r="EU46" s="295" t="n">
        <v>119453</v>
      </c>
      <c r="EV46" s="295" t="n">
        <v>116945</v>
      </c>
      <c r="EW46" s="295" t="n">
        <v>105902</v>
      </c>
      <c r="EX46" s="295" t="n">
        <v>91979</v>
      </c>
      <c r="EY46" s="295" t="n">
        <v>78792</v>
      </c>
      <c r="EZ46" s="295" t="n">
        <v>62159</v>
      </c>
      <c r="FA46" s="295" t="n">
        <v>57777</v>
      </c>
      <c r="FB46" s="295" t="n">
        <v>56845</v>
      </c>
      <c r="FC46" s="295" t="n">
        <v>51584</v>
      </c>
      <c r="FD46" s="295" t="n">
        <v>43979</v>
      </c>
      <c r="FE46" s="295" t="n">
        <v>34034</v>
      </c>
      <c r="FF46" s="295" t="n">
        <v>27810</v>
      </c>
      <c r="FG46" s="295" t="n">
        <v>23692</v>
      </c>
      <c r="FH46" s="295" t="n">
        <v>18299</v>
      </c>
      <c r="FI46" s="295" t="n">
        <v>12314</v>
      </c>
      <c r="FJ46" s="310" t="n">
        <v>9671</v>
      </c>
      <c r="FM46" s="295" t="s">
        <v>477</v>
      </c>
      <c r="FN46" s="295" t="n">
        <v>508972</v>
      </c>
      <c r="FO46" s="295" t="n">
        <v>53437</v>
      </c>
      <c r="FP46" s="295" t="n">
        <v>60775</v>
      </c>
      <c r="FQ46" s="295" t="n">
        <v>59491</v>
      </c>
      <c r="FR46" s="295" t="n">
        <v>54030</v>
      </c>
      <c r="FS46" s="295" t="n">
        <v>46603</v>
      </c>
      <c r="FT46" s="295" t="n">
        <v>39443</v>
      </c>
      <c r="FU46" s="295" t="n">
        <v>30795</v>
      </c>
      <c r="FV46" s="295" t="n">
        <v>28733</v>
      </c>
      <c r="FW46" s="295" t="n">
        <v>28430</v>
      </c>
      <c r="FX46" s="295" t="n">
        <v>25800</v>
      </c>
      <c r="FY46" s="295" t="n">
        <v>22537</v>
      </c>
      <c r="FZ46" s="295" t="n">
        <v>17331</v>
      </c>
      <c r="GA46" s="295" t="n">
        <v>13439</v>
      </c>
      <c r="GB46" s="295" t="n">
        <v>10923</v>
      </c>
      <c r="GC46" s="295" t="n">
        <v>8162</v>
      </c>
      <c r="GD46" s="295" t="n">
        <v>5250</v>
      </c>
      <c r="GE46" s="310" t="n">
        <v>3793</v>
      </c>
      <c r="GH46" s="295" t="s">
        <v>477</v>
      </c>
      <c r="GI46" s="295" t="n">
        <v>507237</v>
      </c>
      <c r="GJ46" s="295" t="n">
        <v>51537</v>
      </c>
      <c r="GK46" s="295" t="n">
        <v>58678</v>
      </c>
      <c r="GL46" s="295" t="n">
        <v>57454</v>
      </c>
      <c r="GM46" s="295" t="n">
        <v>51872</v>
      </c>
      <c r="GN46" s="295" t="n">
        <v>45376</v>
      </c>
      <c r="GO46" s="295" t="n">
        <v>39349</v>
      </c>
      <c r="GP46" s="295" t="n">
        <v>31364</v>
      </c>
      <c r="GQ46" s="295" t="n">
        <v>29044</v>
      </c>
      <c r="GR46" s="295" t="n">
        <v>28415</v>
      </c>
      <c r="GS46" s="295" t="n">
        <v>25784</v>
      </c>
      <c r="GT46" s="295" t="n">
        <v>21442</v>
      </c>
      <c r="GU46" s="295" t="n">
        <v>16703</v>
      </c>
      <c r="GV46" s="295" t="n">
        <v>14371</v>
      </c>
      <c r="GW46" s="295" t="n">
        <v>12769</v>
      </c>
      <c r="GX46" s="295" t="n">
        <v>10137</v>
      </c>
      <c r="GY46" s="295" t="n">
        <v>7064</v>
      </c>
      <c r="GZ46" s="310" t="n">
        <v>5878</v>
      </c>
      <c r="HC46" s="196" t="s">
        <v>202</v>
      </c>
      <c r="HD46" s="197" t="s">
        <v>34</v>
      </c>
      <c r="HE46" s="197" t="n">
        <v>1</v>
      </c>
      <c r="HF46" s="198" t="n">
        <f aca="false">EW40</f>
        <v>3337388</v>
      </c>
      <c r="HG46" s="198" t="n">
        <f aca="false">Z40</f>
        <v>2246</v>
      </c>
      <c r="HH46" s="199" t="n">
        <f aca="false">HG46/HF46</f>
        <v>0.000672981385442747</v>
      </c>
      <c r="HI46" s="200" t="n">
        <f aca="false">2*HE46*HH46/(2+HE46*HH46)</f>
        <v>0.000672755009643521</v>
      </c>
      <c r="HK46" s="196" t="s">
        <v>202</v>
      </c>
      <c r="HL46" s="197" t="s">
        <v>34</v>
      </c>
      <c r="HM46" s="197" t="n">
        <v>1</v>
      </c>
      <c r="HN46" s="198" t="n">
        <f aca="false">FR40</f>
        <v>1693201</v>
      </c>
      <c r="HO46" s="198" t="n">
        <f aca="false">BE40</f>
        <v>1599</v>
      </c>
      <c r="HP46" s="199" t="n">
        <f aca="false">HO46/HN46</f>
        <v>0.000944365140346598</v>
      </c>
      <c r="HQ46" s="200" t="n">
        <f aca="false">2*HM46*HP46/(2+HM46*HP46)</f>
        <v>0.000943919438040308</v>
      </c>
      <c r="HS46" s="196" t="s">
        <v>202</v>
      </c>
      <c r="HT46" s="313" t="s">
        <v>34</v>
      </c>
      <c r="HU46" s="313" t="n">
        <v>1</v>
      </c>
      <c r="HV46" s="198" t="n">
        <f aca="false">GM40</f>
        <v>1644187</v>
      </c>
      <c r="HW46" s="314" t="n">
        <f aca="false">CJ40</f>
        <v>645</v>
      </c>
      <c r="HX46" s="199" t="n">
        <f aca="false">HW46/HV46</f>
        <v>0.00039229114449877</v>
      </c>
      <c r="HY46" s="200" t="n">
        <f aca="false">2*HU46*HX46/(2+HU46*HX46)</f>
        <v>0.000392214213417435</v>
      </c>
      <c r="HZ46" s="160" t="n">
        <f aca="false">HV46+HN46-HF46</f>
        <v>0</v>
      </c>
      <c r="IA46" s="160" t="n">
        <f aca="false">HW46+HO46-HG46</f>
        <v>-2</v>
      </c>
      <c r="IM46" s="203" t="s">
        <v>211</v>
      </c>
      <c r="IN46" s="205" t="n">
        <v>13986</v>
      </c>
    </row>
    <row r="47" customFormat="false" ht="15" hidden="false" customHeight="false" outlineLevel="0" collapsed="false">
      <c r="A47" s="295" t="s">
        <v>477</v>
      </c>
      <c r="B47" s="295" t="n">
        <v>25543</v>
      </c>
      <c r="C47" s="295" t="n">
        <v>278</v>
      </c>
      <c r="D47" s="295" t="n">
        <v>5832</v>
      </c>
      <c r="E47" s="295" t="n">
        <v>7628</v>
      </c>
      <c r="F47" s="295" t="n">
        <v>5547</v>
      </c>
      <c r="G47" s="295" t="n">
        <v>3518</v>
      </c>
      <c r="H47" s="295" t="n">
        <v>1924</v>
      </c>
      <c r="I47" s="295" t="n">
        <v>524</v>
      </c>
      <c r="J47" s="295" t="n">
        <v>32</v>
      </c>
      <c r="K47" s="295" t="n">
        <v>8</v>
      </c>
      <c r="L47" s="310" t="n">
        <v>252</v>
      </c>
      <c r="N47" s="295" t="s">
        <v>477</v>
      </c>
      <c r="O47" s="295" t="n">
        <v>6269</v>
      </c>
      <c r="P47" s="295" t="n">
        <v>266</v>
      </c>
      <c r="Q47" s="295" t="n">
        <v>95</v>
      </c>
      <c r="R47" s="295" t="n">
        <v>183</v>
      </c>
      <c r="S47" s="295" t="n">
        <v>544</v>
      </c>
      <c r="T47" s="295" t="n">
        <v>44</v>
      </c>
      <c r="U47" s="295" t="n">
        <v>25</v>
      </c>
      <c r="V47" s="295" t="n">
        <v>10</v>
      </c>
      <c r="W47" s="295" t="n">
        <v>18</v>
      </c>
      <c r="X47" s="295" t="n">
        <v>36</v>
      </c>
      <c r="Y47" s="295" t="n">
        <v>33</v>
      </c>
      <c r="Z47" s="295" t="n">
        <v>80</v>
      </c>
      <c r="AA47" s="310" t="n">
        <v>82</v>
      </c>
      <c r="AC47" s="295" t="s">
        <v>477</v>
      </c>
      <c r="AD47" s="295" t="n">
        <v>82</v>
      </c>
      <c r="AE47" s="295" t="n">
        <v>79</v>
      </c>
      <c r="AF47" s="295" t="n">
        <v>104</v>
      </c>
      <c r="AG47" s="295" t="n">
        <v>181</v>
      </c>
      <c r="AH47" s="295" t="n">
        <v>226</v>
      </c>
      <c r="AI47" s="295" t="n">
        <v>346</v>
      </c>
      <c r="AJ47" s="295" t="n">
        <v>408</v>
      </c>
      <c r="AK47" s="295" t="n">
        <v>506</v>
      </c>
      <c r="AL47" s="295" t="n">
        <v>600</v>
      </c>
      <c r="AM47" s="295" t="n">
        <v>679</v>
      </c>
      <c r="AN47" s="295" t="n">
        <v>737</v>
      </c>
      <c r="AO47" s="295" t="n">
        <v>667</v>
      </c>
      <c r="AP47" s="295" t="n">
        <v>781</v>
      </c>
      <c r="AQ47" s="310" t="n">
        <v>1</v>
      </c>
      <c r="AS47" s="295" t="s">
        <v>477</v>
      </c>
      <c r="AT47" s="295" t="n">
        <v>3577</v>
      </c>
      <c r="AU47" s="295" t="n">
        <v>156</v>
      </c>
      <c r="AV47" s="295" t="n">
        <v>61</v>
      </c>
      <c r="AW47" s="295" t="n">
        <v>97</v>
      </c>
      <c r="AX47" s="295" t="n">
        <v>314</v>
      </c>
      <c r="AY47" s="295" t="n">
        <v>26</v>
      </c>
      <c r="AZ47" s="295" t="n">
        <v>12</v>
      </c>
      <c r="BA47" s="295" t="n">
        <v>4</v>
      </c>
      <c r="BB47" s="295" t="n">
        <v>12</v>
      </c>
      <c r="BC47" s="295" t="n">
        <v>23</v>
      </c>
      <c r="BD47" s="295" t="n">
        <v>18</v>
      </c>
      <c r="BE47" s="295" t="n">
        <v>58</v>
      </c>
      <c r="BF47" s="310" t="n">
        <v>61</v>
      </c>
      <c r="BH47" s="295" t="s">
        <v>477</v>
      </c>
      <c r="BI47" s="295" t="n">
        <v>47</v>
      </c>
      <c r="BJ47" s="295" t="n">
        <v>46</v>
      </c>
      <c r="BK47" s="295" t="n">
        <v>61</v>
      </c>
      <c r="BL47" s="295" t="n">
        <v>109</v>
      </c>
      <c r="BM47" s="295" t="n">
        <v>135</v>
      </c>
      <c r="BN47" s="295" t="n">
        <v>221</v>
      </c>
      <c r="BO47" s="295" t="n">
        <v>281</v>
      </c>
      <c r="BP47" s="295" t="n">
        <v>337</v>
      </c>
      <c r="BQ47" s="295" t="n">
        <v>372</v>
      </c>
      <c r="BR47" s="295" t="n">
        <v>415</v>
      </c>
      <c r="BS47" s="295" t="n">
        <v>399</v>
      </c>
      <c r="BT47" s="295" t="n">
        <v>321</v>
      </c>
      <c r="BU47" s="295" t="n">
        <v>304</v>
      </c>
      <c r="BV47" s="310" t="n">
        <v>1</v>
      </c>
      <c r="BX47" s="295" t="s">
        <v>477</v>
      </c>
      <c r="BY47" s="295" t="n">
        <v>2692</v>
      </c>
      <c r="BZ47" s="295" t="n">
        <v>110</v>
      </c>
      <c r="CA47" s="295" t="n">
        <v>34</v>
      </c>
      <c r="CB47" s="295" t="n">
        <v>86</v>
      </c>
      <c r="CC47" s="295" t="n">
        <v>230</v>
      </c>
      <c r="CD47" s="295" t="n">
        <v>18</v>
      </c>
      <c r="CE47" s="295" t="n">
        <v>13</v>
      </c>
      <c r="CF47" s="295" t="n">
        <v>6</v>
      </c>
      <c r="CG47" s="295" t="n">
        <v>6</v>
      </c>
      <c r="CH47" s="295" t="n">
        <v>13</v>
      </c>
      <c r="CI47" s="295" t="n">
        <v>15</v>
      </c>
      <c r="CJ47" s="295" t="n">
        <v>22</v>
      </c>
      <c r="CK47" s="310" t="n">
        <v>21</v>
      </c>
      <c r="CM47" s="295" t="s">
        <v>477</v>
      </c>
      <c r="CN47" s="295" t="n">
        <v>35</v>
      </c>
      <c r="CO47" s="295" t="n">
        <v>33</v>
      </c>
      <c r="CP47" s="295" t="n">
        <v>43</v>
      </c>
      <c r="CQ47" s="295" t="n">
        <v>72</v>
      </c>
      <c r="CR47" s="295" t="n">
        <v>91</v>
      </c>
      <c r="CS47" s="295" t="n">
        <v>125</v>
      </c>
      <c r="CT47" s="295" t="n">
        <v>127</v>
      </c>
      <c r="CU47" s="295" t="n">
        <v>169</v>
      </c>
      <c r="CV47" s="295" t="n">
        <v>228</v>
      </c>
      <c r="CW47" s="295" t="n">
        <v>264</v>
      </c>
      <c r="CX47" s="295" t="n">
        <v>338</v>
      </c>
      <c r="CY47" s="295" t="n">
        <v>346</v>
      </c>
      <c r="CZ47" s="295" t="n">
        <v>477</v>
      </c>
      <c r="DA47" s="310" t="n">
        <v>0</v>
      </c>
      <c r="DD47" s="295" t="s">
        <v>477</v>
      </c>
      <c r="DE47" s="295" t="n">
        <v>6.2</v>
      </c>
      <c r="DF47" s="295" t="n">
        <v>21.3</v>
      </c>
      <c r="DG47" s="295" t="n">
        <v>1.2</v>
      </c>
      <c r="DH47" s="295" t="n">
        <v>0.3</v>
      </c>
      <c r="DI47" s="295" t="n">
        <v>0.8</v>
      </c>
      <c r="DJ47" s="295" t="n">
        <v>1.1</v>
      </c>
      <c r="DK47" s="295" t="n">
        <v>2.5</v>
      </c>
      <c r="DL47" s="295" t="n">
        <v>6</v>
      </c>
      <c r="DM47" s="295" t="n">
        <v>14.8</v>
      </c>
      <c r="DN47" s="295" t="n">
        <v>30.5</v>
      </c>
      <c r="DO47" s="310" t="n">
        <v>99.4</v>
      </c>
      <c r="DQ47" s="295" t="s">
        <v>477</v>
      </c>
      <c r="DR47" s="295" t="n">
        <v>7</v>
      </c>
      <c r="DS47" s="295" t="n">
        <v>24.2</v>
      </c>
      <c r="DT47" s="295" t="n">
        <v>1.3</v>
      </c>
      <c r="DU47" s="295" t="n">
        <v>0.3</v>
      </c>
      <c r="DV47" s="295" t="n">
        <v>1.2</v>
      </c>
      <c r="DW47" s="295" t="n">
        <v>1.3</v>
      </c>
      <c r="DX47" s="295" t="n">
        <v>3</v>
      </c>
      <c r="DY47" s="295" t="n">
        <v>7.4</v>
      </c>
      <c r="DZ47" s="295" t="n">
        <v>20.1</v>
      </c>
      <c r="EA47" s="295" t="n">
        <v>41.2</v>
      </c>
      <c r="EB47" s="310" t="n">
        <v>113.2</v>
      </c>
      <c r="ED47" s="295" t="s">
        <v>477</v>
      </c>
      <c r="EE47" s="295" t="n">
        <v>5.3</v>
      </c>
      <c r="EF47" s="295" t="n">
        <v>18.3</v>
      </c>
      <c r="EG47" s="295" t="n">
        <v>1</v>
      </c>
      <c r="EH47" s="295" t="n">
        <v>0.2</v>
      </c>
      <c r="EI47" s="295" t="n">
        <v>0.4</v>
      </c>
      <c r="EJ47" s="295" t="n">
        <v>1</v>
      </c>
      <c r="EK47" s="295" t="n">
        <v>2</v>
      </c>
      <c r="EL47" s="295" t="n">
        <v>4.6</v>
      </c>
      <c r="EM47" s="295" t="n">
        <v>9.5</v>
      </c>
      <c r="EN47" s="295" t="n">
        <v>21.5</v>
      </c>
      <c r="EO47" s="310" t="n">
        <v>89.7</v>
      </c>
      <c r="ER47" s="295" t="s">
        <v>478</v>
      </c>
      <c r="ES47" s="295" t="n">
        <v>440381</v>
      </c>
      <c r="ET47" s="295" t="n">
        <v>40623</v>
      </c>
      <c r="EU47" s="295" t="n">
        <v>42367</v>
      </c>
      <c r="EV47" s="295" t="n">
        <v>43764</v>
      </c>
      <c r="EW47" s="295" t="n">
        <v>42209</v>
      </c>
      <c r="EX47" s="295" t="n">
        <v>37999</v>
      </c>
      <c r="EY47" s="295" t="n">
        <v>36112</v>
      </c>
      <c r="EZ47" s="295" t="n">
        <v>31678</v>
      </c>
      <c r="FA47" s="295" t="n">
        <v>29194</v>
      </c>
      <c r="FB47" s="295" t="n">
        <v>27971</v>
      </c>
      <c r="FC47" s="295" t="n">
        <v>25043</v>
      </c>
      <c r="FD47" s="295" t="n">
        <v>21777</v>
      </c>
      <c r="FE47" s="295" t="n">
        <v>17254</v>
      </c>
      <c r="FF47" s="295" t="n">
        <v>13943</v>
      </c>
      <c r="FG47" s="295" t="n">
        <v>11252</v>
      </c>
      <c r="FH47" s="295" t="n">
        <v>8288</v>
      </c>
      <c r="FI47" s="295" t="n">
        <v>5872</v>
      </c>
      <c r="FJ47" s="310" t="n">
        <v>5035</v>
      </c>
      <c r="FM47" s="295" t="s">
        <v>478</v>
      </c>
      <c r="FN47" s="295" t="n">
        <v>221398</v>
      </c>
      <c r="FO47" s="295" t="n">
        <v>20595</v>
      </c>
      <c r="FP47" s="295" t="n">
        <v>21742</v>
      </c>
      <c r="FQ47" s="295" t="n">
        <v>22268</v>
      </c>
      <c r="FR47" s="295" t="n">
        <v>21441</v>
      </c>
      <c r="FS47" s="295" t="n">
        <v>19437</v>
      </c>
      <c r="FT47" s="295" t="n">
        <v>18350</v>
      </c>
      <c r="FU47" s="295" t="n">
        <v>15972</v>
      </c>
      <c r="FV47" s="295" t="n">
        <v>14716</v>
      </c>
      <c r="FW47" s="295" t="n">
        <v>14190</v>
      </c>
      <c r="FX47" s="295" t="n">
        <v>12567</v>
      </c>
      <c r="FY47" s="295" t="n">
        <v>10922</v>
      </c>
      <c r="FZ47" s="295" t="n">
        <v>8688</v>
      </c>
      <c r="GA47" s="295" t="n">
        <v>6944</v>
      </c>
      <c r="GB47" s="295" t="n">
        <v>5425</v>
      </c>
      <c r="GC47" s="295" t="n">
        <v>3773</v>
      </c>
      <c r="GD47" s="295" t="n">
        <v>2531</v>
      </c>
      <c r="GE47" s="310" t="n">
        <v>1837</v>
      </c>
      <c r="GH47" s="295" t="s">
        <v>478</v>
      </c>
      <c r="GI47" s="295" t="n">
        <v>218983</v>
      </c>
      <c r="GJ47" s="295" t="n">
        <v>20028</v>
      </c>
      <c r="GK47" s="295" t="n">
        <v>20625</v>
      </c>
      <c r="GL47" s="295" t="n">
        <v>21496</v>
      </c>
      <c r="GM47" s="295" t="n">
        <v>20768</v>
      </c>
      <c r="GN47" s="295" t="n">
        <v>18562</v>
      </c>
      <c r="GO47" s="295" t="n">
        <v>17762</v>
      </c>
      <c r="GP47" s="295" t="n">
        <v>15706</v>
      </c>
      <c r="GQ47" s="295" t="n">
        <v>14478</v>
      </c>
      <c r="GR47" s="295" t="n">
        <v>13781</v>
      </c>
      <c r="GS47" s="295" t="n">
        <v>12476</v>
      </c>
      <c r="GT47" s="295" t="n">
        <v>10855</v>
      </c>
      <c r="GU47" s="295" t="n">
        <v>8566</v>
      </c>
      <c r="GV47" s="295" t="n">
        <v>6999</v>
      </c>
      <c r="GW47" s="295" t="n">
        <v>5827</v>
      </c>
      <c r="GX47" s="295" t="n">
        <v>4515</v>
      </c>
      <c r="GY47" s="295" t="n">
        <v>3341</v>
      </c>
      <c r="GZ47" s="310" t="n">
        <v>3198</v>
      </c>
      <c r="HC47" s="203" t="s">
        <v>203</v>
      </c>
      <c r="HD47" s="204" t="s">
        <v>35</v>
      </c>
      <c r="HE47" s="204" t="n">
        <v>1</v>
      </c>
      <c r="HF47" s="205" t="n">
        <f aca="false">EX40</f>
        <v>3236097</v>
      </c>
      <c r="HG47" s="205" t="n">
        <f aca="false">AA40</f>
        <v>2909</v>
      </c>
      <c r="HH47" s="206" t="n">
        <f aca="false">HG47/HF47</f>
        <v>0.00089892237470014</v>
      </c>
      <c r="HI47" s="207" t="n">
        <f aca="false">2*HE47*HH47/(2+HE47*HH47)</f>
        <v>0.000898518525496815</v>
      </c>
      <c r="HK47" s="203" t="s">
        <v>203</v>
      </c>
      <c r="HL47" s="204" t="s">
        <v>35</v>
      </c>
      <c r="HM47" s="204" t="n">
        <v>1</v>
      </c>
      <c r="HN47" s="205" t="n">
        <f aca="false">FS40</f>
        <v>1634163</v>
      </c>
      <c r="HO47" s="205" t="n">
        <f aca="false">BF40</f>
        <v>2178</v>
      </c>
      <c r="HP47" s="206" t="n">
        <f aca="false">HO47/HN47</f>
        <v>0.00133279238362391</v>
      </c>
      <c r="HQ47" s="207" t="n">
        <f aca="false">2*HM47*HP47/(2+HM47*HP47)</f>
        <v>0.00133190480733245</v>
      </c>
      <c r="HS47" s="203" t="s">
        <v>203</v>
      </c>
      <c r="HT47" s="316" t="s">
        <v>35</v>
      </c>
      <c r="HU47" s="316" t="n">
        <v>1</v>
      </c>
      <c r="HV47" s="205" t="n">
        <f aca="false">GN40</f>
        <v>1601934</v>
      </c>
      <c r="HW47" s="317" t="n">
        <f aca="false">CK40</f>
        <v>730</v>
      </c>
      <c r="HX47" s="206" t="n">
        <f aca="false">HW47/HV47</f>
        <v>0.000455699173623882</v>
      </c>
      <c r="HY47" s="207" t="n">
        <f aca="false">2*HU47*HX47/(2+HU47*HX47)</f>
        <v>0.000455595366407893</v>
      </c>
      <c r="HZ47" s="160" t="n">
        <f aca="false">HV47+HN47-HF47</f>
        <v>0</v>
      </c>
      <c r="IA47" s="160" t="n">
        <f aca="false">HW47+HO47-HG47</f>
        <v>-1</v>
      </c>
      <c r="IC47" s="132" t="n">
        <f aca="false">SUM(IC38:IC42)</f>
        <v>1001500</v>
      </c>
      <c r="ID47" s="132" t="n">
        <f aca="false">somme(ID38:ID42)</f>
        <v>1024794</v>
      </c>
      <c r="IE47" s="132" t="n">
        <f aca="false">somme(IE38:IE42)</f>
        <v>1047701</v>
      </c>
      <c r="IF47" s="132" t="n">
        <f aca="false">somme(IF38:IF42)</f>
        <v>1070447</v>
      </c>
      <c r="IG47" s="132" t="n">
        <f aca="false">somme(IG38:IG42)</f>
        <v>1093149</v>
      </c>
      <c r="IH47" s="132" t="n">
        <f aca="false">somme(IH38:IH42)</f>
        <v>1116034</v>
      </c>
      <c r="IJ47" s="132" t="n">
        <f aca="false">SUM(IJ38:IJ42)</f>
        <v>329851</v>
      </c>
      <c r="IK47" s="132"/>
      <c r="IL47" s="132" t="n">
        <f aca="false">somme(IL38:IL42)</f>
        <v>671649</v>
      </c>
      <c r="IM47" s="196" t="s">
        <v>212</v>
      </c>
      <c r="IN47" s="198" t="n">
        <v>16600</v>
      </c>
    </row>
    <row r="48" customFormat="false" ht="15" hidden="false" customHeight="false" outlineLevel="0" collapsed="false">
      <c r="A48" s="295" t="s">
        <v>478</v>
      </c>
      <c r="B48" s="295" t="n">
        <v>8492</v>
      </c>
      <c r="C48" s="295" t="n">
        <v>36</v>
      </c>
      <c r="D48" s="295" t="n">
        <v>1478</v>
      </c>
      <c r="E48" s="295" t="n">
        <v>2362</v>
      </c>
      <c r="F48" s="295" t="n">
        <v>2205</v>
      </c>
      <c r="G48" s="295" t="n">
        <v>1472</v>
      </c>
      <c r="H48" s="295" t="n">
        <v>732</v>
      </c>
      <c r="I48" s="295" t="n">
        <v>191</v>
      </c>
      <c r="J48" s="295" t="n">
        <v>7</v>
      </c>
      <c r="K48" s="295" t="n">
        <v>0</v>
      </c>
      <c r="L48" s="310" t="n">
        <v>9</v>
      </c>
      <c r="N48" s="295" t="s">
        <v>478</v>
      </c>
      <c r="O48" s="295" t="n">
        <v>2483</v>
      </c>
      <c r="P48" s="295" t="n">
        <v>57</v>
      </c>
      <c r="Q48" s="295" t="n">
        <v>11</v>
      </c>
      <c r="R48" s="295" t="n">
        <v>32</v>
      </c>
      <c r="S48" s="295" t="n">
        <v>100</v>
      </c>
      <c r="T48" s="295" t="n">
        <v>4</v>
      </c>
      <c r="U48" s="295" t="n">
        <v>6</v>
      </c>
      <c r="V48" s="295" t="n">
        <v>3</v>
      </c>
      <c r="W48" s="295" t="n">
        <v>2</v>
      </c>
      <c r="X48" s="295" t="n">
        <v>11</v>
      </c>
      <c r="Y48" s="295" t="n">
        <v>15</v>
      </c>
      <c r="Z48" s="295" t="n">
        <v>29</v>
      </c>
      <c r="AA48" s="310" t="n">
        <v>46</v>
      </c>
      <c r="AC48" s="295" t="s">
        <v>478</v>
      </c>
      <c r="AD48" s="295" t="n">
        <v>46</v>
      </c>
      <c r="AE48" s="295" t="n">
        <v>44</v>
      </c>
      <c r="AF48" s="295" t="n">
        <v>48</v>
      </c>
      <c r="AG48" s="295" t="n">
        <v>65</v>
      </c>
      <c r="AH48" s="295" t="n">
        <v>94</v>
      </c>
      <c r="AI48" s="295" t="n">
        <v>126</v>
      </c>
      <c r="AJ48" s="295" t="n">
        <v>162</v>
      </c>
      <c r="AK48" s="295" t="n">
        <v>207</v>
      </c>
      <c r="AL48" s="295" t="n">
        <v>250</v>
      </c>
      <c r="AM48" s="295" t="n">
        <v>260</v>
      </c>
      <c r="AN48" s="295" t="n">
        <v>284</v>
      </c>
      <c r="AO48" s="295" t="n">
        <v>310</v>
      </c>
      <c r="AP48" s="295" t="n">
        <v>370</v>
      </c>
      <c r="AQ48" s="310" t="n">
        <v>1</v>
      </c>
      <c r="AS48" s="295" t="s">
        <v>478</v>
      </c>
      <c r="AT48" s="295" t="n">
        <v>1474</v>
      </c>
      <c r="AU48" s="295" t="n">
        <v>31</v>
      </c>
      <c r="AV48" s="295" t="n">
        <v>6</v>
      </c>
      <c r="AW48" s="295" t="n">
        <v>13</v>
      </c>
      <c r="AX48" s="295" t="n">
        <v>50</v>
      </c>
      <c r="AY48" s="295" t="n">
        <v>1</v>
      </c>
      <c r="AZ48" s="295" t="n">
        <v>2</v>
      </c>
      <c r="BA48" s="295" t="n">
        <v>2</v>
      </c>
      <c r="BB48" s="295" t="n">
        <v>2</v>
      </c>
      <c r="BC48" s="295" t="n">
        <v>9</v>
      </c>
      <c r="BD48" s="295" t="n">
        <v>12</v>
      </c>
      <c r="BE48" s="295" t="n">
        <v>23</v>
      </c>
      <c r="BF48" s="310" t="n">
        <v>37</v>
      </c>
      <c r="BH48" s="295" t="s">
        <v>478</v>
      </c>
      <c r="BI48" s="295" t="n">
        <v>40</v>
      </c>
      <c r="BJ48" s="295" t="n">
        <v>23</v>
      </c>
      <c r="BK48" s="295" t="n">
        <v>34</v>
      </c>
      <c r="BL48" s="295" t="n">
        <v>43</v>
      </c>
      <c r="BM48" s="295" t="n">
        <v>63</v>
      </c>
      <c r="BN48" s="295" t="n">
        <v>84</v>
      </c>
      <c r="BO48" s="295" t="n">
        <v>103</v>
      </c>
      <c r="BP48" s="295" t="n">
        <v>150</v>
      </c>
      <c r="BQ48" s="295" t="n">
        <v>153</v>
      </c>
      <c r="BR48" s="295" t="n">
        <v>173</v>
      </c>
      <c r="BS48" s="295" t="n">
        <v>169</v>
      </c>
      <c r="BT48" s="295" t="n">
        <v>159</v>
      </c>
      <c r="BU48" s="295" t="n">
        <v>141</v>
      </c>
      <c r="BV48" s="310" t="n">
        <v>1</v>
      </c>
      <c r="BX48" s="295" t="s">
        <v>478</v>
      </c>
      <c r="BY48" s="295" t="n">
        <v>1008</v>
      </c>
      <c r="BZ48" s="295" t="n">
        <v>25</v>
      </c>
      <c r="CA48" s="295" t="n">
        <v>5</v>
      </c>
      <c r="CB48" s="295" t="n">
        <v>19</v>
      </c>
      <c r="CC48" s="295" t="n">
        <v>49</v>
      </c>
      <c r="CD48" s="295" t="n">
        <v>3</v>
      </c>
      <c r="CE48" s="295" t="n">
        <v>4</v>
      </c>
      <c r="CF48" s="295" t="n">
        <v>1</v>
      </c>
      <c r="CG48" s="295" t="n">
        <v>0</v>
      </c>
      <c r="CH48" s="295" t="n">
        <v>2</v>
      </c>
      <c r="CI48" s="295" t="n">
        <v>3</v>
      </c>
      <c r="CJ48" s="295" t="n">
        <v>6</v>
      </c>
      <c r="CK48" s="310" t="n">
        <v>9</v>
      </c>
      <c r="CM48" s="295" t="s">
        <v>478</v>
      </c>
      <c r="CN48" s="295" t="n">
        <v>6</v>
      </c>
      <c r="CO48" s="295" t="n">
        <v>21</v>
      </c>
      <c r="CP48" s="295" t="n">
        <v>14</v>
      </c>
      <c r="CQ48" s="295" t="n">
        <v>22</v>
      </c>
      <c r="CR48" s="295" t="n">
        <v>31</v>
      </c>
      <c r="CS48" s="295" t="n">
        <v>42</v>
      </c>
      <c r="CT48" s="295" t="n">
        <v>59</v>
      </c>
      <c r="CU48" s="295" t="n">
        <v>57</v>
      </c>
      <c r="CV48" s="295" t="n">
        <v>97</v>
      </c>
      <c r="CW48" s="295" t="n">
        <v>87</v>
      </c>
      <c r="CX48" s="295" t="n">
        <v>115</v>
      </c>
      <c r="CY48" s="295" t="n">
        <v>151</v>
      </c>
      <c r="CZ48" s="295" t="n">
        <v>229</v>
      </c>
      <c r="DA48" s="310" t="n">
        <v>0</v>
      </c>
      <c r="DD48" s="295" t="s">
        <v>478</v>
      </c>
      <c r="DE48" s="295" t="n">
        <v>5.6</v>
      </c>
      <c r="DF48" s="295" t="n">
        <v>11.8</v>
      </c>
      <c r="DG48" s="295" t="n">
        <v>0.5</v>
      </c>
      <c r="DH48" s="295" t="n">
        <v>0.3</v>
      </c>
      <c r="DI48" s="295" t="n">
        <v>0.9</v>
      </c>
      <c r="DJ48" s="295" t="n">
        <v>1.3</v>
      </c>
      <c r="DK48" s="295" t="n">
        <v>2</v>
      </c>
      <c r="DL48" s="295" t="n">
        <v>4.7</v>
      </c>
      <c r="DM48" s="295" t="n">
        <v>11.8</v>
      </c>
      <c r="DN48" s="295" t="n">
        <v>26.1</v>
      </c>
      <c r="DO48" s="310" t="n">
        <v>88.4</v>
      </c>
      <c r="DQ48" s="295" t="s">
        <v>478</v>
      </c>
      <c r="DR48" s="295" t="n">
        <v>6.7</v>
      </c>
      <c r="DS48" s="295" t="n">
        <v>11.6</v>
      </c>
      <c r="DT48" s="295" t="n">
        <v>0.4</v>
      </c>
      <c r="DU48" s="295" t="n">
        <v>0.5</v>
      </c>
      <c r="DV48" s="295" t="n">
        <v>1.5</v>
      </c>
      <c r="DW48" s="295" t="n">
        <v>1.8</v>
      </c>
      <c r="DX48" s="295" t="n">
        <v>2.7</v>
      </c>
      <c r="DY48" s="295" t="n">
        <v>6.3</v>
      </c>
      <c r="DZ48" s="295" t="n">
        <v>16.2</v>
      </c>
      <c r="EA48" s="295" t="n">
        <v>35.4</v>
      </c>
      <c r="EB48" s="310" t="n">
        <v>107.4</v>
      </c>
      <c r="ED48" s="295" t="s">
        <v>478</v>
      </c>
      <c r="EE48" s="295" t="n">
        <v>4.6</v>
      </c>
      <c r="EF48" s="295" t="n">
        <v>11.7</v>
      </c>
      <c r="EG48" s="295" t="n">
        <v>0.5</v>
      </c>
      <c r="EH48" s="295" t="n">
        <v>0.1</v>
      </c>
      <c r="EI48" s="295" t="n">
        <v>0.4</v>
      </c>
      <c r="EJ48" s="295" t="n">
        <v>0.8</v>
      </c>
      <c r="EK48" s="295" t="n">
        <v>1.3</v>
      </c>
      <c r="EL48" s="295" t="n">
        <v>3.1</v>
      </c>
      <c r="EM48" s="295" t="n">
        <v>7.5</v>
      </c>
      <c r="EN48" s="295" t="n">
        <v>17.8</v>
      </c>
      <c r="EO48" s="310" t="n">
        <v>75.7</v>
      </c>
      <c r="ER48" s="295" t="s">
        <v>479</v>
      </c>
      <c r="ES48" s="295" t="n">
        <v>1206177</v>
      </c>
      <c r="ET48" s="295" t="n">
        <v>111522</v>
      </c>
      <c r="EU48" s="295" t="n">
        <v>113486</v>
      </c>
      <c r="EV48" s="295" t="n">
        <v>112712</v>
      </c>
      <c r="EW48" s="295" t="n">
        <v>109841</v>
      </c>
      <c r="EX48" s="295" t="n">
        <v>100545</v>
      </c>
      <c r="EY48" s="295" t="n">
        <v>93185</v>
      </c>
      <c r="EZ48" s="295" t="n">
        <v>78962</v>
      </c>
      <c r="FA48" s="295" t="n">
        <v>73068</v>
      </c>
      <c r="FB48" s="295" t="n">
        <v>70777</v>
      </c>
      <c r="FC48" s="295" t="n">
        <v>65613</v>
      </c>
      <c r="FD48" s="295" t="n">
        <v>61150</v>
      </c>
      <c r="FE48" s="295" t="n">
        <v>52765</v>
      </c>
      <c r="FF48" s="295" t="n">
        <v>45072</v>
      </c>
      <c r="FG48" s="295" t="n">
        <v>38259</v>
      </c>
      <c r="FH48" s="295" t="n">
        <v>31579</v>
      </c>
      <c r="FI48" s="295" t="n">
        <v>23564</v>
      </c>
      <c r="FJ48" s="310" t="n">
        <v>24077</v>
      </c>
      <c r="FM48" s="295" t="s">
        <v>479</v>
      </c>
      <c r="FN48" s="295" t="n">
        <v>594020</v>
      </c>
      <c r="FO48" s="295" t="n">
        <v>56554</v>
      </c>
      <c r="FP48" s="295" t="n">
        <v>57782</v>
      </c>
      <c r="FQ48" s="295" t="n">
        <v>57265</v>
      </c>
      <c r="FR48" s="295" t="n">
        <v>55671</v>
      </c>
      <c r="FS48" s="295" t="n">
        <v>50999</v>
      </c>
      <c r="FT48" s="295" t="n">
        <v>47212</v>
      </c>
      <c r="FU48" s="295" t="n">
        <v>39879</v>
      </c>
      <c r="FV48" s="295" t="n">
        <v>36826</v>
      </c>
      <c r="FW48" s="295" t="n">
        <v>35265</v>
      </c>
      <c r="FX48" s="295" t="n">
        <v>31965</v>
      </c>
      <c r="FY48" s="295" t="n">
        <v>30283</v>
      </c>
      <c r="FZ48" s="295" t="n">
        <v>25886</v>
      </c>
      <c r="GA48" s="295" t="n">
        <v>21596</v>
      </c>
      <c r="GB48" s="295" t="n">
        <v>17194</v>
      </c>
      <c r="GC48" s="295" t="n">
        <v>13083</v>
      </c>
      <c r="GD48" s="295" t="n">
        <v>8862</v>
      </c>
      <c r="GE48" s="310" t="n">
        <v>7698</v>
      </c>
      <c r="GH48" s="295" t="s">
        <v>479</v>
      </c>
      <c r="GI48" s="295" t="n">
        <v>612157</v>
      </c>
      <c r="GJ48" s="295" t="n">
        <v>54968</v>
      </c>
      <c r="GK48" s="295" t="n">
        <v>55704</v>
      </c>
      <c r="GL48" s="295" t="n">
        <v>55447</v>
      </c>
      <c r="GM48" s="295" t="n">
        <v>54170</v>
      </c>
      <c r="GN48" s="295" t="n">
        <v>49546</v>
      </c>
      <c r="GO48" s="295" t="n">
        <v>45973</v>
      </c>
      <c r="GP48" s="295" t="n">
        <v>39083</v>
      </c>
      <c r="GQ48" s="295" t="n">
        <v>36242</v>
      </c>
      <c r="GR48" s="295" t="n">
        <v>35512</v>
      </c>
      <c r="GS48" s="295" t="n">
        <v>33648</v>
      </c>
      <c r="GT48" s="295" t="n">
        <v>30867</v>
      </c>
      <c r="GU48" s="295" t="n">
        <v>26879</v>
      </c>
      <c r="GV48" s="295" t="n">
        <v>23476</v>
      </c>
      <c r="GW48" s="295" t="n">
        <v>21065</v>
      </c>
      <c r="GX48" s="295" t="n">
        <v>18496</v>
      </c>
      <c r="GY48" s="295" t="n">
        <v>14702</v>
      </c>
      <c r="GZ48" s="310" t="n">
        <v>16379</v>
      </c>
      <c r="HC48" s="196" t="s">
        <v>204</v>
      </c>
      <c r="HD48" s="197" t="s">
        <v>36</v>
      </c>
      <c r="HE48" s="197" t="n">
        <v>1</v>
      </c>
      <c r="HF48" s="198" t="n">
        <f aca="false">EY40</f>
        <v>3199256</v>
      </c>
      <c r="HG48" s="198" t="n">
        <f aca="false">AD40</f>
        <v>2918</v>
      </c>
      <c r="HH48" s="199" t="n">
        <f aca="false">HG48/HF48</f>
        <v>0.000912087060241506</v>
      </c>
      <c r="HI48" s="200" t="n">
        <f aca="false">2*HE48*HH48/(2+HE48*HH48)</f>
        <v>0.000911671298444254</v>
      </c>
      <c r="HK48" s="196" t="s">
        <v>204</v>
      </c>
      <c r="HL48" s="197" t="s">
        <v>36</v>
      </c>
      <c r="HM48" s="197" t="n">
        <v>1</v>
      </c>
      <c r="HN48" s="198" t="n">
        <f aca="false">FT40</f>
        <v>1606690</v>
      </c>
      <c r="HO48" s="198" t="n">
        <f aca="false">BI40</f>
        <v>2023</v>
      </c>
      <c r="HP48" s="199" t="n">
        <f aca="false">HO48/HN48</f>
        <v>0.00125911034487051</v>
      </c>
      <c r="HQ48" s="200" t="n">
        <f aca="false">2*HM48*HP48/(2+HM48*HP48)</f>
        <v>0.00125831816416169</v>
      </c>
      <c r="HS48" s="196" t="s">
        <v>204</v>
      </c>
      <c r="HT48" s="313" t="s">
        <v>36</v>
      </c>
      <c r="HU48" s="313" t="n">
        <v>1</v>
      </c>
      <c r="HV48" s="198" t="n">
        <f aca="false">GO40</f>
        <v>1592566</v>
      </c>
      <c r="HW48" s="314" t="n">
        <f aca="false">CN40</f>
        <v>893</v>
      </c>
      <c r="HX48" s="199" t="n">
        <f aca="false">HW48/HV48</f>
        <v>0.000560730293124429</v>
      </c>
      <c r="HY48" s="200" t="n">
        <f aca="false">2*HU48*HX48/(2+HU48*HX48)</f>
        <v>0.000560573127957251</v>
      </c>
      <c r="HZ48" s="160" t="n">
        <f aca="false">HV48+HN48-HF48</f>
        <v>0</v>
      </c>
      <c r="IA48" s="160" t="n">
        <f aca="false">HW48+HO48-HG48</f>
        <v>-2</v>
      </c>
      <c r="IC48" s="0" t="n">
        <f aca="false">IC38/IC47</f>
        <v>0.566586120818772</v>
      </c>
      <c r="ID48" s="0" t="n">
        <f aca="false">ID38/ID47</f>
        <v>0.557850650960095</v>
      </c>
      <c r="IE48" s="0" t="n">
        <f aca="false">IE38/IE47</f>
        <v>0.549437291746405</v>
      </c>
      <c r="IF48" s="0" t="n">
        <f aca="false">IF38/IF47</f>
        <v>0.541812906197131</v>
      </c>
      <c r="IG48" s="0" t="n">
        <f aca="false">IG38/IG47</f>
        <v>0.535319521858411</v>
      </c>
      <c r="IH48" s="0" t="n">
        <f aca="false">IH38/IH47</f>
        <v>0.529961452787281</v>
      </c>
      <c r="IJ48" s="0" t="n">
        <f aca="false">IJ38/IJ47</f>
        <v>0.613213238704749</v>
      </c>
      <c r="IL48" s="0" t="n">
        <f aca="false">IL38/IL47</f>
        <v>0.54368725331237</v>
      </c>
      <c r="IM48" s="203" t="s">
        <v>213</v>
      </c>
      <c r="IN48" s="205" t="n">
        <v>18689</v>
      </c>
    </row>
    <row r="49" customFormat="false" ht="15" hidden="false" customHeight="true" outlineLevel="0" collapsed="false">
      <c r="A49" s="295" t="s">
        <v>479</v>
      </c>
      <c r="B49" s="295" t="n">
        <v>23475</v>
      </c>
      <c r="C49" s="295" t="n">
        <v>136</v>
      </c>
      <c r="D49" s="295" t="n">
        <v>3856</v>
      </c>
      <c r="E49" s="295" t="n">
        <v>6291</v>
      </c>
      <c r="F49" s="295" t="n">
        <v>5986</v>
      </c>
      <c r="G49" s="295" t="n">
        <v>4287</v>
      </c>
      <c r="H49" s="295" t="n">
        <v>2160</v>
      </c>
      <c r="I49" s="295" t="n">
        <v>653</v>
      </c>
      <c r="J49" s="295" t="n">
        <v>34</v>
      </c>
      <c r="K49" s="295" t="n">
        <v>0</v>
      </c>
      <c r="L49" s="310" t="n">
        <v>72</v>
      </c>
      <c r="N49" s="295" t="s">
        <v>479</v>
      </c>
      <c r="O49" s="295" t="n">
        <v>9113</v>
      </c>
      <c r="P49" s="295" t="n">
        <v>182</v>
      </c>
      <c r="Q49" s="295" t="n">
        <v>85</v>
      </c>
      <c r="R49" s="295" t="n">
        <v>98</v>
      </c>
      <c r="S49" s="295" t="n">
        <v>365</v>
      </c>
      <c r="T49" s="295" t="n">
        <v>15</v>
      </c>
      <c r="U49" s="295" t="n">
        <v>15</v>
      </c>
      <c r="V49" s="295" t="n">
        <v>12</v>
      </c>
      <c r="W49" s="295" t="n">
        <v>3</v>
      </c>
      <c r="X49" s="295" t="n">
        <v>21</v>
      </c>
      <c r="Y49" s="295" t="n">
        <v>36</v>
      </c>
      <c r="Z49" s="295" t="n">
        <v>56</v>
      </c>
      <c r="AA49" s="310" t="n">
        <v>99</v>
      </c>
      <c r="AC49" s="295" t="s">
        <v>479</v>
      </c>
      <c r="AD49" s="295" t="n">
        <v>74</v>
      </c>
      <c r="AE49" s="295" t="n">
        <v>87</v>
      </c>
      <c r="AF49" s="295" t="n">
        <v>101</v>
      </c>
      <c r="AG49" s="295" t="n">
        <v>163</v>
      </c>
      <c r="AH49" s="295" t="n">
        <v>254</v>
      </c>
      <c r="AI49" s="295" t="n">
        <v>395</v>
      </c>
      <c r="AJ49" s="295" t="n">
        <v>574</v>
      </c>
      <c r="AK49" s="295" t="n">
        <v>667</v>
      </c>
      <c r="AL49" s="295" t="n">
        <v>774</v>
      </c>
      <c r="AM49" s="295" t="n">
        <v>1018</v>
      </c>
      <c r="AN49" s="295" t="n">
        <v>1241</v>
      </c>
      <c r="AO49" s="295" t="n">
        <v>1268</v>
      </c>
      <c r="AP49" s="295" t="n">
        <v>1857</v>
      </c>
      <c r="AQ49" s="310" t="n">
        <v>18</v>
      </c>
      <c r="AS49" s="295" t="s">
        <v>479</v>
      </c>
      <c r="AT49" s="295" t="n">
        <v>4975</v>
      </c>
      <c r="AU49" s="295" t="n">
        <v>108</v>
      </c>
      <c r="AV49" s="295" t="n">
        <v>58</v>
      </c>
      <c r="AW49" s="295" t="n">
        <v>54</v>
      </c>
      <c r="AX49" s="295" t="n">
        <v>220</v>
      </c>
      <c r="AY49" s="295" t="n">
        <v>12</v>
      </c>
      <c r="AZ49" s="295" t="n">
        <v>7</v>
      </c>
      <c r="BA49" s="295" t="n">
        <v>9</v>
      </c>
      <c r="BB49" s="295" t="n">
        <v>2</v>
      </c>
      <c r="BC49" s="295" t="n">
        <v>14</v>
      </c>
      <c r="BD49" s="295" t="n">
        <v>26</v>
      </c>
      <c r="BE49" s="295" t="n">
        <v>37</v>
      </c>
      <c r="BF49" s="310" t="n">
        <v>83</v>
      </c>
      <c r="BH49" s="295" t="s">
        <v>479</v>
      </c>
      <c r="BI49" s="295" t="n">
        <v>50</v>
      </c>
      <c r="BJ49" s="295" t="n">
        <v>53</v>
      </c>
      <c r="BK49" s="295" t="n">
        <v>66</v>
      </c>
      <c r="BL49" s="295" t="n">
        <v>103</v>
      </c>
      <c r="BM49" s="295" t="n">
        <v>182</v>
      </c>
      <c r="BN49" s="295" t="n">
        <v>267</v>
      </c>
      <c r="BO49" s="295" t="n">
        <v>382</v>
      </c>
      <c r="BP49" s="295" t="n">
        <v>456</v>
      </c>
      <c r="BQ49" s="295" t="n">
        <v>493</v>
      </c>
      <c r="BR49" s="295" t="n">
        <v>622</v>
      </c>
      <c r="BS49" s="295" t="n">
        <v>655</v>
      </c>
      <c r="BT49" s="295" t="n">
        <v>569</v>
      </c>
      <c r="BU49" s="295" t="n">
        <v>653</v>
      </c>
      <c r="BV49" s="310" t="n">
        <v>14</v>
      </c>
      <c r="BX49" s="295" t="s">
        <v>479</v>
      </c>
      <c r="BY49" s="295" t="n">
        <v>4126</v>
      </c>
      <c r="BZ49" s="295" t="n">
        <v>73</v>
      </c>
      <c r="CA49" s="295" t="n">
        <v>27</v>
      </c>
      <c r="CB49" s="295" t="n">
        <v>44</v>
      </c>
      <c r="CC49" s="295" t="n">
        <v>144</v>
      </c>
      <c r="CD49" s="295" t="n">
        <v>3</v>
      </c>
      <c r="CE49" s="295" t="n">
        <v>8</v>
      </c>
      <c r="CF49" s="295" t="n">
        <v>3</v>
      </c>
      <c r="CG49" s="295" t="n">
        <v>1</v>
      </c>
      <c r="CH49" s="295" t="n">
        <v>7</v>
      </c>
      <c r="CI49" s="295" t="n">
        <v>10</v>
      </c>
      <c r="CJ49" s="295" t="n">
        <v>19</v>
      </c>
      <c r="CK49" s="310" t="n">
        <v>16</v>
      </c>
      <c r="CM49" s="295" t="s">
        <v>479</v>
      </c>
      <c r="CN49" s="295" t="n">
        <v>24</v>
      </c>
      <c r="CO49" s="295" t="n">
        <v>34</v>
      </c>
      <c r="CP49" s="295" t="n">
        <v>35</v>
      </c>
      <c r="CQ49" s="295" t="n">
        <v>59</v>
      </c>
      <c r="CR49" s="295" t="n">
        <v>72</v>
      </c>
      <c r="CS49" s="295" t="n">
        <v>127</v>
      </c>
      <c r="CT49" s="295" t="n">
        <v>192</v>
      </c>
      <c r="CU49" s="295" t="n">
        <v>211</v>
      </c>
      <c r="CV49" s="295" t="n">
        <v>280</v>
      </c>
      <c r="CW49" s="295" t="n">
        <v>395</v>
      </c>
      <c r="CX49" s="295" t="n">
        <v>586</v>
      </c>
      <c r="CY49" s="295" t="n">
        <v>694</v>
      </c>
      <c r="CZ49" s="295" t="n">
        <v>1202</v>
      </c>
      <c r="DA49" s="310" t="n">
        <v>4</v>
      </c>
      <c r="DD49" s="295" t="s">
        <v>479</v>
      </c>
      <c r="DE49" s="295" t="n">
        <v>7.6</v>
      </c>
      <c r="DF49" s="295" t="n">
        <v>15.5</v>
      </c>
      <c r="DG49" s="295" t="n">
        <v>0.5</v>
      </c>
      <c r="DH49" s="295" t="n">
        <v>0.3</v>
      </c>
      <c r="DI49" s="295" t="n">
        <v>0.7</v>
      </c>
      <c r="DJ49" s="295" t="n">
        <v>0.9</v>
      </c>
      <c r="DK49" s="295" t="n">
        <v>1.8</v>
      </c>
      <c r="DL49" s="295" t="n">
        <v>5.1</v>
      </c>
      <c r="DM49" s="295" t="n">
        <v>12.7</v>
      </c>
      <c r="DN49" s="295" t="n">
        <v>25.7</v>
      </c>
      <c r="DO49" s="310" t="n">
        <v>91.6</v>
      </c>
      <c r="DQ49" s="295" t="s">
        <v>479</v>
      </c>
      <c r="DR49" s="295" t="n">
        <v>8.4</v>
      </c>
      <c r="DS49" s="295" t="n">
        <v>18.4</v>
      </c>
      <c r="DT49" s="295" t="n">
        <v>0.7</v>
      </c>
      <c r="DU49" s="295" t="n">
        <v>0.3</v>
      </c>
      <c r="DV49" s="295" t="n">
        <v>1.1</v>
      </c>
      <c r="DW49" s="295" t="n">
        <v>1.2</v>
      </c>
      <c r="DX49" s="295" t="n">
        <v>2.3</v>
      </c>
      <c r="DY49" s="295" t="n">
        <v>7.2</v>
      </c>
      <c r="DZ49" s="295" t="n">
        <v>17.6</v>
      </c>
      <c r="EA49" s="295" t="n">
        <v>36.8</v>
      </c>
      <c r="EB49" s="310" t="n">
        <v>113.3</v>
      </c>
      <c r="ED49" s="295" t="s">
        <v>479</v>
      </c>
      <c r="EE49" s="295" t="n">
        <v>6.7</v>
      </c>
      <c r="EF49" s="295" t="n">
        <v>12.5</v>
      </c>
      <c r="EG49" s="295" t="n">
        <v>0.3</v>
      </c>
      <c r="EH49" s="295" t="n">
        <v>0.2</v>
      </c>
      <c r="EI49" s="295" t="n">
        <v>0.3</v>
      </c>
      <c r="EJ49" s="295" t="n">
        <v>0.7</v>
      </c>
      <c r="EK49" s="295" t="n">
        <v>1.3</v>
      </c>
      <c r="EL49" s="295" t="n">
        <v>3.1</v>
      </c>
      <c r="EM49" s="295" t="n">
        <v>8</v>
      </c>
      <c r="EN49" s="295" t="n">
        <v>17.1</v>
      </c>
      <c r="EO49" s="310" t="n">
        <v>79.9</v>
      </c>
      <c r="ER49" s="295" t="s">
        <v>85</v>
      </c>
      <c r="ES49" s="295" t="n">
        <v>510353</v>
      </c>
      <c r="ET49" s="295" t="n">
        <v>55450</v>
      </c>
      <c r="EU49" s="295" t="n">
        <v>61485</v>
      </c>
      <c r="EV49" s="295" t="n">
        <v>62612</v>
      </c>
      <c r="EW49" s="295" t="n">
        <v>54891</v>
      </c>
      <c r="EX49" s="295" t="n">
        <v>44179</v>
      </c>
      <c r="EY49" s="295" t="n">
        <v>37071</v>
      </c>
      <c r="EZ49" s="295" t="n">
        <v>30769</v>
      </c>
      <c r="FA49" s="295" t="n">
        <v>29484</v>
      </c>
      <c r="FB49" s="295" t="n">
        <v>28563</v>
      </c>
      <c r="FC49" s="295" t="n">
        <v>25204</v>
      </c>
      <c r="FD49" s="295" t="n">
        <v>21494</v>
      </c>
      <c r="FE49" s="295" t="n">
        <v>16514</v>
      </c>
      <c r="FF49" s="295" t="n">
        <v>13185</v>
      </c>
      <c r="FG49" s="295" t="n">
        <v>11042</v>
      </c>
      <c r="FH49" s="295" t="n">
        <v>8133</v>
      </c>
      <c r="FI49" s="295" t="n">
        <v>5678</v>
      </c>
      <c r="FJ49" s="310" t="n">
        <v>4599</v>
      </c>
      <c r="FM49" s="295" t="s">
        <v>85</v>
      </c>
      <c r="FN49" s="295" t="n">
        <v>257284</v>
      </c>
      <c r="FO49" s="295" t="n">
        <v>28222</v>
      </c>
      <c r="FP49" s="295" t="n">
        <v>31324</v>
      </c>
      <c r="FQ49" s="295" t="n">
        <v>31858</v>
      </c>
      <c r="FR49" s="295" t="n">
        <v>27891</v>
      </c>
      <c r="FS49" s="295" t="n">
        <v>22471</v>
      </c>
      <c r="FT49" s="295" t="n">
        <v>18432</v>
      </c>
      <c r="FU49" s="295" t="n">
        <v>15006</v>
      </c>
      <c r="FV49" s="295" t="n">
        <v>14673</v>
      </c>
      <c r="FW49" s="295" t="n">
        <v>14426</v>
      </c>
      <c r="FX49" s="295" t="n">
        <v>12640</v>
      </c>
      <c r="FY49" s="295" t="n">
        <v>11026</v>
      </c>
      <c r="FZ49" s="295" t="n">
        <v>8474</v>
      </c>
      <c r="GA49" s="295" t="n">
        <v>6710</v>
      </c>
      <c r="GB49" s="295" t="n">
        <v>5474</v>
      </c>
      <c r="GC49" s="295" t="n">
        <v>3930</v>
      </c>
      <c r="GD49" s="295" t="n">
        <v>2688</v>
      </c>
      <c r="GE49" s="310" t="n">
        <v>2039</v>
      </c>
      <c r="GH49" s="295" t="s">
        <v>85</v>
      </c>
      <c r="GI49" s="295" t="n">
        <v>253069</v>
      </c>
      <c r="GJ49" s="295" t="n">
        <v>27228</v>
      </c>
      <c r="GK49" s="295" t="n">
        <v>30161</v>
      </c>
      <c r="GL49" s="295" t="n">
        <v>30754</v>
      </c>
      <c r="GM49" s="295" t="n">
        <v>27000</v>
      </c>
      <c r="GN49" s="295" t="n">
        <v>21708</v>
      </c>
      <c r="GO49" s="295" t="n">
        <v>18639</v>
      </c>
      <c r="GP49" s="295" t="n">
        <v>15763</v>
      </c>
      <c r="GQ49" s="295" t="n">
        <v>14811</v>
      </c>
      <c r="GR49" s="295" t="n">
        <v>14137</v>
      </c>
      <c r="GS49" s="295" t="n">
        <v>12564</v>
      </c>
      <c r="GT49" s="295" t="n">
        <v>10468</v>
      </c>
      <c r="GU49" s="295" t="n">
        <v>8040</v>
      </c>
      <c r="GV49" s="295" t="n">
        <v>6475</v>
      </c>
      <c r="GW49" s="295" t="n">
        <v>5568</v>
      </c>
      <c r="GX49" s="295" t="n">
        <v>4203</v>
      </c>
      <c r="GY49" s="295" t="n">
        <v>2990</v>
      </c>
      <c r="GZ49" s="310" t="n">
        <v>2560</v>
      </c>
      <c r="HC49" s="203" t="s">
        <v>205</v>
      </c>
      <c r="HD49" s="204" t="s">
        <v>37</v>
      </c>
      <c r="HE49" s="204" t="n">
        <v>1</v>
      </c>
      <c r="HF49" s="205" t="n">
        <f aca="false">EZ40</f>
        <v>2654627</v>
      </c>
      <c r="HG49" s="205" t="n">
        <f aca="false">AE40</f>
        <v>3152</v>
      </c>
      <c r="HH49" s="206" t="n">
        <f aca="false">HG49/HF49</f>
        <v>0.00118736078552655</v>
      </c>
      <c r="HI49" s="207" t="n">
        <f aca="false">2*HE49*HH49/(2+HE49*HH49)</f>
        <v>0.00118665629095367</v>
      </c>
      <c r="HK49" s="203" t="s">
        <v>205</v>
      </c>
      <c r="HL49" s="204" t="s">
        <v>37</v>
      </c>
      <c r="HM49" s="204" t="n">
        <v>1</v>
      </c>
      <c r="HN49" s="205" t="n">
        <f aca="false">FU40</f>
        <v>1328527</v>
      </c>
      <c r="HO49" s="205" t="n">
        <f aca="false">BJ40</f>
        <v>2084</v>
      </c>
      <c r="HP49" s="206" t="n">
        <f aca="false">HO49/HN49</f>
        <v>0.0015686546076971</v>
      </c>
      <c r="HQ49" s="207" t="n">
        <f aca="false">2*HM49*HP49/(2+HM49*HP49)</f>
        <v>0.00156742523328989</v>
      </c>
      <c r="HS49" s="203" t="s">
        <v>205</v>
      </c>
      <c r="HT49" s="316" t="s">
        <v>37</v>
      </c>
      <c r="HU49" s="316" t="n">
        <v>1</v>
      </c>
      <c r="HV49" s="205" t="n">
        <f aca="false">GP40</f>
        <v>1326100</v>
      </c>
      <c r="HW49" s="317" t="n">
        <f aca="false">CO40</f>
        <v>1068</v>
      </c>
      <c r="HX49" s="206" t="n">
        <f aca="false">HW49/HV49</f>
        <v>0.000805369127516778</v>
      </c>
      <c r="HY49" s="207" t="n">
        <f aca="false">2*HU49*HX49/(2+HU49*HX49)</f>
        <v>0.000805044948342949</v>
      </c>
      <c r="HZ49" s="160" t="n">
        <f aca="false">HV49+HN49-HF49</f>
        <v>0</v>
      </c>
      <c r="IA49" s="160" t="n">
        <f aca="false">HW49+HO49-HG49</f>
        <v>0</v>
      </c>
      <c r="IC49" s="0" t="n">
        <f aca="false">IC39/IC47</f>
        <v>0.300504243634548</v>
      </c>
      <c r="ID49" s="0" t="n">
        <f aca="false">ID39/ID47</f>
        <v>0.302857940229939</v>
      </c>
      <c r="IE49" s="0" t="n">
        <f aca="false">IE39/IE47</f>
        <v>0.304970597527348</v>
      </c>
      <c r="IF49" s="0" t="n">
        <f aca="false">IF39/IF47</f>
        <v>0.306442075133099</v>
      </c>
      <c r="IG49" s="0" t="n">
        <f aca="false">IG39/IG47</f>
        <v>0.306864846420753</v>
      </c>
      <c r="IH49" s="0" t="n">
        <f aca="false">IH39/IH47</f>
        <v>0.306268447018639</v>
      </c>
      <c r="IJ49" s="0" t="n">
        <f aca="false">IJ39/IJ47</f>
        <v>0.285883626243364</v>
      </c>
      <c r="IL49" s="0" t="n">
        <f aca="false">IL39/IL47</f>
        <v>0.30768451974171</v>
      </c>
      <c r="IM49" s="196" t="s">
        <v>214</v>
      </c>
      <c r="IN49" s="198" t="n">
        <v>21512</v>
      </c>
    </row>
    <row r="50" customFormat="false" ht="15" hidden="false" customHeight="false" outlineLevel="0" collapsed="false">
      <c r="A50" s="295" t="s">
        <v>85</v>
      </c>
      <c r="B50" s="295" t="n">
        <v>13535</v>
      </c>
      <c r="C50" s="295" t="n">
        <v>128</v>
      </c>
      <c r="D50" s="295" t="n">
        <v>2719</v>
      </c>
      <c r="E50" s="295" t="n">
        <v>3893</v>
      </c>
      <c r="F50" s="295" t="n">
        <v>3006</v>
      </c>
      <c r="G50" s="295" t="n">
        <v>2094</v>
      </c>
      <c r="H50" s="295" t="n">
        <v>1201</v>
      </c>
      <c r="I50" s="295" t="n">
        <v>384</v>
      </c>
      <c r="J50" s="295" t="n">
        <v>34</v>
      </c>
      <c r="K50" s="295" t="n">
        <v>4</v>
      </c>
      <c r="L50" s="310" t="n">
        <v>72</v>
      </c>
      <c r="N50" s="295" t="s">
        <v>85</v>
      </c>
      <c r="O50" s="295" t="n">
        <v>2926</v>
      </c>
      <c r="P50" s="295" t="n">
        <v>162</v>
      </c>
      <c r="Q50" s="295" t="n">
        <v>66</v>
      </c>
      <c r="R50" s="295" t="n">
        <v>112</v>
      </c>
      <c r="S50" s="295" t="n">
        <v>340</v>
      </c>
      <c r="T50" s="295" t="n">
        <v>32</v>
      </c>
      <c r="U50" s="295" t="n">
        <v>11</v>
      </c>
      <c r="V50" s="295" t="n">
        <v>17</v>
      </c>
      <c r="W50" s="295" t="n">
        <v>7</v>
      </c>
      <c r="X50" s="295" t="n">
        <v>17</v>
      </c>
      <c r="Y50" s="295" t="n">
        <v>28</v>
      </c>
      <c r="Z50" s="295" t="n">
        <v>44</v>
      </c>
      <c r="AA50" s="310" t="n">
        <v>44</v>
      </c>
      <c r="AC50" s="295" t="s">
        <v>85</v>
      </c>
      <c r="AD50" s="295" t="n">
        <v>38</v>
      </c>
      <c r="AE50" s="295" t="n">
        <v>33</v>
      </c>
      <c r="AF50" s="295" t="n">
        <v>53</v>
      </c>
      <c r="AG50" s="295" t="n">
        <v>64</v>
      </c>
      <c r="AH50" s="295" t="n">
        <v>100</v>
      </c>
      <c r="AI50" s="295" t="n">
        <v>144</v>
      </c>
      <c r="AJ50" s="295" t="n">
        <v>199</v>
      </c>
      <c r="AK50" s="295" t="n">
        <v>220</v>
      </c>
      <c r="AL50" s="295" t="n">
        <v>241</v>
      </c>
      <c r="AM50" s="295" t="n">
        <v>322</v>
      </c>
      <c r="AN50" s="295" t="n">
        <v>328</v>
      </c>
      <c r="AO50" s="295" t="n">
        <v>289</v>
      </c>
      <c r="AP50" s="295" t="n">
        <v>349</v>
      </c>
      <c r="AQ50" s="310" t="n">
        <v>6</v>
      </c>
      <c r="AS50" s="295" t="s">
        <v>85</v>
      </c>
      <c r="AT50" s="295" t="n">
        <v>1712</v>
      </c>
      <c r="AU50" s="295" t="n">
        <v>97</v>
      </c>
      <c r="AV50" s="295" t="n">
        <v>38</v>
      </c>
      <c r="AW50" s="295" t="n">
        <v>57</v>
      </c>
      <c r="AX50" s="295" t="n">
        <v>192</v>
      </c>
      <c r="AY50" s="295" t="n">
        <v>21</v>
      </c>
      <c r="AZ50" s="295" t="n">
        <v>7</v>
      </c>
      <c r="BA50" s="295" t="n">
        <v>10</v>
      </c>
      <c r="BB50" s="295" t="n">
        <v>5</v>
      </c>
      <c r="BC50" s="295" t="n">
        <v>9</v>
      </c>
      <c r="BD50" s="295" t="n">
        <v>12</v>
      </c>
      <c r="BE50" s="295" t="n">
        <v>28</v>
      </c>
      <c r="BF50" s="310" t="n">
        <v>29</v>
      </c>
      <c r="BH50" s="295" t="s">
        <v>85</v>
      </c>
      <c r="BI50" s="295" t="n">
        <v>22</v>
      </c>
      <c r="BJ50" s="295" t="n">
        <v>22</v>
      </c>
      <c r="BK50" s="295" t="n">
        <v>28</v>
      </c>
      <c r="BL50" s="295" t="n">
        <v>32</v>
      </c>
      <c r="BM50" s="295" t="n">
        <v>65</v>
      </c>
      <c r="BN50" s="295" t="n">
        <v>97</v>
      </c>
      <c r="BO50" s="295" t="n">
        <v>127</v>
      </c>
      <c r="BP50" s="295" t="n">
        <v>136</v>
      </c>
      <c r="BQ50" s="295" t="n">
        <v>154</v>
      </c>
      <c r="BR50" s="295" t="n">
        <v>207</v>
      </c>
      <c r="BS50" s="295" t="n">
        <v>191</v>
      </c>
      <c r="BT50" s="295" t="n">
        <v>157</v>
      </c>
      <c r="BU50" s="295" t="n">
        <v>158</v>
      </c>
      <c r="BV50" s="310" t="n">
        <v>3</v>
      </c>
      <c r="BX50" s="295" t="s">
        <v>85</v>
      </c>
      <c r="BY50" s="295" t="n">
        <v>1213</v>
      </c>
      <c r="BZ50" s="295" t="n">
        <v>65</v>
      </c>
      <c r="CA50" s="295" t="n">
        <v>28</v>
      </c>
      <c r="CB50" s="295" t="n">
        <v>55</v>
      </c>
      <c r="CC50" s="295" t="n">
        <v>148</v>
      </c>
      <c r="CD50" s="295" t="n">
        <v>11</v>
      </c>
      <c r="CE50" s="295" t="n">
        <v>4</v>
      </c>
      <c r="CF50" s="295" t="n">
        <v>7</v>
      </c>
      <c r="CG50" s="295" t="n">
        <v>2</v>
      </c>
      <c r="CH50" s="295" t="n">
        <v>8</v>
      </c>
      <c r="CI50" s="295" t="n">
        <v>16</v>
      </c>
      <c r="CJ50" s="295" t="n">
        <v>16</v>
      </c>
      <c r="CK50" s="310" t="n">
        <v>15</v>
      </c>
      <c r="CM50" s="295" t="s">
        <v>85</v>
      </c>
      <c r="CN50" s="295" t="n">
        <v>16</v>
      </c>
      <c r="CO50" s="295" t="n">
        <v>11</v>
      </c>
      <c r="CP50" s="295" t="n">
        <v>25</v>
      </c>
      <c r="CQ50" s="295" t="n">
        <v>32</v>
      </c>
      <c r="CR50" s="295" t="n">
        <v>35</v>
      </c>
      <c r="CS50" s="295" t="n">
        <v>47</v>
      </c>
      <c r="CT50" s="295" t="n">
        <v>72</v>
      </c>
      <c r="CU50" s="295" t="n">
        <v>84</v>
      </c>
      <c r="CV50" s="295" t="n">
        <v>87</v>
      </c>
      <c r="CW50" s="295" t="n">
        <v>114</v>
      </c>
      <c r="CX50" s="295" t="n">
        <v>137</v>
      </c>
      <c r="CY50" s="295" t="n">
        <v>132</v>
      </c>
      <c r="CZ50" s="295" t="n">
        <v>191</v>
      </c>
      <c r="DA50" s="310" t="n">
        <v>3</v>
      </c>
      <c r="DD50" s="295" t="s">
        <v>85</v>
      </c>
      <c r="DE50" s="295" t="n">
        <v>5.7</v>
      </c>
      <c r="DF50" s="295" t="n">
        <v>25.1</v>
      </c>
      <c r="DG50" s="295" t="n">
        <v>1.5</v>
      </c>
      <c r="DH50" s="295" t="n">
        <v>0.4</v>
      </c>
      <c r="DI50" s="295" t="n">
        <v>0.9</v>
      </c>
      <c r="DJ50" s="295" t="n">
        <v>1</v>
      </c>
      <c r="DK50" s="295" t="n">
        <v>2</v>
      </c>
      <c r="DL50" s="295" t="n">
        <v>5.2</v>
      </c>
      <c r="DM50" s="295" t="n">
        <v>14.1</v>
      </c>
      <c r="DN50" s="295" t="n">
        <v>29.4</v>
      </c>
      <c r="DO50" s="310" t="n">
        <v>94</v>
      </c>
      <c r="DQ50" s="295" t="s">
        <v>85</v>
      </c>
      <c r="DR50" s="295" t="n">
        <v>6.7</v>
      </c>
      <c r="DS50" s="295" t="n">
        <v>27.7</v>
      </c>
      <c r="DT50" s="295" t="n">
        <v>1.9</v>
      </c>
      <c r="DU50" s="295" t="n">
        <v>0.3</v>
      </c>
      <c r="DV50" s="295" t="n">
        <v>1.1</v>
      </c>
      <c r="DW50" s="295" t="n">
        <v>1.3</v>
      </c>
      <c r="DX50" s="295" t="n">
        <v>2.1</v>
      </c>
      <c r="DY50" s="295" t="n">
        <v>6.8</v>
      </c>
      <c r="DZ50" s="295" t="n">
        <v>17.3</v>
      </c>
      <c r="EA50" s="295" t="n">
        <v>38.4</v>
      </c>
      <c r="EB50" s="310" t="n">
        <v>107</v>
      </c>
      <c r="ED50" s="295" t="s">
        <v>85</v>
      </c>
      <c r="EE50" s="295" t="n">
        <v>4.8</v>
      </c>
      <c r="EF50" s="295" t="n">
        <v>22.5</v>
      </c>
      <c r="EG50" s="295" t="n">
        <v>1.1</v>
      </c>
      <c r="EH50" s="295" t="n">
        <v>0.4</v>
      </c>
      <c r="EI50" s="295" t="n">
        <v>0.6</v>
      </c>
      <c r="EJ50" s="295" t="n">
        <v>0.8</v>
      </c>
      <c r="EK50" s="295" t="n">
        <v>2</v>
      </c>
      <c r="EL50" s="295" t="n">
        <v>3.6</v>
      </c>
      <c r="EM50" s="295" t="n">
        <v>10.7</v>
      </c>
      <c r="EN50" s="295" t="n">
        <v>20.6</v>
      </c>
      <c r="EO50" s="310" t="n">
        <v>82.9</v>
      </c>
      <c r="ER50" s="295" t="s">
        <v>480</v>
      </c>
      <c r="ES50" s="295" t="n">
        <v>643571</v>
      </c>
      <c r="ET50" s="295" t="n">
        <v>68400</v>
      </c>
      <c r="EU50" s="295" t="n">
        <v>71411</v>
      </c>
      <c r="EV50" s="295" t="n">
        <v>70641</v>
      </c>
      <c r="EW50" s="295" t="n">
        <v>64677</v>
      </c>
      <c r="EX50" s="295" t="n">
        <v>59848</v>
      </c>
      <c r="EY50" s="295" t="n">
        <v>53715</v>
      </c>
      <c r="EZ50" s="295" t="n">
        <v>43348</v>
      </c>
      <c r="FA50" s="295" t="n">
        <v>37328</v>
      </c>
      <c r="FB50" s="295" t="n">
        <v>34225</v>
      </c>
      <c r="FC50" s="295" t="n">
        <v>30928</v>
      </c>
      <c r="FD50" s="295" t="n">
        <v>27698</v>
      </c>
      <c r="FE50" s="295" t="n">
        <v>22377</v>
      </c>
      <c r="FF50" s="295" t="n">
        <v>18326</v>
      </c>
      <c r="FG50" s="295" t="n">
        <v>14962</v>
      </c>
      <c r="FH50" s="295" t="n">
        <v>11347</v>
      </c>
      <c r="FI50" s="295" t="n">
        <v>7903</v>
      </c>
      <c r="FJ50" s="310" t="n">
        <v>6437</v>
      </c>
      <c r="FM50" s="295" t="s">
        <v>480</v>
      </c>
      <c r="FN50" s="295" t="n">
        <v>319043</v>
      </c>
      <c r="FO50" s="295" t="n">
        <v>34847</v>
      </c>
      <c r="FP50" s="295" t="n">
        <v>36252</v>
      </c>
      <c r="FQ50" s="295" t="n">
        <v>35697</v>
      </c>
      <c r="FR50" s="295" t="n">
        <v>32704</v>
      </c>
      <c r="FS50" s="295" t="n">
        <v>30111</v>
      </c>
      <c r="FT50" s="295" t="n">
        <v>26703</v>
      </c>
      <c r="FU50" s="295" t="n">
        <v>21483</v>
      </c>
      <c r="FV50" s="295" t="n">
        <v>18467</v>
      </c>
      <c r="FW50" s="295" t="n">
        <v>16487</v>
      </c>
      <c r="FX50" s="295" t="n">
        <v>14722</v>
      </c>
      <c r="FY50" s="295" t="n">
        <v>13420</v>
      </c>
      <c r="FZ50" s="295" t="n">
        <v>10823</v>
      </c>
      <c r="GA50" s="295" t="n">
        <v>8855</v>
      </c>
      <c r="GB50" s="295" t="n">
        <v>7144</v>
      </c>
      <c r="GC50" s="295" t="n">
        <v>5222</v>
      </c>
      <c r="GD50" s="295" t="n">
        <v>3575</v>
      </c>
      <c r="GE50" s="310" t="n">
        <v>2531</v>
      </c>
      <c r="GH50" s="295" t="s">
        <v>480</v>
      </c>
      <c r="GI50" s="295" t="n">
        <v>324528</v>
      </c>
      <c r="GJ50" s="295" t="n">
        <v>33553</v>
      </c>
      <c r="GK50" s="295" t="n">
        <v>35159</v>
      </c>
      <c r="GL50" s="295" t="n">
        <v>34944</v>
      </c>
      <c r="GM50" s="295" t="n">
        <v>31973</v>
      </c>
      <c r="GN50" s="295" t="n">
        <v>29737</v>
      </c>
      <c r="GO50" s="295" t="n">
        <v>27012</v>
      </c>
      <c r="GP50" s="295" t="n">
        <v>21865</v>
      </c>
      <c r="GQ50" s="295" t="n">
        <v>18861</v>
      </c>
      <c r="GR50" s="295" t="n">
        <v>17738</v>
      </c>
      <c r="GS50" s="295" t="n">
        <v>16206</v>
      </c>
      <c r="GT50" s="295" t="n">
        <v>14278</v>
      </c>
      <c r="GU50" s="295" t="n">
        <v>11554</v>
      </c>
      <c r="GV50" s="295" t="n">
        <v>9471</v>
      </c>
      <c r="GW50" s="295" t="n">
        <v>7818</v>
      </c>
      <c r="GX50" s="295" t="n">
        <v>6125</v>
      </c>
      <c r="GY50" s="295" t="n">
        <v>4328</v>
      </c>
      <c r="GZ50" s="310" t="n">
        <v>3906</v>
      </c>
      <c r="HC50" s="196" t="s">
        <v>206</v>
      </c>
      <c r="HD50" s="197" t="s">
        <v>38</v>
      </c>
      <c r="HE50" s="197" t="n">
        <v>1</v>
      </c>
      <c r="HF50" s="198" t="n">
        <f aca="false">FA40</f>
        <v>2363915</v>
      </c>
      <c r="HG50" s="198" t="n">
        <f aca="false">AF40</f>
        <v>3716</v>
      </c>
      <c r="HH50" s="199" t="n">
        <f aca="false">HG50/HF50</f>
        <v>0.00157196853524767</v>
      </c>
      <c r="HI50" s="200" t="n">
        <f aca="false">2*HE50*HH50/(2+HE50*HH50)</f>
        <v>0.00157073396306408</v>
      </c>
      <c r="HK50" s="196" t="s">
        <v>206</v>
      </c>
      <c r="HL50" s="197" t="s">
        <v>38</v>
      </c>
      <c r="HM50" s="197" t="n">
        <v>1</v>
      </c>
      <c r="HN50" s="198" t="n">
        <f aca="false">FV40</f>
        <v>1177920</v>
      </c>
      <c r="HO50" s="198" t="n">
        <f aca="false">BK40</f>
        <v>2332</v>
      </c>
      <c r="HP50" s="199" t="n">
        <f aca="false">HO50/HN50</f>
        <v>0.00197976093452866</v>
      </c>
      <c r="HQ50" s="200" t="n">
        <f aca="false">2*HM50*HP50/(2+HM50*HP50)</f>
        <v>0.00197780314582651</v>
      </c>
      <c r="HS50" s="196" t="s">
        <v>206</v>
      </c>
      <c r="HT50" s="313" t="s">
        <v>38</v>
      </c>
      <c r="HU50" s="313" t="n">
        <v>1</v>
      </c>
      <c r="HV50" s="198" t="n">
        <f aca="false">GQ40</f>
        <v>1185995</v>
      </c>
      <c r="HW50" s="314" t="n">
        <f aca="false">CP40</f>
        <v>1381</v>
      </c>
      <c r="HX50" s="199" t="n">
        <f aca="false">HW50/HV50</f>
        <v>0.001164423121514</v>
      </c>
      <c r="HY50" s="200" t="n">
        <f aca="false">2*HU50*HX50/(2+HU50*HX50)</f>
        <v>0.00116374557538623</v>
      </c>
      <c r="HZ50" s="160" t="n">
        <f aca="false">HV50+HN50-HF50</f>
        <v>0</v>
      </c>
      <c r="IA50" s="160" t="n">
        <f aca="false">HW50+HO50-HG50</f>
        <v>-3</v>
      </c>
      <c r="IC50" s="0" t="n">
        <f aca="false">IC40/IC47</f>
        <v>0.104824762855716</v>
      </c>
      <c r="ID50" s="0" t="n">
        <f aca="false">ID40/ID47</f>
        <v>0.111079885323294</v>
      </c>
      <c r="IE50" s="0" t="n">
        <f aca="false">IE40/IE47</f>
        <v>0.116119961706632</v>
      </c>
      <c r="IF50" s="0" t="n">
        <f aca="false">IF40/IF47</f>
        <v>0.120206792115817</v>
      </c>
      <c r="IG50" s="0" t="n">
        <f aca="false">IG40/IG47</f>
        <v>0.123747082968561</v>
      </c>
      <c r="IH50" s="0" t="n">
        <f aca="false">IH40/IH47</f>
        <v>0.127008675362937</v>
      </c>
      <c r="IJ50" s="0" t="n">
        <f aca="false">IJ40/IJ47</f>
        <v>0.0832982164674353</v>
      </c>
      <c r="IL50" s="0" t="n">
        <f aca="false">IL40/IL47</f>
        <v>0.115396583632225</v>
      </c>
      <c r="IM50" s="203" t="s">
        <v>215</v>
      </c>
      <c r="IN50" s="205" t="n">
        <v>21918</v>
      </c>
    </row>
    <row r="51" customFormat="false" ht="15" hidden="false" customHeight="false" outlineLevel="0" collapsed="false">
      <c r="A51" s="295" t="s">
        <v>480</v>
      </c>
      <c r="B51" s="295" t="n">
        <v>13709</v>
      </c>
      <c r="C51" s="295" t="n">
        <v>77</v>
      </c>
      <c r="D51" s="295" t="n">
        <v>2303</v>
      </c>
      <c r="E51" s="295" t="n">
        <v>4028</v>
      </c>
      <c r="F51" s="295" t="n">
        <v>3326</v>
      </c>
      <c r="G51" s="295" t="n">
        <v>2316</v>
      </c>
      <c r="H51" s="295" t="n">
        <v>1245</v>
      </c>
      <c r="I51" s="295" t="n">
        <v>393</v>
      </c>
      <c r="J51" s="295" t="n">
        <v>17</v>
      </c>
      <c r="K51" s="295" t="n">
        <v>1</v>
      </c>
      <c r="L51" s="310" t="n">
        <v>3</v>
      </c>
      <c r="N51" s="295" t="s">
        <v>480</v>
      </c>
      <c r="O51" s="295" t="n">
        <v>3504</v>
      </c>
      <c r="P51" s="295" t="n">
        <v>130</v>
      </c>
      <c r="Q51" s="295" t="n">
        <v>27</v>
      </c>
      <c r="R51" s="295" t="n">
        <v>87</v>
      </c>
      <c r="S51" s="295" t="n">
        <v>244</v>
      </c>
      <c r="T51" s="295" t="n">
        <v>25</v>
      </c>
      <c r="U51" s="295" t="n">
        <v>14</v>
      </c>
      <c r="V51" s="295" t="n">
        <v>12</v>
      </c>
      <c r="W51" s="295" t="n">
        <v>5</v>
      </c>
      <c r="X51" s="295" t="n">
        <v>32</v>
      </c>
      <c r="Y51" s="295" t="n">
        <v>18</v>
      </c>
      <c r="Z51" s="295" t="n">
        <v>46</v>
      </c>
      <c r="AA51" s="310" t="n">
        <v>71</v>
      </c>
      <c r="AC51" s="295" t="s">
        <v>480</v>
      </c>
      <c r="AD51" s="295" t="n">
        <v>57</v>
      </c>
      <c r="AE51" s="295" t="n">
        <v>51</v>
      </c>
      <c r="AF51" s="295" t="n">
        <v>80</v>
      </c>
      <c r="AG51" s="295" t="n">
        <v>98</v>
      </c>
      <c r="AH51" s="295" t="n">
        <v>119</v>
      </c>
      <c r="AI51" s="295" t="n">
        <v>174</v>
      </c>
      <c r="AJ51" s="295" t="n">
        <v>216</v>
      </c>
      <c r="AK51" s="295" t="n">
        <v>234</v>
      </c>
      <c r="AL51" s="295" t="n">
        <v>322</v>
      </c>
      <c r="AM51" s="295" t="n">
        <v>416</v>
      </c>
      <c r="AN51" s="295" t="n">
        <v>406</v>
      </c>
      <c r="AO51" s="295" t="n">
        <v>385</v>
      </c>
      <c r="AP51" s="295" t="n">
        <v>454</v>
      </c>
      <c r="AQ51" s="310" t="n">
        <v>25</v>
      </c>
      <c r="AS51" s="295" t="s">
        <v>480</v>
      </c>
      <c r="AT51" s="295" t="n">
        <v>1969</v>
      </c>
      <c r="AU51" s="295" t="n">
        <v>75</v>
      </c>
      <c r="AV51" s="295" t="n">
        <v>13</v>
      </c>
      <c r="AW51" s="295" t="n">
        <v>48</v>
      </c>
      <c r="AX51" s="295" t="n">
        <v>136</v>
      </c>
      <c r="AY51" s="295" t="n">
        <v>14</v>
      </c>
      <c r="AZ51" s="295" t="n">
        <v>9</v>
      </c>
      <c r="BA51" s="295" t="n">
        <v>8</v>
      </c>
      <c r="BB51" s="295" t="n">
        <v>2</v>
      </c>
      <c r="BC51" s="295" t="n">
        <v>20</v>
      </c>
      <c r="BD51" s="295" t="n">
        <v>15</v>
      </c>
      <c r="BE51" s="295" t="n">
        <v>32</v>
      </c>
      <c r="BF51" s="310" t="n">
        <v>49</v>
      </c>
      <c r="BH51" s="295" t="s">
        <v>480</v>
      </c>
      <c r="BI51" s="295" t="n">
        <v>30</v>
      </c>
      <c r="BJ51" s="295" t="n">
        <v>36</v>
      </c>
      <c r="BK51" s="295" t="n">
        <v>57</v>
      </c>
      <c r="BL51" s="295" t="n">
        <v>65</v>
      </c>
      <c r="BM51" s="295" t="n">
        <v>82</v>
      </c>
      <c r="BN51" s="295" t="n">
        <v>105</v>
      </c>
      <c r="BO51" s="295" t="n">
        <v>122</v>
      </c>
      <c r="BP51" s="295" t="n">
        <v>131</v>
      </c>
      <c r="BQ51" s="295" t="n">
        <v>183</v>
      </c>
      <c r="BR51" s="295" t="n">
        <v>265</v>
      </c>
      <c r="BS51" s="295" t="n">
        <v>215</v>
      </c>
      <c r="BT51" s="295" t="n">
        <v>188</v>
      </c>
      <c r="BU51" s="295" t="n">
        <v>183</v>
      </c>
      <c r="BV51" s="310" t="n">
        <v>22</v>
      </c>
      <c r="BX51" s="295" t="s">
        <v>480</v>
      </c>
      <c r="BY51" s="295" t="n">
        <v>1535</v>
      </c>
      <c r="BZ51" s="295" t="n">
        <v>55</v>
      </c>
      <c r="CA51" s="295" t="n">
        <v>14</v>
      </c>
      <c r="CB51" s="295" t="n">
        <v>39</v>
      </c>
      <c r="CC51" s="295" t="n">
        <v>108</v>
      </c>
      <c r="CD51" s="295" t="n">
        <v>11</v>
      </c>
      <c r="CE51" s="295" t="n">
        <v>5</v>
      </c>
      <c r="CF51" s="295" t="n">
        <v>4</v>
      </c>
      <c r="CG51" s="295" t="n">
        <v>3</v>
      </c>
      <c r="CH51" s="295" t="n">
        <v>12</v>
      </c>
      <c r="CI51" s="295" t="n">
        <v>3</v>
      </c>
      <c r="CJ51" s="295" t="n">
        <v>14</v>
      </c>
      <c r="CK51" s="310" t="n">
        <v>22</v>
      </c>
      <c r="CM51" s="295" t="s">
        <v>480</v>
      </c>
      <c r="CN51" s="295" t="n">
        <v>27</v>
      </c>
      <c r="CO51" s="295" t="n">
        <v>15</v>
      </c>
      <c r="CP51" s="295" t="n">
        <v>23</v>
      </c>
      <c r="CQ51" s="295" t="n">
        <v>33</v>
      </c>
      <c r="CR51" s="295" t="n">
        <v>37</v>
      </c>
      <c r="CS51" s="295" t="n">
        <v>69</v>
      </c>
      <c r="CT51" s="295" t="n">
        <v>94</v>
      </c>
      <c r="CU51" s="295" t="n">
        <v>103</v>
      </c>
      <c r="CV51" s="295" t="n">
        <v>139</v>
      </c>
      <c r="CW51" s="295" t="n">
        <v>151</v>
      </c>
      <c r="CX51" s="295" t="n">
        <v>191</v>
      </c>
      <c r="CY51" s="295" t="n">
        <v>197</v>
      </c>
      <c r="CZ51" s="295" t="n">
        <v>271</v>
      </c>
      <c r="DA51" s="310" t="n">
        <v>3</v>
      </c>
      <c r="DD51" s="295" t="s">
        <v>480</v>
      </c>
      <c r="DE51" s="295" t="n">
        <v>5.4</v>
      </c>
      <c r="DF51" s="295" t="n">
        <v>17.8</v>
      </c>
      <c r="DG51" s="295" t="n">
        <v>1</v>
      </c>
      <c r="DH51" s="295" t="n">
        <v>0.4</v>
      </c>
      <c r="DI51" s="295" t="n">
        <v>0.9</v>
      </c>
      <c r="DJ51" s="295" t="n">
        <v>1.1</v>
      </c>
      <c r="DK51" s="295" t="n">
        <v>2.5</v>
      </c>
      <c r="DL51" s="295" t="n">
        <v>5</v>
      </c>
      <c r="DM51" s="295" t="n">
        <v>11.1</v>
      </c>
      <c r="DN51" s="295" t="n">
        <v>28.1</v>
      </c>
      <c r="DO51" s="310" t="n">
        <v>86.8</v>
      </c>
      <c r="DQ51" s="295" t="s">
        <v>480</v>
      </c>
      <c r="DR51" s="295" t="n">
        <v>6.2</v>
      </c>
      <c r="DS51" s="295" t="n">
        <v>19.3</v>
      </c>
      <c r="DT51" s="295" t="n">
        <v>1.2</v>
      </c>
      <c r="DU51" s="295" t="n">
        <v>0.5</v>
      </c>
      <c r="DV51" s="295" t="n">
        <v>1.3</v>
      </c>
      <c r="DW51" s="295" t="n">
        <v>1.4</v>
      </c>
      <c r="DX51" s="295" t="n">
        <v>3.5</v>
      </c>
      <c r="DY51" s="295" t="n">
        <v>6.6</v>
      </c>
      <c r="DZ51" s="295" t="n">
        <v>12.9</v>
      </c>
      <c r="EA51" s="295" t="n">
        <v>36.2</v>
      </c>
      <c r="EB51" s="310" t="n">
        <v>96</v>
      </c>
      <c r="ED51" s="295" t="s">
        <v>480</v>
      </c>
      <c r="EE51" s="295" t="n">
        <v>4.7</v>
      </c>
      <c r="EF51" s="295" t="n">
        <v>16.2</v>
      </c>
      <c r="EG51" s="295" t="n">
        <v>0.9</v>
      </c>
      <c r="EH51" s="295" t="n">
        <v>0.2</v>
      </c>
      <c r="EI51" s="295" t="n">
        <v>0.6</v>
      </c>
      <c r="EJ51" s="295" t="n">
        <v>0.9</v>
      </c>
      <c r="EK51" s="295" t="n">
        <v>1.5</v>
      </c>
      <c r="EL51" s="295" t="n">
        <v>3.5</v>
      </c>
      <c r="EM51" s="295" t="n">
        <v>9.4</v>
      </c>
      <c r="EN51" s="295" t="n">
        <v>20.8</v>
      </c>
      <c r="EO51" s="310" t="n">
        <v>80</v>
      </c>
      <c r="ER51" s="295" t="s">
        <v>481</v>
      </c>
      <c r="ES51" s="295" t="n">
        <v>317697</v>
      </c>
      <c r="ET51" s="295" t="n">
        <v>26141</v>
      </c>
      <c r="EU51" s="295" t="n">
        <v>27621</v>
      </c>
      <c r="EV51" s="295" t="n">
        <v>29468</v>
      </c>
      <c r="EW51" s="295" t="n">
        <v>28937</v>
      </c>
      <c r="EX51" s="295" t="n">
        <v>25313</v>
      </c>
      <c r="EY51" s="295" t="n">
        <v>23881</v>
      </c>
      <c r="EZ51" s="295" t="n">
        <v>21573</v>
      </c>
      <c r="FA51" s="295" t="n">
        <v>20276</v>
      </c>
      <c r="FB51" s="295" t="n">
        <v>19651</v>
      </c>
      <c r="FC51" s="295" t="n">
        <v>18008</v>
      </c>
      <c r="FD51" s="295" t="n">
        <v>16883</v>
      </c>
      <c r="FE51" s="295" t="n">
        <v>14763</v>
      </c>
      <c r="FF51" s="295" t="n">
        <v>12929</v>
      </c>
      <c r="FG51" s="295" t="n">
        <v>10653</v>
      </c>
      <c r="FH51" s="295" t="n">
        <v>8601</v>
      </c>
      <c r="FI51" s="295" t="n">
        <v>6466</v>
      </c>
      <c r="FJ51" s="310" t="n">
        <v>6533</v>
      </c>
      <c r="FM51" s="295" t="s">
        <v>481</v>
      </c>
      <c r="FN51" s="295" t="n">
        <v>159025</v>
      </c>
      <c r="FO51" s="295" t="n">
        <v>13203</v>
      </c>
      <c r="FP51" s="295" t="n">
        <v>14127</v>
      </c>
      <c r="FQ51" s="295" t="n">
        <v>14985</v>
      </c>
      <c r="FR51" s="295" t="n">
        <v>14717</v>
      </c>
      <c r="FS51" s="295" t="n">
        <v>12962</v>
      </c>
      <c r="FT51" s="295" t="n">
        <v>12331</v>
      </c>
      <c r="FU51" s="295" t="n">
        <v>10939</v>
      </c>
      <c r="FV51" s="295" t="n">
        <v>10212</v>
      </c>
      <c r="FW51" s="295" t="n">
        <v>9958</v>
      </c>
      <c r="FX51" s="295" t="n">
        <v>9142</v>
      </c>
      <c r="FY51" s="295" t="n">
        <v>8561</v>
      </c>
      <c r="FZ51" s="295" t="n">
        <v>7417</v>
      </c>
      <c r="GA51" s="295" t="n">
        <v>6479</v>
      </c>
      <c r="GB51" s="295" t="n">
        <v>5121</v>
      </c>
      <c r="GC51" s="295" t="n">
        <v>3949</v>
      </c>
      <c r="GD51" s="295" t="n">
        <v>2656</v>
      </c>
      <c r="GE51" s="310" t="n">
        <v>2266</v>
      </c>
      <c r="GH51" s="295" t="s">
        <v>481</v>
      </c>
      <c r="GI51" s="295" t="n">
        <v>158672</v>
      </c>
      <c r="GJ51" s="295" t="n">
        <v>12938</v>
      </c>
      <c r="GK51" s="295" t="n">
        <v>13494</v>
      </c>
      <c r="GL51" s="295" t="n">
        <v>14483</v>
      </c>
      <c r="GM51" s="295" t="n">
        <v>14220</v>
      </c>
      <c r="GN51" s="295" t="n">
        <v>12351</v>
      </c>
      <c r="GO51" s="295" t="n">
        <v>11550</v>
      </c>
      <c r="GP51" s="295" t="n">
        <v>10634</v>
      </c>
      <c r="GQ51" s="295" t="n">
        <v>10064</v>
      </c>
      <c r="GR51" s="295" t="n">
        <v>9693</v>
      </c>
      <c r="GS51" s="295" t="n">
        <v>8866</v>
      </c>
      <c r="GT51" s="295" t="n">
        <v>8322</v>
      </c>
      <c r="GU51" s="295" t="n">
        <v>7346</v>
      </c>
      <c r="GV51" s="295" t="n">
        <v>6450</v>
      </c>
      <c r="GW51" s="295" t="n">
        <v>5532</v>
      </c>
      <c r="GX51" s="295" t="n">
        <v>4652</v>
      </c>
      <c r="GY51" s="295" t="n">
        <v>3810</v>
      </c>
      <c r="GZ51" s="310" t="n">
        <v>4267</v>
      </c>
      <c r="HC51" s="203" t="s">
        <v>207</v>
      </c>
      <c r="HD51" s="204" t="s">
        <v>39</v>
      </c>
      <c r="HE51" s="204" t="n">
        <v>1</v>
      </c>
      <c r="HF51" s="205" t="n">
        <f aca="false">FB40</f>
        <v>2239826</v>
      </c>
      <c r="HG51" s="205" t="n">
        <f aca="false">AG40</f>
        <v>5214</v>
      </c>
      <c r="HH51" s="206" t="n">
        <f aca="false">HG51/HF51</f>
        <v>0.00232785939622096</v>
      </c>
      <c r="HI51" s="207" t="n">
        <f aca="false">2*HE51*HH51/(2+HE51*HH51)</f>
        <v>0.00232515308149675</v>
      </c>
      <c r="HK51" s="203" t="s">
        <v>207</v>
      </c>
      <c r="HL51" s="204" t="s">
        <v>39</v>
      </c>
      <c r="HM51" s="204" t="n">
        <v>1</v>
      </c>
      <c r="HN51" s="205" t="n">
        <f aca="false">FW40</f>
        <v>1103394</v>
      </c>
      <c r="HO51" s="205" t="n">
        <f aca="false">BL40</f>
        <v>3203</v>
      </c>
      <c r="HP51" s="206" t="n">
        <f aca="false">HO51/HN51</f>
        <v>0.00290286153450173</v>
      </c>
      <c r="HQ51" s="207" t="n">
        <f aca="false">2*HM51*HP51/(2+HM51*HP51)</f>
        <v>0.00289865433841133</v>
      </c>
      <c r="HS51" s="203" t="s">
        <v>207</v>
      </c>
      <c r="HT51" s="316" t="s">
        <v>39</v>
      </c>
      <c r="HU51" s="316" t="n">
        <v>1</v>
      </c>
      <c r="HV51" s="205" t="n">
        <f aca="false">GR40</f>
        <v>1136432</v>
      </c>
      <c r="HW51" s="317" t="n">
        <f aca="false">CQ40</f>
        <v>2008</v>
      </c>
      <c r="HX51" s="206" t="n">
        <f aca="false">HW51/HV51</f>
        <v>0.00176693370126853</v>
      </c>
      <c r="HY51" s="207" t="n">
        <f aca="false">2*HU51*HX51/(2+HU51*HX51)</f>
        <v>0.00176537405181478</v>
      </c>
      <c r="HZ51" s="160" t="n">
        <f aca="false">HV51+HN51-HF51</f>
        <v>0</v>
      </c>
      <c r="IA51" s="160" t="n">
        <f aca="false">HW51+HO51-HG51</f>
        <v>-3</v>
      </c>
      <c r="IC51" s="0" t="n">
        <f aca="false">IC41/IC47</f>
        <v>0.0245941088367449</v>
      </c>
      <c r="ID51" s="0" t="n">
        <f aca="false">ID41/ID47</f>
        <v>0.0236789052238791</v>
      </c>
      <c r="IE51" s="0" t="n">
        <f aca="false">IE41/IE47</f>
        <v>0.024479312322886</v>
      </c>
      <c r="IF51" s="0" t="n">
        <f aca="false">IF41/IF47</f>
        <v>0.026386173252856</v>
      </c>
      <c r="IG51" s="0" t="n">
        <f aca="false">IG41/IG47</f>
        <v>0.0288268113495964</v>
      </c>
      <c r="IH51" s="0" t="n">
        <f aca="false">IH41/IH47</f>
        <v>0.0314452785488614</v>
      </c>
      <c r="IJ51" s="0" t="n">
        <f aca="false">IJ41/IJ47</f>
        <v>0.0152189928179693</v>
      </c>
      <c r="IL51" s="0" t="n">
        <f aca="false">IL41/IL47</f>
        <v>0.0291982866050571</v>
      </c>
      <c r="IM51" s="196" t="s">
        <v>216</v>
      </c>
      <c r="IN51" s="198" t="n">
        <v>15070</v>
      </c>
    </row>
    <row r="52" customFormat="false" ht="15" hidden="false" customHeight="false" outlineLevel="0" collapsed="false">
      <c r="A52" s="295" t="s">
        <v>481</v>
      </c>
      <c r="B52" s="295" t="n">
        <v>5534</v>
      </c>
      <c r="C52" s="295" t="n">
        <v>33</v>
      </c>
      <c r="D52" s="295" t="n">
        <v>913</v>
      </c>
      <c r="E52" s="295" t="n">
        <v>1486</v>
      </c>
      <c r="F52" s="295" t="n">
        <v>1418</v>
      </c>
      <c r="G52" s="295" t="n">
        <v>1019</v>
      </c>
      <c r="H52" s="295" t="n">
        <v>498</v>
      </c>
      <c r="I52" s="295" t="n">
        <v>131</v>
      </c>
      <c r="J52" s="295" t="n">
        <v>5</v>
      </c>
      <c r="K52" s="295" t="n">
        <v>0</v>
      </c>
      <c r="L52" s="310" t="n">
        <v>31</v>
      </c>
      <c r="N52" s="295" t="s">
        <v>481</v>
      </c>
      <c r="O52" s="295" t="n">
        <v>2345</v>
      </c>
      <c r="P52" s="295" t="n">
        <v>48</v>
      </c>
      <c r="Q52" s="295" t="n">
        <v>15</v>
      </c>
      <c r="R52" s="295" t="n">
        <v>18</v>
      </c>
      <c r="S52" s="295" t="n">
        <v>81</v>
      </c>
      <c r="T52" s="295" t="n">
        <v>3</v>
      </c>
      <c r="U52" s="295" t="n">
        <v>3</v>
      </c>
      <c r="V52" s="295" t="n">
        <v>0</v>
      </c>
      <c r="W52" s="295" t="n">
        <v>3</v>
      </c>
      <c r="X52" s="295" t="n">
        <v>3</v>
      </c>
      <c r="Y52" s="295" t="n">
        <v>5</v>
      </c>
      <c r="Z52" s="295" t="n">
        <v>25</v>
      </c>
      <c r="AA52" s="310" t="n">
        <v>15</v>
      </c>
      <c r="AC52" s="295" t="s">
        <v>481</v>
      </c>
      <c r="AD52" s="295" t="n">
        <v>10</v>
      </c>
      <c r="AE52" s="295" t="n">
        <v>16</v>
      </c>
      <c r="AF52" s="295" t="n">
        <v>17</v>
      </c>
      <c r="AG52" s="295" t="n">
        <v>36</v>
      </c>
      <c r="AH52" s="295" t="n">
        <v>70</v>
      </c>
      <c r="AI52" s="295" t="n">
        <v>95</v>
      </c>
      <c r="AJ52" s="295" t="n">
        <v>122</v>
      </c>
      <c r="AK52" s="295" t="n">
        <v>188</v>
      </c>
      <c r="AL52" s="295" t="n">
        <v>210</v>
      </c>
      <c r="AM52" s="295" t="n">
        <v>244</v>
      </c>
      <c r="AN52" s="295" t="n">
        <v>319</v>
      </c>
      <c r="AO52" s="295" t="n">
        <v>329</v>
      </c>
      <c r="AP52" s="295" t="n">
        <v>551</v>
      </c>
      <c r="AQ52" s="310" t="n">
        <v>0</v>
      </c>
      <c r="AS52" s="295" t="s">
        <v>481</v>
      </c>
      <c r="AT52" s="295" t="n">
        <v>1306</v>
      </c>
      <c r="AU52" s="295" t="n">
        <v>24</v>
      </c>
      <c r="AV52" s="295" t="n">
        <v>8</v>
      </c>
      <c r="AW52" s="295" t="n">
        <v>10</v>
      </c>
      <c r="AX52" s="295" t="n">
        <v>42</v>
      </c>
      <c r="AY52" s="295" t="n">
        <v>1</v>
      </c>
      <c r="AZ52" s="295" t="n">
        <v>2</v>
      </c>
      <c r="BA52" s="295" t="n">
        <v>0</v>
      </c>
      <c r="BB52" s="295" t="n">
        <v>2</v>
      </c>
      <c r="BC52" s="295" t="n">
        <v>2</v>
      </c>
      <c r="BD52" s="295" t="n">
        <v>2</v>
      </c>
      <c r="BE52" s="295" t="n">
        <v>14</v>
      </c>
      <c r="BF52" s="310" t="n">
        <v>11</v>
      </c>
      <c r="BH52" s="295" t="s">
        <v>481</v>
      </c>
      <c r="BI52" s="295" t="n">
        <v>5</v>
      </c>
      <c r="BJ52" s="295" t="n">
        <v>11</v>
      </c>
      <c r="BK52" s="295" t="n">
        <v>10</v>
      </c>
      <c r="BL52" s="295" t="n">
        <v>22</v>
      </c>
      <c r="BM52" s="295" t="n">
        <v>43</v>
      </c>
      <c r="BN52" s="295" t="n">
        <v>60</v>
      </c>
      <c r="BO52" s="295" t="n">
        <v>81</v>
      </c>
      <c r="BP52" s="295" t="n">
        <v>132</v>
      </c>
      <c r="BQ52" s="295" t="n">
        <v>154</v>
      </c>
      <c r="BR52" s="295" t="n">
        <v>158</v>
      </c>
      <c r="BS52" s="295" t="n">
        <v>185</v>
      </c>
      <c r="BT52" s="295" t="n">
        <v>162</v>
      </c>
      <c r="BU52" s="295" t="n">
        <v>207</v>
      </c>
      <c r="BV52" s="310" t="n">
        <v>0</v>
      </c>
      <c r="BX52" s="295" t="s">
        <v>481</v>
      </c>
      <c r="BY52" s="295" t="n">
        <v>1039</v>
      </c>
      <c r="BZ52" s="295" t="n">
        <v>24</v>
      </c>
      <c r="CA52" s="295" t="n">
        <v>7</v>
      </c>
      <c r="CB52" s="295" t="n">
        <v>8</v>
      </c>
      <c r="CC52" s="295" t="n">
        <v>39</v>
      </c>
      <c r="CD52" s="295" t="n">
        <v>2</v>
      </c>
      <c r="CE52" s="295" t="n">
        <v>1</v>
      </c>
      <c r="CF52" s="295" t="n">
        <v>0</v>
      </c>
      <c r="CG52" s="295" t="n">
        <v>1</v>
      </c>
      <c r="CH52" s="295" t="n">
        <v>1</v>
      </c>
      <c r="CI52" s="295" t="n">
        <v>3</v>
      </c>
      <c r="CJ52" s="295" t="n">
        <v>11</v>
      </c>
      <c r="CK52" s="310" t="n">
        <v>4</v>
      </c>
      <c r="CM52" s="295" t="s">
        <v>481</v>
      </c>
      <c r="CN52" s="295" t="n">
        <v>5</v>
      </c>
      <c r="CO52" s="295" t="n">
        <v>5</v>
      </c>
      <c r="CP52" s="295" t="n">
        <v>7</v>
      </c>
      <c r="CQ52" s="295" t="n">
        <v>14</v>
      </c>
      <c r="CR52" s="295" t="n">
        <v>27</v>
      </c>
      <c r="CS52" s="295" t="n">
        <v>35</v>
      </c>
      <c r="CT52" s="295" t="n">
        <v>41</v>
      </c>
      <c r="CU52" s="295" t="n">
        <v>56</v>
      </c>
      <c r="CV52" s="295" t="n">
        <v>56</v>
      </c>
      <c r="CW52" s="295" t="n">
        <v>86</v>
      </c>
      <c r="CX52" s="295" t="n">
        <v>134</v>
      </c>
      <c r="CY52" s="295" t="n">
        <v>167</v>
      </c>
      <c r="CZ52" s="295" t="n">
        <v>344</v>
      </c>
      <c r="DA52" s="310" t="n">
        <v>0</v>
      </c>
      <c r="DD52" s="295" t="s">
        <v>481</v>
      </c>
      <c r="DE52" s="295" t="n">
        <v>7.4</v>
      </c>
      <c r="DF52" s="295" t="n">
        <v>14.6</v>
      </c>
      <c r="DG52" s="295" t="n">
        <v>0.4</v>
      </c>
      <c r="DH52" s="295" t="n">
        <v>0.1</v>
      </c>
      <c r="DI52" s="295" t="n">
        <v>0.7</v>
      </c>
      <c r="DJ52" s="295" t="n">
        <v>0.6</v>
      </c>
      <c r="DK52" s="295" t="n">
        <v>1.3</v>
      </c>
      <c r="DL52" s="295" t="n">
        <v>4.7</v>
      </c>
      <c r="DM52" s="295" t="n">
        <v>11.2</v>
      </c>
      <c r="DN52" s="295" t="n">
        <v>23.6</v>
      </c>
      <c r="DO52" s="310" t="n">
        <v>92.2</v>
      </c>
      <c r="DQ52" s="295" t="s">
        <v>481</v>
      </c>
      <c r="DR52" s="295" t="n">
        <v>8.2</v>
      </c>
      <c r="DS52" s="295" t="n">
        <v>14.7</v>
      </c>
      <c r="DT52" s="295" t="n">
        <v>0.5</v>
      </c>
      <c r="DU52" s="295" t="n">
        <v>0.1</v>
      </c>
      <c r="DV52" s="295" t="n">
        <v>0.9</v>
      </c>
      <c r="DW52" s="295" t="n">
        <v>0.7</v>
      </c>
      <c r="DX52" s="295" t="n">
        <v>1.6</v>
      </c>
      <c r="DY52" s="295" t="n">
        <v>5.8</v>
      </c>
      <c r="DZ52" s="295" t="n">
        <v>15.3</v>
      </c>
      <c r="EA52" s="295" t="n">
        <v>34.4</v>
      </c>
      <c r="EB52" s="310" t="n">
        <v>112.6</v>
      </c>
      <c r="ED52" s="295" t="s">
        <v>481</v>
      </c>
      <c r="EE52" s="295" t="n">
        <v>6.5</v>
      </c>
      <c r="EF52" s="295" t="n">
        <v>14.6</v>
      </c>
      <c r="EG52" s="295" t="n">
        <v>0.4</v>
      </c>
      <c r="EH52" s="295" t="n">
        <v>0.1</v>
      </c>
      <c r="EI52" s="295" t="n">
        <v>0.6</v>
      </c>
      <c r="EJ52" s="295" t="n">
        <v>0.5</v>
      </c>
      <c r="EK52" s="295" t="n">
        <v>1.1</v>
      </c>
      <c r="EL52" s="295" t="n">
        <v>3.6</v>
      </c>
      <c r="EM52" s="295" t="n">
        <v>7</v>
      </c>
      <c r="EN52" s="295" t="n">
        <v>13.9</v>
      </c>
      <c r="EO52" s="310" t="n">
        <v>79.9</v>
      </c>
      <c r="ER52" s="295" t="s">
        <v>482</v>
      </c>
      <c r="ES52" s="295" t="n">
        <v>313918</v>
      </c>
      <c r="ET52" s="295" t="n">
        <v>30006</v>
      </c>
      <c r="EU52" s="295" t="n">
        <v>33764</v>
      </c>
      <c r="EV52" s="295" t="n">
        <v>34322</v>
      </c>
      <c r="EW52" s="295" t="n">
        <v>29717</v>
      </c>
      <c r="EX52" s="295" t="n">
        <v>28536</v>
      </c>
      <c r="EY52" s="295" t="n">
        <v>28356</v>
      </c>
      <c r="EZ52" s="295" t="n">
        <v>21999</v>
      </c>
      <c r="FA52" s="295" t="n">
        <v>19356</v>
      </c>
      <c r="FB52" s="295" t="n">
        <v>17974</v>
      </c>
      <c r="FC52" s="295" t="n">
        <v>15857</v>
      </c>
      <c r="FD52" s="295" t="n">
        <v>13954</v>
      </c>
      <c r="FE52" s="295" t="n">
        <v>11065</v>
      </c>
      <c r="FF52" s="295" t="n">
        <v>8708</v>
      </c>
      <c r="FG52" s="295" t="n">
        <v>7092</v>
      </c>
      <c r="FH52" s="295" t="n">
        <v>5576</v>
      </c>
      <c r="FI52" s="295" t="n">
        <v>4075</v>
      </c>
      <c r="FJ52" s="310" t="n">
        <v>3561</v>
      </c>
      <c r="FM52" s="295" t="s">
        <v>482</v>
      </c>
      <c r="FN52" s="295" t="n">
        <v>157824</v>
      </c>
      <c r="FO52" s="295" t="n">
        <v>15204</v>
      </c>
      <c r="FP52" s="295" t="n">
        <v>17174</v>
      </c>
      <c r="FQ52" s="295" t="n">
        <v>17358</v>
      </c>
      <c r="FR52" s="295" t="n">
        <v>15032</v>
      </c>
      <c r="FS52" s="295" t="n">
        <v>14498</v>
      </c>
      <c r="FT52" s="295" t="n">
        <v>14337</v>
      </c>
      <c r="FU52" s="295" t="n">
        <v>11173</v>
      </c>
      <c r="FV52" s="295" t="n">
        <v>9849</v>
      </c>
      <c r="FW52" s="295" t="n">
        <v>9097</v>
      </c>
      <c r="FX52" s="295" t="n">
        <v>8020</v>
      </c>
      <c r="FY52" s="295" t="n">
        <v>7121</v>
      </c>
      <c r="FZ52" s="295" t="n">
        <v>5588</v>
      </c>
      <c r="GA52" s="295" t="n">
        <v>4291</v>
      </c>
      <c r="GB52" s="295" t="n">
        <v>3301</v>
      </c>
      <c r="GC52" s="295" t="n">
        <v>2549</v>
      </c>
      <c r="GD52" s="295" t="n">
        <v>1831</v>
      </c>
      <c r="GE52" s="310" t="n">
        <v>1401</v>
      </c>
      <c r="GH52" s="295" t="s">
        <v>482</v>
      </c>
      <c r="GI52" s="295" t="n">
        <v>156094</v>
      </c>
      <c r="GJ52" s="295" t="n">
        <v>14802</v>
      </c>
      <c r="GK52" s="295" t="n">
        <v>16590</v>
      </c>
      <c r="GL52" s="295" t="n">
        <v>16964</v>
      </c>
      <c r="GM52" s="295" t="n">
        <v>14685</v>
      </c>
      <c r="GN52" s="295" t="n">
        <v>14038</v>
      </c>
      <c r="GO52" s="295" t="n">
        <v>14019</v>
      </c>
      <c r="GP52" s="295" t="n">
        <v>10826</v>
      </c>
      <c r="GQ52" s="295" t="n">
        <v>9507</v>
      </c>
      <c r="GR52" s="295" t="n">
        <v>8877</v>
      </c>
      <c r="GS52" s="295" t="n">
        <v>7837</v>
      </c>
      <c r="GT52" s="295" t="n">
        <v>6833</v>
      </c>
      <c r="GU52" s="295" t="n">
        <v>5477</v>
      </c>
      <c r="GV52" s="295" t="n">
        <v>4417</v>
      </c>
      <c r="GW52" s="295" t="n">
        <v>3791</v>
      </c>
      <c r="GX52" s="295" t="n">
        <v>3027</v>
      </c>
      <c r="GY52" s="295" t="n">
        <v>2244</v>
      </c>
      <c r="GZ52" s="310" t="n">
        <v>2160</v>
      </c>
      <c r="HC52" s="196" t="s">
        <v>208</v>
      </c>
      <c r="HD52" s="197" t="s">
        <v>40</v>
      </c>
      <c r="HE52" s="197" t="n">
        <v>1</v>
      </c>
      <c r="HF52" s="198" t="n">
        <f aca="false">FC40</f>
        <v>2101474</v>
      </c>
      <c r="HG52" s="198" t="n">
        <f aca="false">AH40</f>
        <v>7885</v>
      </c>
      <c r="HH52" s="199" t="n">
        <f aca="false">HG52/HF52</f>
        <v>0.00375212826806327</v>
      </c>
      <c r="HI52" s="200" t="n">
        <f aca="false">2*HE52*HH52/(2+HE52*HH52)</f>
        <v>0.00374510221611733</v>
      </c>
      <c r="HK52" s="196" t="s">
        <v>208</v>
      </c>
      <c r="HL52" s="197" t="s">
        <v>40</v>
      </c>
      <c r="HM52" s="197" t="n">
        <v>1</v>
      </c>
      <c r="HN52" s="198" t="n">
        <f aca="false">FX40</f>
        <v>1015946</v>
      </c>
      <c r="HO52" s="198" t="n">
        <f aca="false">BM40</f>
        <v>4959</v>
      </c>
      <c r="HP52" s="199" t="n">
        <f aca="false">HO52/HN52</f>
        <v>0.00488116494380607</v>
      </c>
      <c r="HQ52" s="200" t="n">
        <f aca="false">2*HM52*HP52/(2+HM52*HP52)</f>
        <v>0.00486928106179588</v>
      </c>
      <c r="HS52" s="196" t="s">
        <v>208</v>
      </c>
      <c r="HT52" s="313" t="s">
        <v>40</v>
      </c>
      <c r="HU52" s="313" t="n">
        <v>1</v>
      </c>
      <c r="HV52" s="198" t="n">
        <f aca="false">GS40</f>
        <v>1085528</v>
      </c>
      <c r="HW52" s="314" t="n">
        <f aca="false">CR40</f>
        <v>2926</v>
      </c>
      <c r="HX52" s="199" t="n">
        <f aca="false">HW52/HV52</f>
        <v>0.00269546248461578</v>
      </c>
      <c r="HY52" s="200" t="n">
        <f aca="false">2*HU52*HX52/(2+HU52*HX52)</f>
        <v>0.00269183461500601</v>
      </c>
      <c r="HZ52" s="160" t="n">
        <f aca="false">HV52+HN52-HF52</f>
        <v>0</v>
      </c>
      <c r="IA52" s="160" t="n">
        <f aca="false">HW52+HO52-HG52</f>
        <v>0</v>
      </c>
      <c r="IC52" s="0" t="n">
        <f aca="false">IC42/IC47</f>
        <v>0.00349076385421867</v>
      </c>
      <c r="ID52" s="0" t="n">
        <f aca="false">ID42/ID47</f>
        <v>0.00453261826279233</v>
      </c>
      <c r="IE52" s="0" t="n">
        <f aca="false">IE42/IE47</f>
        <v>0.00499283669672932</v>
      </c>
      <c r="IF52" s="0" t="n">
        <f aca="false">IF42/IF47</f>
        <v>0.00515205330109758</v>
      </c>
      <c r="IG52" s="0" t="n">
        <f aca="false">IG42/IG47</f>
        <v>0.00524173740267795</v>
      </c>
      <c r="IH52" s="0" t="n">
        <f aca="false">IH42/IH47</f>
        <v>0.00531614628228172</v>
      </c>
      <c r="IJ52" s="0" t="n">
        <f aca="false">IJ42/IJ47</f>
        <v>0.00238592576648244</v>
      </c>
      <c r="IL52" s="0" t="n">
        <f aca="false">IL42/IL47</f>
        <v>0.00403335670863799</v>
      </c>
      <c r="IM52" s="203" t="n">
        <v>90</v>
      </c>
      <c r="IN52" s="205" t="n">
        <v>6017</v>
      </c>
    </row>
    <row r="53" customFormat="false" ht="15" hidden="false" customHeight="false" outlineLevel="0" collapsed="false">
      <c r="A53" s="295" t="s">
        <v>482</v>
      </c>
      <c r="B53" s="295" t="n">
        <v>6608</v>
      </c>
      <c r="C53" s="295" t="n">
        <v>39</v>
      </c>
      <c r="D53" s="295" t="n">
        <v>1127</v>
      </c>
      <c r="E53" s="295" t="n">
        <v>1892</v>
      </c>
      <c r="F53" s="295" t="n">
        <v>1764</v>
      </c>
      <c r="G53" s="295" t="n">
        <v>1088</v>
      </c>
      <c r="H53" s="295" t="n">
        <v>544</v>
      </c>
      <c r="I53" s="295" t="n">
        <v>118</v>
      </c>
      <c r="J53" s="295" t="n">
        <v>15</v>
      </c>
      <c r="K53" s="295" t="n">
        <v>1</v>
      </c>
      <c r="L53" s="310" t="n">
        <v>20</v>
      </c>
      <c r="N53" s="295" t="s">
        <v>482</v>
      </c>
      <c r="O53" s="295" t="n">
        <v>1700</v>
      </c>
      <c r="P53" s="295" t="n">
        <v>71</v>
      </c>
      <c r="Q53" s="295" t="n">
        <v>16</v>
      </c>
      <c r="R53" s="295" t="n">
        <v>33</v>
      </c>
      <c r="S53" s="295" t="n">
        <v>120</v>
      </c>
      <c r="T53" s="295" t="n">
        <v>11</v>
      </c>
      <c r="U53" s="295" t="n">
        <v>5</v>
      </c>
      <c r="V53" s="295" t="n">
        <v>4</v>
      </c>
      <c r="W53" s="295" t="n">
        <v>4</v>
      </c>
      <c r="X53" s="295" t="n">
        <v>8</v>
      </c>
      <c r="Y53" s="295" t="n">
        <v>9</v>
      </c>
      <c r="Z53" s="295" t="n">
        <v>20</v>
      </c>
      <c r="AA53" s="310" t="n">
        <v>21</v>
      </c>
      <c r="AC53" s="295" t="s">
        <v>482</v>
      </c>
      <c r="AD53" s="295" t="n">
        <v>19</v>
      </c>
      <c r="AE53" s="295" t="n">
        <v>20</v>
      </c>
      <c r="AF53" s="295" t="n">
        <v>28</v>
      </c>
      <c r="AG53" s="295" t="n">
        <v>30</v>
      </c>
      <c r="AH53" s="295" t="n">
        <v>48</v>
      </c>
      <c r="AI53" s="295" t="n">
        <v>100</v>
      </c>
      <c r="AJ53" s="295" t="n">
        <v>111</v>
      </c>
      <c r="AK53" s="295" t="n">
        <v>118</v>
      </c>
      <c r="AL53" s="295" t="n">
        <v>159</v>
      </c>
      <c r="AM53" s="295" t="n">
        <v>207</v>
      </c>
      <c r="AN53" s="295" t="n">
        <v>223</v>
      </c>
      <c r="AO53" s="295" t="n">
        <v>173</v>
      </c>
      <c r="AP53" s="295" t="n">
        <v>262</v>
      </c>
      <c r="AQ53" s="310" t="n">
        <v>0</v>
      </c>
      <c r="AS53" s="295" t="s">
        <v>482</v>
      </c>
      <c r="AT53" s="295" t="n">
        <v>935</v>
      </c>
      <c r="AU53" s="295" t="n">
        <v>41</v>
      </c>
      <c r="AV53" s="295" t="n">
        <v>9</v>
      </c>
      <c r="AW53" s="295" t="n">
        <v>17</v>
      </c>
      <c r="AX53" s="295" t="n">
        <v>67</v>
      </c>
      <c r="AY53" s="295" t="n">
        <v>3</v>
      </c>
      <c r="AZ53" s="295" t="n">
        <v>2</v>
      </c>
      <c r="BA53" s="295" t="n">
        <v>3</v>
      </c>
      <c r="BB53" s="295" t="n">
        <v>3</v>
      </c>
      <c r="BC53" s="295" t="n">
        <v>7</v>
      </c>
      <c r="BD53" s="295" t="n">
        <v>3</v>
      </c>
      <c r="BE53" s="295" t="n">
        <v>13</v>
      </c>
      <c r="BF53" s="310" t="n">
        <v>16</v>
      </c>
      <c r="BH53" s="295" t="s">
        <v>482</v>
      </c>
      <c r="BI53" s="295" t="n">
        <v>12</v>
      </c>
      <c r="BJ53" s="295" t="n">
        <v>13</v>
      </c>
      <c r="BK53" s="295" t="n">
        <v>14</v>
      </c>
      <c r="BL53" s="295" t="n">
        <v>16</v>
      </c>
      <c r="BM53" s="295" t="n">
        <v>29</v>
      </c>
      <c r="BN53" s="295" t="n">
        <v>61</v>
      </c>
      <c r="BO53" s="295" t="n">
        <v>71</v>
      </c>
      <c r="BP53" s="295" t="n">
        <v>66</v>
      </c>
      <c r="BQ53" s="295" t="n">
        <v>98</v>
      </c>
      <c r="BR53" s="295" t="n">
        <v>127</v>
      </c>
      <c r="BS53" s="295" t="n">
        <v>125</v>
      </c>
      <c r="BT53" s="295" t="n">
        <v>87</v>
      </c>
      <c r="BU53" s="295" t="n">
        <v>99</v>
      </c>
      <c r="BV53" s="310" t="n">
        <v>0</v>
      </c>
      <c r="BX53" s="295" t="s">
        <v>482</v>
      </c>
      <c r="BY53" s="295" t="n">
        <v>765</v>
      </c>
      <c r="BZ53" s="295" t="n">
        <v>30</v>
      </c>
      <c r="CA53" s="295" t="n">
        <v>7</v>
      </c>
      <c r="CB53" s="295" t="n">
        <v>16</v>
      </c>
      <c r="CC53" s="295" t="n">
        <v>53</v>
      </c>
      <c r="CD53" s="295" t="n">
        <v>8</v>
      </c>
      <c r="CE53" s="295" t="n">
        <v>3</v>
      </c>
      <c r="CF53" s="295" t="n">
        <v>1</v>
      </c>
      <c r="CG53" s="295" t="n">
        <v>1</v>
      </c>
      <c r="CH53" s="295" t="n">
        <v>1</v>
      </c>
      <c r="CI53" s="295" t="n">
        <v>6</v>
      </c>
      <c r="CJ53" s="295" t="n">
        <v>7</v>
      </c>
      <c r="CK53" s="310" t="n">
        <v>5</v>
      </c>
      <c r="CM53" s="295" t="s">
        <v>482</v>
      </c>
      <c r="CN53" s="295" t="n">
        <v>7</v>
      </c>
      <c r="CO53" s="295" t="n">
        <v>7</v>
      </c>
      <c r="CP53" s="295" t="n">
        <v>14</v>
      </c>
      <c r="CQ53" s="295" t="n">
        <v>14</v>
      </c>
      <c r="CR53" s="295" t="n">
        <v>19</v>
      </c>
      <c r="CS53" s="295" t="n">
        <v>39</v>
      </c>
      <c r="CT53" s="295" t="n">
        <v>40</v>
      </c>
      <c r="CU53" s="295" t="n">
        <v>52</v>
      </c>
      <c r="CV53" s="295" t="n">
        <v>61</v>
      </c>
      <c r="CW53" s="295" t="n">
        <v>80</v>
      </c>
      <c r="CX53" s="295" t="n">
        <v>98</v>
      </c>
      <c r="CY53" s="295" t="n">
        <v>86</v>
      </c>
      <c r="CZ53" s="295" t="n">
        <v>163</v>
      </c>
      <c r="DA53" s="310" t="n">
        <v>0</v>
      </c>
      <c r="DD53" s="295" t="s">
        <v>482</v>
      </c>
      <c r="DE53" s="295" t="n">
        <v>5.4</v>
      </c>
      <c r="DF53" s="295" t="n">
        <v>18.2</v>
      </c>
      <c r="DG53" s="295" t="n">
        <v>1</v>
      </c>
      <c r="DH53" s="295" t="n">
        <v>0.2</v>
      </c>
      <c r="DI53" s="295" t="n">
        <v>0.7</v>
      </c>
      <c r="DJ53" s="295" t="n">
        <v>0.8</v>
      </c>
      <c r="DK53" s="295" t="n">
        <v>1.6</v>
      </c>
      <c r="DL53" s="295" t="n">
        <v>5</v>
      </c>
      <c r="DM53" s="295" t="n">
        <v>11.6</v>
      </c>
      <c r="DN53" s="295" t="n">
        <v>28.9</v>
      </c>
      <c r="DO53" s="310" t="n">
        <v>86.2</v>
      </c>
      <c r="DQ53" s="295" t="s">
        <v>482</v>
      </c>
      <c r="DR53" s="295" t="n">
        <v>5.9</v>
      </c>
      <c r="DS53" s="295" t="n">
        <v>20.2</v>
      </c>
      <c r="DT53" s="295" t="n">
        <v>0.9</v>
      </c>
      <c r="DU53" s="295" t="n">
        <v>0.3</v>
      </c>
      <c r="DV53" s="295" t="n">
        <v>1</v>
      </c>
      <c r="DW53" s="295" t="n">
        <v>1</v>
      </c>
      <c r="DX53" s="295" t="n">
        <v>1.6</v>
      </c>
      <c r="DY53" s="295" t="n">
        <v>5.9</v>
      </c>
      <c r="DZ53" s="295" t="n">
        <v>13.9</v>
      </c>
      <c r="EA53" s="295" t="n">
        <v>38.5</v>
      </c>
      <c r="EB53" s="310" t="n">
        <v>96.2</v>
      </c>
      <c r="ED53" s="295" t="s">
        <v>482</v>
      </c>
      <c r="EE53" s="295" t="n">
        <v>4.9</v>
      </c>
      <c r="EF53" s="295" t="n">
        <v>16.1</v>
      </c>
      <c r="EG53" s="295" t="n">
        <v>1.1</v>
      </c>
      <c r="EH53" s="295" t="n">
        <v>0.2</v>
      </c>
      <c r="EI53" s="295" t="n">
        <v>0.4</v>
      </c>
      <c r="EJ53" s="295" t="n">
        <v>0.6</v>
      </c>
      <c r="EK53" s="295" t="n">
        <v>1.5</v>
      </c>
      <c r="EL53" s="295" t="n">
        <v>4</v>
      </c>
      <c r="EM53" s="295" t="n">
        <v>9.3</v>
      </c>
      <c r="EN53" s="295" t="n">
        <v>20.7</v>
      </c>
      <c r="EO53" s="310" t="n">
        <v>78.8</v>
      </c>
      <c r="ER53" s="295" t="s">
        <v>483</v>
      </c>
      <c r="ES53" s="295" t="n">
        <v>1657801</v>
      </c>
      <c r="ET53" s="295" t="n">
        <v>148027</v>
      </c>
      <c r="EU53" s="295" t="n">
        <v>150982</v>
      </c>
      <c r="EV53" s="295" t="n">
        <v>155112</v>
      </c>
      <c r="EW53" s="295" t="n">
        <v>150208</v>
      </c>
      <c r="EX53" s="295" t="n">
        <v>142410</v>
      </c>
      <c r="EY53" s="295" t="n">
        <v>137705</v>
      </c>
      <c r="EZ53" s="295" t="n">
        <v>112099</v>
      </c>
      <c r="FA53" s="295" t="n">
        <v>96952</v>
      </c>
      <c r="FB53" s="295" t="n">
        <v>91871</v>
      </c>
      <c r="FC53" s="295" t="n">
        <v>89677</v>
      </c>
      <c r="FD53" s="295" t="n">
        <v>86042</v>
      </c>
      <c r="FE53" s="295" t="n">
        <v>74735</v>
      </c>
      <c r="FF53" s="295" t="n">
        <v>62038</v>
      </c>
      <c r="FG53" s="295" t="n">
        <v>51459</v>
      </c>
      <c r="FH53" s="295" t="n">
        <v>43770</v>
      </c>
      <c r="FI53" s="295" t="n">
        <v>33883</v>
      </c>
      <c r="FJ53" s="310" t="n">
        <v>30831</v>
      </c>
      <c r="FM53" s="295" t="s">
        <v>483</v>
      </c>
      <c r="FN53" s="295" t="n">
        <v>812024</v>
      </c>
      <c r="FO53" s="295" t="n">
        <v>75076</v>
      </c>
      <c r="FP53" s="295" t="n">
        <v>76809</v>
      </c>
      <c r="FQ53" s="295" t="n">
        <v>79110</v>
      </c>
      <c r="FR53" s="295" t="n">
        <v>76414</v>
      </c>
      <c r="FS53" s="295" t="n">
        <v>72122</v>
      </c>
      <c r="FT53" s="295" t="n">
        <v>69322</v>
      </c>
      <c r="FU53" s="295" t="n">
        <v>55452</v>
      </c>
      <c r="FV53" s="295" t="n">
        <v>47244</v>
      </c>
      <c r="FW53" s="295" t="n">
        <v>44351</v>
      </c>
      <c r="FX53" s="295" t="n">
        <v>42643</v>
      </c>
      <c r="FY53" s="295" t="n">
        <v>41023</v>
      </c>
      <c r="FZ53" s="295" t="n">
        <v>35286</v>
      </c>
      <c r="GA53" s="295" t="n">
        <v>29089</v>
      </c>
      <c r="GB53" s="295" t="n">
        <v>23568</v>
      </c>
      <c r="GC53" s="295" t="n">
        <v>19216</v>
      </c>
      <c r="GD53" s="295" t="n">
        <v>13999</v>
      </c>
      <c r="GE53" s="310" t="n">
        <v>11300</v>
      </c>
      <c r="GH53" s="295" t="s">
        <v>483</v>
      </c>
      <c r="GI53" s="295" t="n">
        <v>845777</v>
      </c>
      <c r="GJ53" s="295" t="n">
        <v>72951</v>
      </c>
      <c r="GK53" s="295" t="n">
        <v>74173</v>
      </c>
      <c r="GL53" s="295" t="n">
        <v>76002</v>
      </c>
      <c r="GM53" s="295" t="n">
        <v>73794</v>
      </c>
      <c r="GN53" s="295" t="n">
        <v>70288</v>
      </c>
      <c r="GO53" s="295" t="n">
        <v>68383</v>
      </c>
      <c r="GP53" s="295" t="n">
        <v>56647</v>
      </c>
      <c r="GQ53" s="295" t="n">
        <v>49708</v>
      </c>
      <c r="GR53" s="295" t="n">
        <v>47520</v>
      </c>
      <c r="GS53" s="295" t="n">
        <v>47034</v>
      </c>
      <c r="GT53" s="295" t="n">
        <v>45019</v>
      </c>
      <c r="GU53" s="295" t="n">
        <v>39449</v>
      </c>
      <c r="GV53" s="295" t="n">
        <v>32949</v>
      </c>
      <c r="GW53" s="295" t="n">
        <v>27891</v>
      </c>
      <c r="GX53" s="295" t="n">
        <v>24554</v>
      </c>
      <c r="GY53" s="295" t="n">
        <v>19884</v>
      </c>
      <c r="GZ53" s="310" t="n">
        <v>19531</v>
      </c>
      <c r="HC53" s="203" t="s">
        <v>209</v>
      </c>
      <c r="HD53" s="204" t="s">
        <v>52</v>
      </c>
      <c r="HE53" s="204" t="n">
        <v>1</v>
      </c>
      <c r="HF53" s="205" t="n">
        <f aca="false">FD40</f>
        <v>1944934</v>
      </c>
      <c r="HG53" s="205" t="n">
        <f aca="false">AI40</f>
        <v>11984</v>
      </c>
      <c r="HH53" s="206" t="n">
        <f aca="false">HG53/HF53</f>
        <v>0.00616164867291127</v>
      </c>
      <c r="HI53" s="207" t="n">
        <f aca="false">2*HE53*HH53/(2+HE53*HH53)</f>
        <v>0.0061427240192606</v>
      </c>
      <c r="HK53" s="203" t="s">
        <v>209</v>
      </c>
      <c r="HL53" s="204" t="s">
        <v>52</v>
      </c>
      <c r="HM53" s="204" t="n">
        <v>1</v>
      </c>
      <c r="HN53" s="205" t="n">
        <f aca="false">FY40</f>
        <v>939933</v>
      </c>
      <c r="HO53" s="205" t="n">
        <f aca="false">BN40</f>
        <v>7653</v>
      </c>
      <c r="HP53" s="206" t="n">
        <f aca="false">HO53/HN53</f>
        <v>0.00814206970071271</v>
      </c>
      <c r="HQ53" s="207" t="n">
        <f aca="false">2*HM53*HP53/(2+HM53*HP53)</f>
        <v>0.00810905744524956</v>
      </c>
      <c r="HS53" s="203" t="s">
        <v>209</v>
      </c>
      <c r="HT53" s="316" t="s">
        <v>52</v>
      </c>
      <c r="HU53" s="316" t="n">
        <v>1</v>
      </c>
      <c r="HV53" s="205" t="n">
        <f aca="false">GT40</f>
        <v>1005001</v>
      </c>
      <c r="HW53" s="317" t="n">
        <f aca="false">CS40</f>
        <v>4323</v>
      </c>
      <c r="HX53" s="206" t="n">
        <f aca="false">HW53/HV53</f>
        <v>0.00430148825722562</v>
      </c>
      <c r="HY53" s="207" t="n">
        <f aca="false">2*HU53*HX53/(2+HU53*HX53)</f>
        <v>0.00429225671130528</v>
      </c>
      <c r="HZ53" s="160" t="n">
        <f aca="false">HV53+HN53-HF53</f>
        <v>0</v>
      </c>
      <c r="IA53" s="160" t="n">
        <f aca="false">HW53+HO53-HG53</f>
        <v>-8</v>
      </c>
      <c r="IC53" s="0" t="n">
        <f aca="false">SUM(IC48:IC52)</f>
        <v>1</v>
      </c>
      <c r="ID53" s="0" t="n">
        <f aca="false">somme(ID48:ID52)</f>
        <v>1</v>
      </c>
      <c r="IE53" s="0" t="n">
        <f aca="false">somme(IE48:IE52)</f>
        <v>1</v>
      </c>
      <c r="IF53" s="0" t="n">
        <f aca="false">somme(IF48:IF52)</f>
        <v>1</v>
      </c>
      <c r="IG53" s="0" t="n">
        <f aca="false">somme(IG48:IG52)</f>
        <v>1</v>
      </c>
      <c r="IH53" s="0" t="n">
        <f aca="false">somme(IH48:IH52)</f>
        <v>1</v>
      </c>
      <c r="IJ53" s="0" t="n">
        <f aca="false">SUM(IJ48:IJ52)</f>
        <v>1</v>
      </c>
      <c r="IL53" s="0" t="n">
        <f aca="false">somme(IL48:IL52)</f>
        <v>1</v>
      </c>
      <c r="IM53" s="196" t="n">
        <v>95</v>
      </c>
      <c r="IN53" s="198" t="n">
        <v>1556</v>
      </c>
    </row>
    <row r="54" customFormat="false" ht="15" hidden="false" customHeight="false" outlineLevel="0" collapsed="false">
      <c r="A54" s="295" t="s">
        <v>483</v>
      </c>
      <c r="B54" s="295" t="n">
        <v>30562</v>
      </c>
      <c r="C54" s="295" t="n">
        <v>90</v>
      </c>
      <c r="D54" s="295" t="n">
        <v>4185</v>
      </c>
      <c r="E54" s="295" t="n">
        <v>8283</v>
      </c>
      <c r="F54" s="295" t="n">
        <v>8187</v>
      </c>
      <c r="G54" s="295" t="n">
        <v>5974</v>
      </c>
      <c r="H54" s="295" t="n">
        <v>2844</v>
      </c>
      <c r="I54" s="295" t="n">
        <v>748</v>
      </c>
      <c r="J54" s="295" t="n">
        <v>55</v>
      </c>
      <c r="K54" s="295" t="n">
        <v>3</v>
      </c>
      <c r="L54" s="310" t="n">
        <v>193</v>
      </c>
      <c r="N54" s="295" t="s">
        <v>483</v>
      </c>
      <c r="O54" s="295" t="n">
        <v>11433</v>
      </c>
      <c r="P54" s="295" t="n">
        <v>204</v>
      </c>
      <c r="Q54" s="295" t="n">
        <v>75</v>
      </c>
      <c r="R54" s="295" t="n">
        <v>133</v>
      </c>
      <c r="S54" s="295" t="n">
        <v>412</v>
      </c>
      <c r="T54" s="295" t="n">
        <v>31</v>
      </c>
      <c r="U54" s="295" t="n">
        <v>19</v>
      </c>
      <c r="V54" s="295" t="n">
        <v>8</v>
      </c>
      <c r="W54" s="295" t="n">
        <v>15</v>
      </c>
      <c r="X54" s="295" t="n">
        <v>43</v>
      </c>
      <c r="Y54" s="295" t="n">
        <v>33</v>
      </c>
      <c r="Z54" s="295" t="n">
        <v>106</v>
      </c>
      <c r="AA54" s="310" t="n">
        <v>122</v>
      </c>
      <c r="AC54" s="295" t="s">
        <v>483</v>
      </c>
      <c r="AD54" s="295" t="n">
        <v>133</v>
      </c>
      <c r="AE54" s="295" t="n">
        <v>103</v>
      </c>
      <c r="AF54" s="295" t="n">
        <v>112</v>
      </c>
      <c r="AG54" s="295" t="n">
        <v>159</v>
      </c>
      <c r="AH54" s="295" t="n">
        <v>269</v>
      </c>
      <c r="AI54" s="295" t="n">
        <v>447</v>
      </c>
      <c r="AJ54" s="295" t="n">
        <v>571</v>
      </c>
      <c r="AK54" s="295" t="n">
        <v>828</v>
      </c>
      <c r="AL54" s="295" t="n">
        <v>1011</v>
      </c>
      <c r="AM54" s="295" t="n">
        <v>1388</v>
      </c>
      <c r="AN54" s="295" t="n">
        <v>1615</v>
      </c>
      <c r="AO54" s="295" t="n">
        <v>1740</v>
      </c>
      <c r="AP54" s="295" t="n">
        <v>2265</v>
      </c>
      <c r="AQ54" s="310" t="n">
        <v>3</v>
      </c>
      <c r="AS54" s="295" t="s">
        <v>483</v>
      </c>
      <c r="AT54" s="295" t="n">
        <v>6064</v>
      </c>
      <c r="AU54" s="295" t="n">
        <v>114</v>
      </c>
      <c r="AV54" s="295" t="n">
        <v>46</v>
      </c>
      <c r="AW54" s="295" t="n">
        <v>77</v>
      </c>
      <c r="AX54" s="295" t="n">
        <v>237</v>
      </c>
      <c r="AY54" s="295" t="n">
        <v>16</v>
      </c>
      <c r="AZ54" s="295" t="n">
        <v>10</v>
      </c>
      <c r="BA54" s="295" t="n">
        <v>6</v>
      </c>
      <c r="BB54" s="295" t="n">
        <v>9</v>
      </c>
      <c r="BC54" s="295" t="n">
        <v>23</v>
      </c>
      <c r="BD54" s="295" t="n">
        <v>22</v>
      </c>
      <c r="BE54" s="295" t="n">
        <v>76</v>
      </c>
      <c r="BF54" s="310" t="n">
        <v>100</v>
      </c>
      <c r="BH54" s="295" t="s">
        <v>483</v>
      </c>
      <c r="BI54" s="295" t="n">
        <v>102</v>
      </c>
      <c r="BJ54" s="295" t="n">
        <v>66</v>
      </c>
      <c r="BK54" s="295" t="n">
        <v>67</v>
      </c>
      <c r="BL54" s="295" t="n">
        <v>85</v>
      </c>
      <c r="BM54" s="295" t="n">
        <v>162</v>
      </c>
      <c r="BN54" s="295" t="n">
        <v>282</v>
      </c>
      <c r="BO54" s="295" t="n">
        <v>341</v>
      </c>
      <c r="BP54" s="295" t="n">
        <v>537</v>
      </c>
      <c r="BQ54" s="295" t="n">
        <v>620</v>
      </c>
      <c r="BR54" s="295" t="n">
        <v>783</v>
      </c>
      <c r="BS54" s="295" t="n">
        <v>885</v>
      </c>
      <c r="BT54" s="295" t="n">
        <v>817</v>
      </c>
      <c r="BU54" s="295" t="n">
        <v>815</v>
      </c>
      <c r="BV54" s="310" t="n">
        <v>3</v>
      </c>
      <c r="BX54" s="295" t="s">
        <v>483</v>
      </c>
      <c r="BY54" s="295" t="n">
        <v>5368</v>
      </c>
      <c r="BZ54" s="295" t="n">
        <v>90</v>
      </c>
      <c r="CA54" s="295" t="n">
        <v>29</v>
      </c>
      <c r="CB54" s="295" t="n">
        <v>56</v>
      </c>
      <c r="CC54" s="295" t="n">
        <v>175</v>
      </c>
      <c r="CD54" s="295" t="n">
        <v>15</v>
      </c>
      <c r="CE54" s="295" t="n">
        <v>9</v>
      </c>
      <c r="CF54" s="295" t="n">
        <v>2</v>
      </c>
      <c r="CG54" s="295" t="n">
        <v>6</v>
      </c>
      <c r="CH54" s="295" t="n">
        <v>20</v>
      </c>
      <c r="CI54" s="295" t="n">
        <v>11</v>
      </c>
      <c r="CJ54" s="295" t="n">
        <v>30</v>
      </c>
      <c r="CK54" s="310" t="n">
        <v>22</v>
      </c>
      <c r="CM54" s="295" t="s">
        <v>483</v>
      </c>
      <c r="CN54" s="295" t="n">
        <v>31</v>
      </c>
      <c r="CO54" s="295" t="n">
        <v>37</v>
      </c>
      <c r="CP54" s="295" t="n">
        <v>45</v>
      </c>
      <c r="CQ54" s="295" t="n">
        <v>74</v>
      </c>
      <c r="CR54" s="295" t="n">
        <v>107</v>
      </c>
      <c r="CS54" s="295" t="n">
        <v>165</v>
      </c>
      <c r="CT54" s="295" t="n">
        <v>230</v>
      </c>
      <c r="CU54" s="295" t="n">
        <v>291</v>
      </c>
      <c r="CV54" s="295" t="n">
        <v>391</v>
      </c>
      <c r="CW54" s="295" t="n">
        <v>605</v>
      </c>
      <c r="CX54" s="295" t="n">
        <v>729</v>
      </c>
      <c r="CY54" s="295" t="n">
        <v>923</v>
      </c>
      <c r="CZ54" s="295" t="n">
        <v>1450</v>
      </c>
      <c r="DA54" s="310" t="n">
        <v>0</v>
      </c>
      <c r="DD54" s="295" t="s">
        <v>483</v>
      </c>
      <c r="DE54" s="295" t="n">
        <v>6.9</v>
      </c>
      <c r="DF54" s="295" t="n">
        <v>13.5</v>
      </c>
      <c r="DG54" s="295" t="n">
        <v>0.6</v>
      </c>
      <c r="DH54" s="295" t="n">
        <v>0.2</v>
      </c>
      <c r="DI54" s="295" t="n">
        <v>0.8</v>
      </c>
      <c r="DJ54" s="295" t="n">
        <v>0.9</v>
      </c>
      <c r="DK54" s="295" t="n">
        <v>1.4</v>
      </c>
      <c r="DL54" s="295" t="n">
        <v>4.1</v>
      </c>
      <c r="DM54" s="295" t="n">
        <v>10.2</v>
      </c>
      <c r="DN54" s="295" t="n">
        <v>25.2</v>
      </c>
      <c r="DO54" s="310" t="n">
        <v>86.8</v>
      </c>
      <c r="DQ54" s="295" t="s">
        <v>483</v>
      </c>
      <c r="DR54" s="295" t="n">
        <v>7.5</v>
      </c>
      <c r="DS54" s="295" t="n">
        <v>15.1</v>
      </c>
      <c r="DT54" s="295" t="n">
        <v>0.7</v>
      </c>
      <c r="DU54" s="295" t="n">
        <v>0.3</v>
      </c>
      <c r="DV54" s="295" t="n">
        <v>1.2</v>
      </c>
      <c r="DW54" s="295" t="n">
        <v>1.3</v>
      </c>
      <c r="DX54" s="295" t="n">
        <v>1.7</v>
      </c>
      <c r="DY54" s="295" t="n">
        <v>5.3</v>
      </c>
      <c r="DZ54" s="295" t="n">
        <v>13.6</v>
      </c>
      <c r="EA54" s="295" t="n">
        <v>32.8</v>
      </c>
      <c r="EB54" s="310" t="n">
        <v>99.5</v>
      </c>
      <c r="ED54" s="295" t="s">
        <v>483</v>
      </c>
      <c r="EE54" s="295" t="n">
        <v>6.3</v>
      </c>
      <c r="EF54" s="295" t="n">
        <v>11.8</v>
      </c>
      <c r="EG54" s="295" t="n">
        <v>0.6</v>
      </c>
      <c r="EH54" s="295" t="n">
        <v>0.2</v>
      </c>
      <c r="EI54" s="295" t="n">
        <v>0.4</v>
      </c>
      <c r="EJ54" s="295" t="n">
        <v>0.5</v>
      </c>
      <c r="EK54" s="295" t="n">
        <v>1.2</v>
      </c>
      <c r="EL54" s="295" t="n">
        <v>3</v>
      </c>
      <c r="EM54" s="295" t="n">
        <v>7.2</v>
      </c>
      <c r="EN54" s="295" t="n">
        <v>19</v>
      </c>
      <c r="EO54" s="310" t="n">
        <v>78.7</v>
      </c>
      <c r="ER54" s="295" t="s">
        <v>484</v>
      </c>
      <c r="ES54" s="295" t="n">
        <v>1013983</v>
      </c>
      <c r="ET54" s="295" t="n">
        <v>119968</v>
      </c>
      <c r="EU54" s="295" t="n">
        <v>121816</v>
      </c>
      <c r="EV54" s="295" t="n">
        <v>119055</v>
      </c>
      <c r="EW54" s="295" t="n">
        <v>106606</v>
      </c>
      <c r="EX54" s="295" t="n">
        <v>88256</v>
      </c>
      <c r="EY54" s="295" t="n">
        <v>74625</v>
      </c>
      <c r="EZ54" s="295" t="n">
        <v>62856</v>
      </c>
      <c r="FA54" s="295" t="n">
        <v>58744</v>
      </c>
      <c r="FB54" s="295" t="n">
        <v>56724</v>
      </c>
      <c r="FC54" s="295" t="n">
        <v>49758</v>
      </c>
      <c r="FD54" s="295" t="n">
        <v>40801</v>
      </c>
      <c r="FE54" s="295" t="n">
        <v>31176</v>
      </c>
      <c r="FF54" s="295" t="n">
        <v>25596</v>
      </c>
      <c r="FG54" s="295" t="n">
        <v>21582</v>
      </c>
      <c r="FH54" s="295" t="n">
        <v>16321</v>
      </c>
      <c r="FI54" s="295" t="n">
        <v>10985</v>
      </c>
      <c r="FJ54" s="310" t="n">
        <v>9114</v>
      </c>
      <c r="FM54" s="295" t="s">
        <v>484</v>
      </c>
      <c r="FN54" s="295" t="n">
        <v>511317</v>
      </c>
      <c r="FO54" s="295" t="n">
        <v>61111</v>
      </c>
      <c r="FP54" s="295" t="n">
        <v>61783</v>
      </c>
      <c r="FQ54" s="295" t="n">
        <v>60584</v>
      </c>
      <c r="FR54" s="295" t="n">
        <v>54491</v>
      </c>
      <c r="FS54" s="295" t="n">
        <v>44503</v>
      </c>
      <c r="FT54" s="295" t="n">
        <v>37122</v>
      </c>
      <c r="FU54" s="295" t="n">
        <v>31273</v>
      </c>
      <c r="FV54" s="295" t="n">
        <v>29361</v>
      </c>
      <c r="FW54" s="295" t="n">
        <v>28655</v>
      </c>
      <c r="FX54" s="295" t="n">
        <v>25224</v>
      </c>
      <c r="FY54" s="295" t="n">
        <v>21089</v>
      </c>
      <c r="FZ54" s="295" t="n">
        <v>15974</v>
      </c>
      <c r="GA54" s="295" t="n">
        <v>12826</v>
      </c>
      <c r="GB54" s="295" t="n">
        <v>10616</v>
      </c>
      <c r="GC54" s="295" t="n">
        <v>7847</v>
      </c>
      <c r="GD54" s="295" t="n">
        <v>5079</v>
      </c>
      <c r="GE54" s="310" t="n">
        <v>3779</v>
      </c>
      <c r="GH54" s="295" t="s">
        <v>484</v>
      </c>
      <c r="GI54" s="295" t="n">
        <v>502666</v>
      </c>
      <c r="GJ54" s="295" t="n">
        <v>58857</v>
      </c>
      <c r="GK54" s="295" t="n">
        <v>60033</v>
      </c>
      <c r="GL54" s="295" t="n">
        <v>58471</v>
      </c>
      <c r="GM54" s="295" t="n">
        <v>52115</v>
      </c>
      <c r="GN54" s="295" t="n">
        <v>43753</v>
      </c>
      <c r="GO54" s="295" t="n">
        <v>37503</v>
      </c>
      <c r="GP54" s="295" t="n">
        <v>31583</v>
      </c>
      <c r="GQ54" s="295" t="n">
        <v>29383</v>
      </c>
      <c r="GR54" s="295" t="n">
        <v>28069</v>
      </c>
      <c r="GS54" s="295" t="n">
        <v>24534</v>
      </c>
      <c r="GT54" s="295" t="n">
        <v>19712</v>
      </c>
      <c r="GU54" s="295" t="n">
        <v>15202</v>
      </c>
      <c r="GV54" s="295" t="n">
        <v>12770</v>
      </c>
      <c r="GW54" s="295" t="n">
        <v>10966</v>
      </c>
      <c r="GX54" s="295" t="n">
        <v>8474</v>
      </c>
      <c r="GY54" s="295" t="n">
        <v>5906</v>
      </c>
      <c r="GZ54" s="310" t="n">
        <v>5335</v>
      </c>
      <c r="HC54" s="196" t="s">
        <v>210</v>
      </c>
      <c r="HD54" s="197" t="s">
        <v>53</v>
      </c>
      <c r="HE54" s="197" t="n">
        <v>1</v>
      </c>
      <c r="HF54" s="198" t="n">
        <f aca="false">FE40</f>
        <v>1685240</v>
      </c>
      <c r="HG54" s="198" t="n">
        <f aca="false">AJ40</f>
        <v>16008</v>
      </c>
      <c r="HH54" s="199" t="n">
        <f aca="false">HG54/HF54</f>
        <v>0.00949894377062021</v>
      </c>
      <c r="HI54" s="200" t="n">
        <f aca="false">2*HE54*HH54/(2+HE54*HH54)</f>
        <v>0.00945404206363643</v>
      </c>
      <c r="HK54" s="196" t="s">
        <v>210</v>
      </c>
      <c r="HL54" s="197" t="s">
        <v>53</v>
      </c>
      <c r="HM54" s="197" t="n">
        <v>1</v>
      </c>
      <c r="HN54" s="198" t="n">
        <f aca="false">FZ40</f>
        <v>805839</v>
      </c>
      <c r="HO54" s="198" t="n">
        <f aca="false">BO40</f>
        <v>10388</v>
      </c>
      <c r="HP54" s="199" t="n">
        <f aca="false">HO54/HN54</f>
        <v>0.0128909124527356</v>
      </c>
      <c r="HQ54" s="200" t="n">
        <f aca="false">2*HM54*HP54/(2+HM54*HP54)</f>
        <v>0.012808356749972</v>
      </c>
      <c r="HS54" s="196" t="s">
        <v>210</v>
      </c>
      <c r="HT54" s="313" t="s">
        <v>53</v>
      </c>
      <c r="HU54" s="313" t="n">
        <v>1</v>
      </c>
      <c r="HV54" s="198" t="n">
        <f aca="false">GU40</f>
        <v>879401</v>
      </c>
      <c r="HW54" s="314" t="n">
        <f aca="false">CT40</f>
        <v>5617</v>
      </c>
      <c r="HX54" s="199" t="n">
        <f aca="false">HW54/HV54</f>
        <v>0.00638730226597423</v>
      </c>
      <c r="HY54" s="200" t="n">
        <f aca="false">2*HU54*HX54/(2+HU54*HX54)</f>
        <v>0.00636696839016129</v>
      </c>
      <c r="HZ54" s="160" t="n">
        <f aca="false">HV54+HN54-HF54</f>
        <v>0</v>
      </c>
      <c r="IA54" s="160" t="n">
        <f aca="false">HW54+HO54-HG54</f>
        <v>-3</v>
      </c>
      <c r="IC54" s="0" t="s">
        <v>5</v>
      </c>
      <c r="ID54" s="0" t="s">
        <v>410</v>
      </c>
      <c r="IE54" s="0" t="s">
        <v>32</v>
      </c>
      <c r="IM54" s="220" t="s">
        <v>217</v>
      </c>
      <c r="IN54" s="222" t="n">
        <v>294</v>
      </c>
    </row>
    <row r="55" customFormat="false" ht="15" hidden="false" customHeight="false" outlineLevel="0" collapsed="false">
      <c r="A55" s="295" t="s">
        <v>484</v>
      </c>
      <c r="B55" s="295" t="n">
        <v>26775</v>
      </c>
      <c r="C55" s="295" t="n">
        <v>218</v>
      </c>
      <c r="D55" s="295" t="n">
        <v>5166</v>
      </c>
      <c r="E55" s="295" t="n">
        <v>7754</v>
      </c>
      <c r="F55" s="295" t="n">
        <v>6192</v>
      </c>
      <c r="G55" s="295" t="n">
        <v>4079</v>
      </c>
      <c r="H55" s="295" t="n">
        <v>2265</v>
      </c>
      <c r="I55" s="295" t="n">
        <v>751</v>
      </c>
      <c r="J55" s="295" t="n">
        <v>50</v>
      </c>
      <c r="K55" s="295" t="n">
        <v>5</v>
      </c>
      <c r="L55" s="310" t="n">
        <v>295</v>
      </c>
      <c r="N55" s="295" t="s">
        <v>484</v>
      </c>
      <c r="O55" s="295" t="n">
        <v>5465</v>
      </c>
      <c r="P55" s="295" t="n">
        <v>221</v>
      </c>
      <c r="Q55" s="295" t="n">
        <v>72</v>
      </c>
      <c r="R55" s="295" t="n">
        <v>152</v>
      </c>
      <c r="S55" s="295" t="n">
        <v>445</v>
      </c>
      <c r="T55" s="295" t="n">
        <v>33</v>
      </c>
      <c r="U55" s="295" t="n">
        <v>13</v>
      </c>
      <c r="V55" s="295" t="n">
        <v>7</v>
      </c>
      <c r="W55" s="295" t="n">
        <v>11</v>
      </c>
      <c r="X55" s="295" t="n">
        <v>39</v>
      </c>
      <c r="Y55" s="295" t="n">
        <v>40</v>
      </c>
      <c r="Z55" s="295" t="n">
        <v>75</v>
      </c>
      <c r="AA55" s="310" t="n">
        <v>99</v>
      </c>
      <c r="AC55" s="295" t="s">
        <v>484</v>
      </c>
      <c r="AD55" s="295" t="n">
        <v>86</v>
      </c>
      <c r="AE55" s="295" t="n">
        <v>90</v>
      </c>
      <c r="AF55" s="295" t="n">
        <v>109</v>
      </c>
      <c r="AG55" s="295" t="n">
        <v>128</v>
      </c>
      <c r="AH55" s="295" t="n">
        <v>210</v>
      </c>
      <c r="AI55" s="295" t="n">
        <v>293</v>
      </c>
      <c r="AJ55" s="295" t="n">
        <v>359</v>
      </c>
      <c r="AK55" s="295" t="n">
        <v>400</v>
      </c>
      <c r="AL55" s="295" t="n">
        <v>535</v>
      </c>
      <c r="AM55" s="295" t="n">
        <v>621</v>
      </c>
      <c r="AN55" s="295" t="n">
        <v>608</v>
      </c>
      <c r="AO55" s="295" t="n">
        <v>477</v>
      </c>
      <c r="AP55" s="295" t="n">
        <v>610</v>
      </c>
      <c r="AQ55" s="310" t="n">
        <v>177</v>
      </c>
      <c r="AS55" s="295" t="s">
        <v>484</v>
      </c>
      <c r="AT55" s="295" t="n">
        <v>3129</v>
      </c>
      <c r="AU55" s="295" t="n">
        <v>122</v>
      </c>
      <c r="AV55" s="295" t="n">
        <v>34</v>
      </c>
      <c r="AW55" s="295" t="n">
        <v>82</v>
      </c>
      <c r="AX55" s="295" t="n">
        <v>238</v>
      </c>
      <c r="AY55" s="295" t="n">
        <v>15</v>
      </c>
      <c r="AZ55" s="295" t="n">
        <v>8</v>
      </c>
      <c r="BA55" s="295" t="n">
        <v>5</v>
      </c>
      <c r="BB55" s="295" t="n">
        <v>7</v>
      </c>
      <c r="BC55" s="295" t="n">
        <v>19</v>
      </c>
      <c r="BD55" s="295" t="n">
        <v>26</v>
      </c>
      <c r="BE55" s="295" t="n">
        <v>45</v>
      </c>
      <c r="BF55" s="310" t="n">
        <v>70</v>
      </c>
      <c r="BH55" s="295" t="s">
        <v>484</v>
      </c>
      <c r="BI55" s="295" t="n">
        <v>56</v>
      </c>
      <c r="BJ55" s="295" t="n">
        <v>59</v>
      </c>
      <c r="BK55" s="295" t="n">
        <v>66</v>
      </c>
      <c r="BL55" s="295" t="n">
        <v>83</v>
      </c>
      <c r="BM55" s="295" t="n">
        <v>132</v>
      </c>
      <c r="BN55" s="295" t="n">
        <v>184</v>
      </c>
      <c r="BO55" s="295" t="n">
        <v>229</v>
      </c>
      <c r="BP55" s="295" t="n">
        <v>231</v>
      </c>
      <c r="BQ55" s="295" t="n">
        <v>350</v>
      </c>
      <c r="BR55" s="295" t="n">
        <v>413</v>
      </c>
      <c r="BS55" s="295" t="n">
        <v>345</v>
      </c>
      <c r="BT55" s="295" t="n">
        <v>214</v>
      </c>
      <c r="BU55" s="295" t="n">
        <v>247</v>
      </c>
      <c r="BV55" s="310" t="n">
        <v>87</v>
      </c>
      <c r="BX55" s="295" t="s">
        <v>484</v>
      </c>
      <c r="BY55" s="295" t="n">
        <v>2255</v>
      </c>
      <c r="BZ55" s="295" t="n">
        <v>95</v>
      </c>
      <c r="CA55" s="295" t="n">
        <v>37</v>
      </c>
      <c r="CB55" s="295" t="n">
        <v>70</v>
      </c>
      <c r="CC55" s="295" t="n">
        <v>202</v>
      </c>
      <c r="CD55" s="295" t="n">
        <v>18</v>
      </c>
      <c r="CE55" s="295" t="n">
        <v>5</v>
      </c>
      <c r="CF55" s="295" t="n">
        <v>2</v>
      </c>
      <c r="CG55" s="295" t="n">
        <v>4</v>
      </c>
      <c r="CH55" s="295" t="n">
        <v>20</v>
      </c>
      <c r="CI55" s="295" t="n">
        <v>13</v>
      </c>
      <c r="CJ55" s="295" t="n">
        <v>30</v>
      </c>
      <c r="CK55" s="310" t="n">
        <v>29</v>
      </c>
      <c r="CM55" s="295" t="s">
        <v>484</v>
      </c>
      <c r="CN55" s="295" t="n">
        <v>30</v>
      </c>
      <c r="CO55" s="295" t="n">
        <v>31</v>
      </c>
      <c r="CP55" s="295" t="n">
        <v>42</v>
      </c>
      <c r="CQ55" s="295" t="n">
        <v>45</v>
      </c>
      <c r="CR55" s="295" t="n">
        <v>78</v>
      </c>
      <c r="CS55" s="295" t="n">
        <v>107</v>
      </c>
      <c r="CT55" s="295" t="n">
        <v>130</v>
      </c>
      <c r="CU55" s="295" t="n">
        <v>166</v>
      </c>
      <c r="CV55" s="295" t="n">
        <v>183</v>
      </c>
      <c r="CW55" s="295" t="n">
        <v>204</v>
      </c>
      <c r="CX55" s="295" t="n">
        <v>262</v>
      </c>
      <c r="CY55" s="295" t="n">
        <v>261</v>
      </c>
      <c r="CZ55" s="295" t="n">
        <v>359</v>
      </c>
      <c r="DA55" s="310" t="n">
        <v>34</v>
      </c>
      <c r="DD55" s="295" t="s">
        <v>484</v>
      </c>
      <c r="DE55" s="295" t="n">
        <v>5.4</v>
      </c>
      <c r="DF55" s="295" t="n">
        <v>16.6</v>
      </c>
      <c r="DG55" s="295" t="n">
        <v>0.7</v>
      </c>
      <c r="DH55" s="295" t="n">
        <v>0.3</v>
      </c>
      <c r="DI55" s="295" t="n">
        <v>0.9</v>
      </c>
      <c r="DJ55" s="295" t="n">
        <v>1.3</v>
      </c>
      <c r="DK55" s="295" t="n">
        <v>2.1</v>
      </c>
      <c r="DL55" s="295" t="n">
        <v>5.6</v>
      </c>
      <c r="DM55" s="295" t="n">
        <v>13.4</v>
      </c>
      <c r="DN55" s="295" t="n">
        <v>30.5</v>
      </c>
      <c r="DO55" s="310" t="n">
        <v>84.3</v>
      </c>
      <c r="DQ55" s="295" t="s">
        <v>484</v>
      </c>
      <c r="DR55" s="295" t="n">
        <v>6.1</v>
      </c>
      <c r="DS55" s="295" t="n">
        <v>17.3</v>
      </c>
      <c r="DT55" s="295" t="n">
        <v>0.7</v>
      </c>
      <c r="DU55" s="295" t="n">
        <v>0.4</v>
      </c>
      <c r="DV55" s="295" t="n">
        <v>1.2</v>
      </c>
      <c r="DW55" s="295" t="n">
        <v>1.7</v>
      </c>
      <c r="DX55" s="295" t="n">
        <v>2.6</v>
      </c>
      <c r="DY55" s="295" t="n">
        <v>6.8</v>
      </c>
      <c r="DZ55" s="295" t="n">
        <v>16</v>
      </c>
      <c r="EA55" s="295" t="n">
        <v>41.3</v>
      </c>
      <c r="EB55" s="310" t="n">
        <v>91</v>
      </c>
      <c r="ED55" s="295" t="s">
        <v>484</v>
      </c>
      <c r="EE55" s="295" t="n">
        <v>4.5</v>
      </c>
      <c r="EF55" s="295" t="n">
        <v>15.5</v>
      </c>
      <c r="EG55" s="295" t="n">
        <v>0.6</v>
      </c>
      <c r="EH55" s="295" t="n">
        <v>0.3</v>
      </c>
      <c r="EI55" s="295" t="n">
        <v>0.6</v>
      </c>
      <c r="EJ55" s="295" t="n">
        <v>0.9</v>
      </c>
      <c r="EK55" s="295" t="n">
        <v>1.5</v>
      </c>
      <c r="EL55" s="295" t="n">
        <v>4.2</v>
      </c>
      <c r="EM55" s="295" t="n">
        <v>10.6</v>
      </c>
      <c r="EN55" s="295" t="n">
        <v>19.9</v>
      </c>
      <c r="EO55" s="310" t="n">
        <v>78.5</v>
      </c>
      <c r="ER55" s="295" t="s">
        <v>485</v>
      </c>
      <c r="ES55" s="295" t="n">
        <v>512698</v>
      </c>
      <c r="ET55" s="295" t="n">
        <v>47864</v>
      </c>
      <c r="EU55" s="295" t="n">
        <v>50598</v>
      </c>
      <c r="EV55" s="295" t="n">
        <v>52969</v>
      </c>
      <c r="EW55" s="295" t="n">
        <v>51303</v>
      </c>
      <c r="EX55" s="295" t="n">
        <v>44522</v>
      </c>
      <c r="EY55" s="295" t="n">
        <v>43139</v>
      </c>
      <c r="EZ55" s="295" t="n">
        <v>39036</v>
      </c>
      <c r="FA55" s="295" t="n">
        <v>35548</v>
      </c>
      <c r="FB55" s="295" t="n">
        <v>32728</v>
      </c>
      <c r="FC55" s="295" t="n">
        <v>28632</v>
      </c>
      <c r="FD55" s="295" t="n">
        <v>24364</v>
      </c>
      <c r="FE55" s="295" t="n">
        <v>18722</v>
      </c>
      <c r="FF55" s="295" t="n">
        <v>14061</v>
      </c>
      <c r="FG55" s="295" t="n">
        <v>10753</v>
      </c>
      <c r="FH55" s="295" t="n">
        <v>7920</v>
      </c>
      <c r="FI55" s="295" t="n">
        <v>5546</v>
      </c>
      <c r="FJ55" s="310" t="n">
        <v>4993</v>
      </c>
      <c r="FM55" s="295" t="s">
        <v>485</v>
      </c>
      <c r="FN55" s="295" t="n">
        <v>256354</v>
      </c>
      <c r="FO55" s="295" t="n">
        <v>24470</v>
      </c>
      <c r="FP55" s="295" t="n">
        <v>25797</v>
      </c>
      <c r="FQ55" s="295" t="n">
        <v>26882</v>
      </c>
      <c r="FR55" s="295" t="n">
        <v>26129</v>
      </c>
      <c r="FS55" s="295" t="n">
        <v>22652</v>
      </c>
      <c r="FT55" s="295" t="n">
        <v>21563</v>
      </c>
      <c r="FU55" s="295" t="n">
        <v>19358</v>
      </c>
      <c r="FV55" s="295" t="n">
        <v>17675</v>
      </c>
      <c r="FW55" s="295" t="n">
        <v>16197</v>
      </c>
      <c r="FX55" s="295" t="n">
        <v>14211</v>
      </c>
      <c r="FY55" s="295" t="n">
        <v>12121</v>
      </c>
      <c r="FZ55" s="295" t="n">
        <v>9371</v>
      </c>
      <c r="GA55" s="295" t="n">
        <v>7024</v>
      </c>
      <c r="GB55" s="295" t="n">
        <v>5183</v>
      </c>
      <c r="GC55" s="295" t="n">
        <v>3596</v>
      </c>
      <c r="GD55" s="295" t="n">
        <v>2331</v>
      </c>
      <c r="GE55" s="310" t="n">
        <v>1794</v>
      </c>
      <c r="GH55" s="295" t="s">
        <v>485</v>
      </c>
      <c r="GI55" s="295" t="n">
        <v>256344</v>
      </c>
      <c r="GJ55" s="295" t="n">
        <v>23394</v>
      </c>
      <c r="GK55" s="295" t="n">
        <v>24801</v>
      </c>
      <c r="GL55" s="295" t="n">
        <v>26087</v>
      </c>
      <c r="GM55" s="295" t="n">
        <v>25174</v>
      </c>
      <c r="GN55" s="295" t="n">
        <v>21870</v>
      </c>
      <c r="GO55" s="295" t="n">
        <v>21576</v>
      </c>
      <c r="GP55" s="295" t="n">
        <v>19678</v>
      </c>
      <c r="GQ55" s="295" t="n">
        <v>17873</v>
      </c>
      <c r="GR55" s="295" t="n">
        <v>16531</v>
      </c>
      <c r="GS55" s="295" t="n">
        <v>14421</v>
      </c>
      <c r="GT55" s="295" t="n">
        <v>12243</v>
      </c>
      <c r="GU55" s="295" t="n">
        <v>9351</v>
      </c>
      <c r="GV55" s="295" t="n">
        <v>7037</v>
      </c>
      <c r="GW55" s="295" t="n">
        <v>5570</v>
      </c>
      <c r="GX55" s="295" t="n">
        <v>4324</v>
      </c>
      <c r="GY55" s="295" t="n">
        <v>3215</v>
      </c>
      <c r="GZ55" s="310" t="n">
        <v>3199</v>
      </c>
      <c r="HC55" s="203" t="s">
        <v>211</v>
      </c>
      <c r="HD55" s="204" t="s">
        <v>57</v>
      </c>
      <c r="HE55" s="204" t="n">
        <v>1</v>
      </c>
      <c r="HF55" s="205" t="n">
        <f aca="false">FF40</f>
        <v>1421891</v>
      </c>
      <c r="HG55" s="205" t="n">
        <f aca="false">AK40</f>
        <v>20192</v>
      </c>
      <c r="HH55" s="206" t="n">
        <f aca="false">HG55/HF55</f>
        <v>0.0142008072348724</v>
      </c>
      <c r="HI55" s="207" t="n">
        <f aca="false">2*HE55*HH55/(2+HE55*HH55)</f>
        <v>0.0141006866682449</v>
      </c>
      <c r="HK55" s="203" t="s">
        <v>211</v>
      </c>
      <c r="HL55" s="204" t="s">
        <v>57</v>
      </c>
      <c r="HM55" s="204" t="n">
        <v>1</v>
      </c>
      <c r="HN55" s="205" t="n">
        <f aca="false">GA40</f>
        <v>667183</v>
      </c>
      <c r="HO55" s="205" t="n">
        <f aca="false">BP40</f>
        <v>13095</v>
      </c>
      <c r="HP55" s="206" t="n">
        <f aca="false">HO55/HN55</f>
        <v>0.01962729865719</v>
      </c>
      <c r="HQ55" s="207" t="n">
        <f aca="false">2*HM55*HP55/(2+HM55*HP55)</f>
        <v>0.0194365551210759</v>
      </c>
      <c r="HS55" s="203" t="s">
        <v>211</v>
      </c>
      <c r="HT55" s="316" t="s">
        <v>57</v>
      </c>
      <c r="HU55" s="316" t="n">
        <v>1</v>
      </c>
      <c r="HV55" s="205" t="n">
        <f aca="false">GV40</f>
        <v>754708</v>
      </c>
      <c r="HW55" s="317" t="n">
        <f aca="false">CU40</f>
        <v>7089</v>
      </c>
      <c r="HX55" s="206" t="n">
        <f aca="false">HW55/HV55</f>
        <v>0.00939303677713765</v>
      </c>
      <c r="HY55" s="207" t="n">
        <f aca="false">2*HU55*HX55/(2+HU55*HX55)</f>
        <v>0.00934912842357922</v>
      </c>
      <c r="HZ55" s="160" t="n">
        <f aca="false">HV55+HN55-HF55</f>
        <v>0</v>
      </c>
      <c r="IA55" s="160" t="n">
        <f aca="false">HW55+HO55-HG55</f>
        <v>-8</v>
      </c>
      <c r="IE55" s="160"/>
    </row>
    <row r="56" customFormat="false" ht="15" hidden="false" customHeight="false" outlineLevel="0" collapsed="false">
      <c r="A56" s="295" t="s">
        <v>485</v>
      </c>
      <c r="B56" s="295" t="n">
        <v>10138</v>
      </c>
      <c r="C56" s="295" t="n">
        <v>63</v>
      </c>
      <c r="D56" s="295" t="n">
        <v>1670</v>
      </c>
      <c r="E56" s="295" t="n">
        <v>2785</v>
      </c>
      <c r="F56" s="295" t="n">
        <v>2580</v>
      </c>
      <c r="G56" s="295" t="n">
        <v>1814</v>
      </c>
      <c r="H56" s="295" t="n">
        <v>935</v>
      </c>
      <c r="I56" s="295" t="n">
        <v>245</v>
      </c>
      <c r="J56" s="295" t="n">
        <v>16</v>
      </c>
      <c r="K56" s="295" t="n">
        <v>1</v>
      </c>
      <c r="L56" s="310" t="n">
        <v>29</v>
      </c>
      <c r="N56" s="295" t="s">
        <v>485</v>
      </c>
      <c r="O56" s="295" t="n">
        <v>2280</v>
      </c>
      <c r="P56" s="295" t="n">
        <v>52</v>
      </c>
      <c r="Q56" s="295" t="n">
        <v>12</v>
      </c>
      <c r="R56" s="295" t="n">
        <v>49</v>
      </c>
      <c r="S56" s="295" t="n">
        <v>113</v>
      </c>
      <c r="T56" s="295" t="n">
        <v>9</v>
      </c>
      <c r="U56" s="295" t="n">
        <v>8</v>
      </c>
      <c r="V56" s="295" t="n">
        <v>3</v>
      </c>
      <c r="W56" s="295" t="n">
        <v>1</v>
      </c>
      <c r="X56" s="295" t="n">
        <v>11</v>
      </c>
      <c r="Y56" s="295" t="n">
        <v>8</v>
      </c>
      <c r="Z56" s="295" t="n">
        <v>31</v>
      </c>
      <c r="AA56" s="310" t="n">
        <v>46</v>
      </c>
      <c r="AC56" s="295" t="s">
        <v>485</v>
      </c>
      <c r="AD56" s="295" t="n">
        <v>37</v>
      </c>
      <c r="AE56" s="295" t="n">
        <v>37</v>
      </c>
      <c r="AF56" s="295" t="n">
        <v>48</v>
      </c>
      <c r="AG56" s="295" t="n">
        <v>63</v>
      </c>
      <c r="AH56" s="295" t="n">
        <v>90</v>
      </c>
      <c r="AI56" s="295" t="n">
        <v>131</v>
      </c>
      <c r="AJ56" s="295" t="n">
        <v>168</v>
      </c>
      <c r="AK56" s="295" t="n">
        <v>172</v>
      </c>
      <c r="AL56" s="295" t="n">
        <v>181</v>
      </c>
      <c r="AM56" s="295" t="n">
        <v>239</v>
      </c>
      <c r="AN56" s="295" t="n">
        <v>301</v>
      </c>
      <c r="AO56" s="295" t="n">
        <v>244</v>
      </c>
      <c r="AP56" s="295" t="n">
        <v>337</v>
      </c>
      <c r="AQ56" s="310" t="n">
        <v>2</v>
      </c>
      <c r="AS56" s="295" t="s">
        <v>485</v>
      </c>
      <c r="AT56" s="295" t="n">
        <v>1323</v>
      </c>
      <c r="AU56" s="295" t="n">
        <v>32</v>
      </c>
      <c r="AV56" s="295" t="n">
        <v>8</v>
      </c>
      <c r="AW56" s="295" t="n">
        <v>28</v>
      </c>
      <c r="AX56" s="295" t="n">
        <v>68</v>
      </c>
      <c r="AY56" s="295" t="n">
        <v>7</v>
      </c>
      <c r="AZ56" s="295" t="n">
        <v>5</v>
      </c>
      <c r="BA56" s="295" t="n">
        <v>2</v>
      </c>
      <c r="BB56" s="295" t="n">
        <v>0</v>
      </c>
      <c r="BC56" s="295" t="n">
        <v>6</v>
      </c>
      <c r="BD56" s="295" t="n">
        <v>5</v>
      </c>
      <c r="BE56" s="295" t="n">
        <v>22</v>
      </c>
      <c r="BF56" s="310" t="n">
        <v>33</v>
      </c>
      <c r="BH56" s="295" t="s">
        <v>485</v>
      </c>
      <c r="BI56" s="295" t="n">
        <v>21</v>
      </c>
      <c r="BJ56" s="295" t="n">
        <v>26</v>
      </c>
      <c r="BK56" s="295" t="n">
        <v>32</v>
      </c>
      <c r="BL56" s="295" t="n">
        <v>39</v>
      </c>
      <c r="BM56" s="295" t="n">
        <v>56</v>
      </c>
      <c r="BN56" s="295" t="n">
        <v>92</v>
      </c>
      <c r="BO56" s="295" t="n">
        <v>106</v>
      </c>
      <c r="BP56" s="295" t="n">
        <v>113</v>
      </c>
      <c r="BQ56" s="295" t="n">
        <v>107</v>
      </c>
      <c r="BR56" s="295" t="n">
        <v>166</v>
      </c>
      <c r="BS56" s="295" t="n">
        <v>158</v>
      </c>
      <c r="BT56" s="295" t="n">
        <v>128</v>
      </c>
      <c r="BU56" s="295" t="n">
        <v>130</v>
      </c>
      <c r="BV56" s="310" t="n">
        <v>1</v>
      </c>
      <c r="BX56" s="295" t="s">
        <v>485</v>
      </c>
      <c r="BY56" s="295" t="n">
        <v>956</v>
      </c>
      <c r="BZ56" s="295" t="n">
        <v>19</v>
      </c>
      <c r="CA56" s="295" t="n">
        <v>4</v>
      </c>
      <c r="CB56" s="295" t="n">
        <v>21</v>
      </c>
      <c r="CC56" s="295" t="n">
        <v>44</v>
      </c>
      <c r="CD56" s="295" t="n">
        <v>2</v>
      </c>
      <c r="CE56" s="295" t="n">
        <v>3</v>
      </c>
      <c r="CF56" s="295" t="n">
        <v>1</v>
      </c>
      <c r="CG56" s="295" t="n">
        <v>1</v>
      </c>
      <c r="CH56" s="295" t="n">
        <v>5</v>
      </c>
      <c r="CI56" s="295" t="n">
        <v>3</v>
      </c>
      <c r="CJ56" s="295" t="n">
        <v>9</v>
      </c>
      <c r="CK56" s="310" t="n">
        <v>13</v>
      </c>
      <c r="CM56" s="295" t="s">
        <v>485</v>
      </c>
      <c r="CN56" s="295" t="n">
        <v>16</v>
      </c>
      <c r="CO56" s="295" t="n">
        <v>11</v>
      </c>
      <c r="CP56" s="295" t="n">
        <v>16</v>
      </c>
      <c r="CQ56" s="295" t="n">
        <v>24</v>
      </c>
      <c r="CR56" s="295" t="n">
        <v>34</v>
      </c>
      <c r="CS56" s="295" t="n">
        <v>39</v>
      </c>
      <c r="CT56" s="295" t="n">
        <v>62</v>
      </c>
      <c r="CU56" s="295" t="n">
        <v>59</v>
      </c>
      <c r="CV56" s="295" t="n">
        <v>74</v>
      </c>
      <c r="CW56" s="295" t="n">
        <v>73</v>
      </c>
      <c r="CX56" s="295" t="n">
        <v>143</v>
      </c>
      <c r="CY56" s="295" t="n">
        <v>116</v>
      </c>
      <c r="CZ56" s="295" t="n">
        <v>207</v>
      </c>
      <c r="DA56" s="310" t="n">
        <v>1</v>
      </c>
      <c r="DD56" s="295" t="s">
        <v>485</v>
      </c>
      <c r="DE56" s="295" t="n">
        <v>4.4</v>
      </c>
      <c r="DF56" s="295" t="n">
        <v>11.1</v>
      </c>
      <c r="DG56" s="295" t="n">
        <v>0.6</v>
      </c>
      <c r="DH56" s="295" t="n">
        <v>0.2</v>
      </c>
      <c r="DI56" s="295" t="n">
        <v>0.8</v>
      </c>
      <c r="DJ56" s="295" t="n">
        <v>0.9</v>
      </c>
      <c r="DK56" s="295" t="n">
        <v>1.6</v>
      </c>
      <c r="DL56" s="295" t="n">
        <v>4.2</v>
      </c>
      <c r="DM56" s="295" t="n">
        <v>10.4</v>
      </c>
      <c r="DN56" s="295" t="n">
        <v>22.5</v>
      </c>
      <c r="DO56" s="310" t="n">
        <v>83.7</v>
      </c>
      <c r="DQ56" s="295" t="s">
        <v>485</v>
      </c>
      <c r="DR56" s="295" t="n">
        <v>5.2</v>
      </c>
      <c r="DS56" s="295" t="n">
        <v>13.1</v>
      </c>
      <c r="DT56" s="295" t="n">
        <v>0.7</v>
      </c>
      <c r="DU56" s="295" t="n">
        <v>0.2</v>
      </c>
      <c r="DV56" s="295" t="n">
        <v>1.1</v>
      </c>
      <c r="DW56" s="295" t="n">
        <v>1.1</v>
      </c>
      <c r="DX56" s="295" t="n">
        <v>2.1</v>
      </c>
      <c r="DY56" s="295" t="n">
        <v>5.6</v>
      </c>
      <c r="DZ56" s="295" t="n">
        <v>13.4</v>
      </c>
      <c r="EA56" s="295" t="n">
        <v>31.1</v>
      </c>
      <c r="EB56" s="310" t="n">
        <v>100.8</v>
      </c>
      <c r="ED56" s="295" t="s">
        <v>485</v>
      </c>
      <c r="EE56" s="295" t="n">
        <v>3.7</v>
      </c>
      <c r="EF56" s="295" t="n">
        <v>8.9</v>
      </c>
      <c r="EG56" s="295" t="n">
        <v>0.4</v>
      </c>
      <c r="EH56" s="295" t="n">
        <v>0.2</v>
      </c>
      <c r="EI56" s="295" t="n">
        <v>0.5</v>
      </c>
      <c r="EJ56" s="295" t="n">
        <v>0.7</v>
      </c>
      <c r="EK56" s="295" t="n">
        <v>1.2</v>
      </c>
      <c r="EL56" s="295" t="n">
        <v>2.7</v>
      </c>
      <c r="EM56" s="295" t="n">
        <v>7.4</v>
      </c>
      <c r="EN56" s="295" t="n">
        <v>14.9</v>
      </c>
      <c r="EO56" s="310" t="n">
        <v>72.7</v>
      </c>
      <c r="ER56" s="295" t="s">
        <v>486</v>
      </c>
      <c r="ES56" s="295" t="n">
        <v>583953</v>
      </c>
      <c r="ET56" s="295" t="n">
        <v>53053</v>
      </c>
      <c r="EU56" s="295" t="n">
        <v>55692</v>
      </c>
      <c r="EV56" s="295" t="n">
        <v>58766</v>
      </c>
      <c r="EW56" s="295" t="n">
        <v>57368</v>
      </c>
      <c r="EX56" s="295" t="n">
        <v>48849</v>
      </c>
      <c r="EY56" s="295" t="n">
        <v>44015</v>
      </c>
      <c r="EZ56" s="295" t="n">
        <v>40123</v>
      </c>
      <c r="FA56" s="295" t="n">
        <v>37809</v>
      </c>
      <c r="FB56" s="295" t="n">
        <v>36614</v>
      </c>
      <c r="FC56" s="295" t="n">
        <v>33150</v>
      </c>
      <c r="FD56" s="295" t="n">
        <v>29458</v>
      </c>
      <c r="FE56" s="295" t="n">
        <v>24452</v>
      </c>
      <c r="FF56" s="295" t="n">
        <v>19857</v>
      </c>
      <c r="FG56" s="295" t="n">
        <v>15968</v>
      </c>
      <c r="FH56" s="295" t="n">
        <v>12229</v>
      </c>
      <c r="FI56" s="295" t="n">
        <v>8813</v>
      </c>
      <c r="FJ56" s="310" t="n">
        <v>7737</v>
      </c>
      <c r="FM56" s="295" t="s">
        <v>486</v>
      </c>
      <c r="FN56" s="295" t="n">
        <v>291980</v>
      </c>
      <c r="FO56" s="295" t="n">
        <v>27166</v>
      </c>
      <c r="FP56" s="295" t="n">
        <v>28380</v>
      </c>
      <c r="FQ56" s="295" t="n">
        <v>29802</v>
      </c>
      <c r="FR56" s="295" t="n">
        <v>29286</v>
      </c>
      <c r="FS56" s="295" t="n">
        <v>24817</v>
      </c>
      <c r="FT56" s="295" t="n">
        <v>22011</v>
      </c>
      <c r="FU56" s="295" t="n">
        <v>19913</v>
      </c>
      <c r="FV56" s="295" t="n">
        <v>18706</v>
      </c>
      <c r="FW56" s="295" t="n">
        <v>18065</v>
      </c>
      <c r="FX56" s="295" t="n">
        <v>16329</v>
      </c>
      <c r="FY56" s="295" t="n">
        <v>14720</v>
      </c>
      <c r="FZ56" s="295" t="n">
        <v>12298</v>
      </c>
      <c r="GA56" s="295" t="n">
        <v>9969</v>
      </c>
      <c r="GB56" s="295" t="n">
        <v>7773</v>
      </c>
      <c r="GC56" s="295" t="n">
        <v>5664</v>
      </c>
      <c r="GD56" s="295" t="n">
        <v>3966</v>
      </c>
      <c r="GE56" s="310" t="n">
        <v>3115</v>
      </c>
      <c r="GH56" s="295" t="s">
        <v>486</v>
      </c>
      <c r="GI56" s="295" t="n">
        <v>291973</v>
      </c>
      <c r="GJ56" s="295" t="n">
        <v>25887</v>
      </c>
      <c r="GK56" s="295" t="n">
        <v>27312</v>
      </c>
      <c r="GL56" s="295" t="n">
        <v>28964</v>
      </c>
      <c r="GM56" s="295" t="n">
        <v>28082</v>
      </c>
      <c r="GN56" s="295" t="n">
        <v>24032</v>
      </c>
      <c r="GO56" s="295" t="n">
        <v>22004</v>
      </c>
      <c r="GP56" s="295" t="n">
        <v>20210</v>
      </c>
      <c r="GQ56" s="295" t="n">
        <v>19103</v>
      </c>
      <c r="GR56" s="295" t="n">
        <v>18549</v>
      </c>
      <c r="GS56" s="295" t="n">
        <v>16821</v>
      </c>
      <c r="GT56" s="295" t="n">
        <v>14738</v>
      </c>
      <c r="GU56" s="295" t="n">
        <v>12154</v>
      </c>
      <c r="GV56" s="295" t="n">
        <v>9888</v>
      </c>
      <c r="GW56" s="295" t="n">
        <v>8195</v>
      </c>
      <c r="GX56" s="295" t="n">
        <v>6565</v>
      </c>
      <c r="GY56" s="295" t="n">
        <v>4847</v>
      </c>
      <c r="GZ56" s="310" t="n">
        <v>4622</v>
      </c>
      <c r="HC56" s="196" t="s">
        <v>212</v>
      </c>
      <c r="HD56" s="197" t="s">
        <v>62</v>
      </c>
      <c r="HE56" s="197" t="n">
        <v>1</v>
      </c>
      <c r="HF56" s="198" t="n">
        <f aca="false">FG40</f>
        <v>1210171</v>
      </c>
      <c r="HG56" s="198" t="n">
        <f aca="false">AL40</f>
        <v>25166</v>
      </c>
      <c r="HH56" s="199" t="n">
        <f aca="false">HG56/HF56</f>
        <v>0.0207954082522222</v>
      </c>
      <c r="HI56" s="200" t="n">
        <f aca="false">2*HE56*HH56/(2+HE56*HH56)</f>
        <v>0.0205814088524756</v>
      </c>
      <c r="HK56" s="196" t="s">
        <v>212</v>
      </c>
      <c r="HL56" s="197" t="s">
        <v>62</v>
      </c>
      <c r="HM56" s="197" t="n">
        <v>1</v>
      </c>
      <c r="HN56" s="198" t="n">
        <f aca="false">GB40</f>
        <v>543376</v>
      </c>
      <c r="HO56" s="198" t="n">
        <f aca="false">BQ40</f>
        <v>15920</v>
      </c>
      <c r="HP56" s="199" t="n">
        <f aca="false">HO56/HN56</f>
        <v>0.0292983127705309</v>
      </c>
      <c r="HQ56" s="200" t="n">
        <f aca="false">2*HM56*HP56/(2+HM56*HP56)</f>
        <v>0.0288753137832465</v>
      </c>
      <c r="HS56" s="196" t="s">
        <v>212</v>
      </c>
      <c r="HT56" s="313" t="s">
        <v>62</v>
      </c>
      <c r="HU56" s="313" t="n">
        <v>1</v>
      </c>
      <c r="HV56" s="198" t="n">
        <f aca="false">GW40</f>
        <v>666795</v>
      </c>
      <c r="HW56" s="314" t="n">
        <f aca="false">CV40</f>
        <v>9240</v>
      </c>
      <c r="HX56" s="199" t="n">
        <f aca="false">HW56/HV56</f>
        <v>0.0138573324635008</v>
      </c>
      <c r="HY56" s="200" t="n">
        <f aca="false">2*HU56*HX56/(2+HU56*HX56)</f>
        <v>0.0137619802953464</v>
      </c>
      <c r="HZ56" s="160" t="n">
        <f aca="false">HV56+HN56-HF56</f>
        <v>0</v>
      </c>
      <c r="IA56" s="160" t="n">
        <f aca="false">HW56+HO56-HG56</f>
        <v>-6</v>
      </c>
      <c r="IC56" s="160" t="n">
        <v>67157</v>
      </c>
      <c r="ID56" s="160" t="n">
        <v>22937</v>
      </c>
      <c r="IE56" s="160" t="n">
        <v>44220</v>
      </c>
      <c r="IN56" s="182"/>
    </row>
    <row r="57" customFormat="false" ht="15" hidden="false" customHeight="false" outlineLevel="0" collapsed="false">
      <c r="A57" s="295" t="s">
        <v>486</v>
      </c>
      <c r="B57" s="295" t="n">
        <v>10698</v>
      </c>
      <c r="C57" s="295" t="n">
        <v>50</v>
      </c>
      <c r="D57" s="295" t="n">
        <v>1840</v>
      </c>
      <c r="E57" s="295" t="n">
        <v>2929</v>
      </c>
      <c r="F57" s="295" t="n">
        <v>2692</v>
      </c>
      <c r="G57" s="295" t="n">
        <v>1893</v>
      </c>
      <c r="H57" s="295" t="n">
        <v>974</v>
      </c>
      <c r="I57" s="295" t="n">
        <v>294</v>
      </c>
      <c r="J57" s="295" t="n">
        <v>14</v>
      </c>
      <c r="K57" s="295" t="n">
        <v>1</v>
      </c>
      <c r="L57" s="310" t="n">
        <v>11</v>
      </c>
      <c r="N57" s="295" t="s">
        <v>486</v>
      </c>
      <c r="O57" s="295" t="n">
        <v>3212</v>
      </c>
      <c r="P57" s="295" t="n">
        <v>95</v>
      </c>
      <c r="Q57" s="295" t="n">
        <v>26</v>
      </c>
      <c r="R57" s="295" t="n">
        <v>30</v>
      </c>
      <c r="S57" s="295" t="n">
        <v>151</v>
      </c>
      <c r="T57" s="295" t="n">
        <v>7</v>
      </c>
      <c r="U57" s="295" t="n">
        <v>8</v>
      </c>
      <c r="V57" s="295" t="n">
        <v>7</v>
      </c>
      <c r="W57" s="295" t="n">
        <v>3</v>
      </c>
      <c r="X57" s="295" t="n">
        <v>11</v>
      </c>
      <c r="Y57" s="295" t="n">
        <v>18</v>
      </c>
      <c r="Z57" s="295" t="n">
        <v>31</v>
      </c>
      <c r="AA57" s="310" t="n">
        <v>44</v>
      </c>
      <c r="AC57" s="295" t="s">
        <v>486</v>
      </c>
      <c r="AD57" s="295" t="n">
        <v>42</v>
      </c>
      <c r="AE57" s="295" t="n">
        <v>41</v>
      </c>
      <c r="AF57" s="295" t="n">
        <v>45</v>
      </c>
      <c r="AG57" s="295" t="n">
        <v>78</v>
      </c>
      <c r="AH57" s="295" t="n">
        <v>126</v>
      </c>
      <c r="AI57" s="295" t="n">
        <v>147</v>
      </c>
      <c r="AJ57" s="295" t="n">
        <v>193</v>
      </c>
      <c r="AK57" s="295" t="n">
        <v>217</v>
      </c>
      <c r="AL57" s="295" t="n">
        <v>266</v>
      </c>
      <c r="AM57" s="295" t="n">
        <v>362</v>
      </c>
      <c r="AN57" s="295" t="n">
        <v>423</v>
      </c>
      <c r="AO57" s="295" t="n">
        <v>426</v>
      </c>
      <c r="AP57" s="295" t="n">
        <v>560</v>
      </c>
      <c r="AQ57" s="310" t="n">
        <v>6</v>
      </c>
      <c r="AS57" s="295" t="s">
        <v>486</v>
      </c>
      <c r="AT57" s="295" t="n">
        <v>1845</v>
      </c>
      <c r="AU57" s="295" t="n">
        <v>55</v>
      </c>
      <c r="AV57" s="295" t="n">
        <v>14</v>
      </c>
      <c r="AW57" s="295" t="n">
        <v>22</v>
      </c>
      <c r="AX57" s="295" t="n">
        <v>91</v>
      </c>
      <c r="AY57" s="295" t="n">
        <v>3</v>
      </c>
      <c r="AZ57" s="295" t="n">
        <v>7</v>
      </c>
      <c r="BA57" s="295" t="n">
        <v>3</v>
      </c>
      <c r="BB57" s="295" t="n">
        <v>2</v>
      </c>
      <c r="BC57" s="295" t="n">
        <v>7</v>
      </c>
      <c r="BD57" s="295" t="n">
        <v>11</v>
      </c>
      <c r="BE57" s="295" t="n">
        <v>23</v>
      </c>
      <c r="BF57" s="310" t="n">
        <v>35</v>
      </c>
      <c r="BH57" s="295" t="s">
        <v>486</v>
      </c>
      <c r="BI57" s="295" t="n">
        <v>31</v>
      </c>
      <c r="BJ57" s="295" t="n">
        <v>19</v>
      </c>
      <c r="BK57" s="295" t="n">
        <v>28</v>
      </c>
      <c r="BL57" s="295" t="n">
        <v>52</v>
      </c>
      <c r="BM57" s="295" t="n">
        <v>82</v>
      </c>
      <c r="BN57" s="295" t="n">
        <v>90</v>
      </c>
      <c r="BO57" s="295" t="n">
        <v>134</v>
      </c>
      <c r="BP57" s="295" t="n">
        <v>135</v>
      </c>
      <c r="BQ57" s="295" t="n">
        <v>175</v>
      </c>
      <c r="BR57" s="295" t="n">
        <v>219</v>
      </c>
      <c r="BS57" s="295" t="n">
        <v>238</v>
      </c>
      <c r="BT57" s="295" t="n">
        <v>224</v>
      </c>
      <c r="BU57" s="295" t="n">
        <v>231</v>
      </c>
      <c r="BV57" s="310" t="n">
        <v>5</v>
      </c>
      <c r="BX57" s="295" t="s">
        <v>486</v>
      </c>
      <c r="BY57" s="295" t="n">
        <v>1366</v>
      </c>
      <c r="BZ57" s="295" t="n">
        <v>39</v>
      </c>
      <c r="CA57" s="295" t="n">
        <v>12</v>
      </c>
      <c r="CB57" s="295" t="n">
        <v>8</v>
      </c>
      <c r="CC57" s="295" t="n">
        <v>59</v>
      </c>
      <c r="CD57" s="295" t="n">
        <v>4</v>
      </c>
      <c r="CE57" s="295" t="n">
        <v>1</v>
      </c>
      <c r="CF57" s="295" t="n">
        <v>4</v>
      </c>
      <c r="CG57" s="295" t="n">
        <v>1</v>
      </c>
      <c r="CH57" s="295" t="n">
        <v>4</v>
      </c>
      <c r="CI57" s="295" t="n">
        <v>7</v>
      </c>
      <c r="CJ57" s="295" t="n">
        <v>8</v>
      </c>
      <c r="CK57" s="310" t="n">
        <v>9</v>
      </c>
      <c r="CM57" s="295" t="s">
        <v>486</v>
      </c>
      <c r="CN57" s="295" t="n">
        <v>11</v>
      </c>
      <c r="CO57" s="295" t="n">
        <v>22</v>
      </c>
      <c r="CP57" s="295" t="n">
        <v>17</v>
      </c>
      <c r="CQ57" s="295" t="n">
        <v>26</v>
      </c>
      <c r="CR57" s="295" t="n">
        <v>44</v>
      </c>
      <c r="CS57" s="295" t="n">
        <v>57</v>
      </c>
      <c r="CT57" s="295" t="n">
        <v>59</v>
      </c>
      <c r="CU57" s="295" t="n">
        <v>82</v>
      </c>
      <c r="CV57" s="295" t="n">
        <v>91</v>
      </c>
      <c r="CW57" s="295" t="n">
        <v>143</v>
      </c>
      <c r="CX57" s="295" t="n">
        <v>185</v>
      </c>
      <c r="CY57" s="295" t="n">
        <v>202</v>
      </c>
      <c r="CZ57" s="295" t="n">
        <v>329</v>
      </c>
      <c r="DA57" s="310" t="n">
        <v>1</v>
      </c>
      <c r="DD57" s="295" t="s">
        <v>486</v>
      </c>
      <c r="DE57" s="295" t="n">
        <v>5.5</v>
      </c>
      <c r="DF57" s="295" t="n">
        <v>14.1</v>
      </c>
      <c r="DG57" s="295" t="n">
        <v>0.6</v>
      </c>
      <c r="DH57" s="295" t="n">
        <v>0.3</v>
      </c>
      <c r="DI57" s="295" t="n">
        <v>0.7</v>
      </c>
      <c r="DJ57" s="295" t="n">
        <v>1</v>
      </c>
      <c r="DK57" s="295" t="n">
        <v>1.7</v>
      </c>
      <c r="DL57" s="295" t="n">
        <v>4.4</v>
      </c>
      <c r="DM57" s="295" t="n">
        <v>9.3</v>
      </c>
      <c r="DN57" s="295" t="n">
        <v>22.3</v>
      </c>
      <c r="DO57" s="310" t="n">
        <v>85.1</v>
      </c>
      <c r="DQ57" s="295" t="s">
        <v>486</v>
      </c>
      <c r="DR57" s="295" t="n">
        <v>6.3</v>
      </c>
      <c r="DS57" s="295" t="n">
        <v>16.6</v>
      </c>
      <c r="DT57" s="295" t="n">
        <v>0.7</v>
      </c>
      <c r="DU57" s="295" t="n">
        <v>0.3</v>
      </c>
      <c r="DV57" s="295" t="n">
        <v>1.1</v>
      </c>
      <c r="DW57" s="295" t="n">
        <v>1.2</v>
      </c>
      <c r="DX57" s="295" t="n">
        <v>2.2</v>
      </c>
      <c r="DY57" s="295" t="n">
        <v>5.5</v>
      </c>
      <c r="DZ57" s="295" t="n">
        <v>12.1</v>
      </c>
      <c r="EA57" s="295" t="n">
        <v>29.3</v>
      </c>
      <c r="EB57" s="310" t="n">
        <v>97.9</v>
      </c>
      <c r="ED57" s="295" t="s">
        <v>486</v>
      </c>
      <c r="EE57" s="295" t="n">
        <v>4.7</v>
      </c>
      <c r="EF57" s="295" t="n">
        <v>11.3</v>
      </c>
      <c r="EG57" s="295" t="n">
        <v>0.5</v>
      </c>
      <c r="EH57" s="295" t="n">
        <v>0.2</v>
      </c>
      <c r="EI57" s="295" t="n">
        <v>0.3</v>
      </c>
      <c r="EJ57" s="295" t="n">
        <v>0.8</v>
      </c>
      <c r="EK57" s="295" t="n">
        <v>1.1</v>
      </c>
      <c r="EL57" s="295" t="n">
        <v>3.2</v>
      </c>
      <c r="EM57" s="295" t="n">
        <v>6.4</v>
      </c>
      <c r="EN57" s="295" t="n">
        <v>15.9</v>
      </c>
      <c r="EO57" s="310" t="n">
        <v>75.6</v>
      </c>
      <c r="ER57" s="295" t="s">
        <v>487</v>
      </c>
      <c r="ES57" s="295" t="n">
        <v>1141632</v>
      </c>
      <c r="ET57" s="295" t="n">
        <v>130032</v>
      </c>
      <c r="EU57" s="295" t="n">
        <v>131864</v>
      </c>
      <c r="EV57" s="295" t="n">
        <v>127887</v>
      </c>
      <c r="EW57" s="295" t="n">
        <v>114525</v>
      </c>
      <c r="EX57" s="295" t="n">
        <v>102766</v>
      </c>
      <c r="EY57" s="295" t="n">
        <v>91641</v>
      </c>
      <c r="EZ57" s="295" t="n">
        <v>75607</v>
      </c>
      <c r="FA57" s="295" t="n">
        <v>66361</v>
      </c>
      <c r="FB57" s="295" t="n">
        <v>60243</v>
      </c>
      <c r="FC57" s="295" t="n">
        <v>53429</v>
      </c>
      <c r="FD57" s="295" t="n">
        <v>47996</v>
      </c>
      <c r="FE57" s="295" t="n">
        <v>38358</v>
      </c>
      <c r="FF57" s="295" t="n">
        <v>30602</v>
      </c>
      <c r="FG57" s="295" t="n">
        <v>25199</v>
      </c>
      <c r="FH57" s="295" t="n">
        <v>19560</v>
      </c>
      <c r="FI57" s="295" t="n">
        <v>13874</v>
      </c>
      <c r="FJ57" s="310" t="n">
        <v>11688</v>
      </c>
      <c r="FM57" s="295" t="s">
        <v>487</v>
      </c>
      <c r="FN57" s="295" t="n">
        <v>568158</v>
      </c>
      <c r="FO57" s="295" t="n">
        <v>65763</v>
      </c>
      <c r="FP57" s="295" t="n">
        <v>66896</v>
      </c>
      <c r="FQ57" s="295" t="n">
        <v>64774</v>
      </c>
      <c r="FR57" s="295" t="n">
        <v>58164</v>
      </c>
      <c r="FS57" s="295" t="n">
        <v>51483</v>
      </c>
      <c r="FT57" s="295" t="n">
        <v>45056</v>
      </c>
      <c r="FU57" s="295" t="n">
        <v>37278</v>
      </c>
      <c r="FV57" s="295" t="n">
        <v>33075</v>
      </c>
      <c r="FW57" s="295" t="n">
        <v>29853</v>
      </c>
      <c r="FX57" s="295" t="n">
        <v>26243</v>
      </c>
      <c r="FY57" s="295" t="n">
        <v>23629</v>
      </c>
      <c r="FZ57" s="295" t="n">
        <v>18693</v>
      </c>
      <c r="GA57" s="295" t="n">
        <v>14997</v>
      </c>
      <c r="GB57" s="295" t="n">
        <v>12146</v>
      </c>
      <c r="GC57" s="295" t="n">
        <v>9172</v>
      </c>
      <c r="GD57" s="295" t="n">
        <v>6282</v>
      </c>
      <c r="GE57" s="310" t="n">
        <v>4654</v>
      </c>
      <c r="GH57" s="295" t="s">
        <v>487</v>
      </c>
      <c r="GI57" s="295" t="n">
        <v>573474</v>
      </c>
      <c r="GJ57" s="295" t="n">
        <v>64269</v>
      </c>
      <c r="GK57" s="295" t="n">
        <v>64968</v>
      </c>
      <c r="GL57" s="295" t="n">
        <v>63113</v>
      </c>
      <c r="GM57" s="295" t="n">
        <v>56361</v>
      </c>
      <c r="GN57" s="295" t="n">
        <v>51283</v>
      </c>
      <c r="GO57" s="295" t="n">
        <v>46585</v>
      </c>
      <c r="GP57" s="295" t="n">
        <v>38329</v>
      </c>
      <c r="GQ57" s="295" t="n">
        <v>33286</v>
      </c>
      <c r="GR57" s="295" t="n">
        <v>30390</v>
      </c>
      <c r="GS57" s="295" t="n">
        <v>27186</v>
      </c>
      <c r="GT57" s="295" t="n">
        <v>24367</v>
      </c>
      <c r="GU57" s="295" t="n">
        <v>19665</v>
      </c>
      <c r="GV57" s="295" t="n">
        <v>15605</v>
      </c>
      <c r="GW57" s="295" t="n">
        <v>13053</v>
      </c>
      <c r="GX57" s="295" t="n">
        <v>10388</v>
      </c>
      <c r="GY57" s="295" t="n">
        <v>7592</v>
      </c>
      <c r="GZ57" s="310" t="n">
        <v>7034</v>
      </c>
      <c r="HC57" s="203" t="s">
        <v>213</v>
      </c>
      <c r="HD57" s="204" t="s">
        <v>64</v>
      </c>
      <c r="HE57" s="204" t="n">
        <v>1</v>
      </c>
      <c r="HF57" s="205" t="n">
        <f aca="false">FH40</f>
        <v>1031131</v>
      </c>
      <c r="HG57" s="205" t="n">
        <f aca="false">AM40</f>
        <v>33648</v>
      </c>
      <c r="HH57" s="206" t="n">
        <f aca="false">HG57/HF57</f>
        <v>0.0326321291863013</v>
      </c>
      <c r="HI57" s="207" t="n">
        <f aca="false">2*HE57*HH57/(2+HE57*HH57)</f>
        <v>0.0321082489229022</v>
      </c>
      <c r="HK57" s="203" t="s">
        <v>213</v>
      </c>
      <c r="HL57" s="204" t="s">
        <v>64</v>
      </c>
      <c r="HM57" s="204" t="n">
        <v>1</v>
      </c>
      <c r="HN57" s="205" t="n">
        <f aca="false">GC40</f>
        <v>437005</v>
      </c>
      <c r="HO57" s="205" t="n">
        <f aca="false">BR40</f>
        <v>20207</v>
      </c>
      <c r="HP57" s="206" t="n">
        <f aca="false">HO57/HN57</f>
        <v>0.0462397455406689</v>
      </c>
      <c r="HQ57" s="207" t="n">
        <f aca="false">2*HM57*HP57/(2+HM57*HP57)</f>
        <v>0.0451948464410764</v>
      </c>
      <c r="HS57" s="203" t="s">
        <v>213</v>
      </c>
      <c r="HT57" s="316" t="s">
        <v>64</v>
      </c>
      <c r="HU57" s="316" t="n">
        <v>1</v>
      </c>
      <c r="HV57" s="205" t="n">
        <f aca="false">GX40</f>
        <v>594126</v>
      </c>
      <c r="HW57" s="317" t="n">
        <f aca="false">CW40</f>
        <v>13429</v>
      </c>
      <c r="HX57" s="206" t="n">
        <f aca="false">HW57/HV57</f>
        <v>0.0226029495426896</v>
      </c>
      <c r="HY57" s="207" t="n">
        <f aca="false">2*HU57*HX57/(2+HU57*HX57)</f>
        <v>0.0223503575408116</v>
      </c>
      <c r="HZ57" s="160" t="n">
        <f aca="false">HV57+HN57-HF57</f>
        <v>0</v>
      </c>
      <c r="IA57" s="160" t="n">
        <f aca="false">HW57+HO57-HG57</f>
        <v>-12</v>
      </c>
      <c r="IE57" s="318"/>
      <c r="IN57" s="187"/>
    </row>
    <row r="58" customFormat="false" ht="37" hidden="false" customHeight="false" outlineLevel="0" collapsed="false">
      <c r="A58" s="295" t="s">
        <v>487</v>
      </c>
      <c r="B58" s="295" t="n">
        <v>27307</v>
      </c>
      <c r="C58" s="295" t="n">
        <v>90</v>
      </c>
      <c r="D58" s="295" t="n">
        <v>4311</v>
      </c>
      <c r="E58" s="295" t="n">
        <v>7906</v>
      </c>
      <c r="F58" s="295" t="n">
        <v>6727</v>
      </c>
      <c r="G58" s="295" t="n">
        <v>4761</v>
      </c>
      <c r="H58" s="295" t="n">
        <v>2540</v>
      </c>
      <c r="I58" s="295" t="n">
        <v>857</v>
      </c>
      <c r="J58" s="295" t="n">
        <v>90</v>
      </c>
      <c r="K58" s="295" t="n">
        <v>5</v>
      </c>
      <c r="L58" s="310" t="n">
        <v>20</v>
      </c>
      <c r="N58" s="295" t="s">
        <v>487</v>
      </c>
      <c r="O58" s="295" t="n">
        <v>5992</v>
      </c>
      <c r="P58" s="295" t="n">
        <v>207</v>
      </c>
      <c r="Q58" s="295" t="n">
        <v>66</v>
      </c>
      <c r="R58" s="295" t="n">
        <v>148</v>
      </c>
      <c r="S58" s="295" t="n">
        <v>421</v>
      </c>
      <c r="T58" s="295" t="n">
        <v>50</v>
      </c>
      <c r="U58" s="295" t="n">
        <v>32</v>
      </c>
      <c r="V58" s="295" t="n">
        <v>16</v>
      </c>
      <c r="W58" s="295" t="n">
        <v>17</v>
      </c>
      <c r="X58" s="295" t="n">
        <v>39</v>
      </c>
      <c r="Y58" s="295" t="n">
        <v>34</v>
      </c>
      <c r="Z58" s="295" t="n">
        <v>93</v>
      </c>
      <c r="AA58" s="310" t="n">
        <v>104</v>
      </c>
      <c r="AC58" s="295" t="s">
        <v>487</v>
      </c>
      <c r="AD58" s="295" t="n">
        <v>87</v>
      </c>
      <c r="AE58" s="295" t="n">
        <v>94</v>
      </c>
      <c r="AF58" s="295" t="n">
        <v>124</v>
      </c>
      <c r="AG58" s="295" t="n">
        <v>138</v>
      </c>
      <c r="AH58" s="295" t="n">
        <v>223</v>
      </c>
      <c r="AI58" s="295" t="n">
        <v>327</v>
      </c>
      <c r="AJ58" s="295" t="n">
        <v>362</v>
      </c>
      <c r="AK58" s="295" t="n">
        <v>486</v>
      </c>
      <c r="AL58" s="295" t="n">
        <v>523</v>
      </c>
      <c r="AM58" s="295" t="n">
        <v>645</v>
      </c>
      <c r="AN58" s="295" t="n">
        <v>676</v>
      </c>
      <c r="AO58" s="295" t="n">
        <v>617</v>
      </c>
      <c r="AP58" s="295" t="n">
        <v>884</v>
      </c>
      <c r="AQ58" s="310" t="n">
        <v>0</v>
      </c>
      <c r="AS58" s="295" t="s">
        <v>487</v>
      </c>
      <c r="AT58" s="295" t="n">
        <v>3388</v>
      </c>
      <c r="AU58" s="295" t="n">
        <v>120</v>
      </c>
      <c r="AV58" s="295" t="n">
        <v>25</v>
      </c>
      <c r="AW58" s="295" t="n">
        <v>84</v>
      </c>
      <c r="AX58" s="295" t="n">
        <v>229</v>
      </c>
      <c r="AY58" s="295" t="n">
        <v>27</v>
      </c>
      <c r="AZ58" s="295" t="n">
        <v>18</v>
      </c>
      <c r="BA58" s="295" t="n">
        <v>9</v>
      </c>
      <c r="BB58" s="295" t="n">
        <v>7</v>
      </c>
      <c r="BC58" s="295" t="n">
        <v>20</v>
      </c>
      <c r="BD58" s="295" t="n">
        <v>18</v>
      </c>
      <c r="BE58" s="295" t="n">
        <v>67</v>
      </c>
      <c r="BF58" s="310" t="n">
        <v>76</v>
      </c>
      <c r="BH58" s="295" t="s">
        <v>487</v>
      </c>
      <c r="BI58" s="295" t="n">
        <v>59</v>
      </c>
      <c r="BJ58" s="295" t="n">
        <v>61</v>
      </c>
      <c r="BK58" s="295" t="n">
        <v>79</v>
      </c>
      <c r="BL58" s="295" t="n">
        <v>80</v>
      </c>
      <c r="BM58" s="295" t="n">
        <v>134</v>
      </c>
      <c r="BN58" s="295" t="n">
        <v>198</v>
      </c>
      <c r="BO58" s="295" t="n">
        <v>235</v>
      </c>
      <c r="BP58" s="295" t="n">
        <v>314</v>
      </c>
      <c r="BQ58" s="295" t="n">
        <v>315</v>
      </c>
      <c r="BR58" s="295" t="n">
        <v>393</v>
      </c>
      <c r="BS58" s="295" t="n">
        <v>375</v>
      </c>
      <c r="BT58" s="295" t="n">
        <v>315</v>
      </c>
      <c r="BU58" s="295" t="n">
        <v>359</v>
      </c>
      <c r="BV58" s="310" t="n">
        <v>0</v>
      </c>
      <c r="BX58" s="295" t="s">
        <v>487</v>
      </c>
      <c r="BY58" s="295" t="n">
        <v>2594</v>
      </c>
      <c r="BZ58" s="295" t="n">
        <v>84</v>
      </c>
      <c r="CA58" s="295" t="n">
        <v>41</v>
      </c>
      <c r="CB58" s="295" t="n">
        <v>63</v>
      </c>
      <c r="CC58" s="295" t="n">
        <v>188</v>
      </c>
      <c r="CD58" s="295" t="n">
        <v>23</v>
      </c>
      <c r="CE58" s="295" t="n">
        <v>14</v>
      </c>
      <c r="CF58" s="295" t="n">
        <v>7</v>
      </c>
      <c r="CG58" s="295" t="n">
        <v>10</v>
      </c>
      <c r="CH58" s="295" t="n">
        <v>19</v>
      </c>
      <c r="CI58" s="295" t="n">
        <v>16</v>
      </c>
      <c r="CJ58" s="295" t="n">
        <v>26</v>
      </c>
      <c r="CK58" s="310" t="n">
        <v>27</v>
      </c>
      <c r="CM58" s="295" t="s">
        <v>487</v>
      </c>
      <c r="CN58" s="295" t="n">
        <v>28</v>
      </c>
      <c r="CO58" s="295" t="n">
        <v>33</v>
      </c>
      <c r="CP58" s="295" t="n">
        <v>45</v>
      </c>
      <c r="CQ58" s="295" t="n">
        <v>58</v>
      </c>
      <c r="CR58" s="295" t="n">
        <v>89</v>
      </c>
      <c r="CS58" s="295" t="n">
        <v>128</v>
      </c>
      <c r="CT58" s="295" t="n">
        <v>127</v>
      </c>
      <c r="CU58" s="295" t="n">
        <v>172</v>
      </c>
      <c r="CV58" s="295" t="n">
        <v>207</v>
      </c>
      <c r="CW58" s="295" t="n">
        <v>251</v>
      </c>
      <c r="CX58" s="295" t="n">
        <v>301</v>
      </c>
      <c r="CY58" s="295" t="n">
        <v>302</v>
      </c>
      <c r="CZ58" s="295" t="n">
        <v>523</v>
      </c>
      <c r="DA58" s="310" t="n">
        <v>0</v>
      </c>
      <c r="DD58" s="295" t="s">
        <v>487</v>
      </c>
      <c r="DE58" s="295" t="n">
        <v>5.2</v>
      </c>
      <c r="DF58" s="295" t="n">
        <v>15.4</v>
      </c>
      <c r="DG58" s="295" t="n">
        <v>1.1</v>
      </c>
      <c r="DH58" s="295" t="n">
        <v>0.3</v>
      </c>
      <c r="DI58" s="295" t="n">
        <v>0.9</v>
      </c>
      <c r="DJ58" s="295" t="n">
        <v>1.1</v>
      </c>
      <c r="DK58" s="295" t="n">
        <v>2.1</v>
      </c>
      <c r="DL58" s="295" t="n">
        <v>5.4</v>
      </c>
      <c r="DM58" s="295" t="n">
        <v>12.3</v>
      </c>
      <c r="DN58" s="295" t="n">
        <v>26.1</v>
      </c>
      <c r="DO58" s="310" t="n">
        <v>85.2</v>
      </c>
      <c r="DQ58" s="295" t="s">
        <v>487</v>
      </c>
      <c r="DR58" s="295" t="n">
        <v>6</v>
      </c>
      <c r="DS58" s="295" t="n">
        <v>16.4</v>
      </c>
      <c r="DT58" s="295" t="n">
        <v>1.2</v>
      </c>
      <c r="DU58" s="295" t="n">
        <v>0.3</v>
      </c>
      <c r="DV58" s="295" t="n">
        <v>1.3</v>
      </c>
      <c r="DW58" s="295" t="n">
        <v>1.5</v>
      </c>
      <c r="DX58" s="295" t="n">
        <v>2.5</v>
      </c>
      <c r="DY58" s="295" t="n">
        <v>6.7</v>
      </c>
      <c r="DZ58" s="295" t="n">
        <v>16.3</v>
      </c>
      <c r="EA58" s="295" t="n">
        <v>33.2</v>
      </c>
      <c r="EB58" s="310" t="n">
        <v>95.9</v>
      </c>
      <c r="ED58" s="295" t="s">
        <v>487</v>
      </c>
      <c r="EE58" s="295" t="n">
        <v>4.5</v>
      </c>
      <c r="EF58" s="295" t="n">
        <v>14.1</v>
      </c>
      <c r="EG58" s="295" t="n">
        <v>1.1</v>
      </c>
      <c r="EH58" s="295" t="n">
        <v>0.3</v>
      </c>
      <c r="EI58" s="295" t="n">
        <v>0.5</v>
      </c>
      <c r="EJ58" s="295" t="n">
        <v>0.7</v>
      </c>
      <c r="EK58" s="295" t="n">
        <v>1.6</v>
      </c>
      <c r="EL58" s="295" t="n">
        <v>4.2</v>
      </c>
      <c r="EM58" s="295" t="n">
        <v>8.5</v>
      </c>
      <c r="EN58" s="295" t="n">
        <v>19.5</v>
      </c>
      <c r="EO58" s="310" t="n">
        <v>77</v>
      </c>
      <c r="ER58" s="295" t="s">
        <v>488</v>
      </c>
      <c r="ES58" s="295" t="n">
        <v>656727</v>
      </c>
      <c r="ET58" s="295" t="n">
        <v>66753</v>
      </c>
      <c r="EU58" s="295" t="n">
        <v>65493</v>
      </c>
      <c r="EV58" s="295" t="n">
        <v>63564</v>
      </c>
      <c r="EW58" s="295" t="n">
        <v>59404</v>
      </c>
      <c r="EX58" s="295" t="n">
        <v>56301</v>
      </c>
      <c r="EY58" s="295" t="n">
        <v>54558</v>
      </c>
      <c r="EZ58" s="295" t="n">
        <v>45681</v>
      </c>
      <c r="FA58" s="295" t="n">
        <v>38431</v>
      </c>
      <c r="FB58" s="295" t="n">
        <v>35796</v>
      </c>
      <c r="FC58" s="295" t="n">
        <v>34160</v>
      </c>
      <c r="FD58" s="295" t="n">
        <v>32556</v>
      </c>
      <c r="FE58" s="295" t="n">
        <v>28192</v>
      </c>
      <c r="FF58" s="295" t="n">
        <v>22582</v>
      </c>
      <c r="FG58" s="295" t="n">
        <v>18112</v>
      </c>
      <c r="FH58" s="295" t="n">
        <v>14802</v>
      </c>
      <c r="FI58" s="295" t="n">
        <v>11081</v>
      </c>
      <c r="FJ58" s="310" t="n">
        <v>9261</v>
      </c>
      <c r="FM58" s="295" t="s">
        <v>488</v>
      </c>
      <c r="FN58" s="295" t="n">
        <v>322973</v>
      </c>
      <c r="FO58" s="295" t="n">
        <v>33893</v>
      </c>
      <c r="FP58" s="295" t="n">
        <v>33216</v>
      </c>
      <c r="FQ58" s="295" t="n">
        <v>32240</v>
      </c>
      <c r="FR58" s="295" t="n">
        <v>30226</v>
      </c>
      <c r="FS58" s="295" t="n">
        <v>28474</v>
      </c>
      <c r="FT58" s="295" t="n">
        <v>27561</v>
      </c>
      <c r="FU58" s="295" t="n">
        <v>22673</v>
      </c>
      <c r="FV58" s="295" t="n">
        <v>18893</v>
      </c>
      <c r="FW58" s="295" t="n">
        <v>17379</v>
      </c>
      <c r="FX58" s="295" t="n">
        <v>16056</v>
      </c>
      <c r="FY58" s="295" t="n">
        <v>15516</v>
      </c>
      <c r="FZ58" s="295" t="n">
        <v>13424</v>
      </c>
      <c r="GA58" s="295" t="n">
        <v>10562</v>
      </c>
      <c r="GB58" s="295" t="n">
        <v>8136</v>
      </c>
      <c r="GC58" s="295" t="n">
        <v>6521</v>
      </c>
      <c r="GD58" s="295" t="n">
        <v>4678</v>
      </c>
      <c r="GE58" s="310" t="n">
        <v>3525</v>
      </c>
      <c r="GH58" s="295" t="s">
        <v>488</v>
      </c>
      <c r="GI58" s="295" t="n">
        <v>333754</v>
      </c>
      <c r="GJ58" s="295" t="n">
        <v>32860</v>
      </c>
      <c r="GK58" s="295" t="n">
        <v>32277</v>
      </c>
      <c r="GL58" s="295" t="n">
        <v>31324</v>
      </c>
      <c r="GM58" s="295" t="n">
        <v>29178</v>
      </c>
      <c r="GN58" s="295" t="n">
        <v>27827</v>
      </c>
      <c r="GO58" s="295" t="n">
        <v>26997</v>
      </c>
      <c r="GP58" s="295" t="n">
        <v>23008</v>
      </c>
      <c r="GQ58" s="295" t="n">
        <v>19538</v>
      </c>
      <c r="GR58" s="295" t="n">
        <v>18417</v>
      </c>
      <c r="GS58" s="295" t="n">
        <v>18104</v>
      </c>
      <c r="GT58" s="295" t="n">
        <v>17040</v>
      </c>
      <c r="GU58" s="295" t="n">
        <v>14768</v>
      </c>
      <c r="GV58" s="295" t="n">
        <v>12020</v>
      </c>
      <c r="GW58" s="295" t="n">
        <v>9976</v>
      </c>
      <c r="GX58" s="295" t="n">
        <v>8281</v>
      </c>
      <c r="GY58" s="295" t="n">
        <v>6403</v>
      </c>
      <c r="GZ58" s="310" t="n">
        <v>5736</v>
      </c>
      <c r="HC58" s="196" t="s">
        <v>214</v>
      </c>
      <c r="HD58" s="197" t="s">
        <v>69</v>
      </c>
      <c r="HE58" s="197" t="n">
        <v>1</v>
      </c>
      <c r="HF58" s="198" t="n">
        <f aca="false">FI40</f>
        <v>800697</v>
      </c>
      <c r="HG58" s="198" t="n">
        <f aca="false">AN40</f>
        <v>40558</v>
      </c>
      <c r="HH58" s="199" t="n">
        <f aca="false">HG58/HF58</f>
        <v>0.0506533682529097</v>
      </c>
      <c r="HI58" s="200" t="n">
        <f aca="false">2*HE58*HH58/(2+HE58*HH58)</f>
        <v>0.0494021749722282</v>
      </c>
      <c r="HK58" s="196" t="s">
        <v>214</v>
      </c>
      <c r="HL58" s="197" t="s">
        <v>69</v>
      </c>
      <c r="HM58" s="197" t="n">
        <v>1</v>
      </c>
      <c r="HN58" s="198" t="n">
        <f aca="false">GD40</f>
        <v>313741</v>
      </c>
      <c r="HO58" s="198" t="n">
        <f aca="false">BS40</f>
        <v>22020</v>
      </c>
      <c r="HP58" s="199" t="n">
        <f aca="false">HO58/HN58</f>
        <v>0.0701852802152094</v>
      </c>
      <c r="HQ58" s="200" t="n">
        <f aca="false">2*HM58*HP58/(2+HM58*HP58)</f>
        <v>0.0678057958251091</v>
      </c>
      <c r="HS58" s="196" t="s">
        <v>214</v>
      </c>
      <c r="HT58" s="313" t="s">
        <v>69</v>
      </c>
      <c r="HU58" s="313" t="n">
        <v>1</v>
      </c>
      <c r="HV58" s="198" t="n">
        <f aca="false">GY40</f>
        <v>486956</v>
      </c>
      <c r="HW58" s="314" t="n">
        <f aca="false">CX40</f>
        <v>18532</v>
      </c>
      <c r="HX58" s="199" t="n">
        <f aca="false">HW58/HV58</f>
        <v>0.038056826489457</v>
      </c>
      <c r="HY58" s="200" t="n">
        <f aca="false">2*HU58*HX58/(2+HU58*HX58)</f>
        <v>0.0373461877949789</v>
      </c>
      <c r="HZ58" s="160" t="n">
        <f aca="false">HV58+HN58-HF58</f>
        <v>0</v>
      </c>
      <c r="IA58" s="160" t="n">
        <f aca="false">HW58+HO58-HG58</f>
        <v>-6</v>
      </c>
      <c r="IC58" s="0" t="n">
        <v>0.585761722530786</v>
      </c>
      <c r="ID58" s="0" t="n">
        <v>0.657017046693116</v>
      </c>
      <c r="IE58" s="0" t="n">
        <v>0.54880144730891</v>
      </c>
      <c r="IM58" s="184" t="s">
        <v>411</v>
      </c>
      <c r="IN58" s="187" t="s">
        <v>167</v>
      </c>
    </row>
    <row r="59" customFormat="false" ht="15" hidden="false" customHeight="false" outlineLevel="0" collapsed="false">
      <c r="A59" s="295" t="s">
        <v>488</v>
      </c>
      <c r="B59" s="295" t="n">
        <v>14785</v>
      </c>
      <c r="C59" s="295" t="n">
        <v>29</v>
      </c>
      <c r="D59" s="295" t="n">
        <v>1969</v>
      </c>
      <c r="E59" s="295" t="n">
        <v>4046</v>
      </c>
      <c r="F59" s="295" t="n">
        <v>4012</v>
      </c>
      <c r="G59" s="295" t="n">
        <v>2908</v>
      </c>
      <c r="H59" s="295" t="n">
        <v>1394</v>
      </c>
      <c r="I59" s="295" t="n">
        <v>405</v>
      </c>
      <c r="J59" s="295" t="n">
        <v>13</v>
      </c>
      <c r="K59" s="295" t="n">
        <v>1</v>
      </c>
      <c r="L59" s="310" t="n">
        <v>8</v>
      </c>
      <c r="N59" s="295" t="s">
        <v>488</v>
      </c>
      <c r="O59" s="295" t="n">
        <v>4275</v>
      </c>
      <c r="P59" s="295" t="n">
        <v>129</v>
      </c>
      <c r="Q59" s="295" t="n">
        <v>30</v>
      </c>
      <c r="R59" s="295" t="n">
        <v>84</v>
      </c>
      <c r="S59" s="295" t="n">
        <v>243</v>
      </c>
      <c r="T59" s="295" t="n">
        <v>10</v>
      </c>
      <c r="U59" s="295" t="n">
        <v>10</v>
      </c>
      <c r="V59" s="295" t="n">
        <v>5</v>
      </c>
      <c r="W59" s="295" t="n">
        <v>6</v>
      </c>
      <c r="X59" s="295" t="n">
        <v>18</v>
      </c>
      <c r="Y59" s="295" t="n">
        <v>21</v>
      </c>
      <c r="Z59" s="295" t="n">
        <v>33</v>
      </c>
      <c r="AA59" s="310" t="n">
        <v>42</v>
      </c>
      <c r="AC59" s="295" t="s">
        <v>488</v>
      </c>
      <c r="AD59" s="295" t="n">
        <v>38</v>
      </c>
      <c r="AE59" s="295" t="n">
        <v>36</v>
      </c>
      <c r="AF59" s="295" t="n">
        <v>51</v>
      </c>
      <c r="AG59" s="295" t="n">
        <v>81</v>
      </c>
      <c r="AH59" s="295" t="n">
        <v>112</v>
      </c>
      <c r="AI59" s="295" t="n">
        <v>163</v>
      </c>
      <c r="AJ59" s="295" t="n">
        <v>250</v>
      </c>
      <c r="AK59" s="295" t="n">
        <v>350</v>
      </c>
      <c r="AL59" s="295" t="n">
        <v>424</v>
      </c>
      <c r="AM59" s="295" t="n">
        <v>520</v>
      </c>
      <c r="AN59" s="295" t="n">
        <v>628</v>
      </c>
      <c r="AO59" s="295" t="n">
        <v>604</v>
      </c>
      <c r="AP59" s="295" t="n">
        <v>630</v>
      </c>
      <c r="AQ59" s="310" t="n">
        <v>0</v>
      </c>
      <c r="AS59" s="295" t="s">
        <v>488</v>
      </c>
      <c r="AT59" s="295" t="n">
        <v>2279</v>
      </c>
      <c r="AU59" s="295" t="n">
        <v>64</v>
      </c>
      <c r="AV59" s="295" t="n">
        <v>18</v>
      </c>
      <c r="AW59" s="295" t="n">
        <v>51</v>
      </c>
      <c r="AX59" s="295" t="n">
        <v>133</v>
      </c>
      <c r="AY59" s="295" t="n">
        <v>4</v>
      </c>
      <c r="AZ59" s="295" t="n">
        <v>7</v>
      </c>
      <c r="BA59" s="295" t="n">
        <v>5</v>
      </c>
      <c r="BB59" s="295" t="n">
        <v>4</v>
      </c>
      <c r="BC59" s="295" t="n">
        <v>11</v>
      </c>
      <c r="BD59" s="295" t="n">
        <v>12</v>
      </c>
      <c r="BE59" s="295" t="n">
        <v>27</v>
      </c>
      <c r="BF59" s="310" t="n">
        <v>33</v>
      </c>
      <c r="BH59" s="295" t="s">
        <v>488</v>
      </c>
      <c r="BI59" s="295" t="n">
        <v>23</v>
      </c>
      <c r="BJ59" s="295" t="n">
        <v>22</v>
      </c>
      <c r="BK59" s="295" t="n">
        <v>25</v>
      </c>
      <c r="BL59" s="295" t="n">
        <v>48</v>
      </c>
      <c r="BM59" s="295" t="n">
        <v>64</v>
      </c>
      <c r="BN59" s="295" t="n">
        <v>92</v>
      </c>
      <c r="BO59" s="295" t="n">
        <v>147</v>
      </c>
      <c r="BP59" s="295" t="n">
        <v>231</v>
      </c>
      <c r="BQ59" s="295" t="n">
        <v>252</v>
      </c>
      <c r="BR59" s="295" t="n">
        <v>292</v>
      </c>
      <c r="BS59" s="295" t="n">
        <v>331</v>
      </c>
      <c r="BT59" s="295" t="n">
        <v>284</v>
      </c>
      <c r="BU59" s="295" t="n">
        <v>232</v>
      </c>
      <c r="BV59" s="310" t="n">
        <v>0</v>
      </c>
      <c r="BX59" s="295" t="s">
        <v>488</v>
      </c>
      <c r="BY59" s="295" t="n">
        <v>1994</v>
      </c>
      <c r="BZ59" s="295" t="n">
        <v>63</v>
      </c>
      <c r="CA59" s="295" t="n">
        <v>12</v>
      </c>
      <c r="CB59" s="295" t="n">
        <v>33</v>
      </c>
      <c r="CC59" s="295" t="n">
        <v>108</v>
      </c>
      <c r="CD59" s="295" t="n">
        <v>6</v>
      </c>
      <c r="CE59" s="295" t="n">
        <v>3</v>
      </c>
      <c r="CF59" s="295" t="n">
        <v>0</v>
      </c>
      <c r="CG59" s="295" t="n">
        <v>2</v>
      </c>
      <c r="CH59" s="295" t="n">
        <v>7</v>
      </c>
      <c r="CI59" s="295" t="n">
        <v>9</v>
      </c>
      <c r="CJ59" s="295" t="n">
        <v>6</v>
      </c>
      <c r="CK59" s="310" t="n">
        <v>9</v>
      </c>
      <c r="CM59" s="295" t="s">
        <v>488</v>
      </c>
      <c r="CN59" s="295" t="n">
        <v>15</v>
      </c>
      <c r="CO59" s="295" t="n">
        <v>14</v>
      </c>
      <c r="CP59" s="295" t="n">
        <v>26</v>
      </c>
      <c r="CQ59" s="295" t="n">
        <v>33</v>
      </c>
      <c r="CR59" s="295" t="n">
        <v>48</v>
      </c>
      <c r="CS59" s="295" t="n">
        <v>71</v>
      </c>
      <c r="CT59" s="295" t="n">
        <v>103</v>
      </c>
      <c r="CU59" s="295" t="n">
        <v>119</v>
      </c>
      <c r="CV59" s="295" t="n">
        <v>172</v>
      </c>
      <c r="CW59" s="295" t="n">
        <v>228</v>
      </c>
      <c r="CX59" s="295" t="n">
        <v>297</v>
      </c>
      <c r="CY59" s="295" t="n">
        <v>320</v>
      </c>
      <c r="CZ59" s="295" t="n">
        <v>398</v>
      </c>
      <c r="DA59" s="310" t="n">
        <v>0</v>
      </c>
      <c r="DD59" s="295" t="s">
        <v>488</v>
      </c>
      <c r="DE59" s="295" t="n">
        <v>6.5</v>
      </c>
      <c r="DF59" s="295" t="n">
        <v>16.4</v>
      </c>
      <c r="DG59" s="295" t="n">
        <v>0.6</v>
      </c>
      <c r="DH59" s="295" t="n">
        <v>0.3</v>
      </c>
      <c r="DI59" s="295" t="n">
        <v>0.6</v>
      </c>
      <c r="DJ59" s="295" t="n">
        <v>0.7</v>
      </c>
      <c r="DK59" s="295" t="n">
        <v>1.8</v>
      </c>
      <c r="DL59" s="295" t="n">
        <v>4.1</v>
      </c>
      <c r="DM59" s="295" t="n">
        <v>11.8</v>
      </c>
      <c r="DN59" s="295" t="n">
        <v>28.7</v>
      </c>
      <c r="DO59" s="310" t="n">
        <v>91.5</v>
      </c>
      <c r="DQ59" s="295" t="s">
        <v>488</v>
      </c>
      <c r="DR59" s="295" t="n">
        <v>7.1</v>
      </c>
      <c r="DS59" s="295" t="n">
        <v>17.6</v>
      </c>
      <c r="DT59" s="295" t="n">
        <v>0.7</v>
      </c>
      <c r="DU59" s="295" t="n">
        <v>0.4</v>
      </c>
      <c r="DV59" s="295" t="n">
        <v>1</v>
      </c>
      <c r="DW59" s="295" t="n">
        <v>0.9</v>
      </c>
      <c r="DX59" s="295" t="n">
        <v>2</v>
      </c>
      <c r="DY59" s="295" t="n">
        <v>4.9</v>
      </c>
      <c r="DZ59" s="295" t="n">
        <v>15.8</v>
      </c>
      <c r="EA59" s="295" t="n">
        <v>37.1</v>
      </c>
      <c r="EB59" s="310" t="n">
        <v>103.3</v>
      </c>
      <c r="ED59" s="295" t="s">
        <v>488</v>
      </c>
      <c r="EE59" s="295" t="n">
        <v>6</v>
      </c>
      <c r="EF59" s="295" t="n">
        <v>14.9</v>
      </c>
      <c r="EG59" s="295" t="n">
        <v>0.4</v>
      </c>
      <c r="EH59" s="295" t="n">
        <v>0.3</v>
      </c>
      <c r="EI59" s="295" t="n">
        <v>0.3</v>
      </c>
      <c r="EJ59" s="295" t="n">
        <v>0.6</v>
      </c>
      <c r="EK59" s="295" t="n">
        <v>1.6</v>
      </c>
      <c r="EL59" s="295" t="n">
        <v>3.4</v>
      </c>
      <c r="EM59" s="295" t="n">
        <v>8.3</v>
      </c>
      <c r="EN59" s="295" t="n">
        <v>21.9</v>
      </c>
      <c r="EO59" s="310" t="n">
        <v>83.6</v>
      </c>
      <c r="ER59" s="295" t="s">
        <v>489</v>
      </c>
      <c r="ES59" s="295" t="n">
        <v>400012</v>
      </c>
      <c r="ET59" s="295" t="n">
        <v>41025</v>
      </c>
      <c r="EU59" s="295" t="n">
        <v>40357</v>
      </c>
      <c r="EV59" s="295" t="n">
        <v>39129</v>
      </c>
      <c r="EW59" s="295" t="n">
        <v>35430</v>
      </c>
      <c r="EX59" s="295" t="n">
        <v>33022</v>
      </c>
      <c r="EY59" s="295" t="n">
        <v>33056</v>
      </c>
      <c r="EZ59" s="295" t="n">
        <v>27557</v>
      </c>
      <c r="FA59" s="295" t="n">
        <v>25240</v>
      </c>
      <c r="FB59" s="295" t="n">
        <v>23389</v>
      </c>
      <c r="FC59" s="295" t="n">
        <v>21179</v>
      </c>
      <c r="FD59" s="295" t="n">
        <v>19347</v>
      </c>
      <c r="FE59" s="295" t="n">
        <v>16477</v>
      </c>
      <c r="FF59" s="295" t="n">
        <v>13586</v>
      </c>
      <c r="FG59" s="295" t="n">
        <v>10864</v>
      </c>
      <c r="FH59" s="295" t="n">
        <v>8663</v>
      </c>
      <c r="FI59" s="295" t="n">
        <v>6091</v>
      </c>
      <c r="FJ59" s="310" t="n">
        <v>5600</v>
      </c>
      <c r="FM59" s="295" t="s">
        <v>489</v>
      </c>
      <c r="FN59" s="295" t="n">
        <v>200629</v>
      </c>
      <c r="FO59" s="295" t="n">
        <v>20977</v>
      </c>
      <c r="FP59" s="295" t="n">
        <v>20513</v>
      </c>
      <c r="FQ59" s="295" t="n">
        <v>19848</v>
      </c>
      <c r="FR59" s="295" t="n">
        <v>18001</v>
      </c>
      <c r="FS59" s="295" t="n">
        <v>16788</v>
      </c>
      <c r="FT59" s="295" t="n">
        <v>16700</v>
      </c>
      <c r="FU59" s="295" t="n">
        <v>14073</v>
      </c>
      <c r="FV59" s="295" t="n">
        <v>12974</v>
      </c>
      <c r="FW59" s="295" t="n">
        <v>11817</v>
      </c>
      <c r="FX59" s="295" t="n">
        <v>10520</v>
      </c>
      <c r="FY59" s="295" t="n">
        <v>9747</v>
      </c>
      <c r="FZ59" s="295" t="n">
        <v>8272</v>
      </c>
      <c r="GA59" s="295" t="n">
        <v>6626</v>
      </c>
      <c r="GB59" s="295" t="n">
        <v>5212</v>
      </c>
      <c r="GC59" s="295" t="n">
        <v>3942</v>
      </c>
      <c r="GD59" s="295" t="n">
        <v>2536</v>
      </c>
      <c r="GE59" s="310" t="n">
        <v>2083</v>
      </c>
      <c r="GH59" s="295" t="s">
        <v>489</v>
      </c>
      <c r="GI59" s="295" t="n">
        <v>199383</v>
      </c>
      <c r="GJ59" s="295" t="n">
        <v>20048</v>
      </c>
      <c r="GK59" s="295" t="n">
        <v>19844</v>
      </c>
      <c r="GL59" s="295" t="n">
        <v>19281</v>
      </c>
      <c r="GM59" s="295" t="n">
        <v>17429</v>
      </c>
      <c r="GN59" s="295" t="n">
        <v>16234</v>
      </c>
      <c r="GO59" s="295" t="n">
        <v>16356</v>
      </c>
      <c r="GP59" s="295" t="n">
        <v>13484</v>
      </c>
      <c r="GQ59" s="295" t="n">
        <v>12266</v>
      </c>
      <c r="GR59" s="295" t="n">
        <v>11572</v>
      </c>
      <c r="GS59" s="295" t="n">
        <v>10659</v>
      </c>
      <c r="GT59" s="295" t="n">
        <v>9600</v>
      </c>
      <c r="GU59" s="295" t="n">
        <v>8205</v>
      </c>
      <c r="GV59" s="295" t="n">
        <v>6960</v>
      </c>
      <c r="GW59" s="295" t="n">
        <v>5652</v>
      </c>
      <c r="GX59" s="295" t="n">
        <v>4721</v>
      </c>
      <c r="GY59" s="295" t="n">
        <v>3555</v>
      </c>
      <c r="GZ59" s="310" t="n">
        <v>3517</v>
      </c>
      <c r="HC59" s="203" t="s">
        <v>215</v>
      </c>
      <c r="HD59" s="204" t="s">
        <v>70</v>
      </c>
      <c r="HE59" s="204" t="n">
        <v>1</v>
      </c>
      <c r="HF59" s="205" t="n">
        <f aca="false">FJ40*IC48</f>
        <v>438779.023201198</v>
      </c>
      <c r="HG59" s="205" t="n">
        <f aca="false">AO40</f>
        <v>42207</v>
      </c>
      <c r="HH59" s="206" t="n">
        <f aca="false">HG59/HF59</f>
        <v>0.0961919275266866</v>
      </c>
      <c r="HI59" s="207" t="n">
        <f aca="false">2*HE59*HH59/(2+HE59*HH59)</f>
        <v>0.0917777864359818</v>
      </c>
      <c r="HK59" s="203" t="s">
        <v>215</v>
      </c>
      <c r="HL59" s="204" t="s">
        <v>70</v>
      </c>
      <c r="HM59" s="204" t="n">
        <v>1</v>
      </c>
      <c r="HN59" s="205" t="n">
        <f aca="false">GE40*IJ48</f>
        <v>156628.151856444</v>
      </c>
      <c r="HO59" s="205" t="n">
        <f aca="false">BT40</f>
        <v>19396</v>
      </c>
      <c r="HP59" s="206" t="n">
        <f aca="false">HO59/HN59</f>
        <v>0.123834698744177</v>
      </c>
      <c r="HQ59" s="207" t="n">
        <f aca="false">2*HM59*HP59/(2+HM59*HP59)</f>
        <v>0.116614253281953</v>
      </c>
      <c r="HS59" s="203" t="s">
        <v>215</v>
      </c>
      <c r="HT59" s="316" t="s">
        <v>70</v>
      </c>
      <c r="HU59" s="316" t="n">
        <v>1</v>
      </c>
      <c r="HV59" s="205" t="n">
        <f aca="false">GZ40*IL48</f>
        <v>282175.859218133</v>
      </c>
      <c r="HW59" s="317" t="n">
        <f aca="false">CY40</f>
        <v>22797</v>
      </c>
      <c r="HX59" s="206" t="n">
        <f aca="false">HW59/HV59</f>
        <v>0.0807900437095046</v>
      </c>
      <c r="HY59" s="207" t="n">
        <f aca="false">2*HU59*HX59/(2+HU59*HX59)</f>
        <v>0.0776532394065834</v>
      </c>
      <c r="HZ59" s="160" t="n">
        <f aca="false">HV59+HN59-HF59</f>
        <v>24.9878733794321</v>
      </c>
      <c r="IA59" s="160" t="n">
        <f aca="false">HW59+HO59-HG59</f>
        <v>-14</v>
      </c>
      <c r="IC59" s="0" t="n">
        <v>0.293684947213247</v>
      </c>
      <c r="ID59" s="0" t="n">
        <v>0.262327244190609</v>
      </c>
      <c r="IE59" s="0" t="n">
        <v>0.309950248756219</v>
      </c>
      <c r="IM59" s="191" t="s">
        <v>175</v>
      </c>
      <c r="IN59" s="192" t="s">
        <v>179</v>
      </c>
    </row>
    <row r="60" customFormat="false" ht="15" hidden="false" customHeight="false" outlineLevel="0" collapsed="false">
      <c r="A60" s="295" t="s">
        <v>489</v>
      </c>
      <c r="B60" s="295" t="n">
        <v>8751</v>
      </c>
      <c r="C60" s="295" t="n">
        <v>40</v>
      </c>
      <c r="D60" s="295" t="n">
        <v>1340</v>
      </c>
      <c r="E60" s="295" t="n">
        <v>2408</v>
      </c>
      <c r="F60" s="295" t="n">
        <v>2320</v>
      </c>
      <c r="G60" s="295" t="n">
        <v>1543</v>
      </c>
      <c r="H60" s="295" t="n">
        <v>759</v>
      </c>
      <c r="I60" s="295" t="n">
        <v>255</v>
      </c>
      <c r="J60" s="295" t="n">
        <v>6</v>
      </c>
      <c r="K60" s="295" t="n">
        <v>0</v>
      </c>
      <c r="L60" s="310" t="n">
        <v>80</v>
      </c>
      <c r="N60" s="295" t="s">
        <v>489</v>
      </c>
      <c r="O60" s="295" t="n">
        <v>2519</v>
      </c>
      <c r="P60" s="295" t="n">
        <v>73</v>
      </c>
      <c r="Q60" s="295" t="n">
        <v>24</v>
      </c>
      <c r="R60" s="295" t="n">
        <v>36</v>
      </c>
      <c r="S60" s="295" t="n">
        <v>133</v>
      </c>
      <c r="T60" s="295" t="n">
        <v>12</v>
      </c>
      <c r="U60" s="295" t="n">
        <v>2</v>
      </c>
      <c r="V60" s="295" t="n">
        <v>5</v>
      </c>
      <c r="W60" s="295" t="n">
        <v>2</v>
      </c>
      <c r="X60" s="295" t="n">
        <v>4</v>
      </c>
      <c r="Y60" s="295" t="n">
        <v>8</v>
      </c>
      <c r="Z60" s="295" t="n">
        <v>24</v>
      </c>
      <c r="AA60" s="310" t="n">
        <v>29</v>
      </c>
      <c r="AC60" s="295" t="s">
        <v>489</v>
      </c>
      <c r="AD60" s="295" t="n">
        <v>30</v>
      </c>
      <c r="AE60" s="295" t="n">
        <v>27</v>
      </c>
      <c r="AF60" s="295" t="n">
        <v>35</v>
      </c>
      <c r="AG60" s="295" t="n">
        <v>59</v>
      </c>
      <c r="AH60" s="295" t="n">
        <v>69</v>
      </c>
      <c r="AI60" s="295" t="n">
        <v>126</v>
      </c>
      <c r="AJ60" s="295" t="n">
        <v>149</v>
      </c>
      <c r="AK60" s="295" t="n">
        <v>198</v>
      </c>
      <c r="AL60" s="295" t="n">
        <v>218</v>
      </c>
      <c r="AM60" s="295" t="n">
        <v>302</v>
      </c>
      <c r="AN60" s="295" t="n">
        <v>319</v>
      </c>
      <c r="AO60" s="295" t="n">
        <v>333</v>
      </c>
      <c r="AP60" s="295" t="n">
        <v>434</v>
      </c>
      <c r="AQ60" s="310" t="n">
        <v>1</v>
      </c>
      <c r="AS60" s="295" t="s">
        <v>489</v>
      </c>
      <c r="AT60" s="295" t="n">
        <v>1423</v>
      </c>
      <c r="AU60" s="295" t="n">
        <v>37</v>
      </c>
      <c r="AV60" s="295" t="n">
        <v>16</v>
      </c>
      <c r="AW60" s="295" t="n">
        <v>20</v>
      </c>
      <c r="AX60" s="295" t="n">
        <v>73</v>
      </c>
      <c r="AY60" s="295" t="n">
        <v>7</v>
      </c>
      <c r="AZ60" s="295" t="n">
        <v>1</v>
      </c>
      <c r="BA60" s="295" t="n">
        <v>3</v>
      </c>
      <c r="BB60" s="295" t="n">
        <v>1</v>
      </c>
      <c r="BC60" s="295" t="n">
        <v>2</v>
      </c>
      <c r="BD60" s="295" t="n">
        <v>5</v>
      </c>
      <c r="BE60" s="295" t="n">
        <v>18</v>
      </c>
      <c r="BF60" s="310" t="n">
        <v>21</v>
      </c>
      <c r="BH60" s="295" t="s">
        <v>489</v>
      </c>
      <c r="BI60" s="295" t="n">
        <v>25</v>
      </c>
      <c r="BJ60" s="295" t="n">
        <v>18</v>
      </c>
      <c r="BK60" s="295" t="n">
        <v>19</v>
      </c>
      <c r="BL60" s="295" t="n">
        <v>40</v>
      </c>
      <c r="BM60" s="295" t="n">
        <v>47</v>
      </c>
      <c r="BN60" s="295" t="n">
        <v>76</v>
      </c>
      <c r="BO60" s="295" t="n">
        <v>97</v>
      </c>
      <c r="BP60" s="295" t="n">
        <v>133</v>
      </c>
      <c r="BQ60" s="295" t="n">
        <v>147</v>
      </c>
      <c r="BR60" s="295" t="n">
        <v>186</v>
      </c>
      <c r="BS60" s="295" t="n">
        <v>165</v>
      </c>
      <c r="BT60" s="295" t="n">
        <v>175</v>
      </c>
      <c r="BU60" s="295" t="n">
        <v>163</v>
      </c>
      <c r="BV60" s="310" t="n">
        <v>1</v>
      </c>
      <c r="BX60" s="295" t="s">
        <v>489</v>
      </c>
      <c r="BY60" s="295" t="n">
        <v>1096</v>
      </c>
      <c r="BZ60" s="295" t="n">
        <v>36</v>
      </c>
      <c r="CA60" s="295" t="n">
        <v>8</v>
      </c>
      <c r="CB60" s="295" t="n">
        <v>16</v>
      </c>
      <c r="CC60" s="295" t="n">
        <v>60</v>
      </c>
      <c r="CD60" s="295" t="n">
        <v>5</v>
      </c>
      <c r="CE60" s="295" t="n">
        <v>1</v>
      </c>
      <c r="CF60" s="295" t="n">
        <v>2</v>
      </c>
      <c r="CG60" s="295" t="n">
        <v>1</v>
      </c>
      <c r="CH60" s="295" t="n">
        <v>2</v>
      </c>
      <c r="CI60" s="295" t="n">
        <v>3</v>
      </c>
      <c r="CJ60" s="295" t="n">
        <v>6</v>
      </c>
      <c r="CK60" s="310" t="n">
        <v>8</v>
      </c>
      <c r="CM60" s="295" t="s">
        <v>489</v>
      </c>
      <c r="CN60" s="295" t="n">
        <v>5</v>
      </c>
      <c r="CO60" s="295" t="n">
        <v>9</v>
      </c>
      <c r="CP60" s="295" t="n">
        <v>16</v>
      </c>
      <c r="CQ60" s="295" t="n">
        <v>19</v>
      </c>
      <c r="CR60" s="295" t="n">
        <v>22</v>
      </c>
      <c r="CS60" s="295" t="n">
        <v>50</v>
      </c>
      <c r="CT60" s="295" t="n">
        <v>52</v>
      </c>
      <c r="CU60" s="295" t="n">
        <v>65</v>
      </c>
      <c r="CV60" s="295" t="n">
        <v>71</v>
      </c>
      <c r="CW60" s="295" t="n">
        <v>116</v>
      </c>
      <c r="CX60" s="295" t="n">
        <v>154</v>
      </c>
      <c r="CY60" s="295" t="n">
        <v>158</v>
      </c>
      <c r="CZ60" s="295" t="n">
        <v>271</v>
      </c>
      <c r="DA60" s="310" t="n">
        <v>0</v>
      </c>
      <c r="DD60" s="295" t="s">
        <v>489</v>
      </c>
      <c r="DE60" s="295" t="n">
        <v>6.3</v>
      </c>
      <c r="DF60" s="295" t="n">
        <v>15.2</v>
      </c>
      <c r="DG60" s="295" t="n">
        <v>0.6</v>
      </c>
      <c r="DH60" s="295" t="n">
        <v>0.2</v>
      </c>
      <c r="DI60" s="295" t="n">
        <v>0.8</v>
      </c>
      <c r="DJ60" s="295" t="n">
        <v>0.9</v>
      </c>
      <c r="DK60" s="295" t="n">
        <v>1.9</v>
      </c>
      <c r="DL60" s="295" t="n">
        <v>4.8</v>
      </c>
      <c r="DM60" s="295" t="n">
        <v>11.5</v>
      </c>
      <c r="DN60" s="295" t="n">
        <v>26.6</v>
      </c>
      <c r="DO60" s="310" t="n">
        <v>92.9</v>
      </c>
      <c r="DQ60" s="295" t="s">
        <v>489</v>
      </c>
      <c r="DR60" s="295" t="n">
        <v>7.1</v>
      </c>
      <c r="DS60" s="295" t="n">
        <v>16.5</v>
      </c>
      <c r="DT60" s="295" t="n">
        <v>0.7</v>
      </c>
      <c r="DU60" s="295" t="n">
        <v>0.2</v>
      </c>
      <c r="DV60" s="295" t="n">
        <v>1.1</v>
      </c>
      <c r="DW60" s="295" t="n">
        <v>1.4</v>
      </c>
      <c r="DX60" s="295" t="n">
        <v>2.4</v>
      </c>
      <c r="DY60" s="295" t="n">
        <v>6.1</v>
      </c>
      <c r="DZ60" s="295" t="n">
        <v>15.4</v>
      </c>
      <c r="EA60" s="295" t="n">
        <v>36.4</v>
      </c>
      <c r="EB60" s="310" t="n">
        <v>108.9</v>
      </c>
      <c r="ED60" s="295" t="s">
        <v>489</v>
      </c>
      <c r="EE60" s="295" t="n">
        <v>5.5</v>
      </c>
      <c r="EF60" s="295" t="n">
        <v>13.9</v>
      </c>
      <c r="EG60" s="295" t="n">
        <v>0.6</v>
      </c>
      <c r="EH60" s="295" t="n">
        <v>0.1</v>
      </c>
      <c r="EI60" s="295" t="n">
        <v>0.4</v>
      </c>
      <c r="EJ60" s="295" t="n">
        <v>0.5</v>
      </c>
      <c r="EK60" s="295" t="n">
        <v>1.5</v>
      </c>
      <c r="EL60" s="295" t="n">
        <v>3.6</v>
      </c>
      <c r="EM60" s="295" t="n">
        <v>7.7</v>
      </c>
      <c r="EN60" s="295" t="n">
        <v>18</v>
      </c>
      <c r="EO60" s="310" t="n">
        <v>82.4</v>
      </c>
      <c r="ER60" s="295" t="s">
        <v>490</v>
      </c>
      <c r="ES60" s="295" t="n">
        <v>209859</v>
      </c>
      <c r="ET60" s="295" t="n">
        <v>20809</v>
      </c>
      <c r="EU60" s="295" t="n">
        <v>21351</v>
      </c>
      <c r="EV60" s="295" t="n">
        <v>21593</v>
      </c>
      <c r="EW60" s="295" t="n">
        <v>19608</v>
      </c>
      <c r="EX60" s="295" t="n">
        <v>16323</v>
      </c>
      <c r="EY60" s="295" t="n">
        <v>16886</v>
      </c>
      <c r="EZ60" s="295" t="n">
        <v>16643</v>
      </c>
      <c r="FA60" s="295" t="n">
        <v>15333</v>
      </c>
      <c r="FB60" s="295" t="n">
        <v>14333</v>
      </c>
      <c r="FC60" s="295" t="n">
        <v>12270</v>
      </c>
      <c r="FD60" s="295" t="n">
        <v>9928</v>
      </c>
      <c r="FE60" s="295" t="n">
        <v>7360</v>
      </c>
      <c r="FF60" s="295" t="n">
        <v>5820</v>
      </c>
      <c r="FG60" s="295" t="n">
        <v>4681</v>
      </c>
      <c r="FH60" s="295" t="n">
        <v>3288</v>
      </c>
      <c r="FI60" s="295" t="n">
        <v>2050</v>
      </c>
      <c r="FJ60" s="310" t="n">
        <v>1583</v>
      </c>
      <c r="FM60" s="295" t="s">
        <v>490</v>
      </c>
      <c r="FN60" s="295" t="n">
        <v>107200</v>
      </c>
      <c r="FO60" s="295" t="n">
        <v>10631</v>
      </c>
      <c r="FP60" s="295" t="n">
        <v>10829</v>
      </c>
      <c r="FQ60" s="295" t="n">
        <v>10891</v>
      </c>
      <c r="FR60" s="295" t="n">
        <v>9959</v>
      </c>
      <c r="FS60" s="295" t="n">
        <v>8482</v>
      </c>
      <c r="FT60" s="295" t="n">
        <v>8759</v>
      </c>
      <c r="FU60" s="295" t="n">
        <v>8419</v>
      </c>
      <c r="FV60" s="295" t="n">
        <v>7756</v>
      </c>
      <c r="FW60" s="295" t="n">
        <v>7445</v>
      </c>
      <c r="FX60" s="295" t="n">
        <v>6424</v>
      </c>
      <c r="FY60" s="295" t="n">
        <v>5198</v>
      </c>
      <c r="FZ60" s="295" t="n">
        <v>3859</v>
      </c>
      <c r="GA60" s="295" t="n">
        <v>3007</v>
      </c>
      <c r="GB60" s="295" t="n">
        <v>2371</v>
      </c>
      <c r="GC60" s="295" t="n">
        <v>1596</v>
      </c>
      <c r="GD60" s="295" t="n">
        <v>961</v>
      </c>
      <c r="GE60" s="310" t="n">
        <v>613</v>
      </c>
      <c r="GH60" s="295" t="s">
        <v>490</v>
      </c>
      <c r="GI60" s="295" t="n">
        <v>102659</v>
      </c>
      <c r="GJ60" s="295" t="n">
        <v>10178</v>
      </c>
      <c r="GK60" s="295" t="n">
        <v>10522</v>
      </c>
      <c r="GL60" s="295" t="n">
        <v>10702</v>
      </c>
      <c r="GM60" s="295" t="n">
        <v>9649</v>
      </c>
      <c r="GN60" s="295" t="n">
        <v>7841</v>
      </c>
      <c r="GO60" s="295" t="n">
        <v>8127</v>
      </c>
      <c r="GP60" s="295" t="n">
        <v>8224</v>
      </c>
      <c r="GQ60" s="295" t="n">
        <v>7577</v>
      </c>
      <c r="GR60" s="295" t="n">
        <v>6888</v>
      </c>
      <c r="GS60" s="295" t="n">
        <v>5846</v>
      </c>
      <c r="GT60" s="295" t="n">
        <v>4730</v>
      </c>
      <c r="GU60" s="295" t="n">
        <v>3501</v>
      </c>
      <c r="GV60" s="295" t="n">
        <v>2813</v>
      </c>
      <c r="GW60" s="295" t="n">
        <v>2310</v>
      </c>
      <c r="GX60" s="295" t="n">
        <v>1692</v>
      </c>
      <c r="GY60" s="295" t="n">
        <v>1089</v>
      </c>
      <c r="GZ60" s="310" t="n">
        <v>970</v>
      </c>
      <c r="HC60" s="196" t="s">
        <v>216</v>
      </c>
      <c r="HD60" s="197" t="s">
        <v>71</v>
      </c>
      <c r="HE60" s="197" t="n">
        <v>1</v>
      </c>
      <c r="HF60" s="198" t="n">
        <f aca="false">FJ40*IC49</f>
        <v>232718.299380929</v>
      </c>
      <c r="HG60" s="198" t="n">
        <f aca="false">AP40*IC58</f>
        <v>36022.0028887532</v>
      </c>
      <c r="HH60" s="199" t="n">
        <f aca="false">HG60/HF60</f>
        <v>0.154788011877785</v>
      </c>
      <c r="HI60" s="200" t="n">
        <f aca="false">2*HE60*HH60/(2+HE60*HH60)</f>
        <v>0.143668900165168</v>
      </c>
      <c r="HK60" s="196" t="s">
        <v>216</v>
      </c>
      <c r="HL60" s="197" t="s">
        <v>71</v>
      </c>
      <c r="HM60" s="197" t="n">
        <v>1</v>
      </c>
      <c r="HN60" s="198" t="n">
        <f aca="false">GE40*IJ49</f>
        <v>73020.9675823326</v>
      </c>
      <c r="HO60" s="198" t="n">
        <f aca="false">BU40*ID58</f>
        <v>13443.2257923878</v>
      </c>
      <c r="HP60" s="199" t="n">
        <f aca="false">HO60/HN60</f>
        <v>0.184100899200361</v>
      </c>
      <c r="HQ60" s="200" t="n">
        <f aca="false">2*HM60*HP60/(2+HM60*HP60)</f>
        <v>0.168582778632401</v>
      </c>
      <c r="HS60" s="196" t="s">
        <v>216</v>
      </c>
      <c r="HT60" s="313" t="s">
        <v>71</v>
      </c>
      <c r="HU60" s="313" t="n">
        <v>1</v>
      </c>
      <c r="HV60" s="198" t="n">
        <f aca="false">GZ40*IL49</f>
        <v>159689.496484027</v>
      </c>
      <c r="HW60" s="314" t="n">
        <f aca="false">CZ40*IE58</f>
        <v>22510.7377657169</v>
      </c>
      <c r="HX60" s="199" t="n">
        <f aca="false">HW60/HV60</f>
        <v>0.140965675647732</v>
      </c>
      <c r="HY60" s="200" t="n">
        <f aca="false">2*HU60*HX60/(2+HU60*HX60)</f>
        <v>0.131684199565772</v>
      </c>
      <c r="HZ60" s="160" t="n">
        <f aca="false">HV60+HN60-HF60</f>
        <v>-7.83531456935452</v>
      </c>
      <c r="IA60" s="160" t="n">
        <f aca="false">HW60+HO60-HG60</f>
        <v>-68.0393306485057</v>
      </c>
      <c r="IC60" s="0" t="n">
        <v>0.102372053546168</v>
      </c>
      <c r="ID60" s="0" t="n">
        <v>0.0678379910188778</v>
      </c>
      <c r="IE60" s="0" t="n">
        <v>0.120284938941655</v>
      </c>
      <c r="IM60" s="196" t="s">
        <v>186</v>
      </c>
      <c r="IN60" s="198" t="n">
        <v>3784</v>
      </c>
    </row>
    <row r="61" customFormat="false" ht="15" hidden="false" customHeight="false" outlineLevel="0" collapsed="false">
      <c r="A61" s="295" t="s">
        <v>490</v>
      </c>
      <c r="B61" s="295" t="n">
        <v>4708</v>
      </c>
      <c r="C61" s="295" t="n">
        <v>9</v>
      </c>
      <c r="D61" s="295" t="n">
        <v>718</v>
      </c>
      <c r="E61" s="295" t="n">
        <v>1341</v>
      </c>
      <c r="F61" s="295" t="n">
        <v>1218</v>
      </c>
      <c r="G61" s="295" t="n">
        <v>880</v>
      </c>
      <c r="H61" s="295" t="n">
        <v>414</v>
      </c>
      <c r="I61" s="295" t="n">
        <v>111</v>
      </c>
      <c r="J61" s="295" t="n">
        <v>5</v>
      </c>
      <c r="K61" s="295" t="n">
        <v>0</v>
      </c>
      <c r="L61" s="310" t="n">
        <v>12</v>
      </c>
      <c r="N61" s="295" t="s">
        <v>490</v>
      </c>
      <c r="O61" s="295" t="n">
        <v>1130</v>
      </c>
      <c r="P61" s="295" t="n">
        <v>31</v>
      </c>
      <c r="Q61" s="295" t="n">
        <v>11</v>
      </c>
      <c r="R61" s="295" t="n">
        <v>14</v>
      </c>
      <c r="S61" s="295" t="n">
        <v>56</v>
      </c>
      <c r="T61" s="295" t="n">
        <v>6</v>
      </c>
      <c r="U61" s="295" t="n">
        <v>2</v>
      </c>
      <c r="V61" s="295" t="n">
        <v>0</v>
      </c>
      <c r="W61" s="295" t="n">
        <v>1</v>
      </c>
      <c r="X61" s="295" t="n">
        <v>9</v>
      </c>
      <c r="Y61" s="295" t="n">
        <v>5</v>
      </c>
      <c r="Z61" s="295" t="n">
        <v>22</v>
      </c>
      <c r="AA61" s="310" t="n">
        <v>18</v>
      </c>
      <c r="AC61" s="295" t="s">
        <v>490</v>
      </c>
      <c r="AD61" s="295" t="n">
        <v>14</v>
      </c>
      <c r="AE61" s="295" t="n">
        <v>24</v>
      </c>
      <c r="AF61" s="295" t="n">
        <v>28</v>
      </c>
      <c r="AG61" s="295" t="n">
        <v>37</v>
      </c>
      <c r="AH61" s="295" t="n">
        <v>60</v>
      </c>
      <c r="AI61" s="295" t="n">
        <v>62</v>
      </c>
      <c r="AJ61" s="295" t="n">
        <v>94</v>
      </c>
      <c r="AK61" s="295" t="n">
        <v>100</v>
      </c>
      <c r="AL61" s="295" t="n">
        <v>132</v>
      </c>
      <c r="AM61" s="295" t="n">
        <v>130</v>
      </c>
      <c r="AN61" s="295" t="n">
        <v>109</v>
      </c>
      <c r="AO61" s="295" t="n">
        <v>92</v>
      </c>
      <c r="AP61" s="295" t="n">
        <v>127</v>
      </c>
      <c r="AQ61" s="310" t="n">
        <v>2</v>
      </c>
      <c r="AS61" s="295" t="s">
        <v>490</v>
      </c>
      <c r="AT61" s="295" t="n">
        <v>693</v>
      </c>
      <c r="AU61" s="295" t="n">
        <v>14</v>
      </c>
      <c r="AV61" s="295" t="n">
        <v>4</v>
      </c>
      <c r="AW61" s="295" t="n">
        <v>8</v>
      </c>
      <c r="AX61" s="295" t="n">
        <v>26</v>
      </c>
      <c r="AY61" s="295" t="n">
        <v>3</v>
      </c>
      <c r="AZ61" s="295" t="n">
        <v>0</v>
      </c>
      <c r="BA61" s="295" t="n">
        <v>0</v>
      </c>
      <c r="BB61" s="295" t="n">
        <v>0</v>
      </c>
      <c r="BC61" s="295" t="n">
        <v>5</v>
      </c>
      <c r="BD61" s="295" t="n">
        <v>4</v>
      </c>
      <c r="BE61" s="295" t="n">
        <v>17</v>
      </c>
      <c r="BF61" s="310" t="n">
        <v>14</v>
      </c>
      <c r="BH61" s="295" t="s">
        <v>490</v>
      </c>
      <c r="BI61" s="295" t="n">
        <v>11</v>
      </c>
      <c r="BJ61" s="295" t="n">
        <v>17</v>
      </c>
      <c r="BK61" s="295" t="n">
        <v>15</v>
      </c>
      <c r="BL61" s="295" t="n">
        <v>23</v>
      </c>
      <c r="BM61" s="295" t="n">
        <v>44</v>
      </c>
      <c r="BN61" s="295" t="n">
        <v>41</v>
      </c>
      <c r="BO61" s="295" t="n">
        <v>67</v>
      </c>
      <c r="BP61" s="295" t="n">
        <v>67</v>
      </c>
      <c r="BQ61" s="295" t="n">
        <v>90</v>
      </c>
      <c r="BR61" s="295" t="n">
        <v>87</v>
      </c>
      <c r="BS61" s="295" t="n">
        <v>63</v>
      </c>
      <c r="BT61" s="295" t="n">
        <v>41</v>
      </c>
      <c r="BU61" s="295" t="n">
        <v>56</v>
      </c>
      <c r="BV61" s="310" t="n">
        <v>2</v>
      </c>
      <c r="BX61" s="295" t="s">
        <v>490</v>
      </c>
      <c r="BY61" s="295" t="n">
        <v>436</v>
      </c>
      <c r="BZ61" s="295" t="n">
        <v>17</v>
      </c>
      <c r="CA61" s="295" t="n">
        <v>7</v>
      </c>
      <c r="CB61" s="295" t="n">
        <v>6</v>
      </c>
      <c r="CC61" s="295" t="n">
        <v>30</v>
      </c>
      <c r="CD61" s="295" t="n">
        <v>3</v>
      </c>
      <c r="CE61" s="295" t="n">
        <v>2</v>
      </c>
      <c r="CF61" s="295" t="n">
        <v>0</v>
      </c>
      <c r="CG61" s="295" t="n">
        <v>1</v>
      </c>
      <c r="CH61" s="295" t="n">
        <v>4</v>
      </c>
      <c r="CI61" s="295" t="n">
        <v>1</v>
      </c>
      <c r="CJ61" s="295" t="n">
        <v>5</v>
      </c>
      <c r="CK61" s="310" t="n">
        <v>4</v>
      </c>
      <c r="CM61" s="295" t="s">
        <v>490</v>
      </c>
      <c r="CN61" s="295" t="n">
        <v>3</v>
      </c>
      <c r="CO61" s="295" t="n">
        <v>7</v>
      </c>
      <c r="CP61" s="295" t="n">
        <v>13</v>
      </c>
      <c r="CQ61" s="295" t="n">
        <v>14</v>
      </c>
      <c r="CR61" s="295" t="n">
        <v>16</v>
      </c>
      <c r="CS61" s="295" t="n">
        <v>21</v>
      </c>
      <c r="CT61" s="295" t="n">
        <v>27</v>
      </c>
      <c r="CU61" s="295" t="n">
        <v>33</v>
      </c>
      <c r="CV61" s="295" t="n">
        <v>41</v>
      </c>
      <c r="CW61" s="295" t="n">
        <v>43</v>
      </c>
      <c r="CX61" s="295" t="n">
        <v>46</v>
      </c>
      <c r="CY61" s="295" t="n">
        <v>51</v>
      </c>
      <c r="CZ61" s="295" t="n">
        <v>71</v>
      </c>
      <c r="DA61" s="310" t="n">
        <v>0</v>
      </c>
      <c r="DD61" s="295" t="s">
        <v>490</v>
      </c>
      <c r="DE61" s="295" t="n">
        <v>5.4</v>
      </c>
      <c r="DF61" s="295" t="n">
        <v>11.9</v>
      </c>
      <c r="DG61" s="295" t="n">
        <v>0.5</v>
      </c>
      <c r="DH61" s="295" t="n">
        <v>0.3</v>
      </c>
      <c r="DI61" s="295" t="n">
        <v>1.1</v>
      </c>
      <c r="DJ61" s="295" t="n">
        <v>1.1</v>
      </c>
      <c r="DK61" s="295" t="n">
        <v>2.2</v>
      </c>
      <c r="DL61" s="295" t="n">
        <v>5.5</v>
      </c>
      <c r="DM61" s="295" t="n">
        <v>14.7</v>
      </c>
      <c r="DN61" s="295" t="n">
        <v>32.9</v>
      </c>
      <c r="DO61" s="310" t="n">
        <v>90.3</v>
      </c>
      <c r="DQ61" s="295" t="s">
        <v>490</v>
      </c>
      <c r="DR61" s="295" t="n">
        <v>6.5</v>
      </c>
      <c r="DS61" s="295" t="n">
        <v>11</v>
      </c>
      <c r="DT61" s="295" t="n">
        <v>0.4</v>
      </c>
      <c r="DU61" s="295" t="n">
        <v>0.4</v>
      </c>
      <c r="DV61" s="295" t="n">
        <v>1.7</v>
      </c>
      <c r="DW61" s="295" t="n">
        <v>1.6</v>
      </c>
      <c r="DX61" s="295" t="n">
        <v>2.5</v>
      </c>
      <c r="DY61" s="295" t="n">
        <v>7.3</v>
      </c>
      <c r="DZ61" s="295" t="n">
        <v>19.5</v>
      </c>
      <c r="EA61" s="295" t="n">
        <v>44.6</v>
      </c>
      <c r="EB61" s="310" t="n">
        <v>101.7</v>
      </c>
      <c r="ED61" s="295" t="s">
        <v>490</v>
      </c>
      <c r="EE61" s="295" t="n">
        <v>4.2</v>
      </c>
      <c r="EF61" s="295" t="n">
        <v>12.8</v>
      </c>
      <c r="EG61" s="295" t="n">
        <v>0.7</v>
      </c>
      <c r="EH61" s="295" t="n">
        <v>0.2</v>
      </c>
      <c r="EI61" s="295" t="n">
        <v>0.5</v>
      </c>
      <c r="EJ61" s="295" t="n">
        <v>0.6</v>
      </c>
      <c r="EK61" s="295" t="n">
        <v>1.9</v>
      </c>
      <c r="EL61" s="295" t="n">
        <v>3.5</v>
      </c>
      <c r="EM61" s="295" t="n">
        <v>9.5</v>
      </c>
      <c r="EN61" s="295" t="n">
        <v>21</v>
      </c>
      <c r="EO61" s="310" t="n">
        <v>81.6</v>
      </c>
      <c r="ER61" s="295" t="s">
        <v>491</v>
      </c>
      <c r="ES61" s="295" t="n">
        <v>3156308</v>
      </c>
      <c r="ET61" s="295" t="n">
        <v>249827</v>
      </c>
      <c r="EU61" s="295" t="n">
        <v>260086</v>
      </c>
      <c r="EV61" s="295" t="n">
        <v>271626</v>
      </c>
      <c r="EW61" s="295" t="n">
        <v>275429</v>
      </c>
      <c r="EX61" s="295" t="n">
        <v>274300</v>
      </c>
      <c r="EY61" s="295" t="n">
        <v>262695</v>
      </c>
      <c r="EZ61" s="295" t="n">
        <v>206847</v>
      </c>
      <c r="FA61" s="295" t="n">
        <v>188931</v>
      </c>
      <c r="FB61" s="295" t="n">
        <v>186059</v>
      </c>
      <c r="FC61" s="295" t="n">
        <v>176361</v>
      </c>
      <c r="FD61" s="295" t="n">
        <v>165350</v>
      </c>
      <c r="FE61" s="295" t="n">
        <v>145634</v>
      </c>
      <c r="FF61" s="295" t="n">
        <v>127549</v>
      </c>
      <c r="FG61" s="295" t="n">
        <v>113012</v>
      </c>
      <c r="FH61" s="295" t="n">
        <v>97810</v>
      </c>
      <c r="FI61" s="295" t="n">
        <v>77105</v>
      </c>
      <c r="FJ61" s="310" t="n">
        <v>77687</v>
      </c>
      <c r="FM61" s="295" t="s">
        <v>491</v>
      </c>
      <c r="FN61" s="295" t="n">
        <v>1539857</v>
      </c>
      <c r="FO61" s="295" t="n">
        <v>127058</v>
      </c>
      <c r="FP61" s="295" t="n">
        <v>132065</v>
      </c>
      <c r="FQ61" s="295" t="n">
        <v>137864</v>
      </c>
      <c r="FR61" s="295" t="n">
        <v>139927</v>
      </c>
      <c r="FS61" s="295" t="n">
        <v>139192</v>
      </c>
      <c r="FT61" s="295" t="n">
        <v>132656</v>
      </c>
      <c r="FU61" s="295" t="n">
        <v>104010</v>
      </c>
      <c r="FV61" s="295" t="n">
        <v>94587</v>
      </c>
      <c r="FW61" s="295" t="n">
        <v>92142</v>
      </c>
      <c r="FX61" s="295" t="n">
        <v>85649</v>
      </c>
      <c r="FY61" s="295" t="n">
        <v>80485</v>
      </c>
      <c r="FZ61" s="295" t="n">
        <v>69662</v>
      </c>
      <c r="GA61" s="295" t="n">
        <v>59802</v>
      </c>
      <c r="GB61" s="295" t="n">
        <v>50509</v>
      </c>
      <c r="GC61" s="295" t="n">
        <v>40692</v>
      </c>
      <c r="GD61" s="295" t="n">
        <v>29227</v>
      </c>
      <c r="GE61" s="310" t="n">
        <v>24330</v>
      </c>
      <c r="GH61" s="295" t="s">
        <v>491</v>
      </c>
      <c r="GI61" s="295" t="n">
        <v>1616451</v>
      </c>
      <c r="GJ61" s="295" t="n">
        <v>122769</v>
      </c>
      <c r="GK61" s="295" t="n">
        <v>128021</v>
      </c>
      <c r="GL61" s="295" t="n">
        <v>133762</v>
      </c>
      <c r="GM61" s="295" t="n">
        <v>135502</v>
      </c>
      <c r="GN61" s="295" t="n">
        <v>135108</v>
      </c>
      <c r="GO61" s="295" t="n">
        <v>130039</v>
      </c>
      <c r="GP61" s="295" t="n">
        <v>102837</v>
      </c>
      <c r="GQ61" s="295" t="n">
        <v>94344</v>
      </c>
      <c r="GR61" s="295" t="n">
        <v>93917</v>
      </c>
      <c r="GS61" s="295" t="n">
        <v>90712</v>
      </c>
      <c r="GT61" s="295" t="n">
        <v>84865</v>
      </c>
      <c r="GU61" s="295" t="n">
        <v>75972</v>
      </c>
      <c r="GV61" s="295" t="n">
        <v>67747</v>
      </c>
      <c r="GW61" s="295" t="n">
        <v>62503</v>
      </c>
      <c r="GX61" s="295" t="n">
        <v>57118</v>
      </c>
      <c r="GY61" s="295" t="n">
        <v>47878</v>
      </c>
      <c r="GZ61" s="310" t="n">
        <v>53357</v>
      </c>
      <c r="HC61" s="203" t="n">
        <v>90</v>
      </c>
      <c r="HD61" s="204" t="s">
        <v>72</v>
      </c>
      <c r="HE61" s="204" t="n">
        <v>1</v>
      </c>
      <c r="HF61" s="205" t="n">
        <f aca="false">FJ40*IC50</f>
        <v>81179.0217993011</v>
      </c>
      <c r="HG61" s="205" t="n">
        <f aca="false">AP40*IC59</f>
        <v>18060.4495138258</v>
      </c>
      <c r="HH61" s="206" t="n">
        <f aca="false">HG61/HF61</f>
        <v>0.222476806366017</v>
      </c>
      <c r="HI61" s="207" t="n">
        <f aca="false">2*HE61*HH61/(2+HE61*HH61)</f>
        <v>0.20020618953481</v>
      </c>
      <c r="HK61" s="203" t="n">
        <v>90</v>
      </c>
      <c r="HL61" s="204" t="s">
        <v>72</v>
      </c>
      <c r="HM61" s="204" t="n">
        <v>1</v>
      </c>
      <c r="HN61" s="205" t="n">
        <f aca="false">GE40*IJ50</f>
        <v>21276.1970465453</v>
      </c>
      <c r="HO61" s="205" t="n">
        <f aca="false">BU40*ID59</f>
        <v>5367.47774338405</v>
      </c>
      <c r="HP61" s="206" t="n">
        <f aca="false">HO61/HN61</f>
        <v>0.252276181295078</v>
      </c>
      <c r="HQ61" s="207" t="n">
        <f aca="false">2*HM61*HP61/(2+HM61*HP61)</f>
        <v>0.224018868902673</v>
      </c>
      <c r="HS61" s="203" t="s">
        <v>358</v>
      </c>
      <c r="HT61" s="316" t="s">
        <v>72</v>
      </c>
      <c r="HU61" s="316" t="n">
        <v>1</v>
      </c>
      <c r="HV61" s="205" t="n">
        <f aca="false">GZ40*IL50</f>
        <v>59891.2884914591</v>
      </c>
      <c r="HW61" s="317" t="n">
        <f aca="false">CZ40*IE59</f>
        <v>12713.5393034826</v>
      </c>
      <c r="HX61" s="206" t="n">
        <f aca="false">HW61/HV61</f>
        <v>0.212276937493098</v>
      </c>
      <c r="HY61" s="207" t="n">
        <f aca="false">2*HU61*HX61/(2+HU61*HX61)</f>
        <v>0.191908105079869</v>
      </c>
      <c r="HZ61" s="160" t="n">
        <f aca="false">HV61+HN61-HF61</f>
        <v>-11.5362612967147</v>
      </c>
      <c r="IA61" s="160" t="n">
        <f aca="false">HW61+HO61-HG61</f>
        <v>20.5675330408303</v>
      </c>
      <c r="IC61" s="319" t="n">
        <v>0.0181812767097994</v>
      </c>
      <c r="ID61" s="320" t="n">
        <v>0.0128177180973972</v>
      </c>
      <c r="IE61" s="0" t="n">
        <v>0.0209633649932157</v>
      </c>
      <c r="IM61" s="203" t="s">
        <v>188</v>
      </c>
      <c r="IN61" s="205" t="n">
        <v>658</v>
      </c>
    </row>
    <row r="62" customFormat="false" ht="15" hidden="false" customHeight="false" outlineLevel="0" collapsed="false">
      <c r="A62" s="295" t="s">
        <v>491</v>
      </c>
      <c r="B62" s="295" t="n">
        <v>55516</v>
      </c>
      <c r="C62" s="295" t="n">
        <v>336</v>
      </c>
      <c r="D62" s="295" t="n">
        <v>9128</v>
      </c>
      <c r="E62" s="295" t="n">
        <v>14514</v>
      </c>
      <c r="F62" s="295" t="n">
        <v>14150</v>
      </c>
      <c r="G62" s="295" t="n">
        <v>10719</v>
      </c>
      <c r="H62" s="295" t="n">
        <v>5118</v>
      </c>
      <c r="I62" s="295" t="n">
        <v>1317</v>
      </c>
      <c r="J62" s="295" t="n">
        <v>70</v>
      </c>
      <c r="K62" s="295" t="n">
        <v>6</v>
      </c>
      <c r="L62" s="310" t="n">
        <v>158</v>
      </c>
      <c r="N62" s="295" t="s">
        <v>491</v>
      </c>
      <c r="O62" s="295" t="n">
        <v>27253</v>
      </c>
      <c r="P62" s="295" t="n">
        <v>315</v>
      </c>
      <c r="Q62" s="295" t="n">
        <v>123</v>
      </c>
      <c r="R62" s="295" t="n">
        <v>230</v>
      </c>
      <c r="S62" s="295" t="n">
        <v>668</v>
      </c>
      <c r="T62" s="295" t="n">
        <v>64</v>
      </c>
      <c r="U62" s="295" t="n">
        <v>20</v>
      </c>
      <c r="V62" s="295" t="n">
        <v>15</v>
      </c>
      <c r="W62" s="295" t="n">
        <v>20</v>
      </c>
      <c r="X62" s="295" t="n">
        <v>65</v>
      </c>
      <c r="Y62" s="295" t="n">
        <v>73</v>
      </c>
      <c r="Z62" s="295" t="n">
        <v>216</v>
      </c>
      <c r="AA62" s="310" t="n">
        <v>251</v>
      </c>
      <c r="AC62" s="295" t="s">
        <v>491</v>
      </c>
      <c r="AD62" s="295" t="n">
        <v>252</v>
      </c>
      <c r="AE62" s="295" t="n">
        <v>218</v>
      </c>
      <c r="AF62" s="295" t="n">
        <v>286</v>
      </c>
      <c r="AG62" s="295" t="n">
        <v>417</v>
      </c>
      <c r="AH62" s="295" t="n">
        <v>664</v>
      </c>
      <c r="AI62" s="295" t="n">
        <v>1024</v>
      </c>
      <c r="AJ62" s="295" t="n">
        <v>1438</v>
      </c>
      <c r="AK62" s="295" t="n">
        <v>1815</v>
      </c>
      <c r="AL62" s="295" t="n">
        <v>2269</v>
      </c>
      <c r="AM62" s="295" t="n">
        <v>3127</v>
      </c>
      <c r="AN62" s="295" t="n">
        <v>4036</v>
      </c>
      <c r="AO62" s="295" t="n">
        <v>4201</v>
      </c>
      <c r="AP62" s="295" t="n">
        <v>6106</v>
      </c>
      <c r="AQ62" s="310" t="n">
        <v>8</v>
      </c>
      <c r="AS62" s="295" t="s">
        <v>491</v>
      </c>
      <c r="AT62" s="295" t="n">
        <v>14320</v>
      </c>
      <c r="AU62" s="295" t="n">
        <v>186</v>
      </c>
      <c r="AV62" s="295" t="n">
        <v>69</v>
      </c>
      <c r="AW62" s="295" t="n">
        <v>134</v>
      </c>
      <c r="AX62" s="295" t="n">
        <v>389</v>
      </c>
      <c r="AY62" s="295" t="n">
        <v>24</v>
      </c>
      <c r="AZ62" s="295" t="n">
        <v>8</v>
      </c>
      <c r="BA62" s="295" t="n">
        <v>12</v>
      </c>
      <c r="BB62" s="295" t="n">
        <v>10</v>
      </c>
      <c r="BC62" s="295" t="n">
        <v>36</v>
      </c>
      <c r="BD62" s="295" t="n">
        <v>45</v>
      </c>
      <c r="BE62" s="295" t="n">
        <v>156</v>
      </c>
      <c r="BF62" s="310" t="n">
        <v>183</v>
      </c>
      <c r="BH62" s="295" t="s">
        <v>491</v>
      </c>
      <c r="BI62" s="295" t="n">
        <v>183</v>
      </c>
      <c r="BJ62" s="295" t="n">
        <v>142</v>
      </c>
      <c r="BK62" s="295" t="n">
        <v>179</v>
      </c>
      <c r="BL62" s="295" t="n">
        <v>281</v>
      </c>
      <c r="BM62" s="295" t="n">
        <v>430</v>
      </c>
      <c r="BN62" s="295" t="n">
        <v>669</v>
      </c>
      <c r="BO62" s="295" t="n">
        <v>960</v>
      </c>
      <c r="BP62" s="295" t="n">
        <v>1205</v>
      </c>
      <c r="BQ62" s="295" t="n">
        <v>1466</v>
      </c>
      <c r="BR62" s="295" t="n">
        <v>1864</v>
      </c>
      <c r="BS62" s="295" t="n">
        <v>2227</v>
      </c>
      <c r="BT62" s="295" t="n">
        <v>1847</v>
      </c>
      <c r="BU62" s="295" t="n">
        <v>1998</v>
      </c>
      <c r="BV62" s="310" t="n">
        <v>6</v>
      </c>
      <c r="BX62" s="295" t="s">
        <v>491</v>
      </c>
      <c r="BY62" s="295" t="n">
        <v>12905</v>
      </c>
      <c r="BZ62" s="295" t="n">
        <v>127</v>
      </c>
      <c r="CA62" s="295" t="n">
        <v>54</v>
      </c>
      <c r="CB62" s="295" t="n">
        <v>95</v>
      </c>
      <c r="CC62" s="295" t="n">
        <v>276</v>
      </c>
      <c r="CD62" s="295" t="n">
        <v>40</v>
      </c>
      <c r="CE62" s="295" t="n">
        <v>12</v>
      </c>
      <c r="CF62" s="295" t="n">
        <v>3</v>
      </c>
      <c r="CG62" s="295" t="n">
        <v>10</v>
      </c>
      <c r="CH62" s="295" t="n">
        <v>29</v>
      </c>
      <c r="CI62" s="295" t="n">
        <v>28</v>
      </c>
      <c r="CJ62" s="295" t="n">
        <v>60</v>
      </c>
      <c r="CK62" s="310" t="n">
        <v>68</v>
      </c>
      <c r="CM62" s="295" t="s">
        <v>491</v>
      </c>
      <c r="CN62" s="295" t="n">
        <v>69</v>
      </c>
      <c r="CO62" s="295" t="n">
        <v>76</v>
      </c>
      <c r="CP62" s="295" t="n">
        <v>107</v>
      </c>
      <c r="CQ62" s="295" t="n">
        <v>135</v>
      </c>
      <c r="CR62" s="295" t="n">
        <v>234</v>
      </c>
      <c r="CS62" s="295" t="n">
        <v>353</v>
      </c>
      <c r="CT62" s="295" t="n">
        <v>476</v>
      </c>
      <c r="CU62" s="295" t="n">
        <v>607</v>
      </c>
      <c r="CV62" s="295" t="n">
        <v>803</v>
      </c>
      <c r="CW62" s="295" t="n">
        <v>1260</v>
      </c>
      <c r="CX62" s="295" t="n">
        <v>1806</v>
      </c>
      <c r="CY62" s="295" t="n">
        <v>2349</v>
      </c>
      <c r="CZ62" s="295" t="n">
        <v>4103</v>
      </c>
      <c r="DA62" s="310" t="n">
        <v>1</v>
      </c>
      <c r="DD62" s="295" t="s">
        <v>491</v>
      </c>
      <c r="DE62" s="295" t="n">
        <v>8.6</v>
      </c>
      <c r="DF62" s="295" t="n">
        <v>12</v>
      </c>
      <c r="DG62" s="295" t="n">
        <v>0.6</v>
      </c>
      <c r="DH62" s="295" t="n">
        <v>0.3</v>
      </c>
      <c r="DI62" s="295" t="n">
        <v>0.8</v>
      </c>
      <c r="DJ62" s="295" t="n">
        <v>1</v>
      </c>
      <c r="DK62" s="295" t="n">
        <v>1.9</v>
      </c>
      <c r="DL62" s="295" t="n">
        <v>4.9</v>
      </c>
      <c r="DM62" s="295" t="n">
        <v>11.9</v>
      </c>
      <c r="DN62" s="295" t="n">
        <v>25.6</v>
      </c>
      <c r="DO62" s="310" t="n">
        <v>92.7</v>
      </c>
      <c r="DQ62" s="295" t="s">
        <v>491</v>
      </c>
      <c r="DR62" s="295" t="n">
        <v>9.3</v>
      </c>
      <c r="DS62" s="295" t="n">
        <v>13.7</v>
      </c>
      <c r="DT62" s="295" t="n">
        <v>0.5</v>
      </c>
      <c r="DU62" s="295" t="n">
        <v>0.3</v>
      </c>
      <c r="DV62" s="295" t="n">
        <v>1.2</v>
      </c>
      <c r="DW62" s="295" t="n">
        <v>1.4</v>
      </c>
      <c r="DX62" s="295" t="n">
        <v>2.5</v>
      </c>
      <c r="DY62" s="295" t="n">
        <v>6.6</v>
      </c>
      <c r="DZ62" s="295" t="n">
        <v>16.7</v>
      </c>
      <c r="EA62" s="295" t="n">
        <v>36.5</v>
      </c>
      <c r="EB62" s="310" t="n">
        <v>113.4</v>
      </c>
      <c r="ED62" s="295" t="s">
        <v>491</v>
      </c>
      <c r="EE62" s="295" t="n">
        <v>8</v>
      </c>
      <c r="EF62" s="295" t="n">
        <v>10.1</v>
      </c>
      <c r="EG62" s="295" t="n">
        <v>0.7</v>
      </c>
      <c r="EH62" s="295" t="n">
        <v>0.2</v>
      </c>
      <c r="EI62" s="295" t="n">
        <v>0.5</v>
      </c>
      <c r="EJ62" s="295" t="n">
        <v>0.6</v>
      </c>
      <c r="EK62" s="295" t="n">
        <v>1.3</v>
      </c>
      <c r="EL62" s="295" t="n">
        <v>3.3</v>
      </c>
      <c r="EM62" s="295" t="n">
        <v>7.5</v>
      </c>
      <c r="EN62" s="295" t="n">
        <v>17.2</v>
      </c>
      <c r="EO62" s="310" t="n">
        <v>81.6</v>
      </c>
      <c r="ER62" s="295" t="s">
        <v>492</v>
      </c>
      <c r="ES62" s="295" t="n">
        <v>831597</v>
      </c>
      <c r="ET62" s="295" t="n">
        <v>83072</v>
      </c>
      <c r="EU62" s="295" t="n">
        <v>97588</v>
      </c>
      <c r="EV62" s="295" t="n">
        <v>94474</v>
      </c>
      <c r="EW62" s="295" t="n">
        <v>84612</v>
      </c>
      <c r="EX62" s="295" t="n">
        <v>75732</v>
      </c>
      <c r="EY62" s="295" t="n">
        <v>67853</v>
      </c>
      <c r="EZ62" s="295" t="n">
        <v>53237</v>
      </c>
      <c r="FA62" s="295" t="n">
        <v>45594</v>
      </c>
      <c r="FB62" s="295" t="n">
        <v>42426</v>
      </c>
      <c r="FC62" s="295" t="n">
        <v>39548</v>
      </c>
      <c r="FD62" s="295" t="n">
        <v>35730</v>
      </c>
      <c r="FE62" s="295" t="n">
        <v>29263</v>
      </c>
      <c r="FF62" s="295" t="n">
        <v>23987</v>
      </c>
      <c r="FG62" s="295" t="n">
        <v>20487</v>
      </c>
      <c r="FH62" s="295" t="n">
        <v>16030</v>
      </c>
      <c r="FI62" s="295" t="n">
        <v>11588</v>
      </c>
      <c r="FJ62" s="310" t="n">
        <v>10376</v>
      </c>
      <c r="FM62" s="295" t="s">
        <v>492</v>
      </c>
      <c r="FN62" s="295" t="n">
        <v>419397</v>
      </c>
      <c r="FO62" s="295" t="n">
        <v>41996</v>
      </c>
      <c r="FP62" s="295" t="n">
        <v>49485</v>
      </c>
      <c r="FQ62" s="295" t="n">
        <v>47996</v>
      </c>
      <c r="FR62" s="295" t="n">
        <v>43309</v>
      </c>
      <c r="FS62" s="295" t="n">
        <v>39020</v>
      </c>
      <c r="FT62" s="295" t="n">
        <v>34431</v>
      </c>
      <c r="FU62" s="295" t="n">
        <v>27010</v>
      </c>
      <c r="FV62" s="295" t="n">
        <v>23333</v>
      </c>
      <c r="FW62" s="295" t="n">
        <v>21421</v>
      </c>
      <c r="FX62" s="295" t="n">
        <v>19890</v>
      </c>
      <c r="FY62" s="295" t="n">
        <v>18493</v>
      </c>
      <c r="FZ62" s="295" t="n">
        <v>14978</v>
      </c>
      <c r="GA62" s="295" t="n">
        <v>11807</v>
      </c>
      <c r="GB62" s="295" t="n">
        <v>9731</v>
      </c>
      <c r="GC62" s="295" t="n">
        <v>7340</v>
      </c>
      <c r="GD62" s="295" t="n">
        <v>5013</v>
      </c>
      <c r="GE62" s="310" t="n">
        <v>4144</v>
      </c>
      <c r="GH62" s="295" t="s">
        <v>492</v>
      </c>
      <c r="GI62" s="295" t="n">
        <v>412200</v>
      </c>
      <c r="GJ62" s="295" t="n">
        <v>41076</v>
      </c>
      <c r="GK62" s="295" t="n">
        <v>48103</v>
      </c>
      <c r="GL62" s="295" t="n">
        <v>46478</v>
      </c>
      <c r="GM62" s="295" t="n">
        <v>41303</v>
      </c>
      <c r="GN62" s="295" t="n">
        <v>36712</v>
      </c>
      <c r="GO62" s="295" t="n">
        <v>33422</v>
      </c>
      <c r="GP62" s="295" t="n">
        <v>26227</v>
      </c>
      <c r="GQ62" s="295" t="n">
        <v>22261</v>
      </c>
      <c r="GR62" s="295" t="n">
        <v>21005</v>
      </c>
      <c r="GS62" s="295" t="n">
        <v>19658</v>
      </c>
      <c r="GT62" s="295" t="n">
        <v>17237</v>
      </c>
      <c r="GU62" s="295" t="n">
        <v>14285</v>
      </c>
      <c r="GV62" s="295" t="n">
        <v>12180</v>
      </c>
      <c r="GW62" s="295" t="n">
        <v>10756</v>
      </c>
      <c r="GX62" s="295" t="n">
        <v>8690</v>
      </c>
      <c r="GY62" s="295" t="n">
        <v>6575</v>
      </c>
      <c r="GZ62" s="310" t="n">
        <v>6232</v>
      </c>
      <c r="HC62" s="196" t="n">
        <v>95</v>
      </c>
      <c r="HD62" s="197" t="s">
        <v>74</v>
      </c>
      <c r="HE62" s="197" t="n">
        <v>1</v>
      </c>
      <c r="HF62" s="198" t="n">
        <f aca="false">FJ40*IC51</f>
        <v>19046.317330005</v>
      </c>
      <c r="HG62" s="198" t="n">
        <f aca="false">AP40*IC60</f>
        <v>6295.47180487514</v>
      </c>
      <c r="HH62" s="199" t="n">
        <f aca="false">HG62/HF62</f>
        <v>0.330534858565936</v>
      </c>
      <c r="HI62" s="200" t="n">
        <f aca="false">2*HE62*HH62/(2+HE62*HH62)</f>
        <v>0.283655794592428</v>
      </c>
      <c r="HK62" s="196" t="n">
        <v>95</v>
      </c>
      <c r="HL62" s="197" t="s">
        <v>74</v>
      </c>
      <c r="HM62" s="197" t="n">
        <v>1</v>
      </c>
      <c r="HN62" s="198" t="n">
        <f aca="false">GE40*IJ51</f>
        <v>3887.26558355136</v>
      </c>
      <c r="HO62" s="198" t="n">
        <f aca="false">BU40*ID60</f>
        <v>1388.03313423726</v>
      </c>
      <c r="HP62" s="199" t="n">
        <f aca="false">HO62/HN62</f>
        <v>0.357071855370676</v>
      </c>
      <c r="HQ62" s="200" t="n">
        <f aca="false">2*HM62*HP62/(2+HM62*HP62)</f>
        <v>0.302979185430495</v>
      </c>
      <c r="HS62" s="196" t="s">
        <v>359</v>
      </c>
      <c r="HT62" s="313" t="s">
        <v>74</v>
      </c>
      <c r="HU62" s="313" t="n">
        <v>1</v>
      </c>
      <c r="HV62" s="198" t="n">
        <f aca="false">GZ40*IL51</f>
        <v>15154.0275411711</v>
      </c>
      <c r="HW62" s="314" t="n">
        <f aca="false">CZ40*IE60</f>
        <v>4933.84762550882</v>
      </c>
      <c r="HX62" s="199" t="n">
        <f aca="false">HW62/HV62</f>
        <v>0.325579956358423</v>
      </c>
      <c r="HY62" s="200" t="n">
        <f aca="false">2*HU62*HX62/(2+HU62*HX62)</f>
        <v>0.279998935722031</v>
      </c>
      <c r="HZ62" s="160" t="n">
        <f aca="false">HV62+HN62-HF62</f>
        <v>-5.02420528257426</v>
      </c>
      <c r="IA62" s="160" t="n">
        <f aca="false">HW62+HO62-HG62</f>
        <v>26.4089548709353</v>
      </c>
      <c r="IC62" s="0" t="n">
        <v>1</v>
      </c>
      <c r="ID62" s="0" t="n">
        <v>1</v>
      </c>
      <c r="IE62" s="0" t="n">
        <v>1</v>
      </c>
      <c r="IM62" s="196" t="s">
        <v>194</v>
      </c>
      <c r="IN62" s="198" t="n">
        <v>331</v>
      </c>
    </row>
    <row r="63" customFormat="false" ht="15" hidden="false" customHeight="false" outlineLevel="0" collapsed="false">
      <c r="A63" s="295" t="s">
        <v>493</v>
      </c>
      <c r="B63" s="295" t="n">
        <v>16417</v>
      </c>
      <c r="C63" s="295" t="n">
        <v>117</v>
      </c>
      <c r="D63" s="295" t="n">
        <v>2820</v>
      </c>
      <c r="E63" s="295" t="n">
        <v>4844</v>
      </c>
      <c r="F63" s="295" t="n">
        <v>3874</v>
      </c>
      <c r="G63" s="295" t="n">
        <v>2611</v>
      </c>
      <c r="H63" s="295" t="n">
        <v>1313</v>
      </c>
      <c r="I63" s="295" t="n">
        <v>431</v>
      </c>
      <c r="J63" s="295" t="n">
        <v>35</v>
      </c>
      <c r="K63" s="295" t="n">
        <v>4</v>
      </c>
      <c r="L63" s="310" t="n">
        <v>368</v>
      </c>
      <c r="N63" s="295" t="s">
        <v>493</v>
      </c>
      <c r="O63" s="295" t="n">
        <v>4235</v>
      </c>
      <c r="P63" s="295" t="n">
        <v>97</v>
      </c>
      <c r="Q63" s="295" t="n">
        <v>34</v>
      </c>
      <c r="R63" s="295" t="n">
        <v>95</v>
      </c>
      <c r="S63" s="295" t="n">
        <v>226</v>
      </c>
      <c r="T63" s="295" t="n">
        <v>21</v>
      </c>
      <c r="U63" s="295" t="n">
        <v>11</v>
      </c>
      <c r="V63" s="295" t="n">
        <v>5</v>
      </c>
      <c r="W63" s="295" t="n">
        <v>8</v>
      </c>
      <c r="X63" s="295" t="n">
        <v>22</v>
      </c>
      <c r="Y63" s="295" t="n">
        <v>28</v>
      </c>
      <c r="Z63" s="295" t="n">
        <v>42</v>
      </c>
      <c r="AA63" s="310" t="n">
        <v>70</v>
      </c>
      <c r="AC63" s="295" t="s">
        <v>493</v>
      </c>
      <c r="AD63" s="295" t="n">
        <v>60</v>
      </c>
      <c r="AE63" s="295" t="n">
        <v>47</v>
      </c>
      <c r="AF63" s="295" t="n">
        <v>67</v>
      </c>
      <c r="AG63" s="295" t="n">
        <v>91</v>
      </c>
      <c r="AH63" s="295" t="n">
        <v>129</v>
      </c>
      <c r="AI63" s="295" t="n">
        <v>192</v>
      </c>
      <c r="AJ63" s="295" t="n">
        <v>274</v>
      </c>
      <c r="AK63" s="295" t="n">
        <v>330</v>
      </c>
      <c r="AL63" s="295" t="n">
        <v>382</v>
      </c>
      <c r="AM63" s="295" t="n">
        <v>463</v>
      </c>
      <c r="AN63" s="295" t="n">
        <v>488</v>
      </c>
      <c r="AO63" s="295" t="n">
        <v>512</v>
      </c>
      <c r="AP63" s="295" t="n">
        <v>695</v>
      </c>
      <c r="AQ63" s="310" t="n">
        <v>72</v>
      </c>
      <c r="AS63" s="295" t="s">
        <v>493</v>
      </c>
      <c r="AT63" s="295" t="n">
        <v>2327</v>
      </c>
      <c r="AU63" s="295" t="n">
        <v>56</v>
      </c>
      <c r="AV63" s="295" t="n">
        <v>17</v>
      </c>
      <c r="AW63" s="295" t="n">
        <v>50</v>
      </c>
      <c r="AX63" s="295" t="n">
        <v>123</v>
      </c>
      <c r="AY63" s="295" t="n">
        <v>13</v>
      </c>
      <c r="AZ63" s="295" t="n">
        <v>5</v>
      </c>
      <c r="BA63" s="295" t="n">
        <v>4</v>
      </c>
      <c r="BB63" s="295" t="n">
        <v>4</v>
      </c>
      <c r="BC63" s="295" t="n">
        <v>11</v>
      </c>
      <c r="BD63" s="295" t="n">
        <v>20</v>
      </c>
      <c r="BE63" s="295" t="n">
        <v>31</v>
      </c>
      <c r="BF63" s="310" t="n">
        <v>49</v>
      </c>
      <c r="BH63" s="295" t="s">
        <v>493</v>
      </c>
      <c r="BI63" s="295" t="n">
        <v>37</v>
      </c>
      <c r="BJ63" s="295" t="n">
        <v>24</v>
      </c>
      <c r="BK63" s="295" t="n">
        <v>44</v>
      </c>
      <c r="BL63" s="295" t="n">
        <v>48</v>
      </c>
      <c r="BM63" s="295" t="n">
        <v>74</v>
      </c>
      <c r="BN63" s="295" t="n">
        <v>123</v>
      </c>
      <c r="BO63" s="295" t="n">
        <v>176</v>
      </c>
      <c r="BP63" s="295" t="n">
        <v>191</v>
      </c>
      <c r="BQ63" s="295" t="n">
        <v>236</v>
      </c>
      <c r="BR63" s="295" t="n">
        <v>264</v>
      </c>
      <c r="BS63" s="295" t="n">
        <v>267</v>
      </c>
      <c r="BT63" s="295" t="n">
        <v>247</v>
      </c>
      <c r="BU63" s="295" t="n">
        <v>287</v>
      </c>
      <c r="BV63" s="310" t="n">
        <v>49</v>
      </c>
      <c r="BX63" s="295" t="s">
        <v>493</v>
      </c>
      <c r="BY63" s="295" t="n">
        <v>1906</v>
      </c>
      <c r="BZ63" s="295" t="n">
        <v>41</v>
      </c>
      <c r="CA63" s="295" t="n">
        <v>17</v>
      </c>
      <c r="CB63" s="295" t="n">
        <v>45</v>
      </c>
      <c r="CC63" s="295" t="n">
        <v>103</v>
      </c>
      <c r="CD63" s="295" t="n">
        <v>8</v>
      </c>
      <c r="CE63" s="295" t="n">
        <v>6</v>
      </c>
      <c r="CF63" s="295" t="n">
        <v>1</v>
      </c>
      <c r="CG63" s="295" t="n">
        <v>4</v>
      </c>
      <c r="CH63" s="295" t="n">
        <v>11</v>
      </c>
      <c r="CI63" s="295" t="n">
        <v>8</v>
      </c>
      <c r="CJ63" s="295" t="n">
        <v>11</v>
      </c>
      <c r="CK63" s="310" t="n">
        <v>21</v>
      </c>
      <c r="CM63" s="295" t="s">
        <v>493</v>
      </c>
      <c r="CN63" s="295" t="n">
        <v>23</v>
      </c>
      <c r="CO63" s="295" t="n">
        <v>23</v>
      </c>
      <c r="CP63" s="295" t="n">
        <v>23</v>
      </c>
      <c r="CQ63" s="295" t="n">
        <v>43</v>
      </c>
      <c r="CR63" s="295" t="n">
        <v>55</v>
      </c>
      <c r="CS63" s="295" t="n">
        <v>69</v>
      </c>
      <c r="CT63" s="295" t="n">
        <v>98</v>
      </c>
      <c r="CU63" s="295" t="n">
        <v>139</v>
      </c>
      <c r="CV63" s="295" t="n">
        <v>146</v>
      </c>
      <c r="CW63" s="295" t="n">
        <v>199</v>
      </c>
      <c r="CX63" s="295" t="n">
        <v>221</v>
      </c>
      <c r="CY63" s="295" t="n">
        <v>265</v>
      </c>
      <c r="CZ63" s="295" t="n">
        <v>408</v>
      </c>
      <c r="DA63" s="310" t="n">
        <v>21</v>
      </c>
      <c r="DD63" s="295" t="s">
        <v>493</v>
      </c>
      <c r="DE63" s="295" t="n">
        <v>5.1</v>
      </c>
      <c r="DF63" s="295" t="n">
        <v>13.8</v>
      </c>
      <c r="DG63" s="295" t="n">
        <v>0.7</v>
      </c>
      <c r="DH63" s="295" t="n">
        <v>0.3</v>
      </c>
      <c r="DI63" s="295" t="n">
        <v>0.7</v>
      </c>
      <c r="DJ63" s="295" t="n">
        <v>0.9</v>
      </c>
      <c r="DK63" s="295" t="n">
        <v>1.8</v>
      </c>
      <c r="DL63" s="295" t="n">
        <v>4.3</v>
      </c>
      <c r="DM63" s="295" t="n">
        <v>11.3</v>
      </c>
      <c r="DN63" s="295" t="n">
        <v>23.1</v>
      </c>
      <c r="DO63" s="310" t="n">
        <v>77.2</v>
      </c>
      <c r="DQ63" s="295" t="s">
        <v>493</v>
      </c>
      <c r="DR63" s="295" t="n">
        <v>5.5</v>
      </c>
      <c r="DS63" s="295" t="n">
        <v>14.5</v>
      </c>
      <c r="DT63" s="295" t="n">
        <v>0.8</v>
      </c>
      <c r="DU63" s="295" t="n">
        <v>0.3</v>
      </c>
      <c r="DV63" s="295" t="n">
        <v>1</v>
      </c>
      <c r="DW63" s="295" t="n">
        <v>1</v>
      </c>
      <c r="DX63" s="295" t="n">
        <v>2.1</v>
      </c>
      <c r="DY63" s="295" t="n">
        <v>5.1</v>
      </c>
      <c r="DZ63" s="295" t="n">
        <v>13.7</v>
      </c>
      <c r="EA63" s="295" t="n">
        <v>29.3</v>
      </c>
      <c r="EB63" s="310" t="n">
        <v>87.5</v>
      </c>
      <c r="ED63" s="295" t="s">
        <v>493</v>
      </c>
      <c r="EE63" s="295" t="n">
        <v>4.6</v>
      </c>
      <c r="EF63" s="295" t="n">
        <v>13</v>
      </c>
      <c r="EG63" s="295" t="n">
        <v>0.6</v>
      </c>
      <c r="EH63" s="295" t="n">
        <v>0.2</v>
      </c>
      <c r="EI63" s="295" t="n">
        <v>0.4</v>
      </c>
      <c r="EJ63" s="295" t="n">
        <v>0.8</v>
      </c>
      <c r="EK63" s="295" t="n">
        <v>1.5</v>
      </c>
      <c r="EL63" s="295" t="n">
        <v>3.4</v>
      </c>
      <c r="EM63" s="295" t="n">
        <v>9</v>
      </c>
      <c r="EN63" s="295" t="n">
        <v>17.7</v>
      </c>
      <c r="EO63" s="310" t="n">
        <v>69.8</v>
      </c>
      <c r="ER63" s="295" t="s">
        <v>494</v>
      </c>
      <c r="ES63" s="295" t="n">
        <v>1404278</v>
      </c>
      <c r="ET63" s="295" t="n">
        <v>138721</v>
      </c>
      <c r="EU63" s="295" t="n">
        <v>145975</v>
      </c>
      <c r="EV63" s="295" t="n">
        <v>139728</v>
      </c>
      <c r="EW63" s="295" t="n">
        <v>128162</v>
      </c>
      <c r="EX63" s="295" t="n">
        <v>130584</v>
      </c>
      <c r="EY63" s="295" t="n">
        <v>127626</v>
      </c>
      <c r="EZ63" s="295" t="n">
        <v>91238</v>
      </c>
      <c r="FA63" s="295" t="n">
        <v>79337</v>
      </c>
      <c r="FB63" s="295" t="n">
        <v>76597</v>
      </c>
      <c r="FC63" s="295" t="n">
        <v>75221</v>
      </c>
      <c r="FD63" s="295" t="n">
        <v>69840</v>
      </c>
      <c r="FE63" s="295" t="n">
        <v>54188</v>
      </c>
      <c r="FF63" s="295" t="n">
        <v>41435</v>
      </c>
      <c r="FG63" s="295" t="n">
        <v>35640</v>
      </c>
      <c r="FH63" s="295" t="n">
        <v>29870</v>
      </c>
      <c r="FI63" s="295" t="n">
        <v>21954</v>
      </c>
      <c r="FJ63" s="310" t="n">
        <v>18162</v>
      </c>
      <c r="FM63" s="295" t="s">
        <v>494</v>
      </c>
      <c r="FN63" s="295" t="n">
        <v>693999</v>
      </c>
      <c r="FO63" s="295" t="n">
        <v>70274</v>
      </c>
      <c r="FP63" s="295" t="n">
        <v>73807</v>
      </c>
      <c r="FQ63" s="295" t="n">
        <v>70880</v>
      </c>
      <c r="FR63" s="295" t="n">
        <v>64958</v>
      </c>
      <c r="FS63" s="295" t="n">
        <v>65594</v>
      </c>
      <c r="FT63" s="295" t="n">
        <v>63982</v>
      </c>
      <c r="FU63" s="295" t="n">
        <v>45632</v>
      </c>
      <c r="FV63" s="295" t="n">
        <v>39421</v>
      </c>
      <c r="FW63" s="295" t="n">
        <v>37482</v>
      </c>
      <c r="FX63" s="295" t="n">
        <v>36314</v>
      </c>
      <c r="FY63" s="295" t="n">
        <v>34458</v>
      </c>
      <c r="FZ63" s="295" t="n">
        <v>26634</v>
      </c>
      <c r="GA63" s="295" t="n">
        <v>19776</v>
      </c>
      <c r="GB63" s="295" t="n">
        <v>16201</v>
      </c>
      <c r="GC63" s="295" t="n">
        <v>12919</v>
      </c>
      <c r="GD63" s="295" t="n">
        <v>9073</v>
      </c>
      <c r="GE63" s="310" t="n">
        <v>6594</v>
      </c>
      <c r="GH63" s="295" t="s">
        <v>494</v>
      </c>
      <c r="GI63" s="295" t="n">
        <v>710279</v>
      </c>
      <c r="GJ63" s="295" t="n">
        <v>68447</v>
      </c>
      <c r="GK63" s="295" t="n">
        <v>72168</v>
      </c>
      <c r="GL63" s="295" t="n">
        <v>68848</v>
      </c>
      <c r="GM63" s="295" t="n">
        <v>63204</v>
      </c>
      <c r="GN63" s="295" t="n">
        <v>64990</v>
      </c>
      <c r="GO63" s="295" t="n">
        <v>63644</v>
      </c>
      <c r="GP63" s="295" t="n">
        <v>45606</v>
      </c>
      <c r="GQ63" s="295" t="n">
        <v>39916</v>
      </c>
      <c r="GR63" s="295" t="n">
        <v>39115</v>
      </c>
      <c r="GS63" s="295" t="n">
        <v>38907</v>
      </c>
      <c r="GT63" s="295" t="n">
        <v>35382</v>
      </c>
      <c r="GU63" s="295" t="n">
        <v>27554</v>
      </c>
      <c r="GV63" s="295" t="n">
        <v>21659</v>
      </c>
      <c r="GW63" s="295" t="n">
        <v>19439</v>
      </c>
      <c r="GX63" s="295" t="n">
        <v>16951</v>
      </c>
      <c r="GY63" s="295" t="n">
        <v>12881</v>
      </c>
      <c r="GZ63" s="310" t="n">
        <v>11568</v>
      </c>
      <c r="HC63" s="220" t="s">
        <v>217</v>
      </c>
      <c r="HD63" s="221" t="s">
        <v>218</v>
      </c>
      <c r="HE63" s="221" t="n">
        <v>1</v>
      </c>
      <c r="HF63" s="222" t="n">
        <f aca="false">FJ40*IC52</f>
        <v>2703.33828856715</v>
      </c>
      <c r="HG63" s="222" t="n">
        <f aca="false">AP40*IC61</f>
        <v>1118.07579254583</v>
      </c>
      <c r="HH63" s="223" t="n">
        <f aca="false">HG63/HF63</f>
        <v>0.413590780434083</v>
      </c>
      <c r="HI63" s="224" t="n">
        <f aca="false">2*HE63*HH63/(2+HE63*HH63)</f>
        <v>0.342718230270749</v>
      </c>
      <c r="HK63" s="220" t="s">
        <v>217</v>
      </c>
      <c r="HL63" s="221" t="s">
        <v>218</v>
      </c>
      <c r="HM63" s="221" t="n">
        <v>1</v>
      </c>
      <c r="HN63" s="222" t="n">
        <f aca="false">GE40*IJ52</f>
        <v>609.417931126478</v>
      </c>
      <c r="HO63" s="222" t="n">
        <f aca="false">BU40*ID61</f>
        <v>262.263329990845</v>
      </c>
      <c r="HP63" s="223" t="n">
        <f aca="false">HO63/HN63</f>
        <v>0.430350530556369</v>
      </c>
      <c r="HQ63" s="224" t="n">
        <f aca="false">2*HM63*HP63/(2+HM63*HP63)</f>
        <v>0.35414688140303</v>
      </c>
      <c r="HS63" s="220" t="s">
        <v>217</v>
      </c>
      <c r="HT63" s="221" t="s">
        <v>218</v>
      </c>
      <c r="HU63" s="221" t="n">
        <v>1</v>
      </c>
      <c r="HV63" s="222" t="n">
        <f aca="false">GZ40*IL52</f>
        <v>2093.32826520995</v>
      </c>
      <c r="HW63" s="321" t="n">
        <f aca="false">CZ40*IE61</f>
        <v>859.875305291723</v>
      </c>
      <c r="HX63" s="223" t="n">
        <f aca="false">HW63/HV63</f>
        <v>0.41076945244681</v>
      </c>
      <c r="HY63" s="224" t="n">
        <f aca="false">2*HU63*HX63/(2+HU63*HX63)</f>
        <v>0.340778710324125</v>
      </c>
      <c r="HZ63" s="160" t="n">
        <f aca="false">HV63+HN63-HF63</f>
        <v>-0.592092230717753</v>
      </c>
      <c r="IA63" s="160" t="n">
        <f aca="false">HW63+HO63-HG63</f>
        <v>4.06284273674237</v>
      </c>
      <c r="IM63" s="203" t="s">
        <v>200</v>
      </c>
      <c r="IN63" s="205" t="n">
        <v>399</v>
      </c>
    </row>
    <row r="64" customFormat="false" ht="15" hidden="false" customHeight="false" outlineLevel="0" collapsed="false">
      <c r="A64" s="295" t="s">
        <v>494</v>
      </c>
      <c r="B64" s="295" t="n">
        <v>29480</v>
      </c>
      <c r="C64" s="295" t="n">
        <v>98</v>
      </c>
      <c r="D64" s="295" t="n">
        <v>4420</v>
      </c>
      <c r="E64" s="295" t="n">
        <v>8252</v>
      </c>
      <c r="F64" s="295" t="n">
        <v>7938</v>
      </c>
      <c r="G64" s="295" t="n">
        <v>5129</v>
      </c>
      <c r="H64" s="295" t="n">
        <v>2692</v>
      </c>
      <c r="I64" s="295" t="n">
        <v>778</v>
      </c>
      <c r="J64" s="295" t="n">
        <v>45</v>
      </c>
      <c r="K64" s="295" t="n">
        <v>1</v>
      </c>
      <c r="L64" s="310" t="n">
        <v>127</v>
      </c>
      <c r="N64" s="295" t="s">
        <v>494</v>
      </c>
      <c r="O64" s="295" t="n">
        <v>8545</v>
      </c>
      <c r="P64" s="295" t="n">
        <v>377</v>
      </c>
      <c r="Q64" s="295" t="n">
        <v>96</v>
      </c>
      <c r="R64" s="295" t="n">
        <v>130</v>
      </c>
      <c r="S64" s="295" t="n">
        <v>603</v>
      </c>
      <c r="T64" s="295" t="n">
        <v>28</v>
      </c>
      <c r="U64" s="295" t="n">
        <v>13</v>
      </c>
      <c r="V64" s="295" t="n">
        <v>11</v>
      </c>
      <c r="W64" s="295" t="n">
        <v>5</v>
      </c>
      <c r="X64" s="295" t="n">
        <v>29</v>
      </c>
      <c r="Y64" s="295" t="n">
        <v>41</v>
      </c>
      <c r="Z64" s="295" t="n">
        <v>90</v>
      </c>
      <c r="AA64" s="310" t="n">
        <v>98</v>
      </c>
      <c r="AC64" s="295" t="s">
        <v>494</v>
      </c>
      <c r="AD64" s="295" t="n">
        <v>109</v>
      </c>
      <c r="AE64" s="295" t="n">
        <v>95</v>
      </c>
      <c r="AF64" s="295" t="n">
        <v>100</v>
      </c>
      <c r="AG64" s="295" t="n">
        <v>150</v>
      </c>
      <c r="AH64" s="295" t="n">
        <v>281</v>
      </c>
      <c r="AI64" s="295" t="n">
        <v>425</v>
      </c>
      <c r="AJ64" s="295" t="n">
        <v>539</v>
      </c>
      <c r="AK64" s="295" t="n">
        <v>639</v>
      </c>
      <c r="AL64" s="295" t="n">
        <v>722</v>
      </c>
      <c r="AM64" s="295" t="n">
        <v>1057</v>
      </c>
      <c r="AN64" s="295" t="n">
        <v>1099</v>
      </c>
      <c r="AO64" s="295" t="n">
        <v>1061</v>
      </c>
      <c r="AP64" s="295" t="n">
        <v>1304</v>
      </c>
      <c r="AQ64" s="310" t="n">
        <v>46</v>
      </c>
      <c r="AS64" s="295" t="s">
        <v>494</v>
      </c>
      <c r="AT64" s="295" t="n">
        <v>4617</v>
      </c>
      <c r="AU64" s="295" t="n">
        <v>194</v>
      </c>
      <c r="AV64" s="295" t="n">
        <v>56</v>
      </c>
      <c r="AW64" s="295" t="n">
        <v>65</v>
      </c>
      <c r="AX64" s="295" t="n">
        <v>315</v>
      </c>
      <c r="AY64" s="295" t="n">
        <v>17</v>
      </c>
      <c r="AZ64" s="295" t="n">
        <v>6</v>
      </c>
      <c r="BA64" s="295" t="n">
        <v>5</v>
      </c>
      <c r="BB64" s="295" t="n">
        <v>3</v>
      </c>
      <c r="BC64" s="295" t="n">
        <v>11</v>
      </c>
      <c r="BD64" s="295" t="n">
        <v>24</v>
      </c>
      <c r="BE64" s="295" t="n">
        <v>58</v>
      </c>
      <c r="BF64" s="310" t="n">
        <v>75</v>
      </c>
      <c r="BH64" s="295" t="s">
        <v>494</v>
      </c>
      <c r="BI64" s="295" t="n">
        <v>68</v>
      </c>
      <c r="BJ64" s="295" t="n">
        <v>60</v>
      </c>
      <c r="BK64" s="295" t="n">
        <v>58</v>
      </c>
      <c r="BL64" s="295" t="n">
        <v>88</v>
      </c>
      <c r="BM64" s="295" t="n">
        <v>159</v>
      </c>
      <c r="BN64" s="295" t="n">
        <v>256</v>
      </c>
      <c r="BO64" s="295" t="n">
        <v>351</v>
      </c>
      <c r="BP64" s="295" t="n">
        <v>394</v>
      </c>
      <c r="BQ64" s="295" t="n">
        <v>447</v>
      </c>
      <c r="BR64" s="295" t="n">
        <v>623</v>
      </c>
      <c r="BS64" s="295" t="n">
        <v>584</v>
      </c>
      <c r="BT64" s="295" t="n">
        <v>474</v>
      </c>
      <c r="BU64" s="295" t="n">
        <v>516</v>
      </c>
      <c r="BV64" s="310" t="n">
        <v>25</v>
      </c>
      <c r="BX64" s="295" t="s">
        <v>494</v>
      </c>
      <c r="BY64" s="295" t="n">
        <v>3924</v>
      </c>
      <c r="BZ64" s="295" t="n">
        <v>181</v>
      </c>
      <c r="CA64" s="295" t="n">
        <v>39</v>
      </c>
      <c r="CB64" s="295" t="n">
        <v>65</v>
      </c>
      <c r="CC64" s="295" t="n">
        <v>285</v>
      </c>
      <c r="CD64" s="295" t="n">
        <v>11</v>
      </c>
      <c r="CE64" s="295" t="n">
        <v>7</v>
      </c>
      <c r="CF64" s="295" t="n">
        <v>6</v>
      </c>
      <c r="CG64" s="295" t="n">
        <v>2</v>
      </c>
      <c r="CH64" s="295" t="n">
        <v>18</v>
      </c>
      <c r="CI64" s="295" t="n">
        <v>17</v>
      </c>
      <c r="CJ64" s="295" t="n">
        <v>31</v>
      </c>
      <c r="CK64" s="310" t="n">
        <v>23</v>
      </c>
      <c r="CM64" s="295" t="s">
        <v>494</v>
      </c>
      <c r="CN64" s="295" t="n">
        <v>41</v>
      </c>
      <c r="CO64" s="295" t="n">
        <v>35</v>
      </c>
      <c r="CP64" s="295" t="n">
        <v>42</v>
      </c>
      <c r="CQ64" s="295" t="n">
        <v>62</v>
      </c>
      <c r="CR64" s="295" t="n">
        <v>122</v>
      </c>
      <c r="CS64" s="295" t="n">
        <v>169</v>
      </c>
      <c r="CT64" s="295" t="n">
        <v>188</v>
      </c>
      <c r="CU64" s="295" t="n">
        <v>245</v>
      </c>
      <c r="CV64" s="295" t="n">
        <v>275</v>
      </c>
      <c r="CW64" s="295" t="n">
        <v>434</v>
      </c>
      <c r="CX64" s="295" t="n">
        <v>515</v>
      </c>
      <c r="CY64" s="295" t="n">
        <v>587</v>
      </c>
      <c r="CZ64" s="295" t="n">
        <v>788</v>
      </c>
      <c r="DA64" s="310" t="n">
        <v>21</v>
      </c>
      <c r="DD64" s="295" t="s">
        <v>494</v>
      </c>
      <c r="DE64" s="295" t="n">
        <v>6.1</v>
      </c>
      <c r="DF64" s="295" t="n">
        <v>20.5</v>
      </c>
      <c r="DG64" s="295" t="n">
        <v>0.5</v>
      </c>
      <c r="DH64" s="295" t="n">
        <v>0.2</v>
      </c>
      <c r="DI64" s="295" t="n">
        <v>0.7</v>
      </c>
      <c r="DJ64" s="295" t="n">
        <v>0.9</v>
      </c>
      <c r="DK64" s="295" t="n">
        <v>1.6</v>
      </c>
      <c r="DL64" s="295" t="n">
        <v>4.9</v>
      </c>
      <c r="DM64" s="295" t="n">
        <v>12.3</v>
      </c>
      <c r="DN64" s="295" t="n">
        <v>27.2</v>
      </c>
      <c r="DO64" s="310" t="n">
        <v>86.3</v>
      </c>
      <c r="DQ64" s="295" t="s">
        <v>494</v>
      </c>
      <c r="DR64" s="295" t="n">
        <v>6.7</v>
      </c>
      <c r="DS64" s="295" t="n">
        <v>20.9</v>
      </c>
      <c r="DT64" s="295" t="n">
        <v>0.5</v>
      </c>
      <c r="DU64" s="295" t="n">
        <v>0.2</v>
      </c>
      <c r="DV64" s="295" t="n">
        <v>1</v>
      </c>
      <c r="DW64" s="295" t="n">
        <v>1.2</v>
      </c>
      <c r="DX64" s="295" t="n">
        <v>1.9</v>
      </c>
      <c r="DY64" s="295" t="n">
        <v>5.9</v>
      </c>
      <c r="DZ64" s="295" t="n">
        <v>16.1</v>
      </c>
      <c r="EA64" s="295" t="n">
        <v>36.7</v>
      </c>
      <c r="EB64" s="310" t="n">
        <v>100.5</v>
      </c>
      <c r="ED64" s="295" t="s">
        <v>494</v>
      </c>
      <c r="EE64" s="295" t="n">
        <v>5.5</v>
      </c>
      <c r="EF64" s="295" t="n">
        <v>19.7</v>
      </c>
      <c r="EG64" s="295" t="n">
        <v>0.5</v>
      </c>
      <c r="EH64" s="295" t="n">
        <v>0.2</v>
      </c>
      <c r="EI64" s="295" t="n">
        <v>0.4</v>
      </c>
      <c r="EJ64" s="295" t="n">
        <v>0.7</v>
      </c>
      <c r="EK64" s="295" t="n">
        <v>1.3</v>
      </c>
      <c r="EL64" s="295" t="n">
        <v>3.9</v>
      </c>
      <c r="EM64" s="295" t="n">
        <v>8.8</v>
      </c>
      <c r="EN64" s="295" t="n">
        <v>19.5</v>
      </c>
      <c r="EO64" s="310" t="n">
        <v>77.3</v>
      </c>
      <c r="ER64" s="322" t="s">
        <v>495</v>
      </c>
      <c r="ES64" s="322" t="n">
        <v>111726</v>
      </c>
      <c r="ET64" s="322" t="n">
        <v>11007</v>
      </c>
      <c r="EU64" s="322" t="n">
        <v>11688</v>
      </c>
      <c r="EV64" s="322" t="n">
        <v>12260</v>
      </c>
      <c r="EW64" s="322" t="n">
        <v>10831</v>
      </c>
      <c r="EX64" s="322" t="n">
        <v>8107</v>
      </c>
      <c r="EY64" s="322" t="n">
        <v>8619</v>
      </c>
      <c r="EZ64" s="322" t="n">
        <v>8893</v>
      </c>
      <c r="FA64" s="322" t="n">
        <v>9100</v>
      </c>
      <c r="FB64" s="322" t="n">
        <v>9490</v>
      </c>
      <c r="FC64" s="322" t="n">
        <v>7471</v>
      </c>
      <c r="FD64" s="322" t="n">
        <v>5066</v>
      </c>
      <c r="FE64" s="322" t="n">
        <v>3330</v>
      </c>
      <c r="FF64" s="322" t="n">
        <v>2188</v>
      </c>
      <c r="FG64" s="322" t="n">
        <v>1555</v>
      </c>
      <c r="FH64" s="322" t="n">
        <v>1031</v>
      </c>
      <c r="FI64" s="322" t="n">
        <v>658</v>
      </c>
      <c r="FJ64" s="323" t="n">
        <v>432</v>
      </c>
      <c r="FM64" s="322" t="s">
        <v>495</v>
      </c>
      <c r="FN64" s="322" t="n">
        <v>57213</v>
      </c>
      <c r="FO64" s="322" t="n">
        <v>5605</v>
      </c>
      <c r="FP64" s="322" t="n">
        <v>5941</v>
      </c>
      <c r="FQ64" s="322" t="n">
        <v>6199</v>
      </c>
      <c r="FR64" s="322" t="n">
        <v>5572</v>
      </c>
      <c r="FS64" s="322" t="n">
        <v>4226</v>
      </c>
      <c r="FT64" s="322" t="n">
        <v>4326</v>
      </c>
      <c r="FU64" s="322" t="n">
        <v>4389</v>
      </c>
      <c r="FV64" s="322" t="n">
        <v>4617</v>
      </c>
      <c r="FW64" s="322" t="n">
        <v>5035</v>
      </c>
      <c r="FX64" s="322" t="n">
        <v>4009</v>
      </c>
      <c r="FY64" s="322" t="n">
        <v>2697</v>
      </c>
      <c r="FZ64" s="322" t="n">
        <v>1806</v>
      </c>
      <c r="GA64" s="322" t="n">
        <v>1108</v>
      </c>
      <c r="GB64" s="322" t="n">
        <v>750</v>
      </c>
      <c r="GC64" s="322" t="n">
        <v>479</v>
      </c>
      <c r="GD64" s="322" t="n">
        <v>280</v>
      </c>
      <c r="GE64" s="324" t="s">
        <v>517</v>
      </c>
      <c r="GH64" s="322" t="s">
        <v>495</v>
      </c>
      <c r="GI64" s="322" t="n">
        <v>54513</v>
      </c>
      <c r="GJ64" s="322" t="n">
        <v>5402</v>
      </c>
      <c r="GK64" s="322" t="n">
        <v>5747</v>
      </c>
      <c r="GL64" s="322" t="n">
        <v>6061</v>
      </c>
      <c r="GM64" s="322" t="n">
        <v>5259</v>
      </c>
      <c r="GN64" s="322" t="n">
        <v>3881</v>
      </c>
      <c r="GO64" s="322" t="n">
        <v>4293</v>
      </c>
      <c r="GP64" s="322" t="n">
        <v>4504</v>
      </c>
      <c r="GQ64" s="322" t="n">
        <v>4483</v>
      </c>
      <c r="GR64" s="322" t="n">
        <v>4455</v>
      </c>
      <c r="GS64" s="322" t="n">
        <v>3462</v>
      </c>
      <c r="GT64" s="322" t="n">
        <v>2369</v>
      </c>
      <c r="GU64" s="322" t="n">
        <v>1524</v>
      </c>
      <c r="GV64" s="322" t="n">
        <v>1080</v>
      </c>
      <c r="GW64" s="322" t="n">
        <v>805</v>
      </c>
      <c r="GX64" s="322" t="n">
        <v>552</v>
      </c>
      <c r="GY64" s="322" t="n">
        <v>378</v>
      </c>
      <c r="GZ64" s="323" t="n">
        <v>258</v>
      </c>
      <c r="IM64" s="196" t="s">
        <v>202</v>
      </c>
      <c r="IN64" s="198" t="n">
        <v>736</v>
      </c>
    </row>
    <row r="65" customFormat="false" ht="15" hidden="false" customHeight="false" outlineLevel="0" collapsed="false">
      <c r="A65" s="295" t="s">
        <v>495</v>
      </c>
      <c r="B65" s="295" t="n">
        <v>2179</v>
      </c>
      <c r="C65" s="295" t="n">
        <v>8</v>
      </c>
      <c r="D65" s="295" t="n">
        <v>293</v>
      </c>
      <c r="E65" s="295" t="n">
        <v>552</v>
      </c>
      <c r="F65" s="295" t="n">
        <v>594</v>
      </c>
      <c r="G65" s="295" t="n">
        <v>419</v>
      </c>
      <c r="H65" s="295" t="n">
        <v>251</v>
      </c>
      <c r="I65" s="295" t="n">
        <v>58</v>
      </c>
      <c r="J65" s="295" t="n">
        <v>4</v>
      </c>
      <c r="K65" s="295" t="n">
        <v>0</v>
      </c>
      <c r="L65" s="310" t="n">
        <v>0</v>
      </c>
      <c r="N65" s="295" t="s">
        <v>495</v>
      </c>
      <c r="O65" s="295" t="n">
        <v>327</v>
      </c>
      <c r="P65" s="295" t="n">
        <v>5</v>
      </c>
      <c r="Q65" s="295" t="n">
        <v>3</v>
      </c>
      <c r="R65" s="295" t="n">
        <v>1</v>
      </c>
      <c r="S65" s="295" t="n">
        <v>9</v>
      </c>
      <c r="T65" s="295" t="n">
        <v>3</v>
      </c>
      <c r="U65" s="295" t="n">
        <v>2</v>
      </c>
      <c r="V65" s="295" t="n">
        <v>1</v>
      </c>
      <c r="W65" s="295" t="n">
        <v>2</v>
      </c>
      <c r="X65" s="295" t="n">
        <v>2</v>
      </c>
      <c r="Y65" s="295" t="n">
        <v>3</v>
      </c>
      <c r="Z65" s="295" t="n">
        <v>8</v>
      </c>
      <c r="AA65" s="310" t="n">
        <v>7</v>
      </c>
      <c r="AC65" s="295" t="s">
        <v>495</v>
      </c>
      <c r="AD65" s="295" t="n">
        <v>2</v>
      </c>
      <c r="AE65" s="295" t="n">
        <v>7</v>
      </c>
      <c r="AF65" s="295" t="n">
        <v>11</v>
      </c>
      <c r="AG65" s="295" t="n">
        <v>21</v>
      </c>
      <c r="AH65" s="295" t="n">
        <v>20</v>
      </c>
      <c r="AI65" s="295" t="n">
        <v>24</v>
      </c>
      <c r="AJ65" s="295" t="n">
        <v>20</v>
      </c>
      <c r="AK65" s="295" t="n">
        <v>25</v>
      </c>
      <c r="AL65" s="295" t="n">
        <v>37</v>
      </c>
      <c r="AM65" s="295" t="n">
        <v>36</v>
      </c>
      <c r="AN65" s="295" t="n">
        <v>37</v>
      </c>
      <c r="AO65" s="295" t="n">
        <v>22</v>
      </c>
      <c r="AP65" s="295" t="n">
        <v>28</v>
      </c>
      <c r="AQ65" s="310" t="n">
        <v>0</v>
      </c>
      <c r="AS65" s="295" t="s">
        <v>495</v>
      </c>
      <c r="AT65" s="295" t="n">
        <v>187</v>
      </c>
      <c r="AU65" s="295" t="n">
        <v>2</v>
      </c>
      <c r="AV65" s="295" t="n">
        <v>1</v>
      </c>
      <c r="AW65" s="295" t="n">
        <v>1</v>
      </c>
      <c r="AX65" s="295" t="n">
        <v>4</v>
      </c>
      <c r="AY65" s="295" t="n">
        <v>2</v>
      </c>
      <c r="AZ65" s="295" t="n">
        <v>0</v>
      </c>
      <c r="BA65" s="295" t="n">
        <v>0</v>
      </c>
      <c r="BB65" s="295" t="n">
        <v>1</v>
      </c>
      <c r="BC65" s="295" t="n">
        <v>1</v>
      </c>
      <c r="BD65" s="295" t="n">
        <v>1</v>
      </c>
      <c r="BE65" s="295" t="n">
        <v>6</v>
      </c>
      <c r="BF65" s="310" t="n">
        <v>5</v>
      </c>
      <c r="BH65" s="295" t="s">
        <v>495</v>
      </c>
      <c r="BI65" s="295" t="n">
        <v>1</v>
      </c>
      <c r="BJ65" s="295" t="n">
        <v>5</v>
      </c>
      <c r="BK65" s="295" t="n">
        <v>7</v>
      </c>
      <c r="BL65" s="295" t="n">
        <v>12</v>
      </c>
      <c r="BM65" s="295" t="n">
        <v>17</v>
      </c>
      <c r="BN65" s="295" t="n">
        <v>14</v>
      </c>
      <c r="BO65" s="295" t="n">
        <v>12</v>
      </c>
      <c r="BP65" s="295" t="n">
        <v>15</v>
      </c>
      <c r="BQ65" s="295" t="n">
        <v>23</v>
      </c>
      <c r="BR65" s="295" t="n">
        <v>17</v>
      </c>
      <c r="BS65" s="295" t="n">
        <v>19</v>
      </c>
      <c r="BT65" s="295" t="n">
        <v>14</v>
      </c>
      <c r="BU65" s="295" t="n">
        <v>11</v>
      </c>
      <c r="BV65" s="310" t="n">
        <v>0</v>
      </c>
      <c r="BX65" s="295" t="s">
        <v>495</v>
      </c>
      <c r="BY65" s="295" t="n">
        <v>140</v>
      </c>
      <c r="BZ65" s="295" t="n">
        <v>3</v>
      </c>
      <c r="CA65" s="295" t="n">
        <v>2</v>
      </c>
      <c r="CB65" s="295" t="n">
        <v>0</v>
      </c>
      <c r="CC65" s="295" t="n">
        <v>5</v>
      </c>
      <c r="CD65" s="295" t="n">
        <v>1</v>
      </c>
      <c r="CE65" s="295" t="n">
        <v>2</v>
      </c>
      <c r="CF65" s="295" t="n">
        <v>1</v>
      </c>
      <c r="CG65" s="295" t="n">
        <v>1</v>
      </c>
      <c r="CH65" s="295" t="n">
        <v>1</v>
      </c>
      <c r="CI65" s="295" t="n">
        <v>2</v>
      </c>
      <c r="CJ65" s="295" t="n">
        <v>2</v>
      </c>
      <c r="CK65" s="310" t="n">
        <v>2</v>
      </c>
      <c r="CM65" s="295" t="s">
        <v>495</v>
      </c>
      <c r="CN65" s="295" t="n">
        <v>1</v>
      </c>
      <c r="CO65" s="295" t="n">
        <v>2</v>
      </c>
      <c r="CP65" s="295" t="n">
        <v>4</v>
      </c>
      <c r="CQ65" s="295" t="n">
        <v>9</v>
      </c>
      <c r="CR65" s="295" t="n">
        <v>3</v>
      </c>
      <c r="CS65" s="295" t="n">
        <v>10</v>
      </c>
      <c r="CT65" s="295" t="n">
        <v>8</v>
      </c>
      <c r="CU65" s="295" t="n">
        <v>10</v>
      </c>
      <c r="CV65" s="295" t="n">
        <v>14</v>
      </c>
      <c r="CW65" s="295" t="n">
        <v>19</v>
      </c>
      <c r="CX65" s="295" t="n">
        <v>18</v>
      </c>
      <c r="CY65" s="295" t="n">
        <v>8</v>
      </c>
      <c r="CZ65" s="295" t="n">
        <v>17</v>
      </c>
      <c r="DA65" s="310" t="n">
        <v>0</v>
      </c>
      <c r="DD65" s="322" t="s">
        <v>495</v>
      </c>
      <c r="DE65" s="322" t="n">
        <v>2.9</v>
      </c>
      <c r="DF65" s="322" t="n">
        <v>4.1</v>
      </c>
      <c r="DG65" s="322" t="n">
        <v>0.9</v>
      </c>
      <c r="DH65" s="322" t="n">
        <v>0.2</v>
      </c>
      <c r="DI65" s="322" t="n">
        <v>0.8</v>
      </c>
      <c r="DJ65" s="322" t="n">
        <v>0.5</v>
      </c>
      <c r="DK65" s="322" t="n">
        <v>1.7</v>
      </c>
      <c r="DL65" s="322" t="n">
        <v>3.5</v>
      </c>
      <c r="DM65" s="322" t="n">
        <v>8.2</v>
      </c>
      <c r="DN65" s="322" t="n">
        <v>28.2</v>
      </c>
      <c r="DO65" s="323" t="n">
        <v>79.8</v>
      </c>
      <c r="DQ65" s="322" t="s">
        <v>495</v>
      </c>
      <c r="DR65" s="322" t="n">
        <v>3.3</v>
      </c>
      <c r="DS65" s="322" t="n">
        <v>3.5</v>
      </c>
      <c r="DT65" s="322" t="n">
        <v>0.7</v>
      </c>
      <c r="DU65" s="322" t="n">
        <v>0.2</v>
      </c>
      <c r="DV65" s="322" t="n">
        <v>1.1</v>
      </c>
      <c r="DW65" s="322" t="n">
        <v>0.7</v>
      </c>
      <c r="DX65" s="322" t="n">
        <v>2</v>
      </c>
      <c r="DY65" s="322" t="n">
        <v>4.6</v>
      </c>
      <c r="DZ65" s="322" t="n">
        <v>9.3</v>
      </c>
      <c r="EA65" s="322" t="n">
        <v>32.5</v>
      </c>
      <c r="EB65" s="323" t="n">
        <v>96.9</v>
      </c>
      <c r="ED65" s="322" t="s">
        <v>495</v>
      </c>
      <c r="EE65" s="322" t="n">
        <v>2.6</v>
      </c>
      <c r="EF65" s="322" t="n">
        <v>4.8</v>
      </c>
      <c r="EG65" s="322" t="n">
        <v>1.2</v>
      </c>
      <c r="EH65" s="322" t="n">
        <v>0.3</v>
      </c>
      <c r="EI65" s="322" t="n">
        <v>0.4</v>
      </c>
      <c r="EJ65" s="322" t="n">
        <v>0.3</v>
      </c>
      <c r="EK65" s="322" t="n">
        <v>1.5</v>
      </c>
      <c r="EL65" s="322" t="n">
        <v>2.2</v>
      </c>
      <c r="EM65" s="322" t="n">
        <v>6.9</v>
      </c>
      <c r="EN65" s="322" t="n">
        <v>24.3</v>
      </c>
      <c r="EO65" s="323" t="n">
        <v>67.6</v>
      </c>
      <c r="IM65" s="203" t="s">
        <v>203</v>
      </c>
      <c r="IN65" s="205" t="n">
        <v>840</v>
      </c>
    </row>
    <row r="66" customFormat="false" ht="15" hidden="false" customHeight="false" outlineLevel="0" collapsed="false">
      <c r="A66" s="295" t="s">
        <v>496</v>
      </c>
      <c r="B66" s="295" t="n">
        <v>236</v>
      </c>
      <c r="C66" s="295" t="n">
        <v>1</v>
      </c>
      <c r="D66" s="295" t="n">
        <v>38</v>
      </c>
      <c r="E66" s="295" t="n">
        <v>64</v>
      </c>
      <c r="F66" s="295" t="n">
        <v>56</v>
      </c>
      <c r="G66" s="295" t="n">
        <v>39</v>
      </c>
      <c r="H66" s="295" t="n">
        <v>24</v>
      </c>
      <c r="I66" s="295" t="n">
        <v>6</v>
      </c>
      <c r="J66" s="295" t="n">
        <v>1</v>
      </c>
      <c r="K66" s="295" t="n">
        <v>0</v>
      </c>
      <c r="L66" s="310" t="n">
        <v>7</v>
      </c>
      <c r="N66" s="295" t="s">
        <v>496</v>
      </c>
      <c r="O66" s="295" t="n">
        <v>192</v>
      </c>
      <c r="P66" s="295" t="n">
        <v>3</v>
      </c>
      <c r="Q66" s="295" t="n">
        <v>0</v>
      </c>
      <c r="R66" s="295" t="n">
        <v>2</v>
      </c>
      <c r="S66" s="295" t="n">
        <v>5</v>
      </c>
      <c r="T66" s="295" t="n">
        <v>3</v>
      </c>
      <c r="U66" s="295" t="n">
        <v>0</v>
      </c>
      <c r="V66" s="295" t="n">
        <v>2</v>
      </c>
      <c r="W66" s="295" t="n">
        <v>0</v>
      </c>
      <c r="X66" s="295" t="n">
        <v>2</v>
      </c>
      <c r="Y66" s="295" t="n">
        <v>3</v>
      </c>
      <c r="Z66" s="295" t="n">
        <v>6</v>
      </c>
      <c r="AA66" s="310" t="n">
        <v>10</v>
      </c>
      <c r="AC66" s="295" t="s">
        <v>496</v>
      </c>
      <c r="AD66" s="295" t="n">
        <v>0</v>
      </c>
      <c r="AE66" s="295" t="n">
        <v>12</v>
      </c>
      <c r="AF66" s="295" t="n">
        <v>6</v>
      </c>
      <c r="AG66" s="295" t="n">
        <v>13</v>
      </c>
      <c r="AH66" s="295" t="n">
        <v>12</v>
      </c>
      <c r="AI66" s="295" t="n">
        <v>14</v>
      </c>
      <c r="AJ66" s="295" t="n">
        <v>15</v>
      </c>
      <c r="AK66" s="295" t="n">
        <v>14</v>
      </c>
      <c r="AL66" s="295" t="n">
        <v>13</v>
      </c>
      <c r="AM66" s="295" t="n">
        <v>20</v>
      </c>
      <c r="AN66" s="295" t="n">
        <v>23</v>
      </c>
      <c r="AO66" s="295" t="n">
        <v>11</v>
      </c>
      <c r="AP66" s="295" t="n">
        <v>8</v>
      </c>
      <c r="AQ66" s="310" t="n">
        <v>0</v>
      </c>
      <c r="AS66" s="295" t="s">
        <v>496</v>
      </c>
      <c r="AT66" s="295" t="n">
        <v>114</v>
      </c>
      <c r="AU66" s="295" t="n">
        <v>0</v>
      </c>
      <c r="AV66" s="295" t="n">
        <v>0</v>
      </c>
      <c r="AW66" s="295" t="n">
        <v>1</v>
      </c>
      <c r="AX66" s="295" t="n">
        <v>1</v>
      </c>
      <c r="AY66" s="295" t="n">
        <v>1</v>
      </c>
      <c r="AZ66" s="295" t="n">
        <v>0</v>
      </c>
      <c r="BA66" s="295" t="n">
        <v>2</v>
      </c>
      <c r="BB66" s="295" t="n">
        <v>0</v>
      </c>
      <c r="BC66" s="295" t="n">
        <v>2</v>
      </c>
      <c r="BD66" s="295" t="n">
        <v>2</v>
      </c>
      <c r="BE66" s="295" t="n">
        <v>3</v>
      </c>
      <c r="BF66" s="310" t="n">
        <v>8</v>
      </c>
      <c r="BH66" s="295" t="s">
        <v>496</v>
      </c>
      <c r="BI66" s="295" t="n">
        <v>0</v>
      </c>
      <c r="BJ66" s="295" t="n">
        <v>8</v>
      </c>
      <c r="BK66" s="295" t="n">
        <v>5</v>
      </c>
      <c r="BL66" s="295" t="n">
        <v>10</v>
      </c>
      <c r="BM66" s="295" t="n">
        <v>9</v>
      </c>
      <c r="BN66" s="295" t="n">
        <v>9</v>
      </c>
      <c r="BO66" s="295" t="n">
        <v>11</v>
      </c>
      <c r="BP66" s="295" t="n">
        <v>8</v>
      </c>
      <c r="BQ66" s="295" t="n">
        <v>7</v>
      </c>
      <c r="BR66" s="295" t="n">
        <v>10</v>
      </c>
      <c r="BS66" s="295" t="n">
        <v>11</v>
      </c>
      <c r="BT66" s="295" t="n">
        <v>5</v>
      </c>
      <c r="BU66" s="295" t="n">
        <v>2</v>
      </c>
      <c r="BV66" s="310" t="n">
        <v>0</v>
      </c>
      <c r="BX66" s="295" t="s">
        <v>496</v>
      </c>
      <c r="BY66" s="295" t="n">
        <v>78</v>
      </c>
      <c r="BZ66" s="295" t="n">
        <v>3</v>
      </c>
      <c r="CA66" s="295" t="n">
        <v>0</v>
      </c>
      <c r="CB66" s="295" t="n">
        <v>1</v>
      </c>
      <c r="CC66" s="295" t="n">
        <v>4</v>
      </c>
      <c r="CD66" s="295" t="n">
        <v>2</v>
      </c>
      <c r="CE66" s="295" t="n">
        <v>0</v>
      </c>
      <c r="CF66" s="295" t="n">
        <v>0</v>
      </c>
      <c r="CG66" s="295" t="n">
        <v>0</v>
      </c>
      <c r="CH66" s="295" t="n">
        <v>0</v>
      </c>
      <c r="CI66" s="295" t="n">
        <v>1</v>
      </c>
      <c r="CJ66" s="295" t="n">
        <v>3</v>
      </c>
      <c r="CK66" s="310" t="n">
        <v>2</v>
      </c>
      <c r="CM66" s="295" t="s">
        <v>496</v>
      </c>
      <c r="CN66" s="295" t="n">
        <v>0</v>
      </c>
      <c r="CO66" s="295" t="n">
        <v>4</v>
      </c>
      <c r="CP66" s="295" t="n">
        <v>1</v>
      </c>
      <c r="CQ66" s="295" t="n">
        <v>3</v>
      </c>
      <c r="CR66" s="295" t="n">
        <v>3</v>
      </c>
      <c r="CS66" s="295" t="n">
        <v>5</v>
      </c>
      <c r="CT66" s="295" t="n">
        <v>4</v>
      </c>
      <c r="CU66" s="295" t="n">
        <v>6</v>
      </c>
      <c r="CV66" s="295" t="n">
        <v>6</v>
      </c>
      <c r="CW66" s="295" t="n">
        <v>10</v>
      </c>
      <c r="CX66" s="295" t="n">
        <v>12</v>
      </c>
      <c r="CY66" s="295" t="n">
        <v>6</v>
      </c>
      <c r="CZ66" s="295" t="n">
        <v>6</v>
      </c>
      <c r="DA66" s="310" t="n">
        <v>0</v>
      </c>
      <c r="DD66" s="219" t="s">
        <v>497</v>
      </c>
      <c r="DQ66" s="219" t="s">
        <v>497</v>
      </c>
      <c r="ED66" s="219" t="s">
        <v>497</v>
      </c>
      <c r="IM66" s="196" t="s">
        <v>204</v>
      </c>
      <c r="IN66" s="198" t="n">
        <v>953</v>
      </c>
    </row>
    <row r="67" customFormat="false" ht="15" hidden="false" customHeight="false" outlineLevel="0" collapsed="false">
      <c r="A67" s="322" t="s">
        <v>498</v>
      </c>
      <c r="B67" s="322" t="n">
        <v>1831</v>
      </c>
      <c r="C67" s="322" t="n">
        <v>4</v>
      </c>
      <c r="D67" s="322" t="n">
        <v>153</v>
      </c>
      <c r="E67" s="322" t="n">
        <v>332</v>
      </c>
      <c r="F67" s="322" t="n">
        <v>332</v>
      </c>
      <c r="G67" s="322" t="n">
        <v>182</v>
      </c>
      <c r="H67" s="322" t="n">
        <v>120</v>
      </c>
      <c r="I67" s="322" t="n">
        <v>32</v>
      </c>
      <c r="J67" s="322" t="n">
        <v>2</v>
      </c>
      <c r="K67" s="322" t="n">
        <v>1</v>
      </c>
      <c r="L67" s="323" t="n">
        <v>673</v>
      </c>
      <c r="N67" s="322" t="s">
        <v>498</v>
      </c>
      <c r="O67" s="322" t="n">
        <v>1041</v>
      </c>
      <c r="P67" s="322" t="n">
        <v>64</v>
      </c>
      <c r="Q67" s="322" t="n">
        <v>10</v>
      </c>
      <c r="R67" s="322" t="n">
        <v>13</v>
      </c>
      <c r="S67" s="322" t="n">
        <v>88</v>
      </c>
      <c r="T67" s="322" t="n">
        <v>2</v>
      </c>
      <c r="U67" s="322" t="n">
        <v>0</v>
      </c>
      <c r="V67" s="322" t="n">
        <v>3</v>
      </c>
      <c r="W67" s="322" t="n">
        <v>1</v>
      </c>
      <c r="X67" s="322" t="n">
        <v>10</v>
      </c>
      <c r="Y67" s="322" t="n">
        <v>7</v>
      </c>
      <c r="Z67" s="322" t="n">
        <v>10</v>
      </c>
      <c r="AA67" s="323" t="n">
        <v>18</v>
      </c>
      <c r="AC67" s="322" t="s">
        <v>498</v>
      </c>
      <c r="AD67" s="322" t="n">
        <v>23</v>
      </c>
      <c r="AE67" s="322" t="n">
        <v>21</v>
      </c>
      <c r="AF67" s="322" t="n">
        <v>36</v>
      </c>
      <c r="AG67" s="322" t="n">
        <v>42</v>
      </c>
      <c r="AH67" s="322" t="n">
        <v>58</v>
      </c>
      <c r="AI67" s="322" t="n">
        <v>77</v>
      </c>
      <c r="AJ67" s="322" t="n">
        <v>72</v>
      </c>
      <c r="AK67" s="322" t="n">
        <v>88</v>
      </c>
      <c r="AL67" s="322" t="n">
        <v>76</v>
      </c>
      <c r="AM67" s="322" t="n">
        <v>85</v>
      </c>
      <c r="AN67" s="322" t="n">
        <v>78</v>
      </c>
      <c r="AO67" s="322" t="n">
        <v>51</v>
      </c>
      <c r="AP67" s="322" t="n">
        <v>93</v>
      </c>
      <c r="AQ67" s="323" t="n">
        <v>102</v>
      </c>
      <c r="AS67" s="322" t="s">
        <v>498</v>
      </c>
      <c r="AT67" s="322" t="n">
        <v>720</v>
      </c>
      <c r="AU67" s="322" t="n">
        <v>38</v>
      </c>
      <c r="AV67" s="322" t="n">
        <v>7</v>
      </c>
      <c r="AW67" s="322" t="n">
        <v>9</v>
      </c>
      <c r="AX67" s="322" t="n">
        <v>54</v>
      </c>
      <c r="AY67" s="322" t="n">
        <v>1</v>
      </c>
      <c r="AZ67" s="322" t="n">
        <v>0</v>
      </c>
      <c r="BA67" s="322" t="n">
        <v>3</v>
      </c>
      <c r="BB67" s="322" t="n">
        <v>1</v>
      </c>
      <c r="BC67" s="322" t="n">
        <v>7</v>
      </c>
      <c r="BD67" s="322" t="n">
        <v>4</v>
      </c>
      <c r="BE67" s="322" t="n">
        <v>9</v>
      </c>
      <c r="BF67" s="323" t="n">
        <v>15</v>
      </c>
      <c r="BH67" s="322" t="s">
        <v>498</v>
      </c>
      <c r="BI67" s="322" t="n">
        <v>18</v>
      </c>
      <c r="BJ67" s="322" t="n">
        <v>17</v>
      </c>
      <c r="BK67" s="322" t="n">
        <v>29</v>
      </c>
      <c r="BL67" s="322" t="n">
        <v>35</v>
      </c>
      <c r="BM67" s="322" t="n">
        <v>47</v>
      </c>
      <c r="BN67" s="322" t="n">
        <v>65</v>
      </c>
      <c r="BO67" s="322" t="n">
        <v>64</v>
      </c>
      <c r="BP67" s="322" t="n">
        <v>76</v>
      </c>
      <c r="BQ67" s="322" t="n">
        <v>59</v>
      </c>
      <c r="BR67" s="322" t="n">
        <v>60</v>
      </c>
      <c r="BS67" s="322" t="n">
        <v>42</v>
      </c>
      <c r="BT67" s="322" t="n">
        <v>20</v>
      </c>
      <c r="BU67" s="322" t="n">
        <v>36</v>
      </c>
      <c r="BV67" s="323" t="n">
        <v>58</v>
      </c>
      <c r="BX67" s="322" t="s">
        <v>498</v>
      </c>
      <c r="BY67" s="322" t="n">
        <v>288</v>
      </c>
      <c r="BZ67" s="322" t="n">
        <v>26</v>
      </c>
      <c r="CA67" s="322" t="n">
        <v>3</v>
      </c>
      <c r="CB67" s="322" t="n">
        <v>4</v>
      </c>
      <c r="CC67" s="322" t="n">
        <v>33</v>
      </c>
      <c r="CD67" s="322" t="n">
        <v>1</v>
      </c>
      <c r="CE67" s="322" t="n">
        <v>0</v>
      </c>
      <c r="CF67" s="322" t="n">
        <v>0</v>
      </c>
      <c r="CG67" s="322" t="n">
        <v>0</v>
      </c>
      <c r="CH67" s="322" t="n">
        <v>3</v>
      </c>
      <c r="CI67" s="322" t="n">
        <v>3</v>
      </c>
      <c r="CJ67" s="322" t="n">
        <v>1</v>
      </c>
      <c r="CK67" s="323" t="n">
        <v>3</v>
      </c>
      <c r="CM67" s="322" t="s">
        <v>498</v>
      </c>
      <c r="CN67" s="322" t="n">
        <v>4</v>
      </c>
      <c r="CO67" s="322" t="n">
        <v>4</v>
      </c>
      <c r="CP67" s="322" t="n">
        <v>7</v>
      </c>
      <c r="CQ67" s="322" t="n">
        <v>7</v>
      </c>
      <c r="CR67" s="322" t="n">
        <v>11</v>
      </c>
      <c r="CS67" s="322" t="n">
        <v>12</v>
      </c>
      <c r="CT67" s="322" t="n">
        <v>8</v>
      </c>
      <c r="CU67" s="322" t="n">
        <v>12</v>
      </c>
      <c r="CV67" s="322" t="n">
        <v>16</v>
      </c>
      <c r="CW67" s="322" t="n">
        <v>25</v>
      </c>
      <c r="CX67" s="322" t="n">
        <v>36</v>
      </c>
      <c r="CY67" s="322" t="n">
        <v>31</v>
      </c>
      <c r="CZ67" s="322" t="n">
        <v>57</v>
      </c>
      <c r="DA67" s="323" t="n">
        <v>14</v>
      </c>
      <c r="DD67" s="219" t="s">
        <v>499</v>
      </c>
      <c r="DQ67" s="219" t="s">
        <v>499</v>
      </c>
      <c r="ED67" s="219" t="s">
        <v>499</v>
      </c>
      <c r="IM67" s="203" t="s">
        <v>205</v>
      </c>
      <c r="IN67" s="205" t="n">
        <v>1198</v>
      </c>
    </row>
    <row r="68" customFormat="false" ht="15" hidden="false" customHeight="false" outlineLevel="0" collapsed="false">
      <c r="N68" s="219" t="s">
        <v>518</v>
      </c>
      <c r="AC68" s="219" t="s">
        <v>518</v>
      </c>
      <c r="DD68" s="219" t="s">
        <v>500</v>
      </c>
      <c r="DQ68" s="219" t="s">
        <v>500</v>
      </c>
      <c r="ED68" s="219" t="s">
        <v>500</v>
      </c>
      <c r="IM68" s="196" t="s">
        <v>206</v>
      </c>
      <c r="IN68" s="198" t="n">
        <v>1515</v>
      </c>
    </row>
    <row r="69" customFormat="false" ht="15" hidden="false" customHeight="false" outlineLevel="0" collapsed="false">
      <c r="DD69" s="219" t="s">
        <v>501</v>
      </c>
      <c r="IM69" s="203" t="s">
        <v>207</v>
      </c>
      <c r="IN69" s="205" t="n">
        <v>1955</v>
      </c>
    </row>
    <row r="70" customFormat="false" ht="15" hidden="false" customHeight="false" outlineLevel="0" collapsed="false">
      <c r="A70" s="289" t="n">
        <v>2005</v>
      </c>
      <c r="B70" s="289" t="n">
        <v>2005</v>
      </c>
      <c r="C70" s="289" t="n">
        <v>2005</v>
      </c>
      <c r="D70" s="289" t="n">
        <v>2005</v>
      </c>
      <c r="E70" s="289" t="n">
        <v>2005</v>
      </c>
      <c r="F70" s="289" t="n">
        <v>2005</v>
      </c>
      <c r="G70" s="289" t="n">
        <v>2005</v>
      </c>
      <c r="H70" s="289" t="n">
        <v>2005</v>
      </c>
      <c r="I70" s="289" t="n">
        <v>2005</v>
      </c>
      <c r="J70" s="289" t="n">
        <v>2005</v>
      </c>
      <c r="K70" s="289" t="n">
        <v>2005</v>
      </c>
      <c r="L70" s="289" t="n">
        <v>2005</v>
      </c>
      <c r="M70" s="289" t="n">
        <v>2005</v>
      </c>
      <c r="N70" s="289" t="n">
        <v>2005</v>
      </c>
      <c r="O70" s="289" t="n">
        <v>2005</v>
      </c>
      <c r="P70" s="289" t="n">
        <v>2005</v>
      </c>
      <c r="Q70" s="289" t="n">
        <v>2005</v>
      </c>
      <c r="R70" s="289" t="n">
        <v>2005</v>
      </c>
      <c r="S70" s="289" t="n">
        <v>2005</v>
      </c>
      <c r="T70" s="289" t="n">
        <v>2005</v>
      </c>
      <c r="U70" s="289" t="n">
        <v>2005</v>
      </c>
      <c r="V70" s="289" t="n">
        <v>2005</v>
      </c>
      <c r="W70" s="289" t="n">
        <v>2005</v>
      </c>
      <c r="X70" s="289" t="n">
        <v>2005</v>
      </c>
      <c r="Y70" s="289" t="n">
        <v>2005</v>
      </c>
      <c r="Z70" s="289" t="n">
        <v>2005</v>
      </c>
      <c r="AA70" s="289" t="n">
        <v>2005</v>
      </c>
      <c r="AB70" s="289" t="n">
        <v>2005</v>
      </c>
      <c r="AC70" s="289" t="n">
        <v>2005</v>
      </c>
      <c r="AD70" s="289" t="n">
        <v>2005</v>
      </c>
      <c r="AE70" s="289" t="n">
        <v>2005</v>
      </c>
      <c r="AF70" s="289" t="n">
        <v>2005</v>
      </c>
      <c r="AG70" s="289" t="n">
        <v>2005</v>
      </c>
      <c r="AH70" s="289" t="n">
        <v>2005</v>
      </c>
      <c r="AI70" s="289" t="n">
        <v>2005</v>
      </c>
      <c r="AJ70" s="289" t="n">
        <v>2005</v>
      </c>
      <c r="AK70" s="289" t="n">
        <v>2005</v>
      </c>
      <c r="AL70" s="289" t="n">
        <v>2005</v>
      </c>
      <c r="AM70" s="289" t="n">
        <v>2005</v>
      </c>
      <c r="AN70" s="289" t="n">
        <v>2005</v>
      </c>
      <c r="AO70" s="289" t="n">
        <v>2005</v>
      </c>
      <c r="AP70" s="289" t="n">
        <v>2005</v>
      </c>
      <c r="AQ70" s="289" t="n">
        <v>2005</v>
      </c>
      <c r="AR70" s="289" t="n">
        <v>2005</v>
      </c>
      <c r="AS70" s="289" t="n">
        <v>2005</v>
      </c>
      <c r="AT70" s="289" t="n">
        <v>2005</v>
      </c>
      <c r="AU70" s="289" t="n">
        <v>2005</v>
      </c>
      <c r="AV70" s="289" t="n">
        <v>2005</v>
      </c>
      <c r="AW70" s="289" t="n">
        <v>2005</v>
      </c>
      <c r="AX70" s="289" t="n">
        <v>2005</v>
      </c>
      <c r="AY70" s="289" t="n">
        <v>2005</v>
      </c>
      <c r="AZ70" s="289" t="n">
        <v>2005</v>
      </c>
      <c r="BA70" s="289" t="n">
        <v>2005</v>
      </c>
      <c r="BB70" s="289" t="n">
        <v>2005</v>
      </c>
      <c r="BC70" s="289" t="n">
        <v>2005</v>
      </c>
      <c r="BD70" s="289" t="n">
        <v>2005</v>
      </c>
      <c r="BE70" s="289" t="n">
        <v>2005</v>
      </c>
      <c r="BF70" s="289" t="n">
        <v>2005</v>
      </c>
      <c r="BG70" s="289" t="n">
        <v>2005</v>
      </c>
      <c r="BH70" s="289" t="n">
        <v>2005</v>
      </c>
      <c r="BI70" s="289" t="n">
        <v>2005</v>
      </c>
      <c r="BJ70" s="289" t="n">
        <v>2005</v>
      </c>
      <c r="BK70" s="289" t="n">
        <v>2005</v>
      </c>
      <c r="BL70" s="289" t="n">
        <v>2005</v>
      </c>
      <c r="BM70" s="289" t="n">
        <v>2005</v>
      </c>
      <c r="BN70" s="289" t="n">
        <v>2005</v>
      </c>
      <c r="BO70" s="289" t="n">
        <v>2005</v>
      </c>
      <c r="BP70" s="289" t="n">
        <v>2005</v>
      </c>
      <c r="BQ70" s="289" t="n">
        <v>2005</v>
      </c>
      <c r="BR70" s="289" t="n">
        <v>2005</v>
      </c>
      <c r="BS70" s="289" t="n">
        <v>2005</v>
      </c>
      <c r="BT70" s="289" t="n">
        <v>2005</v>
      </c>
      <c r="BU70" s="289" t="n">
        <v>2005</v>
      </c>
      <c r="BV70" s="289" t="n">
        <v>2005</v>
      </c>
      <c r="BW70" s="289" t="n">
        <v>2005</v>
      </c>
      <c r="BX70" s="289" t="n">
        <v>2005</v>
      </c>
      <c r="BY70" s="289" t="n">
        <v>2005</v>
      </c>
      <c r="BZ70" s="289" t="n">
        <v>2005</v>
      </c>
      <c r="CA70" s="289" t="n">
        <v>2005</v>
      </c>
      <c r="CB70" s="289" t="n">
        <v>2005</v>
      </c>
      <c r="CC70" s="289" t="n">
        <v>2005</v>
      </c>
      <c r="CD70" s="289" t="n">
        <v>2005</v>
      </c>
      <c r="CE70" s="289" t="n">
        <v>2005</v>
      </c>
      <c r="CF70" s="289" t="n">
        <v>2005</v>
      </c>
      <c r="CG70" s="289" t="n">
        <v>2005</v>
      </c>
      <c r="CH70" s="289" t="n">
        <v>2005</v>
      </c>
      <c r="CI70" s="289" t="n">
        <v>2005</v>
      </c>
      <c r="CJ70" s="289" t="n">
        <v>2005</v>
      </c>
      <c r="CK70" s="289" t="n">
        <v>2005</v>
      </c>
      <c r="CL70" s="289" t="n">
        <v>2005</v>
      </c>
      <c r="CM70" s="289" t="n">
        <v>2005</v>
      </c>
      <c r="CN70" s="289" t="n">
        <v>2005</v>
      </c>
      <c r="CO70" s="289" t="n">
        <v>2005</v>
      </c>
      <c r="CP70" s="289" t="n">
        <v>2005</v>
      </c>
      <c r="CQ70" s="289" t="n">
        <v>2005</v>
      </c>
      <c r="CR70" s="289" t="n">
        <v>2005</v>
      </c>
      <c r="CS70" s="289" t="n">
        <v>2005</v>
      </c>
      <c r="CT70" s="289" t="n">
        <v>2005</v>
      </c>
      <c r="CU70" s="289" t="n">
        <v>2005</v>
      </c>
      <c r="CV70" s="289" t="n">
        <v>2005</v>
      </c>
      <c r="CW70" s="289" t="n">
        <v>2005</v>
      </c>
      <c r="CX70" s="289" t="n">
        <v>2005</v>
      </c>
      <c r="CY70" s="289" t="n">
        <v>2005</v>
      </c>
      <c r="CZ70" s="289" t="n">
        <v>2005</v>
      </c>
      <c r="DA70" s="289" t="n">
        <v>2005</v>
      </c>
      <c r="DB70" s="289" t="n">
        <v>2005</v>
      </c>
      <c r="DC70" s="289" t="n">
        <v>2005</v>
      </c>
      <c r="DD70" s="289" t="n">
        <v>2005</v>
      </c>
      <c r="DE70" s="289" t="n">
        <v>2005</v>
      </c>
      <c r="DF70" s="289" t="n">
        <v>2005</v>
      </c>
      <c r="DG70" s="289" t="n">
        <v>2005</v>
      </c>
      <c r="DH70" s="289" t="n">
        <v>2005</v>
      </c>
      <c r="DI70" s="289" t="n">
        <v>2005</v>
      </c>
      <c r="DJ70" s="289" t="n">
        <v>2005</v>
      </c>
      <c r="DK70" s="289" t="n">
        <v>2005</v>
      </c>
      <c r="DL70" s="289" t="n">
        <v>2005</v>
      </c>
      <c r="DM70" s="289" t="n">
        <v>2005</v>
      </c>
      <c r="DN70" s="289" t="n">
        <v>2005</v>
      </c>
      <c r="DO70" s="289" t="n">
        <v>2005</v>
      </c>
      <c r="DP70" s="289" t="n">
        <v>2005</v>
      </c>
      <c r="DQ70" s="289" t="n">
        <v>2005</v>
      </c>
      <c r="DR70" s="289" t="n">
        <v>2005</v>
      </c>
      <c r="DS70" s="289" t="n">
        <v>2005</v>
      </c>
      <c r="DT70" s="289" t="n">
        <v>2005</v>
      </c>
      <c r="DU70" s="289" t="n">
        <v>2005</v>
      </c>
      <c r="DV70" s="289" t="n">
        <v>2005</v>
      </c>
      <c r="DW70" s="289" t="n">
        <v>2005</v>
      </c>
      <c r="DX70" s="289" t="n">
        <v>2005</v>
      </c>
      <c r="DY70" s="289" t="n">
        <v>2005</v>
      </c>
      <c r="DZ70" s="289" t="n">
        <v>2005</v>
      </c>
      <c r="EA70" s="289" t="n">
        <v>2005</v>
      </c>
      <c r="EB70" s="289" t="n">
        <v>2005</v>
      </c>
      <c r="EC70" s="289" t="n">
        <v>2005</v>
      </c>
      <c r="ED70" s="289" t="n">
        <v>2005</v>
      </c>
      <c r="EE70" s="289" t="n">
        <v>2005</v>
      </c>
      <c r="EF70" s="289" t="n">
        <v>2005</v>
      </c>
      <c r="EG70" s="289" t="n">
        <v>2005</v>
      </c>
      <c r="EH70" s="289" t="n">
        <v>2005</v>
      </c>
      <c r="EI70" s="289" t="n">
        <v>2005</v>
      </c>
      <c r="EJ70" s="289" t="n">
        <v>2005</v>
      </c>
      <c r="EK70" s="289" t="n">
        <v>2005</v>
      </c>
      <c r="EL70" s="289" t="n">
        <v>2005</v>
      </c>
      <c r="EM70" s="289" t="n">
        <v>2005</v>
      </c>
      <c r="EN70" s="289" t="n">
        <v>2005</v>
      </c>
      <c r="EO70" s="289" t="n">
        <v>2005</v>
      </c>
      <c r="EP70" s="289" t="n">
        <v>2005</v>
      </c>
      <c r="EQ70" s="289" t="n">
        <v>2005</v>
      </c>
      <c r="ER70" s="289" t="n">
        <v>2005</v>
      </c>
      <c r="ES70" s="289" t="n">
        <v>2005</v>
      </c>
      <c r="ET70" s="289" t="n">
        <v>2005</v>
      </c>
      <c r="EU70" s="289" t="n">
        <v>2005</v>
      </c>
      <c r="EV70" s="289" t="n">
        <v>2005</v>
      </c>
      <c r="EW70" s="289" t="n">
        <v>2005</v>
      </c>
      <c r="EX70" s="289" t="n">
        <v>2005</v>
      </c>
      <c r="EY70" s="289" t="n">
        <v>2005</v>
      </c>
      <c r="EZ70" s="289" t="n">
        <v>2005</v>
      </c>
      <c r="FA70" s="289" t="n">
        <v>2005</v>
      </c>
      <c r="FB70" s="289" t="n">
        <v>2005</v>
      </c>
      <c r="FC70" s="289" t="n">
        <v>2005</v>
      </c>
      <c r="FD70" s="289" t="n">
        <v>2005</v>
      </c>
      <c r="FE70" s="289" t="n">
        <v>2005</v>
      </c>
      <c r="FF70" s="289" t="n">
        <v>2005</v>
      </c>
      <c r="FG70" s="289" t="n">
        <v>2005</v>
      </c>
      <c r="FH70" s="289" t="n">
        <v>2005</v>
      </c>
      <c r="FI70" s="289" t="n">
        <v>2005</v>
      </c>
      <c r="FJ70" s="289" t="n">
        <v>2005</v>
      </c>
      <c r="FK70" s="289" t="n">
        <v>2005</v>
      </c>
      <c r="FL70" s="289" t="n">
        <v>2005</v>
      </c>
      <c r="FM70" s="289" t="n">
        <v>2005</v>
      </c>
      <c r="FN70" s="289" t="n">
        <v>2005</v>
      </c>
      <c r="FO70" s="289" t="n">
        <v>2005</v>
      </c>
      <c r="FP70" s="289" t="n">
        <v>2005</v>
      </c>
      <c r="FQ70" s="289" t="n">
        <v>2005</v>
      </c>
      <c r="FR70" s="289" t="n">
        <v>2005</v>
      </c>
      <c r="FS70" s="289" t="n">
        <v>2005</v>
      </c>
      <c r="FT70" s="289" t="n">
        <v>2005</v>
      </c>
      <c r="FU70" s="289" t="n">
        <v>2005</v>
      </c>
      <c r="FV70" s="289" t="n">
        <v>2005</v>
      </c>
      <c r="FW70" s="289" t="n">
        <v>2005</v>
      </c>
      <c r="FX70" s="289" t="n">
        <v>2005</v>
      </c>
      <c r="FY70" s="289" t="n">
        <v>2005</v>
      </c>
      <c r="FZ70" s="289" t="n">
        <v>2005</v>
      </c>
      <c r="GA70" s="289" t="n">
        <v>2005</v>
      </c>
      <c r="GB70" s="289" t="n">
        <v>2005</v>
      </c>
      <c r="GC70" s="289" t="n">
        <v>2005</v>
      </c>
      <c r="GD70" s="289" t="n">
        <v>2005</v>
      </c>
      <c r="GE70" s="289" t="n">
        <v>2005</v>
      </c>
      <c r="GF70" s="289" t="n">
        <v>2005</v>
      </c>
      <c r="GG70" s="289" t="n">
        <v>2005</v>
      </c>
      <c r="GH70" s="289" t="n">
        <v>2005</v>
      </c>
      <c r="GI70" s="289" t="n">
        <v>2005</v>
      </c>
      <c r="GJ70" s="289" t="n">
        <v>2005</v>
      </c>
      <c r="GK70" s="289" t="n">
        <v>2005</v>
      </c>
      <c r="GL70" s="289" t="n">
        <v>2005</v>
      </c>
      <c r="GM70" s="289" t="n">
        <v>2005</v>
      </c>
      <c r="GN70" s="289" t="n">
        <v>2005</v>
      </c>
      <c r="GO70" s="289" t="n">
        <v>2005</v>
      </c>
      <c r="GP70" s="289" t="n">
        <v>2005</v>
      </c>
      <c r="GQ70" s="289" t="n">
        <v>2005</v>
      </c>
      <c r="GR70" s="289" t="n">
        <v>2005</v>
      </c>
      <c r="GS70" s="289" t="n">
        <v>2005</v>
      </c>
      <c r="GT70" s="289" t="n">
        <v>2005</v>
      </c>
      <c r="GU70" s="289" t="n">
        <v>2005</v>
      </c>
      <c r="GV70" s="289" t="n">
        <v>2005</v>
      </c>
      <c r="GW70" s="289" t="n">
        <v>2005</v>
      </c>
      <c r="GX70" s="289" t="n">
        <v>2005</v>
      </c>
      <c r="GY70" s="289" t="n">
        <v>2005</v>
      </c>
      <c r="GZ70" s="289" t="n">
        <v>2005</v>
      </c>
      <c r="HA70" s="289" t="n">
        <v>2005</v>
      </c>
      <c r="HB70" s="289" t="n">
        <v>2005</v>
      </c>
      <c r="HC70" s="289" t="n">
        <v>2005</v>
      </c>
      <c r="HD70" s="289" t="n">
        <v>2005</v>
      </c>
      <c r="HE70" s="289" t="n">
        <v>2005</v>
      </c>
      <c r="HF70" s="289" t="n">
        <v>2005</v>
      </c>
      <c r="HG70" s="289" t="n">
        <v>2005</v>
      </c>
      <c r="HH70" s="289" t="n">
        <v>2005</v>
      </c>
      <c r="HI70" s="289" t="n">
        <v>2005</v>
      </c>
      <c r="HJ70" s="289" t="n">
        <v>2005</v>
      </c>
      <c r="IM70" s="196" t="s">
        <v>208</v>
      </c>
      <c r="IN70" s="198" t="n">
        <v>2954</v>
      </c>
    </row>
    <row r="71" customFormat="false" ht="15" hidden="false" customHeight="false" outlineLevel="0" collapsed="false">
      <c r="DD71" s="325" t="s">
        <v>503</v>
      </c>
      <c r="DJ71" s="0" t="s">
        <v>406</v>
      </c>
      <c r="DQ71" s="325" t="s">
        <v>408</v>
      </c>
      <c r="ED71" s="325" t="s">
        <v>409</v>
      </c>
      <c r="IM71" s="203" t="s">
        <v>209</v>
      </c>
      <c r="IN71" s="205" t="n">
        <v>4287</v>
      </c>
    </row>
    <row r="72" customFormat="false" ht="75" hidden="false" customHeight="false" outlineLevel="0" collapsed="false">
      <c r="A72" s="293" t="s">
        <v>519</v>
      </c>
      <c r="B72" s="293" t="s">
        <v>403</v>
      </c>
      <c r="C72" s="296" t="s">
        <v>520</v>
      </c>
      <c r="Q72" s="0" t="s">
        <v>502</v>
      </c>
      <c r="AU72" s="0" t="s">
        <v>31</v>
      </c>
      <c r="BZ72" s="0" t="s">
        <v>32</v>
      </c>
      <c r="DD72" s="297" t="s">
        <v>521</v>
      </c>
      <c r="DE72" s="293" t="s">
        <v>403</v>
      </c>
      <c r="DF72" s="293"/>
      <c r="DG72" s="298"/>
      <c r="DH72" s="298"/>
      <c r="DI72" s="298"/>
      <c r="DJ72" s="298" t="s">
        <v>445</v>
      </c>
      <c r="DK72" s="298" t="s">
        <v>446</v>
      </c>
      <c r="DL72" s="298"/>
      <c r="DM72" s="298"/>
      <c r="DN72" s="298"/>
      <c r="DO72" s="299"/>
      <c r="DQ72" s="297" t="s">
        <v>521</v>
      </c>
      <c r="DR72" s="293" t="s">
        <v>403</v>
      </c>
      <c r="DS72" s="293"/>
      <c r="DT72" s="298"/>
      <c r="DU72" s="298"/>
      <c r="DV72" s="298"/>
      <c r="DW72" s="298" t="s">
        <v>445</v>
      </c>
      <c r="DX72" s="298" t="s">
        <v>446</v>
      </c>
      <c r="DY72" s="298"/>
      <c r="DZ72" s="298"/>
      <c r="EA72" s="298"/>
      <c r="EB72" s="299"/>
      <c r="ED72" s="297" t="s">
        <v>521</v>
      </c>
      <c r="EE72" s="293" t="s">
        <v>403</v>
      </c>
      <c r="EF72" s="293"/>
      <c r="EG72" s="298"/>
      <c r="EH72" s="298"/>
      <c r="EI72" s="298"/>
      <c r="EJ72" s="298" t="s">
        <v>445</v>
      </c>
      <c r="EK72" s="298" t="s">
        <v>446</v>
      </c>
      <c r="EL72" s="298"/>
      <c r="EM72" s="298"/>
      <c r="EN72" s="298"/>
      <c r="EO72" s="299"/>
      <c r="ER72" s="219" t="s">
        <v>503</v>
      </c>
      <c r="EU72" s="0" t="s">
        <v>504</v>
      </c>
      <c r="FM72" s="219" t="s">
        <v>408</v>
      </c>
      <c r="GH72" s="219" t="s">
        <v>409</v>
      </c>
      <c r="HC72" s="180"/>
      <c r="HD72" s="181"/>
      <c r="HE72" s="181"/>
      <c r="HF72" s="181"/>
      <c r="HG72" s="182"/>
      <c r="HH72" s="182" t="s">
        <v>5</v>
      </c>
      <c r="HI72" s="181"/>
      <c r="HK72" s="180"/>
      <c r="HL72" s="181"/>
      <c r="HM72" s="181"/>
      <c r="HN72" s="181"/>
      <c r="HO72" s="182"/>
      <c r="HP72" s="182" t="s">
        <v>410</v>
      </c>
      <c r="HQ72" s="181"/>
      <c r="HS72" s="180"/>
      <c r="HT72" s="181"/>
      <c r="HU72" s="181"/>
      <c r="HV72" s="181"/>
      <c r="HW72" s="182"/>
      <c r="HX72" s="182" t="s">
        <v>32</v>
      </c>
      <c r="HY72" s="182"/>
      <c r="IB72" s="58" t="s">
        <v>70</v>
      </c>
      <c r="IC72" s="54" t="n">
        <v>567436</v>
      </c>
      <c r="ID72" s="54" t="n">
        <v>571682</v>
      </c>
      <c r="IE72" s="54" t="n">
        <v>575646</v>
      </c>
      <c r="IF72" s="54" t="n">
        <v>579982</v>
      </c>
      <c r="IG72" s="54" t="n">
        <v>585184</v>
      </c>
      <c r="IH72" s="54" t="n">
        <v>591455</v>
      </c>
      <c r="II72" s="58" t="s">
        <v>70</v>
      </c>
      <c r="IJ72" s="54" t="n">
        <v>202269</v>
      </c>
      <c r="IK72" s="58" t="s">
        <v>70</v>
      </c>
      <c r="IL72" s="54" t="n">
        <v>365167</v>
      </c>
      <c r="IM72" s="196" t="s">
        <v>210</v>
      </c>
      <c r="IN72" s="198" t="n">
        <v>6012</v>
      </c>
    </row>
    <row r="73" customFormat="false" ht="75" hidden="false" customHeight="false" outlineLevel="0" collapsed="false">
      <c r="A73" s="295"/>
      <c r="B73" s="295"/>
      <c r="C73" s="293" t="s">
        <v>505</v>
      </c>
      <c r="D73" s="293" t="s">
        <v>506</v>
      </c>
      <c r="E73" s="293" t="s">
        <v>507</v>
      </c>
      <c r="F73" s="293" t="s">
        <v>508</v>
      </c>
      <c r="G73" s="293" t="s">
        <v>509</v>
      </c>
      <c r="H73" s="293" t="s">
        <v>510</v>
      </c>
      <c r="I73" s="293" t="s">
        <v>511</v>
      </c>
      <c r="J73" s="293" t="s">
        <v>512</v>
      </c>
      <c r="K73" s="293" t="s">
        <v>513</v>
      </c>
      <c r="L73" s="296" t="s">
        <v>522</v>
      </c>
      <c r="N73" s="297" t="s">
        <v>521</v>
      </c>
      <c r="O73" s="293" t="s">
        <v>403</v>
      </c>
      <c r="P73" s="293" t="s">
        <v>423</v>
      </c>
      <c r="Q73" s="297" t="s">
        <v>424</v>
      </c>
      <c r="R73" s="293" t="s">
        <v>425</v>
      </c>
      <c r="S73" s="293" t="s">
        <v>523</v>
      </c>
      <c r="T73" s="293" t="n">
        <v>1</v>
      </c>
      <c r="U73" s="293" t="n">
        <v>2</v>
      </c>
      <c r="V73" s="293" t="n">
        <v>3</v>
      </c>
      <c r="W73" s="293" t="n">
        <v>4</v>
      </c>
      <c r="X73" s="293" t="s">
        <v>427</v>
      </c>
      <c r="Y73" s="293" t="s">
        <v>428</v>
      </c>
      <c r="Z73" s="293" t="s">
        <v>429</v>
      </c>
      <c r="AA73" s="296" t="s">
        <v>430</v>
      </c>
      <c r="AC73" s="297" t="s">
        <v>521</v>
      </c>
      <c r="AD73" s="293" t="s">
        <v>431</v>
      </c>
      <c r="AE73" s="293" t="s">
        <v>432</v>
      </c>
      <c r="AF73" s="293" t="s">
        <v>433</v>
      </c>
      <c r="AG73" s="293" t="s">
        <v>434</v>
      </c>
      <c r="AH73" s="293" t="s">
        <v>435</v>
      </c>
      <c r="AI73" s="293" t="s">
        <v>436</v>
      </c>
      <c r="AJ73" s="293" t="s">
        <v>437</v>
      </c>
      <c r="AK73" s="293" t="s">
        <v>438</v>
      </c>
      <c r="AL73" s="293" t="s">
        <v>439</v>
      </c>
      <c r="AM73" s="293" t="s">
        <v>440</v>
      </c>
      <c r="AN73" s="293" t="s">
        <v>441</v>
      </c>
      <c r="AO73" s="293" t="s">
        <v>442</v>
      </c>
      <c r="AP73" s="293" t="s">
        <v>443</v>
      </c>
      <c r="AQ73" s="296" t="s">
        <v>515</v>
      </c>
      <c r="AS73" s="297" t="s">
        <v>521</v>
      </c>
      <c r="AT73" s="293" t="s">
        <v>403</v>
      </c>
      <c r="AU73" s="293" t="s">
        <v>423</v>
      </c>
      <c r="AV73" s="297" t="s">
        <v>424</v>
      </c>
      <c r="AW73" s="293" t="s">
        <v>425</v>
      </c>
      <c r="AX73" s="293" t="s">
        <v>426</v>
      </c>
      <c r="AY73" s="293" t="n">
        <v>1</v>
      </c>
      <c r="AZ73" s="293" t="n">
        <v>2</v>
      </c>
      <c r="BA73" s="293" t="n">
        <v>3</v>
      </c>
      <c r="BB73" s="293" t="n">
        <v>4</v>
      </c>
      <c r="BC73" s="293" t="s">
        <v>427</v>
      </c>
      <c r="BD73" s="293" t="s">
        <v>428</v>
      </c>
      <c r="BE73" s="293" t="s">
        <v>429</v>
      </c>
      <c r="BF73" s="296" t="s">
        <v>430</v>
      </c>
      <c r="BH73" s="297" t="s">
        <v>521</v>
      </c>
      <c r="BI73" s="293" t="s">
        <v>431</v>
      </c>
      <c r="BJ73" s="293" t="s">
        <v>432</v>
      </c>
      <c r="BK73" s="293" t="s">
        <v>433</v>
      </c>
      <c r="BL73" s="293" t="s">
        <v>434</v>
      </c>
      <c r="BM73" s="293" t="s">
        <v>435</v>
      </c>
      <c r="BN73" s="293" t="s">
        <v>436</v>
      </c>
      <c r="BO73" s="293" t="s">
        <v>437</v>
      </c>
      <c r="BP73" s="293" t="s">
        <v>438</v>
      </c>
      <c r="BQ73" s="293" t="s">
        <v>439</v>
      </c>
      <c r="BR73" s="293" t="s">
        <v>440</v>
      </c>
      <c r="BS73" s="293" t="s">
        <v>441</v>
      </c>
      <c r="BT73" s="293" t="s">
        <v>442</v>
      </c>
      <c r="BU73" s="293" t="s">
        <v>443</v>
      </c>
      <c r="BV73" s="296" t="s">
        <v>515</v>
      </c>
      <c r="BX73" s="297" t="s">
        <v>521</v>
      </c>
      <c r="BY73" s="293" t="s">
        <v>403</v>
      </c>
      <c r="BZ73" s="293" t="s">
        <v>423</v>
      </c>
      <c r="CA73" s="297" t="s">
        <v>424</v>
      </c>
      <c r="CB73" s="293" t="s">
        <v>425</v>
      </c>
      <c r="CC73" s="293" t="s">
        <v>426</v>
      </c>
      <c r="CD73" s="293" t="n">
        <v>1</v>
      </c>
      <c r="CE73" s="293" t="n">
        <v>2</v>
      </c>
      <c r="CF73" s="293" t="n">
        <v>3</v>
      </c>
      <c r="CG73" s="293" t="n">
        <v>4</v>
      </c>
      <c r="CH73" s="293" t="s">
        <v>427</v>
      </c>
      <c r="CI73" s="293" t="s">
        <v>428</v>
      </c>
      <c r="CJ73" s="293" t="s">
        <v>429</v>
      </c>
      <c r="CK73" s="296" t="s">
        <v>430</v>
      </c>
      <c r="CM73" s="297" t="s">
        <v>521</v>
      </c>
      <c r="CN73" s="293" t="s">
        <v>431</v>
      </c>
      <c r="CO73" s="293" t="s">
        <v>432</v>
      </c>
      <c r="CP73" s="293" t="s">
        <v>433</v>
      </c>
      <c r="CQ73" s="293" t="s">
        <v>434</v>
      </c>
      <c r="CR73" s="293" t="s">
        <v>435</v>
      </c>
      <c r="CS73" s="293" t="s">
        <v>436</v>
      </c>
      <c r="CT73" s="293" t="s">
        <v>437</v>
      </c>
      <c r="CU73" s="293" t="s">
        <v>438</v>
      </c>
      <c r="CV73" s="293" t="s">
        <v>439</v>
      </c>
      <c r="CW73" s="293" t="s">
        <v>440</v>
      </c>
      <c r="CX73" s="293" t="s">
        <v>441</v>
      </c>
      <c r="CY73" s="293" t="s">
        <v>442</v>
      </c>
      <c r="CZ73" s="293" t="s">
        <v>443</v>
      </c>
      <c r="DA73" s="296" t="s">
        <v>515</v>
      </c>
      <c r="DD73" s="295"/>
      <c r="DE73" s="295"/>
      <c r="DF73" s="293" t="s">
        <v>452</v>
      </c>
      <c r="DG73" s="293" t="s">
        <v>453</v>
      </c>
      <c r="DH73" s="293" t="s">
        <v>454</v>
      </c>
      <c r="DI73" s="293" t="s">
        <v>455</v>
      </c>
      <c r="DJ73" s="293" t="s">
        <v>456</v>
      </c>
      <c r="DK73" s="293" t="s">
        <v>457</v>
      </c>
      <c r="DL73" s="293" t="s">
        <v>458</v>
      </c>
      <c r="DM73" s="293" t="s">
        <v>459</v>
      </c>
      <c r="DN73" s="293" t="s">
        <v>460</v>
      </c>
      <c r="DO73" s="296" t="s">
        <v>461</v>
      </c>
      <c r="DQ73" s="295"/>
      <c r="DR73" s="295"/>
      <c r="DS73" s="293" t="s">
        <v>452</v>
      </c>
      <c r="DT73" s="293" t="s">
        <v>453</v>
      </c>
      <c r="DU73" s="293" t="s">
        <v>454</v>
      </c>
      <c r="DV73" s="293" t="s">
        <v>455</v>
      </c>
      <c r="DW73" s="293" t="s">
        <v>456</v>
      </c>
      <c r="DX73" s="293" t="s">
        <v>457</v>
      </c>
      <c r="DY73" s="293" t="s">
        <v>458</v>
      </c>
      <c r="DZ73" s="293" t="s">
        <v>459</v>
      </c>
      <c r="EA73" s="293" t="s">
        <v>460</v>
      </c>
      <c r="EB73" s="296" t="s">
        <v>461</v>
      </c>
      <c r="ED73" s="295"/>
      <c r="EE73" s="295"/>
      <c r="EF73" s="293" t="s">
        <v>452</v>
      </c>
      <c r="EG73" s="293" t="s">
        <v>453</v>
      </c>
      <c r="EH73" s="293" t="s">
        <v>454</v>
      </c>
      <c r="EI73" s="293" t="s">
        <v>455</v>
      </c>
      <c r="EJ73" s="293" t="s">
        <v>456</v>
      </c>
      <c r="EK73" s="293" t="s">
        <v>457</v>
      </c>
      <c r="EL73" s="293" t="s">
        <v>458</v>
      </c>
      <c r="EM73" s="293" t="s">
        <v>459</v>
      </c>
      <c r="EN73" s="293" t="s">
        <v>460</v>
      </c>
      <c r="EO73" s="296" t="s">
        <v>461</v>
      </c>
      <c r="ER73" s="293" t="s">
        <v>447</v>
      </c>
      <c r="ES73" s="293" t="s">
        <v>403</v>
      </c>
      <c r="ET73" s="293" t="s">
        <v>448</v>
      </c>
      <c r="EU73" s="293" t="s">
        <v>427</v>
      </c>
      <c r="EV73" s="293" t="s">
        <v>428</v>
      </c>
      <c r="EW73" s="293" t="s">
        <v>429</v>
      </c>
      <c r="EX73" s="293" t="s">
        <v>430</v>
      </c>
      <c r="EY73" s="293" t="s">
        <v>431</v>
      </c>
      <c r="EZ73" s="293" t="s">
        <v>432</v>
      </c>
      <c r="FA73" s="293" t="s">
        <v>433</v>
      </c>
      <c r="FB73" s="293" t="s">
        <v>434</v>
      </c>
      <c r="FC73" s="293" t="s">
        <v>435</v>
      </c>
      <c r="FD73" s="293" t="s">
        <v>436</v>
      </c>
      <c r="FE73" s="293" t="s">
        <v>437</v>
      </c>
      <c r="FF73" s="293" t="s">
        <v>438</v>
      </c>
      <c r="FG73" s="293" t="s">
        <v>439</v>
      </c>
      <c r="FH73" s="293" t="s">
        <v>440</v>
      </c>
      <c r="FI73" s="293" t="s">
        <v>441</v>
      </c>
      <c r="FJ73" s="296" t="s">
        <v>449</v>
      </c>
      <c r="FM73" s="293" t="s">
        <v>447</v>
      </c>
      <c r="FN73" s="293" t="s">
        <v>403</v>
      </c>
      <c r="FO73" s="293" t="s">
        <v>448</v>
      </c>
      <c r="FP73" s="293" t="s">
        <v>427</v>
      </c>
      <c r="FQ73" s="293" t="s">
        <v>428</v>
      </c>
      <c r="FR73" s="293" t="s">
        <v>429</v>
      </c>
      <c r="FS73" s="293" t="s">
        <v>430</v>
      </c>
      <c r="FT73" s="293" t="s">
        <v>431</v>
      </c>
      <c r="FU73" s="293" t="s">
        <v>432</v>
      </c>
      <c r="FV73" s="293" t="s">
        <v>433</v>
      </c>
      <c r="FW73" s="293" t="s">
        <v>434</v>
      </c>
      <c r="FX73" s="293" t="s">
        <v>435</v>
      </c>
      <c r="FY73" s="293" t="s">
        <v>436</v>
      </c>
      <c r="FZ73" s="293" t="s">
        <v>437</v>
      </c>
      <c r="GA73" s="293" t="s">
        <v>438</v>
      </c>
      <c r="GB73" s="293" t="s">
        <v>439</v>
      </c>
      <c r="GC73" s="293" t="s">
        <v>440</v>
      </c>
      <c r="GD73" s="293" t="s">
        <v>441</v>
      </c>
      <c r="GE73" s="296" t="s">
        <v>449</v>
      </c>
      <c r="GH73" s="293" t="s">
        <v>447</v>
      </c>
      <c r="GI73" s="293" t="s">
        <v>403</v>
      </c>
      <c r="GJ73" s="293" t="s">
        <v>448</v>
      </c>
      <c r="GK73" s="293" t="s">
        <v>427</v>
      </c>
      <c r="GL73" s="293" t="s">
        <v>428</v>
      </c>
      <c r="GM73" s="293" t="s">
        <v>429</v>
      </c>
      <c r="GN73" s="293" t="s">
        <v>430</v>
      </c>
      <c r="GO73" s="293" t="s">
        <v>431</v>
      </c>
      <c r="GP73" s="293" t="s">
        <v>432</v>
      </c>
      <c r="GQ73" s="293" t="s">
        <v>433</v>
      </c>
      <c r="GR73" s="293" t="s">
        <v>434</v>
      </c>
      <c r="GS73" s="293" t="s">
        <v>435</v>
      </c>
      <c r="GT73" s="293" t="s">
        <v>436</v>
      </c>
      <c r="GU73" s="293" t="s">
        <v>437</v>
      </c>
      <c r="GV73" s="293" t="s">
        <v>438</v>
      </c>
      <c r="GW73" s="293" t="s">
        <v>439</v>
      </c>
      <c r="GX73" s="293" t="s">
        <v>440</v>
      </c>
      <c r="GY73" s="293" t="s">
        <v>441</v>
      </c>
      <c r="GZ73" s="296" t="s">
        <v>449</v>
      </c>
      <c r="HC73" s="184"/>
      <c r="HD73" s="185"/>
      <c r="HE73" s="186"/>
      <c r="HF73" s="187"/>
      <c r="HG73" s="187"/>
      <c r="HH73" s="187"/>
      <c r="HI73" s="187"/>
      <c r="HK73" s="184"/>
      <c r="HL73" s="185"/>
      <c r="HM73" s="186"/>
      <c r="HN73" s="187"/>
      <c r="HO73" s="187"/>
      <c r="HP73" s="187"/>
      <c r="HQ73" s="187"/>
      <c r="HS73" s="184"/>
      <c r="HT73" s="301"/>
      <c r="HU73" s="302"/>
      <c r="HV73" s="303"/>
      <c r="HW73" s="303"/>
      <c r="HX73" s="303"/>
      <c r="HY73" s="303"/>
      <c r="IB73" s="58" t="s">
        <v>71</v>
      </c>
      <c r="IC73" s="54" t="n">
        <v>300955</v>
      </c>
      <c r="ID73" s="54" t="n">
        <v>310367</v>
      </c>
      <c r="IE73" s="54" t="n">
        <v>319518</v>
      </c>
      <c r="IF73" s="54" t="n">
        <v>328030</v>
      </c>
      <c r="IG73" s="54" t="n">
        <v>335449</v>
      </c>
      <c r="IH73" s="54" t="n">
        <v>341806</v>
      </c>
      <c r="II73" s="58" t="s">
        <v>71</v>
      </c>
      <c r="IJ73" s="54" t="n">
        <v>94299</v>
      </c>
      <c r="IK73" s="58" t="s">
        <v>71</v>
      </c>
      <c r="IL73" s="54" t="n">
        <v>206656</v>
      </c>
      <c r="IM73" s="203" t="s">
        <v>211</v>
      </c>
      <c r="IN73" s="205" t="s">
        <v>524</v>
      </c>
    </row>
    <row r="74" customFormat="false" ht="61" hidden="false" customHeight="false" outlineLevel="0" collapsed="false">
      <c r="A74" s="306" t="s">
        <v>450</v>
      </c>
      <c r="B74" s="306" t="n">
        <v>712220</v>
      </c>
      <c r="C74" s="306" t="n">
        <v>2699</v>
      </c>
      <c r="D74" s="306" t="n">
        <v>104410</v>
      </c>
      <c r="E74" s="306" t="n">
        <v>177813</v>
      </c>
      <c r="F74" s="306" t="n">
        <v>182778</v>
      </c>
      <c r="G74" s="306" t="n">
        <v>141689</v>
      </c>
      <c r="H74" s="306" t="n">
        <v>73194</v>
      </c>
      <c r="I74" s="306" t="n">
        <v>21382</v>
      </c>
      <c r="J74" s="306" t="n">
        <v>1488</v>
      </c>
      <c r="K74" s="306" t="n">
        <v>87</v>
      </c>
      <c r="L74" s="307" t="n">
        <v>6680</v>
      </c>
      <c r="N74" s="306" t="s">
        <v>525</v>
      </c>
      <c r="O74" s="306" t="n">
        <v>293529</v>
      </c>
      <c r="P74" s="306" t="n">
        <v>4641</v>
      </c>
      <c r="Q74" s="306" t="n">
        <v>1666</v>
      </c>
      <c r="R74" s="306" t="n">
        <v>3200</v>
      </c>
      <c r="S74" s="306" t="n">
        <v>9507</v>
      </c>
      <c r="T74" s="306" t="n">
        <v>638</v>
      </c>
      <c r="U74" s="306" t="n">
        <v>392</v>
      </c>
      <c r="V74" s="306" t="n">
        <v>274</v>
      </c>
      <c r="W74" s="306" t="n">
        <v>235</v>
      </c>
      <c r="X74" s="306" t="n">
        <v>901</v>
      </c>
      <c r="Y74" s="306" t="n">
        <v>1028</v>
      </c>
      <c r="Z74" s="306" t="n">
        <v>2370</v>
      </c>
      <c r="AA74" s="307" t="n">
        <v>2991</v>
      </c>
      <c r="AC74" s="306" t="s">
        <v>525</v>
      </c>
      <c r="AD74" s="306" t="n">
        <v>3050</v>
      </c>
      <c r="AE74" s="306" t="n">
        <v>3089</v>
      </c>
      <c r="AF74" s="306" t="n">
        <v>3629</v>
      </c>
      <c r="AG74" s="306" t="n">
        <v>5157</v>
      </c>
      <c r="AH74" s="306" t="n">
        <v>7916</v>
      </c>
      <c r="AI74" s="306" t="n">
        <v>11863</v>
      </c>
      <c r="AJ74" s="306" t="n">
        <v>15829</v>
      </c>
      <c r="AK74" s="306" t="n">
        <v>20497</v>
      </c>
      <c r="AL74" s="306" t="n">
        <v>25203</v>
      </c>
      <c r="AM74" s="306" t="n">
        <v>32784</v>
      </c>
      <c r="AN74" s="306" t="n">
        <v>40544</v>
      </c>
      <c r="AO74" s="306" t="n">
        <v>42559</v>
      </c>
      <c r="AP74" s="306" t="n">
        <v>62311</v>
      </c>
      <c r="AQ74" s="307" t="n">
        <v>762</v>
      </c>
      <c r="AS74" s="306" t="s">
        <v>525</v>
      </c>
      <c r="AT74" s="306" t="n">
        <v>155604</v>
      </c>
      <c r="AU74" s="306" t="n">
        <v>2660</v>
      </c>
      <c r="AV74" s="306" t="n">
        <v>931</v>
      </c>
      <c r="AW74" s="306" t="n">
        <v>1811</v>
      </c>
      <c r="AX74" s="306" t="n">
        <v>5402</v>
      </c>
      <c r="AY74" s="306" t="n">
        <v>331</v>
      </c>
      <c r="AZ74" s="306" t="n">
        <v>205</v>
      </c>
      <c r="BA74" s="306" t="n">
        <v>150</v>
      </c>
      <c r="BB74" s="306" t="n">
        <v>122</v>
      </c>
      <c r="BC74" s="306" t="n">
        <v>536</v>
      </c>
      <c r="BD74" s="306" t="n">
        <v>624</v>
      </c>
      <c r="BE74" s="306" t="n">
        <v>1660</v>
      </c>
      <c r="BF74" s="307" t="n">
        <v>2221</v>
      </c>
      <c r="BH74" s="306" t="s">
        <v>525</v>
      </c>
      <c r="BI74" s="306" t="n">
        <v>2169</v>
      </c>
      <c r="BJ74" s="306" t="n">
        <v>2062</v>
      </c>
      <c r="BK74" s="306" t="n">
        <v>2295</v>
      </c>
      <c r="BL74" s="306" t="n">
        <v>3174</v>
      </c>
      <c r="BM74" s="306" t="n">
        <v>4963</v>
      </c>
      <c r="BN74" s="306" t="n">
        <v>7622</v>
      </c>
      <c r="BO74" s="306" t="n">
        <v>10327</v>
      </c>
      <c r="BP74" s="306" t="n">
        <v>13412</v>
      </c>
      <c r="BQ74" s="306" t="n">
        <v>16049</v>
      </c>
      <c r="BR74" s="306" t="n">
        <v>19790</v>
      </c>
      <c r="BS74" s="306" t="n">
        <v>21795</v>
      </c>
      <c r="BT74" s="306" t="n">
        <v>19598</v>
      </c>
      <c r="BU74" s="306" t="n">
        <v>20695</v>
      </c>
      <c r="BV74" s="307" t="n">
        <v>402</v>
      </c>
      <c r="BX74" s="306" t="s">
        <v>525</v>
      </c>
      <c r="BY74" s="306" t="n">
        <v>137670</v>
      </c>
      <c r="BZ74" s="306" t="n">
        <v>1967</v>
      </c>
      <c r="CA74" s="306" t="n">
        <v>732</v>
      </c>
      <c r="CB74" s="306" t="n">
        <v>1389</v>
      </c>
      <c r="CC74" s="306" t="n">
        <v>4088</v>
      </c>
      <c r="CD74" s="306" t="n">
        <v>305</v>
      </c>
      <c r="CE74" s="306" t="n">
        <v>187</v>
      </c>
      <c r="CF74" s="306" t="n">
        <v>123</v>
      </c>
      <c r="CG74" s="306" t="n">
        <v>113</v>
      </c>
      <c r="CH74" s="306" t="n">
        <v>365</v>
      </c>
      <c r="CI74" s="306" t="n">
        <v>401</v>
      </c>
      <c r="CJ74" s="306" t="n">
        <v>706</v>
      </c>
      <c r="CK74" s="307" t="n">
        <v>766</v>
      </c>
      <c r="CM74" s="306" t="s">
        <v>525</v>
      </c>
      <c r="CN74" s="306" t="n">
        <v>869</v>
      </c>
      <c r="CO74" s="306" t="n">
        <v>1027</v>
      </c>
      <c r="CP74" s="306" t="n">
        <v>1329</v>
      </c>
      <c r="CQ74" s="306" t="n">
        <v>1980</v>
      </c>
      <c r="CR74" s="306" t="n">
        <v>2953</v>
      </c>
      <c r="CS74" s="306" t="n">
        <v>4235</v>
      </c>
      <c r="CT74" s="306" t="n">
        <v>5499</v>
      </c>
      <c r="CU74" s="306" t="n">
        <v>7075</v>
      </c>
      <c r="CV74" s="306" t="n">
        <v>9146</v>
      </c>
      <c r="CW74" s="306" t="n">
        <v>12977</v>
      </c>
      <c r="CX74" s="306" t="n">
        <v>18740</v>
      </c>
      <c r="CY74" s="306" t="n">
        <v>22946</v>
      </c>
      <c r="CZ74" s="306" t="n">
        <v>41598</v>
      </c>
      <c r="DA74" s="307" t="n">
        <v>242</v>
      </c>
      <c r="DD74" s="306" t="s">
        <v>450</v>
      </c>
      <c r="DE74" s="306" t="n">
        <v>7.6</v>
      </c>
      <c r="DF74" s="306" t="n">
        <v>13.3</v>
      </c>
      <c r="DG74" s="306" t="n">
        <v>0.6</v>
      </c>
      <c r="DH74" s="306" t="n">
        <v>0.3</v>
      </c>
      <c r="DI74" s="306" t="n">
        <v>0.8</v>
      </c>
      <c r="DJ74" s="306" t="n">
        <v>1</v>
      </c>
      <c r="DK74" s="306" t="n">
        <v>1.9</v>
      </c>
      <c r="DL74" s="306" t="n">
        <v>4.8</v>
      </c>
      <c r="DM74" s="306" t="n">
        <v>11.5</v>
      </c>
      <c r="DN74" s="306" t="n">
        <v>25.7</v>
      </c>
      <c r="DO74" s="307" t="n">
        <v>90</v>
      </c>
      <c r="DQ74" s="306" t="s">
        <v>450</v>
      </c>
      <c r="DR74" s="306" t="n">
        <v>8.2</v>
      </c>
      <c r="DS74" s="306" t="n">
        <v>14.8</v>
      </c>
      <c r="DT74" s="306" t="n">
        <v>0.6</v>
      </c>
      <c r="DU74" s="306" t="n">
        <v>0.3</v>
      </c>
      <c r="DV74" s="306" t="n">
        <v>1.2</v>
      </c>
      <c r="DW74" s="306" t="n">
        <v>1.4</v>
      </c>
      <c r="DX74" s="306" t="n">
        <v>2.4</v>
      </c>
      <c r="DY74" s="306" t="n">
        <v>6.4</v>
      </c>
      <c r="DZ74" s="306" t="n">
        <v>15.8</v>
      </c>
      <c r="EA74" s="306" t="n">
        <v>36.3</v>
      </c>
      <c r="EB74" s="307" t="n">
        <v>106.5</v>
      </c>
      <c r="ED74" s="306" t="s">
        <v>450</v>
      </c>
      <c r="EE74" s="306" t="n">
        <v>7</v>
      </c>
      <c r="EF74" s="306" t="n">
        <v>11.8</v>
      </c>
      <c r="EG74" s="306" t="n">
        <v>0.6</v>
      </c>
      <c r="EH74" s="306" t="n">
        <v>0.2</v>
      </c>
      <c r="EI74" s="306" t="n">
        <v>0.5</v>
      </c>
      <c r="EJ74" s="306" t="n">
        <v>0.6</v>
      </c>
      <c r="EK74" s="306" t="n">
        <v>1.4</v>
      </c>
      <c r="EL74" s="306" t="n">
        <v>3.4</v>
      </c>
      <c r="EM74" s="306" t="n">
        <v>7.5</v>
      </c>
      <c r="EN74" s="306" t="n">
        <v>17.4</v>
      </c>
      <c r="EO74" s="307" t="n">
        <v>80.6</v>
      </c>
      <c r="ER74" s="306" t="s">
        <v>462</v>
      </c>
      <c r="ES74" s="306" t="n">
        <v>38592150</v>
      </c>
      <c r="ET74" s="306" t="n">
        <v>3329198</v>
      </c>
      <c r="EU74" s="306" t="n">
        <v>3419104</v>
      </c>
      <c r="EV74" s="306" t="n">
        <v>3456317</v>
      </c>
      <c r="EW74" s="306" t="n">
        <v>3361395</v>
      </c>
      <c r="EX74" s="306" t="n">
        <v>3225378</v>
      </c>
      <c r="EY74" s="306" t="n">
        <v>3268243</v>
      </c>
      <c r="EZ74" s="306" t="n">
        <v>2732974</v>
      </c>
      <c r="FA74" s="306" t="n">
        <v>2398695</v>
      </c>
      <c r="FB74" s="306" t="n">
        <v>2261291</v>
      </c>
      <c r="FC74" s="306" t="n">
        <v>2119022</v>
      </c>
      <c r="FD74" s="306" t="n">
        <v>1975521</v>
      </c>
      <c r="FE74" s="306" t="n">
        <v>1722476</v>
      </c>
      <c r="FF74" s="306" t="n">
        <v>1449366</v>
      </c>
      <c r="FG74" s="306" t="n">
        <v>1221234</v>
      </c>
      <c r="FH74" s="306" t="n">
        <v>1035416</v>
      </c>
      <c r="FI74" s="306" t="n">
        <v>813712</v>
      </c>
      <c r="FJ74" s="307" t="n">
        <v>802808</v>
      </c>
      <c r="FM74" s="306" t="s">
        <v>462</v>
      </c>
      <c r="FN74" s="306" t="n">
        <v>18898472</v>
      </c>
      <c r="FO74" s="306" t="n">
        <v>1693479</v>
      </c>
      <c r="FP74" s="306" t="n">
        <v>1738020</v>
      </c>
      <c r="FQ74" s="306" t="n">
        <v>1755899</v>
      </c>
      <c r="FR74" s="306" t="n">
        <v>1705978</v>
      </c>
      <c r="FS74" s="306" t="n">
        <v>1629984</v>
      </c>
      <c r="FT74" s="306" t="n">
        <v>1641925</v>
      </c>
      <c r="FU74" s="306" t="n">
        <v>1367895</v>
      </c>
      <c r="FV74" s="306" t="n">
        <v>1195951</v>
      </c>
      <c r="FW74" s="306" t="n">
        <v>1117097</v>
      </c>
      <c r="FX74" s="306" t="n">
        <v>1024468</v>
      </c>
      <c r="FY74" s="306" t="n">
        <v>953838</v>
      </c>
      <c r="FZ74" s="306" t="n">
        <v>822699</v>
      </c>
      <c r="GA74" s="306" t="n">
        <v>680458</v>
      </c>
      <c r="GB74" s="306" t="n">
        <v>549019</v>
      </c>
      <c r="GC74" s="306" t="n">
        <v>438837</v>
      </c>
      <c r="GD74" s="306" t="n">
        <v>318893</v>
      </c>
      <c r="GE74" s="307" t="n">
        <v>264032</v>
      </c>
      <c r="GH74" s="306" t="s">
        <v>462</v>
      </c>
      <c r="GI74" s="306" t="n">
        <v>19693678</v>
      </c>
      <c r="GJ74" s="306" t="n">
        <v>1635719</v>
      </c>
      <c r="GK74" s="306" t="n">
        <v>1681084</v>
      </c>
      <c r="GL74" s="306" t="n">
        <v>1700418</v>
      </c>
      <c r="GM74" s="306" t="n">
        <v>1655417</v>
      </c>
      <c r="GN74" s="306" t="n">
        <v>1595394</v>
      </c>
      <c r="GO74" s="306" t="n">
        <v>1626318</v>
      </c>
      <c r="GP74" s="306" t="n">
        <v>1365079</v>
      </c>
      <c r="GQ74" s="306" t="n">
        <v>1202744</v>
      </c>
      <c r="GR74" s="306" t="n">
        <v>1144194</v>
      </c>
      <c r="GS74" s="306" t="n">
        <v>1094554</v>
      </c>
      <c r="GT74" s="306" t="n">
        <v>1021683</v>
      </c>
      <c r="GU74" s="306" t="n">
        <v>899777</v>
      </c>
      <c r="GV74" s="306" t="n">
        <v>768908</v>
      </c>
      <c r="GW74" s="306" t="n">
        <v>672215</v>
      </c>
      <c r="GX74" s="306" t="n">
        <v>596579</v>
      </c>
      <c r="GY74" s="306" t="n">
        <v>494819</v>
      </c>
      <c r="GZ74" s="307" t="n">
        <v>538776</v>
      </c>
      <c r="HC74" s="184" t="s">
        <v>411</v>
      </c>
      <c r="HD74" s="187" t="s">
        <v>364</v>
      </c>
      <c r="HE74" s="186" t="s">
        <v>356</v>
      </c>
      <c r="HF74" s="187" t="s">
        <v>463</v>
      </c>
      <c r="HG74" s="187" t="s">
        <v>464</v>
      </c>
      <c r="HH74" s="187" t="s">
        <v>465</v>
      </c>
      <c r="HI74" s="187" t="s">
        <v>466</v>
      </c>
      <c r="HK74" s="184" t="s">
        <v>411</v>
      </c>
      <c r="HL74" s="187" t="s">
        <v>364</v>
      </c>
      <c r="HM74" s="186" t="s">
        <v>356</v>
      </c>
      <c r="HN74" s="187" t="s">
        <v>463</v>
      </c>
      <c r="HO74" s="187" t="s">
        <v>464</v>
      </c>
      <c r="HP74" s="187" t="s">
        <v>465</v>
      </c>
      <c r="HQ74" s="187" t="s">
        <v>466</v>
      </c>
      <c r="HS74" s="184" t="s">
        <v>411</v>
      </c>
      <c r="HT74" s="303" t="s">
        <v>364</v>
      </c>
      <c r="HU74" s="302" t="s">
        <v>356</v>
      </c>
      <c r="HV74" s="303" t="s">
        <v>463</v>
      </c>
      <c r="HW74" s="303" t="s">
        <v>464</v>
      </c>
      <c r="HX74" s="303" t="s">
        <v>465</v>
      </c>
      <c r="HY74" s="303" t="s">
        <v>466</v>
      </c>
      <c r="IB74" s="58" t="s">
        <v>72</v>
      </c>
      <c r="IC74" s="54" t="n">
        <v>104982</v>
      </c>
      <c r="ID74" s="54" t="n">
        <v>113834</v>
      </c>
      <c r="IE74" s="54" t="n">
        <v>121659</v>
      </c>
      <c r="IF74" s="54" t="n">
        <v>128675</v>
      </c>
      <c r="IG74" s="54" t="n">
        <v>135274</v>
      </c>
      <c r="IH74" s="54" t="n">
        <v>141746</v>
      </c>
      <c r="II74" s="58" t="s">
        <v>72</v>
      </c>
      <c r="IJ74" s="54" t="n">
        <v>27476</v>
      </c>
      <c r="IK74" s="58" t="s">
        <v>72</v>
      </c>
      <c r="IL74" s="54" t="n">
        <v>77506</v>
      </c>
      <c r="IM74" s="196" t="s">
        <v>212</v>
      </c>
      <c r="IN74" s="198" t="n">
        <v>9791</v>
      </c>
    </row>
    <row r="75" customFormat="false" ht="15" hidden="false" customHeight="false" outlineLevel="0" collapsed="false">
      <c r="A75" s="295" t="s">
        <v>467</v>
      </c>
      <c r="B75" s="295" t="n">
        <v>43633</v>
      </c>
      <c r="C75" s="295" t="n">
        <v>52</v>
      </c>
      <c r="D75" s="295" t="n">
        <v>2874</v>
      </c>
      <c r="E75" s="295" t="n">
        <v>7266</v>
      </c>
      <c r="F75" s="295" t="n">
        <v>11573</v>
      </c>
      <c r="G75" s="295" t="n">
        <v>13083</v>
      </c>
      <c r="H75" s="295" t="n">
        <v>6906</v>
      </c>
      <c r="I75" s="295" t="n">
        <v>1717</v>
      </c>
      <c r="J75" s="295" t="n">
        <v>107</v>
      </c>
      <c r="K75" s="295" t="n">
        <v>14</v>
      </c>
      <c r="L75" s="310" t="n">
        <v>41</v>
      </c>
      <c r="N75" s="295" t="s">
        <v>468</v>
      </c>
      <c r="O75" s="295" t="n">
        <v>33691</v>
      </c>
      <c r="P75" s="295" t="n">
        <v>155</v>
      </c>
      <c r="Q75" s="295" t="n">
        <v>77</v>
      </c>
      <c r="R75" s="295" t="n">
        <v>119</v>
      </c>
      <c r="S75" s="295" t="n">
        <v>351</v>
      </c>
      <c r="T75" s="295" t="n">
        <v>26</v>
      </c>
      <c r="U75" s="295" t="n">
        <v>14</v>
      </c>
      <c r="V75" s="295" t="n">
        <v>9</v>
      </c>
      <c r="W75" s="295" t="n">
        <v>11</v>
      </c>
      <c r="X75" s="295" t="n">
        <v>39</v>
      </c>
      <c r="Y75" s="295" t="n">
        <v>44</v>
      </c>
      <c r="Z75" s="295" t="n">
        <v>116</v>
      </c>
      <c r="AA75" s="310" t="n">
        <v>167</v>
      </c>
      <c r="AC75" s="295" t="s">
        <v>468</v>
      </c>
      <c r="AD75" s="295" t="n">
        <v>177</v>
      </c>
      <c r="AE75" s="295" t="n">
        <v>238</v>
      </c>
      <c r="AF75" s="295" t="n">
        <v>248</v>
      </c>
      <c r="AG75" s="295" t="n">
        <v>406</v>
      </c>
      <c r="AH75" s="295" t="n">
        <v>621</v>
      </c>
      <c r="AI75" s="295" t="n">
        <v>964</v>
      </c>
      <c r="AJ75" s="295" t="n">
        <v>1339</v>
      </c>
      <c r="AK75" s="295" t="n">
        <v>1817</v>
      </c>
      <c r="AL75" s="295" t="n">
        <v>2286</v>
      </c>
      <c r="AM75" s="295" t="n">
        <v>3303</v>
      </c>
      <c r="AN75" s="295" t="n">
        <v>4814</v>
      </c>
      <c r="AO75" s="295" t="n">
        <v>5972</v>
      </c>
      <c r="AP75" s="295" t="n">
        <v>10715</v>
      </c>
      <c r="AQ75" s="310" t="n">
        <v>14</v>
      </c>
      <c r="AS75" s="295" t="s">
        <v>468</v>
      </c>
      <c r="AT75" s="295" t="n">
        <v>15332</v>
      </c>
      <c r="AU75" s="295" t="n">
        <v>89</v>
      </c>
      <c r="AV75" s="295" t="n">
        <v>44</v>
      </c>
      <c r="AW75" s="295" t="n">
        <v>71</v>
      </c>
      <c r="AX75" s="295" t="n">
        <v>204</v>
      </c>
      <c r="AY75" s="295" t="n">
        <v>16</v>
      </c>
      <c r="AZ75" s="295" t="n">
        <v>7</v>
      </c>
      <c r="BA75" s="295" t="n">
        <v>6</v>
      </c>
      <c r="BB75" s="295" t="n">
        <v>7</v>
      </c>
      <c r="BC75" s="295" t="n">
        <v>21</v>
      </c>
      <c r="BD75" s="295" t="n">
        <v>27</v>
      </c>
      <c r="BE75" s="295" t="n">
        <v>76</v>
      </c>
      <c r="BF75" s="310" t="n">
        <v>116</v>
      </c>
      <c r="BH75" s="295" t="s">
        <v>468</v>
      </c>
      <c r="BI75" s="295" t="n">
        <v>124</v>
      </c>
      <c r="BJ75" s="295" t="n">
        <v>148</v>
      </c>
      <c r="BK75" s="295" t="n">
        <v>167</v>
      </c>
      <c r="BL75" s="295" t="n">
        <v>248</v>
      </c>
      <c r="BM75" s="295" t="n">
        <v>366</v>
      </c>
      <c r="BN75" s="295" t="n">
        <v>591</v>
      </c>
      <c r="BO75" s="295" t="n">
        <v>814</v>
      </c>
      <c r="BP75" s="295" t="n">
        <v>1141</v>
      </c>
      <c r="BQ75" s="295" t="n">
        <v>1353</v>
      </c>
      <c r="BR75" s="295" t="n">
        <v>1872</v>
      </c>
      <c r="BS75" s="295" t="n">
        <v>2426</v>
      </c>
      <c r="BT75" s="295" t="n">
        <v>2585</v>
      </c>
      <c r="BU75" s="295" t="n">
        <v>3011</v>
      </c>
      <c r="BV75" s="310" t="n">
        <v>6</v>
      </c>
      <c r="BX75" s="295" t="s">
        <v>468</v>
      </c>
      <c r="BY75" s="295" t="n">
        <v>18359</v>
      </c>
      <c r="BZ75" s="295" t="n">
        <v>66</v>
      </c>
      <c r="CA75" s="295" t="n">
        <v>33</v>
      </c>
      <c r="CB75" s="295" t="n">
        <v>48</v>
      </c>
      <c r="CC75" s="295" t="n">
        <v>147</v>
      </c>
      <c r="CD75" s="295" t="n">
        <v>10</v>
      </c>
      <c r="CE75" s="295" t="n">
        <v>7</v>
      </c>
      <c r="CF75" s="295" t="n">
        <v>3</v>
      </c>
      <c r="CG75" s="295" t="n">
        <v>4</v>
      </c>
      <c r="CH75" s="295" t="n">
        <v>18</v>
      </c>
      <c r="CI75" s="295" t="n">
        <v>17</v>
      </c>
      <c r="CJ75" s="295" t="n">
        <v>40</v>
      </c>
      <c r="CK75" s="310" t="n">
        <v>51</v>
      </c>
      <c r="CM75" s="295" t="s">
        <v>468</v>
      </c>
      <c r="CN75" s="295" t="n">
        <v>53</v>
      </c>
      <c r="CO75" s="295" t="n">
        <v>90</v>
      </c>
      <c r="CP75" s="295" t="n">
        <v>81</v>
      </c>
      <c r="CQ75" s="295" t="n">
        <v>158</v>
      </c>
      <c r="CR75" s="295" t="n">
        <v>255</v>
      </c>
      <c r="CS75" s="295" t="n">
        <v>373</v>
      </c>
      <c r="CT75" s="295" t="n">
        <v>525</v>
      </c>
      <c r="CU75" s="295" t="n">
        <v>676</v>
      </c>
      <c r="CV75" s="295" t="n">
        <v>933</v>
      </c>
      <c r="CW75" s="295" t="n">
        <v>1431</v>
      </c>
      <c r="CX75" s="295" t="n">
        <v>2388</v>
      </c>
      <c r="CY75" s="295" t="n">
        <v>3387</v>
      </c>
      <c r="CZ75" s="295" t="n">
        <v>7704</v>
      </c>
      <c r="DA75" s="310" t="n">
        <v>8</v>
      </c>
      <c r="DD75" s="295" t="s">
        <v>467</v>
      </c>
      <c r="DE75" s="295" t="n">
        <v>11.2</v>
      </c>
      <c r="DF75" s="295" t="n">
        <v>8</v>
      </c>
      <c r="DG75" s="295" t="n">
        <v>0.4</v>
      </c>
      <c r="DH75" s="295" t="n">
        <v>0.2</v>
      </c>
      <c r="DI75" s="295" t="n">
        <v>0.7</v>
      </c>
      <c r="DJ75" s="295" t="n">
        <v>0.9</v>
      </c>
      <c r="DK75" s="295" t="n">
        <v>1.7</v>
      </c>
      <c r="DL75" s="295" t="n">
        <v>4.4</v>
      </c>
      <c r="DM75" s="295" t="n">
        <v>9.9</v>
      </c>
      <c r="DN75" s="295" t="n">
        <v>21.5</v>
      </c>
      <c r="DO75" s="310" t="n">
        <v>86.2</v>
      </c>
      <c r="DQ75" s="295" t="s">
        <v>467</v>
      </c>
      <c r="DR75" s="295" t="n">
        <v>11.1</v>
      </c>
      <c r="DS75" s="295" t="n">
        <v>9.1</v>
      </c>
      <c r="DT75" s="295" t="n">
        <v>0.4</v>
      </c>
      <c r="DU75" s="295" t="n">
        <v>0.3</v>
      </c>
      <c r="DV75" s="295" t="n">
        <v>1</v>
      </c>
      <c r="DW75" s="295" t="n">
        <v>1.2</v>
      </c>
      <c r="DX75" s="295" t="n">
        <v>2.2</v>
      </c>
      <c r="DY75" s="295" t="n">
        <v>5.8</v>
      </c>
      <c r="DZ75" s="295" t="n">
        <v>14.2</v>
      </c>
      <c r="EA75" s="295" t="n">
        <v>31.6</v>
      </c>
      <c r="EB75" s="310" t="n">
        <v>103.5</v>
      </c>
      <c r="ED75" s="295" t="s">
        <v>467</v>
      </c>
      <c r="EE75" s="295" t="n">
        <v>11.3</v>
      </c>
      <c r="EF75" s="295" t="n">
        <v>6.9</v>
      </c>
      <c r="EG75" s="295" t="n">
        <v>0.3</v>
      </c>
      <c r="EH75" s="295" t="n">
        <v>0.2</v>
      </c>
      <c r="EI75" s="295" t="n">
        <v>0.4</v>
      </c>
      <c r="EJ75" s="295" t="n">
        <v>0.6</v>
      </c>
      <c r="EK75" s="295" t="n">
        <v>1.2</v>
      </c>
      <c r="EL75" s="295" t="n">
        <v>3.3</v>
      </c>
      <c r="EM75" s="295" t="n">
        <v>6.7</v>
      </c>
      <c r="EN75" s="295" t="n">
        <v>15</v>
      </c>
      <c r="EO75" s="310" t="n">
        <v>78.5</v>
      </c>
      <c r="ER75" s="295" t="s">
        <v>469</v>
      </c>
      <c r="ES75" s="295" t="n">
        <v>3018102</v>
      </c>
      <c r="ET75" s="295" t="n">
        <v>198495</v>
      </c>
      <c r="EU75" s="295" t="n">
        <v>172963</v>
      </c>
      <c r="EV75" s="295" t="n">
        <v>174337</v>
      </c>
      <c r="EW75" s="295" t="n">
        <v>188423</v>
      </c>
      <c r="EX75" s="295" t="n">
        <v>219091</v>
      </c>
      <c r="EY75" s="295" t="n">
        <v>252931</v>
      </c>
      <c r="EZ75" s="295" t="n">
        <v>233617</v>
      </c>
      <c r="FA75" s="295" t="n">
        <v>203933</v>
      </c>
      <c r="FB75" s="295" t="n">
        <v>189156</v>
      </c>
      <c r="FC75" s="295" t="n">
        <v>181940</v>
      </c>
      <c r="FD75" s="295" t="n">
        <v>176063</v>
      </c>
      <c r="FE75" s="295" t="n">
        <v>165747</v>
      </c>
      <c r="FF75" s="295" t="n">
        <v>152552</v>
      </c>
      <c r="FG75" s="295" t="n">
        <v>135302</v>
      </c>
      <c r="FH75" s="295" t="n">
        <v>124227</v>
      </c>
      <c r="FI75" s="295" t="n">
        <v>109757</v>
      </c>
      <c r="FJ75" s="310" t="n">
        <v>139568</v>
      </c>
      <c r="FM75" s="295" t="s">
        <v>469</v>
      </c>
      <c r="FN75" s="295" t="n">
        <v>1387079</v>
      </c>
      <c r="FO75" s="295" t="n">
        <v>101049</v>
      </c>
      <c r="FP75" s="295" t="n">
        <v>87621</v>
      </c>
      <c r="FQ75" s="295" t="n">
        <v>87987</v>
      </c>
      <c r="FR75" s="295" t="n">
        <v>94282</v>
      </c>
      <c r="FS75" s="295" t="n">
        <v>106477</v>
      </c>
      <c r="FT75" s="295" t="n">
        <v>121844</v>
      </c>
      <c r="FU75" s="295" t="n">
        <v>113159</v>
      </c>
      <c r="FV75" s="295" t="n">
        <v>100148</v>
      </c>
      <c r="FW75" s="295" t="n">
        <v>91001</v>
      </c>
      <c r="FX75" s="295" t="n">
        <v>85242</v>
      </c>
      <c r="FY75" s="295" t="n">
        <v>80672</v>
      </c>
      <c r="FZ75" s="295" t="n">
        <v>73295</v>
      </c>
      <c r="GA75" s="295" t="n">
        <v>64545</v>
      </c>
      <c r="GB75" s="295" t="n">
        <v>54247</v>
      </c>
      <c r="GC75" s="295" t="n">
        <v>47968</v>
      </c>
      <c r="GD75" s="295" t="n">
        <v>38193</v>
      </c>
      <c r="GE75" s="310" t="n">
        <v>39349</v>
      </c>
      <c r="GH75" s="295" t="s">
        <v>469</v>
      </c>
      <c r="GI75" s="295" t="n">
        <v>1631023</v>
      </c>
      <c r="GJ75" s="295" t="n">
        <v>97446</v>
      </c>
      <c r="GK75" s="295" t="n">
        <v>85342</v>
      </c>
      <c r="GL75" s="295" t="n">
        <v>86350</v>
      </c>
      <c r="GM75" s="295" t="n">
        <v>94141</v>
      </c>
      <c r="GN75" s="295" t="n">
        <v>112614</v>
      </c>
      <c r="GO75" s="295" t="n">
        <v>131087</v>
      </c>
      <c r="GP75" s="295" t="n">
        <v>120458</v>
      </c>
      <c r="GQ75" s="295" t="n">
        <v>103785</v>
      </c>
      <c r="GR75" s="295" t="n">
        <v>98155</v>
      </c>
      <c r="GS75" s="295" t="n">
        <v>96698</v>
      </c>
      <c r="GT75" s="295" t="n">
        <v>95391</v>
      </c>
      <c r="GU75" s="295" t="n">
        <v>92452</v>
      </c>
      <c r="GV75" s="295" t="n">
        <v>88007</v>
      </c>
      <c r="GW75" s="295" t="n">
        <v>81055</v>
      </c>
      <c r="GX75" s="295" t="n">
        <v>76259</v>
      </c>
      <c r="GY75" s="295" t="n">
        <v>71564</v>
      </c>
      <c r="GZ75" s="310" t="n">
        <v>100219</v>
      </c>
      <c r="HC75" s="191" t="s">
        <v>175</v>
      </c>
      <c r="HD75" s="192" t="s">
        <v>176</v>
      </c>
      <c r="HE75" s="193" t="s">
        <v>177</v>
      </c>
      <c r="HF75" s="192" t="s">
        <v>178</v>
      </c>
      <c r="HG75" s="192" t="s">
        <v>179</v>
      </c>
      <c r="HH75" s="192" t="s">
        <v>180</v>
      </c>
      <c r="HI75" s="192" t="s">
        <v>181</v>
      </c>
      <c r="HK75" s="191" t="s">
        <v>175</v>
      </c>
      <c r="HL75" s="192" t="s">
        <v>176</v>
      </c>
      <c r="HM75" s="193" t="s">
        <v>177</v>
      </c>
      <c r="HN75" s="192" t="s">
        <v>178</v>
      </c>
      <c r="HO75" s="192" t="s">
        <v>179</v>
      </c>
      <c r="HP75" s="192" t="s">
        <v>180</v>
      </c>
      <c r="HQ75" s="192" t="s">
        <v>181</v>
      </c>
      <c r="HS75" s="191" t="s">
        <v>175</v>
      </c>
      <c r="HT75" s="192" t="s">
        <v>176</v>
      </c>
      <c r="HU75" s="193" t="s">
        <v>177</v>
      </c>
      <c r="HV75" s="192" t="s">
        <v>178</v>
      </c>
      <c r="HW75" s="192" t="s">
        <v>179</v>
      </c>
      <c r="HX75" s="192" t="s">
        <v>180</v>
      </c>
      <c r="HY75" s="192" t="s">
        <v>181</v>
      </c>
      <c r="IB75" s="77" t="s">
        <v>74</v>
      </c>
      <c r="IC75" s="78" t="n">
        <v>24631</v>
      </c>
      <c r="ID75" s="78" t="n">
        <v>24266</v>
      </c>
      <c r="IE75" s="78" t="n">
        <v>25647</v>
      </c>
      <c r="IF75" s="78" t="n">
        <v>28245</v>
      </c>
      <c r="IG75" s="78" t="n">
        <v>31512</v>
      </c>
      <c r="IH75" s="78" t="n">
        <v>35094</v>
      </c>
      <c r="II75" s="77" t="s">
        <v>74</v>
      </c>
      <c r="IJ75" s="78" t="n">
        <v>5020</v>
      </c>
      <c r="IK75" s="77" t="s">
        <v>74</v>
      </c>
      <c r="IL75" s="78" t="n">
        <v>19611</v>
      </c>
      <c r="IM75" s="203" t="s">
        <v>213</v>
      </c>
      <c r="IN75" s="205" t="n">
        <v>12764</v>
      </c>
    </row>
    <row r="76" customFormat="false" ht="15" hidden="false" customHeight="false" outlineLevel="0" collapsed="false">
      <c r="A76" s="295" t="s">
        <v>470</v>
      </c>
      <c r="B76" s="295" t="n">
        <v>262786</v>
      </c>
      <c r="C76" s="295" t="n">
        <v>429</v>
      </c>
      <c r="D76" s="295" t="n">
        <v>32293</v>
      </c>
      <c r="E76" s="295" t="n">
        <v>63964</v>
      </c>
      <c r="F76" s="295" t="n">
        <v>68712</v>
      </c>
      <c r="G76" s="295" t="n">
        <v>55251</v>
      </c>
      <c r="H76" s="295" t="n">
        <v>29535</v>
      </c>
      <c r="I76" s="295" t="n">
        <v>8858</v>
      </c>
      <c r="J76" s="295" t="n">
        <v>659</v>
      </c>
      <c r="K76" s="295" t="n">
        <v>26</v>
      </c>
      <c r="L76" s="310" t="n">
        <v>3059</v>
      </c>
      <c r="N76" s="295" t="s">
        <v>470</v>
      </c>
      <c r="O76" s="295" t="n">
        <v>119390</v>
      </c>
      <c r="P76" s="295" t="n">
        <v>1573</v>
      </c>
      <c r="Q76" s="295" t="n">
        <v>624</v>
      </c>
      <c r="R76" s="295" t="n">
        <v>1223</v>
      </c>
      <c r="S76" s="295" t="n">
        <v>3420</v>
      </c>
      <c r="T76" s="295" t="n">
        <v>140</v>
      </c>
      <c r="U76" s="295" t="n">
        <v>128</v>
      </c>
      <c r="V76" s="295" t="n">
        <v>108</v>
      </c>
      <c r="W76" s="295" t="n">
        <v>77</v>
      </c>
      <c r="X76" s="295" t="n">
        <v>302</v>
      </c>
      <c r="Y76" s="295" t="n">
        <v>335</v>
      </c>
      <c r="Z76" s="295" t="n">
        <v>901</v>
      </c>
      <c r="AA76" s="310" t="n">
        <v>1164</v>
      </c>
      <c r="AC76" s="295" t="s">
        <v>470</v>
      </c>
      <c r="AD76" s="295" t="n">
        <v>1170</v>
      </c>
      <c r="AE76" s="295" t="n">
        <v>1309</v>
      </c>
      <c r="AF76" s="295" t="n">
        <v>1508</v>
      </c>
      <c r="AG76" s="295" t="n">
        <v>2040</v>
      </c>
      <c r="AH76" s="295" t="n">
        <v>3082</v>
      </c>
      <c r="AI76" s="295" t="n">
        <v>4640</v>
      </c>
      <c r="AJ76" s="295" t="n">
        <v>6308</v>
      </c>
      <c r="AK76" s="295" t="n">
        <v>8294</v>
      </c>
      <c r="AL76" s="295" t="n">
        <v>10373</v>
      </c>
      <c r="AM76" s="295" t="n">
        <v>13665</v>
      </c>
      <c r="AN76" s="295" t="n">
        <v>16825</v>
      </c>
      <c r="AO76" s="295" t="n">
        <v>17839</v>
      </c>
      <c r="AP76" s="295" t="n">
        <v>25583</v>
      </c>
      <c r="AQ76" s="310" t="n">
        <v>179</v>
      </c>
      <c r="AS76" s="295" t="s">
        <v>470</v>
      </c>
      <c r="AT76" s="295" t="n">
        <v>63628</v>
      </c>
      <c r="AU76" s="295" t="n">
        <v>914</v>
      </c>
      <c r="AV76" s="295" t="n">
        <v>347</v>
      </c>
      <c r="AW76" s="295" t="n">
        <v>687</v>
      </c>
      <c r="AX76" s="295" t="n">
        <v>1948</v>
      </c>
      <c r="AY76" s="295" t="n">
        <v>72</v>
      </c>
      <c r="AZ76" s="295" t="n">
        <v>69</v>
      </c>
      <c r="BA76" s="295" t="n">
        <v>62</v>
      </c>
      <c r="BB76" s="295" t="n">
        <v>40</v>
      </c>
      <c r="BC76" s="295" t="n">
        <v>174</v>
      </c>
      <c r="BD76" s="295" t="n">
        <v>187</v>
      </c>
      <c r="BE76" s="295" t="n">
        <v>631</v>
      </c>
      <c r="BF76" s="310" t="n">
        <v>866</v>
      </c>
      <c r="BH76" s="295" t="s">
        <v>470</v>
      </c>
      <c r="BI76" s="295" t="n">
        <v>842</v>
      </c>
      <c r="BJ76" s="295" t="n">
        <v>890</v>
      </c>
      <c r="BK76" s="295" t="n">
        <v>973</v>
      </c>
      <c r="BL76" s="295" t="n">
        <v>1263</v>
      </c>
      <c r="BM76" s="295" t="n">
        <v>1924</v>
      </c>
      <c r="BN76" s="295" t="n">
        <v>2993</v>
      </c>
      <c r="BO76" s="295" t="n">
        <v>4113</v>
      </c>
      <c r="BP76" s="295" t="n">
        <v>5401</v>
      </c>
      <c r="BQ76" s="295" t="n">
        <v>6722</v>
      </c>
      <c r="BR76" s="295" t="n">
        <v>8347</v>
      </c>
      <c r="BS76" s="295" t="n">
        <v>9175</v>
      </c>
      <c r="BT76" s="295" t="n">
        <v>8222</v>
      </c>
      <c r="BU76" s="295" t="n">
        <v>8622</v>
      </c>
      <c r="BV76" s="310" t="n">
        <v>92</v>
      </c>
      <c r="BX76" s="295" t="s">
        <v>470</v>
      </c>
      <c r="BY76" s="295" t="n">
        <v>55676</v>
      </c>
      <c r="BZ76" s="295" t="n">
        <v>658</v>
      </c>
      <c r="CA76" s="295" t="n">
        <v>277</v>
      </c>
      <c r="CB76" s="295" t="n">
        <v>536</v>
      </c>
      <c r="CC76" s="295" t="n">
        <v>1471</v>
      </c>
      <c r="CD76" s="295" t="n">
        <v>68</v>
      </c>
      <c r="CE76" s="295" t="n">
        <v>59</v>
      </c>
      <c r="CF76" s="295" t="n">
        <v>46</v>
      </c>
      <c r="CG76" s="295" t="n">
        <v>37</v>
      </c>
      <c r="CH76" s="295" t="n">
        <v>128</v>
      </c>
      <c r="CI76" s="295" t="n">
        <v>145</v>
      </c>
      <c r="CJ76" s="295" t="n">
        <v>266</v>
      </c>
      <c r="CK76" s="310" t="n">
        <v>295</v>
      </c>
      <c r="CM76" s="295" t="s">
        <v>470</v>
      </c>
      <c r="CN76" s="295" t="n">
        <v>319</v>
      </c>
      <c r="CO76" s="295" t="n">
        <v>419</v>
      </c>
      <c r="CP76" s="295" t="n">
        <v>533</v>
      </c>
      <c r="CQ76" s="295" t="n">
        <v>775</v>
      </c>
      <c r="CR76" s="295" t="n">
        <v>1158</v>
      </c>
      <c r="CS76" s="295" t="n">
        <v>1646</v>
      </c>
      <c r="CT76" s="295" t="n">
        <v>2193</v>
      </c>
      <c r="CU76" s="295" t="n">
        <v>2889</v>
      </c>
      <c r="CV76" s="295" t="n">
        <v>3647</v>
      </c>
      <c r="CW76" s="295" t="n">
        <v>5306</v>
      </c>
      <c r="CX76" s="295" t="n">
        <v>7644</v>
      </c>
      <c r="CY76" s="295" t="n">
        <v>9609</v>
      </c>
      <c r="CZ76" s="295" t="n">
        <v>16954</v>
      </c>
      <c r="DA76" s="310" t="n">
        <v>69</v>
      </c>
      <c r="DD76" s="295" t="s">
        <v>470</v>
      </c>
      <c r="DE76" s="295" t="n">
        <v>8.1</v>
      </c>
      <c r="DF76" s="295" t="n">
        <v>13</v>
      </c>
      <c r="DG76" s="295" t="n">
        <v>0.5</v>
      </c>
      <c r="DH76" s="295" t="n">
        <v>0.3</v>
      </c>
      <c r="DI76" s="295" t="n">
        <v>0.9</v>
      </c>
      <c r="DJ76" s="295" t="n">
        <v>1.1</v>
      </c>
      <c r="DK76" s="295" t="n">
        <v>2</v>
      </c>
      <c r="DL76" s="295" t="n">
        <v>4.8</v>
      </c>
      <c r="DM76" s="295" t="n">
        <v>11.4</v>
      </c>
      <c r="DN76" s="295" t="n">
        <v>26.5</v>
      </c>
      <c r="DO76" s="310" t="n">
        <v>92.8</v>
      </c>
      <c r="DQ76" s="295" t="s">
        <v>470</v>
      </c>
      <c r="DR76" s="295" t="n">
        <v>8.9</v>
      </c>
      <c r="DS76" s="295" t="n">
        <v>14.4</v>
      </c>
      <c r="DT76" s="295" t="n">
        <v>0.5</v>
      </c>
      <c r="DU76" s="295" t="n">
        <v>0.3</v>
      </c>
      <c r="DV76" s="295" t="n">
        <v>1.2</v>
      </c>
      <c r="DW76" s="295" t="n">
        <v>1.5</v>
      </c>
      <c r="DX76" s="295" t="n">
        <v>2.5</v>
      </c>
      <c r="DY76" s="295" t="n">
        <v>6.4</v>
      </c>
      <c r="DZ76" s="295" t="n">
        <v>15.8</v>
      </c>
      <c r="EA76" s="295" t="n">
        <v>38.2</v>
      </c>
      <c r="EB76" s="310" t="n">
        <v>111.3</v>
      </c>
      <c r="ED76" s="295" t="s">
        <v>470</v>
      </c>
      <c r="EE76" s="295" t="n">
        <v>7.4</v>
      </c>
      <c r="EF76" s="295" t="n">
        <v>11.6</v>
      </c>
      <c r="EG76" s="295" t="n">
        <v>0.4</v>
      </c>
      <c r="EH76" s="295" t="n">
        <v>0.2</v>
      </c>
      <c r="EI76" s="295" t="n">
        <v>0.5</v>
      </c>
      <c r="EJ76" s="295" t="n">
        <v>0.6</v>
      </c>
      <c r="EK76" s="295" t="n">
        <v>1.4</v>
      </c>
      <c r="EL76" s="295" t="n">
        <v>3.3</v>
      </c>
      <c r="EM76" s="295" t="n">
        <v>7.5</v>
      </c>
      <c r="EN76" s="295" t="n">
        <v>17.5</v>
      </c>
      <c r="EO76" s="310" t="n">
        <v>82.4</v>
      </c>
      <c r="ER76" s="295" t="s">
        <v>470</v>
      </c>
      <c r="ES76" s="295" t="n">
        <v>14654379</v>
      </c>
      <c r="ET76" s="295" t="n">
        <v>1201730</v>
      </c>
      <c r="EU76" s="295" t="n">
        <v>1219659</v>
      </c>
      <c r="EV76" s="295" t="n">
        <v>1224867</v>
      </c>
      <c r="EW76" s="295" t="n">
        <v>1220721</v>
      </c>
      <c r="EX76" s="295" t="n">
        <v>1188658</v>
      </c>
      <c r="EY76" s="295" t="n">
        <v>1265378</v>
      </c>
      <c r="EZ76" s="295" t="n">
        <v>1082197</v>
      </c>
      <c r="FA76" s="295" t="n">
        <v>945743</v>
      </c>
      <c r="FB76" s="295" t="n">
        <v>872217</v>
      </c>
      <c r="FC76" s="295" t="n">
        <v>827324</v>
      </c>
      <c r="FD76" s="295" t="n">
        <v>775027</v>
      </c>
      <c r="FE76" s="295" t="n">
        <v>690881</v>
      </c>
      <c r="FF76" s="295" t="n">
        <v>584715</v>
      </c>
      <c r="FG76" s="295" t="n">
        <v>485873</v>
      </c>
      <c r="FH76" s="295" t="n">
        <v>420296</v>
      </c>
      <c r="FI76" s="295" t="n">
        <v>333789</v>
      </c>
      <c r="FJ76" s="310" t="n">
        <v>315304</v>
      </c>
      <c r="FM76" s="295" t="s">
        <v>470</v>
      </c>
      <c r="FN76" s="295" t="n">
        <v>7160498</v>
      </c>
      <c r="FO76" s="295" t="n">
        <v>613118</v>
      </c>
      <c r="FP76" s="295" t="n">
        <v>620891</v>
      </c>
      <c r="FQ76" s="295" t="n">
        <v>623644</v>
      </c>
      <c r="FR76" s="295" t="n">
        <v>619325</v>
      </c>
      <c r="FS76" s="295" t="n">
        <v>601552</v>
      </c>
      <c r="FT76" s="295" t="n">
        <v>639755</v>
      </c>
      <c r="FU76" s="295" t="n">
        <v>545347</v>
      </c>
      <c r="FV76" s="295" t="n">
        <v>471958</v>
      </c>
      <c r="FW76" s="295" t="n">
        <v>429447</v>
      </c>
      <c r="FX76" s="295" t="n">
        <v>396781</v>
      </c>
      <c r="FY76" s="295" t="n">
        <v>368311</v>
      </c>
      <c r="FZ76" s="295" t="n">
        <v>326561</v>
      </c>
      <c r="GA76" s="295" t="n">
        <v>275003</v>
      </c>
      <c r="GB76" s="295" t="n">
        <v>218281</v>
      </c>
      <c r="GC76" s="295" t="n">
        <v>176663</v>
      </c>
      <c r="GD76" s="295" t="n">
        <v>129902</v>
      </c>
      <c r="GE76" s="310" t="n">
        <v>103959</v>
      </c>
      <c r="GH76" s="295" t="s">
        <v>470</v>
      </c>
      <c r="GI76" s="295" t="n">
        <v>7493881</v>
      </c>
      <c r="GJ76" s="295" t="n">
        <v>588612</v>
      </c>
      <c r="GK76" s="295" t="n">
        <v>598768</v>
      </c>
      <c r="GL76" s="295" t="n">
        <v>601223</v>
      </c>
      <c r="GM76" s="295" t="n">
        <v>601396</v>
      </c>
      <c r="GN76" s="295" t="n">
        <v>587106</v>
      </c>
      <c r="GO76" s="295" t="n">
        <v>625623</v>
      </c>
      <c r="GP76" s="295" t="n">
        <v>536850</v>
      </c>
      <c r="GQ76" s="295" t="n">
        <v>473785</v>
      </c>
      <c r="GR76" s="295" t="n">
        <v>442770</v>
      </c>
      <c r="GS76" s="295" t="n">
        <v>430543</v>
      </c>
      <c r="GT76" s="295" t="n">
        <v>406716</v>
      </c>
      <c r="GU76" s="295" t="n">
        <v>364320</v>
      </c>
      <c r="GV76" s="295" t="n">
        <v>309712</v>
      </c>
      <c r="GW76" s="295" t="n">
        <v>267592</v>
      </c>
      <c r="GX76" s="295" t="n">
        <v>243633</v>
      </c>
      <c r="GY76" s="295" t="n">
        <v>203887</v>
      </c>
      <c r="GZ76" s="310" t="n">
        <v>211345</v>
      </c>
      <c r="HC76" s="196" t="s">
        <v>186</v>
      </c>
      <c r="HD76" s="197" t="s">
        <v>186</v>
      </c>
      <c r="HE76" s="197" t="n">
        <v>1</v>
      </c>
      <c r="HF76" s="198" t="n">
        <f aca="false">B74-S74</f>
        <v>702713</v>
      </c>
      <c r="HG76" s="198" t="n">
        <f aca="false">S74</f>
        <v>9507</v>
      </c>
      <c r="HH76" s="199" t="n">
        <f aca="false">HG76/HF76</f>
        <v>0.0135289940558948</v>
      </c>
      <c r="HI76" s="200" t="n">
        <f aca="false">2*HE76*HH76/(2+HE76*HH76)</f>
        <v>0.0134380921216764</v>
      </c>
      <c r="HK76" s="196" t="s">
        <v>186</v>
      </c>
      <c r="HL76" s="197" t="s">
        <v>186</v>
      </c>
      <c r="HM76" s="197" t="n">
        <v>1</v>
      </c>
      <c r="HN76" s="198" t="n">
        <f aca="false">B74*0.51-AX74</f>
        <v>357830.2</v>
      </c>
      <c r="HO76" s="198" t="n">
        <f aca="false">AX74</f>
        <v>5402</v>
      </c>
      <c r="HP76" s="199" t="n">
        <f aca="false">HO76/HN76</f>
        <v>0.0150965457918309</v>
      </c>
      <c r="HQ76" s="200" t="n">
        <f aca="false">2*HM76*HP76/(2+HM76*HP76)</f>
        <v>0.0149834466476133</v>
      </c>
      <c r="HS76" s="196" t="s">
        <v>186</v>
      </c>
      <c r="HT76" s="313" t="n">
        <v>0</v>
      </c>
      <c r="HU76" s="313" t="n">
        <v>1</v>
      </c>
      <c r="HV76" s="314" t="n">
        <f aca="false">B74*0.49-CC74</f>
        <v>344899.8</v>
      </c>
      <c r="HW76" s="314" t="n">
        <f aca="false">CC74</f>
        <v>4088</v>
      </c>
      <c r="HX76" s="199" t="n">
        <f aca="false">HW76/HV76</f>
        <v>0.0118527178038375</v>
      </c>
      <c r="HY76" s="200" t="n">
        <f aca="false">2*HU76*HX76/(2+HU76*HX76)</f>
        <v>0.0117828881795841</v>
      </c>
      <c r="HZ76" s="160" t="n">
        <f aca="false">HV76+HN76-HF76</f>
        <v>17</v>
      </c>
      <c r="IA76" s="160" t="n">
        <f aca="false">HW76+HO76-HG76</f>
        <v>-17</v>
      </c>
      <c r="IB76" s="79" t="s">
        <v>75</v>
      </c>
      <c r="IC76" s="80" t="n">
        <v>3496</v>
      </c>
      <c r="ID76" s="80" t="n">
        <v>4645</v>
      </c>
      <c r="IE76" s="80" t="n">
        <v>5231</v>
      </c>
      <c r="IF76" s="80" t="n">
        <v>5515</v>
      </c>
      <c r="IG76" s="80" t="n">
        <v>5730</v>
      </c>
      <c r="IH76" s="80" t="n">
        <v>5933</v>
      </c>
      <c r="II76" s="79" t="s">
        <v>75</v>
      </c>
      <c r="IJ76" s="80" t="n">
        <v>787</v>
      </c>
      <c r="IK76" s="79" t="s">
        <v>75</v>
      </c>
      <c r="IL76" s="80" t="n">
        <v>2709</v>
      </c>
      <c r="IM76" s="196" t="s">
        <v>214</v>
      </c>
      <c r="IN76" s="198" t="n">
        <v>18084</v>
      </c>
    </row>
    <row r="77" customFormat="false" ht="15" hidden="false" customHeight="false" outlineLevel="0" collapsed="false">
      <c r="A77" s="295" t="s">
        <v>516</v>
      </c>
      <c r="B77" s="295" t="n">
        <v>182841</v>
      </c>
      <c r="C77" s="295" t="n">
        <v>275</v>
      </c>
      <c r="D77" s="295" t="n">
        <v>22270</v>
      </c>
      <c r="E77" s="295" t="n">
        <v>44770</v>
      </c>
      <c r="F77" s="295" t="n">
        <v>47781</v>
      </c>
      <c r="G77" s="295" t="n">
        <v>37932</v>
      </c>
      <c r="H77" s="295" t="n">
        <v>20794</v>
      </c>
      <c r="I77" s="295" t="n">
        <v>6335</v>
      </c>
      <c r="J77" s="295" t="n">
        <v>453</v>
      </c>
      <c r="K77" s="295" t="n">
        <v>19</v>
      </c>
      <c r="L77" s="310" t="n">
        <v>2212</v>
      </c>
      <c r="N77" s="295" t="s">
        <v>516</v>
      </c>
      <c r="O77" s="295" t="n">
        <v>74724</v>
      </c>
      <c r="P77" s="295" t="n">
        <v>1127</v>
      </c>
      <c r="Q77" s="295" t="n">
        <v>448</v>
      </c>
      <c r="R77" s="295" t="n">
        <v>887</v>
      </c>
      <c r="S77" s="295" t="n">
        <v>2462</v>
      </c>
      <c r="T77" s="295" t="n">
        <v>106</v>
      </c>
      <c r="U77" s="295" t="n">
        <v>73</v>
      </c>
      <c r="V77" s="295" t="n">
        <v>59</v>
      </c>
      <c r="W77" s="295" t="n">
        <v>53</v>
      </c>
      <c r="X77" s="295" t="n">
        <v>200</v>
      </c>
      <c r="Y77" s="295" t="n">
        <v>240</v>
      </c>
      <c r="Z77" s="295" t="n">
        <v>595</v>
      </c>
      <c r="AA77" s="310" t="n">
        <v>788</v>
      </c>
      <c r="AC77" s="295" t="s">
        <v>516</v>
      </c>
      <c r="AD77" s="295" t="n">
        <v>820</v>
      </c>
      <c r="AE77" s="295" t="n">
        <v>922</v>
      </c>
      <c r="AF77" s="295" t="n">
        <v>1066</v>
      </c>
      <c r="AG77" s="295" t="n">
        <v>1407</v>
      </c>
      <c r="AH77" s="295" t="n">
        <v>2082</v>
      </c>
      <c r="AI77" s="295" t="n">
        <v>3071</v>
      </c>
      <c r="AJ77" s="295" t="n">
        <v>4197</v>
      </c>
      <c r="AK77" s="295" t="n">
        <v>5321</v>
      </c>
      <c r="AL77" s="295" t="n">
        <v>6680</v>
      </c>
      <c r="AM77" s="295" t="n">
        <v>8541</v>
      </c>
      <c r="AN77" s="295" t="n">
        <v>10563</v>
      </c>
      <c r="AO77" s="295" t="n">
        <v>10874</v>
      </c>
      <c r="AP77" s="295" t="n">
        <v>14505</v>
      </c>
      <c r="AQ77" s="310" t="n">
        <v>99</v>
      </c>
      <c r="AS77" s="295" t="s">
        <v>516</v>
      </c>
      <c r="AT77" s="295" t="n">
        <v>39409</v>
      </c>
      <c r="AU77" s="295" t="n">
        <v>654</v>
      </c>
      <c r="AV77" s="295" t="n">
        <v>255</v>
      </c>
      <c r="AW77" s="295" t="n">
        <v>498</v>
      </c>
      <c r="AX77" s="295" t="n">
        <v>1407</v>
      </c>
      <c r="AY77" s="295" t="n">
        <v>52</v>
      </c>
      <c r="AZ77" s="295" t="n">
        <v>41</v>
      </c>
      <c r="BA77" s="295" t="n">
        <v>29</v>
      </c>
      <c r="BB77" s="295" t="n">
        <v>28</v>
      </c>
      <c r="BC77" s="295" t="n">
        <v>118</v>
      </c>
      <c r="BD77" s="295" t="n">
        <v>131</v>
      </c>
      <c r="BE77" s="295" t="n">
        <v>406</v>
      </c>
      <c r="BF77" s="310" t="n">
        <v>567</v>
      </c>
      <c r="BH77" s="295" t="s">
        <v>516</v>
      </c>
      <c r="BI77" s="295" t="n">
        <v>590</v>
      </c>
      <c r="BJ77" s="295" t="n">
        <v>622</v>
      </c>
      <c r="BK77" s="295" t="n">
        <v>655</v>
      </c>
      <c r="BL77" s="295" t="n">
        <v>858</v>
      </c>
      <c r="BM77" s="295" t="n">
        <v>1253</v>
      </c>
      <c r="BN77" s="295" t="n">
        <v>1937</v>
      </c>
      <c r="BO77" s="295" t="n">
        <v>2678</v>
      </c>
      <c r="BP77" s="295" t="n">
        <v>3391</v>
      </c>
      <c r="BQ77" s="295" t="n">
        <v>4241</v>
      </c>
      <c r="BR77" s="295" t="n">
        <v>5109</v>
      </c>
      <c r="BS77" s="295" t="n">
        <v>5601</v>
      </c>
      <c r="BT77" s="295" t="n">
        <v>4900</v>
      </c>
      <c r="BU77" s="295" t="n">
        <v>4740</v>
      </c>
      <c r="BV77" s="310" t="n">
        <v>55</v>
      </c>
      <c r="BX77" s="295" t="s">
        <v>516</v>
      </c>
      <c r="BY77" s="295" t="n">
        <v>35258</v>
      </c>
      <c r="BZ77" s="295" t="n">
        <v>472</v>
      </c>
      <c r="CA77" s="295" t="n">
        <v>193</v>
      </c>
      <c r="CB77" s="295" t="n">
        <v>389</v>
      </c>
      <c r="CC77" s="295" t="n">
        <v>1054</v>
      </c>
      <c r="CD77" s="295" t="n">
        <v>54</v>
      </c>
      <c r="CE77" s="295" t="n">
        <v>32</v>
      </c>
      <c r="CF77" s="295" t="n">
        <v>30</v>
      </c>
      <c r="CG77" s="295" t="n">
        <v>25</v>
      </c>
      <c r="CH77" s="295" t="n">
        <v>82</v>
      </c>
      <c r="CI77" s="295" t="n">
        <v>106</v>
      </c>
      <c r="CJ77" s="295" t="n">
        <v>186</v>
      </c>
      <c r="CK77" s="310" t="n">
        <v>220</v>
      </c>
      <c r="CM77" s="295" t="s">
        <v>516</v>
      </c>
      <c r="CN77" s="295" t="n">
        <v>225</v>
      </c>
      <c r="CO77" s="295" t="n">
        <v>300</v>
      </c>
      <c r="CP77" s="295" t="n">
        <v>409</v>
      </c>
      <c r="CQ77" s="295" t="n">
        <v>548</v>
      </c>
      <c r="CR77" s="295" t="n">
        <v>829</v>
      </c>
      <c r="CS77" s="295" t="n">
        <v>1133</v>
      </c>
      <c r="CT77" s="295" t="n">
        <v>1517</v>
      </c>
      <c r="CU77" s="295" t="n">
        <v>1928</v>
      </c>
      <c r="CV77" s="295" t="n">
        <v>2435</v>
      </c>
      <c r="CW77" s="295" t="n">
        <v>3424</v>
      </c>
      <c r="CX77" s="295" t="n">
        <v>4956</v>
      </c>
      <c r="CY77" s="295" t="n">
        <v>5970</v>
      </c>
      <c r="CZ77" s="295" t="n">
        <v>9761</v>
      </c>
      <c r="DA77" s="310" t="n">
        <v>34</v>
      </c>
      <c r="DD77" s="295" t="s">
        <v>473</v>
      </c>
      <c r="DE77" s="295" t="n">
        <v>5.3</v>
      </c>
      <c r="DF77" s="295" t="n">
        <v>16.8</v>
      </c>
      <c r="DG77" s="295" t="n">
        <v>0.4</v>
      </c>
      <c r="DH77" s="295" t="n">
        <v>0.2</v>
      </c>
      <c r="DI77" s="295" t="n">
        <v>0.5</v>
      </c>
      <c r="DJ77" s="295" t="n">
        <v>0.8</v>
      </c>
      <c r="DK77" s="295" t="n">
        <v>2</v>
      </c>
      <c r="DL77" s="295" t="n">
        <v>4.8</v>
      </c>
      <c r="DM77" s="295" t="n">
        <v>10.6</v>
      </c>
      <c r="DN77" s="295" t="n">
        <v>23.6</v>
      </c>
      <c r="DO77" s="310" t="n">
        <v>80.8</v>
      </c>
      <c r="DQ77" s="295" t="s">
        <v>473</v>
      </c>
      <c r="DR77" s="295" t="n">
        <v>5.8</v>
      </c>
      <c r="DS77" s="295" t="n">
        <v>19</v>
      </c>
      <c r="DT77" s="295" t="n">
        <v>0.3</v>
      </c>
      <c r="DU77" s="295" t="n">
        <v>0.2</v>
      </c>
      <c r="DV77" s="295" t="n">
        <v>0.7</v>
      </c>
      <c r="DW77" s="295" t="n">
        <v>1</v>
      </c>
      <c r="DX77" s="295" t="n">
        <v>2.6</v>
      </c>
      <c r="DY77" s="295" t="n">
        <v>6.2</v>
      </c>
      <c r="DZ77" s="295" t="n">
        <v>13.7</v>
      </c>
      <c r="EA77" s="295" t="n">
        <v>31.7</v>
      </c>
      <c r="EB77" s="310" t="n">
        <v>92.8</v>
      </c>
      <c r="ED77" s="295" t="s">
        <v>473</v>
      </c>
      <c r="EE77" s="295" t="n">
        <v>4.8</v>
      </c>
      <c r="EF77" s="295" t="n">
        <v>14.5</v>
      </c>
      <c r="EG77" s="295" t="n">
        <v>0.4</v>
      </c>
      <c r="EH77" s="295" t="n">
        <v>0.3</v>
      </c>
      <c r="EI77" s="295" t="n">
        <v>0.3</v>
      </c>
      <c r="EJ77" s="295" t="n">
        <v>0.7</v>
      </c>
      <c r="EK77" s="295" t="n">
        <v>1.4</v>
      </c>
      <c r="EL77" s="295" t="n">
        <v>3.3</v>
      </c>
      <c r="EM77" s="295" t="n">
        <v>7.7</v>
      </c>
      <c r="EN77" s="295" t="n">
        <v>16.8</v>
      </c>
      <c r="EO77" s="310" t="n">
        <v>72.7</v>
      </c>
      <c r="ER77" s="295" t="s">
        <v>473</v>
      </c>
      <c r="ES77" s="295" t="n">
        <v>365323</v>
      </c>
      <c r="ET77" s="295" t="n">
        <v>40049</v>
      </c>
      <c r="EU77" s="295" t="n">
        <v>39139</v>
      </c>
      <c r="EV77" s="295" t="n">
        <v>38372</v>
      </c>
      <c r="EW77" s="295" t="n">
        <v>34686</v>
      </c>
      <c r="EX77" s="295" t="n">
        <v>31373</v>
      </c>
      <c r="EY77" s="295" t="n">
        <v>30265</v>
      </c>
      <c r="EZ77" s="295" t="n">
        <v>25387</v>
      </c>
      <c r="FA77" s="295" t="n">
        <v>21590</v>
      </c>
      <c r="FB77" s="295" t="n">
        <v>19634</v>
      </c>
      <c r="FC77" s="295" t="n">
        <v>18282</v>
      </c>
      <c r="FD77" s="295" t="n">
        <v>16578</v>
      </c>
      <c r="FE77" s="295" t="n">
        <v>13465</v>
      </c>
      <c r="FF77" s="295" t="n">
        <v>10430</v>
      </c>
      <c r="FG77" s="295" t="n">
        <v>8583</v>
      </c>
      <c r="FH77" s="295" t="n">
        <v>7165</v>
      </c>
      <c r="FI77" s="295" t="n">
        <v>5408</v>
      </c>
      <c r="FJ77" s="310" t="n">
        <v>4917</v>
      </c>
      <c r="FM77" s="295" t="s">
        <v>473</v>
      </c>
      <c r="FN77" s="295" t="n">
        <v>183102</v>
      </c>
      <c r="FO77" s="295" t="n">
        <v>20254</v>
      </c>
      <c r="FP77" s="295" t="n">
        <v>19791</v>
      </c>
      <c r="FQ77" s="295" t="n">
        <v>19448</v>
      </c>
      <c r="FR77" s="295" t="n">
        <v>17684</v>
      </c>
      <c r="FS77" s="295" t="n">
        <v>15970</v>
      </c>
      <c r="FT77" s="295" t="n">
        <v>15420</v>
      </c>
      <c r="FU77" s="295" t="n">
        <v>12931</v>
      </c>
      <c r="FV77" s="295" t="n">
        <v>10984</v>
      </c>
      <c r="FW77" s="295" t="n">
        <v>10030</v>
      </c>
      <c r="FX77" s="295" t="n">
        <v>9280</v>
      </c>
      <c r="FY77" s="295" t="n">
        <v>8353</v>
      </c>
      <c r="FZ77" s="295" t="n">
        <v>6771</v>
      </c>
      <c r="GA77" s="295" t="n">
        <v>5010</v>
      </c>
      <c r="GB77" s="295" t="n">
        <v>3964</v>
      </c>
      <c r="GC77" s="295" t="n">
        <v>3159</v>
      </c>
      <c r="GD77" s="295" t="n">
        <v>2237</v>
      </c>
      <c r="GE77" s="310" t="n">
        <v>1816</v>
      </c>
      <c r="GH77" s="295" t="s">
        <v>473</v>
      </c>
      <c r="GI77" s="295" t="n">
        <v>182221</v>
      </c>
      <c r="GJ77" s="295" t="n">
        <v>19795</v>
      </c>
      <c r="GK77" s="295" t="n">
        <v>19348</v>
      </c>
      <c r="GL77" s="295" t="n">
        <v>18924</v>
      </c>
      <c r="GM77" s="295" t="n">
        <v>17002</v>
      </c>
      <c r="GN77" s="295" t="n">
        <v>15403</v>
      </c>
      <c r="GO77" s="295" t="n">
        <v>14845</v>
      </c>
      <c r="GP77" s="295" t="n">
        <v>12456</v>
      </c>
      <c r="GQ77" s="295" t="n">
        <v>10606</v>
      </c>
      <c r="GR77" s="295" t="n">
        <v>9604</v>
      </c>
      <c r="GS77" s="295" t="n">
        <v>9002</v>
      </c>
      <c r="GT77" s="295" t="n">
        <v>8225</v>
      </c>
      <c r="GU77" s="295" t="n">
        <v>6694</v>
      </c>
      <c r="GV77" s="295" t="n">
        <v>5420</v>
      </c>
      <c r="GW77" s="295" t="n">
        <v>4619</v>
      </c>
      <c r="GX77" s="295" t="n">
        <v>4006</v>
      </c>
      <c r="GY77" s="295" t="n">
        <v>3171</v>
      </c>
      <c r="GZ77" s="310" t="n">
        <v>3101</v>
      </c>
      <c r="HC77" s="203" t="s">
        <v>188</v>
      </c>
      <c r="HD77" s="204" t="s">
        <v>189</v>
      </c>
      <c r="HE77" s="204" t="n">
        <v>1</v>
      </c>
      <c r="HF77" s="205" t="n">
        <f aca="false">ET74-HF76</f>
        <v>2626485</v>
      </c>
      <c r="HG77" s="205" t="n">
        <f aca="false">T74+U74+V74+W74</f>
        <v>1539</v>
      </c>
      <c r="HH77" s="206" t="n">
        <f aca="false">HG77/HF77</f>
        <v>0.00058595423160612</v>
      </c>
      <c r="HI77" s="207" t="n">
        <f aca="false">2*HE77*HH77/(2+HE77*HH77)</f>
        <v>0.000585782610706348</v>
      </c>
      <c r="HK77" s="203" t="s">
        <v>188</v>
      </c>
      <c r="HL77" s="204" t="s">
        <v>189</v>
      </c>
      <c r="HM77" s="204" t="n">
        <v>1</v>
      </c>
      <c r="HN77" s="205" t="n">
        <f aca="false">FO74-HN76</f>
        <v>1335648.8</v>
      </c>
      <c r="HO77" s="205" t="n">
        <f aca="false">AY74+AZ74+BA74+BB74</f>
        <v>808</v>
      </c>
      <c r="HP77" s="206" t="n">
        <f aca="false">HO77/HN77</f>
        <v>0.00060494944479417</v>
      </c>
      <c r="HQ77" s="207" t="n">
        <f aca="false">2*HM77*HP77/(2+HM77*HP77)</f>
        <v>0.00060476651820946</v>
      </c>
      <c r="HS77" s="203" t="s">
        <v>188</v>
      </c>
      <c r="HT77" s="316" t="n">
        <v>41730</v>
      </c>
      <c r="HU77" s="316" t="n">
        <v>1</v>
      </c>
      <c r="HV77" s="205" t="n">
        <f aca="false">GJ74-HV76</f>
        <v>1290819.2</v>
      </c>
      <c r="HW77" s="317" t="n">
        <f aca="false">CD74+CE74+CF74+CG74</f>
        <v>728</v>
      </c>
      <c r="HX77" s="206" t="n">
        <f aca="false">HW77/HV77</f>
        <v>0.000563982934248267</v>
      </c>
      <c r="HY77" s="207" t="n">
        <f aca="false">2*HU77*HX77/(2+HU77*HX77)</f>
        <v>0.000563823940708027</v>
      </c>
      <c r="HZ77" s="160" t="n">
        <f aca="false">HV77+HN77-HF77</f>
        <v>-17</v>
      </c>
      <c r="IA77" s="160" t="n">
        <f aca="false">HW77+HO77-HG77</f>
        <v>-3</v>
      </c>
      <c r="IM77" s="203" t="s">
        <v>215</v>
      </c>
      <c r="IN77" s="205" t="n">
        <v>26051</v>
      </c>
    </row>
    <row r="78" customFormat="false" ht="15" hidden="false" customHeight="false" outlineLevel="0" collapsed="false">
      <c r="A78" s="295" t="s">
        <v>473</v>
      </c>
      <c r="B78" s="295" t="n">
        <v>7202</v>
      </c>
      <c r="C78" s="295" t="n">
        <v>43</v>
      </c>
      <c r="D78" s="295" t="n">
        <v>1327</v>
      </c>
      <c r="E78" s="295" t="n">
        <v>1948</v>
      </c>
      <c r="F78" s="295" t="n">
        <v>1823</v>
      </c>
      <c r="G78" s="295" t="n">
        <v>1212</v>
      </c>
      <c r="H78" s="295" t="n">
        <v>604</v>
      </c>
      <c r="I78" s="295" t="n">
        <v>175</v>
      </c>
      <c r="J78" s="295" t="n">
        <v>16</v>
      </c>
      <c r="K78" s="295" t="n">
        <v>1</v>
      </c>
      <c r="L78" s="310" t="n">
        <v>53</v>
      </c>
      <c r="N78" s="295" t="s">
        <v>473</v>
      </c>
      <c r="O78" s="295" t="n">
        <v>1951</v>
      </c>
      <c r="P78" s="295" t="n">
        <v>78</v>
      </c>
      <c r="Q78" s="295" t="n">
        <v>26</v>
      </c>
      <c r="R78" s="295" t="n">
        <v>17</v>
      </c>
      <c r="S78" s="295" t="n">
        <v>121</v>
      </c>
      <c r="T78" s="295" t="n">
        <v>9</v>
      </c>
      <c r="U78" s="295" t="n">
        <v>2</v>
      </c>
      <c r="V78" s="295" t="n">
        <v>1</v>
      </c>
      <c r="W78" s="295" t="n">
        <v>0</v>
      </c>
      <c r="X78" s="295" t="n">
        <v>9</v>
      </c>
      <c r="Y78" s="295" t="n">
        <v>10</v>
      </c>
      <c r="Z78" s="295" t="n">
        <v>17</v>
      </c>
      <c r="AA78" s="310" t="n">
        <v>19</v>
      </c>
      <c r="AC78" s="295" t="s">
        <v>473</v>
      </c>
      <c r="AD78" s="295" t="n">
        <v>26</v>
      </c>
      <c r="AE78" s="295" t="n">
        <v>20</v>
      </c>
      <c r="AF78" s="295" t="n">
        <v>36</v>
      </c>
      <c r="AG78" s="295" t="n">
        <v>46</v>
      </c>
      <c r="AH78" s="295" t="n">
        <v>59</v>
      </c>
      <c r="AI78" s="295" t="n">
        <v>107</v>
      </c>
      <c r="AJ78" s="295" t="n">
        <v>113</v>
      </c>
      <c r="AK78" s="295" t="n">
        <v>141</v>
      </c>
      <c r="AL78" s="295" t="n">
        <v>151</v>
      </c>
      <c r="AM78" s="295" t="n">
        <v>220</v>
      </c>
      <c r="AN78" s="295" t="n">
        <v>238</v>
      </c>
      <c r="AO78" s="295" t="n">
        <v>254</v>
      </c>
      <c r="AP78" s="295" t="n">
        <v>342</v>
      </c>
      <c r="AQ78" s="310" t="n">
        <v>10</v>
      </c>
      <c r="AS78" s="295" t="s">
        <v>473</v>
      </c>
      <c r="AT78" s="295" t="n">
        <v>1067</v>
      </c>
      <c r="AU78" s="295" t="n">
        <v>48</v>
      </c>
      <c r="AV78" s="295" t="n">
        <v>11</v>
      </c>
      <c r="AW78" s="295" t="n">
        <v>11</v>
      </c>
      <c r="AX78" s="295" t="n">
        <v>70</v>
      </c>
      <c r="AY78" s="295" t="n">
        <v>5</v>
      </c>
      <c r="AZ78" s="295" t="n">
        <v>0</v>
      </c>
      <c r="BA78" s="295" t="n">
        <v>0</v>
      </c>
      <c r="BB78" s="295" t="n">
        <v>0</v>
      </c>
      <c r="BC78" s="295" t="n">
        <v>4</v>
      </c>
      <c r="BD78" s="295" t="n">
        <v>5</v>
      </c>
      <c r="BE78" s="295" t="n">
        <v>11</v>
      </c>
      <c r="BF78" s="310" t="n">
        <v>14</v>
      </c>
      <c r="BH78" s="295" t="s">
        <v>473</v>
      </c>
      <c r="BI78" s="295" t="n">
        <v>14</v>
      </c>
      <c r="BJ78" s="295" t="n">
        <v>13</v>
      </c>
      <c r="BK78" s="295" t="n">
        <v>26</v>
      </c>
      <c r="BL78" s="295" t="n">
        <v>28</v>
      </c>
      <c r="BM78" s="295" t="n">
        <v>37</v>
      </c>
      <c r="BN78" s="295" t="n">
        <v>72</v>
      </c>
      <c r="BO78" s="295" t="n">
        <v>71</v>
      </c>
      <c r="BP78" s="295" t="n">
        <v>90</v>
      </c>
      <c r="BQ78" s="295" t="n">
        <v>91</v>
      </c>
      <c r="BR78" s="295" t="n">
        <v>135</v>
      </c>
      <c r="BS78" s="295" t="n">
        <v>123</v>
      </c>
      <c r="BT78" s="295" t="n">
        <v>119</v>
      </c>
      <c r="BU78" s="295" t="n">
        <v>134</v>
      </c>
      <c r="BV78" s="310" t="n">
        <v>5</v>
      </c>
      <c r="BX78" s="295" t="s">
        <v>473</v>
      </c>
      <c r="BY78" s="295" t="n">
        <v>881</v>
      </c>
      <c r="BZ78" s="295" t="n">
        <v>30</v>
      </c>
      <c r="CA78" s="295" t="n">
        <v>15</v>
      </c>
      <c r="CB78" s="295" t="n">
        <v>6</v>
      </c>
      <c r="CC78" s="295" t="n">
        <v>51</v>
      </c>
      <c r="CD78" s="295" t="n">
        <v>4</v>
      </c>
      <c r="CE78" s="295" t="n">
        <v>2</v>
      </c>
      <c r="CF78" s="295" t="n">
        <v>1</v>
      </c>
      <c r="CG78" s="295" t="n">
        <v>0</v>
      </c>
      <c r="CH78" s="295" t="n">
        <v>5</v>
      </c>
      <c r="CI78" s="295" t="n">
        <v>5</v>
      </c>
      <c r="CJ78" s="295" t="n">
        <v>6</v>
      </c>
      <c r="CK78" s="310" t="n">
        <v>5</v>
      </c>
      <c r="CM78" s="295" t="s">
        <v>473</v>
      </c>
      <c r="CN78" s="295" t="n">
        <v>12</v>
      </c>
      <c r="CO78" s="295" t="n">
        <v>7</v>
      </c>
      <c r="CP78" s="295" t="n">
        <v>10</v>
      </c>
      <c r="CQ78" s="295" t="n">
        <v>18</v>
      </c>
      <c r="CR78" s="295" t="n">
        <v>22</v>
      </c>
      <c r="CS78" s="295" t="n">
        <v>35</v>
      </c>
      <c r="CT78" s="295" t="n">
        <v>42</v>
      </c>
      <c r="CU78" s="295" t="n">
        <v>51</v>
      </c>
      <c r="CV78" s="295" t="n">
        <v>60</v>
      </c>
      <c r="CW78" s="295" t="n">
        <v>85</v>
      </c>
      <c r="CX78" s="295" t="n">
        <v>115</v>
      </c>
      <c r="CY78" s="295" t="n">
        <v>134</v>
      </c>
      <c r="CZ78" s="295" t="n">
        <v>207</v>
      </c>
      <c r="DA78" s="310" t="n">
        <v>4</v>
      </c>
      <c r="DD78" s="295" t="s">
        <v>474</v>
      </c>
      <c r="DE78" s="295" t="n">
        <v>7.9</v>
      </c>
      <c r="DF78" s="295" t="n">
        <v>11.9</v>
      </c>
      <c r="DG78" s="295" t="n">
        <v>0.5</v>
      </c>
      <c r="DH78" s="295" t="n">
        <v>0.3</v>
      </c>
      <c r="DI78" s="295" t="n">
        <v>0.7</v>
      </c>
      <c r="DJ78" s="295" t="n">
        <v>0.9</v>
      </c>
      <c r="DK78" s="295" t="n">
        <v>1.6</v>
      </c>
      <c r="DL78" s="295" t="n">
        <v>4.5</v>
      </c>
      <c r="DM78" s="295" t="n">
        <v>11.3</v>
      </c>
      <c r="DN78" s="295" t="n">
        <v>24.8</v>
      </c>
      <c r="DO78" s="310" t="n">
        <v>89.1</v>
      </c>
      <c r="DQ78" s="295" t="s">
        <v>474</v>
      </c>
      <c r="DR78" s="295" t="n">
        <v>8.5</v>
      </c>
      <c r="DS78" s="295" t="n">
        <v>12.6</v>
      </c>
      <c r="DT78" s="295" t="n">
        <v>0.5</v>
      </c>
      <c r="DU78" s="295" t="n">
        <v>0.3</v>
      </c>
      <c r="DV78" s="295" t="n">
        <v>1</v>
      </c>
      <c r="DW78" s="295" t="n">
        <v>1.2</v>
      </c>
      <c r="DX78" s="295" t="n">
        <v>1.9</v>
      </c>
      <c r="DY78" s="295" t="n">
        <v>6.1</v>
      </c>
      <c r="DZ78" s="295" t="n">
        <v>15.8</v>
      </c>
      <c r="EA78" s="295" t="n">
        <v>34.9</v>
      </c>
      <c r="EB78" s="310" t="n">
        <v>106.3</v>
      </c>
      <c r="ED78" s="295" t="s">
        <v>474</v>
      </c>
      <c r="EE78" s="295" t="n">
        <v>7.3</v>
      </c>
      <c r="EF78" s="295" t="n">
        <v>11.1</v>
      </c>
      <c r="EG78" s="295" t="n">
        <v>0.5</v>
      </c>
      <c r="EH78" s="295" t="n">
        <v>0.2</v>
      </c>
      <c r="EI78" s="295" t="n">
        <v>0.4</v>
      </c>
      <c r="EJ78" s="295" t="n">
        <v>0.5</v>
      </c>
      <c r="EK78" s="295" t="n">
        <v>1.3</v>
      </c>
      <c r="EL78" s="295" t="n">
        <v>3.1</v>
      </c>
      <c r="EM78" s="295" t="n">
        <v>7.3</v>
      </c>
      <c r="EN78" s="295" t="n">
        <v>16.9</v>
      </c>
      <c r="EO78" s="310" t="n">
        <v>79.6</v>
      </c>
      <c r="ER78" s="295" t="s">
        <v>474</v>
      </c>
      <c r="ES78" s="295" t="n">
        <v>3254279</v>
      </c>
      <c r="ET78" s="295" t="n">
        <v>248179</v>
      </c>
      <c r="EU78" s="295" t="n">
        <v>276775</v>
      </c>
      <c r="EV78" s="295" t="n">
        <v>276267</v>
      </c>
      <c r="EW78" s="295" t="n">
        <v>271928</v>
      </c>
      <c r="EX78" s="295" t="n">
        <v>277890</v>
      </c>
      <c r="EY78" s="295" t="n">
        <v>292148</v>
      </c>
      <c r="EZ78" s="295" t="n">
        <v>226972</v>
      </c>
      <c r="FA78" s="295" t="n">
        <v>197090</v>
      </c>
      <c r="FB78" s="295" t="n">
        <v>190914</v>
      </c>
      <c r="FC78" s="295" t="n">
        <v>178961</v>
      </c>
      <c r="FD78" s="295" t="n">
        <v>170752</v>
      </c>
      <c r="FE78" s="295" t="n">
        <v>155041</v>
      </c>
      <c r="FF78" s="295" t="n">
        <v>132913</v>
      </c>
      <c r="FG78" s="295" t="n">
        <v>113633</v>
      </c>
      <c r="FH78" s="295" t="n">
        <v>96721</v>
      </c>
      <c r="FI78" s="295" t="n">
        <v>74769</v>
      </c>
      <c r="FJ78" s="310" t="n">
        <v>73326</v>
      </c>
      <c r="FM78" s="295" t="s">
        <v>474</v>
      </c>
      <c r="FN78" s="295" t="n">
        <v>1588833</v>
      </c>
      <c r="FO78" s="295" t="n">
        <v>126175</v>
      </c>
      <c r="FP78" s="295" t="n">
        <v>140412</v>
      </c>
      <c r="FQ78" s="295" t="n">
        <v>140275</v>
      </c>
      <c r="FR78" s="295" t="n">
        <v>137674</v>
      </c>
      <c r="FS78" s="295" t="n">
        <v>140453</v>
      </c>
      <c r="FT78" s="295" t="n">
        <v>147071</v>
      </c>
      <c r="FU78" s="295" t="n">
        <v>114674</v>
      </c>
      <c r="FV78" s="295" t="n">
        <v>98805</v>
      </c>
      <c r="FW78" s="295" t="n">
        <v>94441</v>
      </c>
      <c r="FX78" s="295" t="n">
        <v>86336</v>
      </c>
      <c r="FY78" s="295" t="n">
        <v>82182</v>
      </c>
      <c r="FZ78" s="295" t="n">
        <v>73509</v>
      </c>
      <c r="GA78" s="295" t="n">
        <v>61945</v>
      </c>
      <c r="GB78" s="295" t="n">
        <v>51060</v>
      </c>
      <c r="GC78" s="295" t="n">
        <v>41111</v>
      </c>
      <c r="GD78" s="295" t="n">
        <v>29231</v>
      </c>
      <c r="GE78" s="310" t="n">
        <v>23479</v>
      </c>
      <c r="GH78" s="295" t="s">
        <v>474</v>
      </c>
      <c r="GI78" s="295" t="n">
        <v>1665446</v>
      </c>
      <c r="GJ78" s="295" t="n">
        <v>122004</v>
      </c>
      <c r="GK78" s="295" t="n">
        <v>136363</v>
      </c>
      <c r="GL78" s="295" t="n">
        <v>135992</v>
      </c>
      <c r="GM78" s="295" t="n">
        <v>134254</v>
      </c>
      <c r="GN78" s="295" t="n">
        <v>137437</v>
      </c>
      <c r="GO78" s="295" t="n">
        <v>145077</v>
      </c>
      <c r="GP78" s="295" t="n">
        <v>112298</v>
      </c>
      <c r="GQ78" s="295" t="n">
        <v>98285</v>
      </c>
      <c r="GR78" s="295" t="n">
        <v>96473</v>
      </c>
      <c r="GS78" s="295" t="n">
        <v>92625</v>
      </c>
      <c r="GT78" s="295" t="n">
        <v>88570</v>
      </c>
      <c r="GU78" s="295" t="n">
        <v>81532</v>
      </c>
      <c r="GV78" s="295" t="n">
        <v>70968</v>
      </c>
      <c r="GW78" s="295" t="n">
        <v>62573</v>
      </c>
      <c r="GX78" s="295" t="n">
        <v>55610</v>
      </c>
      <c r="GY78" s="295" t="n">
        <v>45538</v>
      </c>
      <c r="GZ78" s="310" t="n">
        <v>49847</v>
      </c>
      <c r="HC78" s="196" t="s">
        <v>194</v>
      </c>
      <c r="HD78" s="197" t="s">
        <v>46</v>
      </c>
      <c r="HE78" s="197" t="n">
        <v>1</v>
      </c>
      <c r="HF78" s="198" t="n">
        <f aca="false">EU74</f>
        <v>3419104</v>
      </c>
      <c r="HG78" s="198" t="n">
        <f aca="false">X74</f>
        <v>901</v>
      </c>
      <c r="HH78" s="199" t="n">
        <f aca="false">HG78/HF78</f>
        <v>0.000263519331380385</v>
      </c>
      <c r="HI78" s="200" t="n">
        <f aca="false">2*HE78*HH78/(2+HE78*HH78)</f>
        <v>0.000263484614735633</v>
      </c>
      <c r="HK78" s="196" t="s">
        <v>194</v>
      </c>
      <c r="HL78" s="197" t="s">
        <v>46</v>
      </c>
      <c r="HM78" s="197" t="n">
        <v>1</v>
      </c>
      <c r="HN78" s="198" t="n">
        <f aca="false">FP74</f>
        <v>1738020</v>
      </c>
      <c r="HO78" s="198" t="n">
        <f aca="false">BC74</f>
        <v>536</v>
      </c>
      <c r="HP78" s="199" t="n">
        <f aca="false">HO78/HN78</f>
        <v>0.000308396911427947</v>
      </c>
      <c r="HQ78" s="200" t="n">
        <f aca="false">2*HM78*HP78/(2+HM78*HP78)</f>
        <v>0.000308349364432131</v>
      </c>
      <c r="HS78" s="196" t="s">
        <v>194</v>
      </c>
      <c r="HT78" s="313" t="n">
        <v>41887</v>
      </c>
      <c r="HU78" s="313" t="n">
        <v>1</v>
      </c>
      <c r="HV78" s="198" t="n">
        <f aca="false">GK74</f>
        <v>1681084</v>
      </c>
      <c r="HW78" s="314" t="n">
        <f aca="false">CH74</f>
        <v>365</v>
      </c>
      <c r="HX78" s="199" t="n">
        <f aca="false">HW78/HV78</f>
        <v>0.000217121809499109</v>
      </c>
      <c r="HY78" s="200" t="n">
        <f aca="false">2*HU78*HX78/(2+HU78*HX78)</f>
        <v>0.000217098241117634</v>
      </c>
      <c r="HZ78" s="160" t="n">
        <f aca="false">HV78+HN78-HF78</f>
        <v>0</v>
      </c>
      <c r="IA78" s="160" t="n">
        <f aca="false">HW78+HO78-HG78</f>
        <v>0</v>
      </c>
      <c r="IM78" s="196" t="s">
        <v>216</v>
      </c>
      <c r="IN78" s="198" t="n">
        <v>24268</v>
      </c>
    </row>
    <row r="79" customFormat="false" ht="15" hidden="false" customHeight="false" outlineLevel="0" collapsed="false">
      <c r="A79" s="295" t="s">
        <v>474</v>
      </c>
      <c r="B79" s="295" t="n">
        <v>55662</v>
      </c>
      <c r="C79" s="295" t="n">
        <v>152</v>
      </c>
      <c r="D79" s="295" t="n">
        <v>7498</v>
      </c>
      <c r="E79" s="295" t="n">
        <v>13493</v>
      </c>
      <c r="F79" s="295" t="n">
        <v>15012</v>
      </c>
      <c r="G79" s="295" t="n">
        <v>11427</v>
      </c>
      <c r="H79" s="295" t="n">
        <v>5657</v>
      </c>
      <c r="I79" s="295" t="n">
        <v>1601</v>
      </c>
      <c r="J79" s="295" t="n">
        <v>104</v>
      </c>
      <c r="K79" s="295" t="n">
        <v>1</v>
      </c>
      <c r="L79" s="310" t="n">
        <v>717</v>
      </c>
      <c r="N79" s="295" t="s">
        <v>474</v>
      </c>
      <c r="O79" s="295" t="n">
        <v>25635</v>
      </c>
      <c r="P79" s="295" t="n">
        <v>335</v>
      </c>
      <c r="Q79" s="295" t="n">
        <v>129</v>
      </c>
      <c r="R79" s="295" t="n">
        <v>199</v>
      </c>
      <c r="S79" s="295" t="n">
        <v>663</v>
      </c>
      <c r="T79" s="295" t="n">
        <v>35</v>
      </c>
      <c r="U79" s="295" t="n">
        <v>46</v>
      </c>
      <c r="V79" s="295" t="n">
        <v>18</v>
      </c>
      <c r="W79" s="295" t="n">
        <v>10</v>
      </c>
      <c r="X79" s="295" t="n">
        <v>66</v>
      </c>
      <c r="Y79" s="295" t="n">
        <v>79</v>
      </c>
      <c r="Z79" s="295" t="n">
        <v>156</v>
      </c>
      <c r="AA79" s="310" t="n">
        <v>233</v>
      </c>
      <c r="AC79" s="295" t="s">
        <v>474</v>
      </c>
      <c r="AD79" s="295" t="n">
        <v>207</v>
      </c>
      <c r="AE79" s="295" t="n">
        <v>243</v>
      </c>
      <c r="AF79" s="295" t="n">
        <v>246</v>
      </c>
      <c r="AG79" s="295" t="n">
        <v>389</v>
      </c>
      <c r="AH79" s="295" t="n">
        <v>588</v>
      </c>
      <c r="AI79" s="295" t="n">
        <v>989</v>
      </c>
      <c r="AJ79" s="295" t="n">
        <v>1363</v>
      </c>
      <c r="AK79" s="295" t="n">
        <v>1892</v>
      </c>
      <c r="AL79" s="295" t="n">
        <v>2257</v>
      </c>
      <c r="AM79" s="295" t="n">
        <v>2963</v>
      </c>
      <c r="AN79" s="295" t="n">
        <v>3688</v>
      </c>
      <c r="AO79" s="295" t="n">
        <v>3918</v>
      </c>
      <c r="AP79" s="295" t="n">
        <v>5586</v>
      </c>
      <c r="AQ79" s="310" t="n">
        <v>0</v>
      </c>
      <c r="AS79" s="295" t="s">
        <v>474</v>
      </c>
      <c r="AT79" s="295" t="n">
        <v>13478</v>
      </c>
      <c r="AU79" s="295" t="n">
        <v>173</v>
      </c>
      <c r="AV79" s="295" t="n">
        <v>74</v>
      </c>
      <c r="AW79" s="295" t="n">
        <v>113</v>
      </c>
      <c r="AX79" s="295" t="n">
        <v>360</v>
      </c>
      <c r="AY79" s="295" t="n">
        <v>16</v>
      </c>
      <c r="AZ79" s="295" t="n">
        <v>23</v>
      </c>
      <c r="BA79" s="295" t="n">
        <v>9</v>
      </c>
      <c r="BB79" s="295" t="n">
        <v>7</v>
      </c>
      <c r="BC79" s="295" t="n">
        <v>45</v>
      </c>
      <c r="BD79" s="295" t="n">
        <v>51</v>
      </c>
      <c r="BE79" s="295" t="n">
        <v>116</v>
      </c>
      <c r="BF79" s="310" t="n">
        <v>172</v>
      </c>
      <c r="BH79" s="295" t="s">
        <v>474</v>
      </c>
      <c r="BI79" s="295" t="n">
        <v>142</v>
      </c>
      <c r="BJ79" s="295" t="n">
        <v>173</v>
      </c>
      <c r="BK79" s="295" t="n">
        <v>153</v>
      </c>
      <c r="BL79" s="295" t="n">
        <v>221</v>
      </c>
      <c r="BM79" s="295" t="n">
        <v>364</v>
      </c>
      <c r="BN79" s="295" t="n">
        <v>659</v>
      </c>
      <c r="BO79" s="295" t="n">
        <v>905</v>
      </c>
      <c r="BP79" s="295" t="n">
        <v>1238</v>
      </c>
      <c r="BQ79" s="295" t="n">
        <v>1413</v>
      </c>
      <c r="BR79" s="295" t="n">
        <v>1808</v>
      </c>
      <c r="BS79" s="295" t="n">
        <v>1979</v>
      </c>
      <c r="BT79" s="295" t="n">
        <v>1786</v>
      </c>
      <c r="BU79" s="295" t="n">
        <v>1838</v>
      </c>
      <c r="BV79" s="310" t="n">
        <v>0</v>
      </c>
      <c r="BX79" s="295" t="s">
        <v>474</v>
      </c>
      <c r="BY79" s="295" t="n">
        <v>12157</v>
      </c>
      <c r="BZ79" s="295" t="n">
        <v>162</v>
      </c>
      <c r="CA79" s="295" t="n">
        <v>55</v>
      </c>
      <c r="CB79" s="295" t="n">
        <v>86</v>
      </c>
      <c r="CC79" s="295" t="n">
        <v>303</v>
      </c>
      <c r="CD79" s="295" t="n">
        <v>19</v>
      </c>
      <c r="CE79" s="295" t="n">
        <v>23</v>
      </c>
      <c r="CF79" s="295" t="n">
        <v>9</v>
      </c>
      <c r="CG79" s="295" t="n">
        <v>3</v>
      </c>
      <c r="CH79" s="295" t="n">
        <v>21</v>
      </c>
      <c r="CI79" s="295" t="n">
        <v>28</v>
      </c>
      <c r="CJ79" s="295" t="n">
        <v>40</v>
      </c>
      <c r="CK79" s="310" t="n">
        <v>61</v>
      </c>
      <c r="CM79" s="295" t="s">
        <v>474</v>
      </c>
      <c r="CN79" s="295" t="n">
        <v>65</v>
      </c>
      <c r="CO79" s="295" t="n">
        <v>70</v>
      </c>
      <c r="CP79" s="295" t="n">
        <v>93</v>
      </c>
      <c r="CQ79" s="295" t="n">
        <v>168</v>
      </c>
      <c r="CR79" s="295" t="n">
        <v>224</v>
      </c>
      <c r="CS79" s="295" t="n">
        <v>330</v>
      </c>
      <c r="CT79" s="295" t="n">
        <v>458</v>
      </c>
      <c r="CU79" s="295" t="n">
        <v>654</v>
      </c>
      <c r="CV79" s="295" t="n">
        <v>844</v>
      </c>
      <c r="CW79" s="295" t="n">
        <v>1155</v>
      </c>
      <c r="CX79" s="295" t="n">
        <v>1709</v>
      </c>
      <c r="CY79" s="295" t="n">
        <v>2132</v>
      </c>
      <c r="CZ79" s="295" t="n">
        <v>3748</v>
      </c>
      <c r="DA79" s="310" t="n">
        <v>0</v>
      </c>
      <c r="DD79" s="295" t="s">
        <v>475</v>
      </c>
      <c r="DE79" s="295" t="n">
        <v>6</v>
      </c>
      <c r="DF79" s="295" t="n">
        <v>18.2</v>
      </c>
      <c r="DG79" s="295" t="n">
        <v>0.6</v>
      </c>
      <c r="DH79" s="295" t="n">
        <v>0.3</v>
      </c>
      <c r="DI79" s="295" t="n">
        <v>0.7</v>
      </c>
      <c r="DJ79" s="295" t="n">
        <v>1.1</v>
      </c>
      <c r="DK79" s="295" t="n">
        <v>1.9</v>
      </c>
      <c r="DL79" s="295" t="n">
        <v>5.5</v>
      </c>
      <c r="DM79" s="295" t="n">
        <v>12.7</v>
      </c>
      <c r="DN79" s="295" t="n">
        <v>26.5</v>
      </c>
      <c r="DO79" s="310" t="n">
        <v>87.3</v>
      </c>
      <c r="DQ79" s="295" t="s">
        <v>475</v>
      </c>
      <c r="DR79" s="295" t="n">
        <v>6.7</v>
      </c>
      <c r="DS79" s="295" t="n">
        <v>22.4</v>
      </c>
      <c r="DT79" s="295" t="n">
        <v>0.6</v>
      </c>
      <c r="DU79" s="295" t="n">
        <v>0.4</v>
      </c>
      <c r="DV79" s="295" t="n">
        <v>0.9</v>
      </c>
      <c r="DW79" s="295" t="n">
        <v>1.4</v>
      </c>
      <c r="DX79" s="295" t="n">
        <v>2.4</v>
      </c>
      <c r="DY79" s="295" t="n">
        <v>6.7</v>
      </c>
      <c r="DZ79" s="295" t="n">
        <v>16.6</v>
      </c>
      <c r="EA79" s="295" t="n">
        <v>36</v>
      </c>
      <c r="EB79" s="310" t="n">
        <v>104.3</v>
      </c>
      <c r="ED79" s="295" t="s">
        <v>475</v>
      </c>
      <c r="EE79" s="295" t="n">
        <v>5.2</v>
      </c>
      <c r="EF79" s="295" t="n">
        <v>13.7</v>
      </c>
      <c r="EG79" s="295" t="n">
        <v>0.6</v>
      </c>
      <c r="EH79" s="295" t="n">
        <v>0.2</v>
      </c>
      <c r="EI79" s="295" t="n">
        <v>0.5</v>
      </c>
      <c r="EJ79" s="295" t="n">
        <v>0.7</v>
      </c>
      <c r="EK79" s="295" t="n">
        <v>1.5</v>
      </c>
      <c r="EL79" s="295" t="n">
        <v>4.2</v>
      </c>
      <c r="EM79" s="295" t="n">
        <v>9</v>
      </c>
      <c r="EN79" s="295" t="n">
        <v>18.8</v>
      </c>
      <c r="EO79" s="310" t="n">
        <v>76.4</v>
      </c>
      <c r="ER79" s="295" t="s">
        <v>475</v>
      </c>
      <c r="ES79" s="295" t="n">
        <v>980813</v>
      </c>
      <c r="ET79" s="295" t="n">
        <v>99376</v>
      </c>
      <c r="EU79" s="295" t="n">
        <v>105466</v>
      </c>
      <c r="EV79" s="295" t="n">
        <v>105805</v>
      </c>
      <c r="EW79" s="295" t="n">
        <v>99807</v>
      </c>
      <c r="EX79" s="295" t="n">
        <v>88110</v>
      </c>
      <c r="EY79" s="295" t="n">
        <v>79489</v>
      </c>
      <c r="EZ79" s="295" t="n">
        <v>61319</v>
      </c>
      <c r="FA79" s="295" t="n">
        <v>55583</v>
      </c>
      <c r="FB79" s="295" t="n">
        <v>55304</v>
      </c>
      <c r="FC79" s="295" t="n">
        <v>50018</v>
      </c>
      <c r="FD79" s="295" t="n">
        <v>44954</v>
      </c>
      <c r="FE79" s="295" t="n">
        <v>36327</v>
      </c>
      <c r="FF79" s="295" t="n">
        <v>28954</v>
      </c>
      <c r="FG79" s="295" t="n">
        <v>24296</v>
      </c>
      <c r="FH79" s="295" t="n">
        <v>19071</v>
      </c>
      <c r="FI79" s="295" t="n">
        <v>13584</v>
      </c>
      <c r="FJ79" s="310" t="n">
        <v>13350</v>
      </c>
      <c r="FM79" s="295" t="s">
        <v>475</v>
      </c>
      <c r="FN79" s="295" t="n">
        <v>486406</v>
      </c>
      <c r="FO79" s="295" t="n">
        <v>50107</v>
      </c>
      <c r="FP79" s="295" t="n">
        <v>53353</v>
      </c>
      <c r="FQ79" s="295" t="n">
        <v>53674</v>
      </c>
      <c r="FR79" s="295" t="n">
        <v>50760</v>
      </c>
      <c r="FS79" s="295" t="n">
        <v>44927</v>
      </c>
      <c r="FT79" s="295" t="n">
        <v>39287</v>
      </c>
      <c r="FU79" s="295" t="n">
        <v>30249</v>
      </c>
      <c r="FV79" s="295" t="n">
        <v>27499</v>
      </c>
      <c r="FW79" s="295" t="n">
        <v>27388</v>
      </c>
      <c r="FX79" s="295" t="n">
        <v>24543</v>
      </c>
      <c r="FY79" s="295" t="n">
        <v>22698</v>
      </c>
      <c r="FZ79" s="295" t="n">
        <v>18189</v>
      </c>
      <c r="GA79" s="295" t="n">
        <v>13892</v>
      </c>
      <c r="GB79" s="295" t="n">
        <v>10975</v>
      </c>
      <c r="GC79" s="295" t="n">
        <v>8316</v>
      </c>
      <c r="GD79" s="295" t="n">
        <v>5705</v>
      </c>
      <c r="GE79" s="310" t="n">
        <v>4844</v>
      </c>
      <c r="GH79" s="295" t="s">
        <v>475</v>
      </c>
      <c r="GI79" s="295" t="n">
        <v>494407</v>
      </c>
      <c r="GJ79" s="295" t="n">
        <v>49269</v>
      </c>
      <c r="GK79" s="295" t="n">
        <v>52113</v>
      </c>
      <c r="GL79" s="295" t="n">
        <v>52131</v>
      </c>
      <c r="GM79" s="295" t="n">
        <v>49047</v>
      </c>
      <c r="GN79" s="295" t="n">
        <v>43183</v>
      </c>
      <c r="GO79" s="295" t="n">
        <v>40202</v>
      </c>
      <c r="GP79" s="295" t="n">
        <v>31070</v>
      </c>
      <c r="GQ79" s="295" t="n">
        <v>28084</v>
      </c>
      <c r="GR79" s="295" t="n">
        <v>27916</v>
      </c>
      <c r="GS79" s="295" t="n">
        <v>25475</v>
      </c>
      <c r="GT79" s="295" t="n">
        <v>22256</v>
      </c>
      <c r="GU79" s="295" t="n">
        <v>18138</v>
      </c>
      <c r="GV79" s="295" t="n">
        <v>15062</v>
      </c>
      <c r="GW79" s="295" t="n">
        <v>13321</v>
      </c>
      <c r="GX79" s="295" t="n">
        <v>10755</v>
      </c>
      <c r="GY79" s="295" t="n">
        <v>7879</v>
      </c>
      <c r="GZ79" s="310" t="n">
        <v>8506</v>
      </c>
      <c r="HC79" s="203" t="s">
        <v>200</v>
      </c>
      <c r="HD79" s="204" t="s">
        <v>33</v>
      </c>
      <c r="HE79" s="204" t="n">
        <v>1</v>
      </c>
      <c r="HF79" s="205" t="n">
        <f aca="false">EV74</f>
        <v>3456317</v>
      </c>
      <c r="HG79" s="205" t="n">
        <f aca="false">Y74</f>
        <v>1028</v>
      </c>
      <c r="HH79" s="206" t="n">
        <f aca="false">HG79/HF79</f>
        <v>0.000297426422402806</v>
      </c>
      <c r="HI79" s="207" t="n">
        <f aca="false">2*HE79*HH79/(2+HE79*HH79)</f>
        <v>0.000297382197741226</v>
      </c>
      <c r="HK79" s="203" t="s">
        <v>200</v>
      </c>
      <c r="HL79" s="204" t="s">
        <v>33</v>
      </c>
      <c r="HM79" s="204" t="n">
        <v>1</v>
      </c>
      <c r="HN79" s="205" t="n">
        <f aca="false">FQ74</f>
        <v>1755899</v>
      </c>
      <c r="HO79" s="205" t="n">
        <f aca="false">BD74</f>
        <v>624</v>
      </c>
      <c r="HP79" s="206" t="n">
        <f aca="false">HO79/HN79</f>
        <v>0.000355373515219269</v>
      </c>
      <c r="HQ79" s="207" t="n">
        <f aca="false">2*HM79*HP79/(2+HM79*HP79)</f>
        <v>0.000355310381269677</v>
      </c>
      <c r="HS79" s="203" t="s">
        <v>200</v>
      </c>
      <c r="HT79" s="316" t="n">
        <v>41913</v>
      </c>
      <c r="HU79" s="316" t="n">
        <v>1</v>
      </c>
      <c r="HV79" s="205" t="n">
        <f aca="false">GL74</f>
        <v>1700418</v>
      </c>
      <c r="HW79" s="317" t="n">
        <f aca="false">CI74</f>
        <v>401</v>
      </c>
      <c r="HX79" s="206" t="n">
        <f aca="false">HW79/HV79</f>
        <v>0.000235824367890719</v>
      </c>
      <c r="HY79" s="207" t="n">
        <f aca="false">2*HU79*HX79/(2+HU79*HX79)</f>
        <v>0.000235796564602819</v>
      </c>
      <c r="HZ79" s="160" t="n">
        <f aca="false">HV79+HN79-HF79</f>
        <v>0</v>
      </c>
      <c r="IA79" s="160" t="n">
        <f aca="false">HW79+HO79-HG79</f>
        <v>-3</v>
      </c>
      <c r="IC79" s="0" t="s">
        <v>476</v>
      </c>
      <c r="IJ79" s="0" t="s">
        <v>410</v>
      </c>
      <c r="IL79" s="0" t="s">
        <v>32</v>
      </c>
      <c r="IM79" s="203" t="n">
        <v>90</v>
      </c>
      <c r="IN79" s="205" t="n">
        <v>13706</v>
      </c>
    </row>
    <row r="80" customFormat="false" ht="15" hidden="false" customHeight="false" outlineLevel="0" collapsed="false">
      <c r="A80" s="295" t="s">
        <v>475</v>
      </c>
      <c r="B80" s="295" t="n">
        <v>19805</v>
      </c>
      <c r="C80" s="295" t="n">
        <v>98</v>
      </c>
      <c r="D80" s="295" t="n">
        <v>3755</v>
      </c>
      <c r="E80" s="295" t="n">
        <v>5295</v>
      </c>
      <c r="F80" s="295" t="n">
        <v>4703</v>
      </c>
      <c r="G80" s="295" t="n">
        <v>3248</v>
      </c>
      <c r="H80" s="295" t="n">
        <v>1823</v>
      </c>
      <c r="I80" s="295" t="n">
        <v>577</v>
      </c>
      <c r="J80" s="295" t="n">
        <v>27</v>
      </c>
      <c r="K80" s="295" t="n">
        <v>1</v>
      </c>
      <c r="L80" s="310" t="n">
        <v>278</v>
      </c>
      <c r="N80" s="295" t="s">
        <v>475</v>
      </c>
      <c r="O80" s="295" t="n">
        <v>5881</v>
      </c>
      <c r="P80" s="295" t="n">
        <v>203</v>
      </c>
      <c r="Q80" s="295" t="n">
        <v>47</v>
      </c>
      <c r="R80" s="295" t="n">
        <v>111</v>
      </c>
      <c r="S80" s="295" t="n">
        <v>361</v>
      </c>
      <c r="T80" s="295" t="n">
        <v>15</v>
      </c>
      <c r="U80" s="295" t="n">
        <v>13</v>
      </c>
      <c r="V80" s="295" t="n">
        <v>8</v>
      </c>
      <c r="W80" s="295" t="n">
        <v>11</v>
      </c>
      <c r="X80" s="295" t="n">
        <v>29</v>
      </c>
      <c r="Y80" s="295" t="n">
        <v>38</v>
      </c>
      <c r="Z80" s="295" t="n">
        <v>70</v>
      </c>
      <c r="AA80" s="310" t="n">
        <v>62</v>
      </c>
      <c r="AC80" s="295" t="s">
        <v>475</v>
      </c>
      <c r="AD80" s="295" t="n">
        <v>64</v>
      </c>
      <c r="AE80" s="295" t="n">
        <v>86</v>
      </c>
      <c r="AF80" s="295" t="n">
        <v>79</v>
      </c>
      <c r="AG80" s="295" t="n">
        <v>137</v>
      </c>
      <c r="AH80" s="295" t="n">
        <v>235</v>
      </c>
      <c r="AI80" s="295" t="n">
        <v>285</v>
      </c>
      <c r="AJ80" s="295" t="n">
        <v>382</v>
      </c>
      <c r="AK80" s="295" t="n">
        <v>449</v>
      </c>
      <c r="AL80" s="295" t="n">
        <v>518</v>
      </c>
      <c r="AM80" s="295" t="n">
        <v>630</v>
      </c>
      <c r="AN80" s="295" t="n">
        <v>730</v>
      </c>
      <c r="AO80" s="295" t="n">
        <v>677</v>
      </c>
      <c r="AP80" s="295" t="n">
        <v>944</v>
      </c>
      <c r="AQ80" s="310" t="n">
        <v>58</v>
      </c>
      <c r="AS80" s="295" t="s">
        <v>475</v>
      </c>
      <c r="AT80" s="295" t="n">
        <v>3282</v>
      </c>
      <c r="AU80" s="295" t="n">
        <v>132</v>
      </c>
      <c r="AV80" s="295" t="n">
        <v>27</v>
      </c>
      <c r="AW80" s="295" t="n">
        <v>68</v>
      </c>
      <c r="AX80" s="295" t="n">
        <v>227</v>
      </c>
      <c r="AY80" s="295" t="n">
        <v>9</v>
      </c>
      <c r="AZ80" s="295" t="n">
        <v>5</v>
      </c>
      <c r="BA80" s="295" t="n">
        <v>5</v>
      </c>
      <c r="BB80" s="295" t="n">
        <v>4</v>
      </c>
      <c r="BC80" s="295" t="n">
        <v>20</v>
      </c>
      <c r="BD80" s="295" t="n">
        <v>27</v>
      </c>
      <c r="BE80" s="295" t="n">
        <v>41</v>
      </c>
      <c r="BF80" s="310" t="n">
        <v>46</v>
      </c>
      <c r="BH80" s="295" t="s">
        <v>475</v>
      </c>
      <c r="BI80" s="295" t="n">
        <v>45</v>
      </c>
      <c r="BJ80" s="295" t="n">
        <v>55</v>
      </c>
      <c r="BK80" s="295" t="n">
        <v>46</v>
      </c>
      <c r="BL80" s="295" t="n">
        <v>84</v>
      </c>
      <c r="BM80" s="295" t="n">
        <v>147</v>
      </c>
      <c r="BN80" s="295" t="n">
        <v>171</v>
      </c>
      <c r="BO80" s="295" t="n">
        <v>249</v>
      </c>
      <c r="BP80" s="295" t="n">
        <v>284</v>
      </c>
      <c r="BQ80" s="295" t="n">
        <v>320</v>
      </c>
      <c r="BR80" s="295" t="n">
        <v>374</v>
      </c>
      <c r="BS80" s="295" t="n">
        <v>421</v>
      </c>
      <c r="BT80" s="295" t="n">
        <v>325</v>
      </c>
      <c r="BU80" s="295" t="n">
        <v>354</v>
      </c>
      <c r="BV80" s="310" t="n">
        <v>23</v>
      </c>
      <c r="BX80" s="295" t="s">
        <v>475</v>
      </c>
      <c r="BY80" s="295" t="n">
        <v>2569</v>
      </c>
      <c r="BZ80" s="295" t="n">
        <v>70</v>
      </c>
      <c r="CA80" s="295" t="n">
        <v>20</v>
      </c>
      <c r="CB80" s="295" t="n">
        <v>43</v>
      </c>
      <c r="CC80" s="295" t="n">
        <v>133</v>
      </c>
      <c r="CD80" s="295" t="n">
        <v>6</v>
      </c>
      <c r="CE80" s="295" t="n">
        <v>8</v>
      </c>
      <c r="CF80" s="295" t="n">
        <v>3</v>
      </c>
      <c r="CG80" s="295" t="n">
        <v>7</v>
      </c>
      <c r="CH80" s="295" t="n">
        <v>9</v>
      </c>
      <c r="CI80" s="295" t="n">
        <v>11</v>
      </c>
      <c r="CJ80" s="295" t="n">
        <v>29</v>
      </c>
      <c r="CK80" s="310" t="n">
        <v>16</v>
      </c>
      <c r="CM80" s="295" t="s">
        <v>475</v>
      </c>
      <c r="CN80" s="295" t="n">
        <v>19</v>
      </c>
      <c r="CO80" s="295" t="n">
        <v>31</v>
      </c>
      <c r="CP80" s="295" t="n">
        <v>32</v>
      </c>
      <c r="CQ80" s="295" t="n">
        <v>52</v>
      </c>
      <c r="CR80" s="295" t="n">
        <v>88</v>
      </c>
      <c r="CS80" s="295" t="n">
        <v>114</v>
      </c>
      <c r="CT80" s="295" t="n">
        <v>133</v>
      </c>
      <c r="CU80" s="295" t="n">
        <v>165</v>
      </c>
      <c r="CV80" s="295" t="n">
        <v>198</v>
      </c>
      <c r="CW80" s="295" t="n">
        <v>255</v>
      </c>
      <c r="CX80" s="295" t="n">
        <v>309</v>
      </c>
      <c r="CY80" s="295" t="n">
        <v>352</v>
      </c>
      <c r="CZ80" s="295" t="n">
        <v>590</v>
      </c>
      <c r="DA80" s="310" t="n">
        <v>9</v>
      </c>
      <c r="DD80" s="295" t="s">
        <v>477</v>
      </c>
      <c r="DE80" s="295" t="n">
        <v>6.1</v>
      </c>
      <c r="DF80" s="295" t="n">
        <v>19.9</v>
      </c>
      <c r="DG80" s="295" t="n">
        <v>0.9</v>
      </c>
      <c r="DH80" s="295" t="n">
        <v>0.3</v>
      </c>
      <c r="DI80" s="295" t="n">
        <v>0.9</v>
      </c>
      <c r="DJ80" s="295" t="n">
        <v>1.1</v>
      </c>
      <c r="DK80" s="295" t="n">
        <v>2.2</v>
      </c>
      <c r="DL80" s="295" t="n">
        <v>6.1</v>
      </c>
      <c r="DM80" s="295" t="n">
        <v>14.2</v>
      </c>
      <c r="DN80" s="295" t="n">
        <v>30.6</v>
      </c>
      <c r="DO80" s="310" t="n">
        <v>100.2</v>
      </c>
      <c r="DQ80" s="295" t="s">
        <v>477</v>
      </c>
      <c r="DR80" s="295" t="n">
        <v>7</v>
      </c>
      <c r="DS80" s="295" t="n">
        <v>22</v>
      </c>
      <c r="DT80" s="295" t="n">
        <v>0.7</v>
      </c>
      <c r="DU80" s="295" t="n">
        <v>0.4</v>
      </c>
      <c r="DV80" s="295" t="n">
        <v>1.3</v>
      </c>
      <c r="DW80" s="295" t="n">
        <v>1.5</v>
      </c>
      <c r="DX80" s="295" t="n">
        <v>2.5</v>
      </c>
      <c r="DY80" s="295" t="n">
        <v>7.7</v>
      </c>
      <c r="DZ80" s="295" t="n">
        <v>19.2</v>
      </c>
      <c r="EA80" s="295" t="n">
        <v>41.4</v>
      </c>
      <c r="EB80" s="310" t="n">
        <v>115.4</v>
      </c>
      <c r="ED80" s="295" t="s">
        <v>477</v>
      </c>
      <c r="EE80" s="295" t="n">
        <v>5.3</v>
      </c>
      <c r="EF80" s="295" t="n">
        <v>17.7</v>
      </c>
      <c r="EG80" s="295" t="n">
        <v>1.1</v>
      </c>
      <c r="EH80" s="295" t="n">
        <v>0.3</v>
      </c>
      <c r="EI80" s="295" t="n">
        <v>0.5</v>
      </c>
      <c r="EJ80" s="295" t="n">
        <v>0.8</v>
      </c>
      <c r="EK80" s="295" t="n">
        <v>1.9</v>
      </c>
      <c r="EL80" s="295" t="n">
        <v>4.5</v>
      </c>
      <c r="EM80" s="295" t="n">
        <v>9.1</v>
      </c>
      <c r="EN80" s="295" t="n">
        <v>21.7</v>
      </c>
      <c r="EO80" s="310" t="n">
        <v>89.7</v>
      </c>
      <c r="ER80" s="295" t="s">
        <v>477</v>
      </c>
      <c r="ES80" s="295" t="n">
        <v>1024934</v>
      </c>
      <c r="ET80" s="295" t="n">
        <v>102689</v>
      </c>
      <c r="EU80" s="295" t="n">
        <v>117115</v>
      </c>
      <c r="EV80" s="295" t="n">
        <v>117951</v>
      </c>
      <c r="EW80" s="295" t="n">
        <v>107159</v>
      </c>
      <c r="EX80" s="295" t="n">
        <v>93643</v>
      </c>
      <c r="EY80" s="295" t="n">
        <v>81267</v>
      </c>
      <c r="EZ80" s="295" t="n">
        <v>63603</v>
      </c>
      <c r="FA80" s="295" t="n">
        <v>57655</v>
      </c>
      <c r="FB80" s="295" t="n">
        <v>57263</v>
      </c>
      <c r="FC80" s="295" t="n">
        <v>52407</v>
      </c>
      <c r="FD80" s="295" t="n">
        <v>45586</v>
      </c>
      <c r="FE80" s="295" t="n">
        <v>35298</v>
      </c>
      <c r="FF80" s="295" t="n">
        <v>28077</v>
      </c>
      <c r="FG80" s="295" t="n">
        <v>23981</v>
      </c>
      <c r="FH80" s="295" t="n">
        <v>18670</v>
      </c>
      <c r="FI80" s="295" t="n">
        <v>12755</v>
      </c>
      <c r="FJ80" s="310" t="n">
        <v>9815</v>
      </c>
      <c r="FM80" s="295" t="s">
        <v>477</v>
      </c>
      <c r="FN80" s="295" t="n">
        <v>513093</v>
      </c>
      <c r="FO80" s="295" t="n">
        <v>52231</v>
      </c>
      <c r="FP80" s="295" t="n">
        <v>59654</v>
      </c>
      <c r="FQ80" s="295" t="n">
        <v>59959</v>
      </c>
      <c r="FR80" s="295" t="n">
        <v>54727</v>
      </c>
      <c r="FS80" s="295" t="n">
        <v>47497</v>
      </c>
      <c r="FT80" s="295" t="n">
        <v>40749</v>
      </c>
      <c r="FU80" s="295" t="n">
        <v>31485</v>
      </c>
      <c r="FV80" s="295" t="n">
        <v>28608</v>
      </c>
      <c r="FW80" s="295" t="n">
        <v>28635</v>
      </c>
      <c r="FX80" s="295" t="n">
        <v>26117</v>
      </c>
      <c r="FY80" s="295" t="n">
        <v>23219</v>
      </c>
      <c r="FZ80" s="295" t="n">
        <v>18045</v>
      </c>
      <c r="GA80" s="295" t="n">
        <v>13622</v>
      </c>
      <c r="GB80" s="295" t="n">
        <v>11035</v>
      </c>
      <c r="GC80" s="295" t="n">
        <v>8262</v>
      </c>
      <c r="GD80" s="295" t="n">
        <v>5415</v>
      </c>
      <c r="GE80" s="310" t="n">
        <v>3833</v>
      </c>
      <c r="GH80" s="295" t="s">
        <v>477</v>
      </c>
      <c r="GI80" s="295" t="n">
        <v>511841</v>
      </c>
      <c r="GJ80" s="295" t="n">
        <v>50458</v>
      </c>
      <c r="GK80" s="295" t="n">
        <v>57461</v>
      </c>
      <c r="GL80" s="295" t="n">
        <v>57992</v>
      </c>
      <c r="GM80" s="295" t="n">
        <v>52432</v>
      </c>
      <c r="GN80" s="295" t="n">
        <v>46146</v>
      </c>
      <c r="GO80" s="295" t="n">
        <v>40518</v>
      </c>
      <c r="GP80" s="295" t="n">
        <v>32118</v>
      </c>
      <c r="GQ80" s="295" t="n">
        <v>29047</v>
      </c>
      <c r="GR80" s="295" t="n">
        <v>28628</v>
      </c>
      <c r="GS80" s="295" t="n">
        <v>26290</v>
      </c>
      <c r="GT80" s="295" t="n">
        <v>22367</v>
      </c>
      <c r="GU80" s="295" t="n">
        <v>17253</v>
      </c>
      <c r="GV80" s="295" t="n">
        <v>14455</v>
      </c>
      <c r="GW80" s="295" t="n">
        <v>12946</v>
      </c>
      <c r="GX80" s="295" t="n">
        <v>10408</v>
      </c>
      <c r="GY80" s="295" t="n">
        <v>7340</v>
      </c>
      <c r="GZ80" s="310" t="n">
        <v>5982</v>
      </c>
      <c r="HC80" s="196" t="s">
        <v>202</v>
      </c>
      <c r="HD80" s="197" t="s">
        <v>34</v>
      </c>
      <c r="HE80" s="197" t="n">
        <v>1</v>
      </c>
      <c r="HF80" s="198" t="n">
        <f aca="false">EW74</f>
        <v>3361395</v>
      </c>
      <c r="HG80" s="198" t="n">
        <f aca="false">Z74</f>
        <v>2370</v>
      </c>
      <c r="HH80" s="199" t="n">
        <f aca="false">HG80/HF80</f>
        <v>0.000705064415220467</v>
      </c>
      <c r="HI80" s="200" t="n">
        <f aca="false">2*HE80*HH80/(2+HE80*HH80)</f>
        <v>0.000704815944899452</v>
      </c>
      <c r="HK80" s="196" t="s">
        <v>202</v>
      </c>
      <c r="HL80" s="197" t="s">
        <v>34</v>
      </c>
      <c r="HM80" s="197" t="n">
        <v>1</v>
      </c>
      <c r="HN80" s="198" t="n">
        <f aca="false">FR74</f>
        <v>1705978</v>
      </c>
      <c r="HO80" s="198" t="n">
        <f aca="false">BE74</f>
        <v>1660</v>
      </c>
      <c r="HP80" s="199" t="n">
        <f aca="false">HO80/HN80</f>
        <v>0.000973048890431178</v>
      </c>
      <c r="HQ80" s="200" t="n">
        <f aca="false">2*HM80*HP80/(2+HM80*HP80)</f>
        <v>0.000972575708574134</v>
      </c>
      <c r="HS80" s="196" t="s">
        <v>202</v>
      </c>
      <c r="HT80" s="313" t="s">
        <v>34</v>
      </c>
      <c r="HU80" s="313" t="n">
        <v>1</v>
      </c>
      <c r="HV80" s="198" t="n">
        <f aca="false">GM74</f>
        <v>1655417</v>
      </c>
      <c r="HW80" s="314" t="n">
        <f aca="false">CJ74</f>
        <v>706</v>
      </c>
      <c r="HX80" s="199" t="n">
        <f aca="false">HW80/HV80</f>
        <v>0.000426478645561813</v>
      </c>
      <c r="HY80" s="200" t="n">
        <f aca="false">2*HU80*HX80/(2+HU80*HX80)</f>
        <v>0.000426387722932533</v>
      </c>
      <c r="HZ80" s="160" t="n">
        <f aca="false">HV80+HN80-HF80</f>
        <v>0</v>
      </c>
      <c r="IA80" s="160" t="n">
        <f aca="false">HW80+HO80-HG80</f>
        <v>-4</v>
      </c>
      <c r="IM80" s="196" t="n">
        <v>95</v>
      </c>
      <c r="IN80" s="198" t="n">
        <v>5319</v>
      </c>
    </row>
    <row r="81" customFormat="false" ht="15" hidden="false" customHeight="false" outlineLevel="0" collapsed="false">
      <c r="A81" s="295" t="s">
        <v>477</v>
      </c>
      <c r="B81" s="295" t="n">
        <v>23140</v>
      </c>
      <c r="C81" s="295" t="n">
        <v>270</v>
      </c>
      <c r="D81" s="295" t="n">
        <v>5388</v>
      </c>
      <c r="E81" s="295" t="n">
        <v>6687</v>
      </c>
      <c r="F81" s="295" t="n">
        <v>5131</v>
      </c>
      <c r="G81" s="295" t="n">
        <v>3225</v>
      </c>
      <c r="H81" s="295" t="n">
        <v>1698</v>
      </c>
      <c r="I81" s="295" t="n">
        <v>508</v>
      </c>
      <c r="J81" s="295" t="n">
        <v>40</v>
      </c>
      <c r="K81" s="295" t="n">
        <v>10</v>
      </c>
      <c r="L81" s="310" t="n">
        <v>183</v>
      </c>
      <c r="N81" s="295" t="s">
        <v>477</v>
      </c>
      <c r="O81" s="295" t="n">
        <v>6278</v>
      </c>
      <c r="P81" s="295" t="n">
        <v>239</v>
      </c>
      <c r="Q81" s="295" t="n">
        <v>75</v>
      </c>
      <c r="R81" s="295" t="n">
        <v>147</v>
      </c>
      <c r="S81" s="295" t="n">
        <v>461</v>
      </c>
      <c r="T81" s="295" t="n">
        <v>46</v>
      </c>
      <c r="U81" s="295" t="n">
        <v>11</v>
      </c>
      <c r="V81" s="295" t="n">
        <v>9</v>
      </c>
      <c r="W81" s="295" t="n">
        <v>6</v>
      </c>
      <c r="X81" s="295" t="n">
        <v>38</v>
      </c>
      <c r="Y81" s="295" t="n">
        <v>41</v>
      </c>
      <c r="Z81" s="295" t="n">
        <v>93</v>
      </c>
      <c r="AA81" s="310" t="n">
        <v>91</v>
      </c>
      <c r="AC81" s="295" t="s">
        <v>477</v>
      </c>
      <c r="AD81" s="295" t="n">
        <v>97</v>
      </c>
      <c r="AE81" s="295" t="n">
        <v>68</v>
      </c>
      <c r="AF81" s="295" t="n">
        <v>84</v>
      </c>
      <c r="AG81" s="295" t="n">
        <v>168</v>
      </c>
      <c r="AH81" s="295" t="n">
        <v>249</v>
      </c>
      <c r="AI81" s="295" t="n">
        <v>351</v>
      </c>
      <c r="AJ81" s="295" t="n">
        <v>408</v>
      </c>
      <c r="AK81" s="295" t="n">
        <v>490</v>
      </c>
      <c r="AL81" s="295" t="n">
        <v>587</v>
      </c>
      <c r="AM81" s="295" t="n">
        <v>717</v>
      </c>
      <c r="AN81" s="295" t="n">
        <v>773</v>
      </c>
      <c r="AO81" s="295" t="n">
        <v>648</v>
      </c>
      <c r="AP81" s="295" t="n">
        <v>841</v>
      </c>
      <c r="AQ81" s="310" t="n">
        <v>1</v>
      </c>
      <c r="AS81" s="295" t="s">
        <v>477</v>
      </c>
      <c r="AT81" s="295" t="n">
        <v>3573</v>
      </c>
      <c r="AU81" s="295" t="n">
        <v>136</v>
      </c>
      <c r="AV81" s="295" t="n">
        <v>41</v>
      </c>
      <c r="AW81" s="295" t="n">
        <v>85</v>
      </c>
      <c r="AX81" s="295" t="n">
        <v>262</v>
      </c>
      <c r="AY81" s="295" t="n">
        <v>19</v>
      </c>
      <c r="AZ81" s="295" t="n">
        <v>6</v>
      </c>
      <c r="BA81" s="295" t="n">
        <v>1</v>
      </c>
      <c r="BB81" s="295" t="n">
        <v>2</v>
      </c>
      <c r="BC81" s="295" t="n">
        <v>22</v>
      </c>
      <c r="BD81" s="295" t="n">
        <v>21</v>
      </c>
      <c r="BE81" s="295" t="n">
        <v>64</v>
      </c>
      <c r="BF81" s="310" t="n">
        <v>67</v>
      </c>
      <c r="BH81" s="295" t="s">
        <v>477</v>
      </c>
      <c r="BI81" s="295" t="n">
        <v>65</v>
      </c>
      <c r="BJ81" s="295" t="n">
        <v>45</v>
      </c>
      <c r="BK81" s="295" t="n">
        <v>55</v>
      </c>
      <c r="BL81" s="295" t="n">
        <v>89</v>
      </c>
      <c r="BM81" s="295" t="n">
        <v>165</v>
      </c>
      <c r="BN81" s="295" t="n">
        <v>216</v>
      </c>
      <c r="BO81" s="295" t="n">
        <v>280</v>
      </c>
      <c r="BP81" s="295" t="n">
        <v>328</v>
      </c>
      <c r="BQ81" s="295" t="n">
        <v>374</v>
      </c>
      <c r="BR81" s="295" t="n">
        <v>424</v>
      </c>
      <c r="BS81" s="295" t="n">
        <v>415</v>
      </c>
      <c r="BT81" s="295" t="n">
        <v>333</v>
      </c>
      <c r="BU81" s="295" t="n">
        <v>319</v>
      </c>
      <c r="BV81" s="310" t="n">
        <v>1</v>
      </c>
      <c r="BX81" s="295" t="s">
        <v>477</v>
      </c>
      <c r="BY81" s="295" t="n">
        <v>2705</v>
      </c>
      <c r="BZ81" s="295" t="n">
        <v>103</v>
      </c>
      <c r="CA81" s="295" t="n">
        <v>34</v>
      </c>
      <c r="CB81" s="295" t="n">
        <v>62</v>
      </c>
      <c r="CC81" s="295" t="n">
        <v>199</v>
      </c>
      <c r="CD81" s="295" t="n">
        <v>27</v>
      </c>
      <c r="CE81" s="295" t="n">
        <v>5</v>
      </c>
      <c r="CF81" s="295" t="n">
        <v>8</v>
      </c>
      <c r="CG81" s="295" t="n">
        <v>4</v>
      </c>
      <c r="CH81" s="295" t="n">
        <v>16</v>
      </c>
      <c r="CI81" s="295" t="n">
        <v>20</v>
      </c>
      <c r="CJ81" s="295" t="n">
        <v>29</v>
      </c>
      <c r="CK81" s="310" t="n">
        <v>24</v>
      </c>
      <c r="CM81" s="295" t="s">
        <v>477</v>
      </c>
      <c r="CN81" s="295" t="n">
        <v>32</v>
      </c>
      <c r="CO81" s="295" t="n">
        <v>23</v>
      </c>
      <c r="CP81" s="295" t="n">
        <v>29</v>
      </c>
      <c r="CQ81" s="295" t="n">
        <v>79</v>
      </c>
      <c r="CR81" s="295" t="n">
        <v>84</v>
      </c>
      <c r="CS81" s="295" t="n">
        <v>135</v>
      </c>
      <c r="CT81" s="295" t="n">
        <v>128</v>
      </c>
      <c r="CU81" s="295" t="n">
        <v>162</v>
      </c>
      <c r="CV81" s="295" t="n">
        <v>213</v>
      </c>
      <c r="CW81" s="295" t="n">
        <v>293</v>
      </c>
      <c r="CX81" s="295" t="n">
        <v>358</v>
      </c>
      <c r="CY81" s="295" t="n">
        <v>315</v>
      </c>
      <c r="CZ81" s="295" t="n">
        <v>522</v>
      </c>
      <c r="DA81" s="310" t="n">
        <v>0</v>
      </c>
      <c r="DD81" s="295" t="s">
        <v>478</v>
      </c>
      <c r="DE81" s="295" t="n">
        <v>5.8</v>
      </c>
      <c r="DF81" s="295" t="n">
        <v>11.7</v>
      </c>
      <c r="DG81" s="295" t="n">
        <v>0.4</v>
      </c>
      <c r="DH81" s="295" t="n">
        <v>0.3</v>
      </c>
      <c r="DI81" s="295" t="n">
        <v>1.1</v>
      </c>
      <c r="DJ81" s="295" t="n">
        <v>1.1</v>
      </c>
      <c r="DK81" s="295" t="n">
        <v>2.1</v>
      </c>
      <c r="DL81" s="295" t="n">
        <v>5.3</v>
      </c>
      <c r="DM81" s="295" t="n">
        <v>11.9</v>
      </c>
      <c r="DN81" s="295" t="n">
        <v>25.8</v>
      </c>
      <c r="DO81" s="310" t="n">
        <v>87.4</v>
      </c>
      <c r="DQ81" s="295" t="s">
        <v>478</v>
      </c>
      <c r="DR81" s="295" t="n">
        <v>6.8</v>
      </c>
      <c r="DS81" s="295" t="n">
        <v>12</v>
      </c>
      <c r="DT81" s="295" t="n">
        <v>0.4</v>
      </c>
      <c r="DU81" s="295" t="n">
        <v>0.2</v>
      </c>
      <c r="DV81" s="295" t="n">
        <v>1.9</v>
      </c>
      <c r="DW81" s="295" t="n">
        <v>1.7</v>
      </c>
      <c r="DX81" s="295" t="n">
        <v>2.6</v>
      </c>
      <c r="DY81" s="295" t="n">
        <v>7.1</v>
      </c>
      <c r="DZ81" s="295" t="n">
        <v>15.5</v>
      </c>
      <c r="EA81" s="295" t="n">
        <v>35.5</v>
      </c>
      <c r="EB81" s="310" t="n">
        <v>105.1</v>
      </c>
      <c r="ED81" s="295" t="s">
        <v>478</v>
      </c>
      <c r="EE81" s="295" t="n">
        <v>4.7</v>
      </c>
      <c r="EF81" s="295" t="n">
        <v>11.1</v>
      </c>
      <c r="EG81" s="295" t="n">
        <v>0.4</v>
      </c>
      <c r="EH81" s="295" t="n">
        <v>0.3</v>
      </c>
      <c r="EI81" s="295" t="n">
        <v>0.3</v>
      </c>
      <c r="EJ81" s="295" t="n">
        <v>0.5</v>
      </c>
      <c r="EK81" s="295" t="n">
        <v>1.5</v>
      </c>
      <c r="EL81" s="295" t="n">
        <v>3.5</v>
      </c>
      <c r="EM81" s="295" t="n">
        <v>8.2</v>
      </c>
      <c r="EN81" s="295" t="n">
        <v>17.2</v>
      </c>
      <c r="EO81" s="310" t="n">
        <v>75.6</v>
      </c>
      <c r="ER81" s="295" t="s">
        <v>478</v>
      </c>
      <c r="ES81" s="295" t="n">
        <v>445458</v>
      </c>
      <c r="ET81" s="295" t="n">
        <v>40622</v>
      </c>
      <c r="EU81" s="295" t="n">
        <v>41807</v>
      </c>
      <c r="EV81" s="295" t="n">
        <v>43666</v>
      </c>
      <c r="EW81" s="295" t="n">
        <v>42554</v>
      </c>
      <c r="EX81" s="295" t="n">
        <v>38466</v>
      </c>
      <c r="EY81" s="295" t="n">
        <v>36578</v>
      </c>
      <c r="EZ81" s="295" t="n">
        <v>32516</v>
      </c>
      <c r="FA81" s="295" t="n">
        <v>29447</v>
      </c>
      <c r="FB81" s="295" t="n">
        <v>28394</v>
      </c>
      <c r="FC81" s="295" t="n">
        <v>25442</v>
      </c>
      <c r="FD81" s="295" t="n">
        <v>22464</v>
      </c>
      <c r="FE81" s="295" t="n">
        <v>17893</v>
      </c>
      <c r="FF81" s="295" t="n">
        <v>14225</v>
      </c>
      <c r="FG81" s="295" t="n">
        <v>11608</v>
      </c>
      <c r="FH81" s="295" t="n">
        <v>8524</v>
      </c>
      <c r="FI81" s="295" t="n">
        <v>6035</v>
      </c>
      <c r="FJ81" s="310" t="n">
        <v>5217</v>
      </c>
      <c r="FM81" s="295" t="s">
        <v>478</v>
      </c>
      <c r="FN81" s="295" t="n">
        <v>223758</v>
      </c>
      <c r="FO81" s="295" t="n">
        <v>20556</v>
      </c>
      <c r="FP81" s="295" t="n">
        <v>21450</v>
      </c>
      <c r="FQ81" s="295" t="n">
        <v>22268</v>
      </c>
      <c r="FR81" s="295" t="n">
        <v>21587</v>
      </c>
      <c r="FS81" s="295" t="n">
        <v>19683</v>
      </c>
      <c r="FT81" s="295" t="n">
        <v>18624</v>
      </c>
      <c r="FU81" s="295" t="n">
        <v>16395</v>
      </c>
      <c r="FV81" s="295" t="n">
        <v>14824</v>
      </c>
      <c r="FW81" s="295" t="n">
        <v>14372</v>
      </c>
      <c r="FX81" s="295" t="n">
        <v>12787</v>
      </c>
      <c r="FY81" s="295" t="n">
        <v>11213</v>
      </c>
      <c r="FZ81" s="295" t="n">
        <v>8989</v>
      </c>
      <c r="GA81" s="295" t="n">
        <v>7055</v>
      </c>
      <c r="GB81" s="295" t="n">
        <v>5609</v>
      </c>
      <c r="GC81" s="295" t="n">
        <v>3854</v>
      </c>
      <c r="GD81" s="295" t="n">
        <v>2590</v>
      </c>
      <c r="GE81" s="310" t="n">
        <v>1902</v>
      </c>
      <c r="GH81" s="295" t="s">
        <v>478</v>
      </c>
      <c r="GI81" s="295" t="n">
        <v>221700</v>
      </c>
      <c r="GJ81" s="295" t="n">
        <v>20066</v>
      </c>
      <c r="GK81" s="295" t="n">
        <v>20357</v>
      </c>
      <c r="GL81" s="295" t="n">
        <v>21398</v>
      </c>
      <c r="GM81" s="295" t="n">
        <v>20967</v>
      </c>
      <c r="GN81" s="295" t="n">
        <v>18783</v>
      </c>
      <c r="GO81" s="295" t="n">
        <v>17954</v>
      </c>
      <c r="GP81" s="295" t="n">
        <v>16121</v>
      </c>
      <c r="GQ81" s="295" t="n">
        <v>14623</v>
      </c>
      <c r="GR81" s="295" t="n">
        <v>14022</v>
      </c>
      <c r="GS81" s="295" t="n">
        <v>12655</v>
      </c>
      <c r="GT81" s="295" t="n">
        <v>11251</v>
      </c>
      <c r="GU81" s="295" t="n">
        <v>8904</v>
      </c>
      <c r="GV81" s="295" t="n">
        <v>7170</v>
      </c>
      <c r="GW81" s="295" t="n">
        <v>5999</v>
      </c>
      <c r="GX81" s="295" t="n">
        <v>4670</v>
      </c>
      <c r="GY81" s="295" t="n">
        <v>3445</v>
      </c>
      <c r="GZ81" s="310" t="n">
        <v>3315</v>
      </c>
      <c r="HC81" s="203" t="s">
        <v>203</v>
      </c>
      <c r="HD81" s="204" t="s">
        <v>35</v>
      </c>
      <c r="HE81" s="204" t="n">
        <v>1</v>
      </c>
      <c r="HF81" s="205" t="n">
        <f aca="false">EX74</f>
        <v>3225378</v>
      </c>
      <c r="HG81" s="205" t="n">
        <f aca="false">AA74</f>
        <v>2991</v>
      </c>
      <c r="HH81" s="206" t="n">
        <f aca="false">HG81/HF81</f>
        <v>0.000927333168391426</v>
      </c>
      <c r="HI81" s="207" t="n">
        <f aca="false">2*HE81*HH81/(2+HE81*HH81)</f>
        <v>0.000926903394260729</v>
      </c>
      <c r="HK81" s="203" t="s">
        <v>203</v>
      </c>
      <c r="HL81" s="204" t="s">
        <v>35</v>
      </c>
      <c r="HM81" s="204" t="n">
        <v>1</v>
      </c>
      <c r="HN81" s="205" t="n">
        <f aca="false">FS74</f>
        <v>1629984</v>
      </c>
      <c r="HO81" s="205" t="n">
        <f aca="false">BF74</f>
        <v>2221</v>
      </c>
      <c r="HP81" s="206" t="n">
        <f aca="false">HO81/HN81</f>
        <v>0.00136259006223374</v>
      </c>
      <c r="HQ81" s="207" t="n">
        <f aca="false">2*HM81*HP81/(2+HM81*HP81)</f>
        <v>0.00136166236842807</v>
      </c>
      <c r="HS81" s="203" t="s">
        <v>203</v>
      </c>
      <c r="HT81" s="316" t="s">
        <v>35</v>
      </c>
      <c r="HU81" s="316" t="n">
        <v>1</v>
      </c>
      <c r="HV81" s="205" t="n">
        <f aca="false">GN74</f>
        <v>1595394</v>
      </c>
      <c r="HW81" s="317" t="n">
        <f aca="false">CK74</f>
        <v>766</v>
      </c>
      <c r="HX81" s="206" t="n">
        <f aca="false">HW81/HV81</f>
        <v>0.000480132180514657</v>
      </c>
      <c r="HY81" s="207" t="n">
        <f aca="false">2*HU81*HX81/(2+HU81*HX81)</f>
        <v>0.00048001694472348</v>
      </c>
      <c r="HZ81" s="160" t="n">
        <f aca="false">HV81+HN81-HF81</f>
        <v>0</v>
      </c>
      <c r="IA81" s="160" t="n">
        <f aca="false">HW81+HO81-HG81</f>
        <v>-4</v>
      </c>
      <c r="IC81" s="132" t="n">
        <f aca="false">SUM(IC72:IC76)</f>
        <v>1001500</v>
      </c>
      <c r="ID81" s="132" t="n">
        <f aca="false">somme(ID72:ID76)</f>
        <v>1024794</v>
      </c>
      <c r="IE81" s="132" t="n">
        <f aca="false">somme(IE72:IE76)</f>
        <v>1047701</v>
      </c>
      <c r="IF81" s="132" t="n">
        <f aca="false">somme(IF72:IF76)</f>
        <v>1070447</v>
      </c>
      <c r="IG81" s="132" t="n">
        <f aca="false">somme(IG72:IG76)</f>
        <v>1093149</v>
      </c>
      <c r="IH81" s="132" t="n">
        <f aca="false">somme(IH72:IH76)</f>
        <v>1116034</v>
      </c>
      <c r="IJ81" s="132" t="n">
        <f aca="false">SUM(IJ72:IJ76)</f>
        <v>329851</v>
      </c>
      <c r="IK81" s="132"/>
      <c r="IL81" s="132" t="n">
        <f aca="false">somme(IL72:IL76)</f>
        <v>671649</v>
      </c>
      <c r="IM81" s="220" t="s">
        <v>217</v>
      </c>
      <c r="IN81" s="222" t="n">
        <v>927</v>
      </c>
    </row>
    <row r="82" customFormat="false" ht="15" hidden="false" customHeight="false" outlineLevel="0" collapsed="false">
      <c r="A82" s="295" t="s">
        <v>478</v>
      </c>
      <c r="B82" s="295" t="n">
        <v>8550</v>
      </c>
      <c r="C82" s="295" t="n">
        <v>37</v>
      </c>
      <c r="D82" s="295" t="n">
        <v>1403</v>
      </c>
      <c r="E82" s="295" t="n">
        <v>2374</v>
      </c>
      <c r="F82" s="295" t="n">
        <v>2271</v>
      </c>
      <c r="G82" s="295" t="n">
        <v>1528</v>
      </c>
      <c r="H82" s="295" t="n">
        <v>727</v>
      </c>
      <c r="I82" s="295" t="n">
        <v>194</v>
      </c>
      <c r="J82" s="295" t="n">
        <v>12</v>
      </c>
      <c r="K82" s="295" t="n">
        <v>0</v>
      </c>
      <c r="L82" s="310" t="n">
        <v>4</v>
      </c>
      <c r="N82" s="295" t="s">
        <v>478</v>
      </c>
      <c r="O82" s="295" t="n">
        <v>2565</v>
      </c>
      <c r="P82" s="295" t="n">
        <v>58</v>
      </c>
      <c r="Q82" s="295" t="n">
        <v>15</v>
      </c>
      <c r="R82" s="295" t="n">
        <v>27</v>
      </c>
      <c r="S82" s="295" t="n">
        <v>100</v>
      </c>
      <c r="T82" s="295" t="n">
        <v>5</v>
      </c>
      <c r="U82" s="295" t="n">
        <v>5</v>
      </c>
      <c r="V82" s="295" t="n">
        <v>2</v>
      </c>
      <c r="W82" s="295" t="n">
        <v>1</v>
      </c>
      <c r="X82" s="295" t="n">
        <v>7</v>
      </c>
      <c r="Y82" s="295" t="n">
        <v>15</v>
      </c>
      <c r="Z82" s="295" t="n">
        <v>41</v>
      </c>
      <c r="AA82" s="310" t="n">
        <v>50</v>
      </c>
      <c r="AC82" s="295" t="s">
        <v>478</v>
      </c>
      <c r="AD82" s="295" t="n">
        <v>41</v>
      </c>
      <c r="AE82" s="295" t="n">
        <v>36</v>
      </c>
      <c r="AF82" s="295" t="n">
        <v>48</v>
      </c>
      <c r="AG82" s="295" t="n">
        <v>73</v>
      </c>
      <c r="AH82" s="295" t="n">
        <v>100</v>
      </c>
      <c r="AI82" s="295" t="n">
        <v>154</v>
      </c>
      <c r="AJ82" s="295" t="n">
        <v>175</v>
      </c>
      <c r="AK82" s="295" t="n">
        <v>206</v>
      </c>
      <c r="AL82" s="295" t="n">
        <v>223</v>
      </c>
      <c r="AM82" s="295" t="n">
        <v>297</v>
      </c>
      <c r="AN82" s="295" t="n">
        <v>332</v>
      </c>
      <c r="AO82" s="295" t="n">
        <v>277</v>
      </c>
      <c r="AP82" s="295" t="n">
        <v>374</v>
      </c>
      <c r="AQ82" s="310" t="n">
        <v>3</v>
      </c>
      <c r="AS82" s="295" t="s">
        <v>478</v>
      </c>
      <c r="AT82" s="295" t="n">
        <v>1518</v>
      </c>
      <c r="AU82" s="295" t="n">
        <v>32</v>
      </c>
      <c r="AV82" s="295" t="n">
        <v>7</v>
      </c>
      <c r="AW82" s="295" t="n">
        <v>14</v>
      </c>
      <c r="AX82" s="295" t="n">
        <v>53</v>
      </c>
      <c r="AY82" s="295" t="n">
        <v>3</v>
      </c>
      <c r="AZ82" s="295" t="n">
        <v>2</v>
      </c>
      <c r="BA82" s="295" t="n">
        <v>2</v>
      </c>
      <c r="BB82" s="295" t="n">
        <v>0</v>
      </c>
      <c r="BC82" s="295" t="n">
        <v>3</v>
      </c>
      <c r="BD82" s="295" t="n">
        <v>7</v>
      </c>
      <c r="BE82" s="295" t="n">
        <v>35</v>
      </c>
      <c r="BF82" s="310" t="n">
        <v>45</v>
      </c>
      <c r="BH82" s="295" t="s">
        <v>478</v>
      </c>
      <c r="BI82" s="295" t="n">
        <v>32</v>
      </c>
      <c r="BJ82" s="295" t="n">
        <v>28</v>
      </c>
      <c r="BK82" s="295" t="n">
        <v>30</v>
      </c>
      <c r="BL82" s="295" t="n">
        <v>47</v>
      </c>
      <c r="BM82" s="295" t="n">
        <v>64</v>
      </c>
      <c r="BN82" s="295" t="n">
        <v>107</v>
      </c>
      <c r="BO82" s="295" t="n">
        <v>102</v>
      </c>
      <c r="BP82" s="295" t="n">
        <v>147</v>
      </c>
      <c r="BQ82" s="295" t="n">
        <v>146</v>
      </c>
      <c r="BR82" s="295" t="n">
        <v>190</v>
      </c>
      <c r="BS82" s="295" t="n">
        <v>199</v>
      </c>
      <c r="BT82" s="295" t="n">
        <v>140</v>
      </c>
      <c r="BU82" s="295" t="n">
        <v>133</v>
      </c>
      <c r="BV82" s="310" t="n">
        <v>3</v>
      </c>
      <c r="BX82" s="295" t="s">
        <v>478</v>
      </c>
      <c r="BY82" s="295" t="n">
        <v>1046</v>
      </c>
      <c r="BZ82" s="295" t="n">
        <v>25</v>
      </c>
      <c r="CA82" s="295" t="n">
        <v>8</v>
      </c>
      <c r="CB82" s="295" t="n">
        <v>13</v>
      </c>
      <c r="CC82" s="295" t="n">
        <v>46</v>
      </c>
      <c r="CD82" s="295" t="n">
        <v>2</v>
      </c>
      <c r="CE82" s="295" t="n">
        <v>3</v>
      </c>
      <c r="CF82" s="295" t="n">
        <v>0</v>
      </c>
      <c r="CG82" s="295" t="n">
        <v>1</v>
      </c>
      <c r="CH82" s="295" t="n">
        <v>4</v>
      </c>
      <c r="CI82" s="295" t="n">
        <v>8</v>
      </c>
      <c r="CJ82" s="295" t="n">
        <v>6</v>
      </c>
      <c r="CK82" s="310" t="n">
        <v>5</v>
      </c>
      <c r="CM82" s="295" t="s">
        <v>478</v>
      </c>
      <c r="CN82" s="295" t="n">
        <v>9</v>
      </c>
      <c r="CO82" s="295" t="n">
        <v>8</v>
      </c>
      <c r="CP82" s="295" t="n">
        <v>18</v>
      </c>
      <c r="CQ82" s="295" t="n">
        <v>26</v>
      </c>
      <c r="CR82" s="295" t="n">
        <v>36</v>
      </c>
      <c r="CS82" s="295" t="n">
        <v>47</v>
      </c>
      <c r="CT82" s="295" t="n">
        <v>73</v>
      </c>
      <c r="CU82" s="295" t="n">
        <v>59</v>
      </c>
      <c r="CV82" s="295" t="n">
        <v>77</v>
      </c>
      <c r="CW82" s="295" t="n">
        <v>107</v>
      </c>
      <c r="CX82" s="295" t="n">
        <v>133</v>
      </c>
      <c r="CY82" s="295" t="n">
        <v>137</v>
      </c>
      <c r="CZ82" s="295" t="n">
        <v>241</v>
      </c>
      <c r="DA82" s="310" t="n">
        <v>0</v>
      </c>
      <c r="DD82" s="295" t="s">
        <v>479</v>
      </c>
      <c r="DE82" s="295" t="n">
        <v>7.5</v>
      </c>
      <c r="DF82" s="295" t="n">
        <v>13.2</v>
      </c>
      <c r="DG82" s="295" t="n">
        <v>0.6</v>
      </c>
      <c r="DH82" s="295" t="n">
        <v>0.3</v>
      </c>
      <c r="DI82" s="295" t="n">
        <v>0.8</v>
      </c>
      <c r="DJ82" s="295" t="n">
        <v>0.8</v>
      </c>
      <c r="DK82" s="295" t="n">
        <v>1.7</v>
      </c>
      <c r="DL82" s="295" t="n">
        <v>5</v>
      </c>
      <c r="DM82" s="295" t="n">
        <v>12.6</v>
      </c>
      <c r="DN82" s="295" t="n">
        <v>26.1</v>
      </c>
      <c r="DO82" s="310" t="n">
        <v>89.5</v>
      </c>
      <c r="DQ82" s="295" t="s">
        <v>479</v>
      </c>
      <c r="DR82" s="295" t="n">
        <v>8.2</v>
      </c>
      <c r="DS82" s="295" t="n">
        <v>14.7</v>
      </c>
      <c r="DT82" s="295" t="n">
        <v>0.5</v>
      </c>
      <c r="DU82" s="295" t="n">
        <v>0.4</v>
      </c>
      <c r="DV82" s="295" t="n">
        <v>1.2</v>
      </c>
      <c r="DW82" s="295" t="n">
        <v>1</v>
      </c>
      <c r="DX82" s="295" t="n">
        <v>1.9</v>
      </c>
      <c r="DY82" s="295" t="n">
        <v>6.8</v>
      </c>
      <c r="DZ82" s="295" t="n">
        <v>17.8</v>
      </c>
      <c r="EA82" s="295" t="n">
        <v>38.4</v>
      </c>
      <c r="EB82" s="310" t="n">
        <v>106.6</v>
      </c>
      <c r="ED82" s="295" t="s">
        <v>479</v>
      </c>
      <c r="EE82" s="295" t="n">
        <v>6.8</v>
      </c>
      <c r="EF82" s="295" t="n">
        <v>11.5</v>
      </c>
      <c r="EG82" s="295" t="n">
        <v>0.6</v>
      </c>
      <c r="EH82" s="295" t="n">
        <v>0.2</v>
      </c>
      <c r="EI82" s="295" t="n">
        <v>0.4</v>
      </c>
      <c r="EJ82" s="295" t="n">
        <v>0.6</v>
      </c>
      <c r="EK82" s="295" t="n">
        <v>1.4</v>
      </c>
      <c r="EL82" s="295" t="n">
        <v>3.3</v>
      </c>
      <c r="EM82" s="295" t="n">
        <v>7.7</v>
      </c>
      <c r="EN82" s="295" t="n">
        <v>16.5</v>
      </c>
      <c r="EO82" s="310" t="n">
        <v>80.4</v>
      </c>
      <c r="ER82" s="295" t="s">
        <v>479</v>
      </c>
      <c r="ES82" s="295" t="n">
        <v>1217212</v>
      </c>
      <c r="ET82" s="295" t="n">
        <v>110873</v>
      </c>
      <c r="EU82" s="295" t="n">
        <v>112938</v>
      </c>
      <c r="EV82" s="295" t="n">
        <v>112281</v>
      </c>
      <c r="EW82" s="295" t="n">
        <v>110148</v>
      </c>
      <c r="EX82" s="295" t="n">
        <v>101500</v>
      </c>
      <c r="EY82" s="295" t="n">
        <v>94779</v>
      </c>
      <c r="EZ82" s="295" t="n">
        <v>80886</v>
      </c>
      <c r="FA82" s="295" t="n">
        <v>73544</v>
      </c>
      <c r="FB82" s="295" t="n">
        <v>71876</v>
      </c>
      <c r="FC82" s="295" t="n">
        <v>66207</v>
      </c>
      <c r="FD82" s="295" t="n">
        <v>62310</v>
      </c>
      <c r="FE82" s="295" t="n">
        <v>54029</v>
      </c>
      <c r="FF82" s="295" t="n">
        <v>45877</v>
      </c>
      <c r="FG82" s="295" t="n">
        <v>38940</v>
      </c>
      <c r="FH82" s="295" t="n">
        <v>31945</v>
      </c>
      <c r="FI82" s="295" t="n">
        <v>24236</v>
      </c>
      <c r="FJ82" s="310" t="n">
        <v>24843</v>
      </c>
      <c r="FM82" s="295" t="s">
        <v>479</v>
      </c>
      <c r="FN82" s="295" t="n">
        <v>599089</v>
      </c>
      <c r="FO82" s="295" t="n">
        <v>56179</v>
      </c>
      <c r="FP82" s="295" t="n">
        <v>57416</v>
      </c>
      <c r="FQ82" s="295" t="n">
        <v>57064</v>
      </c>
      <c r="FR82" s="295" t="n">
        <v>55793</v>
      </c>
      <c r="FS82" s="295" t="n">
        <v>51488</v>
      </c>
      <c r="FT82" s="295" t="n">
        <v>47989</v>
      </c>
      <c r="FU82" s="295" t="n">
        <v>40923</v>
      </c>
      <c r="FV82" s="295" t="n">
        <v>37014</v>
      </c>
      <c r="FW82" s="295" t="n">
        <v>36044</v>
      </c>
      <c r="FX82" s="295" t="n">
        <v>32134</v>
      </c>
      <c r="FY82" s="295" t="n">
        <v>30785</v>
      </c>
      <c r="FZ82" s="295" t="n">
        <v>26436</v>
      </c>
      <c r="GA82" s="295" t="n">
        <v>22018</v>
      </c>
      <c r="GB82" s="295" t="n">
        <v>17577</v>
      </c>
      <c r="GC82" s="295" t="n">
        <v>13237</v>
      </c>
      <c r="GD82" s="295" t="n">
        <v>9118</v>
      </c>
      <c r="GE82" s="310" t="n">
        <v>7874</v>
      </c>
      <c r="GH82" s="295" t="s">
        <v>479</v>
      </c>
      <c r="GI82" s="295" t="n">
        <v>618123</v>
      </c>
      <c r="GJ82" s="295" t="n">
        <v>54694</v>
      </c>
      <c r="GK82" s="295" t="n">
        <v>55522</v>
      </c>
      <c r="GL82" s="295" t="n">
        <v>55217</v>
      </c>
      <c r="GM82" s="295" t="n">
        <v>54355</v>
      </c>
      <c r="GN82" s="295" t="n">
        <v>50012</v>
      </c>
      <c r="GO82" s="295" t="n">
        <v>46790</v>
      </c>
      <c r="GP82" s="295" t="n">
        <v>39963</v>
      </c>
      <c r="GQ82" s="295" t="n">
        <v>36530</v>
      </c>
      <c r="GR82" s="295" t="n">
        <v>35832</v>
      </c>
      <c r="GS82" s="295" t="n">
        <v>34073</v>
      </c>
      <c r="GT82" s="295" t="n">
        <v>31525</v>
      </c>
      <c r="GU82" s="295" t="n">
        <v>27593</v>
      </c>
      <c r="GV82" s="295" t="n">
        <v>23859</v>
      </c>
      <c r="GW82" s="295" t="n">
        <v>21363</v>
      </c>
      <c r="GX82" s="295" t="n">
        <v>18708</v>
      </c>
      <c r="GY82" s="295" t="n">
        <v>15118</v>
      </c>
      <c r="GZ82" s="310" t="n">
        <v>16969</v>
      </c>
      <c r="HC82" s="196" t="s">
        <v>204</v>
      </c>
      <c r="HD82" s="197" t="s">
        <v>36</v>
      </c>
      <c r="HE82" s="197" t="n">
        <v>1</v>
      </c>
      <c r="HF82" s="198" t="n">
        <f aca="false">EY74</f>
        <v>3268243</v>
      </c>
      <c r="HG82" s="198" t="n">
        <f aca="false">AD74</f>
        <v>3050</v>
      </c>
      <c r="HH82" s="199" t="n">
        <f aca="false">HG82/HF82</f>
        <v>0.000933223141608503</v>
      </c>
      <c r="HI82" s="200" t="n">
        <f aca="false">2*HE82*HH82/(2+HE82*HH82)</f>
        <v>0.000932787891984997</v>
      </c>
      <c r="HK82" s="196" t="s">
        <v>204</v>
      </c>
      <c r="HL82" s="197" t="s">
        <v>36</v>
      </c>
      <c r="HM82" s="197" t="n">
        <v>1</v>
      </c>
      <c r="HN82" s="198" t="n">
        <f aca="false">FT74</f>
        <v>1641925</v>
      </c>
      <c r="HO82" s="198" t="n">
        <f aca="false">BI74</f>
        <v>2169</v>
      </c>
      <c r="HP82" s="199" t="n">
        <f aca="false">HO82/HN82</f>
        <v>0.00132101039937878</v>
      </c>
      <c r="HQ82" s="200" t="n">
        <f aca="false">2*HM82*HP82/(2+HM82*HP82)</f>
        <v>0.00132013844107414</v>
      </c>
      <c r="HS82" s="196" t="s">
        <v>204</v>
      </c>
      <c r="HT82" s="313" t="s">
        <v>36</v>
      </c>
      <c r="HU82" s="313" t="n">
        <v>1</v>
      </c>
      <c r="HV82" s="198" t="n">
        <f aca="false">GO74</f>
        <v>1626318</v>
      </c>
      <c r="HW82" s="314" t="n">
        <f aca="false">CN74</f>
        <v>869</v>
      </c>
      <c r="HX82" s="199" t="n">
        <f aca="false">HW82/HV82</f>
        <v>0.000534335843297559</v>
      </c>
      <c r="HY82" s="200" t="n">
        <f aca="false">2*HU82*HX82/(2+HU82*HX82)</f>
        <v>0.000534193124030853</v>
      </c>
      <c r="HZ82" s="160" t="n">
        <f aca="false">HV82+HN82-HF82</f>
        <v>0</v>
      </c>
      <c r="IA82" s="160" t="n">
        <f aca="false">HW82+HO82-HG82</f>
        <v>-12</v>
      </c>
      <c r="IC82" s="0" t="n">
        <f aca="false">IC72/IC81</f>
        <v>0.566586120818772</v>
      </c>
      <c r="ID82" s="0" t="n">
        <f aca="false">ID72/ID81</f>
        <v>0.557850650960095</v>
      </c>
      <c r="IE82" s="0" t="n">
        <f aca="false">IE72/IE81</f>
        <v>0.549437291746405</v>
      </c>
      <c r="IF82" s="0" t="n">
        <f aca="false">IF72/IF81</f>
        <v>0.541812906197131</v>
      </c>
      <c r="IG82" s="0" t="n">
        <f aca="false">IG72/IG81</f>
        <v>0.535319521858411</v>
      </c>
      <c r="IH82" s="0" t="n">
        <f aca="false">IH72/IH81</f>
        <v>0.529961452787281</v>
      </c>
      <c r="IJ82" s="0" t="n">
        <f aca="false">IJ72/IJ81</f>
        <v>0.613213238704749</v>
      </c>
      <c r="IL82" s="0" t="n">
        <f aca="false">IL72/IL81</f>
        <v>0.54368725331237</v>
      </c>
    </row>
    <row r="83" customFormat="false" ht="15" hidden="false" customHeight="false" outlineLevel="0" collapsed="false">
      <c r="A83" s="295" t="s">
        <v>479</v>
      </c>
      <c r="B83" s="295" t="n">
        <v>21875</v>
      </c>
      <c r="C83" s="295" t="n">
        <v>123</v>
      </c>
      <c r="D83" s="295" t="n">
        <v>3783</v>
      </c>
      <c r="E83" s="295" t="n">
        <v>5729</v>
      </c>
      <c r="F83" s="295" t="n">
        <v>5588</v>
      </c>
      <c r="G83" s="295" t="n">
        <v>3992</v>
      </c>
      <c r="H83" s="295" t="n">
        <v>2005</v>
      </c>
      <c r="I83" s="295" t="n">
        <v>588</v>
      </c>
      <c r="J83" s="295" t="n">
        <v>37</v>
      </c>
      <c r="K83" s="295" t="n">
        <v>0</v>
      </c>
      <c r="L83" s="310" t="n">
        <v>30</v>
      </c>
      <c r="N83" s="295" t="s">
        <v>479</v>
      </c>
      <c r="O83" s="295" t="n">
        <v>9123</v>
      </c>
      <c r="P83" s="295" t="n">
        <v>144</v>
      </c>
      <c r="Q83" s="295" t="n">
        <v>62</v>
      </c>
      <c r="R83" s="295" t="n">
        <v>83</v>
      </c>
      <c r="S83" s="295" t="n">
        <v>289</v>
      </c>
      <c r="T83" s="295" t="n">
        <v>23</v>
      </c>
      <c r="U83" s="295" t="n">
        <v>11</v>
      </c>
      <c r="V83" s="295" t="n">
        <v>10</v>
      </c>
      <c r="W83" s="295" t="n">
        <v>7</v>
      </c>
      <c r="X83" s="295" t="n">
        <v>31</v>
      </c>
      <c r="Y83" s="295" t="n">
        <v>37</v>
      </c>
      <c r="Z83" s="295" t="n">
        <v>80</v>
      </c>
      <c r="AA83" s="310" t="n">
        <v>88</v>
      </c>
      <c r="AC83" s="295" t="s">
        <v>479</v>
      </c>
      <c r="AD83" s="295" t="n">
        <v>66</v>
      </c>
      <c r="AE83" s="295" t="n">
        <v>74</v>
      </c>
      <c r="AF83" s="295" t="n">
        <v>95</v>
      </c>
      <c r="AG83" s="295" t="n">
        <v>149</v>
      </c>
      <c r="AH83" s="295" t="n">
        <v>235</v>
      </c>
      <c r="AI83" s="295" t="n">
        <v>410</v>
      </c>
      <c r="AJ83" s="295" t="n">
        <v>535</v>
      </c>
      <c r="AK83" s="295" t="n">
        <v>728</v>
      </c>
      <c r="AL83" s="295" t="n">
        <v>813</v>
      </c>
      <c r="AM83" s="295" t="n">
        <v>1034</v>
      </c>
      <c r="AN83" s="295" t="n">
        <v>1270</v>
      </c>
      <c r="AO83" s="295" t="n">
        <v>1249</v>
      </c>
      <c r="AP83" s="295" t="n">
        <v>1875</v>
      </c>
      <c r="AQ83" s="310" t="n">
        <v>14</v>
      </c>
      <c r="AS83" s="295" t="s">
        <v>479</v>
      </c>
      <c r="AT83" s="295" t="n">
        <v>4884</v>
      </c>
      <c r="AU83" s="295" t="n">
        <v>82</v>
      </c>
      <c r="AV83" s="295" t="n">
        <v>34</v>
      </c>
      <c r="AW83" s="295" t="n">
        <v>47</v>
      </c>
      <c r="AX83" s="295" t="n">
        <v>163</v>
      </c>
      <c r="AY83" s="295" t="n">
        <v>10</v>
      </c>
      <c r="AZ83" s="295" t="n">
        <v>4</v>
      </c>
      <c r="BA83" s="295" t="n">
        <v>4</v>
      </c>
      <c r="BB83" s="295" t="n">
        <v>5</v>
      </c>
      <c r="BC83" s="295" t="n">
        <v>21</v>
      </c>
      <c r="BD83" s="295" t="n">
        <v>24</v>
      </c>
      <c r="BE83" s="295" t="n">
        <v>57</v>
      </c>
      <c r="BF83" s="310" t="n">
        <v>68</v>
      </c>
      <c r="BH83" s="295" t="s">
        <v>479</v>
      </c>
      <c r="BI83" s="295" t="n">
        <v>43</v>
      </c>
      <c r="BJ83" s="295" t="n">
        <v>47</v>
      </c>
      <c r="BK83" s="295" t="n">
        <v>58</v>
      </c>
      <c r="BL83" s="295" t="n">
        <v>82</v>
      </c>
      <c r="BM83" s="295" t="n">
        <v>155</v>
      </c>
      <c r="BN83" s="295" t="n">
        <v>273</v>
      </c>
      <c r="BO83" s="295" t="n">
        <v>361</v>
      </c>
      <c r="BP83" s="295" t="n">
        <v>503</v>
      </c>
      <c r="BQ83" s="295" t="n">
        <v>539</v>
      </c>
      <c r="BR83" s="295" t="n">
        <v>645</v>
      </c>
      <c r="BS83" s="295" t="n">
        <v>634</v>
      </c>
      <c r="BT83" s="295" t="n">
        <v>543</v>
      </c>
      <c r="BU83" s="295" t="n">
        <v>634</v>
      </c>
      <c r="BV83" s="310" t="n">
        <v>11</v>
      </c>
      <c r="BX83" s="295" t="s">
        <v>479</v>
      </c>
      <c r="BY83" s="295" t="n">
        <v>4230</v>
      </c>
      <c r="BZ83" s="295" t="n">
        <v>60</v>
      </c>
      <c r="CA83" s="295" t="n">
        <v>28</v>
      </c>
      <c r="CB83" s="295" t="n">
        <v>36</v>
      </c>
      <c r="CC83" s="295" t="n">
        <v>124</v>
      </c>
      <c r="CD83" s="295" t="n">
        <v>13</v>
      </c>
      <c r="CE83" s="295" t="n">
        <v>7</v>
      </c>
      <c r="CF83" s="295" t="n">
        <v>6</v>
      </c>
      <c r="CG83" s="295" t="n">
        <v>2</v>
      </c>
      <c r="CH83" s="295" t="n">
        <v>10</v>
      </c>
      <c r="CI83" s="295" t="n">
        <v>13</v>
      </c>
      <c r="CJ83" s="295" t="n">
        <v>23</v>
      </c>
      <c r="CK83" s="310" t="n">
        <v>20</v>
      </c>
      <c r="CM83" s="295" t="s">
        <v>479</v>
      </c>
      <c r="CN83" s="295" t="n">
        <v>23</v>
      </c>
      <c r="CO83" s="295" t="n">
        <v>27</v>
      </c>
      <c r="CP83" s="295" t="n">
        <v>37</v>
      </c>
      <c r="CQ83" s="295" t="n">
        <v>67</v>
      </c>
      <c r="CR83" s="295" t="n">
        <v>80</v>
      </c>
      <c r="CS83" s="295" t="n">
        <v>137</v>
      </c>
      <c r="CT83" s="295" t="n">
        <v>174</v>
      </c>
      <c r="CU83" s="295" t="n">
        <v>223</v>
      </c>
      <c r="CV83" s="295" t="n">
        <v>274</v>
      </c>
      <c r="CW83" s="295" t="n">
        <v>389</v>
      </c>
      <c r="CX83" s="295" t="n">
        <v>636</v>
      </c>
      <c r="CY83" s="295" t="n">
        <v>705</v>
      </c>
      <c r="CZ83" s="295" t="n">
        <v>1238</v>
      </c>
      <c r="DA83" s="310" t="n">
        <v>2</v>
      </c>
      <c r="DD83" s="295" t="s">
        <v>85</v>
      </c>
      <c r="DE83" s="295" t="n">
        <v>5.6</v>
      </c>
      <c r="DF83" s="295" t="n">
        <v>22.9</v>
      </c>
      <c r="DG83" s="295" t="n">
        <v>1.2</v>
      </c>
      <c r="DH83" s="295" t="n">
        <v>0.4</v>
      </c>
      <c r="DI83" s="295" t="n">
        <v>1.1</v>
      </c>
      <c r="DJ83" s="295" t="n">
        <v>1.4</v>
      </c>
      <c r="DK83" s="295" t="n">
        <v>2.4</v>
      </c>
      <c r="DL83" s="295" t="n">
        <v>5</v>
      </c>
      <c r="DM83" s="295" t="n">
        <v>13.5</v>
      </c>
      <c r="DN83" s="295" t="n">
        <v>28.5</v>
      </c>
      <c r="DO83" s="310" t="n">
        <v>91.6</v>
      </c>
      <c r="DQ83" s="295" t="s">
        <v>85</v>
      </c>
      <c r="DR83" s="295" t="n">
        <v>6.5</v>
      </c>
      <c r="DS83" s="295" t="n">
        <v>27.5</v>
      </c>
      <c r="DT83" s="295" t="n">
        <v>1.3</v>
      </c>
      <c r="DU83" s="295" t="n">
        <v>0.4</v>
      </c>
      <c r="DV83" s="295" t="n">
        <v>1.5</v>
      </c>
      <c r="DW83" s="295" t="n">
        <v>2</v>
      </c>
      <c r="DX83" s="295" t="n">
        <v>2.7</v>
      </c>
      <c r="DY83" s="295" t="n">
        <v>5.8</v>
      </c>
      <c r="DZ83" s="295" t="n">
        <v>15.9</v>
      </c>
      <c r="EA83" s="295" t="n">
        <v>35.8</v>
      </c>
      <c r="EB83" s="310" t="n">
        <v>104.6</v>
      </c>
      <c r="ED83" s="295" t="s">
        <v>85</v>
      </c>
      <c r="EE83" s="295" t="n">
        <v>4.7</v>
      </c>
      <c r="EF83" s="295" t="n">
        <v>17.9</v>
      </c>
      <c r="EG83" s="295" t="n">
        <v>1.1</v>
      </c>
      <c r="EH83" s="295" t="n">
        <v>0.3</v>
      </c>
      <c r="EI83" s="295" t="n">
        <v>0.6</v>
      </c>
      <c r="EJ83" s="295" t="n">
        <v>0.7</v>
      </c>
      <c r="EK83" s="295" t="n">
        <v>2.2</v>
      </c>
      <c r="EL83" s="295" t="n">
        <v>4.1</v>
      </c>
      <c r="EM83" s="295" t="n">
        <v>11</v>
      </c>
      <c r="EN83" s="295" t="n">
        <v>21.5</v>
      </c>
      <c r="EO83" s="310" t="n">
        <v>80.5</v>
      </c>
      <c r="ER83" s="295" t="s">
        <v>85</v>
      </c>
      <c r="ES83" s="295" t="n">
        <v>517506</v>
      </c>
      <c r="ET83" s="295" t="n">
        <v>55322</v>
      </c>
      <c r="EU83" s="295" t="n">
        <v>59824</v>
      </c>
      <c r="EV83" s="295" t="n">
        <v>63363</v>
      </c>
      <c r="EW83" s="295" t="n">
        <v>56477</v>
      </c>
      <c r="EX83" s="295" t="n">
        <v>45568</v>
      </c>
      <c r="EY83" s="295" t="n">
        <v>38029</v>
      </c>
      <c r="EZ83" s="295" t="n">
        <v>31342</v>
      </c>
      <c r="FA83" s="295" t="n">
        <v>29509</v>
      </c>
      <c r="FB83" s="295" t="n">
        <v>29092</v>
      </c>
      <c r="FC83" s="295" t="n">
        <v>25729</v>
      </c>
      <c r="FD83" s="295" t="n">
        <v>22300</v>
      </c>
      <c r="FE83" s="295" t="n">
        <v>17267</v>
      </c>
      <c r="FF83" s="295" t="n">
        <v>13414</v>
      </c>
      <c r="FG83" s="295" t="n">
        <v>11356</v>
      </c>
      <c r="FH83" s="295" t="n">
        <v>8374</v>
      </c>
      <c r="FI83" s="295" t="n">
        <v>5829</v>
      </c>
      <c r="FJ83" s="310" t="n">
        <v>4711</v>
      </c>
      <c r="FM83" s="295" t="s">
        <v>85</v>
      </c>
      <c r="FN83" s="295" t="n">
        <v>260828</v>
      </c>
      <c r="FO83" s="295" t="n">
        <v>28125</v>
      </c>
      <c r="FP83" s="295" t="n">
        <v>30490</v>
      </c>
      <c r="FQ83" s="295" t="n">
        <v>32279</v>
      </c>
      <c r="FR83" s="295" t="n">
        <v>28672</v>
      </c>
      <c r="FS83" s="295" t="n">
        <v>23192</v>
      </c>
      <c r="FT83" s="295" t="n">
        <v>18988</v>
      </c>
      <c r="FU83" s="295" t="n">
        <v>15281</v>
      </c>
      <c r="FV83" s="295" t="n">
        <v>14597</v>
      </c>
      <c r="FW83" s="295" t="n">
        <v>14738</v>
      </c>
      <c r="FX83" s="295" t="n">
        <v>12870</v>
      </c>
      <c r="FY83" s="295" t="n">
        <v>11411</v>
      </c>
      <c r="FZ83" s="295" t="n">
        <v>8861</v>
      </c>
      <c r="GA83" s="295" t="n">
        <v>6824</v>
      </c>
      <c r="GB83" s="295" t="n">
        <v>5646</v>
      </c>
      <c r="GC83" s="295" t="n">
        <v>4017</v>
      </c>
      <c r="GD83" s="295" t="n">
        <v>2761</v>
      </c>
      <c r="GE83" s="310" t="n">
        <v>2076</v>
      </c>
      <c r="GH83" s="295" t="s">
        <v>85</v>
      </c>
      <c r="GI83" s="295" t="n">
        <v>256678</v>
      </c>
      <c r="GJ83" s="295" t="n">
        <v>27197</v>
      </c>
      <c r="GK83" s="295" t="n">
        <v>29334</v>
      </c>
      <c r="GL83" s="295" t="n">
        <v>31084</v>
      </c>
      <c r="GM83" s="295" t="n">
        <v>27805</v>
      </c>
      <c r="GN83" s="295" t="n">
        <v>22376</v>
      </c>
      <c r="GO83" s="295" t="n">
        <v>19041</v>
      </c>
      <c r="GP83" s="295" t="n">
        <v>16061</v>
      </c>
      <c r="GQ83" s="295" t="n">
        <v>14912</v>
      </c>
      <c r="GR83" s="295" t="n">
        <v>14354</v>
      </c>
      <c r="GS83" s="295" t="n">
        <v>12859</v>
      </c>
      <c r="GT83" s="295" t="n">
        <v>10889</v>
      </c>
      <c r="GU83" s="295" t="n">
        <v>8406</v>
      </c>
      <c r="GV83" s="295" t="n">
        <v>6590</v>
      </c>
      <c r="GW83" s="295" t="n">
        <v>5710</v>
      </c>
      <c r="GX83" s="295" t="n">
        <v>4357</v>
      </c>
      <c r="GY83" s="295" t="n">
        <v>3068</v>
      </c>
      <c r="GZ83" s="310" t="n">
        <v>2635</v>
      </c>
      <c r="HC83" s="203" t="s">
        <v>205</v>
      </c>
      <c r="HD83" s="204" t="s">
        <v>37</v>
      </c>
      <c r="HE83" s="204" t="n">
        <v>1</v>
      </c>
      <c r="HF83" s="205" t="n">
        <f aca="false">EZ74</f>
        <v>2732974</v>
      </c>
      <c r="HG83" s="205" t="n">
        <f aca="false">AE74</f>
        <v>3089</v>
      </c>
      <c r="HH83" s="206" t="n">
        <f aca="false">HG83/HF83</f>
        <v>0.00113027054044422</v>
      </c>
      <c r="HI83" s="207" t="n">
        <f aca="false">2*HE83*HH83/(2+HE83*HH83)</f>
        <v>0.00112963214547643</v>
      </c>
      <c r="HK83" s="203" t="s">
        <v>205</v>
      </c>
      <c r="HL83" s="204" t="s">
        <v>37</v>
      </c>
      <c r="HM83" s="204" t="n">
        <v>1</v>
      </c>
      <c r="HN83" s="205" t="n">
        <f aca="false">FU74</f>
        <v>1367895</v>
      </c>
      <c r="HO83" s="205" t="n">
        <f aca="false">BJ74</f>
        <v>2062</v>
      </c>
      <c r="HP83" s="206" t="n">
        <f aca="false">HO83/HN83</f>
        <v>0.00150742564305009</v>
      </c>
      <c r="HQ83" s="207" t="n">
        <f aca="false">2*HM83*HP83/(2+HM83*HP83)</f>
        <v>0.00150629033271338</v>
      </c>
      <c r="HS83" s="203" t="s">
        <v>205</v>
      </c>
      <c r="HT83" s="316" t="s">
        <v>37</v>
      </c>
      <c r="HU83" s="316" t="n">
        <v>1</v>
      </c>
      <c r="HV83" s="205" t="n">
        <f aca="false">GP74</f>
        <v>1365079</v>
      </c>
      <c r="HW83" s="317" t="n">
        <f aca="false">CO74</f>
        <v>1027</v>
      </c>
      <c r="HX83" s="206" t="n">
        <f aca="false">HW83/HV83</f>
        <v>0.000752337410508842</v>
      </c>
      <c r="HY83" s="207" t="n">
        <f aca="false">2*HU83*HX83/(2+HU83*HX83)</f>
        <v>0.000752054511137107</v>
      </c>
      <c r="HZ83" s="160" t="n">
        <f aca="false">HV83+HN83-HF83</f>
        <v>0</v>
      </c>
      <c r="IA83" s="160" t="n">
        <f aca="false">HW83+HO83-HG83</f>
        <v>0</v>
      </c>
      <c r="IC83" s="0" t="n">
        <f aca="false">IC73/IC81</f>
        <v>0.300504243634548</v>
      </c>
      <c r="ID83" s="0" t="n">
        <f aca="false">ID73/ID81</f>
        <v>0.302857940229939</v>
      </c>
      <c r="IE83" s="0" t="n">
        <f aca="false">IE73/IE81</f>
        <v>0.304970597527348</v>
      </c>
      <c r="IF83" s="0" t="n">
        <f aca="false">IF73/IF81</f>
        <v>0.306442075133099</v>
      </c>
      <c r="IG83" s="0" t="n">
        <f aca="false">IG73/IG81</f>
        <v>0.306864846420753</v>
      </c>
      <c r="IH83" s="0" t="n">
        <f aca="false">IH73/IH81</f>
        <v>0.306268447018639</v>
      </c>
      <c r="IJ83" s="0" t="n">
        <f aca="false">IJ73/IJ81</f>
        <v>0.285883626243364</v>
      </c>
      <c r="IL83" s="0" t="n">
        <f aca="false">IL73/IL81</f>
        <v>0.30768451974171</v>
      </c>
    </row>
    <row r="84" customFormat="false" ht="15" hidden="false" customHeight="false" outlineLevel="0" collapsed="false">
      <c r="A84" s="295" t="s">
        <v>85</v>
      </c>
      <c r="B84" s="295" t="n">
        <v>12176</v>
      </c>
      <c r="C84" s="295" t="n">
        <v>141</v>
      </c>
      <c r="D84" s="295" t="n">
        <v>2522</v>
      </c>
      <c r="E84" s="295" t="n">
        <v>3441</v>
      </c>
      <c r="F84" s="295" t="n">
        <v>2721</v>
      </c>
      <c r="G84" s="295" t="n">
        <v>1882</v>
      </c>
      <c r="H84" s="295" t="n">
        <v>1035</v>
      </c>
      <c r="I84" s="295" t="n">
        <v>357</v>
      </c>
      <c r="J84" s="295" t="n">
        <v>47</v>
      </c>
      <c r="K84" s="295" t="n">
        <v>12</v>
      </c>
      <c r="L84" s="310" t="n">
        <v>18</v>
      </c>
      <c r="N84" s="295" t="s">
        <v>85</v>
      </c>
      <c r="O84" s="295" t="n">
        <v>2904</v>
      </c>
      <c r="P84" s="295" t="n">
        <v>138</v>
      </c>
      <c r="Q84" s="295" t="n">
        <v>43</v>
      </c>
      <c r="R84" s="295" t="n">
        <v>98</v>
      </c>
      <c r="S84" s="295" t="n">
        <v>279</v>
      </c>
      <c r="T84" s="295" t="n">
        <v>33</v>
      </c>
      <c r="U84" s="295" t="n">
        <v>10</v>
      </c>
      <c r="V84" s="295" t="n">
        <v>5</v>
      </c>
      <c r="W84" s="295" t="n">
        <v>5</v>
      </c>
      <c r="X84" s="295" t="n">
        <v>26</v>
      </c>
      <c r="Y84" s="295" t="n">
        <v>19</v>
      </c>
      <c r="Z84" s="295" t="n">
        <v>54</v>
      </c>
      <c r="AA84" s="310" t="n">
        <v>54</v>
      </c>
      <c r="AC84" s="295" t="s">
        <v>85</v>
      </c>
      <c r="AD84" s="295" t="n">
        <v>51</v>
      </c>
      <c r="AE84" s="295" t="n">
        <v>43</v>
      </c>
      <c r="AF84" s="295" t="n">
        <v>63</v>
      </c>
      <c r="AG84" s="295" t="n">
        <v>80</v>
      </c>
      <c r="AH84" s="295" t="n">
        <v>101</v>
      </c>
      <c r="AI84" s="295" t="n">
        <v>137</v>
      </c>
      <c r="AJ84" s="295" t="n">
        <v>206</v>
      </c>
      <c r="AK84" s="295" t="n">
        <v>208</v>
      </c>
      <c r="AL84" s="295" t="n">
        <v>238</v>
      </c>
      <c r="AM84" s="295" t="n">
        <v>324</v>
      </c>
      <c r="AN84" s="295" t="n">
        <v>327</v>
      </c>
      <c r="AO84" s="295" t="n">
        <v>281</v>
      </c>
      <c r="AP84" s="295" t="n">
        <v>357</v>
      </c>
      <c r="AQ84" s="310" t="n">
        <v>3</v>
      </c>
      <c r="AS84" s="295" t="s">
        <v>85</v>
      </c>
      <c r="AT84" s="295" t="n">
        <v>1698</v>
      </c>
      <c r="AU84" s="295" t="n">
        <v>91</v>
      </c>
      <c r="AV84" s="295" t="n">
        <v>23</v>
      </c>
      <c r="AW84" s="295" t="n">
        <v>59</v>
      </c>
      <c r="AX84" s="295" t="n">
        <v>173</v>
      </c>
      <c r="AY84" s="295" t="n">
        <v>18</v>
      </c>
      <c r="AZ84" s="295" t="n">
        <v>4</v>
      </c>
      <c r="BA84" s="295" t="n">
        <v>4</v>
      </c>
      <c r="BB84" s="295" t="n">
        <v>4</v>
      </c>
      <c r="BC84" s="295" t="n">
        <v>14</v>
      </c>
      <c r="BD84" s="295" t="n">
        <v>11</v>
      </c>
      <c r="BE84" s="295" t="n">
        <v>40</v>
      </c>
      <c r="BF84" s="310" t="n">
        <v>38</v>
      </c>
      <c r="BH84" s="295" t="s">
        <v>85</v>
      </c>
      <c r="BI84" s="295" t="n">
        <v>34</v>
      </c>
      <c r="BJ84" s="295" t="n">
        <v>35</v>
      </c>
      <c r="BK84" s="295" t="n">
        <v>32</v>
      </c>
      <c r="BL84" s="295" t="n">
        <v>48</v>
      </c>
      <c r="BM84" s="295" t="n">
        <v>59</v>
      </c>
      <c r="BN84" s="295" t="n">
        <v>82</v>
      </c>
      <c r="BO84" s="295" t="n">
        <v>131</v>
      </c>
      <c r="BP84" s="295" t="n">
        <v>118</v>
      </c>
      <c r="BQ84" s="295" t="n">
        <v>150</v>
      </c>
      <c r="BR84" s="295" t="n">
        <v>196</v>
      </c>
      <c r="BS84" s="295" t="n">
        <v>187</v>
      </c>
      <c r="BT84" s="295" t="n">
        <v>154</v>
      </c>
      <c r="BU84" s="295" t="n">
        <v>165</v>
      </c>
      <c r="BV84" s="310" t="n">
        <v>1</v>
      </c>
      <c r="BX84" s="295" t="s">
        <v>85</v>
      </c>
      <c r="BY84" s="295" t="n">
        <v>1204</v>
      </c>
      <c r="BZ84" s="295" t="n">
        <v>46</v>
      </c>
      <c r="CA84" s="295" t="n">
        <v>20</v>
      </c>
      <c r="CB84" s="295" t="n">
        <v>39</v>
      </c>
      <c r="CC84" s="295" t="n">
        <v>105</v>
      </c>
      <c r="CD84" s="295" t="n">
        <v>15</v>
      </c>
      <c r="CE84" s="295" t="n">
        <v>6</v>
      </c>
      <c r="CF84" s="295" t="n">
        <v>1</v>
      </c>
      <c r="CG84" s="295" t="n">
        <v>1</v>
      </c>
      <c r="CH84" s="295" t="n">
        <v>12</v>
      </c>
      <c r="CI84" s="295" t="n">
        <v>8</v>
      </c>
      <c r="CJ84" s="295" t="n">
        <v>14</v>
      </c>
      <c r="CK84" s="310" t="n">
        <v>16</v>
      </c>
      <c r="CM84" s="295" t="s">
        <v>85</v>
      </c>
      <c r="CN84" s="295" t="n">
        <v>16</v>
      </c>
      <c r="CO84" s="295" t="n">
        <v>8</v>
      </c>
      <c r="CP84" s="295" t="n">
        <v>31</v>
      </c>
      <c r="CQ84" s="295" t="n">
        <v>32</v>
      </c>
      <c r="CR84" s="295" t="n">
        <v>42</v>
      </c>
      <c r="CS84" s="295" t="n">
        <v>55</v>
      </c>
      <c r="CT84" s="295" t="n">
        <v>75</v>
      </c>
      <c r="CU84" s="295" t="n">
        <v>90</v>
      </c>
      <c r="CV84" s="295" t="n">
        <v>88</v>
      </c>
      <c r="CW84" s="295" t="n">
        <v>128</v>
      </c>
      <c r="CX84" s="295" t="n">
        <v>140</v>
      </c>
      <c r="CY84" s="295" t="n">
        <v>127</v>
      </c>
      <c r="CZ84" s="295" t="n">
        <v>192</v>
      </c>
      <c r="DA84" s="310" t="n">
        <v>2</v>
      </c>
      <c r="DD84" s="295" t="s">
        <v>480</v>
      </c>
      <c r="DE84" s="295" t="n">
        <v>5.4</v>
      </c>
      <c r="DF84" s="295" t="n">
        <v>16.1</v>
      </c>
      <c r="DG84" s="295" t="n">
        <v>0.9</v>
      </c>
      <c r="DH84" s="295" t="n">
        <v>0.3</v>
      </c>
      <c r="DI84" s="295" t="n">
        <v>0.9</v>
      </c>
      <c r="DJ84" s="295" t="n">
        <v>1.3</v>
      </c>
      <c r="DK84" s="295" t="n">
        <v>2.3</v>
      </c>
      <c r="DL84" s="295" t="n">
        <v>5.9</v>
      </c>
      <c r="DM84" s="295" t="n">
        <v>12.4</v>
      </c>
      <c r="DN84" s="295" t="n">
        <v>26.6</v>
      </c>
      <c r="DO84" s="310" t="n">
        <v>79.9</v>
      </c>
      <c r="DQ84" s="295" t="s">
        <v>480</v>
      </c>
      <c r="DR84" s="295" t="n">
        <v>6.1</v>
      </c>
      <c r="DS84" s="295" t="n">
        <v>18</v>
      </c>
      <c r="DT84" s="295" t="n">
        <v>0.9</v>
      </c>
      <c r="DU84" s="295" t="n">
        <v>0.5</v>
      </c>
      <c r="DV84" s="295" t="n">
        <v>1.1</v>
      </c>
      <c r="DW84" s="295" t="n">
        <v>1.8</v>
      </c>
      <c r="DX84" s="295" t="n">
        <v>3</v>
      </c>
      <c r="DY84" s="295" t="n">
        <v>7.6</v>
      </c>
      <c r="DZ84" s="295" t="n">
        <v>16.1</v>
      </c>
      <c r="EA84" s="295" t="n">
        <v>34.4</v>
      </c>
      <c r="EB84" s="310" t="n">
        <v>85.5</v>
      </c>
      <c r="ED84" s="295" t="s">
        <v>480</v>
      </c>
      <c r="EE84" s="295" t="n">
        <v>4.7</v>
      </c>
      <c r="EF84" s="295" t="n">
        <v>14.2</v>
      </c>
      <c r="EG84" s="295" t="n">
        <v>0.9</v>
      </c>
      <c r="EH84" s="295" t="n">
        <v>0.2</v>
      </c>
      <c r="EI84" s="295" t="n">
        <v>0.7</v>
      </c>
      <c r="EJ84" s="295" t="n">
        <v>0.8</v>
      </c>
      <c r="EK84" s="295" t="n">
        <v>1.7</v>
      </c>
      <c r="EL84" s="295" t="n">
        <v>4.4</v>
      </c>
      <c r="EM84" s="295" t="n">
        <v>9</v>
      </c>
      <c r="EN84" s="295" t="n">
        <v>19.7</v>
      </c>
      <c r="EO84" s="310" t="n">
        <v>75.7</v>
      </c>
      <c r="ER84" s="295" t="s">
        <v>480</v>
      </c>
      <c r="ES84" s="295" t="n">
        <v>652577</v>
      </c>
      <c r="ET84" s="295" t="n">
        <v>68651</v>
      </c>
      <c r="EU84" s="295" t="n">
        <v>69978</v>
      </c>
      <c r="EV84" s="295" t="n">
        <v>71962</v>
      </c>
      <c r="EW84" s="295" t="n">
        <v>64881</v>
      </c>
      <c r="EX84" s="295" t="n">
        <v>60524</v>
      </c>
      <c r="EY84" s="295" t="n">
        <v>54939</v>
      </c>
      <c r="EZ84" s="295" t="n">
        <v>44936</v>
      </c>
      <c r="FA84" s="295" t="n">
        <v>38150</v>
      </c>
      <c r="FB84" s="295" t="n">
        <v>34939</v>
      </c>
      <c r="FC84" s="295" t="n">
        <v>31243</v>
      </c>
      <c r="FD84" s="295" t="n">
        <v>28458</v>
      </c>
      <c r="FE84" s="295" t="n">
        <v>23115</v>
      </c>
      <c r="FF84" s="295" t="n">
        <v>18719</v>
      </c>
      <c r="FG84" s="295" t="n">
        <v>15372</v>
      </c>
      <c r="FH84" s="295" t="n">
        <v>11687</v>
      </c>
      <c r="FI84" s="295" t="n">
        <v>8234</v>
      </c>
      <c r="FJ84" s="310" t="n">
        <v>6789</v>
      </c>
      <c r="FM84" s="295" t="s">
        <v>480</v>
      </c>
      <c r="FN84" s="295" t="n">
        <v>323581</v>
      </c>
      <c r="FO84" s="295" t="n">
        <v>35002</v>
      </c>
      <c r="FP84" s="295" t="n">
        <v>35581</v>
      </c>
      <c r="FQ84" s="295" t="n">
        <v>36374</v>
      </c>
      <c r="FR84" s="295" t="n">
        <v>32824</v>
      </c>
      <c r="FS84" s="295" t="n">
        <v>30479</v>
      </c>
      <c r="FT84" s="295" t="n">
        <v>27383</v>
      </c>
      <c r="FU84" s="295" t="n">
        <v>22229</v>
      </c>
      <c r="FV84" s="295" t="n">
        <v>18976</v>
      </c>
      <c r="FW84" s="295" t="n">
        <v>16910</v>
      </c>
      <c r="FX84" s="295" t="n">
        <v>14840</v>
      </c>
      <c r="FY84" s="295" t="n">
        <v>13732</v>
      </c>
      <c r="FZ84" s="295" t="n">
        <v>11175</v>
      </c>
      <c r="GA84" s="295" t="n">
        <v>8994</v>
      </c>
      <c r="GB84" s="295" t="n">
        <v>7351</v>
      </c>
      <c r="GC84" s="295" t="n">
        <v>5345</v>
      </c>
      <c r="GD84" s="295" t="n">
        <v>3707</v>
      </c>
      <c r="GE84" s="310" t="n">
        <v>2679</v>
      </c>
      <c r="GH84" s="295" t="s">
        <v>480</v>
      </c>
      <c r="GI84" s="295" t="n">
        <v>328996</v>
      </c>
      <c r="GJ84" s="295" t="n">
        <v>33649</v>
      </c>
      <c r="GK84" s="295" t="n">
        <v>34397</v>
      </c>
      <c r="GL84" s="295" t="n">
        <v>35588</v>
      </c>
      <c r="GM84" s="295" t="n">
        <v>32057</v>
      </c>
      <c r="GN84" s="295" t="n">
        <v>30045</v>
      </c>
      <c r="GO84" s="295" t="n">
        <v>27556</v>
      </c>
      <c r="GP84" s="295" t="n">
        <v>22707</v>
      </c>
      <c r="GQ84" s="295" t="n">
        <v>19174</v>
      </c>
      <c r="GR84" s="295" t="n">
        <v>18029</v>
      </c>
      <c r="GS84" s="295" t="n">
        <v>16403</v>
      </c>
      <c r="GT84" s="295" t="n">
        <v>14726</v>
      </c>
      <c r="GU84" s="295" t="n">
        <v>11940</v>
      </c>
      <c r="GV84" s="295" t="n">
        <v>9725</v>
      </c>
      <c r="GW84" s="295" t="n">
        <v>8021</v>
      </c>
      <c r="GX84" s="295" t="n">
        <v>6342</v>
      </c>
      <c r="GY84" s="295" t="n">
        <v>4527</v>
      </c>
      <c r="GZ84" s="310" t="n">
        <v>4110</v>
      </c>
      <c r="HC84" s="196" t="s">
        <v>206</v>
      </c>
      <c r="HD84" s="197" t="s">
        <v>38</v>
      </c>
      <c r="HE84" s="197" t="n">
        <v>1</v>
      </c>
      <c r="HF84" s="198" t="n">
        <f aca="false">FA74</f>
        <v>2398695</v>
      </c>
      <c r="HG84" s="198" t="n">
        <f aca="false">AF74</f>
        <v>3629</v>
      </c>
      <c r="HH84" s="199" t="n">
        <f aca="false">HG84/HF84</f>
        <v>0.00151290597595776</v>
      </c>
      <c r="HI84" s="200" t="n">
        <f aca="false">2*HE84*HH84/(2+HE84*HH84)</f>
        <v>0.00151176239877409</v>
      </c>
      <c r="HK84" s="196" t="s">
        <v>206</v>
      </c>
      <c r="HL84" s="197" t="s">
        <v>38</v>
      </c>
      <c r="HM84" s="197" t="n">
        <v>1</v>
      </c>
      <c r="HN84" s="198" t="n">
        <f aca="false">FV74</f>
        <v>1195951</v>
      </c>
      <c r="HO84" s="198" t="n">
        <f aca="false">BK74</f>
        <v>2295</v>
      </c>
      <c r="HP84" s="199" t="n">
        <f aca="false">HO84/HN84</f>
        <v>0.00191897494128104</v>
      </c>
      <c r="HQ84" s="200" t="n">
        <f aca="false">2*HM84*HP84/(2+HM84*HP84)</f>
        <v>0.00191713547381439</v>
      </c>
      <c r="HS84" s="196" t="s">
        <v>206</v>
      </c>
      <c r="HT84" s="313" t="s">
        <v>38</v>
      </c>
      <c r="HU84" s="313" t="n">
        <v>1</v>
      </c>
      <c r="HV84" s="198" t="n">
        <f aca="false">GQ74</f>
        <v>1202744</v>
      </c>
      <c r="HW84" s="314" t="n">
        <f aca="false">CP74</f>
        <v>1329</v>
      </c>
      <c r="HX84" s="199" t="n">
        <f aca="false">HW84/HV84</f>
        <v>0.00110497329440014</v>
      </c>
      <c r="HY84" s="200" t="n">
        <f aca="false">2*HU84*HX84/(2+HU84*HX84)</f>
        <v>0.00110436314850693</v>
      </c>
      <c r="HZ84" s="160" t="n">
        <f aca="false">HV84+HN84-HF84</f>
        <v>0</v>
      </c>
      <c r="IA84" s="160" t="n">
        <f aca="false">HW84+HO84-HG84</f>
        <v>-5</v>
      </c>
      <c r="IC84" s="0" t="n">
        <f aca="false">IC74/IC81</f>
        <v>0.104824762855716</v>
      </c>
      <c r="ID84" s="0" t="n">
        <f aca="false">ID74/ID81</f>
        <v>0.111079885323294</v>
      </c>
      <c r="IE84" s="0" t="n">
        <f aca="false">IE74/IE81</f>
        <v>0.116119961706632</v>
      </c>
      <c r="IF84" s="0" t="n">
        <f aca="false">IF74/IF81</f>
        <v>0.120206792115817</v>
      </c>
      <c r="IG84" s="0" t="n">
        <f aca="false">IG74/IG81</f>
        <v>0.123747082968561</v>
      </c>
      <c r="IH84" s="0" t="n">
        <f aca="false">IH74/IH81</f>
        <v>0.127008675362937</v>
      </c>
      <c r="IJ84" s="0" t="n">
        <f aca="false">IJ74/IJ81</f>
        <v>0.0832982164674353</v>
      </c>
      <c r="IL84" s="0" t="n">
        <f aca="false">IL74/IL81</f>
        <v>0.115396583632225</v>
      </c>
    </row>
    <row r="85" customFormat="false" ht="15" hidden="false" customHeight="false" outlineLevel="0" collapsed="false">
      <c r="A85" s="295" t="s">
        <v>480</v>
      </c>
      <c r="B85" s="295" t="n">
        <v>12971</v>
      </c>
      <c r="C85" s="295" t="n">
        <v>64</v>
      </c>
      <c r="D85" s="295" t="n">
        <v>2375</v>
      </c>
      <c r="E85" s="295" t="n">
        <v>3561</v>
      </c>
      <c r="F85" s="295" t="n">
        <v>3117</v>
      </c>
      <c r="G85" s="295" t="n">
        <v>2260</v>
      </c>
      <c r="H85" s="295" t="n">
        <v>1185</v>
      </c>
      <c r="I85" s="295" t="n">
        <v>376</v>
      </c>
      <c r="J85" s="295" t="n">
        <v>25</v>
      </c>
      <c r="K85" s="295" t="n">
        <v>0</v>
      </c>
      <c r="L85" s="310" t="n">
        <v>8</v>
      </c>
      <c r="N85" s="295" t="s">
        <v>480</v>
      </c>
      <c r="O85" s="295" t="n">
        <v>3528</v>
      </c>
      <c r="P85" s="295" t="n">
        <v>100</v>
      </c>
      <c r="Q85" s="295" t="n">
        <v>31</v>
      </c>
      <c r="R85" s="295" t="n">
        <v>78</v>
      </c>
      <c r="S85" s="295" t="n">
        <v>209</v>
      </c>
      <c r="T85" s="295" t="n">
        <v>24</v>
      </c>
      <c r="U85" s="295" t="n">
        <v>11</v>
      </c>
      <c r="V85" s="295" t="n">
        <v>3</v>
      </c>
      <c r="W85" s="295" t="n">
        <v>10</v>
      </c>
      <c r="X85" s="295" t="n">
        <v>20</v>
      </c>
      <c r="Y85" s="295" t="n">
        <v>27</v>
      </c>
      <c r="Z85" s="295" t="n">
        <v>52</v>
      </c>
      <c r="AA85" s="310" t="n">
        <v>58</v>
      </c>
      <c r="AC85" s="295" t="s">
        <v>480</v>
      </c>
      <c r="AD85" s="295" t="n">
        <v>70</v>
      </c>
      <c r="AE85" s="295" t="n">
        <v>60</v>
      </c>
      <c r="AF85" s="295" t="n">
        <v>80</v>
      </c>
      <c r="AG85" s="295" t="n">
        <v>91</v>
      </c>
      <c r="AH85" s="295" t="n">
        <v>165</v>
      </c>
      <c r="AI85" s="295" t="n">
        <v>190</v>
      </c>
      <c r="AJ85" s="295" t="n">
        <v>253</v>
      </c>
      <c r="AK85" s="295" t="n">
        <v>267</v>
      </c>
      <c r="AL85" s="295" t="n">
        <v>303</v>
      </c>
      <c r="AM85" s="295" t="n">
        <v>417</v>
      </c>
      <c r="AN85" s="295" t="n">
        <v>428</v>
      </c>
      <c r="AO85" s="295" t="n">
        <v>359</v>
      </c>
      <c r="AP85" s="295" t="n">
        <v>413</v>
      </c>
      <c r="AQ85" s="310" t="n">
        <v>18</v>
      </c>
      <c r="AS85" s="295" t="s">
        <v>480</v>
      </c>
      <c r="AT85" s="295" t="n">
        <v>1981</v>
      </c>
      <c r="AU85" s="295" t="n">
        <v>53</v>
      </c>
      <c r="AV85" s="295" t="n">
        <v>21</v>
      </c>
      <c r="AW85" s="295" t="n">
        <v>43</v>
      </c>
      <c r="AX85" s="295" t="n">
        <v>117</v>
      </c>
      <c r="AY85" s="295" t="n">
        <v>12</v>
      </c>
      <c r="AZ85" s="295" t="n">
        <v>5</v>
      </c>
      <c r="BA85" s="295" t="n">
        <v>3</v>
      </c>
      <c r="BB85" s="295" t="n">
        <v>4</v>
      </c>
      <c r="BC85" s="295" t="n">
        <v>12</v>
      </c>
      <c r="BD85" s="295" t="n">
        <v>22</v>
      </c>
      <c r="BE85" s="295" t="n">
        <v>31</v>
      </c>
      <c r="BF85" s="310" t="n">
        <v>37</v>
      </c>
      <c r="BH85" s="295" t="s">
        <v>480</v>
      </c>
      <c r="BI85" s="295" t="n">
        <v>49</v>
      </c>
      <c r="BJ85" s="295" t="n">
        <v>40</v>
      </c>
      <c r="BK85" s="295" t="n">
        <v>43</v>
      </c>
      <c r="BL85" s="295" t="n">
        <v>66</v>
      </c>
      <c r="BM85" s="295" t="n">
        <v>93</v>
      </c>
      <c r="BN85" s="295" t="n">
        <v>124</v>
      </c>
      <c r="BO85" s="295" t="n">
        <v>159</v>
      </c>
      <c r="BP85" s="295" t="n">
        <v>165</v>
      </c>
      <c r="BQ85" s="295" t="n">
        <v>188</v>
      </c>
      <c r="BR85" s="295" t="n">
        <v>249</v>
      </c>
      <c r="BS85" s="295" t="n">
        <v>213</v>
      </c>
      <c r="BT85" s="295" t="n">
        <v>173</v>
      </c>
      <c r="BU85" s="295" t="n">
        <v>160</v>
      </c>
      <c r="BV85" s="310" t="n">
        <v>16</v>
      </c>
      <c r="BX85" s="295" t="s">
        <v>480</v>
      </c>
      <c r="BY85" s="295" t="n">
        <v>1547</v>
      </c>
      <c r="BZ85" s="295" t="n">
        <v>47</v>
      </c>
      <c r="CA85" s="295" t="n">
        <v>10</v>
      </c>
      <c r="CB85" s="295" t="n">
        <v>35</v>
      </c>
      <c r="CC85" s="295" t="n">
        <v>92</v>
      </c>
      <c r="CD85" s="295" t="n">
        <v>12</v>
      </c>
      <c r="CE85" s="295" t="n">
        <v>6</v>
      </c>
      <c r="CF85" s="295" t="n">
        <v>0</v>
      </c>
      <c r="CG85" s="295" t="n">
        <v>6</v>
      </c>
      <c r="CH85" s="295" t="n">
        <v>8</v>
      </c>
      <c r="CI85" s="295" t="n">
        <v>5</v>
      </c>
      <c r="CJ85" s="295" t="n">
        <v>21</v>
      </c>
      <c r="CK85" s="310" t="n">
        <v>21</v>
      </c>
      <c r="CM85" s="295" t="s">
        <v>480</v>
      </c>
      <c r="CN85" s="295" t="n">
        <v>21</v>
      </c>
      <c r="CO85" s="295" t="n">
        <v>20</v>
      </c>
      <c r="CP85" s="295" t="n">
        <v>37</v>
      </c>
      <c r="CQ85" s="295" t="n">
        <v>25</v>
      </c>
      <c r="CR85" s="295" t="n">
        <v>72</v>
      </c>
      <c r="CS85" s="295" t="n">
        <v>66</v>
      </c>
      <c r="CT85" s="295" t="n">
        <v>94</v>
      </c>
      <c r="CU85" s="295" t="n">
        <v>102</v>
      </c>
      <c r="CV85" s="295" t="n">
        <v>115</v>
      </c>
      <c r="CW85" s="295" t="n">
        <v>168</v>
      </c>
      <c r="CX85" s="295" t="n">
        <v>215</v>
      </c>
      <c r="CY85" s="295" t="n">
        <v>186</v>
      </c>
      <c r="CZ85" s="295" t="n">
        <v>253</v>
      </c>
      <c r="DA85" s="310" t="n">
        <v>2</v>
      </c>
      <c r="DD85" s="295" t="s">
        <v>481</v>
      </c>
      <c r="DE85" s="295" t="n">
        <v>7.1</v>
      </c>
      <c r="DF85" s="295" t="n">
        <v>11.4</v>
      </c>
      <c r="DG85" s="295" t="n">
        <v>0.7</v>
      </c>
      <c r="DH85" s="295" t="n">
        <v>0.3</v>
      </c>
      <c r="DI85" s="295" t="n">
        <v>0.7</v>
      </c>
      <c r="DJ85" s="295" t="n">
        <v>0.9</v>
      </c>
      <c r="DK85" s="295" t="n">
        <v>1.2</v>
      </c>
      <c r="DL85" s="295" t="n">
        <v>4</v>
      </c>
      <c r="DM85" s="295" t="n">
        <v>9.8</v>
      </c>
      <c r="DN85" s="295" t="n">
        <v>23.8</v>
      </c>
      <c r="DO85" s="310" t="n">
        <v>88.5</v>
      </c>
      <c r="DQ85" s="295" t="s">
        <v>481</v>
      </c>
      <c r="DR85" s="295" t="n">
        <v>8.1</v>
      </c>
      <c r="DS85" s="295" t="n">
        <v>11.9</v>
      </c>
      <c r="DT85" s="295" t="n">
        <v>0.5</v>
      </c>
      <c r="DU85" s="295" t="n">
        <v>0.3</v>
      </c>
      <c r="DV85" s="295" t="n">
        <v>1.1</v>
      </c>
      <c r="DW85" s="295" t="n">
        <v>1.3</v>
      </c>
      <c r="DX85" s="295" t="n">
        <v>1.4</v>
      </c>
      <c r="DY85" s="295" t="n">
        <v>5.6</v>
      </c>
      <c r="DZ85" s="295" t="n">
        <v>14.9</v>
      </c>
      <c r="EA85" s="295" t="n">
        <v>34.5</v>
      </c>
      <c r="EB85" s="310" t="n">
        <v>104.3</v>
      </c>
      <c r="ED85" s="295" t="s">
        <v>481</v>
      </c>
      <c r="EE85" s="295" t="n">
        <v>6.2</v>
      </c>
      <c r="EF85" s="295" t="n">
        <v>10.8</v>
      </c>
      <c r="EG85" s="295" t="n">
        <v>1</v>
      </c>
      <c r="EH85" s="295" t="n">
        <v>0.3</v>
      </c>
      <c r="EI85" s="295" t="n">
        <v>0.3</v>
      </c>
      <c r="EJ85" s="295" t="n">
        <v>0.4</v>
      </c>
      <c r="EK85" s="295" t="n">
        <v>1</v>
      </c>
      <c r="EL85" s="295" t="n">
        <v>2.4</v>
      </c>
      <c r="EM85" s="295" t="n">
        <v>4.7</v>
      </c>
      <c r="EN85" s="295" t="n">
        <v>14.4</v>
      </c>
      <c r="EO85" s="310" t="n">
        <v>78.8</v>
      </c>
      <c r="ER85" s="295" t="s">
        <v>481</v>
      </c>
      <c r="ES85" s="295" t="n">
        <v>321653</v>
      </c>
      <c r="ET85" s="295" t="n">
        <v>26198</v>
      </c>
      <c r="EU85" s="295" t="n">
        <v>27249</v>
      </c>
      <c r="EV85" s="295" t="n">
        <v>29279</v>
      </c>
      <c r="EW85" s="295" t="n">
        <v>29344</v>
      </c>
      <c r="EX85" s="295" t="n">
        <v>25924</v>
      </c>
      <c r="EY85" s="295" t="n">
        <v>24116</v>
      </c>
      <c r="EZ85" s="295" t="n">
        <v>22186</v>
      </c>
      <c r="FA85" s="295" t="n">
        <v>20398</v>
      </c>
      <c r="FB85" s="295" t="n">
        <v>20138</v>
      </c>
      <c r="FC85" s="295" t="n">
        <v>18172</v>
      </c>
      <c r="FD85" s="295" t="n">
        <v>17316</v>
      </c>
      <c r="FE85" s="295" t="n">
        <v>14991</v>
      </c>
      <c r="FF85" s="295" t="n">
        <v>13265</v>
      </c>
      <c r="FG85" s="295" t="n">
        <v>10895</v>
      </c>
      <c r="FH85" s="295" t="n">
        <v>8821</v>
      </c>
      <c r="FI85" s="295" t="n">
        <v>6611</v>
      </c>
      <c r="FJ85" s="310" t="n">
        <v>6750</v>
      </c>
      <c r="FM85" s="295" t="s">
        <v>481</v>
      </c>
      <c r="FN85" s="295" t="n">
        <v>160917</v>
      </c>
      <c r="FO85" s="295" t="n">
        <v>13235</v>
      </c>
      <c r="FP85" s="295" t="n">
        <v>13936</v>
      </c>
      <c r="FQ85" s="295" t="n">
        <v>14872</v>
      </c>
      <c r="FR85" s="295" t="n">
        <v>14955</v>
      </c>
      <c r="FS85" s="295" t="n">
        <v>13229</v>
      </c>
      <c r="FT85" s="295" t="n">
        <v>12489</v>
      </c>
      <c r="FU85" s="295" t="n">
        <v>11281</v>
      </c>
      <c r="FV85" s="295" t="n">
        <v>10270</v>
      </c>
      <c r="FW85" s="295" t="n">
        <v>10196</v>
      </c>
      <c r="FX85" s="295" t="n">
        <v>9206</v>
      </c>
      <c r="FY85" s="295" t="n">
        <v>8806</v>
      </c>
      <c r="FZ85" s="295" t="n">
        <v>7486</v>
      </c>
      <c r="GA85" s="295" t="n">
        <v>6650</v>
      </c>
      <c r="GB85" s="295" t="n">
        <v>5218</v>
      </c>
      <c r="GC85" s="295" t="n">
        <v>4047</v>
      </c>
      <c r="GD85" s="295" t="n">
        <v>2731</v>
      </c>
      <c r="GE85" s="310" t="n">
        <v>2310</v>
      </c>
      <c r="GH85" s="295" t="s">
        <v>481</v>
      </c>
      <c r="GI85" s="295" t="n">
        <v>160736</v>
      </c>
      <c r="GJ85" s="295" t="n">
        <v>12963</v>
      </c>
      <c r="GK85" s="295" t="n">
        <v>13313</v>
      </c>
      <c r="GL85" s="295" t="n">
        <v>14407</v>
      </c>
      <c r="GM85" s="295" t="n">
        <v>14389</v>
      </c>
      <c r="GN85" s="295" t="n">
        <v>12695</v>
      </c>
      <c r="GO85" s="295" t="n">
        <v>11627</v>
      </c>
      <c r="GP85" s="295" t="n">
        <v>10905</v>
      </c>
      <c r="GQ85" s="295" t="n">
        <v>10128</v>
      </c>
      <c r="GR85" s="295" t="n">
        <v>9942</v>
      </c>
      <c r="GS85" s="295" t="n">
        <v>8966</v>
      </c>
      <c r="GT85" s="295" t="n">
        <v>8510</v>
      </c>
      <c r="GU85" s="295" t="n">
        <v>7505</v>
      </c>
      <c r="GV85" s="295" t="n">
        <v>6615</v>
      </c>
      <c r="GW85" s="295" t="n">
        <v>5677</v>
      </c>
      <c r="GX85" s="295" t="n">
        <v>4774</v>
      </c>
      <c r="GY85" s="295" t="n">
        <v>3880</v>
      </c>
      <c r="GZ85" s="310" t="n">
        <v>4440</v>
      </c>
      <c r="HC85" s="203" t="s">
        <v>207</v>
      </c>
      <c r="HD85" s="204" t="s">
        <v>39</v>
      </c>
      <c r="HE85" s="204" t="n">
        <v>1</v>
      </c>
      <c r="HF85" s="205" t="n">
        <f aca="false">FB74</f>
        <v>2261291</v>
      </c>
      <c r="HG85" s="205" t="n">
        <f aca="false">AG74</f>
        <v>5157</v>
      </c>
      <c r="HH85" s="206" t="n">
        <f aca="false">HG85/HF85</f>
        <v>0.00228055566488347</v>
      </c>
      <c r="HI85" s="207" t="n">
        <f aca="false">2*HE85*HH85/(2+HE85*HH85)</f>
        <v>0.00227795815969074</v>
      </c>
      <c r="HK85" s="203" t="s">
        <v>207</v>
      </c>
      <c r="HL85" s="204" t="s">
        <v>39</v>
      </c>
      <c r="HM85" s="204" t="n">
        <v>1</v>
      </c>
      <c r="HN85" s="205" t="n">
        <f aca="false">FW74</f>
        <v>1117097</v>
      </c>
      <c r="HO85" s="205" t="n">
        <f aca="false">BL74</f>
        <v>3174</v>
      </c>
      <c r="HP85" s="206" t="n">
        <f aca="false">HO85/HN85</f>
        <v>0.00284129310167335</v>
      </c>
      <c r="HQ85" s="207" t="n">
        <f aca="false">2*HM85*HP85/(2+HM85*HP85)</f>
        <v>0.00283726235469534</v>
      </c>
      <c r="HS85" s="203" t="s">
        <v>207</v>
      </c>
      <c r="HT85" s="316" t="s">
        <v>39</v>
      </c>
      <c r="HU85" s="316" t="n">
        <v>1</v>
      </c>
      <c r="HV85" s="205" t="n">
        <f aca="false">GR74</f>
        <v>1144194</v>
      </c>
      <c r="HW85" s="317" t="n">
        <f aca="false">CQ74</f>
        <v>1980</v>
      </c>
      <c r="HX85" s="206" t="n">
        <f aca="false">HW85/HV85</f>
        <v>0.00173047577596107</v>
      </c>
      <c r="HY85" s="207" t="n">
        <f aca="false">2*HU85*HX85/(2+HU85*HX85)</f>
        <v>0.00172897979713304</v>
      </c>
      <c r="HZ85" s="160" t="n">
        <f aca="false">HV85+HN85-HF85</f>
        <v>0</v>
      </c>
      <c r="IA85" s="160" t="n">
        <f aca="false">HW85+HO85-HG85</f>
        <v>-3</v>
      </c>
      <c r="IC85" s="0" t="n">
        <f aca="false">IC75/IC81</f>
        <v>0.0245941088367449</v>
      </c>
      <c r="ID85" s="0" t="n">
        <f aca="false">ID75/ID81</f>
        <v>0.0236789052238791</v>
      </c>
      <c r="IE85" s="0" t="n">
        <f aca="false">IE75/IE81</f>
        <v>0.024479312322886</v>
      </c>
      <c r="IF85" s="0" t="n">
        <f aca="false">IF75/IF81</f>
        <v>0.026386173252856</v>
      </c>
      <c r="IG85" s="0" t="n">
        <f aca="false">IG75/IG81</f>
        <v>0.0288268113495964</v>
      </c>
      <c r="IH85" s="0" t="n">
        <f aca="false">IH75/IH81</f>
        <v>0.0314452785488614</v>
      </c>
      <c r="IJ85" s="0" t="n">
        <f aca="false">IJ75/IJ81</f>
        <v>0.0152189928179693</v>
      </c>
      <c r="IL85" s="0" t="n">
        <f aca="false">IL75/IL81</f>
        <v>0.0291982866050571</v>
      </c>
    </row>
    <row r="86" customFormat="false" ht="15" hidden="false" customHeight="false" outlineLevel="0" collapsed="false">
      <c r="A86" s="295" t="s">
        <v>481</v>
      </c>
      <c r="B86" s="295" t="n">
        <v>5441</v>
      </c>
      <c r="C86" s="295" t="n">
        <v>28</v>
      </c>
      <c r="D86" s="295" t="n">
        <v>954</v>
      </c>
      <c r="E86" s="295" t="n">
        <v>1410</v>
      </c>
      <c r="F86" s="295" t="n">
        <v>1429</v>
      </c>
      <c r="G86" s="295" t="n">
        <v>984</v>
      </c>
      <c r="H86" s="295" t="n">
        <v>504</v>
      </c>
      <c r="I86" s="295" t="n">
        <v>114</v>
      </c>
      <c r="J86" s="295" t="n">
        <v>5</v>
      </c>
      <c r="K86" s="295" t="n">
        <v>0</v>
      </c>
      <c r="L86" s="310" t="n">
        <v>13</v>
      </c>
      <c r="N86" s="295" t="s">
        <v>481</v>
      </c>
      <c r="O86" s="295" t="n">
        <v>2297</v>
      </c>
      <c r="P86" s="295" t="n">
        <v>35</v>
      </c>
      <c r="Q86" s="295" t="n">
        <v>11</v>
      </c>
      <c r="R86" s="295" t="n">
        <v>16</v>
      </c>
      <c r="S86" s="295" t="n">
        <v>62</v>
      </c>
      <c r="T86" s="295" t="n">
        <v>7</v>
      </c>
      <c r="U86" s="295" t="n">
        <v>6</v>
      </c>
      <c r="V86" s="295" t="n">
        <v>1</v>
      </c>
      <c r="W86" s="295" t="n">
        <v>1</v>
      </c>
      <c r="X86" s="295" t="n">
        <v>7</v>
      </c>
      <c r="Y86" s="295" t="n">
        <v>11</v>
      </c>
      <c r="Z86" s="295" t="n">
        <v>22</v>
      </c>
      <c r="AA86" s="310" t="n">
        <v>18</v>
      </c>
      <c r="AC86" s="295" t="s">
        <v>481</v>
      </c>
      <c r="AD86" s="295" t="n">
        <v>23</v>
      </c>
      <c r="AE86" s="295" t="n">
        <v>17</v>
      </c>
      <c r="AF86" s="295" t="n">
        <v>23</v>
      </c>
      <c r="AG86" s="295" t="n">
        <v>26</v>
      </c>
      <c r="AH86" s="295" t="n">
        <v>58</v>
      </c>
      <c r="AI86" s="295" t="n">
        <v>85</v>
      </c>
      <c r="AJ86" s="295" t="n">
        <v>133</v>
      </c>
      <c r="AK86" s="295" t="n">
        <v>144</v>
      </c>
      <c r="AL86" s="295" t="n">
        <v>246</v>
      </c>
      <c r="AM86" s="295" t="n">
        <v>224</v>
      </c>
      <c r="AN86" s="295" t="n">
        <v>323</v>
      </c>
      <c r="AO86" s="295" t="n">
        <v>338</v>
      </c>
      <c r="AP86" s="295" t="n">
        <v>521</v>
      </c>
      <c r="AQ86" s="310" t="n">
        <v>1</v>
      </c>
      <c r="AS86" s="295" t="s">
        <v>481</v>
      </c>
      <c r="AT86" s="295" t="n">
        <v>1296</v>
      </c>
      <c r="AU86" s="295" t="n">
        <v>19</v>
      </c>
      <c r="AV86" s="295" t="n">
        <v>7</v>
      </c>
      <c r="AW86" s="295" t="n">
        <v>7</v>
      </c>
      <c r="AX86" s="295" t="n">
        <v>33</v>
      </c>
      <c r="AY86" s="295" t="n">
        <v>2</v>
      </c>
      <c r="AZ86" s="295" t="n">
        <v>2</v>
      </c>
      <c r="BA86" s="295" t="n">
        <v>0</v>
      </c>
      <c r="BB86" s="295" t="n">
        <v>1</v>
      </c>
      <c r="BC86" s="295" t="n">
        <v>3</v>
      </c>
      <c r="BD86" s="295" t="n">
        <v>7</v>
      </c>
      <c r="BE86" s="295" t="n">
        <v>16</v>
      </c>
      <c r="BF86" s="310" t="n">
        <v>16</v>
      </c>
      <c r="BH86" s="295" t="s">
        <v>481</v>
      </c>
      <c r="BI86" s="295" t="n">
        <v>18</v>
      </c>
      <c r="BJ86" s="295" t="n">
        <v>12</v>
      </c>
      <c r="BK86" s="295" t="n">
        <v>11</v>
      </c>
      <c r="BL86" s="295" t="n">
        <v>17</v>
      </c>
      <c r="BM86" s="295" t="n">
        <v>45</v>
      </c>
      <c r="BN86" s="295" t="n">
        <v>56</v>
      </c>
      <c r="BO86" s="295" t="n">
        <v>103</v>
      </c>
      <c r="BP86" s="295" t="n">
        <v>108</v>
      </c>
      <c r="BQ86" s="295" t="n">
        <v>166</v>
      </c>
      <c r="BR86" s="295" t="n">
        <v>154</v>
      </c>
      <c r="BS86" s="295" t="n">
        <v>182</v>
      </c>
      <c r="BT86" s="295" t="n">
        <v>172</v>
      </c>
      <c r="BU86" s="295" t="n">
        <v>172</v>
      </c>
      <c r="BV86" s="310" t="n">
        <v>0</v>
      </c>
      <c r="BX86" s="295" t="s">
        <v>481</v>
      </c>
      <c r="BY86" s="295" t="n">
        <v>1001</v>
      </c>
      <c r="BZ86" s="295" t="n">
        <v>16</v>
      </c>
      <c r="CA86" s="295" t="n">
        <v>4</v>
      </c>
      <c r="CB86" s="295" t="n">
        <v>9</v>
      </c>
      <c r="CC86" s="295" t="n">
        <v>29</v>
      </c>
      <c r="CD86" s="295" t="n">
        <v>5</v>
      </c>
      <c r="CE86" s="295" t="n">
        <v>4</v>
      </c>
      <c r="CF86" s="295" t="n">
        <v>1</v>
      </c>
      <c r="CG86" s="295" t="n">
        <v>0</v>
      </c>
      <c r="CH86" s="295" t="n">
        <v>4</v>
      </c>
      <c r="CI86" s="295" t="n">
        <v>4</v>
      </c>
      <c r="CJ86" s="295" t="n">
        <v>6</v>
      </c>
      <c r="CK86" s="310" t="n">
        <v>2</v>
      </c>
      <c r="CM86" s="295" t="s">
        <v>481</v>
      </c>
      <c r="CN86" s="295" t="n">
        <v>5</v>
      </c>
      <c r="CO86" s="295" t="n">
        <v>5</v>
      </c>
      <c r="CP86" s="295" t="n">
        <v>12</v>
      </c>
      <c r="CQ86" s="295" t="n">
        <v>9</v>
      </c>
      <c r="CR86" s="295" t="n">
        <v>13</v>
      </c>
      <c r="CS86" s="295" t="n">
        <v>29</v>
      </c>
      <c r="CT86" s="295" t="n">
        <v>30</v>
      </c>
      <c r="CU86" s="295" t="n">
        <v>36</v>
      </c>
      <c r="CV86" s="295" t="n">
        <v>80</v>
      </c>
      <c r="CW86" s="295" t="n">
        <v>70</v>
      </c>
      <c r="CX86" s="295" t="n">
        <v>141</v>
      </c>
      <c r="CY86" s="295" t="n">
        <v>166</v>
      </c>
      <c r="CZ86" s="295" t="n">
        <v>349</v>
      </c>
      <c r="DA86" s="310" t="n">
        <v>1</v>
      </c>
      <c r="DD86" s="295" t="s">
        <v>482</v>
      </c>
      <c r="DE86" s="295" t="n">
        <v>5.3</v>
      </c>
      <c r="DF86" s="295" t="n">
        <v>13.8</v>
      </c>
      <c r="DG86" s="295" t="n">
        <v>0.5</v>
      </c>
      <c r="DH86" s="295" t="n">
        <v>0.3</v>
      </c>
      <c r="DI86" s="295" t="n">
        <v>0.8</v>
      </c>
      <c r="DJ86" s="295" t="n">
        <v>0.9</v>
      </c>
      <c r="DK86" s="295" t="n">
        <v>1.7</v>
      </c>
      <c r="DL86" s="295" t="n">
        <v>4.3</v>
      </c>
      <c r="DM86" s="295" t="n">
        <v>12.2</v>
      </c>
      <c r="DN86" s="295" t="n">
        <v>26.5</v>
      </c>
      <c r="DO86" s="310" t="n">
        <v>86.7</v>
      </c>
      <c r="DQ86" s="295" t="s">
        <v>482</v>
      </c>
      <c r="DR86" s="295" t="n">
        <v>5.8</v>
      </c>
      <c r="DS86" s="295" t="n">
        <v>16.5</v>
      </c>
      <c r="DT86" s="295" t="n">
        <v>0.5</v>
      </c>
      <c r="DU86" s="295" t="n">
        <v>0.6</v>
      </c>
      <c r="DV86" s="295" t="n">
        <v>1.1</v>
      </c>
      <c r="DW86" s="295" t="n">
        <v>1.2</v>
      </c>
      <c r="DX86" s="295" t="n">
        <v>2.1</v>
      </c>
      <c r="DY86" s="295" t="n">
        <v>4.8</v>
      </c>
      <c r="DZ86" s="295" t="n">
        <v>15</v>
      </c>
      <c r="EA86" s="295" t="n">
        <v>34.5</v>
      </c>
      <c r="EB86" s="310" t="n">
        <v>94.3</v>
      </c>
      <c r="ED86" s="295" t="s">
        <v>482</v>
      </c>
      <c r="EE86" s="295" t="n">
        <v>4.8</v>
      </c>
      <c r="EF86" s="295" t="n">
        <v>11.1</v>
      </c>
      <c r="EG86" s="295" t="n">
        <v>0.6</v>
      </c>
      <c r="EH86" s="295" t="n">
        <v>0.1</v>
      </c>
      <c r="EI86" s="295" t="n">
        <v>0.5</v>
      </c>
      <c r="EJ86" s="295" t="n">
        <v>0.7</v>
      </c>
      <c r="EK86" s="295" t="n">
        <v>1.3</v>
      </c>
      <c r="EL86" s="295" t="n">
        <v>3.7</v>
      </c>
      <c r="EM86" s="295" t="n">
        <v>9.3</v>
      </c>
      <c r="EN86" s="295" t="n">
        <v>19.7</v>
      </c>
      <c r="EO86" s="310" t="n">
        <v>81.1</v>
      </c>
      <c r="ER86" s="295" t="s">
        <v>482</v>
      </c>
      <c r="ES86" s="295" t="n">
        <v>320602</v>
      </c>
      <c r="ET86" s="295" t="n">
        <v>30188</v>
      </c>
      <c r="EU86" s="295" t="n">
        <v>32903</v>
      </c>
      <c r="EV86" s="295" t="n">
        <v>35348</v>
      </c>
      <c r="EW86" s="295" t="n">
        <v>30658</v>
      </c>
      <c r="EX86" s="295" t="n">
        <v>28445</v>
      </c>
      <c r="EY86" s="295" t="n">
        <v>29543</v>
      </c>
      <c r="EZ86" s="295" t="n">
        <v>23097</v>
      </c>
      <c r="FA86" s="295" t="n">
        <v>19818</v>
      </c>
      <c r="FB86" s="295" t="n">
        <v>18504</v>
      </c>
      <c r="FC86" s="295" t="n">
        <v>16259</v>
      </c>
      <c r="FD86" s="295" t="n">
        <v>14455</v>
      </c>
      <c r="FE86" s="295" t="n">
        <v>11602</v>
      </c>
      <c r="FF86" s="295" t="n">
        <v>8971</v>
      </c>
      <c r="FG86" s="295" t="n">
        <v>7292</v>
      </c>
      <c r="FH86" s="295" t="n">
        <v>5677</v>
      </c>
      <c r="FI86" s="295" t="n">
        <v>4195</v>
      </c>
      <c r="FJ86" s="310" t="n">
        <v>3647</v>
      </c>
      <c r="FM86" s="295" t="s">
        <v>482</v>
      </c>
      <c r="FN86" s="295" t="n">
        <v>161205</v>
      </c>
      <c r="FO86" s="295" t="n">
        <v>15268</v>
      </c>
      <c r="FP86" s="295" t="n">
        <v>16753</v>
      </c>
      <c r="FQ86" s="295" t="n">
        <v>17904</v>
      </c>
      <c r="FR86" s="295" t="n">
        <v>15485</v>
      </c>
      <c r="FS86" s="295" t="n">
        <v>14468</v>
      </c>
      <c r="FT86" s="295" t="n">
        <v>14945</v>
      </c>
      <c r="FU86" s="295" t="n">
        <v>11717</v>
      </c>
      <c r="FV86" s="295" t="n">
        <v>10100</v>
      </c>
      <c r="FW86" s="295" t="n">
        <v>9376</v>
      </c>
      <c r="FX86" s="295" t="n">
        <v>8208</v>
      </c>
      <c r="FY86" s="295" t="n">
        <v>7374</v>
      </c>
      <c r="FZ86" s="295" t="n">
        <v>5853</v>
      </c>
      <c r="GA86" s="295" t="n">
        <v>4441</v>
      </c>
      <c r="GB86" s="295" t="n">
        <v>3409</v>
      </c>
      <c r="GC86" s="295" t="n">
        <v>2562</v>
      </c>
      <c r="GD86" s="295" t="n">
        <v>1905</v>
      </c>
      <c r="GE86" s="310" t="n">
        <v>1437</v>
      </c>
      <c r="GH86" s="295" t="s">
        <v>482</v>
      </c>
      <c r="GI86" s="295" t="n">
        <v>159397</v>
      </c>
      <c r="GJ86" s="295" t="n">
        <v>14920</v>
      </c>
      <c r="GK86" s="295" t="n">
        <v>16150</v>
      </c>
      <c r="GL86" s="295" t="n">
        <v>17444</v>
      </c>
      <c r="GM86" s="295" t="n">
        <v>15173</v>
      </c>
      <c r="GN86" s="295" t="n">
        <v>13977</v>
      </c>
      <c r="GO86" s="295" t="n">
        <v>14598</v>
      </c>
      <c r="GP86" s="295" t="n">
        <v>11380</v>
      </c>
      <c r="GQ86" s="295" t="n">
        <v>9718</v>
      </c>
      <c r="GR86" s="295" t="n">
        <v>9128</v>
      </c>
      <c r="GS86" s="295" t="n">
        <v>8051</v>
      </c>
      <c r="GT86" s="295" t="n">
        <v>7081</v>
      </c>
      <c r="GU86" s="295" t="n">
        <v>5749</v>
      </c>
      <c r="GV86" s="295" t="n">
        <v>4530</v>
      </c>
      <c r="GW86" s="295" t="n">
        <v>3883</v>
      </c>
      <c r="GX86" s="295" t="n">
        <v>3115</v>
      </c>
      <c r="GY86" s="295" t="n">
        <v>2290</v>
      </c>
      <c r="GZ86" s="310" t="n">
        <v>2210</v>
      </c>
      <c r="HC86" s="196" t="s">
        <v>208</v>
      </c>
      <c r="HD86" s="197" t="s">
        <v>40</v>
      </c>
      <c r="HE86" s="197" t="n">
        <v>1</v>
      </c>
      <c r="HF86" s="198" t="n">
        <f aca="false">FC74</f>
        <v>2119022</v>
      </c>
      <c r="HG86" s="198" t="n">
        <f aca="false">AH74</f>
        <v>7916</v>
      </c>
      <c r="HH86" s="199" t="n">
        <f aca="false">HG86/HF86</f>
        <v>0.00373568561345753</v>
      </c>
      <c r="HI86" s="200" t="n">
        <f aca="false">2*HE86*HH86/(2+HE86*HH86)</f>
        <v>0.00372872094885491</v>
      </c>
      <c r="HK86" s="196" t="s">
        <v>208</v>
      </c>
      <c r="HL86" s="197" t="s">
        <v>40</v>
      </c>
      <c r="HM86" s="197" t="n">
        <v>1</v>
      </c>
      <c r="HN86" s="198" t="n">
        <f aca="false">FX74</f>
        <v>1024468</v>
      </c>
      <c r="HO86" s="198" t="n">
        <f aca="false">BM74</f>
        <v>4963</v>
      </c>
      <c r="HP86" s="199" t="n">
        <f aca="false">HO86/HN86</f>
        <v>0.00484446561532425</v>
      </c>
      <c r="HQ86" s="200" t="n">
        <f aca="false">2*HM86*HP86/(2+HM86*HP86)</f>
        <v>0.00483275954659893</v>
      </c>
      <c r="HS86" s="196" t="s">
        <v>208</v>
      </c>
      <c r="HT86" s="313" t="s">
        <v>40</v>
      </c>
      <c r="HU86" s="313" t="n">
        <v>1</v>
      </c>
      <c r="HV86" s="198" t="n">
        <f aca="false">GS74</f>
        <v>1094554</v>
      </c>
      <c r="HW86" s="314" t="n">
        <f aca="false">CR74</f>
        <v>2953</v>
      </c>
      <c r="HX86" s="199" t="n">
        <f aca="false">HW86/HV86</f>
        <v>0.00269790252468129</v>
      </c>
      <c r="HY86" s="200" t="n">
        <f aca="false">2*HU86*HX86/(2+HU86*HX86)</f>
        <v>0.00269426808834243</v>
      </c>
      <c r="HZ86" s="160" t="n">
        <f aca="false">HV86+HN86-HF86</f>
        <v>0</v>
      </c>
      <c r="IA86" s="160" t="n">
        <f aca="false">HW86+HO86-HG86</f>
        <v>0</v>
      </c>
      <c r="IC86" s="0" t="n">
        <f aca="false">IC76/IC81</f>
        <v>0.00349076385421867</v>
      </c>
      <c r="ID86" s="0" t="n">
        <f aca="false">ID76/ID81</f>
        <v>0.00453261826279233</v>
      </c>
      <c r="IE86" s="0" t="n">
        <f aca="false">IE76/IE81</f>
        <v>0.00499283669672932</v>
      </c>
      <c r="IF86" s="0" t="n">
        <f aca="false">IF76/IF81</f>
        <v>0.00515205330109758</v>
      </c>
      <c r="IG86" s="0" t="n">
        <f aca="false">IG76/IG81</f>
        <v>0.00524173740267795</v>
      </c>
      <c r="IH86" s="0" t="n">
        <f aca="false">IH76/IH81</f>
        <v>0.00531614628228172</v>
      </c>
      <c r="IJ86" s="0" t="n">
        <f aca="false">IJ76/IJ81</f>
        <v>0.00238592576648244</v>
      </c>
      <c r="IL86" s="0" t="n">
        <f aca="false">IL76/IL81</f>
        <v>0.00403335670863799</v>
      </c>
    </row>
    <row r="87" customFormat="false" ht="15" hidden="false" customHeight="false" outlineLevel="0" collapsed="false">
      <c r="A87" s="295" t="s">
        <v>482</v>
      </c>
      <c r="B87" s="295" t="n">
        <v>6679</v>
      </c>
      <c r="C87" s="295" t="n">
        <v>41</v>
      </c>
      <c r="D87" s="295" t="n">
        <v>1209</v>
      </c>
      <c r="E87" s="295" t="n">
        <v>1772</v>
      </c>
      <c r="F87" s="295" t="n">
        <v>1774</v>
      </c>
      <c r="G87" s="295" t="n">
        <v>1127</v>
      </c>
      <c r="H87" s="295" t="n">
        <v>501</v>
      </c>
      <c r="I87" s="295" t="n">
        <v>171</v>
      </c>
      <c r="J87" s="295" t="n">
        <v>16</v>
      </c>
      <c r="K87" s="295" t="n">
        <v>2</v>
      </c>
      <c r="L87" s="310" t="n">
        <v>66</v>
      </c>
      <c r="N87" s="295" t="s">
        <v>482</v>
      </c>
      <c r="O87" s="295" t="n">
        <v>1698</v>
      </c>
      <c r="P87" s="295" t="n">
        <v>43</v>
      </c>
      <c r="Q87" s="295" t="n">
        <v>5</v>
      </c>
      <c r="R87" s="295" t="n">
        <v>44</v>
      </c>
      <c r="S87" s="295" t="n">
        <v>92</v>
      </c>
      <c r="T87" s="295" t="n">
        <v>7</v>
      </c>
      <c r="U87" s="295" t="n">
        <v>1</v>
      </c>
      <c r="V87" s="295" t="n">
        <v>2</v>
      </c>
      <c r="W87" s="295" t="n">
        <v>3</v>
      </c>
      <c r="X87" s="295" t="n">
        <v>11</v>
      </c>
      <c r="Y87" s="295" t="n">
        <v>12</v>
      </c>
      <c r="Z87" s="295" t="n">
        <v>19</v>
      </c>
      <c r="AA87" s="310" t="n">
        <v>30</v>
      </c>
      <c r="AC87" s="295" t="s">
        <v>482</v>
      </c>
      <c r="AD87" s="295" t="n">
        <v>32</v>
      </c>
      <c r="AE87" s="295" t="n">
        <v>18</v>
      </c>
      <c r="AF87" s="295" t="n">
        <v>32</v>
      </c>
      <c r="AG87" s="295" t="n">
        <v>34</v>
      </c>
      <c r="AH87" s="295" t="n">
        <v>52</v>
      </c>
      <c r="AI87" s="295" t="n">
        <v>79</v>
      </c>
      <c r="AJ87" s="295" t="n">
        <v>110</v>
      </c>
      <c r="AK87" s="295" t="n">
        <v>140</v>
      </c>
      <c r="AL87" s="295" t="n">
        <v>153</v>
      </c>
      <c r="AM87" s="295" t="n">
        <v>191</v>
      </c>
      <c r="AN87" s="295" t="n">
        <v>200</v>
      </c>
      <c r="AO87" s="295" t="n">
        <v>210</v>
      </c>
      <c r="AP87" s="295" t="n">
        <v>270</v>
      </c>
      <c r="AQ87" s="310" t="n">
        <v>0</v>
      </c>
      <c r="AS87" s="295" t="s">
        <v>482</v>
      </c>
      <c r="AT87" s="295" t="n">
        <v>938</v>
      </c>
      <c r="AU87" s="295" t="n">
        <v>27</v>
      </c>
      <c r="AV87" s="295" t="n">
        <v>5</v>
      </c>
      <c r="AW87" s="295" t="n">
        <v>23</v>
      </c>
      <c r="AX87" s="295" t="n">
        <v>55</v>
      </c>
      <c r="AY87" s="295" t="n">
        <v>4</v>
      </c>
      <c r="AZ87" s="295" t="n">
        <v>0</v>
      </c>
      <c r="BA87" s="295" t="n">
        <v>1</v>
      </c>
      <c r="BB87" s="295" t="n">
        <v>1</v>
      </c>
      <c r="BC87" s="295" t="n">
        <v>10</v>
      </c>
      <c r="BD87" s="295" t="n">
        <v>11</v>
      </c>
      <c r="BE87" s="295" t="n">
        <v>13</v>
      </c>
      <c r="BF87" s="310" t="n">
        <v>21</v>
      </c>
      <c r="BH87" s="295" t="s">
        <v>482</v>
      </c>
      <c r="BI87" s="295" t="n">
        <v>19</v>
      </c>
      <c r="BJ87" s="295" t="n">
        <v>12</v>
      </c>
      <c r="BK87" s="295" t="n">
        <v>20</v>
      </c>
      <c r="BL87" s="295" t="n">
        <v>21</v>
      </c>
      <c r="BM87" s="295" t="n">
        <v>29</v>
      </c>
      <c r="BN87" s="295" t="n">
        <v>46</v>
      </c>
      <c r="BO87" s="295" t="n">
        <v>64</v>
      </c>
      <c r="BP87" s="295" t="n">
        <v>90</v>
      </c>
      <c r="BQ87" s="295" t="n">
        <v>91</v>
      </c>
      <c r="BR87" s="295" t="n">
        <v>115</v>
      </c>
      <c r="BS87" s="295" t="n">
        <v>112</v>
      </c>
      <c r="BT87" s="295" t="n">
        <v>97</v>
      </c>
      <c r="BU87" s="295" t="n">
        <v>106</v>
      </c>
      <c r="BV87" s="310" t="n">
        <v>0</v>
      </c>
      <c r="BX87" s="295" t="s">
        <v>482</v>
      </c>
      <c r="BY87" s="295" t="n">
        <v>760</v>
      </c>
      <c r="BZ87" s="295" t="n">
        <v>16</v>
      </c>
      <c r="CA87" s="295" t="n">
        <v>0</v>
      </c>
      <c r="CB87" s="295" t="n">
        <v>21</v>
      </c>
      <c r="CC87" s="295" t="n">
        <v>37</v>
      </c>
      <c r="CD87" s="295" t="n">
        <v>3</v>
      </c>
      <c r="CE87" s="295" t="n">
        <v>1</v>
      </c>
      <c r="CF87" s="295" t="n">
        <v>1</v>
      </c>
      <c r="CG87" s="295" t="n">
        <v>2</v>
      </c>
      <c r="CH87" s="295" t="n">
        <v>1</v>
      </c>
      <c r="CI87" s="295" t="n">
        <v>1</v>
      </c>
      <c r="CJ87" s="295" t="n">
        <v>6</v>
      </c>
      <c r="CK87" s="310" t="n">
        <v>9</v>
      </c>
      <c r="CM87" s="295" t="s">
        <v>482</v>
      </c>
      <c r="CN87" s="295" t="n">
        <v>13</v>
      </c>
      <c r="CO87" s="295" t="n">
        <v>6</v>
      </c>
      <c r="CP87" s="295" t="n">
        <v>12</v>
      </c>
      <c r="CQ87" s="295" t="n">
        <v>13</v>
      </c>
      <c r="CR87" s="295" t="n">
        <v>23</v>
      </c>
      <c r="CS87" s="295" t="n">
        <v>33</v>
      </c>
      <c r="CT87" s="295" t="n">
        <v>46</v>
      </c>
      <c r="CU87" s="295" t="n">
        <v>50</v>
      </c>
      <c r="CV87" s="295" t="n">
        <v>62</v>
      </c>
      <c r="CW87" s="295" t="n">
        <v>76</v>
      </c>
      <c r="CX87" s="295" t="n">
        <v>88</v>
      </c>
      <c r="CY87" s="295" t="n">
        <v>113</v>
      </c>
      <c r="CZ87" s="295" t="n">
        <v>164</v>
      </c>
      <c r="DA87" s="310" t="n">
        <v>0</v>
      </c>
      <c r="DD87" s="295" t="s">
        <v>483</v>
      </c>
      <c r="DE87" s="295" t="n">
        <v>6.8</v>
      </c>
      <c r="DF87" s="295" t="n">
        <v>11.3</v>
      </c>
      <c r="DG87" s="295" t="n">
        <v>0.7</v>
      </c>
      <c r="DH87" s="295" t="n">
        <v>0.2</v>
      </c>
      <c r="DI87" s="295" t="n">
        <v>0.8</v>
      </c>
      <c r="DJ87" s="295" t="n">
        <v>1</v>
      </c>
      <c r="DK87" s="295" t="n">
        <v>1.5</v>
      </c>
      <c r="DL87" s="295" t="n">
        <v>3.8</v>
      </c>
      <c r="DM87" s="295" t="n">
        <v>9.8</v>
      </c>
      <c r="DN87" s="295" t="n">
        <v>24.3</v>
      </c>
      <c r="DO87" s="310" t="n">
        <v>84.7</v>
      </c>
      <c r="DQ87" s="295" t="s">
        <v>483</v>
      </c>
      <c r="DR87" s="295" t="n">
        <v>7.3</v>
      </c>
      <c r="DS87" s="295" t="n">
        <v>12.2</v>
      </c>
      <c r="DT87" s="295" t="n">
        <v>0.8</v>
      </c>
      <c r="DU87" s="295" t="n">
        <v>0.3</v>
      </c>
      <c r="DV87" s="295" t="n">
        <v>1.3</v>
      </c>
      <c r="DW87" s="295" t="n">
        <v>1.4</v>
      </c>
      <c r="DX87" s="295" t="n">
        <v>2</v>
      </c>
      <c r="DY87" s="295" t="n">
        <v>4.6</v>
      </c>
      <c r="DZ87" s="295" t="n">
        <v>13.4</v>
      </c>
      <c r="EA87" s="295" t="n">
        <v>32.5</v>
      </c>
      <c r="EB87" s="310" t="n">
        <v>94.8</v>
      </c>
      <c r="ED87" s="295" t="s">
        <v>483</v>
      </c>
      <c r="EE87" s="295" t="n">
        <v>6.3</v>
      </c>
      <c r="EF87" s="295" t="n">
        <v>10.4</v>
      </c>
      <c r="EG87" s="295" t="n">
        <v>0.6</v>
      </c>
      <c r="EH87" s="295" t="n">
        <v>0.2</v>
      </c>
      <c r="EI87" s="295" t="n">
        <v>0.3</v>
      </c>
      <c r="EJ87" s="295" t="n">
        <v>0.6</v>
      </c>
      <c r="EK87" s="295" t="n">
        <v>1.1</v>
      </c>
      <c r="EL87" s="295" t="n">
        <v>3.1</v>
      </c>
      <c r="EM87" s="295" t="n">
        <v>6.7</v>
      </c>
      <c r="EN87" s="295" t="n">
        <v>17.6</v>
      </c>
      <c r="EO87" s="310" t="n">
        <v>78.2</v>
      </c>
      <c r="ER87" s="295" t="s">
        <v>483</v>
      </c>
      <c r="ES87" s="295" t="n">
        <v>1675309</v>
      </c>
      <c r="ET87" s="295" t="n">
        <v>149644</v>
      </c>
      <c r="EU87" s="295" t="n">
        <v>148646</v>
      </c>
      <c r="EV87" s="295" t="n">
        <v>154758</v>
      </c>
      <c r="EW87" s="295" t="n">
        <v>151567</v>
      </c>
      <c r="EX87" s="295" t="n">
        <v>142531</v>
      </c>
      <c r="EY87" s="295" t="n">
        <v>140708</v>
      </c>
      <c r="EZ87" s="295" t="n">
        <v>115697</v>
      </c>
      <c r="FA87" s="295" t="n">
        <v>98767</v>
      </c>
      <c r="FB87" s="295" t="n">
        <v>92397</v>
      </c>
      <c r="FC87" s="295" t="n">
        <v>89645</v>
      </c>
      <c r="FD87" s="295" t="n">
        <v>87197</v>
      </c>
      <c r="FE87" s="295" t="n">
        <v>76606</v>
      </c>
      <c r="FF87" s="295" t="n">
        <v>63705</v>
      </c>
      <c r="FG87" s="295" t="n">
        <v>52219</v>
      </c>
      <c r="FH87" s="295" t="n">
        <v>43945</v>
      </c>
      <c r="FI87" s="295" t="n">
        <v>34842</v>
      </c>
      <c r="FJ87" s="310" t="n">
        <v>32435</v>
      </c>
      <c r="FM87" s="295" t="s">
        <v>483</v>
      </c>
      <c r="FN87" s="295" t="n">
        <v>820619</v>
      </c>
      <c r="FO87" s="295" t="n">
        <v>75920</v>
      </c>
      <c r="FP87" s="295" t="n">
        <v>75549</v>
      </c>
      <c r="FQ87" s="295" t="n">
        <v>78895</v>
      </c>
      <c r="FR87" s="295" t="n">
        <v>77194</v>
      </c>
      <c r="FS87" s="295" t="n">
        <v>72161</v>
      </c>
      <c r="FT87" s="295" t="n">
        <v>70951</v>
      </c>
      <c r="FU87" s="295" t="n">
        <v>57401</v>
      </c>
      <c r="FV87" s="295" t="n">
        <v>48145</v>
      </c>
      <c r="FW87" s="295" t="n">
        <v>44704</v>
      </c>
      <c r="FX87" s="295" t="n">
        <v>42584</v>
      </c>
      <c r="FY87" s="295" t="n">
        <v>41581</v>
      </c>
      <c r="FZ87" s="295" t="n">
        <v>36135</v>
      </c>
      <c r="GA87" s="295" t="n">
        <v>29871</v>
      </c>
      <c r="GB87" s="295" t="n">
        <v>23902</v>
      </c>
      <c r="GC87" s="295" t="n">
        <v>19358</v>
      </c>
      <c r="GD87" s="295" t="n">
        <v>14364</v>
      </c>
      <c r="GE87" s="310" t="n">
        <v>11904</v>
      </c>
      <c r="GH87" s="295" t="s">
        <v>483</v>
      </c>
      <c r="GI87" s="295" t="n">
        <v>854690</v>
      </c>
      <c r="GJ87" s="295" t="n">
        <v>73724</v>
      </c>
      <c r="GK87" s="295" t="n">
        <v>73097</v>
      </c>
      <c r="GL87" s="295" t="n">
        <v>75863</v>
      </c>
      <c r="GM87" s="295" t="n">
        <v>74373</v>
      </c>
      <c r="GN87" s="295" t="n">
        <v>70370</v>
      </c>
      <c r="GO87" s="295" t="n">
        <v>69757</v>
      </c>
      <c r="GP87" s="295" t="n">
        <v>58296</v>
      </c>
      <c r="GQ87" s="295" t="n">
        <v>50622</v>
      </c>
      <c r="GR87" s="295" t="n">
        <v>47693</v>
      </c>
      <c r="GS87" s="295" t="n">
        <v>47061</v>
      </c>
      <c r="GT87" s="295" t="n">
        <v>45616</v>
      </c>
      <c r="GU87" s="295" t="n">
        <v>40471</v>
      </c>
      <c r="GV87" s="295" t="n">
        <v>33834</v>
      </c>
      <c r="GW87" s="295" t="n">
        <v>28317</v>
      </c>
      <c r="GX87" s="295" t="n">
        <v>24587</v>
      </c>
      <c r="GY87" s="295" t="n">
        <v>20478</v>
      </c>
      <c r="GZ87" s="310" t="n">
        <v>20531</v>
      </c>
      <c r="HC87" s="203" t="s">
        <v>209</v>
      </c>
      <c r="HD87" s="204" t="s">
        <v>52</v>
      </c>
      <c r="HE87" s="204" t="n">
        <v>1</v>
      </c>
      <c r="HF87" s="205" t="n">
        <f aca="false">FD74</f>
        <v>1975521</v>
      </c>
      <c r="HG87" s="205" t="n">
        <f aca="false">AI74</f>
        <v>11863</v>
      </c>
      <c r="HH87" s="206" t="n">
        <f aca="false">HG87/HF87</f>
        <v>0.00600499817516493</v>
      </c>
      <c r="HI87" s="207" t="n">
        <f aca="false">2*HE87*HH87/(2+HE87*HH87)</f>
        <v>0.00598702214663233</v>
      </c>
      <c r="HK87" s="203" t="s">
        <v>209</v>
      </c>
      <c r="HL87" s="204" t="s">
        <v>52</v>
      </c>
      <c r="HM87" s="204" t="n">
        <v>1</v>
      </c>
      <c r="HN87" s="205" t="n">
        <f aca="false">FY74</f>
        <v>953838</v>
      </c>
      <c r="HO87" s="205" t="n">
        <f aca="false">BN74</f>
        <v>7622</v>
      </c>
      <c r="HP87" s="206" t="n">
        <f aca="false">HO87/HN87</f>
        <v>0.0079908747607036</v>
      </c>
      <c r="HQ87" s="207" t="n">
        <f aca="false">2*HM87*HP87/(2+HM87*HP87)</f>
        <v>0.00795907477583123</v>
      </c>
      <c r="HS87" s="203" t="s">
        <v>209</v>
      </c>
      <c r="HT87" s="316" t="s">
        <v>52</v>
      </c>
      <c r="HU87" s="316" t="n">
        <v>1</v>
      </c>
      <c r="HV87" s="205" t="n">
        <f aca="false">GT74</f>
        <v>1021683</v>
      </c>
      <c r="HW87" s="317" t="n">
        <f aca="false">CS74</f>
        <v>4235</v>
      </c>
      <c r="HX87" s="206" t="n">
        <f aca="false">HW87/HV87</f>
        <v>0.00414512133411244</v>
      </c>
      <c r="HY87" s="207" t="n">
        <f aca="false">2*HU87*HX87/(2+HU87*HX87)</f>
        <v>0.00413654808724942</v>
      </c>
      <c r="HZ87" s="160" t="n">
        <f aca="false">HV87+HN87-HF87</f>
        <v>0</v>
      </c>
      <c r="IA87" s="160" t="n">
        <f aca="false">HW87+HO87-HG87</f>
        <v>-6</v>
      </c>
      <c r="IC87" s="0" t="n">
        <f aca="false">SUM(IC82:IC86)</f>
        <v>1</v>
      </c>
      <c r="ID87" s="0" t="n">
        <f aca="false">somme(ID82:ID86)</f>
        <v>1</v>
      </c>
      <c r="IE87" s="0" t="n">
        <f aca="false">somme(IE82:IE86)</f>
        <v>1</v>
      </c>
      <c r="IF87" s="0" t="n">
        <f aca="false">somme(IF82:IF86)</f>
        <v>1</v>
      </c>
      <c r="IG87" s="0" t="n">
        <f aca="false">somme(IG82:IG86)</f>
        <v>1</v>
      </c>
      <c r="IH87" s="0" t="n">
        <f aca="false">somme(IH82:IH86)</f>
        <v>1</v>
      </c>
      <c r="IJ87" s="0" t="n">
        <f aca="false">SUM(IJ82:IJ86)</f>
        <v>1</v>
      </c>
      <c r="IL87" s="0" t="n">
        <f aca="false">somme(IL82:IL86)</f>
        <v>1</v>
      </c>
    </row>
    <row r="88" customFormat="false" ht="15" hidden="false" customHeight="false" outlineLevel="0" collapsed="false">
      <c r="A88" s="295" t="s">
        <v>483</v>
      </c>
      <c r="B88" s="295" t="n">
        <v>31542</v>
      </c>
      <c r="C88" s="295" t="n">
        <v>107</v>
      </c>
      <c r="D88" s="295" t="n">
        <v>4548</v>
      </c>
      <c r="E88" s="295" t="n">
        <v>8092</v>
      </c>
      <c r="F88" s="295" t="n">
        <v>8388</v>
      </c>
      <c r="G88" s="295" t="n">
        <v>6365</v>
      </c>
      <c r="H88" s="295" t="n">
        <v>3012</v>
      </c>
      <c r="I88" s="295" t="n">
        <v>847</v>
      </c>
      <c r="J88" s="295" t="n">
        <v>43</v>
      </c>
      <c r="K88" s="295" t="n">
        <v>1</v>
      </c>
      <c r="L88" s="310" t="n">
        <v>139</v>
      </c>
      <c r="N88" s="295" t="s">
        <v>483</v>
      </c>
      <c r="O88" s="295" t="n">
        <v>11392</v>
      </c>
      <c r="P88" s="295" t="n">
        <v>164</v>
      </c>
      <c r="Q88" s="295" t="n">
        <v>69</v>
      </c>
      <c r="R88" s="295" t="n">
        <v>124</v>
      </c>
      <c r="S88" s="295" t="n">
        <v>357</v>
      </c>
      <c r="T88" s="295" t="n">
        <v>33</v>
      </c>
      <c r="U88" s="295" t="n">
        <v>20</v>
      </c>
      <c r="V88" s="295" t="n">
        <v>15</v>
      </c>
      <c r="W88" s="295" t="n">
        <v>17</v>
      </c>
      <c r="X88" s="295" t="n">
        <v>38</v>
      </c>
      <c r="Y88" s="295" t="n">
        <v>33</v>
      </c>
      <c r="Z88" s="295" t="n">
        <v>103</v>
      </c>
      <c r="AA88" s="310" t="n">
        <v>134</v>
      </c>
      <c r="AC88" s="295" t="s">
        <v>483</v>
      </c>
      <c r="AD88" s="295" t="n">
        <v>145</v>
      </c>
      <c r="AE88" s="295" t="n">
        <v>109</v>
      </c>
      <c r="AF88" s="295" t="n">
        <v>119</v>
      </c>
      <c r="AG88" s="295" t="n">
        <v>175</v>
      </c>
      <c r="AH88" s="295" t="n">
        <v>254</v>
      </c>
      <c r="AI88" s="295" t="n">
        <v>424</v>
      </c>
      <c r="AJ88" s="295" t="n">
        <v>636</v>
      </c>
      <c r="AK88" s="295" t="n">
        <v>744</v>
      </c>
      <c r="AL88" s="295" t="n">
        <v>980</v>
      </c>
      <c r="AM88" s="295" t="n">
        <v>1358</v>
      </c>
      <c r="AN88" s="295" t="n">
        <v>1674</v>
      </c>
      <c r="AO88" s="295" t="n">
        <v>1794</v>
      </c>
      <c r="AP88" s="295" t="n">
        <v>2230</v>
      </c>
      <c r="AQ88" s="310" t="n">
        <v>0</v>
      </c>
      <c r="AS88" s="295" t="s">
        <v>483</v>
      </c>
      <c r="AT88" s="295" t="n">
        <v>6013</v>
      </c>
      <c r="AU88" s="295" t="n">
        <v>89</v>
      </c>
      <c r="AV88" s="295" t="n">
        <v>39</v>
      </c>
      <c r="AW88" s="295" t="n">
        <v>70</v>
      </c>
      <c r="AX88" s="295" t="n">
        <v>198</v>
      </c>
      <c r="AY88" s="295" t="n">
        <v>19</v>
      </c>
      <c r="AZ88" s="295" t="n">
        <v>13</v>
      </c>
      <c r="BA88" s="295" t="n">
        <v>9</v>
      </c>
      <c r="BB88" s="295" t="n">
        <v>9</v>
      </c>
      <c r="BC88" s="295" t="n">
        <v>22</v>
      </c>
      <c r="BD88" s="295" t="n">
        <v>18</v>
      </c>
      <c r="BE88" s="295" t="n">
        <v>82</v>
      </c>
      <c r="BF88" s="310" t="n">
        <v>106</v>
      </c>
      <c r="BH88" s="295" t="s">
        <v>483</v>
      </c>
      <c r="BI88" s="295" t="n">
        <v>108</v>
      </c>
      <c r="BJ88" s="295" t="n">
        <v>70</v>
      </c>
      <c r="BK88" s="295" t="n">
        <v>71</v>
      </c>
      <c r="BL88" s="295" t="n">
        <v>117</v>
      </c>
      <c r="BM88" s="295" t="n">
        <v>154</v>
      </c>
      <c r="BN88" s="295" t="n">
        <v>234</v>
      </c>
      <c r="BO88" s="295" t="n">
        <v>407</v>
      </c>
      <c r="BP88" s="295" t="n">
        <v>478</v>
      </c>
      <c r="BQ88" s="295" t="n">
        <v>592</v>
      </c>
      <c r="BR88" s="295" t="n">
        <v>815</v>
      </c>
      <c r="BS88" s="295" t="n">
        <v>872</v>
      </c>
      <c r="BT88" s="295" t="n">
        <v>825</v>
      </c>
      <c r="BU88" s="295" t="n">
        <v>794</v>
      </c>
      <c r="BV88" s="310" t="n">
        <v>0</v>
      </c>
      <c r="BX88" s="295" t="s">
        <v>483</v>
      </c>
      <c r="BY88" s="295" t="n">
        <v>5379</v>
      </c>
      <c r="BZ88" s="295" t="n">
        <v>75</v>
      </c>
      <c r="CA88" s="295" t="n">
        <v>30</v>
      </c>
      <c r="CB88" s="295" t="n">
        <v>54</v>
      </c>
      <c r="CC88" s="295" t="n">
        <v>159</v>
      </c>
      <c r="CD88" s="295" t="n">
        <v>14</v>
      </c>
      <c r="CE88" s="295" t="n">
        <v>7</v>
      </c>
      <c r="CF88" s="295" t="n">
        <v>6</v>
      </c>
      <c r="CG88" s="295" t="n">
        <v>8</v>
      </c>
      <c r="CH88" s="295" t="n">
        <v>16</v>
      </c>
      <c r="CI88" s="295" t="n">
        <v>15</v>
      </c>
      <c r="CJ88" s="295" t="n">
        <v>21</v>
      </c>
      <c r="CK88" s="310" t="n">
        <v>28</v>
      </c>
      <c r="CM88" s="295" t="s">
        <v>483</v>
      </c>
      <c r="CN88" s="295" t="n">
        <v>37</v>
      </c>
      <c r="CO88" s="295" t="n">
        <v>39</v>
      </c>
      <c r="CP88" s="295" t="n">
        <v>48</v>
      </c>
      <c r="CQ88" s="295" t="n">
        <v>58</v>
      </c>
      <c r="CR88" s="295" t="n">
        <v>100</v>
      </c>
      <c r="CS88" s="295" t="n">
        <v>190</v>
      </c>
      <c r="CT88" s="295" t="n">
        <v>229</v>
      </c>
      <c r="CU88" s="295" t="n">
        <v>266</v>
      </c>
      <c r="CV88" s="295" t="n">
        <v>388</v>
      </c>
      <c r="CW88" s="295" t="n">
        <v>543</v>
      </c>
      <c r="CX88" s="295" t="n">
        <v>802</v>
      </c>
      <c r="CY88" s="295" t="n">
        <v>969</v>
      </c>
      <c r="CZ88" s="295" t="n">
        <v>1436</v>
      </c>
      <c r="DA88" s="310" t="n">
        <v>0</v>
      </c>
      <c r="DD88" s="295" t="s">
        <v>484</v>
      </c>
      <c r="DE88" s="295" t="n">
        <v>5.3</v>
      </c>
      <c r="DF88" s="295" t="n">
        <v>14.6</v>
      </c>
      <c r="DG88" s="295" t="n">
        <v>0.8</v>
      </c>
      <c r="DH88" s="295" t="n">
        <v>0.4</v>
      </c>
      <c r="DI88" s="295" t="n">
        <v>0.9</v>
      </c>
      <c r="DJ88" s="295" t="n">
        <v>1.1</v>
      </c>
      <c r="DK88" s="295" t="n">
        <v>2.3</v>
      </c>
      <c r="DL88" s="295" t="n">
        <v>5.6</v>
      </c>
      <c r="DM88" s="295" t="n">
        <v>13</v>
      </c>
      <c r="DN88" s="295" t="n">
        <v>28.3</v>
      </c>
      <c r="DO88" s="310" t="n">
        <v>84.5</v>
      </c>
      <c r="DQ88" s="295" t="s">
        <v>484</v>
      </c>
      <c r="DR88" s="295" t="n">
        <v>6.1</v>
      </c>
      <c r="DS88" s="295" t="n">
        <v>15.9</v>
      </c>
      <c r="DT88" s="295" t="n">
        <v>0.9</v>
      </c>
      <c r="DU88" s="295" t="n">
        <v>0.5</v>
      </c>
      <c r="DV88" s="295" t="n">
        <v>1.1</v>
      </c>
      <c r="DW88" s="295" t="n">
        <v>1.4</v>
      </c>
      <c r="DX88" s="295" t="n">
        <v>3</v>
      </c>
      <c r="DY88" s="295" t="n">
        <v>7.1</v>
      </c>
      <c r="DZ88" s="295" t="n">
        <v>16.6</v>
      </c>
      <c r="EA88" s="295" t="n">
        <v>37.2</v>
      </c>
      <c r="EB88" s="310" t="n">
        <v>95.8</v>
      </c>
      <c r="ED88" s="295" t="s">
        <v>484</v>
      </c>
      <c r="EE88" s="295" t="n">
        <v>4.3</v>
      </c>
      <c r="EF88" s="295" t="n">
        <v>12.8</v>
      </c>
      <c r="EG88" s="295" t="n">
        <v>0.8</v>
      </c>
      <c r="EH88" s="295" t="n">
        <v>0.4</v>
      </c>
      <c r="EI88" s="295" t="n">
        <v>0.6</v>
      </c>
      <c r="EJ88" s="295" t="n">
        <v>0.8</v>
      </c>
      <c r="EK88" s="295" t="n">
        <v>1.6</v>
      </c>
      <c r="EL88" s="295" t="n">
        <v>3.9</v>
      </c>
      <c r="EM88" s="295" t="n">
        <v>9.3</v>
      </c>
      <c r="EN88" s="295" t="n">
        <v>19.5</v>
      </c>
      <c r="EO88" s="310" t="n">
        <v>74.5</v>
      </c>
      <c r="ER88" s="295" t="s">
        <v>484</v>
      </c>
      <c r="ES88" s="295" t="n">
        <v>1029645</v>
      </c>
      <c r="ET88" s="295" t="n">
        <v>120098</v>
      </c>
      <c r="EU88" s="295" t="n">
        <v>120550</v>
      </c>
      <c r="EV88" s="295" t="n">
        <v>120330</v>
      </c>
      <c r="EW88" s="295" t="n">
        <v>108443</v>
      </c>
      <c r="EX88" s="295" t="n">
        <v>91057</v>
      </c>
      <c r="EY88" s="295" t="n">
        <v>76314</v>
      </c>
      <c r="EZ88" s="295" t="n">
        <v>64208</v>
      </c>
      <c r="FA88" s="295" t="n">
        <v>59008</v>
      </c>
      <c r="FB88" s="295" t="n">
        <v>57588</v>
      </c>
      <c r="FC88" s="295" t="n">
        <v>51097</v>
      </c>
      <c r="FD88" s="295" t="n">
        <v>42607</v>
      </c>
      <c r="FE88" s="295" t="n">
        <v>32440</v>
      </c>
      <c r="FF88" s="295" t="n">
        <v>25965</v>
      </c>
      <c r="FG88" s="295" t="n">
        <v>22077</v>
      </c>
      <c r="FH88" s="295" t="n">
        <v>16860</v>
      </c>
      <c r="FI88" s="295" t="n">
        <v>11494</v>
      </c>
      <c r="FJ88" s="310" t="n">
        <v>9509</v>
      </c>
      <c r="FM88" s="295" t="s">
        <v>484</v>
      </c>
      <c r="FN88" s="295" t="n">
        <v>519221</v>
      </c>
      <c r="FO88" s="295" t="n">
        <v>61213</v>
      </c>
      <c r="FP88" s="295" t="n">
        <v>61184</v>
      </c>
      <c r="FQ88" s="295" t="n">
        <v>61154</v>
      </c>
      <c r="FR88" s="295" t="n">
        <v>55470</v>
      </c>
      <c r="FS88" s="295" t="n">
        <v>46083</v>
      </c>
      <c r="FT88" s="295" t="n">
        <v>37949</v>
      </c>
      <c r="FU88" s="295" t="n">
        <v>31987</v>
      </c>
      <c r="FV88" s="295" t="n">
        <v>29443</v>
      </c>
      <c r="FW88" s="295" t="n">
        <v>29110</v>
      </c>
      <c r="FX88" s="295" t="n">
        <v>25831</v>
      </c>
      <c r="FY88" s="295" t="n">
        <v>21978</v>
      </c>
      <c r="FZ88" s="295" t="n">
        <v>16654</v>
      </c>
      <c r="GA88" s="295" t="n">
        <v>13013</v>
      </c>
      <c r="GB88" s="295" t="n">
        <v>10834</v>
      </c>
      <c r="GC88" s="295" t="n">
        <v>8072</v>
      </c>
      <c r="GD88" s="295" t="n">
        <v>5305</v>
      </c>
      <c r="GE88" s="310" t="n">
        <v>3941</v>
      </c>
      <c r="GH88" s="295" t="s">
        <v>484</v>
      </c>
      <c r="GI88" s="295" t="n">
        <v>510424</v>
      </c>
      <c r="GJ88" s="295" t="n">
        <v>58885</v>
      </c>
      <c r="GK88" s="295" t="n">
        <v>59366</v>
      </c>
      <c r="GL88" s="295" t="n">
        <v>59176</v>
      </c>
      <c r="GM88" s="295" t="n">
        <v>52973</v>
      </c>
      <c r="GN88" s="295" t="n">
        <v>44974</v>
      </c>
      <c r="GO88" s="295" t="n">
        <v>38365</v>
      </c>
      <c r="GP88" s="295" t="n">
        <v>32221</v>
      </c>
      <c r="GQ88" s="295" t="n">
        <v>29565</v>
      </c>
      <c r="GR88" s="295" t="n">
        <v>28478</v>
      </c>
      <c r="GS88" s="295" t="n">
        <v>25266</v>
      </c>
      <c r="GT88" s="295" t="n">
        <v>20629</v>
      </c>
      <c r="GU88" s="295" t="n">
        <v>15786</v>
      </c>
      <c r="GV88" s="295" t="n">
        <v>12952</v>
      </c>
      <c r="GW88" s="295" t="n">
        <v>11243</v>
      </c>
      <c r="GX88" s="295" t="n">
        <v>8788</v>
      </c>
      <c r="GY88" s="295" t="n">
        <v>6189</v>
      </c>
      <c r="GZ88" s="310" t="n">
        <v>5568</v>
      </c>
      <c r="HC88" s="196" t="s">
        <v>210</v>
      </c>
      <c r="HD88" s="197" t="s">
        <v>53</v>
      </c>
      <c r="HE88" s="197" t="n">
        <v>1</v>
      </c>
      <c r="HF88" s="198" t="n">
        <f aca="false">FE74</f>
        <v>1722476</v>
      </c>
      <c r="HG88" s="198" t="n">
        <f aca="false">AJ74</f>
        <v>15829</v>
      </c>
      <c r="HH88" s="199" t="n">
        <f aca="false">HG88/HF88</f>
        <v>0.00918967811452816</v>
      </c>
      <c r="HI88" s="200" t="n">
        <f aca="false">2*HE88*HH88/(2+HE88*HH88)</f>
        <v>0.00914764615270368</v>
      </c>
      <c r="HK88" s="196" t="s">
        <v>210</v>
      </c>
      <c r="HL88" s="197" t="s">
        <v>53</v>
      </c>
      <c r="HM88" s="197" t="n">
        <v>1</v>
      </c>
      <c r="HN88" s="198" t="n">
        <f aca="false">FZ74</f>
        <v>822699</v>
      </c>
      <c r="HO88" s="198" t="n">
        <f aca="false">BO74</f>
        <v>10327</v>
      </c>
      <c r="HP88" s="199" t="n">
        <f aca="false">HO88/HN88</f>
        <v>0.0125525860612448</v>
      </c>
      <c r="HQ88" s="200" t="n">
        <f aca="false">2*HM88*HP88/(2+HM88*HP88)</f>
        <v>0.0124742937383925</v>
      </c>
      <c r="HS88" s="196" t="s">
        <v>210</v>
      </c>
      <c r="HT88" s="313" t="s">
        <v>53</v>
      </c>
      <c r="HU88" s="313" t="n">
        <v>1</v>
      </c>
      <c r="HV88" s="198" t="n">
        <f aca="false">GU74</f>
        <v>899777</v>
      </c>
      <c r="HW88" s="314" t="n">
        <f aca="false">CT74</f>
        <v>5499</v>
      </c>
      <c r="HX88" s="199" t="n">
        <f aca="false">HW88/HV88</f>
        <v>0.00611151429743148</v>
      </c>
      <c r="HY88" s="200" t="n">
        <f aca="false">2*HU88*HX88/(2+HU88*HX88)</f>
        <v>0.00609289588726758</v>
      </c>
      <c r="HZ88" s="160" t="n">
        <f aca="false">HV88+HN88-HF88</f>
        <v>0</v>
      </c>
      <c r="IA88" s="160" t="n">
        <f aca="false">HW88+HO88-HG88</f>
        <v>-3</v>
      </c>
      <c r="IC88" s="0" t="s">
        <v>5</v>
      </c>
      <c r="ID88" s="0" t="s">
        <v>410</v>
      </c>
      <c r="IE88" s="0" t="s">
        <v>32</v>
      </c>
    </row>
    <row r="89" customFormat="false" ht="15" hidden="false" customHeight="false" outlineLevel="0" collapsed="false">
      <c r="A89" s="295" t="s">
        <v>484</v>
      </c>
      <c r="B89" s="295" t="n">
        <v>23679</v>
      </c>
      <c r="C89" s="295" t="n">
        <v>198</v>
      </c>
      <c r="D89" s="295" t="n">
        <v>4976</v>
      </c>
      <c r="E89" s="295" t="n">
        <v>6594</v>
      </c>
      <c r="F89" s="295" t="n">
        <v>5305</v>
      </c>
      <c r="G89" s="295" t="n">
        <v>3484</v>
      </c>
      <c r="H89" s="295" t="n">
        <v>2016</v>
      </c>
      <c r="I89" s="295" t="n">
        <v>638</v>
      </c>
      <c r="J89" s="295" t="n">
        <v>54</v>
      </c>
      <c r="K89" s="295" t="n">
        <v>1</v>
      </c>
      <c r="L89" s="310" t="n">
        <v>413</v>
      </c>
      <c r="N89" s="295" t="s">
        <v>484</v>
      </c>
      <c r="O89" s="295" t="n">
        <v>5412</v>
      </c>
      <c r="P89" s="295" t="n">
        <v>167</v>
      </c>
      <c r="Q89" s="295" t="n">
        <v>53</v>
      </c>
      <c r="R89" s="295" t="n">
        <v>126</v>
      </c>
      <c r="S89" s="295" t="n">
        <v>346</v>
      </c>
      <c r="T89" s="295" t="n">
        <v>43</v>
      </c>
      <c r="U89" s="295" t="n">
        <v>17</v>
      </c>
      <c r="V89" s="295" t="n">
        <v>13</v>
      </c>
      <c r="W89" s="295" t="n">
        <v>8</v>
      </c>
      <c r="X89" s="295" t="n">
        <v>52</v>
      </c>
      <c r="Y89" s="295" t="n">
        <v>52</v>
      </c>
      <c r="Z89" s="295" t="n">
        <v>86</v>
      </c>
      <c r="AA89" s="310" t="n">
        <v>86</v>
      </c>
      <c r="AC89" s="295" t="s">
        <v>484</v>
      </c>
      <c r="AD89" s="295" t="n">
        <v>80</v>
      </c>
      <c r="AE89" s="295" t="n">
        <v>75</v>
      </c>
      <c r="AF89" s="295" t="n">
        <v>106</v>
      </c>
      <c r="AG89" s="295" t="n">
        <v>157</v>
      </c>
      <c r="AH89" s="295" t="n">
        <v>236</v>
      </c>
      <c r="AI89" s="295" t="n">
        <v>289</v>
      </c>
      <c r="AJ89" s="295" t="n">
        <v>349</v>
      </c>
      <c r="AK89" s="295" t="n">
        <v>413</v>
      </c>
      <c r="AL89" s="295" t="n">
        <v>513</v>
      </c>
      <c r="AM89" s="295" t="n">
        <v>587</v>
      </c>
      <c r="AN89" s="295" t="n">
        <v>605</v>
      </c>
      <c r="AO89" s="295" t="n">
        <v>502</v>
      </c>
      <c r="AP89" s="295" t="n">
        <v>667</v>
      </c>
      <c r="AQ89" s="310" t="n">
        <v>130</v>
      </c>
      <c r="AS89" s="295" t="s">
        <v>484</v>
      </c>
      <c r="AT89" s="295" t="n">
        <v>3162</v>
      </c>
      <c r="AU89" s="295" t="n">
        <v>94</v>
      </c>
      <c r="AV89" s="295" t="n">
        <v>34</v>
      </c>
      <c r="AW89" s="295" t="n">
        <v>70</v>
      </c>
      <c r="AX89" s="295" t="n">
        <v>198</v>
      </c>
      <c r="AY89" s="295" t="n">
        <v>21</v>
      </c>
      <c r="AZ89" s="295" t="n">
        <v>8</v>
      </c>
      <c r="BA89" s="295" t="n">
        <v>8</v>
      </c>
      <c r="BB89" s="295" t="n">
        <v>5</v>
      </c>
      <c r="BC89" s="295" t="n">
        <v>26</v>
      </c>
      <c r="BD89" s="295" t="n">
        <v>34</v>
      </c>
      <c r="BE89" s="295" t="n">
        <v>58</v>
      </c>
      <c r="BF89" s="310" t="n">
        <v>57</v>
      </c>
      <c r="BH89" s="295" t="s">
        <v>484</v>
      </c>
      <c r="BI89" s="295" t="n">
        <v>55</v>
      </c>
      <c r="BJ89" s="295" t="n">
        <v>45</v>
      </c>
      <c r="BK89" s="295" t="n">
        <v>72</v>
      </c>
      <c r="BL89" s="295" t="n">
        <v>101</v>
      </c>
      <c r="BM89" s="295" t="n">
        <v>157</v>
      </c>
      <c r="BN89" s="295" t="n">
        <v>183</v>
      </c>
      <c r="BO89" s="295" t="n">
        <v>223</v>
      </c>
      <c r="BP89" s="295" t="n">
        <v>268</v>
      </c>
      <c r="BQ89" s="295" t="n">
        <v>332</v>
      </c>
      <c r="BR89" s="295" t="n">
        <v>372</v>
      </c>
      <c r="BS89" s="295" t="n">
        <v>350</v>
      </c>
      <c r="BT89" s="295" t="n">
        <v>243</v>
      </c>
      <c r="BU89" s="295" t="n">
        <v>293</v>
      </c>
      <c r="BV89" s="310" t="n">
        <v>53</v>
      </c>
      <c r="BX89" s="295" t="s">
        <v>484</v>
      </c>
      <c r="BY89" s="295" t="n">
        <v>2180</v>
      </c>
      <c r="BZ89" s="295" t="n">
        <v>70</v>
      </c>
      <c r="CA89" s="295" t="n">
        <v>18</v>
      </c>
      <c r="CB89" s="295" t="n">
        <v>56</v>
      </c>
      <c r="CC89" s="295" t="n">
        <v>144</v>
      </c>
      <c r="CD89" s="295" t="n">
        <v>20</v>
      </c>
      <c r="CE89" s="295" t="n">
        <v>9</v>
      </c>
      <c r="CF89" s="295" t="n">
        <v>4</v>
      </c>
      <c r="CG89" s="295" t="n">
        <v>3</v>
      </c>
      <c r="CH89" s="295" t="n">
        <v>26</v>
      </c>
      <c r="CI89" s="295" t="n">
        <v>18</v>
      </c>
      <c r="CJ89" s="295" t="n">
        <v>28</v>
      </c>
      <c r="CK89" s="310" t="n">
        <v>29</v>
      </c>
      <c r="CM89" s="295" t="s">
        <v>484</v>
      </c>
      <c r="CN89" s="295" t="n">
        <v>23</v>
      </c>
      <c r="CO89" s="295" t="n">
        <v>30</v>
      </c>
      <c r="CP89" s="295" t="n">
        <v>34</v>
      </c>
      <c r="CQ89" s="295" t="n">
        <v>56</v>
      </c>
      <c r="CR89" s="295" t="n">
        <v>79</v>
      </c>
      <c r="CS89" s="295" t="n">
        <v>102</v>
      </c>
      <c r="CT89" s="295" t="n">
        <v>125</v>
      </c>
      <c r="CU89" s="295" t="n">
        <v>143</v>
      </c>
      <c r="CV89" s="295" t="n">
        <v>178</v>
      </c>
      <c r="CW89" s="295" t="n">
        <v>213</v>
      </c>
      <c r="CX89" s="295" t="n">
        <v>252</v>
      </c>
      <c r="CY89" s="295" t="n">
        <v>256</v>
      </c>
      <c r="CZ89" s="295" t="n">
        <v>368</v>
      </c>
      <c r="DA89" s="310" t="n">
        <v>40</v>
      </c>
      <c r="DD89" s="295" t="s">
        <v>485</v>
      </c>
      <c r="DE89" s="295" t="n">
        <v>4.4</v>
      </c>
      <c r="DF89" s="295" t="n">
        <v>9.9</v>
      </c>
      <c r="DG89" s="295" t="n">
        <v>0.5</v>
      </c>
      <c r="DH89" s="295" t="n">
        <v>0.2</v>
      </c>
      <c r="DI89" s="295" t="n">
        <v>0.7</v>
      </c>
      <c r="DJ89" s="295" t="n">
        <v>1</v>
      </c>
      <c r="DK89" s="295" t="n">
        <v>1.6</v>
      </c>
      <c r="DL89" s="295" t="n">
        <v>4.4</v>
      </c>
      <c r="DM89" s="295" t="n">
        <v>9.8</v>
      </c>
      <c r="DN89" s="295" t="n">
        <v>21.6</v>
      </c>
      <c r="DO89" s="310" t="n">
        <v>81.2</v>
      </c>
      <c r="DQ89" s="295" t="s">
        <v>485</v>
      </c>
      <c r="DR89" s="295" t="n">
        <v>5.1</v>
      </c>
      <c r="DS89" s="295" t="n">
        <v>10.2</v>
      </c>
      <c r="DT89" s="295" t="n">
        <v>0.5</v>
      </c>
      <c r="DU89" s="295" t="n">
        <v>0.2</v>
      </c>
      <c r="DV89" s="295" t="n">
        <v>1</v>
      </c>
      <c r="DW89" s="295" t="n">
        <v>1.5</v>
      </c>
      <c r="DX89" s="295" t="n">
        <v>1.9</v>
      </c>
      <c r="DY89" s="295" t="n">
        <v>5.6</v>
      </c>
      <c r="DZ89" s="295" t="n">
        <v>13.3</v>
      </c>
      <c r="EA89" s="295" t="n">
        <v>29.5</v>
      </c>
      <c r="EB89" s="310" t="n">
        <v>96.1</v>
      </c>
      <c r="ED89" s="295" t="s">
        <v>485</v>
      </c>
      <c r="EE89" s="295" t="n">
        <v>3.8</v>
      </c>
      <c r="EF89" s="295" t="n">
        <v>9.6</v>
      </c>
      <c r="EG89" s="295" t="n">
        <v>0.6</v>
      </c>
      <c r="EH89" s="295" t="n">
        <v>0.1</v>
      </c>
      <c r="EI89" s="295" t="n">
        <v>0.4</v>
      </c>
      <c r="EJ89" s="295" t="n">
        <v>0.5</v>
      </c>
      <c r="EK89" s="295" t="n">
        <v>1.4</v>
      </c>
      <c r="EL89" s="295" t="n">
        <v>3.1</v>
      </c>
      <c r="EM89" s="295" t="n">
        <v>6.3</v>
      </c>
      <c r="EN89" s="295" t="n">
        <v>14.6</v>
      </c>
      <c r="EO89" s="310" t="n">
        <v>71.7</v>
      </c>
      <c r="ER89" s="295" t="s">
        <v>485</v>
      </c>
      <c r="ES89" s="295" t="n">
        <v>521439</v>
      </c>
      <c r="ET89" s="295" t="n">
        <v>48144</v>
      </c>
      <c r="EU89" s="295" t="n">
        <v>50092</v>
      </c>
      <c r="EV89" s="295" t="n">
        <v>52576</v>
      </c>
      <c r="EW89" s="295" t="n">
        <v>52316</v>
      </c>
      <c r="EX89" s="295" t="n">
        <v>45407</v>
      </c>
      <c r="EY89" s="295" t="n">
        <v>43599</v>
      </c>
      <c r="EZ89" s="295" t="n">
        <v>40052</v>
      </c>
      <c r="FA89" s="295" t="n">
        <v>36218</v>
      </c>
      <c r="FB89" s="295" t="n">
        <v>33495</v>
      </c>
      <c r="FC89" s="295" t="n">
        <v>29318</v>
      </c>
      <c r="FD89" s="295" t="n">
        <v>25304</v>
      </c>
      <c r="FE89" s="295" t="n">
        <v>19676</v>
      </c>
      <c r="FF89" s="295" t="n">
        <v>14673</v>
      </c>
      <c r="FG89" s="295" t="n">
        <v>11187</v>
      </c>
      <c r="FH89" s="295" t="n">
        <v>8253</v>
      </c>
      <c r="FI89" s="295" t="n">
        <v>5820</v>
      </c>
      <c r="FJ89" s="310" t="n">
        <v>5309</v>
      </c>
      <c r="FM89" s="295" t="s">
        <v>485</v>
      </c>
      <c r="FN89" s="295" t="n">
        <v>260493</v>
      </c>
      <c r="FO89" s="295" t="n">
        <v>24590</v>
      </c>
      <c r="FP89" s="295" t="n">
        <v>25592</v>
      </c>
      <c r="FQ89" s="295" t="n">
        <v>26666</v>
      </c>
      <c r="FR89" s="295" t="n">
        <v>26636</v>
      </c>
      <c r="FS89" s="295" t="n">
        <v>23109</v>
      </c>
      <c r="FT89" s="295" t="n">
        <v>21879</v>
      </c>
      <c r="FU89" s="295" t="n">
        <v>19799</v>
      </c>
      <c r="FV89" s="295" t="n">
        <v>18055</v>
      </c>
      <c r="FW89" s="295" t="n">
        <v>16523</v>
      </c>
      <c r="FX89" s="295" t="n">
        <v>14531</v>
      </c>
      <c r="FY89" s="295" t="n">
        <v>12538</v>
      </c>
      <c r="FZ89" s="295" t="n">
        <v>9792</v>
      </c>
      <c r="GA89" s="295" t="n">
        <v>7306</v>
      </c>
      <c r="GB89" s="295" t="n">
        <v>5390</v>
      </c>
      <c r="GC89" s="295" t="n">
        <v>3750</v>
      </c>
      <c r="GD89" s="295" t="n">
        <v>2438</v>
      </c>
      <c r="GE89" s="310" t="n">
        <v>1899</v>
      </c>
      <c r="GH89" s="295" t="s">
        <v>485</v>
      </c>
      <c r="GI89" s="295" t="n">
        <v>260946</v>
      </c>
      <c r="GJ89" s="295" t="n">
        <v>23554</v>
      </c>
      <c r="GK89" s="295" t="n">
        <v>24500</v>
      </c>
      <c r="GL89" s="295" t="n">
        <v>25910</v>
      </c>
      <c r="GM89" s="295" t="n">
        <v>25680</v>
      </c>
      <c r="GN89" s="295" t="n">
        <v>22298</v>
      </c>
      <c r="GO89" s="295" t="n">
        <v>21720</v>
      </c>
      <c r="GP89" s="295" t="n">
        <v>20253</v>
      </c>
      <c r="GQ89" s="295" t="n">
        <v>18163</v>
      </c>
      <c r="GR89" s="295" t="n">
        <v>16972</v>
      </c>
      <c r="GS89" s="295" t="n">
        <v>14787</v>
      </c>
      <c r="GT89" s="295" t="n">
        <v>12766</v>
      </c>
      <c r="GU89" s="295" t="n">
        <v>9884</v>
      </c>
      <c r="GV89" s="295" t="n">
        <v>7367</v>
      </c>
      <c r="GW89" s="295" t="n">
        <v>5797</v>
      </c>
      <c r="GX89" s="295" t="n">
        <v>4503</v>
      </c>
      <c r="GY89" s="295" t="n">
        <v>3382</v>
      </c>
      <c r="GZ89" s="310" t="n">
        <v>3410</v>
      </c>
      <c r="HC89" s="203" t="s">
        <v>211</v>
      </c>
      <c r="HD89" s="204" t="s">
        <v>57</v>
      </c>
      <c r="HE89" s="204" t="n">
        <v>1</v>
      </c>
      <c r="HF89" s="205" t="n">
        <f aca="false">FF74</f>
        <v>1449366</v>
      </c>
      <c r="HG89" s="205" t="n">
        <f aca="false">AK74</f>
        <v>20497</v>
      </c>
      <c r="HH89" s="206" t="n">
        <f aca="false">HG89/HF89</f>
        <v>0.0141420455564709</v>
      </c>
      <c r="HI89" s="207" t="n">
        <f aca="false">2*HE89*HH89/(2+HE89*HH89)</f>
        <v>0.0140427489587148</v>
      </c>
      <c r="HK89" s="203" t="s">
        <v>211</v>
      </c>
      <c r="HL89" s="204" t="s">
        <v>57</v>
      </c>
      <c r="HM89" s="204" t="n">
        <v>1</v>
      </c>
      <c r="HN89" s="205" t="n">
        <f aca="false">GA74</f>
        <v>680458</v>
      </c>
      <c r="HO89" s="205" t="n">
        <f aca="false">BP74</f>
        <v>13412</v>
      </c>
      <c r="HP89" s="206" t="n">
        <f aca="false">HO89/HN89</f>
        <v>0.0197102539759985</v>
      </c>
      <c r="HQ89" s="207" t="n">
        <f aca="false">2*HM89*HP89/(2+HM89*HP89)</f>
        <v>0.0195179025676549</v>
      </c>
      <c r="HS89" s="203" t="s">
        <v>211</v>
      </c>
      <c r="HT89" s="316" t="s">
        <v>57</v>
      </c>
      <c r="HU89" s="316" t="n">
        <v>1</v>
      </c>
      <c r="HV89" s="205" t="n">
        <f aca="false">GV74</f>
        <v>768908</v>
      </c>
      <c r="HW89" s="317" t="n">
        <f aca="false">CU74</f>
        <v>7075</v>
      </c>
      <c r="HX89" s="206" t="n">
        <f aca="false">HW89/HV89</f>
        <v>0.00920136089102988</v>
      </c>
      <c r="HY89" s="207" t="n">
        <f aca="false">2*HU89*HX89/(2+HU89*HX89)</f>
        <v>0.00915922223639079</v>
      </c>
      <c r="HZ89" s="160" t="n">
        <f aca="false">HV89+HN89-HF89</f>
        <v>0</v>
      </c>
      <c r="IA89" s="160" t="n">
        <f aca="false">HW89+HO89-HG89</f>
        <v>-10</v>
      </c>
      <c r="IE89" s="160"/>
    </row>
    <row r="90" customFormat="false" ht="15" hidden="false" customHeight="false" outlineLevel="0" collapsed="false">
      <c r="A90" s="295" t="s">
        <v>485</v>
      </c>
      <c r="B90" s="295" t="n">
        <v>10426</v>
      </c>
      <c r="C90" s="295" t="n">
        <v>58</v>
      </c>
      <c r="D90" s="295" t="n">
        <v>1683</v>
      </c>
      <c r="E90" s="295" t="n">
        <v>2715</v>
      </c>
      <c r="F90" s="295" t="n">
        <v>2660</v>
      </c>
      <c r="G90" s="295" t="n">
        <v>1986</v>
      </c>
      <c r="H90" s="295" t="n">
        <v>1019</v>
      </c>
      <c r="I90" s="295" t="n">
        <v>266</v>
      </c>
      <c r="J90" s="295" t="n">
        <v>14</v>
      </c>
      <c r="K90" s="295" t="n">
        <v>1</v>
      </c>
      <c r="L90" s="310" t="n">
        <v>24</v>
      </c>
      <c r="N90" s="295" t="s">
        <v>485</v>
      </c>
      <c r="O90" s="295" t="n">
        <v>2311</v>
      </c>
      <c r="P90" s="295" t="n">
        <v>44</v>
      </c>
      <c r="Q90" s="295" t="n">
        <v>22</v>
      </c>
      <c r="R90" s="295" t="n">
        <v>37</v>
      </c>
      <c r="S90" s="295" t="n">
        <v>103</v>
      </c>
      <c r="T90" s="295" t="n">
        <v>7</v>
      </c>
      <c r="U90" s="295" t="n">
        <v>8</v>
      </c>
      <c r="V90" s="295" t="n">
        <v>3</v>
      </c>
      <c r="W90" s="295" t="n">
        <v>2</v>
      </c>
      <c r="X90" s="295" t="n">
        <v>3</v>
      </c>
      <c r="Y90" s="295" t="n">
        <v>14</v>
      </c>
      <c r="Z90" s="295" t="n">
        <v>31</v>
      </c>
      <c r="AA90" s="310" t="n">
        <v>39</v>
      </c>
      <c r="AC90" s="295" t="s">
        <v>485</v>
      </c>
      <c r="AD90" s="295" t="n">
        <v>52</v>
      </c>
      <c r="AE90" s="295" t="n">
        <v>33</v>
      </c>
      <c r="AF90" s="295" t="n">
        <v>52</v>
      </c>
      <c r="AG90" s="295" t="n">
        <v>63</v>
      </c>
      <c r="AH90" s="295" t="n">
        <v>101</v>
      </c>
      <c r="AI90" s="295" t="n">
        <v>137</v>
      </c>
      <c r="AJ90" s="295" t="n">
        <v>161</v>
      </c>
      <c r="AK90" s="295" t="n">
        <v>176</v>
      </c>
      <c r="AL90" s="295" t="n">
        <v>208</v>
      </c>
      <c r="AM90" s="295" t="n">
        <v>212</v>
      </c>
      <c r="AN90" s="295" t="n">
        <v>302</v>
      </c>
      <c r="AO90" s="295" t="n">
        <v>235</v>
      </c>
      <c r="AP90" s="295" t="n">
        <v>367</v>
      </c>
      <c r="AQ90" s="310" t="n">
        <v>2</v>
      </c>
      <c r="AS90" s="295" t="s">
        <v>485</v>
      </c>
      <c r="AT90" s="295" t="n">
        <v>1324</v>
      </c>
      <c r="AU90" s="295" t="n">
        <v>25</v>
      </c>
      <c r="AV90" s="295" t="n">
        <v>9</v>
      </c>
      <c r="AW90" s="295" t="n">
        <v>20</v>
      </c>
      <c r="AX90" s="295" t="n">
        <v>54</v>
      </c>
      <c r="AY90" s="295" t="n">
        <v>4</v>
      </c>
      <c r="AZ90" s="295" t="n">
        <v>3</v>
      </c>
      <c r="BA90" s="295" t="n">
        <v>1</v>
      </c>
      <c r="BB90" s="295" t="n">
        <v>1</v>
      </c>
      <c r="BC90" s="295" t="n">
        <v>2</v>
      </c>
      <c r="BD90" s="295" t="n">
        <v>9</v>
      </c>
      <c r="BE90" s="295" t="n">
        <v>17</v>
      </c>
      <c r="BF90" s="310" t="n">
        <v>34</v>
      </c>
      <c r="BH90" s="295" t="s">
        <v>485</v>
      </c>
      <c r="BI90" s="295" t="n">
        <v>45</v>
      </c>
      <c r="BJ90" s="295" t="n">
        <v>19</v>
      </c>
      <c r="BK90" s="295" t="n">
        <v>32</v>
      </c>
      <c r="BL90" s="295" t="n">
        <v>35</v>
      </c>
      <c r="BM90" s="295" t="n">
        <v>67</v>
      </c>
      <c r="BN90" s="295" t="n">
        <v>85</v>
      </c>
      <c r="BO90" s="295" t="n">
        <v>111</v>
      </c>
      <c r="BP90" s="295" t="n">
        <v>117</v>
      </c>
      <c r="BQ90" s="295" t="n">
        <v>141</v>
      </c>
      <c r="BR90" s="295" t="n">
        <v>129</v>
      </c>
      <c r="BS90" s="295" t="n">
        <v>167</v>
      </c>
      <c r="BT90" s="295" t="n">
        <v>118</v>
      </c>
      <c r="BU90" s="295" t="n">
        <v>132</v>
      </c>
      <c r="BV90" s="310" t="n">
        <v>1</v>
      </c>
      <c r="BX90" s="295" t="s">
        <v>485</v>
      </c>
      <c r="BY90" s="295" t="n">
        <v>986</v>
      </c>
      <c r="BZ90" s="295" t="n">
        <v>19</v>
      </c>
      <c r="CA90" s="295" t="n">
        <v>13</v>
      </c>
      <c r="CB90" s="295" t="n">
        <v>17</v>
      </c>
      <c r="CC90" s="295" t="n">
        <v>49</v>
      </c>
      <c r="CD90" s="295" t="n">
        <v>3</v>
      </c>
      <c r="CE90" s="295" t="n">
        <v>5</v>
      </c>
      <c r="CF90" s="295" t="n">
        <v>2</v>
      </c>
      <c r="CG90" s="295" t="n">
        <v>1</v>
      </c>
      <c r="CH90" s="295" t="n">
        <v>1</v>
      </c>
      <c r="CI90" s="295" t="n">
        <v>5</v>
      </c>
      <c r="CJ90" s="295" t="n">
        <v>14</v>
      </c>
      <c r="CK90" s="310" t="n">
        <v>5</v>
      </c>
      <c r="CM90" s="295" t="s">
        <v>485</v>
      </c>
      <c r="CN90" s="295" t="n">
        <v>7</v>
      </c>
      <c r="CO90" s="295" t="n">
        <v>14</v>
      </c>
      <c r="CP90" s="295" t="n">
        <v>20</v>
      </c>
      <c r="CQ90" s="295" t="n">
        <v>28</v>
      </c>
      <c r="CR90" s="295" t="n">
        <v>34</v>
      </c>
      <c r="CS90" s="295" t="n">
        <v>52</v>
      </c>
      <c r="CT90" s="295" t="n">
        <v>50</v>
      </c>
      <c r="CU90" s="295" t="n">
        <v>59</v>
      </c>
      <c r="CV90" s="295" t="n">
        <v>67</v>
      </c>
      <c r="CW90" s="295" t="n">
        <v>83</v>
      </c>
      <c r="CX90" s="295" t="n">
        <v>135</v>
      </c>
      <c r="CY90" s="295" t="n">
        <v>117</v>
      </c>
      <c r="CZ90" s="295" t="n">
        <v>235</v>
      </c>
      <c r="DA90" s="310" t="n">
        <v>0</v>
      </c>
      <c r="DD90" s="295" t="s">
        <v>486</v>
      </c>
      <c r="DE90" s="295" t="n">
        <v>5.4</v>
      </c>
      <c r="DF90" s="295" t="n">
        <v>9.4</v>
      </c>
      <c r="DG90" s="295" t="n">
        <v>0.5</v>
      </c>
      <c r="DH90" s="295" t="n">
        <v>0.3</v>
      </c>
      <c r="DI90" s="295" t="n">
        <v>0.7</v>
      </c>
      <c r="DJ90" s="295" t="n">
        <v>0.8</v>
      </c>
      <c r="DK90" s="295" t="n">
        <v>1.5</v>
      </c>
      <c r="DL90" s="295" t="n">
        <v>4.5</v>
      </c>
      <c r="DM90" s="295" t="n">
        <v>10.4</v>
      </c>
      <c r="DN90" s="295" t="n">
        <v>22</v>
      </c>
      <c r="DO90" s="310" t="n">
        <v>78.8</v>
      </c>
      <c r="DQ90" s="295" t="s">
        <v>486</v>
      </c>
      <c r="DR90" s="295" t="n">
        <v>6.4</v>
      </c>
      <c r="DS90" s="295" t="n">
        <v>9.5</v>
      </c>
      <c r="DT90" s="295" t="n">
        <v>0.7</v>
      </c>
      <c r="DU90" s="295" t="n">
        <v>0.3</v>
      </c>
      <c r="DV90" s="295" t="n">
        <v>1.1</v>
      </c>
      <c r="DW90" s="295" t="n">
        <v>1.1</v>
      </c>
      <c r="DX90" s="295" t="n">
        <v>2</v>
      </c>
      <c r="DY90" s="295" t="n">
        <v>6.2</v>
      </c>
      <c r="DZ90" s="295" t="n">
        <v>13.8</v>
      </c>
      <c r="EA90" s="295" t="n">
        <v>30.2</v>
      </c>
      <c r="EB90" s="310" t="n">
        <v>88.9</v>
      </c>
      <c r="ED90" s="295" t="s">
        <v>486</v>
      </c>
      <c r="EE90" s="295" t="n">
        <v>4.5</v>
      </c>
      <c r="EF90" s="295" t="n">
        <v>9</v>
      </c>
      <c r="EG90" s="295" t="n">
        <v>0.2</v>
      </c>
      <c r="EH90" s="295" t="n">
        <v>0.2</v>
      </c>
      <c r="EI90" s="295" t="n">
        <v>0.2</v>
      </c>
      <c r="EJ90" s="295" t="n">
        <v>0.6</v>
      </c>
      <c r="EK90" s="295" t="n">
        <v>1</v>
      </c>
      <c r="EL90" s="295" t="n">
        <v>2.9</v>
      </c>
      <c r="EM90" s="295" t="n">
        <v>7.1</v>
      </c>
      <c r="EN90" s="295" t="n">
        <v>14.5</v>
      </c>
      <c r="EO90" s="310" t="n">
        <v>71.1</v>
      </c>
      <c r="ER90" s="295" t="s">
        <v>486</v>
      </c>
      <c r="ES90" s="295" t="n">
        <v>587430</v>
      </c>
      <c r="ET90" s="295" t="n">
        <v>52722</v>
      </c>
      <c r="EU90" s="295" t="n">
        <v>54441</v>
      </c>
      <c r="EV90" s="295" t="n">
        <v>57991</v>
      </c>
      <c r="EW90" s="295" t="n">
        <v>57567</v>
      </c>
      <c r="EX90" s="295" t="n">
        <v>49970</v>
      </c>
      <c r="EY90" s="295" t="n">
        <v>44076</v>
      </c>
      <c r="EZ90" s="295" t="n">
        <v>40660</v>
      </c>
      <c r="FA90" s="295" t="n">
        <v>37840</v>
      </c>
      <c r="FB90" s="295" t="n">
        <v>36891</v>
      </c>
      <c r="FC90" s="295" t="n">
        <v>33517</v>
      </c>
      <c r="FD90" s="295" t="n">
        <v>30038</v>
      </c>
      <c r="FE90" s="295" t="n">
        <v>25161</v>
      </c>
      <c r="FF90" s="295" t="n">
        <v>20384</v>
      </c>
      <c r="FG90" s="295" t="n">
        <v>16438</v>
      </c>
      <c r="FH90" s="295" t="n">
        <v>12548</v>
      </c>
      <c r="FI90" s="295" t="n">
        <v>9118</v>
      </c>
      <c r="FJ90" s="310" t="n">
        <v>8068</v>
      </c>
      <c r="FM90" s="295" t="s">
        <v>486</v>
      </c>
      <c r="FN90" s="295" t="n">
        <v>293741</v>
      </c>
      <c r="FO90" s="295" t="n">
        <v>26968</v>
      </c>
      <c r="FP90" s="295" t="n">
        <v>27844</v>
      </c>
      <c r="FQ90" s="295" t="n">
        <v>29378</v>
      </c>
      <c r="FR90" s="295" t="n">
        <v>29394</v>
      </c>
      <c r="FS90" s="295" t="n">
        <v>25444</v>
      </c>
      <c r="FT90" s="295" t="n">
        <v>22102</v>
      </c>
      <c r="FU90" s="295" t="n">
        <v>20178</v>
      </c>
      <c r="FV90" s="295" t="n">
        <v>18743</v>
      </c>
      <c r="FW90" s="295" t="n">
        <v>18192</v>
      </c>
      <c r="FX90" s="295" t="n">
        <v>16476</v>
      </c>
      <c r="FY90" s="295" t="n">
        <v>14937</v>
      </c>
      <c r="FZ90" s="295" t="n">
        <v>12629</v>
      </c>
      <c r="GA90" s="295" t="n">
        <v>10199</v>
      </c>
      <c r="GB90" s="295" t="n">
        <v>8050</v>
      </c>
      <c r="GC90" s="295" t="n">
        <v>5798</v>
      </c>
      <c r="GD90" s="295" t="n">
        <v>4113</v>
      </c>
      <c r="GE90" s="310" t="n">
        <v>3296</v>
      </c>
      <c r="GH90" s="295" t="s">
        <v>486</v>
      </c>
      <c r="GI90" s="295" t="n">
        <v>293689</v>
      </c>
      <c r="GJ90" s="295" t="n">
        <v>25754</v>
      </c>
      <c r="GK90" s="295" t="n">
        <v>26597</v>
      </c>
      <c r="GL90" s="295" t="n">
        <v>28613</v>
      </c>
      <c r="GM90" s="295" t="n">
        <v>28173</v>
      </c>
      <c r="GN90" s="295" t="n">
        <v>24526</v>
      </c>
      <c r="GO90" s="295" t="n">
        <v>21974</v>
      </c>
      <c r="GP90" s="295" t="n">
        <v>20482</v>
      </c>
      <c r="GQ90" s="295" t="n">
        <v>19097</v>
      </c>
      <c r="GR90" s="295" t="n">
        <v>18699</v>
      </c>
      <c r="GS90" s="295" t="n">
        <v>17041</v>
      </c>
      <c r="GT90" s="295" t="n">
        <v>15101</v>
      </c>
      <c r="GU90" s="295" t="n">
        <v>12532</v>
      </c>
      <c r="GV90" s="295" t="n">
        <v>10185</v>
      </c>
      <c r="GW90" s="295" t="n">
        <v>8388</v>
      </c>
      <c r="GX90" s="295" t="n">
        <v>6750</v>
      </c>
      <c r="GY90" s="295" t="n">
        <v>5005</v>
      </c>
      <c r="GZ90" s="310" t="n">
        <v>4772</v>
      </c>
      <c r="HC90" s="196" t="s">
        <v>212</v>
      </c>
      <c r="HD90" s="197" t="s">
        <v>62</v>
      </c>
      <c r="HE90" s="197" t="n">
        <v>1</v>
      </c>
      <c r="HF90" s="198" t="n">
        <f aca="false">FG74</f>
        <v>1221234</v>
      </c>
      <c r="HG90" s="198" t="n">
        <f aca="false">AL74</f>
        <v>25203</v>
      </c>
      <c r="HH90" s="199" t="n">
        <f aca="false">HG90/HF90</f>
        <v>0.020637322577</v>
      </c>
      <c r="HI90" s="200" t="n">
        <f aca="false">2*HE90*HH90/(2+HE90*HH90)</f>
        <v>0.0204265479474371</v>
      </c>
      <c r="HK90" s="196" t="s">
        <v>212</v>
      </c>
      <c r="HL90" s="197" t="s">
        <v>62</v>
      </c>
      <c r="HM90" s="197" t="n">
        <v>1</v>
      </c>
      <c r="HN90" s="198" t="n">
        <f aca="false">GB74</f>
        <v>549019</v>
      </c>
      <c r="HO90" s="198" t="n">
        <f aca="false">BQ74</f>
        <v>16049</v>
      </c>
      <c r="HP90" s="199" t="n">
        <f aca="false">HO90/HN90</f>
        <v>0.0292321395070116</v>
      </c>
      <c r="HQ90" s="200" t="n">
        <f aca="false">2*HM90*HP90/(2+HM90*HP90)</f>
        <v>0.0288110354038778</v>
      </c>
      <c r="HS90" s="196" t="s">
        <v>212</v>
      </c>
      <c r="HT90" s="313" t="s">
        <v>62</v>
      </c>
      <c r="HU90" s="313" t="n">
        <v>1</v>
      </c>
      <c r="HV90" s="198" t="n">
        <f aca="false">GW74</f>
        <v>672215</v>
      </c>
      <c r="HW90" s="314" t="n">
        <f aca="false">CV74</f>
        <v>9146</v>
      </c>
      <c r="HX90" s="199" t="n">
        <f aca="false">HW90/HV90</f>
        <v>0.0136057660123621</v>
      </c>
      <c r="HY90" s="200" t="n">
        <f aca="false">2*HU90*HX90/(2+HU90*HX90)</f>
        <v>0.0135138329875825</v>
      </c>
      <c r="HZ90" s="160" t="n">
        <f aca="false">HV90+HN90-HF90</f>
        <v>0</v>
      </c>
      <c r="IA90" s="160" t="n">
        <f aca="false">HW90+HO90-HG90</f>
        <v>-8</v>
      </c>
      <c r="IC90" s="160" t="n">
        <v>67157</v>
      </c>
      <c r="ID90" s="160" t="n">
        <v>22937</v>
      </c>
      <c r="IE90" s="160" t="n">
        <v>44220</v>
      </c>
    </row>
    <row r="91" customFormat="false" ht="15" hidden="false" customHeight="false" outlineLevel="0" collapsed="false">
      <c r="A91" s="295" t="s">
        <v>486</v>
      </c>
      <c r="B91" s="295" t="n">
        <v>11003</v>
      </c>
      <c r="C91" s="295" t="n">
        <v>67</v>
      </c>
      <c r="D91" s="295" t="n">
        <v>1908</v>
      </c>
      <c r="E91" s="295" t="n">
        <v>2902</v>
      </c>
      <c r="F91" s="295" t="n">
        <v>2817</v>
      </c>
      <c r="G91" s="295" t="n">
        <v>2037</v>
      </c>
      <c r="H91" s="295" t="n">
        <v>949</v>
      </c>
      <c r="I91" s="295" t="n">
        <v>291</v>
      </c>
      <c r="J91" s="295" t="n">
        <v>11</v>
      </c>
      <c r="K91" s="295" t="n">
        <v>0</v>
      </c>
      <c r="L91" s="310" t="n">
        <v>21</v>
      </c>
      <c r="N91" s="295" t="s">
        <v>486</v>
      </c>
      <c r="O91" s="295" t="n">
        <v>3178</v>
      </c>
      <c r="P91" s="295" t="n">
        <v>52</v>
      </c>
      <c r="Q91" s="295" t="n">
        <v>16</v>
      </c>
      <c r="R91" s="295" t="n">
        <v>35</v>
      </c>
      <c r="S91" s="295" t="n">
        <v>103</v>
      </c>
      <c r="T91" s="295" t="n">
        <v>6</v>
      </c>
      <c r="U91" s="295" t="n">
        <v>6</v>
      </c>
      <c r="V91" s="295" t="n">
        <v>5</v>
      </c>
      <c r="W91" s="295" t="n">
        <v>2</v>
      </c>
      <c r="X91" s="295" t="n">
        <v>15</v>
      </c>
      <c r="Y91" s="295" t="n">
        <v>17</v>
      </c>
      <c r="Z91" s="295" t="n">
        <v>25</v>
      </c>
      <c r="AA91" s="310" t="n">
        <v>47</v>
      </c>
      <c r="AC91" s="295" t="s">
        <v>486</v>
      </c>
      <c r="AD91" s="295" t="n">
        <v>41</v>
      </c>
      <c r="AE91" s="295" t="n">
        <v>31</v>
      </c>
      <c r="AF91" s="295" t="n">
        <v>38</v>
      </c>
      <c r="AG91" s="295" t="n">
        <v>73</v>
      </c>
      <c r="AH91" s="295" t="n">
        <v>101</v>
      </c>
      <c r="AI91" s="295" t="n">
        <v>187</v>
      </c>
      <c r="AJ91" s="295" t="n">
        <v>204</v>
      </c>
      <c r="AK91" s="295" t="n">
        <v>271</v>
      </c>
      <c r="AL91" s="295" t="n">
        <v>282</v>
      </c>
      <c r="AM91" s="295" t="n">
        <v>355</v>
      </c>
      <c r="AN91" s="295" t="n">
        <v>410</v>
      </c>
      <c r="AO91" s="295" t="n">
        <v>402</v>
      </c>
      <c r="AP91" s="295" t="n">
        <v>542</v>
      </c>
      <c r="AQ91" s="310" t="n">
        <v>15</v>
      </c>
      <c r="AS91" s="295" t="s">
        <v>486</v>
      </c>
      <c r="AT91" s="295" t="n">
        <v>1867</v>
      </c>
      <c r="AU91" s="295" t="n">
        <v>30</v>
      </c>
      <c r="AV91" s="295" t="n">
        <v>6</v>
      </c>
      <c r="AW91" s="295" t="n">
        <v>18</v>
      </c>
      <c r="AX91" s="295" t="n">
        <v>54</v>
      </c>
      <c r="AY91" s="295" t="n">
        <v>5</v>
      </c>
      <c r="AZ91" s="295" t="n">
        <v>5</v>
      </c>
      <c r="BA91" s="295" t="n">
        <v>4</v>
      </c>
      <c r="BB91" s="295" t="n">
        <v>1</v>
      </c>
      <c r="BC91" s="295" t="n">
        <v>11</v>
      </c>
      <c r="BD91" s="295" t="n">
        <v>9</v>
      </c>
      <c r="BE91" s="295" t="n">
        <v>19</v>
      </c>
      <c r="BF91" s="310" t="n">
        <v>40</v>
      </c>
      <c r="BH91" s="295" t="s">
        <v>486</v>
      </c>
      <c r="BI91" s="295" t="n">
        <v>28</v>
      </c>
      <c r="BJ91" s="295" t="n">
        <v>20</v>
      </c>
      <c r="BK91" s="295" t="n">
        <v>28</v>
      </c>
      <c r="BL91" s="295" t="n">
        <v>45</v>
      </c>
      <c r="BM91" s="295" t="n">
        <v>67</v>
      </c>
      <c r="BN91" s="295" t="n">
        <v>129</v>
      </c>
      <c r="BO91" s="295" t="n">
        <v>136</v>
      </c>
      <c r="BP91" s="295" t="n">
        <v>178</v>
      </c>
      <c r="BQ91" s="295" t="n">
        <v>187</v>
      </c>
      <c r="BR91" s="295" t="n">
        <v>231</v>
      </c>
      <c r="BS91" s="295" t="n">
        <v>242</v>
      </c>
      <c r="BT91" s="295" t="n">
        <v>205</v>
      </c>
      <c r="BU91" s="295" t="n">
        <v>212</v>
      </c>
      <c r="BV91" s="310" t="n">
        <v>11</v>
      </c>
      <c r="BX91" s="295" t="s">
        <v>486</v>
      </c>
      <c r="BY91" s="295" t="n">
        <v>1310</v>
      </c>
      <c r="BZ91" s="295" t="n">
        <v>21</v>
      </c>
      <c r="CA91" s="295" t="n">
        <v>10</v>
      </c>
      <c r="CB91" s="295" t="n">
        <v>17</v>
      </c>
      <c r="CC91" s="295" t="n">
        <v>48</v>
      </c>
      <c r="CD91" s="295" t="n">
        <v>1</v>
      </c>
      <c r="CE91" s="295" t="n">
        <v>1</v>
      </c>
      <c r="CF91" s="295" t="n">
        <v>1</v>
      </c>
      <c r="CG91" s="295" t="n">
        <v>1</v>
      </c>
      <c r="CH91" s="295" t="n">
        <v>4</v>
      </c>
      <c r="CI91" s="295" t="n">
        <v>8</v>
      </c>
      <c r="CJ91" s="295" t="n">
        <v>6</v>
      </c>
      <c r="CK91" s="310" t="n">
        <v>7</v>
      </c>
      <c r="CM91" s="295" t="s">
        <v>486</v>
      </c>
      <c r="CN91" s="295" t="n">
        <v>13</v>
      </c>
      <c r="CO91" s="295" t="n">
        <v>11</v>
      </c>
      <c r="CP91" s="295" t="n">
        <v>10</v>
      </c>
      <c r="CQ91" s="295" t="n">
        <v>28</v>
      </c>
      <c r="CR91" s="295" t="n">
        <v>34</v>
      </c>
      <c r="CS91" s="295" t="n">
        <v>58</v>
      </c>
      <c r="CT91" s="295" t="n">
        <v>68</v>
      </c>
      <c r="CU91" s="295" t="n">
        <v>93</v>
      </c>
      <c r="CV91" s="295" t="n">
        <v>95</v>
      </c>
      <c r="CW91" s="295" t="n">
        <v>124</v>
      </c>
      <c r="CX91" s="295" t="n">
        <v>168</v>
      </c>
      <c r="CY91" s="295" t="n">
        <v>197</v>
      </c>
      <c r="CZ91" s="295" t="n">
        <v>330</v>
      </c>
      <c r="DA91" s="310" t="n">
        <v>4</v>
      </c>
      <c r="DD91" s="295" t="s">
        <v>487</v>
      </c>
      <c r="DE91" s="295" t="n">
        <v>5.2</v>
      </c>
      <c r="DF91" s="295" t="n">
        <v>14.3</v>
      </c>
      <c r="DG91" s="295" t="n">
        <v>1</v>
      </c>
      <c r="DH91" s="295" t="n">
        <v>0.3</v>
      </c>
      <c r="DI91" s="295" t="n">
        <v>0.9</v>
      </c>
      <c r="DJ91" s="295" t="n">
        <v>1.3</v>
      </c>
      <c r="DK91" s="295" t="n">
        <v>2.1</v>
      </c>
      <c r="DL91" s="295" t="n">
        <v>5.1</v>
      </c>
      <c r="DM91" s="295" t="n">
        <v>11.8</v>
      </c>
      <c r="DN91" s="295" t="n">
        <v>26.8</v>
      </c>
      <c r="DO91" s="310" t="n">
        <v>81.4</v>
      </c>
      <c r="DQ91" s="295" t="s">
        <v>487</v>
      </c>
      <c r="DR91" s="295" t="n">
        <v>5.9</v>
      </c>
      <c r="DS91" s="295" t="n">
        <v>14.9</v>
      </c>
      <c r="DT91" s="295" t="n">
        <v>0.9</v>
      </c>
      <c r="DU91" s="295" t="n">
        <v>0.4</v>
      </c>
      <c r="DV91" s="295" t="n">
        <v>1.2</v>
      </c>
      <c r="DW91" s="295" t="n">
        <v>1.8</v>
      </c>
      <c r="DX91" s="295" t="n">
        <v>2.5</v>
      </c>
      <c r="DY91" s="295" t="n">
        <v>6.8</v>
      </c>
      <c r="DZ91" s="295" t="n">
        <v>15.8</v>
      </c>
      <c r="EA91" s="295" t="n">
        <v>34.1</v>
      </c>
      <c r="EB91" s="310" t="n">
        <v>92.3</v>
      </c>
      <c r="ED91" s="295" t="s">
        <v>487</v>
      </c>
      <c r="EE91" s="295" t="n">
        <v>4.4</v>
      </c>
      <c r="EF91" s="295" t="n">
        <v>13.3</v>
      </c>
      <c r="EG91" s="295" t="n">
        <v>1</v>
      </c>
      <c r="EH91" s="295" t="n">
        <v>0.3</v>
      </c>
      <c r="EI91" s="295" t="n">
        <v>0.6</v>
      </c>
      <c r="EJ91" s="295" t="n">
        <v>0.8</v>
      </c>
      <c r="EK91" s="295" t="n">
        <v>1.6</v>
      </c>
      <c r="EL91" s="295" t="n">
        <v>3.4</v>
      </c>
      <c r="EM91" s="295" t="n">
        <v>8.1</v>
      </c>
      <c r="EN91" s="295" t="n">
        <v>20.2</v>
      </c>
      <c r="EO91" s="310" t="n">
        <v>73.3</v>
      </c>
      <c r="ER91" s="295" t="s">
        <v>487</v>
      </c>
      <c r="ES91" s="295" t="n">
        <v>1161484</v>
      </c>
      <c r="ET91" s="295" t="n">
        <v>130592</v>
      </c>
      <c r="EU91" s="295" t="n">
        <v>130641</v>
      </c>
      <c r="EV91" s="295" t="n">
        <v>130832</v>
      </c>
      <c r="EW91" s="295" t="n">
        <v>115990</v>
      </c>
      <c r="EX91" s="295" t="n">
        <v>105013</v>
      </c>
      <c r="EY91" s="295" t="n">
        <v>93862</v>
      </c>
      <c r="EZ91" s="295" t="n">
        <v>78081</v>
      </c>
      <c r="FA91" s="295" t="n">
        <v>67708</v>
      </c>
      <c r="FB91" s="295" t="n">
        <v>61868</v>
      </c>
      <c r="FC91" s="295" t="n">
        <v>54187</v>
      </c>
      <c r="FD91" s="295" t="n">
        <v>49350</v>
      </c>
      <c r="FE91" s="295" t="n">
        <v>39874</v>
      </c>
      <c r="FF91" s="295" t="n">
        <v>31270</v>
      </c>
      <c r="FG91" s="295" t="n">
        <v>25746</v>
      </c>
      <c r="FH91" s="295" t="n">
        <v>19974</v>
      </c>
      <c r="FI91" s="295" t="n">
        <v>14374</v>
      </c>
      <c r="FJ91" s="310" t="n">
        <v>12122</v>
      </c>
      <c r="FM91" s="295" t="s">
        <v>487</v>
      </c>
      <c r="FN91" s="295" t="n">
        <v>578045</v>
      </c>
      <c r="FO91" s="295" t="n">
        <v>65911</v>
      </c>
      <c r="FP91" s="295" t="n">
        <v>66381</v>
      </c>
      <c r="FQ91" s="295" t="n">
        <v>66208</v>
      </c>
      <c r="FR91" s="295" t="n">
        <v>58952</v>
      </c>
      <c r="FS91" s="295" t="n">
        <v>52779</v>
      </c>
      <c r="FT91" s="295" t="n">
        <v>46217</v>
      </c>
      <c r="FU91" s="295" t="n">
        <v>38395</v>
      </c>
      <c r="FV91" s="295" t="n">
        <v>33750</v>
      </c>
      <c r="FW91" s="295" t="n">
        <v>30737</v>
      </c>
      <c r="FX91" s="295" t="n">
        <v>26582</v>
      </c>
      <c r="FY91" s="295" t="n">
        <v>24328</v>
      </c>
      <c r="FZ91" s="295" t="n">
        <v>19383</v>
      </c>
      <c r="GA91" s="295" t="n">
        <v>15295</v>
      </c>
      <c r="GB91" s="295" t="n">
        <v>12423</v>
      </c>
      <c r="GC91" s="295" t="n">
        <v>9361</v>
      </c>
      <c r="GD91" s="295" t="n">
        <v>6517</v>
      </c>
      <c r="GE91" s="310" t="n">
        <v>4826</v>
      </c>
      <c r="GH91" s="295" t="s">
        <v>487</v>
      </c>
      <c r="GI91" s="295" t="n">
        <v>583439</v>
      </c>
      <c r="GJ91" s="295" t="n">
        <v>64681</v>
      </c>
      <c r="GK91" s="295" t="n">
        <v>64260</v>
      </c>
      <c r="GL91" s="295" t="n">
        <v>64624</v>
      </c>
      <c r="GM91" s="295" t="n">
        <v>57038</v>
      </c>
      <c r="GN91" s="295" t="n">
        <v>52234</v>
      </c>
      <c r="GO91" s="295" t="n">
        <v>47645</v>
      </c>
      <c r="GP91" s="295" t="n">
        <v>39686</v>
      </c>
      <c r="GQ91" s="295" t="n">
        <v>33958</v>
      </c>
      <c r="GR91" s="295" t="n">
        <v>31131</v>
      </c>
      <c r="GS91" s="295" t="n">
        <v>27605</v>
      </c>
      <c r="GT91" s="295" t="n">
        <v>25022</v>
      </c>
      <c r="GU91" s="295" t="n">
        <v>20491</v>
      </c>
      <c r="GV91" s="295" t="n">
        <v>15975</v>
      </c>
      <c r="GW91" s="295" t="n">
        <v>13323</v>
      </c>
      <c r="GX91" s="295" t="n">
        <v>10613</v>
      </c>
      <c r="GY91" s="295" t="n">
        <v>7857</v>
      </c>
      <c r="GZ91" s="310" t="n">
        <v>7296</v>
      </c>
      <c r="HC91" s="203" t="s">
        <v>213</v>
      </c>
      <c r="HD91" s="204" t="s">
        <v>64</v>
      </c>
      <c r="HE91" s="204" t="n">
        <v>1</v>
      </c>
      <c r="HF91" s="205" t="n">
        <f aca="false">FH74</f>
        <v>1035416</v>
      </c>
      <c r="HG91" s="205" t="n">
        <f aca="false">AM74</f>
        <v>32784</v>
      </c>
      <c r="HH91" s="206" t="n">
        <f aca="false">HG91/HF91</f>
        <v>0.0316626360805705</v>
      </c>
      <c r="HI91" s="207" t="n">
        <f aca="false">2*HE91*HH91/(2+HE91*HH91)</f>
        <v>0.0311691867717302</v>
      </c>
      <c r="HK91" s="203" t="s">
        <v>213</v>
      </c>
      <c r="HL91" s="204" t="s">
        <v>64</v>
      </c>
      <c r="HM91" s="204" t="n">
        <v>1</v>
      </c>
      <c r="HN91" s="205" t="n">
        <f aca="false">GC74</f>
        <v>438837</v>
      </c>
      <c r="HO91" s="205" t="n">
        <f aca="false">BR74</f>
        <v>19790</v>
      </c>
      <c r="HP91" s="206" t="n">
        <f aca="false">HO91/HN91</f>
        <v>0.0450964708992177</v>
      </c>
      <c r="HQ91" s="207" t="n">
        <f aca="false">2*HM91*HP91/(2+HM91*HP91)</f>
        <v>0.0441020475473111</v>
      </c>
      <c r="HS91" s="203" t="s">
        <v>213</v>
      </c>
      <c r="HT91" s="316" t="s">
        <v>64</v>
      </c>
      <c r="HU91" s="316" t="n">
        <v>1</v>
      </c>
      <c r="HV91" s="205" t="n">
        <f aca="false">GX74</f>
        <v>596579</v>
      </c>
      <c r="HW91" s="317" t="n">
        <f aca="false">CW74</f>
        <v>12977</v>
      </c>
      <c r="HX91" s="206" t="n">
        <f aca="false">HW91/HV91</f>
        <v>0.0217523580280231</v>
      </c>
      <c r="HY91" s="207" t="n">
        <f aca="false">2*HU91*HX91/(2+HU91*HX91)</f>
        <v>0.0215183209176419</v>
      </c>
      <c r="HZ91" s="160" t="n">
        <f aca="false">HV91+HN91-HF91</f>
        <v>0</v>
      </c>
      <c r="IA91" s="160" t="n">
        <f aca="false">HW91+HO91-HG91</f>
        <v>-17</v>
      </c>
      <c r="IE91" s="318"/>
    </row>
    <row r="92" customFormat="false" ht="15" hidden="false" customHeight="false" outlineLevel="0" collapsed="false">
      <c r="A92" s="295" t="s">
        <v>487</v>
      </c>
      <c r="B92" s="295" t="n">
        <v>26130</v>
      </c>
      <c r="C92" s="295" t="n">
        <v>115</v>
      </c>
      <c r="D92" s="295" t="n">
        <v>4364</v>
      </c>
      <c r="E92" s="295" t="n">
        <v>7311</v>
      </c>
      <c r="F92" s="295" t="n">
        <v>6468</v>
      </c>
      <c r="G92" s="295" t="n">
        <v>4561</v>
      </c>
      <c r="H92" s="295" t="n">
        <v>2404</v>
      </c>
      <c r="I92" s="295" t="n">
        <v>783</v>
      </c>
      <c r="J92" s="295" t="n">
        <v>59</v>
      </c>
      <c r="K92" s="295" t="n">
        <v>5</v>
      </c>
      <c r="L92" s="310" t="n">
        <v>60</v>
      </c>
      <c r="N92" s="295" t="s">
        <v>487</v>
      </c>
      <c r="O92" s="295" t="n">
        <v>5987</v>
      </c>
      <c r="P92" s="295" t="n">
        <v>163</v>
      </c>
      <c r="Q92" s="295" t="n">
        <v>53</v>
      </c>
      <c r="R92" s="295" t="n">
        <v>157</v>
      </c>
      <c r="S92" s="295" t="n">
        <v>373</v>
      </c>
      <c r="T92" s="295" t="n">
        <v>46</v>
      </c>
      <c r="U92" s="295" t="n">
        <v>25</v>
      </c>
      <c r="V92" s="295" t="n">
        <v>13</v>
      </c>
      <c r="W92" s="295" t="n">
        <v>16</v>
      </c>
      <c r="X92" s="295" t="n">
        <v>32</v>
      </c>
      <c r="Y92" s="295" t="n">
        <v>54</v>
      </c>
      <c r="Z92" s="295" t="n">
        <v>79</v>
      </c>
      <c r="AA92" s="310" t="n">
        <v>111</v>
      </c>
      <c r="AC92" s="295" t="s">
        <v>487</v>
      </c>
      <c r="AD92" s="295" t="n">
        <v>129</v>
      </c>
      <c r="AE92" s="295" t="n">
        <v>93</v>
      </c>
      <c r="AF92" s="295" t="n">
        <v>103</v>
      </c>
      <c r="AG92" s="295" t="n">
        <v>164</v>
      </c>
      <c r="AH92" s="295" t="n">
        <v>228</v>
      </c>
      <c r="AI92" s="295" t="n">
        <v>296</v>
      </c>
      <c r="AJ92" s="295" t="n">
        <v>370</v>
      </c>
      <c r="AK92" s="295" t="n">
        <v>471</v>
      </c>
      <c r="AL92" s="295" t="n">
        <v>546</v>
      </c>
      <c r="AM92" s="295" t="n">
        <v>679</v>
      </c>
      <c r="AN92" s="295" t="n">
        <v>722</v>
      </c>
      <c r="AO92" s="295" t="n">
        <v>594</v>
      </c>
      <c r="AP92" s="295" t="n">
        <v>842</v>
      </c>
      <c r="AQ92" s="310" t="n">
        <v>1</v>
      </c>
      <c r="AS92" s="295" t="s">
        <v>487</v>
      </c>
      <c r="AT92" s="295" t="n">
        <v>3418</v>
      </c>
      <c r="AU92" s="295" t="n">
        <v>81</v>
      </c>
      <c r="AV92" s="295" t="n">
        <v>32</v>
      </c>
      <c r="AW92" s="295" t="n">
        <v>87</v>
      </c>
      <c r="AX92" s="295" t="n">
        <v>200</v>
      </c>
      <c r="AY92" s="295" t="n">
        <v>22</v>
      </c>
      <c r="AZ92" s="295" t="n">
        <v>15</v>
      </c>
      <c r="BA92" s="295" t="n">
        <v>5</v>
      </c>
      <c r="BB92" s="295" t="n">
        <v>6</v>
      </c>
      <c r="BC92" s="295" t="n">
        <v>20</v>
      </c>
      <c r="BD92" s="295" t="n">
        <v>28</v>
      </c>
      <c r="BE92" s="295" t="n">
        <v>53</v>
      </c>
      <c r="BF92" s="310" t="n">
        <v>76</v>
      </c>
      <c r="BH92" s="295" t="s">
        <v>487</v>
      </c>
      <c r="BI92" s="295" t="n">
        <v>91</v>
      </c>
      <c r="BJ92" s="295" t="n">
        <v>61</v>
      </c>
      <c r="BK92" s="295" t="n">
        <v>69</v>
      </c>
      <c r="BL92" s="295" t="n">
        <v>92</v>
      </c>
      <c r="BM92" s="295" t="n">
        <v>147</v>
      </c>
      <c r="BN92" s="295" t="n">
        <v>197</v>
      </c>
      <c r="BO92" s="295" t="n">
        <v>240</v>
      </c>
      <c r="BP92" s="295" t="n">
        <v>307</v>
      </c>
      <c r="BQ92" s="295" t="n">
        <v>334</v>
      </c>
      <c r="BR92" s="295" t="n">
        <v>408</v>
      </c>
      <c r="BS92" s="295" t="n">
        <v>412</v>
      </c>
      <c r="BT92" s="295" t="n">
        <v>303</v>
      </c>
      <c r="BU92" s="295" t="n">
        <v>332</v>
      </c>
      <c r="BV92" s="310" t="n">
        <v>0</v>
      </c>
      <c r="BX92" s="295" t="s">
        <v>487</v>
      </c>
      <c r="BY92" s="295" t="n">
        <v>2564</v>
      </c>
      <c r="BZ92" s="295" t="n">
        <v>78</v>
      </c>
      <c r="CA92" s="295" t="n">
        <v>21</v>
      </c>
      <c r="CB92" s="295" t="n">
        <v>70</v>
      </c>
      <c r="CC92" s="295" t="n">
        <v>169</v>
      </c>
      <c r="CD92" s="295" t="n">
        <v>24</v>
      </c>
      <c r="CE92" s="295" t="n">
        <v>10</v>
      </c>
      <c r="CF92" s="295" t="n">
        <v>8</v>
      </c>
      <c r="CG92" s="295" t="n">
        <v>10</v>
      </c>
      <c r="CH92" s="295" t="n">
        <v>12</v>
      </c>
      <c r="CI92" s="295" t="n">
        <v>26</v>
      </c>
      <c r="CJ92" s="295" t="n">
        <v>26</v>
      </c>
      <c r="CK92" s="310" t="n">
        <v>35</v>
      </c>
      <c r="CM92" s="295" t="s">
        <v>487</v>
      </c>
      <c r="CN92" s="295" t="n">
        <v>38</v>
      </c>
      <c r="CO92" s="295" t="n">
        <v>32</v>
      </c>
      <c r="CP92" s="295" t="n">
        <v>33</v>
      </c>
      <c r="CQ92" s="295" t="n">
        <v>72</v>
      </c>
      <c r="CR92" s="295" t="n">
        <v>81</v>
      </c>
      <c r="CS92" s="295" t="n">
        <v>99</v>
      </c>
      <c r="CT92" s="295" t="n">
        <v>130</v>
      </c>
      <c r="CU92" s="295" t="n">
        <v>164</v>
      </c>
      <c r="CV92" s="295" t="n">
        <v>212</v>
      </c>
      <c r="CW92" s="295" t="n">
        <v>271</v>
      </c>
      <c r="CX92" s="295" t="n">
        <v>310</v>
      </c>
      <c r="CY92" s="295" t="n">
        <v>291</v>
      </c>
      <c r="CZ92" s="295" t="n">
        <v>510</v>
      </c>
      <c r="DA92" s="310" t="n">
        <v>1</v>
      </c>
      <c r="DD92" s="295" t="s">
        <v>488</v>
      </c>
      <c r="DE92" s="295" t="n">
        <v>6.5</v>
      </c>
      <c r="DF92" s="295" t="n">
        <v>16.7</v>
      </c>
      <c r="DG92" s="295" t="n">
        <v>0.7</v>
      </c>
      <c r="DH92" s="295" t="n">
        <v>0.3</v>
      </c>
      <c r="DI92" s="295" t="n">
        <v>0.7</v>
      </c>
      <c r="DJ92" s="295" t="n">
        <v>0.9</v>
      </c>
      <c r="DK92" s="295" t="n">
        <v>1.8</v>
      </c>
      <c r="DL92" s="295" t="n">
        <v>4.7</v>
      </c>
      <c r="DM92" s="295" t="n">
        <v>11.1</v>
      </c>
      <c r="DN92" s="295" t="n">
        <v>27.2</v>
      </c>
      <c r="DO92" s="310" t="n">
        <v>88.4</v>
      </c>
      <c r="DQ92" s="295" t="s">
        <v>488</v>
      </c>
      <c r="DR92" s="295" t="n">
        <v>7.1</v>
      </c>
      <c r="DS92" s="295" t="n">
        <v>18.1</v>
      </c>
      <c r="DT92" s="295" t="n">
        <v>0.9</v>
      </c>
      <c r="DU92" s="295" t="n">
        <v>0.4</v>
      </c>
      <c r="DV92" s="295" t="n">
        <v>0.9</v>
      </c>
      <c r="DW92" s="295" t="n">
        <v>1.3</v>
      </c>
      <c r="DX92" s="295" t="n">
        <v>2.3</v>
      </c>
      <c r="DY92" s="295" t="n">
        <v>5.7</v>
      </c>
      <c r="DZ92" s="295" t="n">
        <v>14.8</v>
      </c>
      <c r="EA92" s="295" t="n">
        <v>36.2</v>
      </c>
      <c r="EB92" s="310" t="n">
        <v>101.1</v>
      </c>
      <c r="ED92" s="295" t="s">
        <v>488</v>
      </c>
      <c r="EE92" s="295" t="n">
        <v>5.8</v>
      </c>
      <c r="EF92" s="295" t="n">
        <v>15.3</v>
      </c>
      <c r="EG92" s="295" t="n">
        <v>0.5</v>
      </c>
      <c r="EH92" s="295" t="n">
        <v>0.2</v>
      </c>
      <c r="EI92" s="295" t="n">
        <v>0.4</v>
      </c>
      <c r="EJ92" s="295" t="n">
        <v>0.5</v>
      </c>
      <c r="EK92" s="295" t="n">
        <v>1.3</v>
      </c>
      <c r="EL92" s="295" t="n">
        <v>3.8</v>
      </c>
      <c r="EM92" s="295" t="n">
        <v>7.8</v>
      </c>
      <c r="EN92" s="295" t="n">
        <v>20</v>
      </c>
      <c r="EO92" s="310" t="n">
        <v>79.9</v>
      </c>
      <c r="ER92" s="295" t="s">
        <v>488</v>
      </c>
      <c r="ES92" s="295" t="n">
        <v>666446</v>
      </c>
      <c r="ET92" s="295" t="n">
        <v>67204</v>
      </c>
      <c r="EU92" s="295" t="n">
        <v>65385</v>
      </c>
      <c r="EV92" s="295" t="n">
        <v>64507</v>
      </c>
      <c r="EW92" s="295" t="n">
        <v>59914</v>
      </c>
      <c r="EX92" s="295" t="n">
        <v>56597</v>
      </c>
      <c r="EY92" s="295" t="n">
        <v>55311</v>
      </c>
      <c r="EZ92" s="295" t="n">
        <v>47415</v>
      </c>
      <c r="FA92" s="295" t="n">
        <v>39522</v>
      </c>
      <c r="FB92" s="295" t="n">
        <v>36266</v>
      </c>
      <c r="FC92" s="295" t="n">
        <v>34430</v>
      </c>
      <c r="FD92" s="295" t="n">
        <v>32943</v>
      </c>
      <c r="FE92" s="295" t="n">
        <v>29047</v>
      </c>
      <c r="FF92" s="295" t="n">
        <v>23314</v>
      </c>
      <c r="FG92" s="295" t="n">
        <v>18486</v>
      </c>
      <c r="FH92" s="295" t="n">
        <v>14902</v>
      </c>
      <c r="FI92" s="295" t="n">
        <v>11398</v>
      </c>
      <c r="FJ92" s="310" t="n">
        <v>9805</v>
      </c>
      <c r="FM92" s="295" t="s">
        <v>488</v>
      </c>
      <c r="FN92" s="295" t="n">
        <v>328019</v>
      </c>
      <c r="FO92" s="295" t="n">
        <v>34077</v>
      </c>
      <c r="FP92" s="295" t="n">
        <v>33236</v>
      </c>
      <c r="FQ92" s="295" t="n">
        <v>32650</v>
      </c>
      <c r="FR92" s="295" t="n">
        <v>30550</v>
      </c>
      <c r="FS92" s="295" t="n">
        <v>28611</v>
      </c>
      <c r="FT92" s="295" t="n">
        <v>28016</v>
      </c>
      <c r="FU92" s="295" t="n">
        <v>23659</v>
      </c>
      <c r="FV92" s="295" t="n">
        <v>19431</v>
      </c>
      <c r="FW92" s="295" t="n">
        <v>17774</v>
      </c>
      <c r="FX92" s="295" t="n">
        <v>16187</v>
      </c>
      <c r="FY92" s="295" t="n">
        <v>15683</v>
      </c>
      <c r="FZ92" s="295" t="n">
        <v>13806</v>
      </c>
      <c r="GA92" s="295" t="n">
        <v>10958</v>
      </c>
      <c r="GB92" s="295" t="n">
        <v>8285</v>
      </c>
      <c r="GC92" s="295" t="n">
        <v>6560</v>
      </c>
      <c r="GD92" s="295" t="n">
        <v>4791</v>
      </c>
      <c r="GE92" s="310" t="n">
        <v>3745</v>
      </c>
      <c r="GH92" s="295" t="s">
        <v>488</v>
      </c>
      <c r="GI92" s="295" t="n">
        <v>338427</v>
      </c>
      <c r="GJ92" s="295" t="n">
        <v>33127</v>
      </c>
      <c r="GK92" s="295" t="n">
        <v>32149</v>
      </c>
      <c r="GL92" s="295" t="n">
        <v>31857</v>
      </c>
      <c r="GM92" s="295" t="n">
        <v>29364</v>
      </c>
      <c r="GN92" s="295" t="n">
        <v>27986</v>
      </c>
      <c r="GO92" s="295" t="n">
        <v>27295</v>
      </c>
      <c r="GP92" s="295" t="n">
        <v>23756</v>
      </c>
      <c r="GQ92" s="295" t="n">
        <v>20091</v>
      </c>
      <c r="GR92" s="295" t="n">
        <v>18492</v>
      </c>
      <c r="GS92" s="295" t="n">
        <v>18243</v>
      </c>
      <c r="GT92" s="295" t="n">
        <v>17260</v>
      </c>
      <c r="GU92" s="295" t="n">
        <v>15241</v>
      </c>
      <c r="GV92" s="295" t="n">
        <v>12356</v>
      </c>
      <c r="GW92" s="295" t="n">
        <v>10201</v>
      </c>
      <c r="GX92" s="295" t="n">
        <v>8342</v>
      </c>
      <c r="GY92" s="295" t="n">
        <v>6607</v>
      </c>
      <c r="GZ92" s="310" t="n">
        <v>6060</v>
      </c>
      <c r="HC92" s="196" t="s">
        <v>214</v>
      </c>
      <c r="HD92" s="197" t="s">
        <v>69</v>
      </c>
      <c r="HE92" s="197" t="n">
        <v>1</v>
      </c>
      <c r="HF92" s="198" t="n">
        <f aca="false">FI74</f>
        <v>813712</v>
      </c>
      <c r="HG92" s="198" t="n">
        <f aca="false">AN74</f>
        <v>40544</v>
      </c>
      <c r="HH92" s="199" t="n">
        <f aca="false">HG92/HF92</f>
        <v>0.0498259826572547</v>
      </c>
      <c r="HI92" s="200" t="n">
        <f aca="false">2*HE92*HH92/(2+HE92*HH92)</f>
        <v>0.048614841531732</v>
      </c>
      <c r="HK92" s="196" t="s">
        <v>214</v>
      </c>
      <c r="HL92" s="197" t="s">
        <v>69</v>
      </c>
      <c r="HM92" s="197" t="n">
        <v>1</v>
      </c>
      <c r="HN92" s="198" t="n">
        <f aca="false">GD74</f>
        <v>318893</v>
      </c>
      <c r="HO92" s="198" t="n">
        <f aca="false">BS74</f>
        <v>21795</v>
      </c>
      <c r="HP92" s="199" t="n">
        <f aca="false">HO92/HN92</f>
        <v>0.0683458087822561</v>
      </c>
      <c r="HQ92" s="200" t="n">
        <f aca="false">2*HM92*HP92/(2+HM92*HP92)</f>
        <v>0.0660874100375845</v>
      </c>
      <c r="HS92" s="196" t="s">
        <v>214</v>
      </c>
      <c r="HT92" s="313" t="s">
        <v>69</v>
      </c>
      <c r="HU92" s="313" t="n">
        <v>1</v>
      </c>
      <c r="HV92" s="198" t="n">
        <f aca="false">GY74</f>
        <v>494819</v>
      </c>
      <c r="HW92" s="314" t="n">
        <f aca="false">CX74</f>
        <v>18740</v>
      </c>
      <c r="HX92" s="199" t="n">
        <f aca="false">HW92/HV92</f>
        <v>0.0378724341627949</v>
      </c>
      <c r="HY92" s="200" t="n">
        <f aca="false">2*HU92*HX92/(2+HU92*HX92)</f>
        <v>0.0371686014569933</v>
      </c>
      <c r="HZ92" s="160" t="n">
        <f aca="false">HV92+HN92-HF92</f>
        <v>0</v>
      </c>
      <c r="IA92" s="160" t="n">
        <f aca="false">HW92+HO92-HG92</f>
        <v>-9</v>
      </c>
      <c r="IC92" s="0" t="n">
        <v>0.585761722530786</v>
      </c>
      <c r="ID92" s="0" t="n">
        <v>0.657017046693116</v>
      </c>
      <c r="IE92" s="0" t="n">
        <v>0.54880144730891</v>
      </c>
    </row>
    <row r="93" customFormat="false" ht="15" hidden="false" customHeight="false" outlineLevel="0" collapsed="false">
      <c r="A93" s="295" t="s">
        <v>488</v>
      </c>
      <c r="B93" s="295" t="n">
        <v>14240</v>
      </c>
      <c r="C93" s="295" t="n">
        <v>40</v>
      </c>
      <c r="D93" s="295" t="n">
        <v>2045</v>
      </c>
      <c r="E93" s="295" t="n">
        <v>3817</v>
      </c>
      <c r="F93" s="295" t="n">
        <v>3748</v>
      </c>
      <c r="G93" s="295" t="n">
        <v>2791</v>
      </c>
      <c r="H93" s="295" t="n">
        <v>1352</v>
      </c>
      <c r="I93" s="295" t="n">
        <v>404</v>
      </c>
      <c r="J93" s="295" t="n">
        <v>30</v>
      </c>
      <c r="K93" s="295" t="n">
        <v>2</v>
      </c>
      <c r="L93" s="310" t="n">
        <v>11</v>
      </c>
      <c r="N93" s="295" t="s">
        <v>488</v>
      </c>
      <c r="O93" s="295" t="n">
        <v>4306</v>
      </c>
      <c r="P93" s="295" t="n">
        <v>121</v>
      </c>
      <c r="Q93" s="295" t="n">
        <v>46</v>
      </c>
      <c r="R93" s="295" t="n">
        <v>71</v>
      </c>
      <c r="S93" s="295" t="n">
        <v>238</v>
      </c>
      <c r="T93" s="295" t="n">
        <v>18</v>
      </c>
      <c r="U93" s="295" t="n">
        <v>6</v>
      </c>
      <c r="V93" s="295" t="n">
        <v>4</v>
      </c>
      <c r="W93" s="295" t="n">
        <v>9</v>
      </c>
      <c r="X93" s="295" t="n">
        <v>18</v>
      </c>
      <c r="Y93" s="295" t="n">
        <v>22</v>
      </c>
      <c r="Z93" s="295" t="n">
        <v>36</v>
      </c>
      <c r="AA93" s="310" t="n">
        <v>42</v>
      </c>
      <c r="AC93" s="295" t="s">
        <v>488</v>
      </c>
      <c r="AD93" s="295" t="n">
        <v>59</v>
      </c>
      <c r="AE93" s="295" t="n">
        <v>36</v>
      </c>
      <c r="AF93" s="295" t="n">
        <v>58</v>
      </c>
      <c r="AG93" s="295" t="n">
        <v>78</v>
      </c>
      <c r="AH93" s="295" t="n">
        <v>131</v>
      </c>
      <c r="AI93" s="295" t="n">
        <v>187</v>
      </c>
      <c r="AJ93" s="295" t="n">
        <v>267</v>
      </c>
      <c r="AK93" s="295" t="n">
        <v>314</v>
      </c>
      <c r="AL93" s="295" t="n">
        <v>415</v>
      </c>
      <c r="AM93" s="295" t="n">
        <v>493</v>
      </c>
      <c r="AN93" s="295" t="n">
        <v>613</v>
      </c>
      <c r="AO93" s="295" t="n">
        <v>607</v>
      </c>
      <c r="AP93" s="295" t="n">
        <v>655</v>
      </c>
      <c r="AQ93" s="310" t="n">
        <v>0</v>
      </c>
      <c r="AS93" s="295" t="s">
        <v>488</v>
      </c>
      <c r="AT93" s="295" t="n">
        <v>2341</v>
      </c>
      <c r="AU93" s="295" t="n">
        <v>66</v>
      </c>
      <c r="AV93" s="295" t="n">
        <v>23</v>
      </c>
      <c r="AW93" s="295" t="n">
        <v>43</v>
      </c>
      <c r="AX93" s="295" t="n">
        <v>132</v>
      </c>
      <c r="AY93" s="295" t="n">
        <v>13</v>
      </c>
      <c r="AZ93" s="295" t="n">
        <v>5</v>
      </c>
      <c r="BA93" s="295" t="n">
        <v>4</v>
      </c>
      <c r="BB93" s="295" t="n">
        <v>2</v>
      </c>
      <c r="BC93" s="295" t="n">
        <v>8</v>
      </c>
      <c r="BD93" s="295" t="n">
        <v>17</v>
      </c>
      <c r="BE93" s="295" t="n">
        <v>29</v>
      </c>
      <c r="BF93" s="310" t="n">
        <v>26</v>
      </c>
      <c r="BH93" s="295" t="s">
        <v>488</v>
      </c>
      <c r="BI93" s="295" t="n">
        <v>42</v>
      </c>
      <c r="BJ93" s="295" t="n">
        <v>27</v>
      </c>
      <c r="BK93" s="295" t="n">
        <v>32</v>
      </c>
      <c r="BL93" s="295" t="n">
        <v>54</v>
      </c>
      <c r="BM93" s="295" t="n">
        <v>76</v>
      </c>
      <c r="BN93" s="295" t="n">
        <v>106</v>
      </c>
      <c r="BO93" s="295" t="n">
        <v>167</v>
      </c>
      <c r="BP93" s="295" t="n">
        <v>200</v>
      </c>
      <c r="BQ93" s="295" t="n">
        <v>246</v>
      </c>
      <c r="BR93" s="295" t="n">
        <v>292</v>
      </c>
      <c r="BS93" s="295" t="n">
        <v>332</v>
      </c>
      <c r="BT93" s="295" t="n">
        <v>297</v>
      </c>
      <c r="BU93" s="295" t="n">
        <v>234</v>
      </c>
      <c r="BV93" s="310" t="n">
        <v>0</v>
      </c>
      <c r="BX93" s="295" t="s">
        <v>488</v>
      </c>
      <c r="BY93" s="295" t="n">
        <v>1965</v>
      </c>
      <c r="BZ93" s="295" t="n">
        <v>55</v>
      </c>
      <c r="CA93" s="295" t="n">
        <v>23</v>
      </c>
      <c r="CB93" s="295" t="n">
        <v>28</v>
      </c>
      <c r="CC93" s="295" t="n">
        <v>106</v>
      </c>
      <c r="CD93" s="295" t="n">
        <v>5</v>
      </c>
      <c r="CE93" s="295" t="n">
        <v>1</v>
      </c>
      <c r="CF93" s="295" t="n">
        <v>0</v>
      </c>
      <c r="CG93" s="295" t="n">
        <v>7</v>
      </c>
      <c r="CH93" s="295" t="n">
        <v>10</v>
      </c>
      <c r="CI93" s="295" t="n">
        <v>5</v>
      </c>
      <c r="CJ93" s="295" t="n">
        <v>7</v>
      </c>
      <c r="CK93" s="310" t="n">
        <v>16</v>
      </c>
      <c r="CM93" s="295" t="s">
        <v>488</v>
      </c>
      <c r="CN93" s="295" t="n">
        <v>17</v>
      </c>
      <c r="CO93" s="295" t="n">
        <v>9</v>
      </c>
      <c r="CP93" s="295" t="n">
        <v>26</v>
      </c>
      <c r="CQ93" s="295" t="n">
        <v>24</v>
      </c>
      <c r="CR93" s="295" t="n">
        <v>55</v>
      </c>
      <c r="CS93" s="295" t="n">
        <v>81</v>
      </c>
      <c r="CT93" s="295" t="n">
        <v>100</v>
      </c>
      <c r="CU93" s="295" t="n">
        <v>114</v>
      </c>
      <c r="CV93" s="295" t="n">
        <v>169</v>
      </c>
      <c r="CW93" s="295" t="n">
        <v>201</v>
      </c>
      <c r="CX93" s="295" t="n">
        <v>281</v>
      </c>
      <c r="CY93" s="295" t="n">
        <v>310</v>
      </c>
      <c r="CZ93" s="295" t="n">
        <v>421</v>
      </c>
      <c r="DA93" s="310" t="n">
        <v>0</v>
      </c>
      <c r="DD93" s="295" t="s">
        <v>489</v>
      </c>
      <c r="DE93" s="295" t="n">
        <v>6.1</v>
      </c>
      <c r="DF93" s="295" t="n">
        <v>16</v>
      </c>
      <c r="DG93" s="295" t="n">
        <v>0.4</v>
      </c>
      <c r="DH93" s="295" t="n">
        <v>0.2</v>
      </c>
      <c r="DI93" s="295" t="n">
        <v>0.5</v>
      </c>
      <c r="DJ93" s="295" t="n">
        <v>0.9</v>
      </c>
      <c r="DK93" s="295" t="n">
        <v>1.6</v>
      </c>
      <c r="DL93" s="295" t="n">
        <v>4.6</v>
      </c>
      <c r="DM93" s="295" t="n">
        <v>12.1</v>
      </c>
      <c r="DN93" s="295" t="n">
        <v>25.7</v>
      </c>
      <c r="DO93" s="310" t="n">
        <v>88.6</v>
      </c>
      <c r="DQ93" s="295" t="s">
        <v>489</v>
      </c>
      <c r="DR93" s="295" t="n">
        <v>6.8</v>
      </c>
      <c r="DS93" s="295" t="n">
        <v>17.8</v>
      </c>
      <c r="DT93" s="295" t="n">
        <v>0.5</v>
      </c>
      <c r="DU93" s="295" t="n">
        <v>0.3</v>
      </c>
      <c r="DV93" s="295" t="n">
        <v>0.5</v>
      </c>
      <c r="DW93" s="295" t="n">
        <v>1.1</v>
      </c>
      <c r="DX93" s="295" t="n">
        <v>2</v>
      </c>
      <c r="DY93" s="295" t="n">
        <v>6.4</v>
      </c>
      <c r="DZ93" s="295" t="n">
        <v>16.3</v>
      </c>
      <c r="EA93" s="295" t="n">
        <v>33.4</v>
      </c>
      <c r="EB93" s="310" t="n">
        <v>104.2</v>
      </c>
      <c r="ED93" s="295" t="s">
        <v>489</v>
      </c>
      <c r="EE93" s="295" t="n">
        <v>5.4</v>
      </c>
      <c r="EF93" s="295" t="n">
        <v>14.1</v>
      </c>
      <c r="EG93" s="295" t="n">
        <v>0.4</v>
      </c>
      <c r="EH93" s="295" t="n">
        <v>0.2</v>
      </c>
      <c r="EI93" s="295" t="n">
        <v>0.4</v>
      </c>
      <c r="EJ93" s="295" t="n">
        <v>0.6</v>
      </c>
      <c r="EK93" s="295" t="n">
        <v>1.1</v>
      </c>
      <c r="EL93" s="295" t="n">
        <v>2.9</v>
      </c>
      <c r="EM93" s="295" t="n">
        <v>7.9</v>
      </c>
      <c r="EN93" s="295" t="n">
        <v>19</v>
      </c>
      <c r="EO93" s="310" t="n">
        <v>78.4</v>
      </c>
      <c r="ER93" s="295" t="s">
        <v>489</v>
      </c>
      <c r="ES93" s="295" t="n">
        <v>409280</v>
      </c>
      <c r="ET93" s="295" t="n">
        <v>41703</v>
      </c>
      <c r="EU93" s="295" t="n">
        <v>40676</v>
      </c>
      <c r="EV93" s="295" t="n">
        <v>39900</v>
      </c>
      <c r="EW93" s="295" t="n">
        <v>36548</v>
      </c>
      <c r="EX93" s="295" t="n">
        <v>33114</v>
      </c>
      <c r="EY93" s="295" t="n">
        <v>34185</v>
      </c>
      <c r="EZ93" s="295" t="n">
        <v>28524</v>
      </c>
      <c r="FA93" s="295" t="n">
        <v>25817</v>
      </c>
      <c r="FB93" s="295" t="n">
        <v>24035</v>
      </c>
      <c r="FC93" s="295" t="n">
        <v>21612</v>
      </c>
      <c r="FD93" s="295" t="n">
        <v>19904</v>
      </c>
      <c r="FE93" s="295" t="n">
        <v>16986</v>
      </c>
      <c r="FF93" s="295" t="n">
        <v>14092</v>
      </c>
      <c r="FG93" s="295" t="n">
        <v>11166</v>
      </c>
      <c r="FH93" s="295" t="n">
        <v>8880</v>
      </c>
      <c r="FI93" s="295" t="n">
        <v>6340</v>
      </c>
      <c r="FJ93" s="310" t="n">
        <v>5798</v>
      </c>
      <c r="FM93" s="295" t="s">
        <v>489</v>
      </c>
      <c r="FN93" s="295" t="n">
        <v>205283</v>
      </c>
      <c r="FO93" s="295" t="n">
        <v>21335</v>
      </c>
      <c r="FP93" s="295" t="n">
        <v>20678</v>
      </c>
      <c r="FQ93" s="295" t="n">
        <v>20259</v>
      </c>
      <c r="FR93" s="295" t="n">
        <v>18541</v>
      </c>
      <c r="FS93" s="295" t="n">
        <v>16871</v>
      </c>
      <c r="FT93" s="295" t="n">
        <v>17269</v>
      </c>
      <c r="FU93" s="295" t="n">
        <v>14518</v>
      </c>
      <c r="FV93" s="295" t="n">
        <v>13288</v>
      </c>
      <c r="FW93" s="295" t="n">
        <v>12183</v>
      </c>
      <c r="FX93" s="295" t="n">
        <v>10735</v>
      </c>
      <c r="FY93" s="295" t="n">
        <v>9976</v>
      </c>
      <c r="FZ93" s="295" t="n">
        <v>8548</v>
      </c>
      <c r="GA93" s="295" t="n">
        <v>6866</v>
      </c>
      <c r="GB93" s="295" t="n">
        <v>5341</v>
      </c>
      <c r="GC93" s="295" t="n">
        <v>4067</v>
      </c>
      <c r="GD93" s="295" t="n">
        <v>2642</v>
      </c>
      <c r="GE93" s="310" t="n">
        <v>2166</v>
      </c>
      <c r="GH93" s="295" t="s">
        <v>489</v>
      </c>
      <c r="GI93" s="295" t="n">
        <v>203997</v>
      </c>
      <c r="GJ93" s="295" t="n">
        <v>20368</v>
      </c>
      <c r="GK93" s="295" t="n">
        <v>19998</v>
      </c>
      <c r="GL93" s="295" t="n">
        <v>19641</v>
      </c>
      <c r="GM93" s="295" t="n">
        <v>18007</v>
      </c>
      <c r="GN93" s="295" t="n">
        <v>16243</v>
      </c>
      <c r="GO93" s="295" t="n">
        <v>16916</v>
      </c>
      <c r="GP93" s="295" t="n">
        <v>14006</v>
      </c>
      <c r="GQ93" s="295" t="n">
        <v>12529</v>
      </c>
      <c r="GR93" s="295" t="n">
        <v>11852</v>
      </c>
      <c r="GS93" s="295" t="n">
        <v>10877</v>
      </c>
      <c r="GT93" s="295" t="n">
        <v>9928</v>
      </c>
      <c r="GU93" s="295" t="n">
        <v>8438</v>
      </c>
      <c r="GV93" s="295" t="n">
        <v>7226</v>
      </c>
      <c r="GW93" s="295" t="n">
        <v>5825</v>
      </c>
      <c r="GX93" s="295" t="n">
        <v>4813</v>
      </c>
      <c r="GY93" s="295" t="n">
        <v>3698</v>
      </c>
      <c r="GZ93" s="310" t="n">
        <v>3632</v>
      </c>
      <c r="HC93" s="203" t="s">
        <v>215</v>
      </c>
      <c r="HD93" s="204" t="s">
        <v>70</v>
      </c>
      <c r="HE93" s="204" t="n">
        <v>1</v>
      </c>
      <c r="HF93" s="205" t="n">
        <f aca="false">FJ74*IC82</f>
        <v>454859.870482277</v>
      </c>
      <c r="HG93" s="205" t="n">
        <f aca="false">AO74</f>
        <v>42559</v>
      </c>
      <c r="HH93" s="206" t="n">
        <f aca="false">HG93/HF93</f>
        <v>0.0935650796252388</v>
      </c>
      <c r="HI93" s="207" t="n">
        <f aca="false">2*HE93*HH93/(2+HE93*HH93)</f>
        <v>0.0893834928140734</v>
      </c>
      <c r="HK93" s="203" t="s">
        <v>215</v>
      </c>
      <c r="HL93" s="204" t="s">
        <v>70</v>
      </c>
      <c r="HM93" s="204" t="n">
        <v>1</v>
      </c>
      <c r="HN93" s="205" t="n">
        <f aca="false">GE74*IJ82</f>
        <v>161907.917841692</v>
      </c>
      <c r="HO93" s="205" t="n">
        <f aca="false">BT74</f>
        <v>19598</v>
      </c>
      <c r="HP93" s="206" t="n">
        <f aca="false">HO93/HN93</f>
        <v>0.12104411112965</v>
      </c>
      <c r="HQ93" s="207" t="n">
        <f aca="false">2*HM93*HP93/(2+HM93*HP93)</f>
        <v>0.114136344920411</v>
      </c>
      <c r="HS93" s="203" t="s">
        <v>215</v>
      </c>
      <c r="HT93" s="316" t="s">
        <v>70</v>
      </c>
      <c r="HU93" s="316" t="n">
        <v>1</v>
      </c>
      <c r="HV93" s="205" t="n">
        <f aca="false">GZ74*IL82</f>
        <v>292925.643590625</v>
      </c>
      <c r="HW93" s="317" t="n">
        <f aca="false">CY74</f>
        <v>22946</v>
      </c>
      <c r="HX93" s="206" t="n">
        <f aca="false">HW93/HV93</f>
        <v>0.0783338724419358</v>
      </c>
      <c r="HY93" s="207" t="n">
        <f aca="false">2*HU93*HX93/(2+HU93*HX93)</f>
        <v>0.0753814134298812</v>
      </c>
      <c r="HZ93" s="160" t="n">
        <f aca="false">HV93+HN93-HF93</f>
        <v>-26.3090499589453</v>
      </c>
      <c r="IA93" s="160" t="n">
        <f aca="false">HW93+HO93-HG93</f>
        <v>-15</v>
      </c>
      <c r="IC93" s="0" t="n">
        <v>0.293684947213247</v>
      </c>
      <c r="ID93" s="0" t="n">
        <v>0.262327244190609</v>
      </c>
      <c r="IE93" s="0" t="n">
        <v>0.309950248756219</v>
      </c>
    </row>
    <row r="94" customFormat="false" ht="15" hidden="false" customHeight="false" outlineLevel="0" collapsed="false">
      <c r="A94" s="295" t="s">
        <v>489</v>
      </c>
      <c r="B94" s="295" t="n">
        <v>8138</v>
      </c>
      <c r="C94" s="295" t="n">
        <v>37</v>
      </c>
      <c r="D94" s="295" t="n">
        <v>1327</v>
      </c>
      <c r="E94" s="295" t="n">
        <v>2216</v>
      </c>
      <c r="F94" s="295" t="n">
        <v>2161</v>
      </c>
      <c r="G94" s="295" t="n">
        <v>1411</v>
      </c>
      <c r="H94" s="295" t="n">
        <v>705</v>
      </c>
      <c r="I94" s="295" t="n">
        <v>227</v>
      </c>
      <c r="J94" s="295" t="n">
        <v>13</v>
      </c>
      <c r="K94" s="295" t="n">
        <v>0</v>
      </c>
      <c r="L94" s="310" t="n">
        <v>41</v>
      </c>
      <c r="N94" s="295" t="s">
        <v>489</v>
      </c>
      <c r="O94" s="295" t="n">
        <v>2489</v>
      </c>
      <c r="P94" s="295" t="n">
        <v>64</v>
      </c>
      <c r="Q94" s="295" t="n">
        <v>21</v>
      </c>
      <c r="R94" s="295" t="n">
        <v>45</v>
      </c>
      <c r="S94" s="295" t="n">
        <v>130</v>
      </c>
      <c r="T94" s="295" t="n">
        <v>6</v>
      </c>
      <c r="U94" s="295" t="n">
        <v>1</v>
      </c>
      <c r="V94" s="295" t="n">
        <v>3</v>
      </c>
      <c r="W94" s="295" t="n">
        <v>4</v>
      </c>
      <c r="X94" s="295" t="n">
        <v>6</v>
      </c>
      <c r="Y94" s="295" t="n">
        <v>12</v>
      </c>
      <c r="Z94" s="295" t="n">
        <v>13</v>
      </c>
      <c r="AA94" s="310" t="n">
        <v>20</v>
      </c>
      <c r="AC94" s="295" t="s">
        <v>489</v>
      </c>
      <c r="AD94" s="295" t="n">
        <v>28</v>
      </c>
      <c r="AE94" s="295" t="n">
        <v>28</v>
      </c>
      <c r="AF94" s="295" t="n">
        <v>34</v>
      </c>
      <c r="AG94" s="295" t="n">
        <v>45</v>
      </c>
      <c r="AH94" s="295" t="n">
        <v>77</v>
      </c>
      <c r="AI94" s="295" t="n">
        <v>115</v>
      </c>
      <c r="AJ94" s="295" t="n">
        <v>152</v>
      </c>
      <c r="AK94" s="295" t="n">
        <v>223</v>
      </c>
      <c r="AL94" s="295" t="n">
        <v>239</v>
      </c>
      <c r="AM94" s="295" t="n">
        <v>277</v>
      </c>
      <c r="AN94" s="295" t="n">
        <v>333</v>
      </c>
      <c r="AO94" s="295" t="n">
        <v>309</v>
      </c>
      <c r="AP94" s="295" t="n">
        <v>434</v>
      </c>
      <c r="AQ94" s="310" t="n">
        <v>0</v>
      </c>
      <c r="AS94" s="295" t="s">
        <v>489</v>
      </c>
      <c r="AT94" s="295" t="n">
        <v>1397</v>
      </c>
      <c r="AU94" s="295" t="n">
        <v>36</v>
      </c>
      <c r="AV94" s="295" t="n">
        <v>13</v>
      </c>
      <c r="AW94" s="295" t="n">
        <v>25</v>
      </c>
      <c r="AX94" s="295" t="n">
        <v>74</v>
      </c>
      <c r="AY94" s="295" t="n">
        <v>3</v>
      </c>
      <c r="AZ94" s="295" t="n">
        <v>1</v>
      </c>
      <c r="BA94" s="295" t="n">
        <v>1</v>
      </c>
      <c r="BB94" s="295" t="n">
        <v>3</v>
      </c>
      <c r="BC94" s="295" t="n">
        <v>4</v>
      </c>
      <c r="BD94" s="295" t="n">
        <v>7</v>
      </c>
      <c r="BE94" s="295" t="n">
        <v>6</v>
      </c>
      <c r="BF94" s="310" t="n">
        <v>12</v>
      </c>
      <c r="BH94" s="295" t="s">
        <v>489</v>
      </c>
      <c r="BI94" s="295" t="n">
        <v>16</v>
      </c>
      <c r="BJ94" s="295" t="n">
        <v>20</v>
      </c>
      <c r="BK94" s="295" t="n">
        <v>20</v>
      </c>
      <c r="BL94" s="295" t="n">
        <v>32</v>
      </c>
      <c r="BM94" s="295" t="n">
        <v>54</v>
      </c>
      <c r="BN94" s="295" t="n">
        <v>78</v>
      </c>
      <c r="BO94" s="295" t="n">
        <v>94</v>
      </c>
      <c r="BP94" s="295" t="n">
        <v>157</v>
      </c>
      <c r="BQ94" s="295" t="n">
        <v>141</v>
      </c>
      <c r="BR94" s="295" t="n">
        <v>173</v>
      </c>
      <c r="BS94" s="295" t="n">
        <v>199</v>
      </c>
      <c r="BT94" s="295" t="n">
        <v>125</v>
      </c>
      <c r="BU94" s="295" t="n">
        <v>177</v>
      </c>
      <c r="BV94" s="310" t="n">
        <v>0</v>
      </c>
      <c r="BX94" s="295" t="s">
        <v>489</v>
      </c>
      <c r="BY94" s="295" t="n">
        <v>1092</v>
      </c>
      <c r="BZ94" s="295" t="n">
        <v>28</v>
      </c>
      <c r="CA94" s="295" t="n">
        <v>8</v>
      </c>
      <c r="CB94" s="295" t="n">
        <v>20</v>
      </c>
      <c r="CC94" s="295" t="n">
        <v>56</v>
      </c>
      <c r="CD94" s="295" t="n">
        <v>3</v>
      </c>
      <c r="CE94" s="295" t="n">
        <v>0</v>
      </c>
      <c r="CF94" s="295" t="n">
        <v>2</v>
      </c>
      <c r="CG94" s="295" t="n">
        <v>1</v>
      </c>
      <c r="CH94" s="295" t="n">
        <v>2</v>
      </c>
      <c r="CI94" s="295" t="n">
        <v>5</v>
      </c>
      <c r="CJ94" s="295" t="n">
        <v>7</v>
      </c>
      <c r="CK94" s="310" t="n">
        <v>8</v>
      </c>
      <c r="CM94" s="295" t="s">
        <v>489</v>
      </c>
      <c r="CN94" s="295" t="n">
        <v>12</v>
      </c>
      <c r="CO94" s="295" t="n">
        <v>8</v>
      </c>
      <c r="CP94" s="295" t="n">
        <v>14</v>
      </c>
      <c r="CQ94" s="295" t="n">
        <v>13</v>
      </c>
      <c r="CR94" s="295" t="n">
        <v>23</v>
      </c>
      <c r="CS94" s="295" t="n">
        <v>37</v>
      </c>
      <c r="CT94" s="295" t="n">
        <v>58</v>
      </c>
      <c r="CU94" s="295" t="n">
        <v>66</v>
      </c>
      <c r="CV94" s="295" t="n">
        <v>98</v>
      </c>
      <c r="CW94" s="295" t="n">
        <v>104</v>
      </c>
      <c r="CX94" s="295" t="n">
        <v>134</v>
      </c>
      <c r="CY94" s="295" t="n">
        <v>184</v>
      </c>
      <c r="CZ94" s="295" t="n">
        <v>257</v>
      </c>
      <c r="DA94" s="310" t="n">
        <v>0</v>
      </c>
      <c r="DD94" s="295" t="s">
        <v>490</v>
      </c>
      <c r="DE94" s="295" t="n">
        <v>5.2</v>
      </c>
      <c r="DF94" s="295" t="n">
        <v>11</v>
      </c>
      <c r="DG94" s="295" t="n">
        <v>0.5</v>
      </c>
      <c r="DH94" s="295" t="n">
        <v>0.4</v>
      </c>
      <c r="DI94" s="295" t="n">
        <v>0.6</v>
      </c>
      <c r="DJ94" s="295" t="n">
        <v>1.5</v>
      </c>
      <c r="DK94" s="295" t="n">
        <v>2.1</v>
      </c>
      <c r="DL94" s="295" t="n">
        <v>5.6</v>
      </c>
      <c r="DM94" s="295" t="n">
        <v>14.5</v>
      </c>
      <c r="DN94" s="295" t="n">
        <v>29.4</v>
      </c>
      <c r="DO94" s="310" t="n">
        <v>84.5</v>
      </c>
      <c r="DQ94" s="295" t="s">
        <v>490</v>
      </c>
      <c r="DR94" s="295" t="n">
        <v>6.5</v>
      </c>
      <c r="DS94" s="295" t="n">
        <v>12.4</v>
      </c>
      <c r="DT94" s="295" t="n">
        <v>0.5</v>
      </c>
      <c r="DU94" s="295" t="n">
        <v>0.6</v>
      </c>
      <c r="DV94" s="295" t="n">
        <v>1.1</v>
      </c>
      <c r="DW94" s="295" t="n">
        <v>2.3</v>
      </c>
      <c r="DX94" s="295" t="n">
        <v>2.9</v>
      </c>
      <c r="DY94" s="295" t="n">
        <v>7.3</v>
      </c>
      <c r="DZ94" s="295" t="n">
        <v>19.3</v>
      </c>
      <c r="EA94" s="295" t="n">
        <v>39.2</v>
      </c>
      <c r="EB94" s="310" t="n">
        <v>101.5</v>
      </c>
      <c r="ED94" s="295" t="s">
        <v>490</v>
      </c>
      <c r="EE94" s="295" t="n">
        <v>3.9</v>
      </c>
      <c r="EF94" s="295" t="n">
        <v>9.3</v>
      </c>
      <c r="EG94" s="295" t="n">
        <v>0.6</v>
      </c>
      <c r="EH94" s="295" t="n">
        <v>0.3</v>
      </c>
      <c r="EI94" s="295" t="n">
        <v>0.2</v>
      </c>
      <c r="EJ94" s="295" t="n">
        <v>0.6</v>
      </c>
      <c r="EK94" s="295" t="n">
        <v>1.1</v>
      </c>
      <c r="EL94" s="295" t="n">
        <v>3.7</v>
      </c>
      <c r="EM94" s="295" t="n">
        <v>9.5</v>
      </c>
      <c r="EN94" s="295" t="n">
        <v>19.9</v>
      </c>
      <c r="EO94" s="310" t="n">
        <v>71.5</v>
      </c>
      <c r="ER94" s="295" t="s">
        <v>490</v>
      </c>
      <c r="ES94" s="295" t="n">
        <v>213845</v>
      </c>
      <c r="ET94" s="295" t="n">
        <v>21020</v>
      </c>
      <c r="EU94" s="295" t="n">
        <v>21305</v>
      </c>
      <c r="EV94" s="295" t="n">
        <v>21725</v>
      </c>
      <c r="EW94" s="295" t="n">
        <v>20207</v>
      </c>
      <c r="EX94" s="295" t="n">
        <v>16743</v>
      </c>
      <c r="EY94" s="295" t="n">
        <v>16787</v>
      </c>
      <c r="EZ94" s="295" t="n">
        <v>17127</v>
      </c>
      <c r="FA94" s="295" t="n">
        <v>15602</v>
      </c>
      <c r="FB94" s="295" t="n">
        <v>14638</v>
      </c>
      <c r="FC94" s="295" t="n">
        <v>12601</v>
      </c>
      <c r="FD94" s="295" t="n">
        <v>10384</v>
      </c>
      <c r="FE94" s="295" t="n">
        <v>7688</v>
      </c>
      <c r="FF94" s="295" t="n">
        <v>5929</v>
      </c>
      <c r="FG94" s="295" t="n">
        <v>4827</v>
      </c>
      <c r="FH94" s="295" t="n">
        <v>3428</v>
      </c>
      <c r="FI94" s="295" t="n">
        <v>2163</v>
      </c>
      <c r="FJ94" s="310" t="n">
        <v>1671</v>
      </c>
      <c r="FM94" s="295" t="s">
        <v>490</v>
      </c>
      <c r="FN94" s="295" t="n">
        <v>109053</v>
      </c>
      <c r="FO94" s="295" t="n">
        <v>10721</v>
      </c>
      <c r="FP94" s="295" t="n">
        <v>10835</v>
      </c>
      <c r="FQ94" s="295" t="n">
        <v>10958</v>
      </c>
      <c r="FR94" s="295" t="n">
        <v>10251</v>
      </c>
      <c r="FS94" s="295" t="n">
        <v>8665</v>
      </c>
      <c r="FT94" s="295" t="n">
        <v>8742</v>
      </c>
      <c r="FU94" s="295" t="n">
        <v>8663</v>
      </c>
      <c r="FV94" s="295" t="n">
        <v>7861</v>
      </c>
      <c r="FW94" s="295" t="n">
        <v>7545</v>
      </c>
      <c r="FX94" s="295" t="n">
        <v>6601</v>
      </c>
      <c r="FY94" s="295" t="n">
        <v>5400</v>
      </c>
      <c r="FZ94" s="295" t="n">
        <v>4028</v>
      </c>
      <c r="GA94" s="295" t="n">
        <v>3034</v>
      </c>
      <c r="GB94" s="295" t="n">
        <v>2446</v>
      </c>
      <c r="GC94" s="295" t="n">
        <v>1638</v>
      </c>
      <c r="GD94" s="295" t="n">
        <v>1018</v>
      </c>
      <c r="GE94" s="310" t="n">
        <v>647</v>
      </c>
      <c r="GH94" s="295" t="s">
        <v>490</v>
      </c>
      <c r="GI94" s="295" t="n">
        <v>104792</v>
      </c>
      <c r="GJ94" s="295" t="n">
        <v>10299</v>
      </c>
      <c r="GK94" s="295" t="n">
        <v>10470</v>
      </c>
      <c r="GL94" s="295" t="n">
        <v>10767</v>
      </c>
      <c r="GM94" s="295" t="n">
        <v>9956</v>
      </c>
      <c r="GN94" s="295" t="n">
        <v>8078</v>
      </c>
      <c r="GO94" s="295" t="n">
        <v>8045</v>
      </c>
      <c r="GP94" s="295" t="n">
        <v>8464</v>
      </c>
      <c r="GQ94" s="295" t="n">
        <v>7741</v>
      </c>
      <c r="GR94" s="295" t="n">
        <v>7093</v>
      </c>
      <c r="GS94" s="295" t="n">
        <v>6000</v>
      </c>
      <c r="GT94" s="295" t="n">
        <v>4984</v>
      </c>
      <c r="GU94" s="295" t="n">
        <v>3660</v>
      </c>
      <c r="GV94" s="295" t="n">
        <v>2895</v>
      </c>
      <c r="GW94" s="295" t="n">
        <v>2381</v>
      </c>
      <c r="GX94" s="295" t="n">
        <v>1790</v>
      </c>
      <c r="GY94" s="295" t="n">
        <v>1145</v>
      </c>
      <c r="GZ94" s="310" t="n">
        <v>1024</v>
      </c>
      <c r="HC94" s="196" t="s">
        <v>216</v>
      </c>
      <c r="HD94" s="197" t="s">
        <v>71</v>
      </c>
      <c r="HE94" s="197" t="n">
        <v>1</v>
      </c>
      <c r="HF94" s="198" t="n">
        <f aca="false">FJ74*IC83</f>
        <v>241247.210823764</v>
      </c>
      <c r="HG94" s="198" t="n">
        <f aca="false">AP74*IC92</f>
        <v>36499.3986926158</v>
      </c>
      <c r="HH94" s="199" t="n">
        <f aca="false">HG94/HF94</f>
        <v>0.151294593491816</v>
      </c>
      <c r="HI94" s="200" t="n">
        <f aca="false">2*HE94*HH94/(2+HE94*HH94)</f>
        <v>0.140654463549082</v>
      </c>
      <c r="HK94" s="196" t="s">
        <v>216</v>
      </c>
      <c r="HL94" s="197" t="s">
        <v>71</v>
      </c>
      <c r="HM94" s="197" t="n">
        <v>1</v>
      </c>
      <c r="HN94" s="198" t="n">
        <f aca="false">GE74*IJ83</f>
        <v>75482.425604288</v>
      </c>
      <c r="HO94" s="198" t="n">
        <f aca="false">BU74*ID92</f>
        <v>13596.967781314</v>
      </c>
      <c r="HP94" s="199" t="n">
        <f aca="false">HO94/HN94</f>
        <v>0.180134218958401</v>
      </c>
      <c r="HQ94" s="200" t="n">
        <f aca="false">2*HM94*HP94/(2+HM94*HP94)</f>
        <v>0.165250577135993</v>
      </c>
      <c r="HS94" s="196" t="s">
        <v>216</v>
      </c>
      <c r="HT94" s="313" t="s">
        <v>71</v>
      </c>
      <c r="HU94" s="313" t="n">
        <v>1</v>
      </c>
      <c r="HV94" s="198" t="n">
        <f aca="false">GZ74*IL83</f>
        <v>165773.03480836</v>
      </c>
      <c r="HW94" s="314" t="n">
        <f aca="false">CZ74*IE92</f>
        <v>22829.042605156</v>
      </c>
      <c r="HX94" s="199" t="n">
        <f aca="false">HW94/HV94</f>
        <v>0.137712642056335</v>
      </c>
      <c r="HY94" s="200" t="n">
        <f aca="false">2*HU94*HX94/(2+HU94*HX94)</f>
        <v>0.12884111675914</v>
      </c>
      <c r="HZ94" s="160" t="n">
        <f aca="false">HV94+HN94-HF94</f>
        <v>8.24958888339461</v>
      </c>
      <c r="IA94" s="160" t="n">
        <f aca="false">HW94+HO94-HG94</f>
        <v>-73.3883061457382</v>
      </c>
      <c r="IC94" s="0" t="n">
        <v>0.102372053546168</v>
      </c>
      <c r="ID94" s="0" t="n">
        <v>0.0678379910188778</v>
      </c>
      <c r="IE94" s="0" t="n">
        <v>0.120284938941655</v>
      </c>
    </row>
    <row r="95" customFormat="false" ht="15" hidden="false" customHeight="false" outlineLevel="0" collapsed="false">
      <c r="A95" s="295" t="s">
        <v>490</v>
      </c>
      <c r="B95" s="295" t="n">
        <v>4898</v>
      </c>
      <c r="C95" s="295" t="n">
        <v>16</v>
      </c>
      <c r="D95" s="295" t="n">
        <v>778</v>
      </c>
      <c r="E95" s="295" t="n">
        <v>1301</v>
      </c>
      <c r="F95" s="295" t="n">
        <v>1338</v>
      </c>
      <c r="G95" s="295" t="n">
        <v>902</v>
      </c>
      <c r="H95" s="295" t="n">
        <v>418</v>
      </c>
      <c r="I95" s="295" t="n">
        <v>118</v>
      </c>
      <c r="J95" s="295" t="n">
        <v>4</v>
      </c>
      <c r="K95" s="295" t="n">
        <v>1</v>
      </c>
      <c r="L95" s="310" t="n">
        <v>22</v>
      </c>
      <c r="N95" s="295" t="s">
        <v>490</v>
      </c>
      <c r="O95" s="295" t="n">
        <v>1111</v>
      </c>
      <c r="P95" s="295" t="n">
        <v>34</v>
      </c>
      <c r="Q95" s="295" t="n">
        <v>10</v>
      </c>
      <c r="R95" s="295" t="n">
        <v>10</v>
      </c>
      <c r="S95" s="295" t="n">
        <v>54</v>
      </c>
      <c r="T95" s="295" t="n">
        <v>2</v>
      </c>
      <c r="U95" s="295" t="n">
        <v>3</v>
      </c>
      <c r="V95" s="295" t="n">
        <v>2</v>
      </c>
      <c r="W95" s="295" t="n">
        <v>2</v>
      </c>
      <c r="X95" s="295" t="n">
        <v>9</v>
      </c>
      <c r="Y95" s="295" t="n">
        <v>9</v>
      </c>
      <c r="Z95" s="295" t="n">
        <v>8</v>
      </c>
      <c r="AA95" s="310" t="n">
        <v>16</v>
      </c>
      <c r="AC95" s="295" t="s">
        <v>490</v>
      </c>
      <c r="AD95" s="295" t="n">
        <v>29</v>
      </c>
      <c r="AE95" s="295" t="n">
        <v>21</v>
      </c>
      <c r="AF95" s="295" t="n">
        <v>29</v>
      </c>
      <c r="AG95" s="295" t="n">
        <v>33</v>
      </c>
      <c r="AH95" s="295" t="n">
        <v>55</v>
      </c>
      <c r="AI95" s="295" t="n">
        <v>74</v>
      </c>
      <c r="AJ95" s="295" t="n">
        <v>86</v>
      </c>
      <c r="AK95" s="295" t="n">
        <v>112</v>
      </c>
      <c r="AL95" s="295" t="n">
        <v>112</v>
      </c>
      <c r="AM95" s="295" t="n">
        <v>131</v>
      </c>
      <c r="AN95" s="295" t="n">
        <v>115</v>
      </c>
      <c r="AO95" s="295" t="n">
        <v>88</v>
      </c>
      <c r="AP95" s="295" t="n">
        <v>121</v>
      </c>
      <c r="AQ95" s="310" t="n">
        <v>0</v>
      </c>
      <c r="AS95" s="295" t="s">
        <v>490</v>
      </c>
      <c r="AT95" s="295" t="n">
        <v>704</v>
      </c>
      <c r="AU95" s="295" t="n">
        <v>19</v>
      </c>
      <c r="AV95" s="295" t="n">
        <v>6</v>
      </c>
      <c r="AW95" s="295" t="n">
        <v>5</v>
      </c>
      <c r="AX95" s="295" t="n">
        <v>30</v>
      </c>
      <c r="AY95" s="295" t="n">
        <v>0</v>
      </c>
      <c r="AZ95" s="295" t="n">
        <v>1</v>
      </c>
      <c r="BA95" s="295" t="n">
        <v>1</v>
      </c>
      <c r="BB95" s="295" t="n">
        <v>2</v>
      </c>
      <c r="BC95" s="295" t="n">
        <v>5</v>
      </c>
      <c r="BD95" s="295" t="n">
        <v>7</v>
      </c>
      <c r="BE95" s="295" t="n">
        <v>6</v>
      </c>
      <c r="BF95" s="310" t="n">
        <v>14</v>
      </c>
      <c r="BH95" s="295" t="s">
        <v>490</v>
      </c>
      <c r="BI95" s="295" t="n">
        <v>23</v>
      </c>
      <c r="BJ95" s="295" t="n">
        <v>17</v>
      </c>
      <c r="BK95" s="295" t="n">
        <v>21</v>
      </c>
      <c r="BL95" s="295" t="n">
        <v>24</v>
      </c>
      <c r="BM95" s="295" t="n">
        <v>40</v>
      </c>
      <c r="BN95" s="295" t="n">
        <v>48</v>
      </c>
      <c r="BO95" s="295" t="n">
        <v>60</v>
      </c>
      <c r="BP95" s="295" t="n">
        <v>76</v>
      </c>
      <c r="BQ95" s="295" t="n">
        <v>85</v>
      </c>
      <c r="BR95" s="295" t="n">
        <v>75</v>
      </c>
      <c r="BS95" s="295" t="n">
        <v>70</v>
      </c>
      <c r="BT95" s="295" t="n">
        <v>51</v>
      </c>
      <c r="BU95" s="295" t="n">
        <v>48</v>
      </c>
      <c r="BV95" s="310" t="n">
        <v>0</v>
      </c>
      <c r="BX95" s="295" t="s">
        <v>490</v>
      </c>
      <c r="BY95" s="295" t="n">
        <v>406</v>
      </c>
      <c r="BZ95" s="295" t="n">
        <v>15</v>
      </c>
      <c r="CA95" s="295" t="n">
        <v>3</v>
      </c>
      <c r="CB95" s="295" t="n">
        <v>5</v>
      </c>
      <c r="CC95" s="295" t="n">
        <v>23</v>
      </c>
      <c r="CD95" s="295" t="n">
        <v>2</v>
      </c>
      <c r="CE95" s="295" t="n">
        <v>2</v>
      </c>
      <c r="CF95" s="295" t="n">
        <v>1</v>
      </c>
      <c r="CG95" s="295" t="n">
        <v>0</v>
      </c>
      <c r="CH95" s="295" t="n">
        <v>4</v>
      </c>
      <c r="CI95" s="295" t="n">
        <v>2</v>
      </c>
      <c r="CJ95" s="295" t="n">
        <v>2</v>
      </c>
      <c r="CK95" s="310" t="n">
        <v>2</v>
      </c>
      <c r="CM95" s="295" t="s">
        <v>490</v>
      </c>
      <c r="CN95" s="295" t="n">
        <v>6</v>
      </c>
      <c r="CO95" s="295" t="n">
        <v>4</v>
      </c>
      <c r="CP95" s="295" t="n">
        <v>8</v>
      </c>
      <c r="CQ95" s="295" t="n">
        <v>9</v>
      </c>
      <c r="CR95" s="295" t="n">
        <v>15</v>
      </c>
      <c r="CS95" s="295" t="n">
        <v>26</v>
      </c>
      <c r="CT95" s="295" t="n">
        <v>26</v>
      </c>
      <c r="CU95" s="295" t="n">
        <v>36</v>
      </c>
      <c r="CV95" s="295" t="n">
        <v>27</v>
      </c>
      <c r="CW95" s="295" t="n">
        <v>56</v>
      </c>
      <c r="CX95" s="295" t="n">
        <v>45</v>
      </c>
      <c r="CY95" s="295" t="n">
        <v>37</v>
      </c>
      <c r="CZ95" s="295" t="n">
        <v>73</v>
      </c>
      <c r="DA95" s="310" t="n">
        <v>0</v>
      </c>
      <c r="DD95" s="295" t="s">
        <v>491</v>
      </c>
      <c r="DE95" s="295" t="n">
        <v>8.6</v>
      </c>
      <c r="DF95" s="295" t="n">
        <v>12.4</v>
      </c>
      <c r="DG95" s="295" t="n">
        <v>0.6</v>
      </c>
      <c r="DH95" s="295" t="n">
        <v>0.3</v>
      </c>
      <c r="DI95" s="295" t="n">
        <v>0.8</v>
      </c>
      <c r="DJ95" s="295" t="n">
        <v>1</v>
      </c>
      <c r="DK95" s="295" t="n">
        <v>1.8</v>
      </c>
      <c r="DL95" s="295" t="n">
        <v>4.9</v>
      </c>
      <c r="DM95" s="295" t="n">
        <v>11.8</v>
      </c>
      <c r="DN95" s="295" t="n">
        <v>25.5</v>
      </c>
      <c r="DO95" s="310" t="n">
        <v>92</v>
      </c>
      <c r="DQ95" s="295" t="s">
        <v>491</v>
      </c>
      <c r="DR95" s="295" t="n">
        <v>9.2</v>
      </c>
      <c r="DS95" s="295" t="n">
        <v>13.3</v>
      </c>
      <c r="DT95" s="295" t="n">
        <v>0.7</v>
      </c>
      <c r="DU95" s="295" t="n">
        <v>0.3</v>
      </c>
      <c r="DV95" s="295" t="n">
        <v>1.3</v>
      </c>
      <c r="DW95" s="295" t="n">
        <v>1.3</v>
      </c>
      <c r="DX95" s="295" t="n">
        <v>2.3</v>
      </c>
      <c r="DY95" s="295" t="n">
        <v>6.6</v>
      </c>
      <c r="DZ95" s="295" t="n">
        <v>16.9</v>
      </c>
      <c r="EA95" s="295" t="n">
        <v>36.8</v>
      </c>
      <c r="EB95" s="310" t="n">
        <v>109.8</v>
      </c>
      <c r="ED95" s="295" t="s">
        <v>491</v>
      </c>
      <c r="EE95" s="295" t="n">
        <v>8.1</v>
      </c>
      <c r="EF95" s="295" t="n">
        <v>11.4</v>
      </c>
      <c r="EG95" s="295" t="n">
        <v>0.5</v>
      </c>
      <c r="EH95" s="295" t="n">
        <v>0.2</v>
      </c>
      <c r="EI95" s="295" t="n">
        <v>0.4</v>
      </c>
      <c r="EJ95" s="295" t="n">
        <v>0.6</v>
      </c>
      <c r="EK95" s="295" t="n">
        <v>1.4</v>
      </c>
      <c r="EL95" s="295" t="n">
        <v>3.4</v>
      </c>
      <c r="EM95" s="295" t="n">
        <v>7.3</v>
      </c>
      <c r="EN95" s="295" t="n">
        <v>16.9</v>
      </c>
      <c r="EO95" s="310" t="n">
        <v>82.6</v>
      </c>
      <c r="ER95" s="295" t="s">
        <v>491</v>
      </c>
      <c r="ES95" s="295" t="n">
        <v>3177557</v>
      </c>
      <c r="ET95" s="295" t="n">
        <v>248814</v>
      </c>
      <c r="EU95" s="295" t="n">
        <v>257317</v>
      </c>
      <c r="EV95" s="295" t="n">
        <v>269654</v>
      </c>
      <c r="EW95" s="295" t="n">
        <v>274806</v>
      </c>
      <c r="EX95" s="295" t="n">
        <v>273052</v>
      </c>
      <c r="EY95" s="295" t="n">
        <v>271740</v>
      </c>
      <c r="EZ95" s="295" t="n">
        <v>213534</v>
      </c>
      <c r="FA95" s="295" t="n">
        <v>189532</v>
      </c>
      <c r="FB95" s="295" t="n">
        <v>187224</v>
      </c>
      <c r="FC95" s="295" t="n">
        <v>177367</v>
      </c>
      <c r="FD95" s="295" t="n">
        <v>167820</v>
      </c>
      <c r="FE95" s="295" t="n">
        <v>148253</v>
      </c>
      <c r="FF95" s="295" t="n">
        <v>128961</v>
      </c>
      <c r="FG95" s="295" t="n">
        <v>113486</v>
      </c>
      <c r="FH95" s="295" t="n">
        <v>98127</v>
      </c>
      <c r="FI95" s="295" t="n">
        <v>77779</v>
      </c>
      <c r="FJ95" s="310" t="n">
        <v>80091</v>
      </c>
      <c r="FM95" s="295" t="s">
        <v>491</v>
      </c>
      <c r="FN95" s="295" t="n">
        <v>1550051</v>
      </c>
      <c r="FO95" s="295" t="n">
        <v>126600</v>
      </c>
      <c r="FP95" s="295" t="n">
        <v>130648</v>
      </c>
      <c r="FQ95" s="295" t="n">
        <v>136884</v>
      </c>
      <c r="FR95" s="295" t="n">
        <v>139514</v>
      </c>
      <c r="FS95" s="295" t="n">
        <v>138690</v>
      </c>
      <c r="FT95" s="295" t="n">
        <v>137286</v>
      </c>
      <c r="FU95" s="295" t="n">
        <v>107475</v>
      </c>
      <c r="FV95" s="295" t="n">
        <v>94877</v>
      </c>
      <c r="FW95" s="295" t="n">
        <v>93080</v>
      </c>
      <c r="FX95" s="295" t="n">
        <v>86011</v>
      </c>
      <c r="FY95" s="295" t="n">
        <v>81701</v>
      </c>
      <c r="FZ95" s="295" t="n">
        <v>70867</v>
      </c>
      <c r="GA95" s="295" t="n">
        <v>60447</v>
      </c>
      <c r="GB95" s="295" t="n">
        <v>50819</v>
      </c>
      <c r="GC95" s="295" t="n">
        <v>40829</v>
      </c>
      <c r="GD95" s="295" t="n">
        <v>29421</v>
      </c>
      <c r="GE95" s="310" t="n">
        <v>24902</v>
      </c>
      <c r="GH95" s="295" t="s">
        <v>491</v>
      </c>
      <c r="GI95" s="295" t="n">
        <v>1627506</v>
      </c>
      <c r="GJ95" s="295" t="n">
        <v>122214</v>
      </c>
      <c r="GK95" s="295" t="n">
        <v>126669</v>
      </c>
      <c r="GL95" s="295" t="n">
        <v>132770</v>
      </c>
      <c r="GM95" s="295" t="n">
        <v>135292</v>
      </c>
      <c r="GN95" s="295" t="n">
        <v>134362</v>
      </c>
      <c r="GO95" s="295" t="n">
        <v>134454</v>
      </c>
      <c r="GP95" s="295" t="n">
        <v>106059</v>
      </c>
      <c r="GQ95" s="295" t="n">
        <v>94655</v>
      </c>
      <c r="GR95" s="295" t="n">
        <v>94144</v>
      </c>
      <c r="GS95" s="295" t="n">
        <v>91356</v>
      </c>
      <c r="GT95" s="295" t="n">
        <v>86119</v>
      </c>
      <c r="GU95" s="295" t="n">
        <v>77386</v>
      </c>
      <c r="GV95" s="295" t="n">
        <v>68514</v>
      </c>
      <c r="GW95" s="295" t="n">
        <v>62667</v>
      </c>
      <c r="GX95" s="295" t="n">
        <v>57298</v>
      </c>
      <c r="GY95" s="295" t="n">
        <v>48358</v>
      </c>
      <c r="GZ95" s="310" t="n">
        <v>55189</v>
      </c>
      <c r="HC95" s="203" t="n">
        <v>90</v>
      </c>
      <c r="HD95" s="204" t="s">
        <v>72</v>
      </c>
      <c r="HE95" s="204" t="n">
        <v>1</v>
      </c>
      <c r="HF95" s="205" t="n">
        <f aca="false">FJ74*IC84</f>
        <v>84154.158218672</v>
      </c>
      <c r="HG95" s="205" t="n">
        <f aca="false">AP74*IC93</f>
        <v>18299.8027458046</v>
      </c>
      <c r="HH95" s="206" t="n">
        <f aca="false">HG95/HF95</f>
        <v>0.217455716189961</v>
      </c>
      <c r="HI95" s="207" t="n">
        <f aca="false">2*HE95*HH95/(2+HE95*HH95)</f>
        <v>0.196130831026104</v>
      </c>
      <c r="HK95" s="203" t="n">
        <v>90</v>
      </c>
      <c r="HL95" s="204" t="s">
        <v>72</v>
      </c>
      <c r="HM95" s="204" t="n">
        <v>1</v>
      </c>
      <c r="HN95" s="205" t="n">
        <f aca="false">GE74*IJ84</f>
        <v>21993.3946903299</v>
      </c>
      <c r="HO95" s="205" t="n">
        <f aca="false">BU74*ID93</f>
        <v>5428.86231852465</v>
      </c>
      <c r="HP95" s="206" t="n">
        <f aca="false">HO95/HN95</f>
        <v>0.246840580772719</v>
      </c>
      <c r="HQ95" s="207" t="n">
        <f aca="false">2*HM95*HP95/(2+HM95*HP95)</f>
        <v>0.219722380737691</v>
      </c>
      <c r="HS95" s="203" t="s">
        <v>358</v>
      </c>
      <c r="HT95" s="316" t="s">
        <v>72</v>
      </c>
      <c r="HU95" s="316" t="n">
        <v>1</v>
      </c>
      <c r="HV95" s="205" t="n">
        <f aca="false">GZ74*IL84</f>
        <v>62172.9097430354</v>
      </c>
      <c r="HW95" s="317" t="n">
        <f aca="false">CZ74*IE93</f>
        <v>12893.3104477612</v>
      </c>
      <c r="HX95" s="206" t="n">
        <f aca="false">HW95/HV95</f>
        <v>0.207378269748835</v>
      </c>
      <c r="HY95" s="207" t="n">
        <f aca="false">2*HU95*HX95/(2+HU95*HX95)</f>
        <v>0.18789554340628</v>
      </c>
      <c r="HZ95" s="160" t="n">
        <f aca="false">HV95+HN95-HF95</f>
        <v>12.1462146933191</v>
      </c>
      <c r="IA95" s="160" t="n">
        <f aca="false">HW95+HO95-HG95</f>
        <v>22.3700204812412</v>
      </c>
      <c r="IC95" s="319" t="n">
        <v>0.0181812767097994</v>
      </c>
      <c r="ID95" s="320" t="n">
        <v>0.0128177180973972</v>
      </c>
      <c r="IE95" s="0" t="n">
        <v>0.0209633649932157</v>
      </c>
    </row>
    <row r="96" customFormat="false" ht="15" hidden="false" customHeight="false" outlineLevel="0" collapsed="false">
      <c r="A96" s="295" t="s">
        <v>491</v>
      </c>
      <c r="B96" s="295" t="n">
        <v>51940</v>
      </c>
      <c r="C96" s="295" t="n">
        <v>351</v>
      </c>
      <c r="D96" s="295" t="n">
        <v>8903</v>
      </c>
      <c r="E96" s="295" t="n">
        <v>12606</v>
      </c>
      <c r="F96" s="295" t="n">
        <v>13345</v>
      </c>
      <c r="G96" s="295" t="n">
        <v>10375</v>
      </c>
      <c r="H96" s="295" t="n">
        <v>4827</v>
      </c>
      <c r="I96" s="295" t="n">
        <v>1230</v>
      </c>
      <c r="J96" s="295" t="n">
        <v>63</v>
      </c>
      <c r="K96" s="295" t="n">
        <v>3</v>
      </c>
      <c r="L96" s="310" t="n">
        <v>237</v>
      </c>
      <c r="N96" s="295" t="s">
        <v>491</v>
      </c>
      <c r="O96" s="295" t="n">
        <v>27437</v>
      </c>
      <c r="P96" s="295" t="n">
        <v>302</v>
      </c>
      <c r="Q96" s="295" t="n">
        <v>117</v>
      </c>
      <c r="R96" s="295" t="n">
        <v>224</v>
      </c>
      <c r="S96" s="295" t="n">
        <v>643</v>
      </c>
      <c r="T96" s="295" t="n">
        <v>49</v>
      </c>
      <c r="U96" s="295" t="n">
        <v>26</v>
      </c>
      <c r="V96" s="295" t="n">
        <v>24</v>
      </c>
      <c r="W96" s="295" t="n">
        <v>16</v>
      </c>
      <c r="X96" s="295" t="n">
        <v>74</v>
      </c>
      <c r="Y96" s="295" t="n">
        <v>72</v>
      </c>
      <c r="Z96" s="295" t="n">
        <v>197</v>
      </c>
      <c r="AA96" s="310" t="n">
        <v>267</v>
      </c>
      <c r="AC96" s="295" t="s">
        <v>491</v>
      </c>
      <c r="AD96" s="295" t="n">
        <v>253</v>
      </c>
      <c r="AE96" s="295" t="n">
        <v>220</v>
      </c>
      <c r="AF96" s="295" t="n">
        <v>270</v>
      </c>
      <c r="AG96" s="295" t="n">
        <v>415</v>
      </c>
      <c r="AH96" s="295" t="n">
        <v>666</v>
      </c>
      <c r="AI96" s="295" t="n">
        <v>1033</v>
      </c>
      <c r="AJ96" s="295" t="n">
        <v>1422</v>
      </c>
      <c r="AK96" s="295" t="n">
        <v>1861</v>
      </c>
      <c r="AL96" s="295" t="n">
        <v>2394</v>
      </c>
      <c r="AM96" s="295" t="n">
        <v>3001</v>
      </c>
      <c r="AN96" s="295" t="n">
        <v>3920</v>
      </c>
      <c r="AO96" s="295" t="n">
        <v>4222</v>
      </c>
      <c r="AP96" s="295" t="n">
        <v>6381</v>
      </c>
      <c r="AQ96" s="310" t="n">
        <v>11</v>
      </c>
      <c r="AS96" s="295" t="s">
        <v>491</v>
      </c>
      <c r="AT96" s="295" t="n">
        <v>14289</v>
      </c>
      <c r="AU96" s="295" t="n">
        <v>166</v>
      </c>
      <c r="AV96" s="295" t="n">
        <v>60</v>
      </c>
      <c r="AW96" s="295" t="n">
        <v>126</v>
      </c>
      <c r="AX96" s="295" t="n">
        <v>352</v>
      </c>
      <c r="AY96" s="295" t="n">
        <v>26</v>
      </c>
      <c r="AZ96" s="295" t="n">
        <v>19</v>
      </c>
      <c r="BA96" s="295" t="n">
        <v>14</v>
      </c>
      <c r="BB96" s="295" t="n">
        <v>8</v>
      </c>
      <c r="BC96" s="295" t="n">
        <v>50</v>
      </c>
      <c r="BD96" s="295" t="n">
        <v>42</v>
      </c>
      <c r="BE96" s="295" t="n">
        <v>143</v>
      </c>
      <c r="BF96" s="310" t="n">
        <v>213</v>
      </c>
      <c r="BH96" s="295" t="s">
        <v>491</v>
      </c>
      <c r="BI96" s="295" t="n">
        <v>193</v>
      </c>
      <c r="BJ96" s="295" t="n">
        <v>136</v>
      </c>
      <c r="BK96" s="295" t="n">
        <v>168</v>
      </c>
      <c r="BL96" s="295" t="n">
        <v>261</v>
      </c>
      <c r="BM96" s="295" t="n">
        <v>423</v>
      </c>
      <c r="BN96" s="295" t="n">
        <v>680</v>
      </c>
      <c r="BO96" s="295" t="n">
        <v>951</v>
      </c>
      <c r="BP96" s="295" t="n">
        <v>1269</v>
      </c>
      <c r="BQ96" s="295" t="n">
        <v>1599</v>
      </c>
      <c r="BR96" s="295" t="n">
        <v>1770</v>
      </c>
      <c r="BS96" s="295" t="n">
        <v>2047</v>
      </c>
      <c r="BT96" s="295" t="n">
        <v>1920</v>
      </c>
      <c r="BU96" s="295" t="n">
        <v>1997</v>
      </c>
      <c r="BV96" s="310" t="n">
        <v>8</v>
      </c>
      <c r="BX96" s="295" t="s">
        <v>491</v>
      </c>
      <c r="BY96" s="295" t="n">
        <v>13139</v>
      </c>
      <c r="BZ96" s="295" t="n">
        <v>136</v>
      </c>
      <c r="CA96" s="295" t="n">
        <v>56</v>
      </c>
      <c r="CB96" s="295" t="n">
        <v>98</v>
      </c>
      <c r="CC96" s="295" t="n">
        <v>290</v>
      </c>
      <c r="CD96" s="295" t="n">
        <v>23</v>
      </c>
      <c r="CE96" s="295" t="n">
        <v>7</v>
      </c>
      <c r="CF96" s="295" t="n">
        <v>10</v>
      </c>
      <c r="CG96" s="295" t="n">
        <v>8</v>
      </c>
      <c r="CH96" s="295" t="n">
        <v>24</v>
      </c>
      <c r="CI96" s="295" t="n">
        <v>30</v>
      </c>
      <c r="CJ96" s="295" t="n">
        <v>54</v>
      </c>
      <c r="CK96" s="310" t="n">
        <v>54</v>
      </c>
      <c r="CM96" s="295" t="s">
        <v>491</v>
      </c>
      <c r="CN96" s="295" t="n">
        <v>60</v>
      </c>
      <c r="CO96" s="295" t="n">
        <v>84</v>
      </c>
      <c r="CP96" s="295" t="n">
        <v>102</v>
      </c>
      <c r="CQ96" s="295" t="n">
        <v>154</v>
      </c>
      <c r="CR96" s="295" t="n">
        <v>243</v>
      </c>
      <c r="CS96" s="295" t="n">
        <v>352</v>
      </c>
      <c r="CT96" s="295" t="n">
        <v>471</v>
      </c>
      <c r="CU96" s="295" t="n">
        <v>591</v>
      </c>
      <c r="CV96" s="295" t="n">
        <v>795</v>
      </c>
      <c r="CW96" s="295" t="n">
        <v>1229</v>
      </c>
      <c r="CX96" s="295" t="n">
        <v>1873</v>
      </c>
      <c r="CY96" s="295" t="n">
        <v>2300</v>
      </c>
      <c r="CZ96" s="295" t="n">
        <v>4383</v>
      </c>
      <c r="DA96" s="310" t="n">
        <v>2</v>
      </c>
      <c r="DD96" s="295" t="s">
        <v>493</v>
      </c>
      <c r="DE96" s="295" t="n">
        <v>5.6</v>
      </c>
      <c r="DF96" s="295" t="n">
        <v>11.7</v>
      </c>
      <c r="DG96" s="295" t="n">
        <v>0.6</v>
      </c>
      <c r="DH96" s="295" t="n">
        <v>0.3</v>
      </c>
      <c r="DI96" s="295" t="n">
        <v>0.7</v>
      </c>
      <c r="DJ96" s="295" t="n">
        <v>0.9</v>
      </c>
      <c r="DK96" s="295" t="n">
        <v>1.9</v>
      </c>
      <c r="DL96" s="295" t="n">
        <v>4.9</v>
      </c>
      <c r="DM96" s="295" t="n">
        <v>11.8</v>
      </c>
      <c r="DN96" s="295" t="n">
        <v>25</v>
      </c>
      <c r="DO96" s="310" t="n">
        <v>85.2</v>
      </c>
      <c r="DQ96" s="295" t="s">
        <v>493</v>
      </c>
      <c r="DR96" s="295" t="n">
        <v>6.3</v>
      </c>
      <c r="DS96" s="295" t="n">
        <v>13.4</v>
      </c>
      <c r="DT96" s="295" t="n">
        <v>0.6</v>
      </c>
      <c r="DU96" s="295" t="n">
        <v>0.4</v>
      </c>
      <c r="DV96" s="295" t="n">
        <v>0.9</v>
      </c>
      <c r="DW96" s="295" t="n">
        <v>1</v>
      </c>
      <c r="DX96" s="295" t="n">
        <v>2.3</v>
      </c>
      <c r="DY96" s="295" t="n">
        <v>6.1</v>
      </c>
      <c r="DZ96" s="295" t="n">
        <v>15.7</v>
      </c>
      <c r="EA96" s="295" t="n">
        <v>32.6</v>
      </c>
      <c r="EB96" s="310" t="n">
        <v>95.3</v>
      </c>
      <c r="ED96" s="295" t="s">
        <v>493</v>
      </c>
      <c r="EE96" s="295" t="n">
        <v>5</v>
      </c>
      <c r="EF96" s="295" t="n">
        <v>10</v>
      </c>
      <c r="EG96" s="295" t="n">
        <v>0.6</v>
      </c>
      <c r="EH96" s="295" t="n">
        <v>0.2</v>
      </c>
      <c r="EI96" s="295" t="n">
        <v>0.5</v>
      </c>
      <c r="EJ96" s="295" t="n">
        <v>0.8</v>
      </c>
      <c r="EK96" s="295" t="n">
        <v>1.5</v>
      </c>
      <c r="EL96" s="295" t="n">
        <v>3.7</v>
      </c>
      <c r="EM96" s="295" t="n">
        <v>7.7</v>
      </c>
      <c r="EN96" s="295" t="n">
        <v>18.3</v>
      </c>
      <c r="EO96" s="310" t="n">
        <v>78</v>
      </c>
      <c r="ER96" s="295" t="s">
        <v>526</v>
      </c>
      <c r="ES96" s="295" t="n">
        <v>839767</v>
      </c>
      <c r="ET96" s="295" t="n">
        <v>78947</v>
      </c>
      <c r="EU96" s="295" t="n">
        <v>96883</v>
      </c>
      <c r="EV96" s="295" t="n">
        <v>96136</v>
      </c>
      <c r="EW96" s="295" t="n">
        <v>85905</v>
      </c>
      <c r="EX96" s="295" t="n">
        <v>76430</v>
      </c>
      <c r="EY96" s="295" t="n">
        <v>69872</v>
      </c>
      <c r="EZ96" s="295" t="n">
        <v>55287</v>
      </c>
      <c r="FA96" s="295" t="n">
        <v>46799</v>
      </c>
      <c r="FB96" s="295" t="n">
        <v>42949</v>
      </c>
      <c r="FC96" s="295" t="n">
        <v>40120</v>
      </c>
      <c r="FD96" s="295" t="n">
        <v>36539</v>
      </c>
      <c r="FE96" s="295" t="n">
        <v>30390</v>
      </c>
      <c r="FF96" s="295" t="n">
        <v>24208</v>
      </c>
      <c r="FG96" s="295" t="n">
        <v>20912</v>
      </c>
      <c r="FH96" s="295" t="n">
        <v>16147</v>
      </c>
      <c r="FI96" s="295" t="n">
        <v>11859</v>
      </c>
      <c r="FJ96" s="310" t="n">
        <v>10384</v>
      </c>
      <c r="FM96" s="295" t="s">
        <v>526</v>
      </c>
      <c r="FN96" s="295" t="n">
        <v>423721</v>
      </c>
      <c r="FO96" s="295" t="n">
        <v>39913</v>
      </c>
      <c r="FP96" s="295" t="n">
        <v>49091</v>
      </c>
      <c r="FQ96" s="295" t="n">
        <v>48857</v>
      </c>
      <c r="FR96" s="295" t="n">
        <v>43892</v>
      </c>
      <c r="FS96" s="295" t="n">
        <v>39468</v>
      </c>
      <c r="FT96" s="295" t="n">
        <v>35549</v>
      </c>
      <c r="FU96" s="295" t="n">
        <v>27964</v>
      </c>
      <c r="FV96" s="295" t="n">
        <v>23982</v>
      </c>
      <c r="FW96" s="295" t="n">
        <v>21786</v>
      </c>
      <c r="FX96" s="295" t="n">
        <v>20100</v>
      </c>
      <c r="FY96" s="295" t="n">
        <v>18853</v>
      </c>
      <c r="FZ96" s="295" t="n">
        <v>15634</v>
      </c>
      <c r="GA96" s="295" t="n">
        <v>11975</v>
      </c>
      <c r="GB96" s="295" t="n">
        <v>9954</v>
      </c>
      <c r="GC96" s="295" t="n">
        <v>7403</v>
      </c>
      <c r="GD96" s="295" t="n">
        <v>5163</v>
      </c>
      <c r="GE96" s="310" t="n">
        <v>4137</v>
      </c>
      <c r="GH96" s="295" t="s">
        <v>526</v>
      </c>
      <c r="GI96" s="295" t="n">
        <v>416046</v>
      </c>
      <c r="GJ96" s="295" t="n">
        <v>39034</v>
      </c>
      <c r="GK96" s="295" t="n">
        <v>47792</v>
      </c>
      <c r="GL96" s="295" t="n">
        <v>47279</v>
      </c>
      <c r="GM96" s="295" t="n">
        <v>42013</v>
      </c>
      <c r="GN96" s="295" t="n">
        <v>36962</v>
      </c>
      <c r="GO96" s="295" t="n">
        <v>34323</v>
      </c>
      <c r="GP96" s="295" t="n">
        <v>27323</v>
      </c>
      <c r="GQ96" s="295" t="n">
        <v>22817</v>
      </c>
      <c r="GR96" s="295" t="n">
        <v>21163</v>
      </c>
      <c r="GS96" s="295" t="n">
        <v>20020</v>
      </c>
      <c r="GT96" s="295" t="n">
        <v>17686</v>
      </c>
      <c r="GU96" s="295" t="n">
        <v>14756</v>
      </c>
      <c r="GV96" s="295" t="n">
        <v>12233</v>
      </c>
      <c r="GW96" s="295" t="n">
        <v>10958</v>
      </c>
      <c r="GX96" s="295" t="n">
        <v>8744</v>
      </c>
      <c r="GY96" s="295" t="n">
        <v>6696</v>
      </c>
      <c r="GZ96" s="310" t="n">
        <v>6247</v>
      </c>
      <c r="HC96" s="196" t="n">
        <v>95</v>
      </c>
      <c r="HD96" s="197" t="s">
        <v>74</v>
      </c>
      <c r="HE96" s="197" t="n">
        <v>1</v>
      </c>
      <c r="HF96" s="198" t="n">
        <f aca="false">FJ74*IC85</f>
        <v>19744.3473270095</v>
      </c>
      <c r="HG96" s="198" t="n">
        <f aca="false">AP74*IC94</f>
        <v>6378.90502851527</v>
      </c>
      <c r="HH96" s="199" t="n">
        <f aca="false">HG96/HF96</f>
        <v>0.32307500080234</v>
      </c>
      <c r="HI96" s="200" t="n">
        <f aca="false">2*HE96*HH96/(2+HE96*HH96)</f>
        <v>0.27814427058167</v>
      </c>
      <c r="HK96" s="196" t="n">
        <v>95</v>
      </c>
      <c r="HL96" s="197" t="s">
        <v>74</v>
      </c>
      <c r="HM96" s="197" t="n">
        <v>1</v>
      </c>
      <c r="HN96" s="198" t="n">
        <f aca="false">GE74*IJ85</f>
        <v>4018.30111171408</v>
      </c>
      <c r="HO96" s="198" t="n">
        <f aca="false">BU74*ID94</f>
        <v>1403.90722413568</v>
      </c>
      <c r="HP96" s="199" t="n">
        <f aca="false">HO96/HN96</f>
        <v>0.349378303194609</v>
      </c>
      <c r="HQ96" s="200" t="n">
        <f aca="false">2*HM96*HP96/(2+HM96*HP96)</f>
        <v>0.29742192027528</v>
      </c>
      <c r="HS96" s="196" t="s">
        <v>359</v>
      </c>
      <c r="HT96" s="313" t="s">
        <v>74</v>
      </c>
      <c r="HU96" s="313" t="n">
        <v>1</v>
      </c>
      <c r="HV96" s="198" t="n">
        <f aca="false">GZ74*IL85</f>
        <v>15731.3360639262</v>
      </c>
      <c r="HW96" s="314" t="n">
        <f aca="false">CZ74*IE94</f>
        <v>5003.61289009498</v>
      </c>
      <c r="HX96" s="199" t="n">
        <f aca="false">HW96/HV96</f>
        <v>0.318066620010034</v>
      </c>
      <c r="HY96" s="200" t="n">
        <f aca="false">2*HU96*HX96/(2+HU96*HX96)</f>
        <v>0.274424054308377</v>
      </c>
      <c r="HZ96" s="160" t="n">
        <f aca="false">HV96+HN96-HF96</f>
        <v>5.28984863084042</v>
      </c>
      <c r="IA96" s="160" t="n">
        <f aca="false">HW96+HO96-HG96</f>
        <v>28.6150857153862</v>
      </c>
      <c r="IC96" s="0" t="n">
        <v>1</v>
      </c>
      <c r="ID96" s="0" t="n">
        <v>1</v>
      </c>
      <c r="IE96" s="0" t="n">
        <v>1</v>
      </c>
    </row>
    <row r="97" customFormat="false" ht="15" hidden="false" customHeight="false" outlineLevel="0" collapsed="false">
      <c r="A97" s="295" t="s">
        <v>493</v>
      </c>
      <c r="B97" s="295" t="n">
        <v>17642</v>
      </c>
      <c r="C97" s="295" t="n">
        <v>107</v>
      </c>
      <c r="D97" s="295" t="n">
        <v>3275</v>
      </c>
      <c r="E97" s="295" t="n">
        <v>4933</v>
      </c>
      <c r="F97" s="295" t="n">
        <v>4267</v>
      </c>
      <c r="G97" s="295" t="n">
        <v>2821</v>
      </c>
      <c r="H97" s="295" t="n">
        <v>1362</v>
      </c>
      <c r="I97" s="295" t="n">
        <v>412</v>
      </c>
      <c r="J97" s="295" t="n">
        <v>46</v>
      </c>
      <c r="K97" s="295" t="n">
        <v>4</v>
      </c>
      <c r="L97" s="310" t="n">
        <v>415</v>
      </c>
      <c r="N97" s="295" t="s">
        <v>493</v>
      </c>
      <c r="O97" s="295" t="n">
        <v>4736</v>
      </c>
      <c r="P97" s="295" t="n">
        <v>100</v>
      </c>
      <c r="Q97" s="295" t="n">
        <v>25</v>
      </c>
      <c r="R97" s="295" t="n">
        <v>82</v>
      </c>
      <c r="S97" s="295" t="n">
        <v>207</v>
      </c>
      <c r="T97" s="295" t="n">
        <v>22</v>
      </c>
      <c r="U97" s="295" t="n">
        <v>5</v>
      </c>
      <c r="V97" s="295" t="n">
        <v>8</v>
      </c>
      <c r="W97" s="295" t="n">
        <v>3</v>
      </c>
      <c r="X97" s="295" t="n">
        <v>31</v>
      </c>
      <c r="Y97" s="295" t="n">
        <v>26</v>
      </c>
      <c r="Z97" s="295" t="n">
        <v>56</v>
      </c>
      <c r="AA97" s="310" t="n">
        <v>51</v>
      </c>
      <c r="AC97" s="295" t="s">
        <v>493</v>
      </c>
      <c r="AD97" s="295" t="n">
        <v>57</v>
      </c>
      <c r="AE97" s="295" t="n">
        <v>53</v>
      </c>
      <c r="AF97" s="295" t="n">
        <v>84</v>
      </c>
      <c r="AG97" s="295" t="n">
        <v>84</v>
      </c>
      <c r="AH97" s="295" t="n">
        <v>162</v>
      </c>
      <c r="AI97" s="295" t="n">
        <v>217</v>
      </c>
      <c r="AJ97" s="295" t="n">
        <v>250</v>
      </c>
      <c r="AK97" s="295" t="n">
        <v>392</v>
      </c>
      <c r="AL97" s="295" t="n">
        <v>415</v>
      </c>
      <c r="AM97" s="295" t="n">
        <v>513</v>
      </c>
      <c r="AN97" s="295" t="n">
        <v>572</v>
      </c>
      <c r="AO97" s="295" t="n">
        <v>559</v>
      </c>
      <c r="AP97" s="295" t="n">
        <v>764</v>
      </c>
      <c r="AQ97" s="310" t="n">
        <v>205</v>
      </c>
      <c r="AS97" s="295" t="s">
        <v>493</v>
      </c>
      <c r="AT97" s="295" t="n">
        <v>2651</v>
      </c>
      <c r="AU97" s="295" t="n">
        <v>58</v>
      </c>
      <c r="AV97" s="295" t="n">
        <v>16</v>
      </c>
      <c r="AW97" s="295" t="n">
        <v>46</v>
      </c>
      <c r="AX97" s="295" t="n">
        <v>120</v>
      </c>
      <c r="AY97" s="295" t="n">
        <v>12</v>
      </c>
      <c r="AZ97" s="295" t="n">
        <v>2</v>
      </c>
      <c r="BA97" s="295" t="n">
        <v>4</v>
      </c>
      <c r="BB97" s="295" t="n">
        <v>2</v>
      </c>
      <c r="BC97" s="295" t="n">
        <v>19</v>
      </c>
      <c r="BD97" s="295" t="n">
        <v>19</v>
      </c>
      <c r="BE97" s="295" t="n">
        <v>34</v>
      </c>
      <c r="BF97" s="310" t="n">
        <v>37</v>
      </c>
      <c r="BH97" s="295" t="s">
        <v>493</v>
      </c>
      <c r="BI97" s="295" t="n">
        <v>33</v>
      </c>
      <c r="BJ97" s="295" t="n">
        <v>30</v>
      </c>
      <c r="BK97" s="295" t="n">
        <v>49</v>
      </c>
      <c r="BL97" s="295" t="n">
        <v>54</v>
      </c>
      <c r="BM97" s="295" t="n">
        <v>102</v>
      </c>
      <c r="BN97" s="295" t="n">
        <v>136</v>
      </c>
      <c r="BO97" s="295" t="n">
        <v>181</v>
      </c>
      <c r="BP97" s="295" t="n">
        <v>253</v>
      </c>
      <c r="BQ97" s="295" t="n">
        <v>250</v>
      </c>
      <c r="BR97" s="295" t="n">
        <v>316</v>
      </c>
      <c r="BS97" s="295" t="n">
        <v>300</v>
      </c>
      <c r="BT97" s="295" t="n">
        <v>278</v>
      </c>
      <c r="BU97" s="295" t="n">
        <v>308</v>
      </c>
      <c r="BV97" s="310" t="n">
        <v>112</v>
      </c>
      <c r="BX97" s="295" t="s">
        <v>493</v>
      </c>
      <c r="BY97" s="295" t="n">
        <v>2067</v>
      </c>
      <c r="BZ97" s="295" t="n">
        <v>42</v>
      </c>
      <c r="CA97" s="295" t="n">
        <v>9</v>
      </c>
      <c r="CB97" s="295" t="n">
        <v>36</v>
      </c>
      <c r="CC97" s="295" t="n">
        <v>87</v>
      </c>
      <c r="CD97" s="295" t="n">
        <v>10</v>
      </c>
      <c r="CE97" s="295" t="n">
        <v>3</v>
      </c>
      <c r="CF97" s="295" t="n">
        <v>4</v>
      </c>
      <c r="CG97" s="295" t="n">
        <v>1</v>
      </c>
      <c r="CH97" s="295" t="n">
        <v>12</v>
      </c>
      <c r="CI97" s="295" t="n">
        <v>7</v>
      </c>
      <c r="CJ97" s="295" t="n">
        <v>22</v>
      </c>
      <c r="CK97" s="310" t="n">
        <v>14</v>
      </c>
      <c r="CM97" s="295" t="s">
        <v>493</v>
      </c>
      <c r="CN97" s="295" t="n">
        <v>24</v>
      </c>
      <c r="CO97" s="295" t="n">
        <v>23</v>
      </c>
      <c r="CP97" s="295" t="n">
        <v>35</v>
      </c>
      <c r="CQ97" s="295" t="n">
        <v>30</v>
      </c>
      <c r="CR97" s="295" t="n">
        <v>60</v>
      </c>
      <c r="CS97" s="295" t="n">
        <v>81</v>
      </c>
      <c r="CT97" s="295" t="n">
        <v>69</v>
      </c>
      <c r="CU97" s="295" t="n">
        <v>139</v>
      </c>
      <c r="CV97" s="295" t="n">
        <v>164</v>
      </c>
      <c r="CW97" s="295" t="n">
        <v>197</v>
      </c>
      <c r="CX97" s="295" t="n">
        <v>272</v>
      </c>
      <c r="CY97" s="295" t="n">
        <v>281</v>
      </c>
      <c r="CZ97" s="295" t="n">
        <v>456</v>
      </c>
      <c r="DA97" s="310" t="n">
        <v>76</v>
      </c>
      <c r="DD97" s="295" t="s">
        <v>494</v>
      </c>
      <c r="DE97" s="295" t="n">
        <v>6</v>
      </c>
      <c r="DF97" s="295" t="n">
        <v>16.2</v>
      </c>
      <c r="DG97" s="295" t="n">
        <v>0.6</v>
      </c>
      <c r="DH97" s="295" t="n">
        <v>0.2</v>
      </c>
      <c r="DI97" s="295" t="n">
        <v>0.8</v>
      </c>
      <c r="DJ97" s="295" t="n">
        <v>1</v>
      </c>
      <c r="DK97" s="295" t="n">
        <v>1.9</v>
      </c>
      <c r="DL97" s="295" t="n">
        <v>4.5</v>
      </c>
      <c r="DM97" s="295" t="n">
        <v>10.8</v>
      </c>
      <c r="DN97" s="295" t="n">
        <v>28.1</v>
      </c>
      <c r="DO97" s="310" t="n">
        <v>87.9</v>
      </c>
      <c r="DQ97" s="295" t="s">
        <v>494</v>
      </c>
      <c r="DR97" s="295" t="n">
        <v>6.6</v>
      </c>
      <c r="DS97" s="295" t="n">
        <v>18.7</v>
      </c>
      <c r="DT97" s="295" t="n">
        <v>0.5</v>
      </c>
      <c r="DU97" s="295" t="n">
        <v>0.3</v>
      </c>
      <c r="DV97" s="295" t="n">
        <v>1.1</v>
      </c>
      <c r="DW97" s="295" t="n">
        <v>1.4</v>
      </c>
      <c r="DX97" s="295" t="n">
        <v>2.1</v>
      </c>
      <c r="DY97" s="295" t="n">
        <v>5.7</v>
      </c>
      <c r="DZ97" s="295" t="n">
        <v>13.9</v>
      </c>
      <c r="EA97" s="295" t="n">
        <v>37</v>
      </c>
      <c r="EB97" s="310" t="n">
        <v>101.6</v>
      </c>
      <c r="ED97" s="295" t="s">
        <v>494</v>
      </c>
      <c r="EE97" s="295" t="n">
        <v>5.5</v>
      </c>
      <c r="EF97" s="295" t="n">
        <v>13.6</v>
      </c>
      <c r="EG97" s="295" t="n">
        <v>0.6</v>
      </c>
      <c r="EH97" s="295" t="n">
        <v>0.2</v>
      </c>
      <c r="EI97" s="295" t="n">
        <v>0.5</v>
      </c>
      <c r="EJ97" s="295" t="n">
        <v>0.7</v>
      </c>
      <c r="EK97" s="295" t="n">
        <v>1.6</v>
      </c>
      <c r="EL97" s="295" t="n">
        <v>3.4</v>
      </c>
      <c r="EM97" s="295" t="n">
        <v>7.8</v>
      </c>
      <c r="EN97" s="295" t="n">
        <v>21.1</v>
      </c>
      <c r="EO97" s="310" t="n">
        <v>79.3</v>
      </c>
      <c r="ER97" s="295" t="s">
        <v>494</v>
      </c>
      <c r="ES97" s="295" t="n">
        <v>1421824</v>
      </c>
      <c r="ET97" s="295" t="n">
        <v>136621</v>
      </c>
      <c r="EU97" s="295" t="n">
        <v>145669</v>
      </c>
      <c r="EV97" s="295" t="n">
        <v>142082</v>
      </c>
      <c r="EW97" s="295" t="n">
        <v>129841</v>
      </c>
      <c r="EX97" s="295" t="n">
        <v>127753</v>
      </c>
      <c r="EY97" s="295" t="n">
        <v>133671</v>
      </c>
      <c r="EZ97" s="295" t="n">
        <v>95105</v>
      </c>
      <c r="FA97" s="295" t="n">
        <v>80381</v>
      </c>
      <c r="FB97" s="295" t="n">
        <v>76816</v>
      </c>
      <c r="FC97" s="295" t="n">
        <v>75159</v>
      </c>
      <c r="FD97" s="295" t="n">
        <v>71713</v>
      </c>
      <c r="FE97" s="295" t="n">
        <v>57077</v>
      </c>
      <c r="FF97" s="295" t="n">
        <v>42423</v>
      </c>
      <c r="FG97" s="295" t="n">
        <v>35908</v>
      </c>
      <c r="FH97" s="295" t="n">
        <v>30079</v>
      </c>
      <c r="FI97" s="295" t="n">
        <v>22627</v>
      </c>
      <c r="FJ97" s="310" t="n">
        <v>18899</v>
      </c>
      <c r="FM97" s="295" t="s">
        <v>494</v>
      </c>
      <c r="FN97" s="295" t="n">
        <v>702895</v>
      </c>
      <c r="FO97" s="295" t="n">
        <v>69194</v>
      </c>
      <c r="FP97" s="295" t="n">
        <v>73676</v>
      </c>
      <c r="FQ97" s="295" t="n">
        <v>72017</v>
      </c>
      <c r="FR97" s="295" t="n">
        <v>65923</v>
      </c>
      <c r="FS97" s="295" t="n">
        <v>64237</v>
      </c>
      <c r="FT97" s="295" t="n">
        <v>67047</v>
      </c>
      <c r="FU97" s="295" t="n">
        <v>47646</v>
      </c>
      <c r="FV97" s="295" t="n">
        <v>40040</v>
      </c>
      <c r="FW97" s="295" t="n">
        <v>37797</v>
      </c>
      <c r="FX97" s="295" t="n">
        <v>36184</v>
      </c>
      <c r="FY97" s="295" t="n">
        <v>35232</v>
      </c>
      <c r="FZ97" s="295" t="n">
        <v>28085</v>
      </c>
      <c r="GA97" s="295" t="n">
        <v>20307</v>
      </c>
      <c r="GB97" s="295" t="n">
        <v>16412</v>
      </c>
      <c r="GC97" s="295" t="n">
        <v>12950</v>
      </c>
      <c r="GD97" s="295" t="n">
        <v>9331</v>
      </c>
      <c r="GE97" s="310" t="n">
        <v>6817</v>
      </c>
      <c r="GH97" s="295" t="s">
        <v>494</v>
      </c>
      <c r="GI97" s="295" t="n">
        <v>718929</v>
      </c>
      <c r="GJ97" s="295" t="n">
        <v>67427</v>
      </c>
      <c r="GK97" s="295" t="n">
        <v>71993</v>
      </c>
      <c r="GL97" s="295" t="n">
        <v>70065</v>
      </c>
      <c r="GM97" s="295" t="n">
        <v>63918</v>
      </c>
      <c r="GN97" s="295" t="n">
        <v>63516</v>
      </c>
      <c r="GO97" s="295" t="n">
        <v>66624</v>
      </c>
      <c r="GP97" s="295" t="n">
        <v>47459</v>
      </c>
      <c r="GQ97" s="295" t="n">
        <v>40341</v>
      </c>
      <c r="GR97" s="295" t="n">
        <v>39019</v>
      </c>
      <c r="GS97" s="295" t="n">
        <v>38975</v>
      </c>
      <c r="GT97" s="295" t="n">
        <v>36481</v>
      </c>
      <c r="GU97" s="295" t="n">
        <v>28992</v>
      </c>
      <c r="GV97" s="295" t="n">
        <v>22116</v>
      </c>
      <c r="GW97" s="295" t="n">
        <v>19496</v>
      </c>
      <c r="GX97" s="295" t="n">
        <v>17129</v>
      </c>
      <c r="GY97" s="295" t="n">
        <v>13296</v>
      </c>
      <c r="GZ97" s="310" t="n">
        <v>12082</v>
      </c>
      <c r="HC97" s="220" t="s">
        <v>217</v>
      </c>
      <c r="HD97" s="221" t="s">
        <v>218</v>
      </c>
      <c r="HE97" s="221" t="n">
        <v>1</v>
      </c>
      <c r="HF97" s="222" t="n">
        <f aca="false">FJ74*IC86</f>
        <v>2802.41314827758</v>
      </c>
      <c r="HG97" s="222" t="n">
        <f aca="false">AP74*IC95</f>
        <v>1132.89353306431</v>
      </c>
      <c r="HH97" s="223" t="n">
        <f aca="false">HG97/HF97</f>
        <v>0.404256429413561</v>
      </c>
      <c r="HI97" s="224" t="n">
        <f aca="false">2*HE97*HH97/(2+HE97*HH97)</f>
        <v>0.336283954130605</v>
      </c>
      <c r="HK97" s="220" t="s">
        <v>217</v>
      </c>
      <c r="HL97" s="221" t="s">
        <v>218</v>
      </c>
      <c r="HM97" s="221" t="n">
        <v>1</v>
      </c>
      <c r="HN97" s="222" t="n">
        <f aca="false">GE74*IJ86</f>
        <v>629.960751975892</v>
      </c>
      <c r="HO97" s="222" t="n">
        <f aca="false">BU74*ID95</f>
        <v>265.262676025635</v>
      </c>
      <c r="HP97" s="223" t="n">
        <f aca="false">HO97/HN97</f>
        <v>0.421078099220675</v>
      </c>
      <c r="HQ97" s="224" t="n">
        <f aca="false">2*HM97*HP97/(2+HM97*HP97)</f>
        <v>0.347843466393105</v>
      </c>
      <c r="HS97" s="220" t="s">
        <v>217</v>
      </c>
      <c r="HT97" s="221" t="s">
        <v>218</v>
      </c>
      <c r="HU97" s="221" t="n">
        <v>1</v>
      </c>
      <c r="HV97" s="222" t="n">
        <f aca="false">GZ74*IL86</f>
        <v>2173.07579405314</v>
      </c>
      <c r="HW97" s="321" t="n">
        <f aca="false">CZ74*IE95</f>
        <v>872.034056987788</v>
      </c>
      <c r="HX97" s="223" t="n">
        <f aca="false">HW97/HV97</f>
        <v>0.401290217015993</v>
      </c>
      <c r="HY97" s="224" t="n">
        <f aca="false">2*HU97*HX97/(2+HU97*HX97)</f>
        <v>0.334228835958582</v>
      </c>
      <c r="HZ97" s="160" t="n">
        <f aca="false">HV97+HN97-HF97</f>
        <v>0.623397751452103</v>
      </c>
      <c r="IA97" s="160" t="n">
        <f aca="false">HW97+HO97-HG97</f>
        <v>4.40319994911192</v>
      </c>
    </row>
    <row r="98" customFormat="false" ht="15" hidden="false" customHeight="false" outlineLevel="0" collapsed="false">
      <c r="A98" s="295" t="s">
        <v>494</v>
      </c>
      <c r="B98" s="295" t="n">
        <v>28225</v>
      </c>
      <c r="C98" s="295" t="n">
        <v>112</v>
      </c>
      <c r="D98" s="295" t="n">
        <v>4647</v>
      </c>
      <c r="E98" s="295" t="n">
        <v>7411</v>
      </c>
      <c r="F98" s="295" t="n">
        <v>7484</v>
      </c>
      <c r="G98" s="295" t="n">
        <v>5030</v>
      </c>
      <c r="H98" s="295" t="n">
        <v>2557</v>
      </c>
      <c r="I98" s="295" t="n">
        <v>780</v>
      </c>
      <c r="J98" s="295" t="n">
        <v>47</v>
      </c>
      <c r="K98" s="295" t="n">
        <v>2</v>
      </c>
      <c r="L98" s="310" t="n">
        <v>155</v>
      </c>
      <c r="N98" s="295" t="s">
        <v>494</v>
      </c>
      <c r="O98" s="295" t="n">
        <v>8589</v>
      </c>
      <c r="P98" s="295" t="n">
        <v>276</v>
      </c>
      <c r="Q98" s="295" t="n">
        <v>74</v>
      </c>
      <c r="R98" s="295" t="n">
        <v>107</v>
      </c>
      <c r="S98" s="295" t="n">
        <v>457</v>
      </c>
      <c r="T98" s="295" t="n">
        <v>31</v>
      </c>
      <c r="U98" s="295" t="n">
        <v>15</v>
      </c>
      <c r="V98" s="295" t="n">
        <v>5</v>
      </c>
      <c r="W98" s="295" t="n">
        <v>10</v>
      </c>
      <c r="X98" s="295" t="n">
        <v>29</v>
      </c>
      <c r="Y98" s="295" t="n">
        <v>42</v>
      </c>
      <c r="Z98" s="295" t="n">
        <v>83</v>
      </c>
      <c r="AA98" s="310" t="n">
        <v>114</v>
      </c>
      <c r="AC98" s="295" t="s">
        <v>494</v>
      </c>
      <c r="AD98" s="295" t="n">
        <v>118</v>
      </c>
      <c r="AE98" s="295" t="n">
        <v>120</v>
      </c>
      <c r="AF98" s="295" t="n">
        <v>136</v>
      </c>
      <c r="AG98" s="295" t="n">
        <v>157</v>
      </c>
      <c r="AH98" s="295" t="n">
        <v>268</v>
      </c>
      <c r="AI98" s="295" t="n">
        <v>391</v>
      </c>
      <c r="AJ98" s="295" t="n">
        <v>486</v>
      </c>
      <c r="AK98" s="295" t="n">
        <v>589</v>
      </c>
      <c r="AL98" s="295" t="n">
        <v>803</v>
      </c>
      <c r="AM98" s="295" t="n">
        <v>1054</v>
      </c>
      <c r="AN98" s="295" t="n">
        <v>1177</v>
      </c>
      <c r="AO98" s="295" t="n">
        <v>1111</v>
      </c>
      <c r="AP98" s="295" t="n">
        <v>1364</v>
      </c>
      <c r="AQ98" s="310" t="n">
        <v>29</v>
      </c>
      <c r="AS98" s="295" t="s">
        <v>494</v>
      </c>
      <c r="AT98" s="295" t="n">
        <v>4639</v>
      </c>
      <c r="AU98" s="295" t="n">
        <v>163</v>
      </c>
      <c r="AV98" s="295" t="n">
        <v>47</v>
      </c>
      <c r="AW98" s="295" t="n">
        <v>59</v>
      </c>
      <c r="AX98" s="295" t="n">
        <v>269</v>
      </c>
      <c r="AY98" s="295" t="n">
        <v>19</v>
      </c>
      <c r="AZ98" s="295" t="n">
        <v>4</v>
      </c>
      <c r="BA98" s="295" t="n">
        <v>1</v>
      </c>
      <c r="BB98" s="295" t="n">
        <v>5</v>
      </c>
      <c r="BC98" s="295" t="n">
        <v>16</v>
      </c>
      <c r="BD98" s="295" t="n">
        <v>31</v>
      </c>
      <c r="BE98" s="295" t="n">
        <v>62</v>
      </c>
      <c r="BF98" s="310" t="n">
        <v>75</v>
      </c>
      <c r="BH98" s="295" t="s">
        <v>494</v>
      </c>
      <c r="BI98" s="295" t="n">
        <v>83</v>
      </c>
      <c r="BJ98" s="295" t="n">
        <v>80</v>
      </c>
      <c r="BK98" s="295" t="n">
        <v>75</v>
      </c>
      <c r="BL98" s="295" t="n">
        <v>90</v>
      </c>
      <c r="BM98" s="295" t="n">
        <v>152</v>
      </c>
      <c r="BN98" s="295" t="n">
        <v>253</v>
      </c>
      <c r="BO98" s="295" t="n">
        <v>306</v>
      </c>
      <c r="BP98" s="295" t="n">
        <v>369</v>
      </c>
      <c r="BQ98" s="295" t="n">
        <v>475</v>
      </c>
      <c r="BR98" s="295" t="n">
        <v>611</v>
      </c>
      <c r="BS98" s="295" t="n">
        <v>631</v>
      </c>
      <c r="BT98" s="295" t="n">
        <v>522</v>
      </c>
      <c r="BU98" s="295" t="n">
        <v>487</v>
      </c>
      <c r="BV98" s="310" t="n">
        <v>23</v>
      </c>
      <c r="BX98" s="295" t="s">
        <v>494</v>
      </c>
      <c r="BY98" s="295" t="n">
        <v>3950</v>
      </c>
      <c r="BZ98" s="295" t="n">
        <v>113</v>
      </c>
      <c r="CA98" s="295" t="n">
        <v>27</v>
      </c>
      <c r="CB98" s="295" t="n">
        <v>48</v>
      </c>
      <c r="CC98" s="295" t="n">
        <v>188</v>
      </c>
      <c r="CD98" s="295" t="n">
        <v>12</v>
      </c>
      <c r="CE98" s="295" t="n">
        <v>11</v>
      </c>
      <c r="CF98" s="295" t="n">
        <v>4</v>
      </c>
      <c r="CG98" s="295" t="n">
        <v>5</v>
      </c>
      <c r="CH98" s="295" t="n">
        <v>13</v>
      </c>
      <c r="CI98" s="295" t="n">
        <v>11</v>
      </c>
      <c r="CJ98" s="295" t="n">
        <v>21</v>
      </c>
      <c r="CK98" s="310" t="n">
        <v>39</v>
      </c>
      <c r="CM98" s="295" t="s">
        <v>494</v>
      </c>
      <c r="CN98" s="295" t="n">
        <v>35</v>
      </c>
      <c r="CO98" s="295" t="n">
        <v>40</v>
      </c>
      <c r="CP98" s="295" t="n">
        <v>61</v>
      </c>
      <c r="CQ98" s="295" t="n">
        <v>67</v>
      </c>
      <c r="CR98" s="295" t="n">
        <v>116</v>
      </c>
      <c r="CS98" s="295" t="n">
        <v>138</v>
      </c>
      <c r="CT98" s="295" t="n">
        <v>180</v>
      </c>
      <c r="CU98" s="295" t="n">
        <v>220</v>
      </c>
      <c r="CV98" s="295" t="n">
        <v>328</v>
      </c>
      <c r="CW98" s="295" t="n">
        <v>443</v>
      </c>
      <c r="CX98" s="295" t="n">
        <v>546</v>
      </c>
      <c r="CY98" s="295" t="n">
        <v>589</v>
      </c>
      <c r="CZ98" s="295" t="n">
        <v>877</v>
      </c>
      <c r="DA98" s="310" t="n">
        <v>6</v>
      </c>
      <c r="DD98" s="322" t="s">
        <v>495</v>
      </c>
      <c r="DE98" s="322" t="n">
        <v>3.5</v>
      </c>
      <c r="DF98" s="322" t="n">
        <v>6.7</v>
      </c>
      <c r="DG98" s="322" t="n">
        <v>0.7</v>
      </c>
      <c r="DH98" s="322" t="n">
        <v>0.3</v>
      </c>
      <c r="DI98" s="322" t="n">
        <v>0.7</v>
      </c>
      <c r="DJ98" s="322" t="n">
        <v>0.7</v>
      </c>
      <c r="DK98" s="322" t="n">
        <v>1.7</v>
      </c>
      <c r="DL98" s="322" t="n">
        <v>3.8</v>
      </c>
      <c r="DM98" s="322" t="n">
        <v>11.8</v>
      </c>
      <c r="DN98" s="322" t="n">
        <v>31.3</v>
      </c>
      <c r="DO98" s="323" t="n">
        <v>95.2</v>
      </c>
      <c r="DQ98" s="322" t="s">
        <v>495</v>
      </c>
      <c r="DR98" s="322" t="n">
        <v>4.6</v>
      </c>
      <c r="DS98" s="322" t="n">
        <v>9.2</v>
      </c>
      <c r="DT98" s="322" t="n">
        <v>0.4</v>
      </c>
      <c r="DU98" s="322" t="n">
        <v>0.2</v>
      </c>
      <c r="DV98" s="322" t="n">
        <v>1.1</v>
      </c>
      <c r="DW98" s="322" t="n">
        <v>0.8</v>
      </c>
      <c r="DX98" s="322" t="n">
        <v>1.3</v>
      </c>
      <c r="DY98" s="322" t="n">
        <v>5.3</v>
      </c>
      <c r="DZ98" s="322" t="n">
        <v>17.4</v>
      </c>
      <c r="EA98" s="322" t="n">
        <v>44.6</v>
      </c>
      <c r="EB98" s="323" t="n">
        <v>147.2</v>
      </c>
      <c r="ED98" s="322" t="s">
        <v>495</v>
      </c>
      <c r="EE98" s="322" t="n">
        <v>2.4</v>
      </c>
      <c r="EF98" s="322" t="n">
        <v>4.2</v>
      </c>
      <c r="EG98" s="322" t="n">
        <v>0.9</v>
      </c>
      <c r="EH98" s="322" t="n">
        <v>0.3</v>
      </c>
      <c r="EI98" s="322" t="n">
        <v>0.4</v>
      </c>
      <c r="EJ98" s="322" t="n">
        <v>0.7</v>
      </c>
      <c r="EK98" s="322" t="n">
        <v>2</v>
      </c>
      <c r="EL98" s="322" t="n">
        <v>2.1</v>
      </c>
      <c r="EM98" s="322" t="n">
        <v>5.4</v>
      </c>
      <c r="EN98" s="322" t="n">
        <v>19.4</v>
      </c>
      <c r="EO98" s="323" t="n">
        <v>58.2</v>
      </c>
      <c r="ER98" s="322" t="s">
        <v>495</v>
      </c>
      <c r="ES98" s="322" t="n">
        <v>115286</v>
      </c>
      <c r="ET98" s="322" t="n">
        <v>11317</v>
      </c>
      <c r="EU98" s="322" t="n">
        <v>11683</v>
      </c>
      <c r="EV98" s="322" t="n">
        <v>12328</v>
      </c>
      <c r="EW98" s="322" t="n">
        <v>11505</v>
      </c>
      <c r="EX98" s="322" t="n">
        <v>8519</v>
      </c>
      <c r="EY98" s="322" t="n">
        <v>8656</v>
      </c>
      <c r="EZ98" s="322" t="n">
        <v>9226</v>
      </c>
      <c r="FA98" s="322" t="n">
        <v>9041</v>
      </c>
      <c r="FB98" s="322" t="n">
        <v>9693</v>
      </c>
      <c r="FC98" s="322" t="n">
        <v>7985</v>
      </c>
      <c r="FD98" s="322" t="n">
        <v>5459</v>
      </c>
      <c r="FE98" s="322" t="n">
        <v>3622</v>
      </c>
      <c r="FF98" s="322" t="n">
        <v>2330</v>
      </c>
      <c r="FG98" s="322" t="n">
        <v>1651</v>
      </c>
      <c r="FH98" s="322" t="n">
        <v>1095</v>
      </c>
      <c r="FI98" s="322" t="n">
        <v>696</v>
      </c>
      <c r="FJ98" s="323" t="n">
        <v>480</v>
      </c>
      <c r="FM98" s="322" t="s">
        <v>495</v>
      </c>
      <c r="FN98" s="322" t="n">
        <v>58942</v>
      </c>
      <c r="FO98" s="322" t="n">
        <v>5738</v>
      </c>
      <c r="FP98" s="322" t="n">
        <v>5958</v>
      </c>
      <c r="FQ98" s="322" t="n">
        <v>6225</v>
      </c>
      <c r="FR98" s="322" t="n">
        <v>5893</v>
      </c>
      <c r="FS98" s="322" t="n">
        <v>4451</v>
      </c>
      <c r="FT98" s="322" t="n">
        <v>4374</v>
      </c>
      <c r="FU98" s="322" t="n">
        <v>4539</v>
      </c>
      <c r="FV98" s="322" t="n">
        <v>4553</v>
      </c>
      <c r="FW98" s="322" t="n">
        <v>5088</v>
      </c>
      <c r="FX98" s="322" t="n">
        <v>4302</v>
      </c>
      <c r="FY98" s="322" t="n">
        <v>2875</v>
      </c>
      <c r="FZ98" s="322" t="n">
        <v>1968</v>
      </c>
      <c r="GA98" s="322" t="n">
        <v>1188</v>
      </c>
      <c r="GB98" s="322" t="n">
        <v>791</v>
      </c>
      <c r="GC98" s="322" t="n">
        <v>510</v>
      </c>
      <c r="GD98" s="322" t="n">
        <v>295</v>
      </c>
      <c r="GE98" s="323" t="n">
        <v>194</v>
      </c>
      <c r="GH98" s="322" t="s">
        <v>495</v>
      </c>
      <c r="GI98" s="322" t="n">
        <v>56344</v>
      </c>
      <c r="GJ98" s="322" t="n">
        <v>5579</v>
      </c>
      <c r="GK98" s="322" t="n">
        <v>5725</v>
      </c>
      <c r="GL98" s="322" t="n">
        <v>6103</v>
      </c>
      <c r="GM98" s="322" t="n">
        <v>5612</v>
      </c>
      <c r="GN98" s="322" t="n">
        <v>4068</v>
      </c>
      <c r="GO98" s="322" t="n">
        <v>4282</v>
      </c>
      <c r="GP98" s="322" t="n">
        <v>4687</v>
      </c>
      <c r="GQ98" s="322" t="n">
        <v>4488</v>
      </c>
      <c r="GR98" s="322" t="n">
        <v>4605</v>
      </c>
      <c r="GS98" s="322" t="n">
        <v>3683</v>
      </c>
      <c r="GT98" s="322" t="n">
        <v>2584</v>
      </c>
      <c r="GU98" s="322" t="n">
        <v>1654</v>
      </c>
      <c r="GV98" s="322" t="n">
        <v>1142</v>
      </c>
      <c r="GW98" s="322" t="n">
        <v>860</v>
      </c>
      <c r="GX98" s="322" t="n">
        <v>585</v>
      </c>
      <c r="GY98" s="322" t="n">
        <v>401</v>
      </c>
      <c r="GZ98" s="323" t="n">
        <v>286</v>
      </c>
    </row>
    <row r="99" customFormat="false" ht="15" hidden="false" customHeight="false" outlineLevel="0" collapsed="false">
      <c r="A99" s="295" t="s">
        <v>495</v>
      </c>
      <c r="B99" s="295" t="n">
        <v>2388</v>
      </c>
      <c r="C99" s="295" t="n">
        <v>4</v>
      </c>
      <c r="D99" s="295" t="n">
        <v>374</v>
      </c>
      <c r="E99" s="295" t="n">
        <v>608</v>
      </c>
      <c r="F99" s="295" t="n">
        <v>595</v>
      </c>
      <c r="G99" s="295" t="n">
        <v>474</v>
      </c>
      <c r="H99" s="295" t="n">
        <v>247</v>
      </c>
      <c r="I99" s="295" t="n">
        <v>83</v>
      </c>
      <c r="J99" s="295" t="n">
        <v>1</v>
      </c>
      <c r="K99" s="295" t="n">
        <v>0</v>
      </c>
      <c r="L99" s="310" t="n">
        <v>2</v>
      </c>
      <c r="N99" s="295" t="s">
        <v>495</v>
      </c>
      <c r="O99" s="295" t="n">
        <v>408</v>
      </c>
      <c r="P99" s="295" t="n">
        <v>10</v>
      </c>
      <c r="Q99" s="295" t="n">
        <v>2</v>
      </c>
      <c r="R99" s="295" t="n">
        <v>4</v>
      </c>
      <c r="S99" s="295" t="n">
        <v>16</v>
      </c>
      <c r="T99" s="295" t="n">
        <v>2</v>
      </c>
      <c r="U99" s="295" t="n">
        <v>0</v>
      </c>
      <c r="V99" s="295" t="n">
        <v>2</v>
      </c>
      <c r="W99" s="295" t="n">
        <v>2</v>
      </c>
      <c r="X99" s="295" t="n">
        <v>4</v>
      </c>
      <c r="Y99" s="295" t="n">
        <v>3</v>
      </c>
      <c r="Z99" s="295" t="n">
        <v>8</v>
      </c>
      <c r="AA99" s="310" t="n">
        <v>7</v>
      </c>
      <c r="AC99" s="295" t="s">
        <v>495</v>
      </c>
      <c r="AD99" s="295" t="n">
        <v>1</v>
      </c>
      <c r="AE99" s="295" t="n">
        <v>12</v>
      </c>
      <c r="AF99" s="295" t="n">
        <v>12</v>
      </c>
      <c r="AG99" s="295" t="n">
        <v>20</v>
      </c>
      <c r="AH99" s="295" t="n">
        <v>22</v>
      </c>
      <c r="AI99" s="295" t="n">
        <v>29</v>
      </c>
      <c r="AJ99" s="295" t="n">
        <v>38</v>
      </c>
      <c r="AK99" s="295" t="n">
        <v>32</v>
      </c>
      <c r="AL99" s="295" t="n">
        <v>37</v>
      </c>
      <c r="AM99" s="295" t="n">
        <v>49</v>
      </c>
      <c r="AN99" s="295" t="n">
        <v>51</v>
      </c>
      <c r="AO99" s="295" t="n">
        <v>27</v>
      </c>
      <c r="AP99" s="295" t="n">
        <v>34</v>
      </c>
      <c r="AQ99" s="310" t="n">
        <v>0</v>
      </c>
      <c r="AS99" s="295" t="s">
        <v>495</v>
      </c>
      <c r="AT99" s="295" t="n">
        <v>270</v>
      </c>
      <c r="AU99" s="295" t="n">
        <v>7</v>
      </c>
      <c r="AV99" s="295" t="n">
        <v>1</v>
      </c>
      <c r="AW99" s="295" t="n">
        <v>3</v>
      </c>
      <c r="AX99" s="295" t="n">
        <v>11</v>
      </c>
      <c r="AY99" s="295" t="n">
        <v>0</v>
      </c>
      <c r="AZ99" s="295" t="n">
        <v>0</v>
      </c>
      <c r="BA99" s="295" t="n">
        <v>1</v>
      </c>
      <c r="BB99" s="295" t="n">
        <v>1</v>
      </c>
      <c r="BC99" s="295" t="n">
        <v>1</v>
      </c>
      <c r="BD99" s="295" t="n">
        <v>2</v>
      </c>
      <c r="BE99" s="295" t="n">
        <v>4</v>
      </c>
      <c r="BF99" s="310" t="n">
        <v>7</v>
      </c>
      <c r="BH99" s="295" t="s">
        <v>495</v>
      </c>
      <c r="BI99" s="295" t="n">
        <v>1</v>
      </c>
      <c r="BJ99" s="295" t="n">
        <v>6</v>
      </c>
      <c r="BK99" s="295" t="n">
        <v>5</v>
      </c>
      <c r="BL99" s="295" t="n">
        <v>8</v>
      </c>
      <c r="BM99" s="295" t="n">
        <v>16</v>
      </c>
      <c r="BN99" s="295" t="n">
        <v>22</v>
      </c>
      <c r="BO99" s="295" t="n">
        <v>28</v>
      </c>
      <c r="BP99" s="295" t="n">
        <v>27</v>
      </c>
      <c r="BQ99" s="295" t="n">
        <v>29</v>
      </c>
      <c r="BR99" s="295" t="n">
        <v>29</v>
      </c>
      <c r="BS99" s="295" t="n">
        <v>42</v>
      </c>
      <c r="BT99" s="295" t="n">
        <v>18</v>
      </c>
      <c r="BU99" s="295" t="n">
        <v>12</v>
      </c>
      <c r="BV99" s="310" t="n">
        <v>0</v>
      </c>
      <c r="BX99" s="295" t="s">
        <v>495</v>
      </c>
      <c r="BY99" s="295" t="n">
        <v>137</v>
      </c>
      <c r="BZ99" s="295" t="n">
        <v>3</v>
      </c>
      <c r="CA99" s="295" t="n">
        <v>1</v>
      </c>
      <c r="CB99" s="295" t="n">
        <v>1</v>
      </c>
      <c r="CC99" s="295" t="n">
        <v>5</v>
      </c>
      <c r="CD99" s="295" t="n">
        <v>2</v>
      </c>
      <c r="CE99" s="295" t="n">
        <v>0</v>
      </c>
      <c r="CF99" s="295" t="n">
        <v>1</v>
      </c>
      <c r="CG99" s="295" t="n">
        <v>1</v>
      </c>
      <c r="CH99" s="295" t="n">
        <v>3</v>
      </c>
      <c r="CI99" s="295" t="n">
        <v>1</v>
      </c>
      <c r="CJ99" s="295" t="n">
        <v>4</v>
      </c>
      <c r="CK99" s="310" t="n">
        <v>0</v>
      </c>
      <c r="CM99" s="295" t="s">
        <v>495</v>
      </c>
      <c r="CN99" s="295" t="n">
        <v>0</v>
      </c>
      <c r="CO99" s="295" t="n">
        <v>6</v>
      </c>
      <c r="CP99" s="295" t="n">
        <v>6</v>
      </c>
      <c r="CQ99" s="295" t="n">
        <v>12</v>
      </c>
      <c r="CR99" s="295" t="n">
        <v>6</v>
      </c>
      <c r="CS99" s="295" t="n">
        <v>7</v>
      </c>
      <c r="CT99" s="295" t="n">
        <v>10</v>
      </c>
      <c r="CU99" s="295" t="n">
        <v>5</v>
      </c>
      <c r="CV99" s="295" t="n">
        <v>8</v>
      </c>
      <c r="CW99" s="295" t="n">
        <v>20</v>
      </c>
      <c r="CX99" s="295" t="n">
        <v>9</v>
      </c>
      <c r="CY99" s="295" t="n">
        <v>9</v>
      </c>
      <c r="CZ99" s="295" t="n">
        <v>22</v>
      </c>
      <c r="DA99" s="310" t="n">
        <v>0</v>
      </c>
      <c r="DD99" s="219" t="s">
        <v>497</v>
      </c>
      <c r="DQ99" s="219" t="s">
        <v>497</v>
      </c>
      <c r="ED99" s="219" t="s">
        <v>497</v>
      </c>
    </row>
    <row r="100" customFormat="false" ht="15" hidden="false" customHeight="false" outlineLevel="0" collapsed="false">
      <c r="A100" s="295" t="s">
        <v>496</v>
      </c>
      <c r="B100" s="295" t="n">
        <v>281</v>
      </c>
      <c r="C100" s="295" t="n">
        <v>1</v>
      </c>
      <c r="D100" s="295" t="n">
        <v>52</v>
      </c>
      <c r="E100" s="295" t="n">
        <v>81</v>
      </c>
      <c r="F100" s="295" t="n">
        <v>67</v>
      </c>
      <c r="G100" s="295" t="n">
        <v>36</v>
      </c>
      <c r="H100" s="295" t="n">
        <v>22</v>
      </c>
      <c r="I100" s="295" t="n">
        <v>12</v>
      </c>
      <c r="J100" s="295" t="n">
        <v>6</v>
      </c>
      <c r="K100" s="295" t="n">
        <v>0</v>
      </c>
      <c r="L100" s="310" t="n">
        <v>4</v>
      </c>
      <c r="N100" s="295" t="s">
        <v>496</v>
      </c>
      <c r="O100" s="295" t="n">
        <v>368</v>
      </c>
      <c r="P100" s="295" t="n">
        <v>5</v>
      </c>
      <c r="Q100" s="295" t="n">
        <v>0</v>
      </c>
      <c r="R100" s="295" t="n">
        <v>1</v>
      </c>
      <c r="S100" s="295" t="n">
        <v>6</v>
      </c>
      <c r="T100" s="295" t="n">
        <v>2</v>
      </c>
      <c r="U100" s="295" t="n">
        <v>1</v>
      </c>
      <c r="V100" s="295" t="n">
        <v>1</v>
      </c>
      <c r="W100" s="295" t="n">
        <v>2</v>
      </c>
      <c r="X100" s="295" t="n">
        <v>5</v>
      </c>
      <c r="Y100" s="295" t="n">
        <v>3</v>
      </c>
      <c r="Z100" s="295" t="n">
        <v>9</v>
      </c>
      <c r="AA100" s="310" t="n">
        <v>14</v>
      </c>
      <c r="AC100" s="295" t="s">
        <v>496</v>
      </c>
      <c r="AD100" s="295" t="n">
        <v>15</v>
      </c>
      <c r="AE100" s="295" t="n">
        <v>19</v>
      </c>
      <c r="AF100" s="295" t="n">
        <v>19</v>
      </c>
      <c r="AG100" s="295" t="n">
        <v>18</v>
      </c>
      <c r="AH100" s="295" t="n">
        <v>20</v>
      </c>
      <c r="AI100" s="295" t="n">
        <v>19</v>
      </c>
      <c r="AJ100" s="295" t="n">
        <v>24</v>
      </c>
      <c r="AK100" s="295" t="n">
        <v>33</v>
      </c>
      <c r="AL100" s="295" t="n">
        <v>29</v>
      </c>
      <c r="AM100" s="295" t="n">
        <v>27</v>
      </c>
      <c r="AN100" s="295" t="n">
        <v>38</v>
      </c>
      <c r="AO100" s="295" t="n">
        <v>28</v>
      </c>
      <c r="AP100" s="295" t="n">
        <v>35</v>
      </c>
      <c r="AQ100" s="310" t="n">
        <v>1</v>
      </c>
      <c r="AS100" s="295" t="s">
        <v>496</v>
      </c>
      <c r="AT100" s="295" t="n">
        <v>214</v>
      </c>
      <c r="AU100" s="295" t="n">
        <v>3</v>
      </c>
      <c r="AV100" s="295" t="n">
        <v>0</v>
      </c>
      <c r="AW100" s="295" t="n">
        <v>1</v>
      </c>
      <c r="AX100" s="295" t="n">
        <v>4</v>
      </c>
      <c r="AY100" s="295" t="n">
        <v>0</v>
      </c>
      <c r="AZ100" s="295" t="n">
        <v>1</v>
      </c>
      <c r="BA100" s="295" t="n">
        <v>0</v>
      </c>
      <c r="BB100" s="295" t="n">
        <v>2</v>
      </c>
      <c r="BC100" s="295" t="n">
        <v>3</v>
      </c>
      <c r="BD100" s="295" t="n">
        <v>1</v>
      </c>
      <c r="BE100" s="295" t="n">
        <v>5</v>
      </c>
      <c r="BF100" s="310" t="n">
        <v>11</v>
      </c>
      <c r="BH100" s="295" t="s">
        <v>496</v>
      </c>
      <c r="BI100" s="295" t="n">
        <v>9</v>
      </c>
      <c r="BJ100" s="295" t="n">
        <v>9</v>
      </c>
      <c r="BK100" s="295" t="n">
        <v>14</v>
      </c>
      <c r="BL100" s="295" t="n">
        <v>13</v>
      </c>
      <c r="BM100" s="295" t="n">
        <v>17</v>
      </c>
      <c r="BN100" s="295" t="n">
        <v>14</v>
      </c>
      <c r="BO100" s="295" t="n">
        <v>17</v>
      </c>
      <c r="BP100" s="295" t="n">
        <v>24</v>
      </c>
      <c r="BQ100" s="295" t="n">
        <v>20</v>
      </c>
      <c r="BR100" s="295" t="n">
        <v>13</v>
      </c>
      <c r="BS100" s="295" t="n">
        <v>19</v>
      </c>
      <c r="BT100" s="295" t="n">
        <v>12</v>
      </c>
      <c r="BU100" s="295" t="n">
        <v>6</v>
      </c>
      <c r="BV100" s="310" t="n">
        <v>0</v>
      </c>
      <c r="BX100" s="295" t="s">
        <v>496</v>
      </c>
      <c r="BY100" s="295" t="n">
        <v>152</v>
      </c>
      <c r="BZ100" s="295" t="n">
        <v>2</v>
      </c>
      <c r="CA100" s="295" t="n">
        <v>0</v>
      </c>
      <c r="CB100" s="295" t="n">
        <v>0</v>
      </c>
      <c r="CC100" s="295" t="n">
        <v>2</v>
      </c>
      <c r="CD100" s="295" t="n">
        <v>2</v>
      </c>
      <c r="CE100" s="295" t="n">
        <v>0</v>
      </c>
      <c r="CF100" s="295" t="n">
        <v>1</v>
      </c>
      <c r="CG100" s="295" t="n">
        <v>0</v>
      </c>
      <c r="CH100" s="295" t="n">
        <v>2</v>
      </c>
      <c r="CI100" s="295" t="n">
        <v>2</v>
      </c>
      <c r="CJ100" s="295" t="n">
        <v>4</v>
      </c>
      <c r="CK100" s="310" t="n">
        <v>2</v>
      </c>
      <c r="CM100" s="295" t="s">
        <v>496</v>
      </c>
      <c r="CN100" s="295" t="n">
        <v>6</v>
      </c>
      <c r="CO100" s="295" t="n">
        <v>10</v>
      </c>
      <c r="CP100" s="295" t="n">
        <v>5</v>
      </c>
      <c r="CQ100" s="295" t="n">
        <v>5</v>
      </c>
      <c r="CR100" s="295" t="n">
        <v>3</v>
      </c>
      <c r="CS100" s="295" t="n">
        <v>5</v>
      </c>
      <c r="CT100" s="295" t="n">
        <v>7</v>
      </c>
      <c r="CU100" s="295" t="n">
        <v>9</v>
      </c>
      <c r="CV100" s="295" t="n">
        <v>9</v>
      </c>
      <c r="CW100" s="295" t="n">
        <v>14</v>
      </c>
      <c r="CX100" s="295" t="n">
        <v>19</v>
      </c>
      <c r="CY100" s="295" t="n">
        <v>16</v>
      </c>
      <c r="CZ100" s="295" t="n">
        <v>29</v>
      </c>
      <c r="DA100" s="310" t="n">
        <v>0</v>
      </c>
      <c r="DD100" s="219" t="s">
        <v>499</v>
      </c>
      <c r="DQ100" s="219" t="s">
        <v>499</v>
      </c>
      <c r="ED100" s="219" t="s">
        <v>499</v>
      </c>
    </row>
    <row r="101" customFormat="false" ht="15" hidden="false" customHeight="false" outlineLevel="0" collapsed="false">
      <c r="A101" s="322" t="s">
        <v>498</v>
      </c>
      <c r="B101" s="322" t="n">
        <v>1768</v>
      </c>
      <c r="C101" s="322" t="n">
        <v>8</v>
      </c>
      <c r="D101" s="322" t="n">
        <v>149</v>
      </c>
      <c r="E101" s="322" t="n">
        <v>286</v>
      </c>
      <c r="F101" s="322" t="n">
        <v>281</v>
      </c>
      <c r="G101" s="322" t="n">
        <v>197</v>
      </c>
      <c r="H101" s="322" t="n">
        <v>124</v>
      </c>
      <c r="I101" s="322" t="n">
        <v>55</v>
      </c>
      <c r="J101" s="322" t="n">
        <v>2</v>
      </c>
      <c r="K101" s="322" t="n">
        <v>0</v>
      </c>
      <c r="L101" s="323" t="n">
        <v>666</v>
      </c>
      <c r="N101" s="322" t="s">
        <v>498</v>
      </c>
      <c r="O101" s="322" t="n">
        <v>864</v>
      </c>
      <c r="P101" s="322" t="n">
        <v>38</v>
      </c>
      <c r="Q101" s="322" t="n">
        <v>13</v>
      </c>
      <c r="R101" s="322" t="n">
        <v>15</v>
      </c>
      <c r="S101" s="322" t="n">
        <v>66</v>
      </c>
      <c r="T101" s="322" t="n">
        <v>1</v>
      </c>
      <c r="U101" s="322" t="n">
        <v>1</v>
      </c>
      <c r="V101" s="322" t="n">
        <v>0</v>
      </c>
      <c r="W101" s="322" t="n">
        <v>0</v>
      </c>
      <c r="X101" s="322" t="n">
        <v>0</v>
      </c>
      <c r="Y101" s="322" t="n">
        <v>1</v>
      </c>
      <c r="Z101" s="322" t="n">
        <v>15</v>
      </c>
      <c r="AA101" s="323" t="n">
        <v>9</v>
      </c>
      <c r="AC101" s="322" t="s">
        <v>498</v>
      </c>
      <c r="AD101" s="322" t="n">
        <v>19</v>
      </c>
      <c r="AE101" s="322" t="n">
        <v>27</v>
      </c>
      <c r="AF101" s="322" t="n">
        <v>27</v>
      </c>
      <c r="AG101" s="322" t="n">
        <v>36</v>
      </c>
      <c r="AH101" s="322" t="n">
        <v>50</v>
      </c>
      <c r="AI101" s="322" t="n">
        <v>74</v>
      </c>
      <c r="AJ101" s="322" t="n">
        <v>59</v>
      </c>
      <c r="AK101" s="322" t="n">
        <v>90</v>
      </c>
      <c r="AL101" s="322" t="n">
        <v>82</v>
      </c>
      <c r="AM101" s="322" t="n">
        <v>63</v>
      </c>
      <c r="AN101" s="322" t="n">
        <v>64</v>
      </c>
      <c r="AO101" s="322" t="n">
        <v>59</v>
      </c>
      <c r="AP101" s="322" t="n">
        <v>54</v>
      </c>
      <c r="AQ101" s="323" t="n">
        <v>67</v>
      </c>
      <c r="AS101" s="322" t="s">
        <v>498</v>
      </c>
      <c r="AT101" s="322" t="n">
        <v>640</v>
      </c>
      <c r="AU101" s="322" t="n">
        <v>27</v>
      </c>
      <c r="AV101" s="322" t="n">
        <v>4</v>
      </c>
      <c r="AW101" s="322" t="n">
        <v>10</v>
      </c>
      <c r="AX101" s="322" t="n">
        <v>41</v>
      </c>
      <c r="AY101" s="322" t="n">
        <v>1</v>
      </c>
      <c r="AZ101" s="322" t="n">
        <v>1</v>
      </c>
      <c r="BA101" s="322" t="n">
        <v>0</v>
      </c>
      <c r="BB101" s="322" t="n">
        <v>0</v>
      </c>
      <c r="BC101" s="322" t="n">
        <v>0</v>
      </c>
      <c r="BD101" s="322" t="n">
        <v>0</v>
      </c>
      <c r="BE101" s="322" t="n">
        <v>11</v>
      </c>
      <c r="BF101" s="323" t="n">
        <v>7</v>
      </c>
      <c r="BH101" s="322" t="s">
        <v>498</v>
      </c>
      <c r="BI101" s="322" t="n">
        <v>15</v>
      </c>
      <c r="BJ101" s="322" t="n">
        <v>24</v>
      </c>
      <c r="BK101" s="322" t="n">
        <v>25</v>
      </c>
      <c r="BL101" s="322" t="n">
        <v>34</v>
      </c>
      <c r="BM101" s="322" t="n">
        <v>43</v>
      </c>
      <c r="BN101" s="322" t="n">
        <v>67</v>
      </c>
      <c r="BO101" s="322" t="n">
        <v>54</v>
      </c>
      <c r="BP101" s="322" t="n">
        <v>76</v>
      </c>
      <c r="BQ101" s="322" t="n">
        <v>65</v>
      </c>
      <c r="BR101" s="322" t="n">
        <v>47</v>
      </c>
      <c r="BS101" s="322" t="n">
        <v>46</v>
      </c>
      <c r="BT101" s="322" t="n">
        <v>32</v>
      </c>
      <c r="BU101" s="322" t="n">
        <v>15</v>
      </c>
      <c r="BV101" s="323" t="n">
        <v>36</v>
      </c>
      <c r="BX101" s="322" t="s">
        <v>498</v>
      </c>
      <c r="BY101" s="322" t="n">
        <v>208</v>
      </c>
      <c r="BZ101" s="322" t="n">
        <v>11</v>
      </c>
      <c r="CA101" s="322" t="n">
        <v>9</v>
      </c>
      <c r="CB101" s="322" t="n">
        <v>5</v>
      </c>
      <c r="CC101" s="322" t="n">
        <v>25</v>
      </c>
      <c r="CD101" s="322" t="n">
        <v>0</v>
      </c>
      <c r="CE101" s="322" t="n">
        <v>0</v>
      </c>
      <c r="CF101" s="322" t="n">
        <v>0</v>
      </c>
      <c r="CG101" s="322" t="n">
        <v>0</v>
      </c>
      <c r="CH101" s="322" t="n">
        <v>0</v>
      </c>
      <c r="CI101" s="322" t="n">
        <v>1</v>
      </c>
      <c r="CJ101" s="322" t="n">
        <v>4</v>
      </c>
      <c r="CK101" s="323" t="n">
        <v>2</v>
      </c>
      <c r="CM101" s="322" t="s">
        <v>498</v>
      </c>
      <c r="CN101" s="322" t="n">
        <v>4</v>
      </c>
      <c r="CO101" s="322" t="n">
        <v>3</v>
      </c>
      <c r="CP101" s="322" t="n">
        <v>2</v>
      </c>
      <c r="CQ101" s="322" t="n">
        <v>2</v>
      </c>
      <c r="CR101" s="322" t="n">
        <v>7</v>
      </c>
      <c r="CS101" s="322" t="n">
        <v>7</v>
      </c>
      <c r="CT101" s="322" t="n">
        <v>5</v>
      </c>
      <c r="CU101" s="322" t="n">
        <v>13</v>
      </c>
      <c r="CV101" s="322" t="n">
        <v>17</v>
      </c>
      <c r="CW101" s="322" t="n">
        <v>16</v>
      </c>
      <c r="CX101" s="322" t="n">
        <v>18</v>
      </c>
      <c r="CY101" s="322" t="n">
        <v>27</v>
      </c>
      <c r="CZ101" s="322" t="n">
        <v>39</v>
      </c>
      <c r="DA101" s="323" t="n">
        <v>16</v>
      </c>
      <c r="DD101" s="219" t="s">
        <v>500</v>
      </c>
      <c r="DQ101" s="219" t="s">
        <v>500</v>
      </c>
      <c r="ED101" s="219" t="s">
        <v>500</v>
      </c>
    </row>
    <row r="102" customFormat="false" ht="15" hidden="false" customHeight="false" outlineLevel="0" collapsed="false">
      <c r="N102" s="219" t="s">
        <v>518</v>
      </c>
      <c r="AC102" s="219" t="s">
        <v>518</v>
      </c>
      <c r="DD102" s="219" t="s">
        <v>527</v>
      </c>
    </row>
    <row r="106" customFormat="false" ht="15" hidden="false" customHeight="false" outlineLevel="0" collapsed="false">
      <c r="A106" s="289" t="n">
        <v>2006</v>
      </c>
      <c r="B106" s="289" t="n">
        <v>2006</v>
      </c>
      <c r="C106" s="289" t="n">
        <v>2006</v>
      </c>
      <c r="D106" s="289" t="n">
        <v>2006</v>
      </c>
      <c r="E106" s="289" t="n">
        <v>2006</v>
      </c>
      <c r="F106" s="289" t="n">
        <v>2006</v>
      </c>
      <c r="G106" s="289" t="n">
        <v>2006</v>
      </c>
      <c r="H106" s="289" t="n">
        <v>2006</v>
      </c>
      <c r="I106" s="289" t="n">
        <v>2006</v>
      </c>
      <c r="J106" s="289" t="n">
        <v>2006</v>
      </c>
      <c r="K106" s="289" t="n">
        <v>2006</v>
      </c>
      <c r="L106" s="289" t="n">
        <v>2006</v>
      </c>
      <c r="M106" s="289" t="n">
        <v>2006</v>
      </c>
      <c r="N106" s="289" t="n">
        <v>2006</v>
      </c>
      <c r="O106" s="289" t="n">
        <v>2006</v>
      </c>
      <c r="P106" s="289" t="n">
        <v>2006</v>
      </c>
      <c r="Q106" s="289" t="n">
        <v>2006</v>
      </c>
      <c r="R106" s="289" t="n">
        <v>2006</v>
      </c>
      <c r="S106" s="289" t="n">
        <v>2006</v>
      </c>
      <c r="T106" s="289" t="n">
        <v>2006</v>
      </c>
      <c r="U106" s="289" t="n">
        <v>2006</v>
      </c>
      <c r="V106" s="289" t="n">
        <v>2006</v>
      </c>
      <c r="W106" s="289" t="n">
        <v>2006</v>
      </c>
      <c r="X106" s="289" t="n">
        <v>2006</v>
      </c>
      <c r="Y106" s="289" t="n">
        <v>2006</v>
      </c>
      <c r="Z106" s="289" t="n">
        <v>2006</v>
      </c>
      <c r="AA106" s="289" t="n">
        <v>2006</v>
      </c>
      <c r="AB106" s="289" t="n">
        <v>2006</v>
      </c>
      <c r="AC106" s="289" t="n">
        <v>2006</v>
      </c>
      <c r="AD106" s="289" t="n">
        <v>2006</v>
      </c>
      <c r="AE106" s="289" t="n">
        <v>2006</v>
      </c>
      <c r="AF106" s="289" t="n">
        <v>2006</v>
      </c>
      <c r="AG106" s="289" t="n">
        <v>2006</v>
      </c>
      <c r="AH106" s="289" t="n">
        <v>2006</v>
      </c>
      <c r="AI106" s="289" t="n">
        <v>2006</v>
      </c>
      <c r="AJ106" s="289" t="n">
        <v>2006</v>
      </c>
      <c r="AK106" s="289" t="n">
        <v>2006</v>
      </c>
      <c r="AL106" s="289" t="n">
        <v>2006</v>
      </c>
      <c r="AM106" s="289" t="n">
        <v>2006</v>
      </c>
      <c r="AN106" s="289" t="n">
        <v>2006</v>
      </c>
      <c r="AO106" s="289" t="n">
        <v>2006</v>
      </c>
      <c r="AP106" s="289" t="n">
        <v>2006</v>
      </c>
      <c r="AQ106" s="289" t="n">
        <v>2006</v>
      </c>
      <c r="AR106" s="289" t="n">
        <v>2006</v>
      </c>
      <c r="AS106" s="289" t="n">
        <v>2006</v>
      </c>
      <c r="AT106" s="289" t="n">
        <v>2006</v>
      </c>
      <c r="AU106" s="289" t="n">
        <v>2006</v>
      </c>
      <c r="AV106" s="289" t="n">
        <v>2006</v>
      </c>
      <c r="AW106" s="289" t="n">
        <v>2006</v>
      </c>
      <c r="AX106" s="289" t="n">
        <v>2006</v>
      </c>
      <c r="AY106" s="289" t="n">
        <v>2006</v>
      </c>
      <c r="AZ106" s="289" t="n">
        <v>2006</v>
      </c>
      <c r="BA106" s="289" t="n">
        <v>2006</v>
      </c>
      <c r="BB106" s="289" t="n">
        <v>2006</v>
      </c>
      <c r="BC106" s="289" t="n">
        <v>2006</v>
      </c>
      <c r="BD106" s="289" t="n">
        <v>2006</v>
      </c>
      <c r="BE106" s="289" t="n">
        <v>2006</v>
      </c>
      <c r="BF106" s="289" t="n">
        <v>2006</v>
      </c>
      <c r="BG106" s="289" t="n">
        <v>2006</v>
      </c>
      <c r="BH106" s="289" t="n">
        <v>2006</v>
      </c>
      <c r="BI106" s="289" t="n">
        <v>2006</v>
      </c>
      <c r="BJ106" s="289" t="n">
        <v>2006</v>
      </c>
      <c r="BK106" s="289" t="n">
        <v>2006</v>
      </c>
      <c r="BL106" s="289" t="n">
        <v>2006</v>
      </c>
      <c r="BM106" s="289" t="n">
        <v>2006</v>
      </c>
      <c r="BN106" s="289" t="n">
        <v>2006</v>
      </c>
      <c r="BO106" s="289" t="n">
        <v>2006</v>
      </c>
      <c r="BP106" s="289" t="n">
        <v>2006</v>
      </c>
      <c r="BQ106" s="289" t="n">
        <v>2006</v>
      </c>
      <c r="BR106" s="289" t="n">
        <v>2006</v>
      </c>
      <c r="BS106" s="289" t="n">
        <v>2006</v>
      </c>
      <c r="BT106" s="289" t="n">
        <v>2006</v>
      </c>
      <c r="BU106" s="289" t="n">
        <v>2006</v>
      </c>
      <c r="BV106" s="289" t="n">
        <v>2006</v>
      </c>
      <c r="BW106" s="289" t="n">
        <v>2006</v>
      </c>
      <c r="BX106" s="289" t="n">
        <v>2006</v>
      </c>
      <c r="BY106" s="289" t="n">
        <v>2006</v>
      </c>
      <c r="BZ106" s="289" t="n">
        <v>2006</v>
      </c>
      <c r="CA106" s="289" t="n">
        <v>2006</v>
      </c>
      <c r="CB106" s="289" t="n">
        <v>2006</v>
      </c>
      <c r="CC106" s="289" t="n">
        <v>2006</v>
      </c>
      <c r="CD106" s="289" t="n">
        <v>2006</v>
      </c>
      <c r="CE106" s="289" t="n">
        <v>2006</v>
      </c>
      <c r="CF106" s="289" t="n">
        <v>2006</v>
      </c>
      <c r="CG106" s="289" t="n">
        <v>2006</v>
      </c>
      <c r="CH106" s="289" t="n">
        <v>2006</v>
      </c>
      <c r="CI106" s="289" t="n">
        <v>2006</v>
      </c>
      <c r="CJ106" s="289" t="n">
        <v>2006</v>
      </c>
      <c r="CK106" s="289" t="n">
        <v>2006</v>
      </c>
      <c r="CL106" s="289" t="n">
        <v>2006</v>
      </c>
      <c r="CM106" s="289" t="n">
        <v>2006</v>
      </c>
      <c r="CN106" s="289" t="n">
        <v>2006</v>
      </c>
      <c r="CO106" s="289" t="n">
        <v>2006</v>
      </c>
      <c r="CP106" s="289" t="n">
        <v>2006</v>
      </c>
      <c r="CQ106" s="289" t="n">
        <v>2006</v>
      </c>
      <c r="CR106" s="289" t="n">
        <v>2006</v>
      </c>
      <c r="CS106" s="289" t="n">
        <v>2006</v>
      </c>
      <c r="CT106" s="289" t="n">
        <v>2006</v>
      </c>
      <c r="CU106" s="289" t="n">
        <v>2006</v>
      </c>
      <c r="CV106" s="289" t="n">
        <v>2006</v>
      </c>
      <c r="CW106" s="289" t="n">
        <v>2006</v>
      </c>
      <c r="CX106" s="289" t="n">
        <v>2006</v>
      </c>
      <c r="CY106" s="289" t="n">
        <v>2006</v>
      </c>
      <c r="CZ106" s="289" t="n">
        <v>2006</v>
      </c>
      <c r="DA106" s="289" t="n">
        <v>2006</v>
      </c>
      <c r="DB106" s="289" t="n">
        <v>2006</v>
      </c>
      <c r="DC106" s="289" t="n">
        <v>2006</v>
      </c>
      <c r="DD106" s="289" t="n">
        <v>2006</v>
      </c>
      <c r="DE106" s="289" t="n">
        <v>2006</v>
      </c>
      <c r="DF106" s="289" t="n">
        <v>2006</v>
      </c>
      <c r="DG106" s="289" t="n">
        <v>2006</v>
      </c>
      <c r="DH106" s="289" t="n">
        <v>2006</v>
      </c>
      <c r="DI106" s="289" t="n">
        <v>2006</v>
      </c>
      <c r="DJ106" s="289" t="n">
        <v>2006</v>
      </c>
      <c r="DK106" s="289" t="n">
        <v>2006</v>
      </c>
      <c r="DL106" s="289" t="n">
        <v>2006</v>
      </c>
      <c r="DM106" s="289" t="n">
        <v>2006</v>
      </c>
      <c r="DN106" s="289" t="n">
        <v>2006</v>
      </c>
      <c r="DO106" s="289" t="n">
        <v>2006</v>
      </c>
      <c r="DP106" s="289" t="n">
        <v>2006</v>
      </c>
      <c r="DQ106" s="289" t="n">
        <v>2006</v>
      </c>
      <c r="DR106" s="289" t="n">
        <v>2006</v>
      </c>
      <c r="DS106" s="289" t="n">
        <v>2006</v>
      </c>
      <c r="DT106" s="289" t="n">
        <v>2006</v>
      </c>
      <c r="DU106" s="289" t="n">
        <v>2006</v>
      </c>
      <c r="DV106" s="289" t="n">
        <v>2006</v>
      </c>
      <c r="DW106" s="289" t="n">
        <v>2006</v>
      </c>
      <c r="DX106" s="289" t="n">
        <v>2006</v>
      </c>
      <c r="DY106" s="289" t="n">
        <v>2006</v>
      </c>
      <c r="DZ106" s="289" t="n">
        <v>2006</v>
      </c>
      <c r="EA106" s="289" t="n">
        <v>2006</v>
      </c>
      <c r="EB106" s="289" t="n">
        <v>2006</v>
      </c>
      <c r="EC106" s="289" t="n">
        <v>2006</v>
      </c>
      <c r="ED106" s="289" t="n">
        <v>2006</v>
      </c>
      <c r="EE106" s="289" t="n">
        <v>2006</v>
      </c>
      <c r="EF106" s="289" t="n">
        <v>2006</v>
      </c>
      <c r="EG106" s="289" t="n">
        <v>2006</v>
      </c>
      <c r="EH106" s="289" t="n">
        <v>2006</v>
      </c>
      <c r="EI106" s="289" t="n">
        <v>2006</v>
      </c>
      <c r="EJ106" s="289" t="n">
        <v>2006</v>
      </c>
      <c r="EK106" s="289" t="n">
        <v>2006</v>
      </c>
      <c r="EL106" s="289" t="n">
        <v>2006</v>
      </c>
      <c r="EM106" s="289" t="n">
        <v>2006</v>
      </c>
      <c r="EN106" s="289" t="n">
        <v>2006</v>
      </c>
      <c r="EO106" s="289" t="n">
        <v>2006</v>
      </c>
      <c r="EP106" s="289" t="n">
        <v>2006</v>
      </c>
      <c r="EQ106" s="289" t="n">
        <v>2006</v>
      </c>
      <c r="ER106" s="289" t="n">
        <v>2006</v>
      </c>
      <c r="ES106" s="289" t="n">
        <v>2006</v>
      </c>
      <c r="ET106" s="289" t="n">
        <v>2006</v>
      </c>
      <c r="EU106" s="289" t="n">
        <v>2006</v>
      </c>
      <c r="EV106" s="289" t="n">
        <v>2006</v>
      </c>
      <c r="EW106" s="289" t="n">
        <v>2006</v>
      </c>
      <c r="EX106" s="289" t="n">
        <v>2006</v>
      </c>
      <c r="EY106" s="289" t="n">
        <v>2006</v>
      </c>
      <c r="EZ106" s="289" t="n">
        <v>2006</v>
      </c>
      <c r="FA106" s="289" t="n">
        <v>2006</v>
      </c>
      <c r="FB106" s="289" t="n">
        <v>2006</v>
      </c>
      <c r="FC106" s="289" t="n">
        <v>2006</v>
      </c>
      <c r="FD106" s="289" t="n">
        <v>2006</v>
      </c>
      <c r="FE106" s="289" t="n">
        <v>2006</v>
      </c>
      <c r="FF106" s="289" t="n">
        <v>2006</v>
      </c>
      <c r="FG106" s="289" t="n">
        <v>2006</v>
      </c>
      <c r="FH106" s="289" t="n">
        <v>2006</v>
      </c>
      <c r="FI106" s="289" t="n">
        <v>2006</v>
      </c>
      <c r="FJ106" s="289" t="n">
        <v>2006</v>
      </c>
      <c r="FK106" s="289" t="n">
        <v>2006</v>
      </c>
      <c r="FL106" s="289" t="n">
        <v>2006</v>
      </c>
      <c r="FM106" s="289" t="n">
        <v>2006</v>
      </c>
      <c r="FN106" s="289" t="n">
        <v>2006</v>
      </c>
      <c r="FO106" s="289" t="n">
        <v>2006</v>
      </c>
      <c r="FP106" s="289" t="n">
        <v>2006</v>
      </c>
      <c r="FQ106" s="289" t="n">
        <v>2006</v>
      </c>
      <c r="FR106" s="289" t="n">
        <v>2006</v>
      </c>
      <c r="FS106" s="289" t="n">
        <v>2006</v>
      </c>
      <c r="FT106" s="289" t="n">
        <v>2006</v>
      </c>
      <c r="FU106" s="289" t="n">
        <v>2006</v>
      </c>
      <c r="FV106" s="289" t="n">
        <v>2006</v>
      </c>
      <c r="FW106" s="289" t="n">
        <v>2006</v>
      </c>
      <c r="FX106" s="289" t="n">
        <v>2006</v>
      </c>
      <c r="FY106" s="289" t="n">
        <v>2006</v>
      </c>
      <c r="FZ106" s="289" t="n">
        <v>2006</v>
      </c>
      <c r="GA106" s="289" t="n">
        <v>2006</v>
      </c>
      <c r="GB106" s="289" t="n">
        <v>2006</v>
      </c>
      <c r="GC106" s="289" t="n">
        <v>2006</v>
      </c>
      <c r="GD106" s="289" t="n">
        <v>2006</v>
      </c>
      <c r="GE106" s="289" t="n">
        <v>2006</v>
      </c>
      <c r="GF106" s="289" t="n">
        <v>2006</v>
      </c>
      <c r="GG106" s="289" t="n">
        <v>2006</v>
      </c>
      <c r="GH106" s="289" t="n">
        <v>2006</v>
      </c>
      <c r="GI106" s="289" t="n">
        <v>2006</v>
      </c>
      <c r="GJ106" s="289" t="n">
        <v>2006</v>
      </c>
      <c r="GK106" s="289" t="n">
        <v>2006</v>
      </c>
      <c r="GL106" s="289" t="n">
        <v>2006</v>
      </c>
      <c r="GM106" s="289" t="n">
        <v>2006</v>
      </c>
      <c r="GN106" s="289" t="n">
        <v>2006</v>
      </c>
      <c r="GO106" s="289" t="n">
        <v>2006</v>
      </c>
      <c r="GP106" s="289" t="n">
        <v>2006</v>
      </c>
      <c r="GQ106" s="289" t="n">
        <v>2006</v>
      </c>
      <c r="GR106" s="289" t="n">
        <v>2006</v>
      </c>
      <c r="GS106" s="289" t="n">
        <v>2006</v>
      </c>
      <c r="GT106" s="289" t="n">
        <v>2006</v>
      </c>
      <c r="GU106" s="289" t="n">
        <v>2006</v>
      </c>
      <c r="GV106" s="289" t="n">
        <v>2006</v>
      </c>
      <c r="GW106" s="289" t="n">
        <v>2006</v>
      </c>
      <c r="GX106" s="289" t="n">
        <v>2006</v>
      </c>
      <c r="GY106" s="289" t="n">
        <v>2006</v>
      </c>
      <c r="GZ106" s="289" t="n">
        <v>2006</v>
      </c>
      <c r="HA106" s="289" t="n">
        <v>2006</v>
      </c>
      <c r="HB106" s="289" t="n">
        <v>2006</v>
      </c>
      <c r="HC106" s="289" t="n">
        <v>2006</v>
      </c>
      <c r="HD106" s="289" t="n">
        <v>2006</v>
      </c>
      <c r="HE106" s="289" t="n">
        <v>2006</v>
      </c>
      <c r="HF106" s="289" t="n">
        <v>2006</v>
      </c>
      <c r="HG106" s="289" t="n">
        <v>2006</v>
      </c>
      <c r="HH106" s="289" t="n">
        <v>2006</v>
      </c>
      <c r="HI106" s="289" t="n">
        <v>2006</v>
      </c>
    </row>
    <row r="107" customFormat="false" ht="15" hidden="false" customHeight="false" outlineLevel="0" collapsed="false">
      <c r="DD107" s="325" t="s">
        <v>503</v>
      </c>
      <c r="DJ107" s="0" t="s">
        <v>528</v>
      </c>
      <c r="DQ107" s="325" t="s">
        <v>408</v>
      </c>
      <c r="ED107" s="325" t="s">
        <v>409</v>
      </c>
    </row>
    <row r="108" customFormat="false" ht="75" hidden="false" customHeight="false" outlineLevel="0" collapsed="false">
      <c r="A108" s="293" t="s">
        <v>519</v>
      </c>
      <c r="B108" s="293" t="s">
        <v>403</v>
      </c>
      <c r="C108" s="296" t="s">
        <v>520</v>
      </c>
      <c r="Q108" s="0" t="s">
        <v>529</v>
      </c>
      <c r="AW108" s="0" t="s">
        <v>31</v>
      </c>
      <c r="CB108" s="0" t="s">
        <v>32</v>
      </c>
      <c r="DD108" s="297" t="s">
        <v>521</v>
      </c>
      <c r="DE108" s="293" t="s">
        <v>403</v>
      </c>
      <c r="DF108" s="293"/>
      <c r="DG108" s="298"/>
      <c r="DH108" s="298"/>
      <c r="DI108" s="298"/>
      <c r="DJ108" s="298" t="s">
        <v>445</v>
      </c>
      <c r="DK108" s="298" t="s">
        <v>446</v>
      </c>
      <c r="DL108" s="298"/>
      <c r="DM108" s="298"/>
      <c r="DN108" s="298"/>
      <c r="DO108" s="299"/>
      <c r="DQ108" s="297" t="s">
        <v>521</v>
      </c>
      <c r="DR108" s="293" t="s">
        <v>403</v>
      </c>
      <c r="DS108" s="293"/>
      <c r="DT108" s="298"/>
      <c r="DU108" s="298"/>
      <c r="DV108" s="298"/>
      <c r="DW108" s="298" t="s">
        <v>445</v>
      </c>
      <c r="DX108" s="298" t="s">
        <v>446</v>
      </c>
      <c r="DY108" s="298"/>
      <c r="DZ108" s="298"/>
      <c r="EA108" s="298"/>
      <c r="EB108" s="299"/>
      <c r="ED108" s="297" t="s">
        <v>521</v>
      </c>
      <c r="EE108" s="293" t="s">
        <v>403</v>
      </c>
      <c r="EF108" s="293"/>
      <c r="EG108" s="298"/>
      <c r="EH108" s="298"/>
      <c r="EI108" s="298"/>
      <c r="EJ108" s="298" t="s">
        <v>445</v>
      </c>
      <c r="EK108" s="298" t="s">
        <v>446</v>
      </c>
      <c r="EL108" s="298"/>
      <c r="EM108" s="298"/>
      <c r="EN108" s="298"/>
      <c r="EO108" s="299"/>
      <c r="ER108" s="219" t="s">
        <v>530</v>
      </c>
      <c r="FM108" s="219" t="s">
        <v>531</v>
      </c>
      <c r="GH108" s="219" t="s">
        <v>532</v>
      </c>
      <c r="HC108" s="180"/>
      <c r="HD108" s="181"/>
      <c r="HE108" s="181"/>
      <c r="HF108" s="181"/>
      <c r="HG108" s="182"/>
      <c r="HH108" s="182" t="s">
        <v>5</v>
      </c>
      <c r="HI108" s="181"/>
      <c r="HK108" s="180"/>
      <c r="HL108" s="181"/>
      <c r="HM108" s="181"/>
      <c r="HN108" s="181"/>
      <c r="HO108" s="182"/>
      <c r="HP108" s="182" t="s">
        <v>410</v>
      </c>
      <c r="HQ108" s="181"/>
      <c r="HS108" s="180"/>
      <c r="HT108" s="181"/>
      <c r="HU108" s="181"/>
      <c r="HV108" s="181"/>
      <c r="HW108" s="182"/>
      <c r="HX108" s="182" t="s">
        <v>32</v>
      </c>
      <c r="HY108" s="182"/>
      <c r="IB108" s="58" t="s">
        <v>70</v>
      </c>
      <c r="IC108" s="54" t="n">
        <v>567436</v>
      </c>
      <c r="ID108" s="54" t="n">
        <v>571682</v>
      </c>
      <c r="IE108" s="54" t="n">
        <v>575646</v>
      </c>
      <c r="IF108" s="54" t="n">
        <v>579982</v>
      </c>
      <c r="IG108" s="54" t="n">
        <v>585184</v>
      </c>
      <c r="IH108" s="54" t="n">
        <v>591455</v>
      </c>
      <c r="II108" s="58" t="s">
        <v>70</v>
      </c>
      <c r="IJ108" s="54" t="n">
        <v>202269</v>
      </c>
      <c r="IK108" s="58" t="s">
        <v>70</v>
      </c>
      <c r="IL108" s="54" t="n">
        <v>365167</v>
      </c>
    </row>
    <row r="109" customFormat="false" ht="75" hidden="false" customHeight="false" outlineLevel="0" collapsed="false">
      <c r="A109" s="295"/>
      <c r="B109" s="295"/>
      <c r="C109" s="293" t="s">
        <v>505</v>
      </c>
      <c r="D109" s="293" t="s">
        <v>506</v>
      </c>
      <c r="E109" s="293" t="s">
        <v>507</v>
      </c>
      <c r="F109" s="293" t="s">
        <v>508</v>
      </c>
      <c r="G109" s="293" t="s">
        <v>509</v>
      </c>
      <c r="H109" s="293" t="s">
        <v>510</v>
      </c>
      <c r="I109" s="293" t="s">
        <v>511</v>
      </c>
      <c r="J109" s="293" t="s">
        <v>512</v>
      </c>
      <c r="K109" s="293" t="s">
        <v>513</v>
      </c>
      <c r="L109" s="296" t="s">
        <v>522</v>
      </c>
      <c r="N109" s="297" t="s">
        <v>521</v>
      </c>
      <c r="O109" s="293" t="s">
        <v>403</v>
      </c>
      <c r="P109" s="293" t="s">
        <v>423</v>
      </c>
      <c r="Q109" s="297" t="s">
        <v>424</v>
      </c>
      <c r="R109" s="293" t="s">
        <v>425</v>
      </c>
      <c r="S109" s="293" t="s">
        <v>523</v>
      </c>
      <c r="T109" s="293" t="n">
        <v>1</v>
      </c>
      <c r="U109" s="293" t="n">
        <v>2</v>
      </c>
      <c r="V109" s="293" t="n">
        <v>3</v>
      </c>
      <c r="W109" s="293" t="n">
        <v>4</v>
      </c>
      <c r="X109" s="293" t="s">
        <v>427</v>
      </c>
      <c r="Y109" s="293" t="s">
        <v>428</v>
      </c>
      <c r="Z109" s="293" t="s">
        <v>429</v>
      </c>
      <c r="AA109" s="296" t="s">
        <v>430</v>
      </c>
      <c r="AB109" s="297"/>
      <c r="AC109" s="297" t="s">
        <v>521</v>
      </c>
      <c r="AD109" s="293" t="s">
        <v>431</v>
      </c>
      <c r="AE109" s="293" t="s">
        <v>432</v>
      </c>
      <c r="AF109" s="293" t="s">
        <v>433</v>
      </c>
      <c r="AG109" s="293" t="s">
        <v>434</v>
      </c>
      <c r="AH109" s="293" t="s">
        <v>435</v>
      </c>
      <c r="AI109" s="293" t="s">
        <v>436</v>
      </c>
      <c r="AJ109" s="293" t="s">
        <v>437</v>
      </c>
      <c r="AK109" s="293" t="s">
        <v>438</v>
      </c>
      <c r="AL109" s="293" t="s">
        <v>439</v>
      </c>
      <c r="AM109" s="293" t="s">
        <v>440</v>
      </c>
      <c r="AN109" s="293" t="s">
        <v>441</v>
      </c>
      <c r="AO109" s="293" t="s">
        <v>442</v>
      </c>
      <c r="AP109" s="293" t="s">
        <v>443</v>
      </c>
      <c r="AQ109" s="296" t="s">
        <v>515</v>
      </c>
      <c r="AS109" s="297" t="s">
        <v>521</v>
      </c>
      <c r="AT109" s="293" t="s">
        <v>403</v>
      </c>
      <c r="AU109" s="293" t="s">
        <v>423</v>
      </c>
      <c r="AV109" s="297" t="s">
        <v>424</v>
      </c>
      <c r="AW109" s="293" t="s">
        <v>425</v>
      </c>
      <c r="AX109" s="293" t="s">
        <v>426</v>
      </c>
      <c r="AY109" s="293" t="n">
        <v>1</v>
      </c>
      <c r="AZ109" s="293" t="n">
        <v>2</v>
      </c>
      <c r="BA109" s="293" t="n">
        <v>3</v>
      </c>
      <c r="BB109" s="293" t="n">
        <v>4</v>
      </c>
      <c r="BC109" s="293" t="s">
        <v>427</v>
      </c>
      <c r="BD109" s="293" t="s">
        <v>428</v>
      </c>
      <c r="BE109" s="293" t="s">
        <v>429</v>
      </c>
      <c r="BF109" s="296" t="s">
        <v>430</v>
      </c>
      <c r="BG109" s="297"/>
      <c r="BH109" s="297" t="s">
        <v>521</v>
      </c>
      <c r="BI109" s="293" t="s">
        <v>431</v>
      </c>
      <c r="BJ109" s="293" t="s">
        <v>432</v>
      </c>
      <c r="BK109" s="293" t="s">
        <v>433</v>
      </c>
      <c r="BL109" s="293" t="s">
        <v>434</v>
      </c>
      <c r="BM109" s="293" t="s">
        <v>435</v>
      </c>
      <c r="BN109" s="293" t="s">
        <v>436</v>
      </c>
      <c r="BO109" s="293" t="s">
        <v>437</v>
      </c>
      <c r="BP109" s="293" t="s">
        <v>438</v>
      </c>
      <c r="BQ109" s="293" t="s">
        <v>439</v>
      </c>
      <c r="BR109" s="293" t="s">
        <v>440</v>
      </c>
      <c r="BS109" s="293" t="s">
        <v>441</v>
      </c>
      <c r="BT109" s="293" t="s">
        <v>442</v>
      </c>
      <c r="BU109" s="293" t="s">
        <v>443</v>
      </c>
      <c r="BV109" s="296" t="s">
        <v>515</v>
      </c>
      <c r="BX109" s="297" t="s">
        <v>521</v>
      </c>
      <c r="BY109" s="293" t="s">
        <v>403</v>
      </c>
      <c r="BZ109" s="293" t="s">
        <v>423</v>
      </c>
      <c r="CA109" s="297" t="s">
        <v>424</v>
      </c>
      <c r="CB109" s="293" t="s">
        <v>425</v>
      </c>
      <c r="CC109" s="293" t="s">
        <v>426</v>
      </c>
      <c r="CD109" s="293" t="n">
        <v>1</v>
      </c>
      <c r="CE109" s="293" t="n">
        <v>2</v>
      </c>
      <c r="CF109" s="293" t="n">
        <v>3</v>
      </c>
      <c r="CG109" s="293" t="n">
        <v>4</v>
      </c>
      <c r="CH109" s="293" t="s">
        <v>427</v>
      </c>
      <c r="CI109" s="293" t="s">
        <v>428</v>
      </c>
      <c r="CJ109" s="293" t="s">
        <v>429</v>
      </c>
      <c r="CK109" s="296" t="s">
        <v>430</v>
      </c>
      <c r="CL109" s="297"/>
      <c r="CM109" s="297" t="s">
        <v>521</v>
      </c>
      <c r="CN109" s="293" t="s">
        <v>431</v>
      </c>
      <c r="CO109" s="293" t="s">
        <v>432</v>
      </c>
      <c r="CP109" s="293" t="s">
        <v>433</v>
      </c>
      <c r="CQ109" s="293" t="s">
        <v>434</v>
      </c>
      <c r="CR109" s="293" t="s">
        <v>435</v>
      </c>
      <c r="CS109" s="293" t="s">
        <v>436</v>
      </c>
      <c r="CT109" s="293" t="s">
        <v>437</v>
      </c>
      <c r="CU109" s="293" t="s">
        <v>438</v>
      </c>
      <c r="CV109" s="293" t="s">
        <v>439</v>
      </c>
      <c r="CW109" s="293" t="s">
        <v>440</v>
      </c>
      <c r="CX109" s="293" t="s">
        <v>441</v>
      </c>
      <c r="CY109" s="293" t="s">
        <v>442</v>
      </c>
      <c r="CZ109" s="293" t="s">
        <v>443</v>
      </c>
      <c r="DA109" s="296" t="s">
        <v>515</v>
      </c>
      <c r="DD109" s="295"/>
      <c r="DE109" s="295"/>
      <c r="DF109" s="293" t="s">
        <v>452</v>
      </c>
      <c r="DG109" s="293" t="s">
        <v>453</v>
      </c>
      <c r="DH109" s="293" t="s">
        <v>454</v>
      </c>
      <c r="DI109" s="293" t="s">
        <v>455</v>
      </c>
      <c r="DJ109" s="293" t="s">
        <v>456</v>
      </c>
      <c r="DK109" s="293" t="s">
        <v>457</v>
      </c>
      <c r="DL109" s="293" t="s">
        <v>458</v>
      </c>
      <c r="DM109" s="293" t="s">
        <v>459</v>
      </c>
      <c r="DN109" s="293" t="s">
        <v>460</v>
      </c>
      <c r="DO109" s="296" t="s">
        <v>461</v>
      </c>
      <c r="DQ109" s="295"/>
      <c r="DR109" s="295"/>
      <c r="DS109" s="293" t="s">
        <v>452</v>
      </c>
      <c r="DT109" s="293" t="s">
        <v>453</v>
      </c>
      <c r="DU109" s="293" t="s">
        <v>454</v>
      </c>
      <c r="DV109" s="293" t="s">
        <v>455</v>
      </c>
      <c r="DW109" s="293" t="s">
        <v>456</v>
      </c>
      <c r="DX109" s="293" t="s">
        <v>457</v>
      </c>
      <c r="DY109" s="293" t="s">
        <v>458</v>
      </c>
      <c r="DZ109" s="293" t="s">
        <v>459</v>
      </c>
      <c r="EA109" s="293" t="s">
        <v>460</v>
      </c>
      <c r="EB109" s="296" t="s">
        <v>461</v>
      </c>
      <c r="ED109" s="295"/>
      <c r="EE109" s="295"/>
      <c r="EF109" s="293" t="s">
        <v>452</v>
      </c>
      <c r="EG109" s="293" t="s">
        <v>453</v>
      </c>
      <c r="EH109" s="293" t="s">
        <v>454</v>
      </c>
      <c r="EI109" s="293" t="s">
        <v>455</v>
      </c>
      <c r="EJ109" s="293" t="s">
        <v>456</v>
      </c>
      <c r="EK109" s="293" t="s">
        <v>457</v>
      </c>
      <c r="EL109" s="293" t="s">
        <v>458</v>
      </c>
      <c r="EM109" s="293" t="s">
        <v>459</v>
      </c>
      <c r="EN109" s="293" t="s">
        <v>460</v>
      </c>
      <c r="EO109" s="296" t="s">
        <v>461</v>
      </c>
      <c r="ER109" s="293" t="s">
        <v>447</v>
      </c>
      <c r="ES109" s="293" t="s">
        <v>403</v>
      </c>
      <c r="ET109" s="293" t="s">
        <v>448</v>
      </c>
      <c r="EU109" s="293" t="s">
        <v>427</v>
      </c>
      <c r="EV109" s="293" t="s">
        <v>428</v>
      </c>
      <c r="EW109" s="293" t="s">
        <v>429</v>
      </c>
      <c r="EX109" s="293" t="s">
        <v>430</v>
      </c>
      <c r="EY109" s="293" t="s">
        <v>431</v>
      </c>
      <c r="EZ109" s="293" t="s">
        <v>432</v>
      </c>
      <c r="FA109" s="293" t="s">
        <v>433</v>
      </c>
      <c r="FB109" s="293" t="s">
        <v>434</v>
      </c>
      <c r="FC109" s="293" t="s">
        <v>435</v>
      </c>
      <c r="FD109" s="293" t="s">
        <v>436</v>
      </c>
      <c r="FE109" s="293" t="s">
        <v>437</v>
      </c>
      <c r="FF109" s="293" t="s">
        <v>438</v>
      </c>
      <c r="FG109" s="293" t="s">
        <v>439</v>
      </c>
      <c r="FH109" s="293" t="s">
        <v>440</v>
      </c>
      <c r="FI109" s="293" t="s">
        <v>441</v>
      </c>
      <c r="FJ109" s="296" t="s">
        <v>449</v>
      </c>
      <c r="FM109" s="293" t="s">
        <v>447</v>
      </c>
      <c r="FN109" s="293" t="s">
        <v>403</v>
      </c>
      <c r="FO109" s="293" t="s">
        <v>448</v>
      </c>
      <c r="FP109" s="293" t="s">
        <v>427</v>
      </c>
      <c r="FQ109" s="293" t="s">
        <v>428</v>
      </c>
      <c r="FR109" s="293" t="s">
        <v>429</v>
      </c>
      <c r="FS109" s="293" t="s">
        <v>430</v>
      </c>
      <c r="FT109" s="293" t="s">
        <v>431</v>
      </c>
      <c r="FU109" s="293" t="s">
        <v>432</v>
      </c>
      <c r="FV109" s="293" t="s">
        <v>433</v>
      </c>
      <c r="FW109" s="293" t="s">
        <v>434</v>
      </c>
      <c r="FX109" s="293" t="s">
        <v>435</v>
      </c>
      <c r="FY109" s="293" t="s">
        <v>436</v>
      </c>
      <c r="FZ109" s="293" t="s">
        <v>437</v>
      </c>
      <c r="GA109" s="293" t="s">
        <v>438</v>
      </c>
      <c r="GB109" s="293" t="s">
        <v>439</v>
      </c>
      <c r="GC109" s="293" t="s">
        <v>440</v>
      </c>
      <c r="GD109" s="293" t="s">
        <v>441</v>
      </c>
      <c r="GE109" s="296" t="s">
        <v>449</v>
      </c>
      <c r="GH109" s="293" t="s">
        <v>447</v>
      </c>
      <c r="GI109" s="293" t="s">
        <v>403</v>
      </c>
      <c r="GJ109" s="293" t="s">
        <v>448</v>
      </c>
      <c r="GK109" s="293" t="s">
        <v>427</v>
      </c>
      <c r="GL109" s="293" t="s">
        <v>428</v>
      </c>
      <c r="GM109" s="293" t="s">
        <v>429</v>
      </c>
      <c r="GN109" s="293" t="s">
        <v>430</v>
      </c>
      <c r="GO109" s="293" t="s">
        <v>431</v>
      </c>
      <c r="GP109" s="293" t="s">
        <v>432</v>
      </c>
      <c r="GQ109" s="293" t="s">
        <v>433</v>
      </c>
      <c r="GR109" s="293" t="s">
        <v>434</v>
      </c>
      <c r="GS109" s="293" t="s">
        <v>435</v>
      </c>
      <c r="GT109" s="293" t="s">
        <v>436</v>
      </c>
      <c r="GU109" s="293" t="s">
        <v>437</v>
      </c>
      <c r="GV109" s="293" t="s">
        <v>438</v>
      </c>
      <c r="GW109" s="293" t="s">
        <v>439</v>
      </c>
      <c r="GX109" s="293" t="s">
        <v>440</v>
      </c>
      <c r="GY109" s="293" t="s">
        <v>441</v>
      </c>
      <c r="GZ109" s="296" t="s">
        <v>449</v>
      </c>
      <c r="HC109" s="184"/>
      <c r="HD109" s="185"/>
      <c r="HE109" s="186"/>
      <c r="HF109" s="187"/>
      <c r="HG109" s="187"/>
      <c r="HH109" s="187"/>
      <c r="HI109" s="187"/>
      <c r="HK109" s="184"/>
      <c r="HL109" s="185"/>
      <c r="HM109" s="186"/>
      <c r="HN109" s="187"/>
      <c r="HO109" s="187"/>
      <c r="HP109" s="187"/>
      <c r="HQ109" s="187"/>
      <c r="HS109" s="184"/>
      <c r="HT109" s="301"/>
      <c r="HU109" s="302"/>
      <c r="HV109" s="303"/>
      <c r="HW109" s="303"/>
      <c r="HX109" s="303"/>
      <c r="HY109" s="303"/>
      <c r="IB109" s="58" t="s">
        <v>71</v>
      </c>
      <c r="IC109" s="54" t="n">
        <v>300955</v>
      </c>
      <c r="ID109" s="54" t="n">
        <v>310367</v>
      </c>
      <c r="IE109" s="54" t="n">
        <v>319518</v>
      </c>
      <c r="IF109" s="54" t="n">
        <v>328030</v>
      </c>
      <c r="IG109" s="54" t="n">
        <v>335449</v>
      </c>
      <c r="IH109" s="54" t="n">
        <v>341806</v>
      </c>
      <c r="II109" s="58" t="s">
        <v>71</v>
      </c>
      <c r="IJ109" s="54" t="n">
        <v>94299</v>
      </c>
      <c r="IK109" s="58" t="s">
        <v>71</v>
      </c>
      <c r="IL109" s="54" t="n">
        <v>206656</v>
      </c>
    </row>
    <row r="110" customFormat="false" ht="61" hidden="false" customHeight="false" outlineLevel="0" collapsed="false">
      <c r="A110" s="306" t="s">
        <v>450</v>
      </c>
      <c r="B110" s="306" t="n">
        <v>696451</v>
      </c>
      <c r="C110" s="306" t="n">
        <v>2766</v>
      </c>
      <c r="D110" s="306" t="n">
        <v>103885</v>
      </c>
      <c r="E110" s="306" t="n">
        <v>174342</v>
      </c>
      <c r="F110" s="306" t="n">
        <v>176931</v>
      </c>
      <c r="G110" s="306" t="n">
        <v>139003</v>
      </c>
      <c r="H110" s="306" t="n">
        <v>73177</v>
      </c>
      <c r="I110" s="306" t="n">
        <v>19866</v>
      </c>
      <c r="J110" s="306" t="n">
        <v>1405</v>
      </c>
      <c r="K110" s="306" t="n">
        <v>83</v>
      </c>
      <c r="L110" s="307" t="n">
        <v>4993</v>
      </c>
      <c r="N110" s="306" t="s">
        <v>525</v>
      </c>
      <c r="O110" s="306" t="n">
        <v>292313</v>
      </c>
      <c r="P110" s="306" t="n">
        <v>4312</v>
      </c>
      <c r="Q110" s="306" t="n">
        <v>1591</v>
      </c>
      <c r="R110" s="306" t="n">
        <v>3083</v>
      </c>
      <c r="S110" s="306" t="n">
        <v>8986</v>
      </c>
      <c r="T110" s="306" t="n">
        <v>719</v>
      </c>
      <c r="U110" s="306" t="n">
        <v>381</v>
      </c>
      <c r="V110" s="306" t="n">
        <v>288</v>
      </c>
      <c r="W110" s="306" t="n">
        <v>202</v>
      </c>
      <c r="X110" s="306" t="n">
        <v>892</v>
      </c>
      <c r="Y110" s="306" t="n">
        <v>1083</v>
      </c>
      <c r="Z110" s="306" t="n">
        <v>2398</v>
      </c>
      <c r="AA110" s="307" t="n">
        <v>2987</v>
      </c>
      <c r="AB110" s="306"/>
      <c r="AC110" s="306" t="s">
        <v>525</v>
      </c>
      <c r="AD110" s="306" t="n">
        <v>3142</v>
      </c>
      <c r="AE110" s="306" t="n">
        <v>3191</v>
      </c>
      <c r="AF110" s="306" t="n">
        <v>3919</v>
      </c>
      <c r="AG110" s="306" t="n">
        <v>5125</v>
      </c>
      <c r="AH110" s="306" t="n">
        <v>7873</v>
      </c>
      <c r="AI110" s="306" t="n">
        <v>11623</v>
      </c>
      <c r="AJ110" s="306" t="n">
        <v>16091</v>
      </c>
      <c r="AK110" s="306" t="n">
        <v>20714</v>
      </c>
      <c r="AL110" s="306" t="n">
        <v>24796</v>
      </c>
      <c r="AM110" s="306" t="n">
        <v>31690</v>
      </c>
      <c r="AN110" s="306" t="n">
        <v>40298</v>
      </c>
      <c r="AO110" s="306" t="n">
        <v>42532</v>
      </c>
      <c r="AP110" s="306" t="n">
        <v>62858</v>
      </c>
      <c r="AQ110" s="307" t="n">
        <v>525</v>
      </c>
      <c r="AS110" s="306" t="s">
        <v>525</v>
      </c>
      <c r="AT110" s="306" t="n">
        <v>154479</v>
      </c>
      <c r="AU110" s="306" t="n">
        <v>2465</v>
      </c>
      <c r="AV110" s="306" t="n">
        <v>898</v>
      </c>
      <c r="AW110" s="306" t="n">
        <v>1700</v>
      </c>
      <c r="AX110" s="306" t="n">
        <v>5063</v>
      </c>
      <c r="AY110" s="306" t="n">
        <v>386</v>
      </c>
      <c r="AZ110" s="306" t="n">
        <v>205</v>
      </c>
      <c r="BA110" s="306" t="n">
        <v>165</v>
      </c>
      <c r="BB110" s="306" t="n">
        <v>119</v>
      </c>
      <c r="BC110" s="306" t="n">
        <v>490</v>
      </c>
      <c r="BD110" s="306" t="n">
        <v>656</v>
      </c>
      <c r="BE110" s="306" t="n">
        <v>1669</v>
      </c>
      <c r="BF110" s="307" t="n">
        <v>2211</v>
      </c>
      <c r="BG110" s="306"/>
      <c r="BH110" s="306" t="s">
        <v>525</v>
      </c>
      <c r="BI110" s="306" t="n">
        <v>2220</v>
      </c>
      <c r="BJ110" s="306" t="n">
        <v>2109</v>
      </c>
      <c r="BK110" s="306" t="n">
        <v>2501</v>
      </c>
      <c r="BL110" s="306" t="n">
        <v>3208</v>
      </c>
      <c r="BM110" s="306" t="n">
        <v>4970</v>
      </c>
      <c r="BN110" s="306" t="n">
        <v>7424</v>
      </c>
      <c r="BO110" s="306" t="n">
        <v>10464</v>
      </c>
      <c r="BP110" s="306" t="n">
        <v>13268</v>
      </c>
      <c r="BQ110" s="306" t="n">
        <v>15668</v>
      </c>
      <c r="BR110" s="306" t="n">
        <v>19086</v>
      </c>
      <c r="BS110" s="306" t="n">
        <v>21879</v>
      </c>
      <c r="BT110" s="306" t="n">
        <v>19712</v>
      </c>
      <c r="BU110" s="306" t="n">
        <v>20664</v>
      </c>
      <c r="BV110" s="307" t="n">
        <v>342</v>
      </c>
      <c r="BX110" s="306" t="s">
        <v>525</v>
      </c>
      <c r="BY110" s="306" t="n">
        <v>137647</v>
      </c>
      <c r="BZ110" s="306" t="n">
        <v>1838</v>
      </c>
      <c r="CA110" s="306" t="n">
        <v>691</v>
      </c>
      <c r="CB110" s="306" t="n">
        <v>1382</v>
      </c>
      <c r="CC110" s="306" t="n">
        <v>3911</v>
      </c>
      <c r="CD110" s="306" t="n">
        <v>333</v>
      </c>
      <c r="CE110" s="306" t="n">
        <v>176</v>
      </c>
      <c r="CF110" s="306" t="n">
        <v>123</v>
      </c>
      <c r="CG110" s="306" t="n">
        <v>83</v>
      </c>
      <c r="CH110" s="306" t="n">
        <v>402</v>
      </c>
      <c r="CI110" s="306" t="n">
        <v>427</v>
      </c>
      <c r="CJ110" s="306" t="n">
        <v>727</v>
      </c>
      <c r="CK110" s="307" t="n">
        <v>774</v>
      </c>
      <c r="CL110" s="306"/>
      <c r="CM110" s="306" t="s">
        <v>525</v>
      </c>
      <c r="CN110" s="306" t="n">
        <v>920</v>
      </c>
      <c r="CO110" s="306" t="n">
        <v>1079</v>
      </c>
      <c r="CP110" s="306" t="n">
        <v>1417</v>
      </c>
      <c r="CQ110" s="306" t="n">
        <v>1915</v>
      </c>
      <c r="CR110" s="306" t="n">
        <v>2900</v>
      </c>
      <c r="CS110" s="306" t="n">
        <v>4197</v>
      </c>
      <c r="CT110" s="306" t="n">
        <v>5620</v>
      </c>
      <c r="CU110" s="306" t="n">
        <v>7433</v>
      </c>
      <c r="CV110" s="306" t="n">
        <v>9122</v>
      </c>
      <c r="CW110" s="306" t="n">
        <v>12589</v>
      </c>
      <c r="CX110" s="306" t="n">
        <v>18405</v>
      </c>
      <c r="CY110" s="306" t="n">
        <v>22801</v>
      </c>
      <c r="CZ110" s="306" t="n">
        <v>42162</v>
      </c>
      <c r="DA110" s="307" t="n">
        <v>131</v>
      </c>
      <c r="DD110" s="306" t="s">
        <v>450</v>
      </c>
      <c r="DE110" s="306" t="n">
        <v>7.5</v>
      </c>
      <c r="DF110" s="306" t="n">
        <v>12.9</v>
      </c>
      <c r="DG110" s="306" t="n">
        <v>0.6</v>
      </c>
      <c r="DH110" s="306" t="n">
        <v>0.3</v>
      </c>
      <c r="DI110" s="306" t="n">
        <v>0.8</v>
      </c>
      <c r="DJ110" s="306" t="n">
        <v>1</v>
      </c>
      <c r="DK110" s="306" t="n">
        <v>1.9</v>
      </c>
      <c r="DL110" s="306" t="n">
        <v>4.7</v>
      </c>
      <c r="DM110" s="306" t="n">
        <v>11.4</v>
      </c>
      <c r="DN110" s="306" t="n">
        <v>24.8</v>
      </c>
      <c r="DO110" s="307" t="n">
        <v>88</v>
      </c>
      <c r="DQ110" s="306" t="s">
        <v>450</v>
      </c>
      <c r="DR110" s="306" t="n">
        <v>8.1</v>
      </c>
      <c r="DS110" s="306" t="n">
        <v>14.1</v>
      </c>
      <c r="DT110" s="306" t="n">
        <v>0.6</v>
      </c>
      <c r="DU110" s="306" t="n">
        <v>0.3</v>
      </c>
      <c r="DV110" s="306" t="n">
        <v>1.2</v>
      </c>
      <c r="DW110" s="306" t="n">
        <v>1.4</v>
      </c>
      <c r="DX110" s="306" t="n">
        <v>2.4</v>
      </c>
      <c r="DY110" s="306" t="n">
        <v>6.2</v>
      </c>
      <c r="DZ110" s="306" t="n">
        <v>15.5</v>
      </c>
      <c r="EA110" s="306" t="n">
        <v>34.8</v>
      </c>
      <c r="EB110" s="307" t="n">
        <v>104.5</v>
      </c>
      <c r="ED110" s="306" t="s">
        <v>450</v>
      </c>
      <c r="EE110" s="306" t="n">
        <v>6.9</v>
      </c>
      <c r="EF110" s="306" t="n">
        <v>11.7</v>
      </c>
      <c r="EG110" s="306" t="n">
        <v>0.5</v>
      </c>
      <c r="EH110" s="306" t="n">
        <v>0.2</v>
      </c>
      <c r="EI110" s="306" t="n">
        <v>0.5</v>
      </c>
      <c r="EJ110" s="306" t="n">
        <v>0.7</v>
      </c>
      <c r="EK110" s="306" t="n">
        <v>1.4</v>
      </c>
      <c r="EL110" s="306" t="n">
        <v>3.3</v>
      </c>
      <c r="EM110" s="306" t="n">
        <v>7.7</v>
      </c>
      <c r="EN110" s="306" t="n">
        <v>17</v>
      </c>
      <c r="EO110" s="307" t="n">
        <v>78.7</v>
      </c>
      <c r="ER110" s="306" t="s">
        <v>462</v>
      </c>
      <c r="ES110" s="306" t="n">
        <v>38970611</v>
      </c>
      <c r="ET110" s="306" t="n">
        <v>3335240</v>
      </c>
      <c r="EU110" s="306" t="n">
        <v>3399182</v>
      </c>
      <c r="EV110" s="306" t="n">
        <v>3456504</v>
      </c>
      <c r="EW110" s="306" t="n">
        <v>3382643</v>
      </c>
      <c r="EX110" s="306" t="n">
        <v>3238391</v>
      </c>
      <c r="EY110" s="306" t="n">
        <v>3290041</v>
      </c>
      <c r="EZ110" s="306" t="n">
        <v>2832066</v>
      </c>
      <c r="FA110" s="306" t="n">
        <v>2444972</v>
      </c>
      <c r="FB110" s="306" t="n">
        <v>2279925</v>
      </c>
      <c r="FC110" s="306" t="n">
        <v>2139201</v>
      </c>
      <c r="FD110" s="306" t="n">
        <v>1999568</v>
      </c>
      <c r="FE110" s="306" t="n">
        <v>1760017</v>
      </c>
      <c r="FF110" s="306" t="n">
        <v>1480507</v>
      </c>
      <c r="FG110" s="306" t="n">
        <v>1236765</v>
      </c>
      <c r="FH110" s="306" t="n">
        <v>1040690</v>
      </c>
      <c r="FI110" s="306" t="n">
        <v>823122</v>
      </c>
      <c r="FJ110" s="307" t="n">
        <v>831777</v>
      </c>
      <c r="FM110" s="306" t="s">
        <v>462</v>
      </c>
      <c r="FN110" s="306" t="n">
        <v>19083828</v>
      </c>
      <c r="FO110" s="306" t="n">
        <v>1696718</v>
      </c>
      <c r="FP110" s="306" t="n">
        <v>1727996</v>
      </c>
      <c r="FQ110" s="306" t="n">
        <v>1756088</v>
      </c>
      <c r="FR110" s="306" t="n">
        <v>1717102</v>
      </c>
      <c r="FS110" s="306" t="n">
        <v>1637640</v>
      </c>
      <c r="FT110" s="306" t="n">
        <v>1653784</v>
      </c>
      <c r="FU110" s="306" t="n">
        <v>1417740</v>
      </c>
      <c r="FV110" s="306" t="n">
        <v>1219550</v>
      </c>
      <c r="FW110" s="306" t="n">
        <v>1128336</v>
      </c>
      <c r="FX110" s="306" t="n">
        <v>1036319</v>
      </c>
      <c r="FY110" s="306" t="n">
        <v>963891</v>
      </c>
      <c r="FZ110" s="306" t="n">
        <v>840039</v>
      </c>
      <c r="GA110" s="306" t="n">
        <v>694800</v>
      </c>
      <c r="GB110" s="306" t="n">
        <v>556954</v>
      </c>
      <c r="GC110" s="306" t="n">
        <v>441346</v>
      </c>
      <c r="GD110" s="306" t="n">
        <v>322568</v>
      </c>
      <c r="GE110" s="307" t="n">
        <v>272957</v>
      </c>
      <c r="GH110" s="306" t="s">
        <v>462</v>
      </c>
      <c r="GI110" s="306" t="n">
        <v>19886783</v>
      </c>
      <c r="GJ110" s="306" t="n">
        <v>1638522</v>
      </c>
      <c r="GK110" s="306" t="n">
        <v>1671186</v>
      </c>
      <c r="GL110" s="306" t="n">
        <v>1700416</v>
      </c>
      <c r="GM110" s="306" t="n">
        <v>1665541</v>
      </c>
      <c r="GN110" s="306" t="n">
        <v>1600751</v>
      </c>
      <c r="GO110" s="306" t="n">
        <v>1636257</v>
      </c>
      <c r="GP110" s="306" t="n">
        <v>1414326</v>
      </c>
      <c r="GQ110" s="306" t="n">
        <v>1225422</v>
      </c>
      <c r="GR110" s="306" t="n">
        <v>1151589</v>
      </c>
      <c r="GS110" s="306" t="n">
        <v>1102882</v>
      </c>
      <c r="GT110" s="306" t="n">
        <v>1035677</v>
      </c>
      <c r="GU110" s="306" t="n">
        <v>919978</v>
      </c>
      <c r="GV110" s="306" t="n">
        <v>785707</v>
      </c>
      <c r="GW110" s="306" t="n">
        <v>679811</v>
      </c>
      <c r="GX110" s="306" t="n">
        <v>599344</v>
      </c>
      <c r="GY110" s="306" t="n">
        <v>500554</v>
      </c>
      <c r="GZ110" s="307" t="n">
        <v>558820</v>
      </c>
      <c r="HC110" s="184" t="s">
        <v>411</v>
      </c>
      <c r="HD110" s="187" t="s">
        <v>364</v>
      </c>
      <c r="HE110" s="186" t="s">
        <v>356</v>
      </c>
      <c r="HF110" s="187" t="s">
        <v>463</v>
      </c>
      <c r="HG110" s="187" t="s">
        <v>464</v>
      </c>
      <c r="HH110" s="187" t="s">
        <v>465</v>
      </c>
      <c r="HI110" s="187" t="s">
        <v>466</v>
      </c>
      <c r="HK110" s="184" t="s">
        <v>411</v>
      </c>
      <c r="HL110" s="187" t="s">
        <v>364</v>
      </c>
      <c r="HM110" s="186" t="s">
        <v>356</v>
      </c>
      <c r="HN110" s="187" t="s">
        <v>463</v>
      </c>
      <c r="HO110" s="187" t="s">
        <v>464</v>
      </c>
      <c r="HP110" s="187" t="s">
        <v>465</v>
      </c>
      <c r="HQ110" s="187" t="s">
        <v>466</v>
      </c>
      <c r="HS110" s="184" t="s">
        <v>411</v>
      </c>
      <c r="HT110" s="303" t="s">
        <v>364</v>
      </c>
      <c r="HU110" s="302" t="s">
        <v>356</v>
      </c>
      <c r="HV110" s="303" t="s">
        <v>463</v>
      </c>
      <c r="HW110" s="303" t="s">
        <v>464</v>
      </c>
      <c r="HX110" s="303" t="s">
        <v>465</v>
      </c>
      <c r="HY110" s="303" t="s">
        <v>466</v>
      </c>
      <c r="IB110" s="58" t="s">
        <v>72</v>
      </c>
      <c r="IC110" s="54" t="n">
        <v>104982</v>
      </c>
      <c r="ID110" s="54" t="n">
        <v>113834</v>
      </c>
      <c r="IE110" s="54" t="n">
        <v>121659</v>
      </c>
      <c r="IF110" s="54" t="n">
        <v>128675</v>
      </c>
      <c r="IG110" s="54" t="n">
        <v>135274</v>
      </c>
      <c r="IH110" s="54" t="n">
        <v>141746</v>
      </c>
      <c r="II110" s="58" t="s">
        <v>72</v>
      </c>
      <c r="IJ110" s="54" t="n">
        <v>27476</v>
      </c>
      <c r="IK110" s="58" t="s">
        <v>72</v>
      </c>
      <c r="IL110" s="54" t="n">
        <v>77506</v>
      </c>
    </row>
    <row r="111" customFormat="false" ht="15" hidden="false" customHeight="false" outlineLevel="0" collapsed="false">
      <c r="A111" s="295" t="s">
        <v>467</v>
      </c>
      <c r="B111" s="295" t="n">
        <v>44065</v>
      </c>
      <c r="C111" s="295" t="n">
        <v>45</v>
      </c>
      <c r="D111" s="295" t="n">
        <v>3093</v>
      </c>
      <c r="E111" s="295" t="n">
        <v>7333</v>
      </c>
      <c r="F111" s="295" t="n">
        <v>11188</v>
      </c>
      <c r="G111" s="295" t="n">
        <v>13276</v>
      </c>
      <c r="H111" s="295" t="n">
        <v>7226</v>
      </c>
      <c r="I111" s="295" t="n">
        <v>1756</v>
      </c>
      <c r="J111" s="295" t="n">
        <v>104</v>
      </c>
      <c r="K111" s="295" t="n">
        <v>14</v>
      </c>
      <c r="L111" s="310" t="n">
        <v>30</v>
      </c>
      <c r="N111" s="295" t="s">
        <v>468</v>
      </c>
      <c r="O111" s="295" t="n">
        <v>32949</v>
      </c>
      <c r="P111" s="295" t="n">
        <v>158</v>
      </c>
      <c r="Q111" s="295" t="n">
        <v>72</v>
      </c>
      <c r="R111" s="295" t="n">
        <v>136</v>
      </c>
      <c r="S111" s="295" t="n">
        <v>366</v>
      </c>
      <c r="T111" s="295" t="n">
        <v>29</v>
      </c>
      <c r="U111" s="295" t="n">
        <v>15</v>
      </c>
      <c r="V111" s="295" t="n">
        <v>10</v>
      </c>
      <c r="W111" s="295" t="n">
        <v>7</v>
      </c>
      <c r="X111" s="295" t="n">
        <v>33</v>
      </c>
      <c r="Y111" s="295" t="n">
        <v>49</v>
      </c>
      <c r="Z111" s="295" t="n">
        <v>104</v>
      </c>
      <c r="AA111" s="310" t="n">
        <v>140</v>
      </c>
      <c r="AB111" s="295"/>
      <c r="AC111" s="295" t="s">
        <v>468</v>
      </c>
      <c r="AD111" s="295" t="n">
        <v>189</v>
      </c>
      <c r="AE111" s="295" t="n">
        <v>226</v>
      </c>
      <c r="AF111" s="295" t="n">
        <v>294</v>
      </c>
      <c r="AG111" s="295" t="n">
        <v>367</v>
      </c>
      <c r="AH111" s="295" t="n">
        <v>587</v>
      </c>
      <c r="AI111" s="295" t="n">
        <v>891</v>
      </c>
      <c r="AJ111" s="295" t="n">
        <v>1402</v>
      </c>
      <c r="AK111" s="295" t="n">
        <v>1759</v>
      </c>
      <c r="AL111" s="295" t="n">
        <v>2226</v>
      </c>
      <c r="AM111" s="295" t="n">
        <v>3121</v>
      </c>
      <c r="AN111" s="295" t="n">
        <v>4614</v>
      </c>
      <c r="AO111" s="295" t="n">
        <v>5755</v>
      </c>
      <c r="AP111" s="295" t="n">
        <v>10743</v>
      </c>
      <c r="AQ111" s="310" t="n">
        <v>22</v>
      </c>
      <c r="AS111" s="295" t="s">
        <v>468</v>
      </c>
      <c r="AT111" s="295" t="n">
        <v>14910</v>
      </c>
      <c r="AU111" s="295" t="n">
        <v>90</v>
      </c>
      <c r="AV111" s="295" t="n">
        <v>35</v>
      </c>
      <c r="AW111" s="295" t="n">
        <v>70</v>
      </c>
      <c r="AX111" s="295" t="n">
        <v>195</v>
      </c>
      <c r="AY111" s="295" t="n">
        <v>13</v>
      </c>
      <c r="AZ111" s="295" t="n">
        <v>7</v>
      </c>
      <c r="BA111" s="295" t="n">
        <v>7</v>
      </c>
      <c r="BB111" s="295" t="n">
        <v>3</v>
      </c>
      <c r="BC111" s="295" t="n">
        <v>21</v>
      </c>
      <c r="BD111" s="295" t="n">
        <v>32</v>
      </c>
      <c r="BE111" s="295" t="n">
        <v>68</v>
      </c>
      <c r="BF111" s="310" t="n">
        <v>99</v>
      </c>
      <c r="BG111" s="295"/>
      <c r="BH111" s="295" t="s">
        <v>468</v>
      </c>
      <c r="BI111" s="295" t="n">
        <v>137</v>
      </c>
      <c r="BJ111" s="295" t="n">
        <v>149</v>
      </c>
      <c r="BK111" s="295" t="n">
        <v>185</v>
      </c>
      <c r="BL111" s="295" t="n">
        <v>218</v>
      </c>
      <c r="BM111" s="295" t="n">
        <v>370</v>
      </c>
      <c r="BN111" s="295" t="n">
        <v>533</v>
      </c>
      <c r="BO111" s="295" t="n">
        <v>853</v>
      </c>
      <c r="BP111" s="295" t="n">
        <v>1058</v>
      </c>
      <c r="BQ111" s="295" t="n">
        <v>1359</v>
      </c>
      <c r="BR111" s="295" t="n">
        <v>1755</v>
      </c>
      <c r="BS111" s="295" t="n">
        <v>2314</v>
      </c>
      <c r="BT111" s="295" t="n">
        <v>2490</v>
      </c>
      <c r="BU111" s="295" t="n">
        <v>3030</v>
      </c>
      <c r="BV111" s="310" t="n">
        <v>14</v>
      </c>
      <c r="BX111" s="295" t="s">
        <v>468</v>
      </c>
      <c r="BY111" s="295" t="n">
        <v>18037</v>
      </c>
      <c r="BZ111" s="295" t="n">
        <v>68</v>
      </c>
      <c r="CA111" s="295" t="n">
        <v>37</v>
      </c>
      <c r="CB111" s="295" t="n">
        <v>66</v>
      </c>
      <c r="CC111" s="295" t="n">
        <v>171</v>
      </c>
      <c r="CD111" s="295" t="n">
        <v>16</v>
      </c>
      <c r="CE111" s="295" t="n">
        <v>8</v>
      </c>
      <c r="CF111" s="295" t="n">
        <v>3</v>
      </c>
      <c r="CG111" s="295" t="n">
        <v>4</v>
      </c>
      <c r="CH111" s="295" t="n">
        <v>12</v>
      </c>
      <c r="CI111" s="295" t="n">
        <v>17</v>
      </c>
      <c r="CJ111" s="295" t="n">
        <v>36</v>
      </c>
      <c r="CK111" s="310" t="n">
        <v>41</v>
      </c>
      <c r="CL111" s="295"/>
      <c r="CM111" s="295" t="s">
        <v>468</v>
      </c>
      <c r="CN111" s="295" t="n">
        <v>52</v>
      </c>
      <c r="CO111" s="295" t="n">
        <v>77</v>
      </c>
      <c r="CP111" s="295" t="n">
        <v>109</v>
      </c>
      <c r="CQ111" s="295" t="n">
        <v>149</v>
      </c>
      <c r="CR111" s="295" t="n">
        <v>217</v>
      </c>
      <c r="CS111" s="295" t="n">
        <v>358</v>
      </c>
      <c r="CT111" s="295" t="n">
        <v>549</v>
      </c>
      <c r="CU111" s="295" t="n">
        <v>701</v>
      </c>
      <c r="CV111" s="295" t="n">
        <v>867</v>
      </c>
      <c r="CW111" s="295" t="n">
        <v>1365</v>
      </c>
      <c r="CX111" s="295" t="n">
        <v>2299</v>
      </c>
      <c r="CY111" s="295" t="n">
        <v>3265</v>
      </c>
      <c r="CZ111" s="295" t="n">
        <v>7713</v>
      </c>
      <c r="DA111" s="310" t="n">
        <v>8</v>
      </c>
      <c r="DD111" s="295" t="s">
        <v>467</v>
      </c>
      <c r="DE111" s="295" t="n">
        <v>10.9</v>
      </c>
      <c r="DF111" s="295" t="n">
        <v>8.3</v>
      </c>
      <c r="DG111" s="295" t="n">
        <v>0.4</v>
      </c>
      <c r="DH111" s="295" t="n">
        <v>0.2</v>
      </c>
      <c r="DI111" s="295" t="n">
        <v>0.6</v>
      </c>
      <c r="DJ111" s="295" t="n">
        <v>0.8</v>
      </c>
      <c r="DK111" s="295" t="n">
        <v>1.7</v>
      </c>
      <c r="DL111" s="295" t="n">
        <v>4.1</v>
      </c>
      <c r="DM111" s="295" t="n">
        <v>9.9</v>
      </c>
      <c r="DN111" s="295" t="n">
        <v>20.7</v>
      </c>
      <c r="DO111" s="310" t="n">
        <v>84.7</v>
      </c>
      <c r="DQ111" s="295" t="s">
        <v>467</v>
      </c>
      <c r="DR111" s="295" t="n">
        <v>10.7</v>
      </c>
      <c r="DS111" s="295" t="n">
        <v>8.7</v>
      </c>
      <c r="DT111" s="295" t="n">
        <v>0.4</v>
      </c>
      <c r="DU111" s="295" t="n">
        <v>0.3</v>
      </c>
      <c r="DV111" s="295" t="n">
        <v>0.8</v>
      </c>
      <c r="DW111" s="295" t="n">
        <v>1.2</v>
      </c>
      <c r="DX111" s="295" t="n">
        <v>2.1</v>
      </c>
      <c r="DY111" s="295" t="n">
        <v>5.4</v>
      </c>
      <c r="DZ111" s="295" t="n">
        <v>13.8</v>
      </c>
      <c r="EA111" s="295" t="n">
        <v>30.7</v>
      </c>
      <c r="EB111" s="310" t="n">
        <v>101</v>
      </c>
      <c r="ED111" s="295" t="s">
        <v>467</v>
      </c>
      <c r="EE111" s="295" t="n">
        <v>11</v>
      </c>
      <c r="EF111" s="295" t="n">
        <v>7.9</v>
      </c>
      <c r="EG111" s="295" t="n">
        <v>0.4</v>
      </c>
      <c r="EH111" s="295" t="n">
        <v>0.2</v>
      </c>
      <c r="EI111" s="295" t="n">
        <v>0.4</v>
      </c>
      <c r="EJ111" s="295" t="n">
        <v>0.5</v>
      </c>
      <c r="EK111" s="295" t="n">
        <v>1.3</v>
      </c>
      <c r="EL111" s="295" t="n">
        <v>3</v>
      </c>
      <c r="EM111" s="295" t="n">
        <v>6.9</v>
      </c>
      <c r="EN111" s="295" t="n">
        <v>14.3</v>
      </c>
      <c r="EO111" s="310" t="n">
        <v>77.3</v>
      </c>
      <c r="ER111" s="295" t="s">
        <v>469</v>
      </c>
      <c r="ES111" s="295" t="n">
        <v>3025772</v>
      </c>
      <c r="ET111" s="295" t="n">
        <v>201067</v>
      </c>
      <c r="EU111" s="295" t="n">
        <v>177887</v>
      </c>
      <c r="EV111" s="295" t="n">
        <v>174096</v>
      </c>
      <c r="EW111" s="295" t="n">
        <v>184869</v>
      </c>
      <c r="EX111" s="295" t="n">
        <v>215727</v>
      </c>
      <c r="EY111" s="295" t="n">
        <v>250453</v>
      </c>
      <c r="EZ111" s="295" t="n">
        <v>240007</v>
      </c>
      <c r="FA111" s="295" t="n">
        <v>207587</v>
      </c>
      <c r="FB111" s="295" t="n">
        <v>189725</v>
      </c>
      <c r="FC111" s="295" t="n">
        <v>181933</v>
      </c>
      <c r="FD111" s="295" t="n">
        <v>175810</v>
      </c>
      <c r="FE111" s="295" t="n">
        <v>165769</v>
      </c>
      <c r="FF111" s="295" t="n">
        <v>153492</v>
      </c>
      <c r="FG111" s="295" t="n">
        <v>135195</v>
      </c>
      <c r="FH111" s="295" t="n">
        <v>122812</v>
      </c>
      <c r="FI111" s="295" t="n">
        <v>107029</v>
      </c>
      <c r="FJ111" s="310" t="n">
        <v>142314</v>
      </c>
      <c r="FM111" s="295" t="s">
        <v>469</v>
      </c>
      <c r="FN111" s="295" t="n">
        <v>1392139</v>
      </c>
      <c r="FO111" s="295" t="n">
        <v>102294</v>
      </c>
      <c r="FP111" s="295" t="n">
        <v>90281</v>
      </c>
      <c r="FQ111" s="295" t="n">
        <v>87800</v>
      </c>
      <c r="FR111" s="295" t="n">
        <v>92532</v>
      </c>
      <c r="FS111" s="295" t="n">
        <v>104781</v>
      </c>
      <c r="FT111" s="295" t="n">
        <v>120279</v>
      </c>
      <c r="FU111" s="295" t="n">
        <v>115937</v>
      </c>
      <c r="FV111" s="295" t="n">
        <v>102062</v>
      </c>
      <c r="FW111" s="295" t="n">
        <v>91680</v>
      </c>
      <c r="FX111" s="295" t="n">
        <v>85692</v>
      </c>
      <c r="FY111" s="295" t="n">
        <v>80869</v>
      </c>
      <c r="FZ111" s="295" t="n">
        <v>73707</v>
      </c>
      <c r="GA111" s="295" t="n">
        <v>65215</v>
      </c>
      <c r="GB111" s="295" t="n">
        <v>54130</v>
      </c>
      <c r="GC111" s="295" t="n">
        <v>47315</v>
      </c>
      <c r="GD111" s="295" t="n">
        <v>37586</v>
      </c>
      <c r="GE111" s="310" t="n">
        <v>39979</v>
      </c>
      <c r="GH111" s="295" t="s">
        <v>469</v>
      </c>
      <c r="GI111" s="295" t="n">
        <v>1633633</v>
      </c>
      <c r="GJ111" s="295" t="n">
        <v>98773</v>
      </c>
      <c r="GK111" s="295" t="n">
        <v>87606</v>
      </c>
      <c r="GL111" s="295" t="n">
        <v>86296</v>
      </c>
      <c r="GM111" s="295" t="n">
        <v>92337</v>
      </c>
      <c r="GN111" s="295" t="n">
        <v>110946</v>
      </c>
      <c r="GO111" s="295" t="n">
        <v>130174</v>
      </c>
      <c r="GP111" s="295" t="n">
        <v>124070</v>
      </c>
      <c r="GQ111" s="295" t="n">
        <v>105525</v>
      </c>
      <c r="GR111" s="295" t="n">
        <v>98045</v>
      </c>
      <c r="GS111" s="295" t="n">
        <v>96241</v>
      </c>
      <c r="GT111" s="295" t="n">
        <v>94941</v>
      </c>
      <c r="GU111" s="295" t="n">
        <v>92062</v>
      </c>
      <c r="GV111" s="295" t="n">
        <v>88277</v>
      </c>
      <c r="GW111" s="295" t="n">
        <v>81065</v>
      </c>
      <c r="GX111" s="295" t="n">
        <v>75497</v>
      </c>
      <c r="GY111" s="295" t="n">
        <v>69443</v>
      </c>
      <c r="GZ111" s="310" t="n">
        <v>102335</v>
      </c>
      <c r="HC111" s="191" t="s">
        <v>175</v>
      </c>
      <c r="HD111" s="192" t="s">
        <v>176</v>
      </c>
      <c r="HE111" s="193" t="s">
        <v>177</v>
      </c>
      <c r="HF111" s="192" t="s">
        <v>178</v>
      </c>
      <c r="HG111" s="192" t="s">
        <v>179</v>
      </c>
      <c r="HH111" s="192" t="s">
        <v>180</v>
      </c>
      <c r="HI111" s="192" t="s">
        <v>181</v>
      </c>
      <c r="HK111" s="191" t="s">
        <v>175</v>
      </c>
      <c r="HL111" s="192" t="s">
        <v>176</v>
      </c>
      <c r="HM111" s="193" t="s">
        <v>177</v>
      </c>
      <c r="HN111" s="192" t="s">
        <v>178</v>
      </c>
      <c r="HO111" s="192" t="s">
        <v>179</v>
      </c>
      <c r="HP111" s="192" t="s">
        <v>180</v>
      </c>
      <c r="HQ111" s="192" t="s">
        <v>181</v>
      </c>
      <c r="HS111" s="191" t="s">
        <v>175</v>
      </c>
      <c r="HT111" s="192" t="s">
        <v>176</v>
      </c>
      <c r="HU111" s="193" t="s">
        <v>177</v>
      </c>
      <c r="HV111" s="192" t="s">
        <v>178</v>
      </c>
      <c r="HW111" s="192" t="s">
        <v>179</v>
      </c>
      <c r="HX111" s="192" t="s">
        <v>180</v>
      </c>
      <c r="HY111" s="192" t="s">
        <v>181</v>
      </c>
      <c r="IB111" s="77" t="s">
        <v>74</v>
      </c>
      <c r="IC111" s="78" t="n">
        <v>24631</v>
      </c>
      <c r="ID111" s="78" t="n">
        <v>24266</v>
      </c>
      <c r="IE111" s="78" t="n">
        <v>25647</v>
      </c>
      <c r="IF111" s="78" t="n">
        <v>28245</v>
      </c>
      <c r="IG111" s="78" t="n">
        <v>31512</v>
      </c>
      <c r="IH111" s="78" t="n">
        <v>35094</v>
      </c>
      <c r="II111" s="77" t="s">
        <v>74</v>
      </c>
      <c r="IJ111" s="78" t="n">
        <v>5020</v>
      </c>
      <c r="IK111" s="77" t="s">
        <v>74</v>
      </c>
      <c r="IL111" s="78" t="n">
        <v>19611</v>
      </c>
    </row>
    <row r="112" customFormat="false" ht="15" hidden="false" customHeight="false" outlineLevel="0" collapsed="false">
      <c r="A112" s="295" t="s">
        <v>470</v>
      </c>
      <c r="B112" s="295" t="n">
        <v>261941</v>
      </c>
      <c r="C112" s="295" t="n">
        <v>479</v>
      </c>
      <c r="D112" s="295" t="n">
        <v>33491</v>
      </c>
      <c r="E112" s="295" t="n">
        <v>64512</v>
      </c>
      <c r="F112" s="295" t="n">
        <v>67095</v>
      </c>
      <c r="G112" s="295" t="n">
        <v>54448</v>
      </c>
      <c r="H112" s="295" t="n">
        <v>30194</v>
      </c>
      <c r="I112" s="295" t="n">
        <v>8509</v>
      </c>
      <c r="J112" s="295" t="n">
        <v>646</v>
      </c>
      <c r="K112" s="295" t="n">
        <v>35</v>
      </c>
      <c r="L112" s="310" t="n">
        <v>2532</v>
      </c>
      <c r="N112" s="295" t="s">
        <v>470</v>
      </c>
      <c r="O112" s="295" t="n">
        <v>119197</v>
      </c>
      <c r="P112" s="295" t="n">
        <v>1480</v>
      </c>
      <c r="Q112" s="295" t="n">
        <v>588</v>
      </c>
      <c r="R112" s="295" t="n">
        <v>1216</v>
      </c>
      <c r="S112" s="295" t="n">
        <v>3284</v>
      </c>
      <c r="T112" s="295" t="n">
        <v>175</v>
      </c>
      <c r="U112" s="295" t="n">
        <v>140</v>
      </c>
      <c r="V112" s="295" t="n">
        <v>99</v>
      </c>
      <c r="W112" s="295" t="n">
        <v>74</v>
      </c>
      <c r="X112" s="295" t="n">
        <v>298</v>
      </c>
      <c r="Y112" s="295" t="n">
        <v>360</v>
      </c>
      <c r="Z112" s="295" t="n">
        <v>824</v>
      </c>
      <c r="AA112" s="310" t="n">
        <v>1151</v>
      </c>
      <c r="AB112" s="295"/>
      <c r="AC112" s="295" t="s">
        <v>470</v>
      </c>
      <c r="AD112" s="295" t="n">
        <v>1209</v>
      </c>
      <c r="AE112" s="295" t="n">
        <v>1329</v>
      </c>
      <c r="AF112" s="295" t="n">
        <v>1667</v>
      </c>
      <c r="AG112" s="295" t="n">
        <v>2034</v>
      </c>
      <c r="AH112" s="295" t="n">
        <v>3103</v>
      </c>
      <c r="AI112" s="295" t="n">
        <v>4599</v>
      </c>
      <c r="AJ112" s="295" t="n">
        <v>6423</v>
      </c>
      <c r="AK112" s="295" t="n">
        <v>8537</v>
      </c>
      <c r="AL112" s="295" t="n">
        <v>10108</v>
      </c>
      <c r="AM112" s="295" t="n">
        <v>13303</v>
      </c>
      <c r="AN112" s="295" t="n">
        <v>16701</v>
      </c>
      <c r="AO112" s="295" t="n">
        <v>17871</v>
      </c>
      <c r="AP112" s="295" t="n">
        <v>25724</v>
      </c>
      <c r="AQ112" s="310" t="n">
        <v>184</v>
      </c>
      <c r="AS112" s="295" t="s">
        <v>470</v>
      </c>
      <c r="AT112" s="295" t="n">
        <v>63249</v>
      </c>
      <c r="AU112" s="295" t="n">
        <v>838</v>
      </c>
      <c r="AV112" s="295" t="n">
        <v>332</v>
      </c>
      <c r="AW112" s="295" t="n">
        <v>681</v>
      </c>
      <c r="AX112" s="295" t="n">
        <v>1851</v>
      </c>
      <c r="AY112" s="295" t="n">
        <v>103</v>
      </c>
      <c r="AZ112" s="295" t="n">
        <v>73</v>
      </c>
      <c r="BA112" s="295" t="n">
        <v>54</v>
      </c>
      <c r="BB112" s="295" t="n">
        <v>46</v>
      </c>
      <c r="BC112" s="295" t="n">
        <v>165</v>
      </c>
      <c r="BD112" s="295" t="n">
        <v>214</v>
      </c>
      <c r="BE112" s="295" t="n">
        <v>584</v>
      </c>
      <c r="BF112" s="310" t="n">
        <v>870</v>
      </c>
      <c r="BG112" s="295"/>
      <c r="BH112" s="295" t="s">
        <v>470</v>
      </c>
      <c r="BI112" s="295" t="n">
        <v>831</v>
      </c>
      <c r="BJ112" s="295" t="n">
        <v>872</v>
      </c>
      <c r="BK112" s="295" t="n">
        <v>1083</v>
      </c>
      <c r="BL112" s="295" t="n">
        <v>1312</v>
      </c>
      <c r="BM112" s="295" t="n">
        <v>1948</v>
      </c>
      <c r="BN112" s="295" t="n">
        <v>2911</v>
      </c>
      <c r="BO112" s="295" t="n">
        <v>4141</v>
      </c>
      <c r="BP112" s="295" t="n">
        <v>5496</v>
      </c>
      <c r="BQ112" s="295" t="n">
        <v>6483</v>
      </c>
      <c r="BR112" s="295" t="n">
        <v>8116</v>
      </c>
      <c r="BS112" s="295" t="n">
        <v>9119</v>
      </c>
      <c r="BT112" s="295" t="n">
        <v>8372</v>
      </c>
      <c r="BU112" s="295" t="n">
        <v>8495</v>
      </c>
      <c r="BV112" s="310" t="n">
        <v>110</v>
      </c>
      <c r="BX112" s="295" t="s">
        <v>470</v>
      </c>
      <c r="BY112" s="295" t="n">
        <v>55875</v>
      </c>
      <c r="BZ112" s="295" t="n">
        <v>641</v>
      </c>
      <c r="CA112" s="295" t="n">
        <v>256</v>
      </c>
      <c r="CB112" s="295" t="n">
        <v>535</v>
      </c>
      <c r="CC112" s="295" t="n">
        <v>1432</v>
      </c>
      <c r="CD112" s="295" t="n">
        <v>72</v>
      </c>
      <c r="CE112" s="295" t="n">
        <v>67</v>
      </c>
      <c r="CF112" s="295" t="n">
        <v>45</v>
      </c>
      <c r="CG112" s="295" t="n">
        <v>28</v>
      </c>
      <c r="CH112" s="295" t="n">
        <v>133</v>
      </c>
      <c r="CI112" s="295" t="n">
        <v>146</v>
      </c>
      <c r="CJ112" s="295" t="n">
        <v>238</v>
      </c>
      <c r="CK112" s="310" t="n">
        <v>279</v>
      </c>
      <c r="CL112" s="295"/>
      <c r="CM112" s="295" t="s">
        <v>470</v>
      </c>
      <c r="CN112" s="295" t="n">
        <v>376</v>
      </c>
      <c r="CO112" s="295" t="n">
        <v>454</v>
      </c>
      <c r="CP112" s="295" t="n">
        <v>584</v>
      </c>
      <c r="CQ112" s="295" t="n">
        <v>721</v>
      </c>
      <c r="CR112" s="295" t="n">
        <v>1154</v>
      </c>
      <c r="CS112" s="295" t="n">
        <v>1688</v>
      </c>
      <c r="CT112" s="295" t="n">
        <v>2279</v>
      </c>
      <c r="CU112" s="295" t="n">
        <v>3033</v>
      </c>
      <c r="CV112" s="295" t="n">
        <v>3621</v>
      </c>
      <c r="CW112" s="295" t="n">
        <v>5180</v>
      </c>
      <c r="CX112" s="295" t="n">
        <v>7574</v>
      </c>
      <c r="CY112" s="295" t="n">
        <v>9490</v>
      </c>
      <c r="CZ112" s="295" t="n">
        <v>17211</v>
      </c>
      <c r="DA112" s="310" t="n">
        <v>70</v>
      </c>
      <c r="DD112" s="295" t="s">
        <v>470</v>
      </c>
      <c r="DE112" s="295" t="n">
        <v>8.1</v>
      </c>
      <c r="DF112" s="295" t="n">
        <v>12.5</v>
      </c>
      <c r="DG112" s="295" t="n">
        <v>0.5</v>
      </c>
      <c r="DH112" s="295" t="n">
        <v>0.3</v>
      </c>
      <c r="DI112" s="295" t="n">
        <v>0.8</v>
      </c>
      <c r="DJ112" s="295" t="n">
        <v>1.1</v>
      </c>
      <c r="DK112" s="295" t="n">
        <v>2</v>
      </c>
      <c r="DL112" s="295" t="n">
        <v>4.8</v>
      </c>
      <c r="DM112" s="295" t="n">
        <v>11.5</v>
      </c>
      <c r="DN112" s="295" t="n">
        <v>25.7</v>
      </c>
      <c r="DO112" s="310" t="n">
        <v>90.5</v>
      </c>
      <c r="DQ112" s="295" t="s">
        <v>470</v>
      </c>
      <c r="DR112" s="295" t="n">
        <v>8.8</v>
      </c>
      <c r="DS112" s="295" t="n">
        <v>13.4</v>
      </c>
      <c r="DT112" s="295" t="n">
        <v>0.6</v>
      </c>
      <c r="DU112" s="295" t="n">
        <v>0.3</v>
      </c>
      <c r="DV112" s="295" t="n">
        <v>1.2</v>
      </c>
      <c r="DW112" s="295" t="n">
        <v>1.4</v>
      </c>
      <c r="DX112" s="295" t="n">
        <v>2.6</v>
      </c>
      <c r="DY112" s="295" t="n">
        <v>6.3</v>
      </c>
      <c r="DZ112" s="295" t="n">
        <v>15.8</v>
      </c>
      <c r="EA112" s="295" t="n">
        <v>36.7</v>
      </c>
      <c r="EB112" s="310" t="n">
        <v>108.7</v>
      </c>
      <c r="ED112" s="295" t="s">
        <v>470</v>
      </c>
      <c r="EE112" s="295" t="n">
        <v>7.4</v>
      </c>
      <c r="EF112" s="295" t="n">
        <v>11.6</v>
      </c>
      <c r="EG112" s="295" t="n">
        <v>0.4</v>
      </c>
      <c r="EH112" s="295" t="n">
        <v>0.2</v>
      </c>
      <c r="EI112" s="295" t="n">
        <v>0.4</v>
      </c>
      <c r="EJ112" s="295" t="n">
        <v>0.7</v>
      </c>
      <c r="EK112" s="295" t="n">
        <v>1.4</v>
      </c>
      <c r="EL112" s="295" t="n">
        <v>3.4</v>
      </c>
      <c r="EM112" s="295" t="n">
        <v>7.7</v>
      </c>
      <c r="EN112" s="295" t="n">
        <v>17.1</v>
      </c>
      <c r="EO112" s="310" t="n">
        <v>80.2</v>
      </c>
      <c r="ER112" s="295" t="s">
        <v>470</v>
      </c>
      <c r="ES112" s="295" t="n">
        <v>14784007</v>
      </c>
      <c r="ET112" s="295" t="n">
        <v>1203524</v>
      </c>
      <c r="EU112" s="295" t="n">
        <v>1219780</v>
      </c>
      <c r="EV112" s="295" t="n">
        <v>1221491</v>
      </c>
      <c r="EW112" s="295" t="n">
        <v>1226265</v>
      </c>
      <c r="EX112" s="295" t="n">
        <v>1185769</v>
      </c>
      <c r="EY112" s="295" t="n">
        <v>1266778</v>
      </c>
      <c r="EZ112" s="295" t="n">
        <v>1118971</v>
      </c>
      <c r="FA112" s="295" t="n">
        <v>968156</v>
      </c>
      <c r="FB112" s="295" t="n">
        <v>879490</v>
      </c>
      <c r="FC112" s="295" t="n">
        <v>833531</v>
      </c>
      <c r="FD112" s="295" t="n">
        <v>781657</v>
      </c>
      <c r="FE112" s="295" t="n">
        <v>702606</v>
      </c>
      <c r="FF112" s="295" t="n">
        <v>597952</v>
      </c>
      <c r="FG112" s="295" t="n">
        <v>491350</v>
      </c>
      <c r="FH112" s="295" t="n">
        <v>420168</v>
      </c>
      <c r="FI112" s="295" t="n">
        <v>338442</v>
      </c>
      <c r="FJ112" s="310" t="n">
        <v>328077</v>
      </c>
      <c r="FM112" s="295" t="s">
        <v>470</v>
      </c>
      <c r="FN112" s="295" t="n">
        <v>7221884</v>
      </c>
      <c r="FO112" s="295" t="n">
        <v>614269</v>
      </c>
      <c r="FP112" s="295" t="n">
        <v>620847</v>
      </c>
      <c r="FQ112" s="295" t="n">
        <v>622107</v>
      </c>
      <c r="FR112" s="295" t="n">
        <v>622618</v>
      </c>
      <c r="FS112" s="295" t="n">
        <v>600220</v>
      </c>
      <c r="FT112" s="295" t="n">
        <v>640631</v>
      </c>
      <c r="FU112" s="295" t="n">
        <v>564029</v>
      </c>
      <c r="FV112" s="295" t="n">
        <v>483396</v>
      </c>
      <c r="FW112" s="295" t="n">
        <v>433649</v>
      </c>
      <c r="FX112" s="295" t="n">
        <v>400796</v>
      </c>
      <c r="FY112" s="295" t="n">
        <v>370773</v>
      </c>
      <c r="FZ112" s="295" t="n">
        <v>330880</v>
      </c>
      <c r="GA112" s="295" t="n">
        <v>280580</v>
      </c>
      <c r="GB112" s="295" t="n">
        <v>221223</v>
      </c>
      <c r="GC112" s="295" t="n">
        <v>176796</v>
      </c>
      <c r="GD112" s="295" t="n">
        <v>131188</v>
      </c>
      <c r="GE112" s="310" t="n">
        <v>107882</v>
      </c>
      <c r="GH112" s="295" t="s">
        <v>470</v>
      </c>
      <c r="GI112" s="295" t="n">
        <v>7562123</v>
      </c>
      <c r="GJ112" s="295" t="n">
        <v>589255</v>
      </c>
      <c r="GK112" s="295" t="n">
        <v>598933</v>
      </c>
      <c r="GL112" s="295" t="n">
        <v>599384</v>
      </c>
      <c r="GM112" s="295" t="n">
        <v>603647</v>
      </c>
      <c r="GN112" s="295" t="n">
        <v>585549</v>
      </c>
      <c r="GO112" s="295" t="n">
        <v>626147</v>
      </c>
      <c r="GP112" s="295" t="n">
        <v>554942</v>
      </c>
      <c r="GQ112" s="295" t="n">
        <v>484760</v>
      </c>
      <c r="GR112" s="295" t="n">
        <v>445841</v>
      </c>
      <c r="GS112" s="295" t="n">
        <v>432735</v>
      </c>
      <c r="GT112" s="295" t="n">
        <v>410884</v>
      </c>
      <c r="GU112" s="295" t="n">
        <v>371726</v>
      </c>
      <c r="GV112" s="295" t="n">
        <v>317372</v>
      </c>
      <c r="GW112" s="295" t="n">
        <v>270127</v>
      </c>
      <c r="GX112" s="295" t="n">
        <v>243372</v>
      </c>
      <c r="GY112" s="295" t="n">
        <v>207254</v>
      </c>
      <c r="GZ112" s="310" t="n">
        <v>220195</v>
      </c>
      <c r="HC112" s="196" t="s">
        <v>186</v>
      </c>
      <c r="HD112" s="197" t="s">
        <v>186</v>
      </c>
      <c r="HE112" s="197" t="n">
        <v>1</v>
      </c>
      <c r="HF112" s="198" t="n">
        <f aca="false">B110-S110</f>
        <v>687465</v>
      </c>
      <c r="HG112" s="198" t="n">
        <f aca="false">S110</f>
        <v>8986</v>
      </c>
      <c r="HH112" s="199" t="n">
        <f aca="false">HG112/HF112</f>
        <v>0.0130712108980094</v>
      </c>
      <c r="HI112" s="200" t="n">
        <f aca="false">2*HE112*HH112/(2+HE112*HH112)</f>
        <v>0.0129863373210513</v>
      </c>
      <c r="HK112" s="196" t="s">
        <v>186</v>
      </c>
      <c r="HL112" s="197" t="s">
        <v>186</v>
      </c>
      <c r="HM112" s="197" t="n">
        <v>1</v>
      </c>
      <c r="HN112" s="198" t="n">
        <f aca="false">B110*0.51-AX110</f>
        <v>350127.01</v>
      </c>
      <c r="HO112" s="198" t="n">
        <f aca="false">AX110</f>
        <v>5063</v>
      </c>
      <c r="HP112" s="199" t="n">
        <f aca="false">HO112/HN112</f>
        <v>0.0144604667888947</v>
      </c>
      <c r="HQ112" s="200" t="n">
        <f aca="false">2*HM112*HP112/(2+HM112*HP112)</f>
        <v>0.0143566647519721</v>
      </c>
      <c r="HS112" s="196" t="s">
        <v>186</v>
      </c>
      <c r="HT112" s="313" t="n">
        <v>0</v>
      </c>
      <c r="HU112" s="313" t="n">
        <v>1</v>
      </c>
      <c r="HV112" s="314" t="n">
        <f aca="false">B110*0.49-CC110</f>
        <v>337349.99</v>
      </c>
      <c r="HW112" s="314" t="n">
        <f aca="false">CC110</f>
        <v>3911</v>
      </c>
      <c r="HX112" s="199" t="n">
        <f aca="false">HW112/HV112</f>
        <v>0.0115933010699067</v>
      </c>
      <c r="HY112" s="200" t="n">
        <f aca="false">2*HU112*HX112/(2+HU112*HX112)</f>
        <v>0.0115264860583305</v>
      </c>
      <c r="HZ112" s="160" t="n">
        <f aca="false">HV112+HN112-HF112</f>
        <v>12</v>
      </c>
      <c r="IA112" s="160" t="n">
        <f aca="false">HW112+HO112-HG112</f>
        <v>-12</v>
      </c>
      <c r="IB112" s="79" t="s">
        <v>75</v>
      </c>
      <c r="IC112" s="80" t="n">
        <v>3496</v>
      </c>
      <c r="ID112" s="80" t="n">
        <v>4645</v>
      </c>
      <c r="IE112" s="80" t="n">
        <v>5231</v>
      </c>
      <c r="IF112" s="80" t="n">
        <v>5515</v>
      </c>
      <c r="IG112" s="80" t="n">
        <v>5730</v>
      </c>
      <c r="IH112" s="80" t="n">
        <v>5933</v>
      </c>
      <c r="II112" s="79" t="s">
        <v>75</v>
      </c>
      <c r="IJ112" s="80" t="n">
        <v>787</v>
      </c>
      <c r="IK112" s="79" t="s">
        <v>75</v>
      </c>
      <c r="IL112" s="80" t="n">
        <v>2709</v>
      </c>
    </row>
    <row r="113" customFormat="false" ht="15" hidden="false" customHeight="false" outlineLevel="0" collapsed="false">
      <c r="A113" s="295" t="s">
        <v>516</v>
      </c>
      <c r="B113" s="295" t="n">
        <v>182816</v>
      </c>
      <c r="C113" s="295" t="n">
        <v>294</v>
      </c>
      <c r="D113" s="295" t="n">
        <v>23160</v>
      </c>
      <c r="E113" s="295" t="n">
        <v>45561</v>
      </c>
      <c r="F113" s="295" t="n">
        <v>46793</v>
      </c>
      <c r="G113" s="295" t="n">
        <v>37411</v>
      </c>
      <c r="H113" s="295" t="n">
        <v>21244</v>
      </c>
      <c r="I113" s="295" t="n">
        <v>6107</v>
      </c>
      <c r="J113" s="295" t="n">
        <v>441</v>
      </c>
      <c r="K113" s="295" t="n">
        <v>29</v>
      </c>
      <c r="L113" s="310" t="n">
        <v>1776</v>
      </c>
      <c r="N113" s="295" t="s">
        <v>516</v>
      </c>
      <c r="O113" s="295" t="n">
        <v>74727</v>
      </c>
      <c r="P113" s="295" t="n">
        <v>1064</v>
      </c>
      <c r="Q113" s="295" t="n">
        <v>438</v>
      </c>
      <c r="R113" s="295" t="n">
        <v>870</v>
      </c>
      <c r="S113" s="295" t="n">
        <v>2372</v>
      </c>
      <c r="T113" s="295" t="n">
        <v>125</v>
      </c>
      <c r="U113" s="295" t="n">
        <v>84</v>
      </c>
      <c r="V113" s="295" t="n">
        <v>64</v>
      </c>
      <c r="W113" s="295" t="n">
        <v>54</v>
      </c>
      <c r="X113" s="295" t="n">
        <v>183</v>
      </c>
      <c r="Y113" s="295" t="n">
        <v>241</v>
      </c>
      <c r="Z113" s="295" t="n">
        <v>556</v>
      </c>
      <c r="AA113" s="310" t="n">
        <v>770</v>
      </c>
      <c r="AB113" s="295"/>
      <c r="AC113" s="295" t="s">
        <v>516</v>
      </c>
      <c r="AD113" s="295" t="n">
        <v>805</v>
      </c>
      <c r="AE113" s="295" t="n">
        <v>914</v>
      </c>
      <c r="AF113" s="295" t="n">
        <v>1177</v>
      </c>
      <c r="AG113" s="295" t="n">
        <v>1375</v>
      </c>
      <c r="AH113" s="295" t="n">
        <v>2027</v>
      </c>
      <c r="AI113" s="295" t="n">
        <v>3088</v>
      </c>
      <c r="AJ113" s="295" t="n">
        <v>4198</v>
      </c>
      <c r="AK113" s="295" t="n">
        <v>5538</v>
      </c>
      <c r="AL113" s="295" t="n">
        <v>6458</v>
      </c>
      <c r="AM113" s="295" t="n">
        <v>8529</v>
      </c>
      <c r="AN113" s="295" t="n">
        <v>10360</v>
      </c>
      <c r="AO113" s="295" t="n">
        <v>10992</v>
      </c>
      <c r="AP113" s="295" t="n">
        <v>14715</v>
      </c>
      <c r="AQ113" s="310" t="n">
        <v>102</v>
      </c>
      <c r="AS113" s="295" t="s">
        <v>516</v>
      </c>
      <c r="AT113" s="295" t="n">
        <v>39497</v>
      </c>
      <c r="AU113" s="295" t="n">
        <v>592</v>
      </c>
      <c r="AV113" s="295" t="n">
        <v>246</v>
      </c>
      <c r="AW113" s="295" t="n">
        <v>493</v>
      </c>
      <c r="AX113" s="295" t="n">
        <v>1331</v>
      </c>
      <c r="AY113" s="295" t="n">
        <v>70</v>
      </c>
      <c r="AZ113" s="295" t="n">
        <v>48</v>
      </c>
      <c r="BA113" s="295" t="n">
        <v>36</v>
      </c>
      <c r="BB113" s="295" t="n">
        <v>36</v>
      </c>
      <c r="BC113" s="295" t="n">
        <v>98</v>
      </c>
      <c r="BD113" s="295" t="n">
        <v>141</v>
      </c>
      <c r="BE113" s="295" t="n">
        <v>394</v>
      </c>
      <c r="BF113" s="310" t="n">
        <v>577</v>
      </c>
      <c r="BG113" s="295"/>
      <c r="BH113" s="295" t="s">
        <v>516</v>
      </c>
      <c r="BI113" s="295" t="n">
        <v>539</v>
      </c>
      <c r="BJ113" s="295" t="n">
        <v>593</v>
      </c>
      <c r="BK113" s="295" t="n">
        <v>751</v>
      </c>
      <c r="BL113" s="295" t="n">
        <v>879</v>
      </c>
      <c r="BM113" s="295" t="n">
        <v>1243</v>
      </c>
      <c r="BN113" s="295" t="n">
        <v>1911</v>
      </c>
      <c r="BO113" s="295" t="n">
        <v>2681</v>
      </c>
      <c r="BP113" s="295" t="n">
        <v>3469</v>
      </c>
      <c r="BQ113" s="295" t="n">
        <v>3996</v>
      </c>
      <c r="BR113" s="295" t="n">
        <v>5074</v>
      </c>
      <c r="BS113" s="295" t="n">
        <v>5608</v>
      </c>
      <c r="BT113" s="295" t="n">
        <v>5134</v>
      </c>
      <c r="BU113" s="295" t="n">
        <v>4830</v>
      </c>
      <c r="BV113" s="310" t="n">
        <v>58</v>
      </c>
      <c r="BX113" s="295" t="s">
        <v>516</v>
      </c>
      <c r="BY113" s="295" t="n">
        <v>35185</v>
      </c>
      <c r="BZ113" s="295" t="n">
        <v>471</v>
      </c>
      <c r="CA113" s="295" t="n">
        <v>192</v>
      </c>
      <c r="CB113" s="295" t="n">
        <v>377</v>
      </c>
      <c r="CC113" s="295" t="n">
        <v>1040</v>
      </c>
      <c r="CD113" s="295" t="n">
        <v>55</v>
      </c>
      <c r="CE113" s="295" t="n">
        <v>36</v>
      </c>
      <c r="CF113" s="295" t="n">
        <v>28</v>
      </c>
      <c r="CG113" s="295" t="n">
        <v>18</v>
      </c>
      <c r="CH113" s="295" t="n">
        <v>85</v>
      </c>
      <c r="CI113" s="295" t="n">
        <v>100</v>
      </c>
      <c r="CJ113" s="295" t="n">
        <v>160</v>
      </c>
      <c r="CK113" s="310" t="n">
        <v>192</v>
      </c>
      <c r="CL113" s="295"/>
      <c r="CM113" s="295" t="s">
        <v>516</v>
      </c>
      <c r="CN113" s="295" t="n">
        <v>264</v>
      </c>
      <c r="CO113" s="295" t="n">
        <v>320</v>
      </c>
      <c r="CP113" s="295" t="n">
        <v>426</v>
      </c>
      <c r="CQ113" s="295" t="n">
        <v>495</v>
      </c>
      <c r="CR113" s="295" t="n">
        <v>784</v>
      </c>
      <c r="CS113" s="295" t="n">
        <v>1177</v>
      </c>
      <c r="CT113" s="295" t="n">
        <v>1515</v>
      </c>
      <c r="CU113" s="295" t="n">
        <v>2064</v>
      </c>
      <c r="CV113" s="295" t="n">
        <v>2459</v>
      </c>
      <c r="CW113" s="295" t="n">
        <v>3451</v>
      </c>
      <c r="CX113" s="295" t="n">
        <v>4746</v>
      </c>
      <c r="CY113" s="295" t="n">
        <v>5851</v>
      </c>
      <c r="CZ113" s="295" t="n">
        <v>9875</v>
      </c>
      <c r="DA113" s="310" t="n">
        <v>44</v>
      </c>
      <c r="DD113" s="295" t="s">
        <v>473</v>
      </c>
      <c r="DE113" s="295" t="n">
        <v>4.9</v>
      </c>
      <c r="DF113" s="295" t="n">
        <v>15.4</v>
      </c>
      <c r="DG113" s="295" t="n">
        <v>0.5</v>
      </c>
      <c r="DH113" s="295" t="n">
        <v>0.2</v>
      </c>
      <c r="DI113" s="295" t="n">
        <v>0.6</v>
      </c>
      <c r="DJ113" s="295" t="n">
        <v>0.8</v>
      </c>
      <c r="DK113" s="295" t="n">
        <v>1.7</v>
      </c>
      <c r="DL113" s="295" t="n">
        <v>4.2</v>
      </c>
      <c r="DM113" s="295" t="n">
        <v>9.4</v>
      </c>
      <c r="DN113" s="295" t="n">
        <v>20.5</v>
      </c>
      <c r="DO113" s="310" t="n">
        <v>77.1</v>
      </c>
      <c r="DQ113" s="295" t="s">
        <v>473</v>
      </c>
      <c r="DR113" s="295" t="n">
        <v>5.2</v>
      </c>
      <c r="DS113" s="295" t="n">
        <v>14.1</v>
      </c>
      <c r="DT113" s="295" t="n">
        <v>0.5</v>
      </c>
      <c r="DU113" s="295" t="n">
        <v>0.2</v>
      </c>
      <c r="DV113" s="295" t="n">
        <v>0.8</v>
      </c>
      <c r="DW113" s="295" t="n">
        <v>0.8</v>
      </c>
      <c r="DX113" s="295" t="n">
        <v>2.2</v>
      </c>
      <c r="DY113" s="295" t="n">
        <v>5.5</v>
      </c>
      <c r="DZ113" s="295" t="n">
        <v>11.9</v>
      </c>
      <c r="EA113" s="295" t="n">
        <v>24.6</v>
      </c>
      <c r="EB113" s="310" t="n">
        <v>91.2</v>
      </c>
      <c r="ED113" s="295" t="s">
        <v>473</v>
      </c>
      <c r="EE113" s="295" t="n">
        <v>4.6</v>
      </c>
      <c r="EF113" s="295" t="n">
        <v>16.6</v>
      </c>
      <c r="EG113" s="295" t="n">
        <v>0.4</v>
      </c>
      <c r="EH113" s="295" t="n">
        <v>0.2</v>
      </c>
      <c r="EI113" s="295" t="n">
        <v>0.5</v>
      </c>
      <c r="EJ113" s="295" t="n">
        <v>0.7</v>
      </c>
      <c r="EK113" s="295" t="n">
        <v>1.1</v>
      </c>
      <c r="EL113" s="295" t="n">
        <v>2.8</v>
      </c>
      <c r="EM113" s="295" t="n">
        <v>7.1</v>
      </c>
      <c r="EN113" s="295" t="n">
        <v>17.1</v>
      </c>
      <c r="EO113" s="310" t="n">
        <v>67.7</v>
      </c>
      <c r="ER113" s="295" t="s">
        <v>473</v>
      </c>
      <c r="ES113" s="295" t="n">
        <v>372937</v>
      </c>
      <c r="ET113" s="295" t="n">
        <v>40747</v>
      </c>
      <c r="EU113" s="295" t="n">
        <v>39110</v>
      </c>
      <c r="EV113" s="295" t="n">
        <v>38963</v>
      </c>
      <c r="EW113" s="295" t="n">
        <v>35460</v>
      </c>
      <c r="EX113" s="295" t="n">
        <v>31927</v>
      </c>
      <c r="EY113" s="295" t="n">
        <v>30601</v>
      </c>
      <c r="EZ113" s="295" t="n">
        <v>26550</v>
      </c>
      <c r="FA113" s="295" t="n">
        <v>22369</v>
      </c>
      <c r="FB113" s="295" t="n">
        <v>20011</v>
      </c>
      <c r="FC113" s="295" t="n">
        <v>18617</v>
      </c>
      <c r="FD113" s="295" t="n">
        <v>17015</v>
      </c>
      <c r="FE113" s="295" t="n">
        <v>14070</v>
      </c>
      <c r="FF113" s="295" t="n">
        <v>10826</v>
      </c>
      <c r="FG113" s="295" t="n">
        <v>8765</v>
      </c>
      <c r="FH113" s="295" t="n">
        <v>7271</v>
      </c>
      <c r="FI113" s="295" t="n">
        <v>5554</v>
      </c>
      <c r="FJ113" s="310" t="n">
        <v>5081</v>
      </c>
      <c r="FM113" s="295" t="s">
        <v>473</v>
      </c>
      <c r="FN113" s="295" t="n">
        <v>186980</v>
      </c>
      <c r="FO113" s="295" t="n">
        <v>20650</v>
      </c>
      <c r="FP113" s="295" t="n">
        <v>19744</v>
      </c>
      <c r="FQ113" s="295" t="n">
        <v>19728</v>
      </c>
      <c r="FR113" s="295" t="n">
        <v>18080</v>
      </c>
      <c r="FS113" s="295" t="n">
        <v>16253</v>
      </c>
      <c r="FT113" s="295" t="n">
        <v>15594</v>
      </c>
      <c r="FU113" s="295" t="n">
        <v>13525</v>
      </c>
      <c r="FV113" s="295" t="n">
        <v>11392</v>
      </c>
      <c r="FW113" s="295" t="n">
        <v>10226</v>
      </c>
      <c r="FX113" s="295" t="n">
        <v>9486</v>
      </c>
      <c r="FY113" s="295" t="n">
        <v>8562</v>
      </c>
      <c r="FZ113" s="295" t="n">
        <v>7085</v>
      </c>
      <c r="GA113" s="295" t="n">
        <v>5222</v>
      </c>
      <c r="GB113" s="295" t="n">
        <v>4053</v>
      </c>
      <c r="GC113" s="295" t="n">
        <v>3214</v>
      </c>
      <c r="GD113" s="295" t="n">
        <v>2305</v>
      </c>
      <c r="GE113" s="310" t="n">
        <v>1861</v>
      </c>
      <c r="GH113" s="295" t="s">
        <v>473</v>
      </c>
      <c r="GI113" s="295" t="n">
        <v>185957</v>
      </c>
      <c r="GJ113" s="295" t="n">
        <v>20097</v>
      </c>
      <c r="GK113" s="295" t="n">
        <v>19366</v>
      </c>
      <c r="GL113" s="295" t="n">
        <v>19235</v>
      </c>
      <c r="GM113" s="295" t="n">
        <v>17380</v>
      </c>
      <c r="GN113" s="295" t="n">
        <v>15674</v>
      </c>
      <c r="GO113" s="295" t="n">
        <v>15007</v>
      </c>
      <c r="GP113" s="295" t="n">
        <v>13025</v>
      </c>
      <c r="GQ113" s="295" t="n">
        <v>10977</v>
      </c>
      <c r="GR113" s="295" t="n">
        <v>9785</v>
      </c>
      <c r="GS113" s="295" t="n">
        <v>9131</v>
      </c>
      <c r="GT113" s="295" t="n">
        <v>8453</v>
      </c>
      <c r="GU113" s="295" t="n">
        <v>6985</v>
      </c>
      <c r="GV113" s="295" t="n">
        <v>5604</v>
      </c>
      <c r="GW113" s="295" t="n">
        <v>4712</v>
      </c>
      <c r="GX113" s="295" t="n">
        <v>4057</v>
      </c>
      <c r="GY113" s="295" t="n">
        <v>3249</v>
      </c>
      <c r="GZ113" s="310" t="n">
        <v>3220</v>
      </c>
      <c r="HC113" s="203" t="s">
        <v>188</v>
      </c>
      <c r="HD113" s="204" t="s">
        <v>189</v>
      </c>
      <c r="HE113" s="204" t="n">
        <v>1</v>
      </c>
      <c r="HF113" s="205" t="n">
        <f aca="false">ET110-HF112</f>
        <v>2647775</v>
      </c>
      <c r="HG113" s="205" t="n">
        <f aca="false">T110+U110+V110+W110</f>
        <v>1590</v>
      </c>
      <c r="HH113" s="206" t="n">
        <f aca="false">HG113/HF113</f>
        <v>0.000600504196920056</v>
      </c>
      <c r="HI113" s="207" t="n">
        <f aca="false">2*HE113*HH113/(2+HE113*HH113)</f>
        <v>0.000600323948394794</v>
      </c>
      <c r="HK113" s="203" t="s">
        <v>188</v>
      </c>
      <c r="HL113" s="204" t="s">
        <v>189</v>
      </c>
      <c r="HM113" s="204" t="n">
        <v>1</v>
      </c>
      <c r="HN113" s="205" t="n">
        <f aca="false">FO110-HN112</f>
        <v>1346590.99</v>
      </c>
      <c r="HO113" s="205" t="n">
        <f aca="false">AY110+AZ110+BA110+BB110</f>
        <v>875</v>
      </c>
      <c r="HP113" s="206" t="n">
        <f aca="false">HO113/HN113</f>
        <v>0.000649788990493691</v>
      </c>
      <c r="HQ113" s="207" t="n">
        <f aca="false">2*HM113*HP113/(2+HM113*HP113)</f>
        <v>0.000649577946194739</v>
      </c>
      <c r="HS113" s="203" t="s">
        <v>188</v>
      </c>
      <c r="HT113" s="316" t="n">
        <v>41730</v>
      </c>
      <c r="HU113" s="316" t="n">
        <v>1</v>
      </c>
      <c r="HV113" s="205" t="n">
        <f aca="false">GJ110-HV112</f>
        <v>1301172.01</v>
      </c>
      <c r="HW113" s="317" t="n">
        <f aca="false">CD110+CE110+CF110+CG110</f>
        <v>715</v>
      </c>
      <c r="HX113" s="206" t="n">
        <f aca="false">HW113/HV113</f>
        <v>0.000549504596244735</v>
      </c>
      <c r="HY113" s="207" t="n">
        <f aca="false">2*HU113*HX113/(2+HU113*HX113)</f>
        <v>0.00054935366006415</v>
      </c>
      <c r="HZ113" s="160" t="n">
        <f aca="false">HV113+HN113-HF113</f>
        <v>-12</v>
      </c>
      <c r="IA113" s="160" t="n">
        <f aca="false">HW113+HO113-HG113</f>
        <v>0</v>
      </c>
    </row>
    <row r="114" customFormat="false" ht="15" hidden="false" customHeight="false" outlineLevel="0" collapsed="false">
      <c r="A114" s="295" t="s">
        <v>473</v>
      </c>
      <c r="B114" s="295" t="n">
        <v>6837</v>
      </c>
      <c r="C114" s="295" t="n">
        <v>47</v>
      </c>
      <c r="D114" s="295" t="n">
        <v>1313</v>
      </c>
      <c r="E114" s="295" t="n">
        <v>1895</v>
      </c>
      <c r="F114" s="295" t="n">
        <v>1709</v>
      </c>
      <c r="G114" s="295" t="n">
        <v>1130</v>
      </c>
      <c r="H114" s="295" t="n">
        <v>563</v>
      </c>
      <c r="I114" s="295" t="n">
        <v>138</v>
      </c>
      <c r="J114" s="295" t="n">
        <v>16</v>
      </c>
      <c r="K114" s="295" t="n">
        <v>0</v>
      </c>
      <c r="L114" s="310" t="n">
        <v>26</v>
      </c>
      <c r="N114" s="295" t="s">
        <v>473</v>
      </c>
      <c r="O114" s="295" t="n">
        <v>1829</v>
      </c>
      <c r="P114" s="295" t="n">
        <v>52</v>
      </c>
      <c r="Q114" s="295" t="n">
        <v>23</v>
      </c>
      <c r="R114" s="295" t="n">
        <v>30</v>
      </c>
      <c r="S114" s="295" t="n">
        <v>105</v>
      </c>
      <c r="T114" s="295" t="n">
        <v>8</v>
      </c>
      <c r="U114" s="295" t="n">
        <v>3</v>
      </c>
      <c r="V114" s="295" t="n">
        <v>2</v>
      </c>
      <c r="W114" s="295" t="n">
        <v>3</v>
      </c>
      <c r="X114" s="295" t="n">
        <v>3</v>
      </c>
      <c r="Y114" s="295" t="n">
        <v>15</v>
      </c>
      <c r="Z114" s="295" t="n">
        <v>20</v>
      </c>
      <c r="AA114" s="310" t="n">
        <v>22</v>
      </c>
      <c r="AB114" s="295"/>
      <c r="AC114" s="295" t="s">
        <v>473</v>
      </c>
      <c r="AD114" s="295" t="n">
        <v>19</v>
      </c>
      <c r="AE114" s="295" t="n">
        <v>24</v>
      </c>
      <c r="AF114" s="295" t="n">
        <v>33</v>
      </c>
      <c r="AG114" s="295" t="n">
        <v>38</v>
      </c>
      <c r="AH114" s="295" t="n">
        <v>61</v>
      </c>
      <c r="AI114" s="295" t="n">
        <v>87</v>
      </c>
      <c r="AJ114" s="295" t="n">
        <v>104</v>
      </c>
      <c r="AK114" s="295" t="n">
        <v>131</v>
      </c>
      <c r="AL114" s="295" t="n">
        <v>142</v>
      </c>
      <c r="AM114" s="295" t="n">
        <v>187</v>
      </c>
      <c r="AN114" s="295" t="n">
        <v>237</v>
      </c>
      <c r="AO114" s="295" t="n">
        <v>254</v>
      </c>
      <c r="AP114" s="295" t="n">
        <v>329</v>
      </c>
      <c r="AQ114" s="310" t="n">
        <v>2</v>
      </c>
      <c r="AS114" s="295" t="s">
        <v>473</v>
      </c>
      <c r="AT114" s="295" t="n">
        <v>968</v>
      </c>
      <c r="AU114" s="295" t="n">
        <v>23</v>
      </c>
      <c r="AV114" s="295" t="n">
        <v>13</v>
      </c>
      <c r="AW114" s="295" t="n">
        <v>13</v>
      </c>
      <c r="AX114" s="295" t="n">
        <v>49</v>
      </c>
      <c r="AY114" s="295" t="n">
        <v>4</v>
      </c>
      <c r="AZ114" s="295" t="n">
        <v>2</v>
      </c>
      <c r="BA114" s="295" t="n">
        <v>1</v>
      </c>
      <c r="BB114" s="295" t="n">
        <v>2</v>
      </c>
      <c r="BC114" s="295" t="n">
        <v>1</v>
      </c>
      <c r="BD114" s="295" t="n">
        <v>8</v>
      </c>
      <c r="BE114" s="295" t="n">
        <v>12</v>
      </c>
      <c r="BF114" s="310" t="n">
        <v>14</v>
      </c>
      <c r="BG114" s="295"/>
      <c r="BH114" s="295" t="s">
        <v>473</v>
      </c>
      <c r="BI114" s="295" t="n">
        <v>10</v>
      </c>
      <c r="BJ114" s="295" t="n">
        <v>12</v>
      </c>
      <c r="BK114" s="295" t="n">
        <v>22</v>
      </c>
      <c r="BL114" s="295" t="n">
        <v>26</v>
      </c>
      <c r="BM114" s="295" t="n">
        <v>47</v>
      </c>
      <c r="BN114" s="295" t="n">
        <v>52</v>
      </c>
      <c r="BO114" s="295" t="n">
        <v>73</v>
      </c>
      <c r="BP114" s="295" t="n">
        <v>73</v>
      </c>
      <c r="BQ114" s="295" t="n">
        <v>85</v>
      </c>
      <c r="BR114" s="295" t="n">
        <v>94</v>
      </c>
      <c r="BS114" s="295" t="n">
        <v>118</v>
      </c>
      <c r="BT114" s="295" t="n">
        <v>119</v>
      </c>
      <c r="BU114" s="295" t="n">
        <v>143</v>
      </c>
      <c r="BV114" s="310" t="n">
        <v>1</v>
      </c>
      <c r="BX114" s="295" t="s">
        <v>473</v>
      </c>
      <c r="BY114" s="295" t="n">
        <v>858</v>
      </c>
      <c r="BZ114" s="295" t="n">
        <v>29</v>
      </c>
      <c r="CA114" s="295" t="n">
        <v>10</v>
      </c>
      <c r="CB114" s="295" t="n">
        <v>17</v>
      </c>
      <c r="CC114" s="295" t="n">
        <v>56</v>
      </c>
      <c r="CD114" s="295" t="n">
        <v>4</v>
      </c>
      <c r="CE114" s="295" t="n">
        <v>1</v>
      </c>
      <c r="CF114" s="295" t="n">
        <v>1</v>
      </c>
      <c r="CG114" s="295" t="n">
        <v>1</v>
      </c>
      <c r="CH114" s="295" t="n">
        <v>2</v>
      </c>
      <c r="CI114" s="295" t="n">
        <v>7</v>
      </c>
      <c r="CJ114" s="295" t="n">
        <v>8</v>
      </c>
      <c r="CK114" s="310" t="n">
        <v>8</v>
      </c>
      <c r="CL114" s="295"/>
      <c r="CM114" s="295" t="s">
        <v>473</v>
      </c>
      <c r="CN114" s="295" t="n">
        <v>9</v>
      </c>
      <c r="CO114" s="295" t="n">
        <v>12</v>
      </c>
      <c r="CP114" s="295" t="n">
        <v>11</v>
      </c>
      <c r="CQ114" s="295" t="n">
        <v>12</v>
      </c>
      <c r="CR114" s="295" t="n">
        <v>14</v>
      </c>
      <c r="CS114" s="295" t="n">
        <v>35</v>
      </c>
      <c r="CT114" s="295" t="n">
        <v>31</v>
      </c>
      <c r="CU114" s="295" t="n">
        <v>58</v>
      </c>
      <c r="CV114" s="295" t="n">
        <v>57</v>
      </c>
      <c r="CW114" s="295" t="n">
        <v>93</v>
      </c>
      <c r="CX114" s="295" t="n">
        <v>119</v>
      </c>
      <c r="CY114" s="295" t="n">
        <v>135</v>
      </c>
      <c r="CZ114" s="295" t="n">
        <v>184</v>
      </c>
      <c r="DA114" s="310" t="n">
        <v>0</v>
      </c>
      <c r="DD114" s="295" t="s">
        <v>474</v>
      </c>
      <c r="DE114" s="295" t="n">
        <v>7.6</v>
      </c>
      <c r="DF114" s="295" t="n">
        <v>11.6</v>
      </c>
      <c r="DG114" s="295" t="n">
        <v>0.5</v>
      </c>
      <c r="DH114" s="295" t="n">
        <v>0.2</v>
      </c>
      <c r="DI114" s="295" t="n">
        <v>0.7</v>
      </c>
      <c r="DJ114" s="295" t="n">
        <v>0.8</v>
      </c>
      <c r="DK114" s="295" t="n">
        <v>1.8</v>
      </c>
      <c r="DL114" s="295" t="n">
        <v>4.3</v>
      </c>
      <c r="DM114" s="295" t="n">
        <v>11</v>
      </c>
      <c r="DN114" s="295" t="n">
        <v>22.9</v>
      </c>
      <c r="DO114" s="310" t="n">
        <v>85.1</v>
      </c>
      <c r="DQ114" s="295" t="s">
        <v>474</v>
      </c>
      <c r="DR114" s="295" t="n">
        <v>8.2</v>
      </c>
      <c r="DS114" s="295" t="n">
        <v>12.7</v>
      </c>
      <c r="DT114" s="295" t="n">
        <v>0.6</v>
      </c>
      <c r="DU114" s="295" t="n">
        <v>0.3</v>
      </c>
      <c r="DV114" s="295" t="n">
        <v>1.1</v>
      </c>
      <c r="DW114" s="295" t="n">
        <v>1.2</v>
      </c>
      <c r="DX114" s="295" t="n">
        <v>2.1</v>
      </c>
      <c r="DY114" s="295" t="n">
        <v>5.7</v>
      </c>
      <c r="DZ114" s="295" t="n">
        <v>15.3</v>
      </c>
      <c r="EA114" s="295" t="n">
        <v>32.2</v>
      </c>
      <c r="EB114" s="310" t="n">
        <v>102.9</v>
      </c>
      <c r="ED114" s="295" t="s">
        <v>474</v>
      </c>
      <c r="EE114" s="295" t="n">
        <v>7</v>
      </c>
      <c r="EF114" s="295" t="n">
        <v>10.4</v>
      </c>
      <c r="EG114" s="295" t="n">
        <v>0.4</v>
      </c>
      <c r="EH114" s="295" t="n">
        <v>0.2</v>
      </c>
      <c r="EI114" s="295" t="n">
        <v>0.4</v>
      </c>
      <c r="EJ114" s="295" t="n">
        <v>0.5</v>
      </c>
      <c r="EK114" s="295" t="n">
        <v>1.4</v>
      </c>
      <c r="EL114" s="295" t="n">
        <v>3</v>
      </c>
      <c r="EM114" s="295" t="n">
        <v>7.2</v>
      </c>
      <c r="EN114" s="295" t="n">
        <v>15.6</v>
      </c>
      <c r="EO114" s="310" t="n">
        <v>75.3</v>
      </c>
      <c r="ER114" s="295" t="s">
        <v>474</v>
      </c>
      <c r="ES114" s="295" t="n">
        <v>3282680</v>
      </c>
      <c r="ET114" s="295" t="n">
        <v>243807</v>
      </c>
      <c r="EU114" s="295" t="n">
        <v>275410</v>
      </c>
      <c r="EV114" s="295" t="n">
        <v>277086</v>
      </c>
      <c r="EW114" s="295" t="n">
        <v>272709</v>
      </c>
      <c r="EX114" s="295" t="n">
        <v>276187</v>
      </c>
      <c r="EY114" s="295" t="n">
        <v>296449</v>
      </c>
      <c r="EZ114" s="295" t="n">
        <v>237341</v>
      </c>
      <c r="FA114" s="295" t="n">
        <v>199658</v>
      </c>
      <c r="FB114" s="295" t="n">
        <v>192205</v>
      </c>
      <c r="FC114" s="295" t="n">
        <v>180836</v>
      </c>
      <c r="FD114" s="295" t="n">
        <v>171964</v>
      </c>
      <c r="FE114" s="295" t="n">
        <v>157823</v>
      </c>
      <c r="FF114" s="295" t="n">
        <v>135681</v>
      </c>
      <c r="FG114" s="295" t="n">
        <v>115195</v>
      </c>
      <c r="FH114" s="295" t="n">
        <v>97682</v>
      </c>
      <c r="FI114" s="295" t="n">
        <v>76113</v>
      </c>
      <c r="FJ114" s="310" t="n">
        <v>76534</v>
      </c>
      <c r="FM114" s="295" t="s">
        <v>474</v>
      </c>
      <c r="FN114" s="295" t="n">
        <v>1602484</v>
      </c>
      <c r="FO114" s="295" t="n">
        <v>123949</v>
      </c>
      <c r="FP114" s="295" t="n">
        <v>139713</v>
      </c>
      <c r="FQ114" s="295" t="n">
        <v>140731</v>
      </c>
      <c r="FR114" s="295" t="n">
        <v>138042</v>
      </c>
      <c r="FS114" s="295" t="n">
        <v>139713</v>
      </c>
      <c r="FT114" s="295" t="n">
        <v>149179</v>
      </c>
      <c r="FU114" s="295" t="n">
        <v>119920</v>
      </c>
      <c r="FV114" s="295" t="n">
        <v>100204</v>
      </c>
      <c r="FW114" s="295" t="n">
        <v>95337</v>
      </c>
      <c r="FX114" s="295" t="n">
        <v>87453</v>
      </c>
      <c r="FY114" s="295" t="n">
        <v>82689</v>
      </c>
      <c r="FZ114" s="295" t="n">
        <v>74809</v>
      </c>
      <c r="GA114" s="295" t="n">
        <v>63148</v>
      </c>
      <c r="GB114" s="295" t="n">
        <v>51797</v>
      </c>
      <c r="GC114" s="295" t="n">
        <v>41562</v>
      </c>
      <c r="GD114" s="295" t="n">
        <v>29802</v>
      </c>
      <c r="GE114" s="310" t="n">
        <v>24436</v>
      </c>
      <c r="GH114" s="295" t="s">
        <v>474</v>
      </c>
      <c r="GI114" s="295" t="n">
        <v>1680196</v>
      </c>
      <c r="GJ114" s="295" t="n">
        <v>119858</v>
      </c>
      <c r="GK114" s="295" t="n">
        <v>135697</v>
      </c>
      <c r="GL114" s="295" t="n">
        <v>136355</v>
      </c>
      <c r="GM114" s="295" t="n">
        <v>134667</v>
      </c>
      <c r="GN114" s="295" t="n">
        <v>136474</v>
      </c>
      <c r="GO114" s="295" t="n">
        <v>147270</v>
      </c>
      <c r="GP114" s="295" t="n">
        <v>117421</v>
      </c>
      <c r="GQ114" s="295" t="n">
        <v>99454</v>
      </c>
      <c r="GR114" s="295" t="n">
        <v>96868</v>
      </c>
      <c r="GS114" s="295" t="n">
        <v>93383</v>
      </c>
      <c r="GT114" s="295" t="n">
        <v>89275</v>
      </c>
      <c r="GU114" s="295" t="n">
        <v>83014</v>
      </c>
      <c r="GV114" s="295" t="n">
        <v>72533</v>
      </c>
      <c r="GW114" s="295" t="n">
        <v>63398</v>
      </c>
      <c r="GX114" s="295" t="n">
        <v>56120</v>
      </c>
      <c r="GY114" s="295" t="n">
        <v>46311</v>
      </c>
      <c r="GZ114" s="310" t="n">
        <v>52098</v>
      </c>
      <c r="HC114" s="196" t="s">
        <v>194</v>
      </c>
      <c r="HD114" s="197" t="s">
        <v>46</v>
      </c>
      <c r="HE114" s="197" t="n">
        <v>1</v>
      </c>
      <c r="HF114" s="198" t="n">
        <f aca="false">EU110</f>
        <v>3399182</v>
      </c>
      <c r="HG114" s="198" t="n">
        <f aca="false">W110</f>
        <v>202</v>
      </c>
      <c r="HH114" s="199" t="n">
        <f aca="false">HG114/HF114</f>
        <v>5.94260619172495E-005</v>
      </c>
      <c r="HI114" s="200" t="n">
        <f aca="false">2*HE114*HH114/(2+HE114*HH114)</f>
        <v>5.94242962412956E-005</v>
      </c>
      <c r="HK114" s="196" t="s">
        <v>194</v>
      </c>
      <c r="HL114" s="197" t="s">
        <v>46</v>
      </c>
      <c r="HM114" s="197" t="n">
        <v>1</v>
      </c>
      <c r="HN114" s="198" t="n">
        <f aca="false">FP110</f>
        <v>1727996</v>
      </c>
      <c r="HO114" s="198" t="n">
        <f aca="false">BB110</f>
        <v>119</v>
      </c>
      <c r="HP114" s="199" t="n">
        <f aca="false">HO114/HN114</f>
        <v>6.88659001525466E-005</v>
      </c>
      <c r="HQ114" s="200" t="n">
        <f aca="false">2*HM114*HP114/(2+HM114*HP114)</f>
        <v>6.88635289780913E-005</v>
      </c>
      <c r="HS114" s="196" t="s">
        <v>194</v>
      </c>
      <c r="HT114" s="313" t="n">
        <v>41887</v>
      </c>
      <c r="HU114" s="313" t="n">
        <v>1</v>
      </c>
      <c r="HV114" s="198" t="n">
        <f aca="false">GK110</f>
        <v>1671186</v>
      </c>
      <c r="HW114" s="314" t="n">
        <f aca="false">CG110</f>
        <v>83</v>
      </c>
      <c r="HX114" s="199" t="n">
        <f aca="false">HW114/HV114</f>
        <v>4.96653274979565E-005</v>
      </c>
      <c r="HY114" s="200" t="n">
        <f aca="false">2*HU114*HX114/(2+HU114*HX114)</f>
        <v>4.96640942062047E-005</v>
      </c>
      <c r="HZ114" s="160" t="n">
        <f aca="false">HV114+HN114-HF114</f>
        <v>0</v>
      </c>
      <c r="IA114" s="160" t="n">
        <f aca="false">HW114+HO114-HG114</f>
        <v>0</v>
      </c>
    </row>
    <row r="115" customFormat="false" ht="15" hidden="false" customHeight="false" outlineLevel="0" collapsed="false">
      <c r="A115" s="295" t="s">
        <v>474</v>
      </c>
      <c r="B115" s="295" t="n">
        <v>54222</v>
      </c>
      <c r="C115" s="295" t="n">
        <v>162</v>
      </c>
      <c r="D115" s="295" t="n">
        <v>7703</v>
      </c>
      <c r="E115" s="295" t="n">
        <v>13210</v>
      </c>
      <c r="F115" s="295" t="n">
        <v>14598</v>
      </c>
      <c r="G115" s="295" t="n">
        <v>11095</v>
      </c>
      <c r="H115" s="295" t="n">
        <v>5607</v>
      </c>
      <c r="I115" s="295" t="n">
        <v>1348</v>
      </c>
      <c r="J115" s="295" t="n">
        <v>79</v>
      </c>
      <c r="K115" s="295" t="n">
        <v>0</v>
      </c>
      <c r="L115" s="310" t="n">
        <v>420</v>
      </c>
      <c r="N115" s="295" t="s">
        <v>474</v>
      </c>
      <c r="O115" s="295" t="n">
        <v>25006</v>
      </c>
      <c r="P115" s="295" t="n">
        <v>303</v>
      </c>
      <c r="Q115" s="295" t="n">
        <v>127</v>
      </c>
      <c r="R115" s="295" t="n">
        <v>197</v>
      </c>
      <c r="S115" s="295" t="n">
        <v>627</v>
      </c>
      <c r="T115" s="295" t="n">
        <v>30</v>
      </c>
      <c r="U115" s="295" t="n">
        <v>31</v>
      </c>
      <c r="V115" s="295" t="n">
        <v>28</v>
      </c>
      <c r="W115" s="295" t="n">
        <v>16</v>
      </c>
      <c r="X115" s="295" t="n">
        <v>67</v>
      </c>
      <c r="Y115" s="295" t="n">
        <v>68</v>
      </c>
      <c r="Z115" s="295" t="n">
        <v>173</v>
      </c>
      <c r="AA115" s="310" t="n">
        <v>228</v>
      </c>
      <c r="AB115" s="295"/>
      <c r="AC115" s="295" t="s">
        <v>474</v>
      </c>
      <c r="AD115" s="295" t="n">
        <v>229</v>
      </c>
      <c r="AE115" s="295" t="n">
        <v>210</v>
      </c>
      <c r="AF115" s="295" t="n">
        <v>265</v>
      </c>
      <c r="AG115" s="295" t="n">
        <v>426</v>
      </c>
      <c r="AH115" s="295" t="n">
        <v>540</v>
      </c>
      <c r="AI115" s="295" t="n">
        <v>966</v>
      </c>
      <c r="AJ115" s="295" t="n">
        <v>1416</v>
      </c>
      <c r="AK115" s="295" t="n">
        <v>1826</v>
      </c>
      <c r="AL115" s="295" t="n">
        <v>2145</v>
      </c>
      <c r="AM115" s="295" t="n">
        <v>2726</v>
      </c>
      <c r="AN115" s="295" t="n">
        <v>3641</v>
      </c>
      <c r="AO115" s="295" t="n">
        <v>3756</v>
      </c>
      <c r="AP115" s="295" t="n">
        <v>5592</v>
      </c>
      <c r="AQ115" s="310" t="n">
        <v>0</v>
      </c>
      <c r="AS115" s="295" t="s">
        <v>474</v>
      </c>
      <c r="AT115" s="295" t="n">
        <v>13181</v>
      </c>
      <c r="AU115" s="295" t="n">
        <v>175</v>
      </c>
      <c r="AV115" s="295" t="n">
        <v>66</v>
      </c>
      <c r="AW115" s="295" t="n">
        <v>112</v>
      </c>
      <c r="AX115" s="295" t="n">
        <v>353</v>
      </c>
      <c r="AY115" s="295" t="n">
        <v>19</v>
      </c>
      <c r="AZ115" s="295" t="n">
        <v>18</v>
      </c>
      <c r="BA115" s="295" t="n">
        <v>18</v>
      </c>
      <c r="BB115" s="295" t="n">
        <v>8</v>
      </c>
      <c r="BC115" s="295" t="n">
        <v>35</v>
      </c>
      <c r="BD115" s="295" t="n">
        <v>38</v>
      </c>
      <c r="BE115" s="295" t="n">
        <v>127</v>
      </c>
      <c r="BF115" s="310" t="n">
        <v>174</v>
      </c>
      <c r="BG115" s="295"/>
      <c r="BH115" s="295" t="s">
        <v>474</v>
      </c>
      <c r="BI115" s="295" t="n">
        <v>164</v>
      </c>
      <c r="BJ115" s="295" t="n">
        <v>146</v>
      </c>
      <c r="BK115" s="295" t="n">
        <v>148</v>
      </c>
      <c r="BL115" s="295" t="n">
        <v>265</v>
      </c>
      <c r="BM115" s="295" t="n">
        <v>340</v>
      </c>
      <c r="BN115" s="295" t="n">
        <v>625</v>
      </c>
      <c r="BO115" s="295" t="n">
        <v>931</v>
      </c>
      <c r="BP115" s="295" t="n">
        <v>1186</v>
      </c>
      <c r="BQ115" s="295" t="n">
        <v>1357</v>
      </c>
      <c r="BR115" s="295" t="n">
        <v>1650</v>
      </c>
      <c r="BS115" s="295" t="n">
        <v>1985</v>
      </c>
      <c r="BT115" s="295" t="n">
        <v>1742</v>
      </c>
      <c r="BU115" s="295" t="n">
        <v>1852</v>
      </c>
      <c r="BV115" s="310" t="n">
        <v>0</v>
      </c>
      <c r="BX115" s="295" t="s">
        <v>474</v>
      </c>
      <c r="BY115" s="295" t="n">
        <v>11825</v>
      </c>
      <c r="BZ115" s="295" t="n">
        <v>128</v>
      </c>
      <c r="CA115" s="295" t="n">
        <v>61</v>
      </c>
      <c r="CB115" s="295" t="n">
        <v>85</v>
      </c>
      <c r="CC115" s="295" t="n">
        <v>274</v>
      </c>
      <c r="CD115" s="295" t="n">
        <v>11</v>
      </c>
      <c r="CE115" s="295" t="n">
        <v>13</v>
      </c>
      <c r="CF115" s="295" t="n">
        <v>10</v>
      </c>
      <c r="CG115" s="295" t="n">
        <v>8</v>
      </c>
      <c r="CH115" s="295" t="n">
        <v>32</v>
      </c>
      <c r="CI115" s="295" t="n">
        <v>30</v>
      </c>
      <c r="CJ115" s="295" t="n">
        <v>46</v>
      </c>
      <c r="CK115" s="310" t="n">
        <v>54</v>
      </c>
      <c r="CL115" s="295"/>
      <c r="CM115" s="295" t="s">
        <v>474</v>
      </c>
      <c r="CN115" s="295" t="n">
        <v>65</v>
      </c>
      <c r="CO115" s="295" t="n">
        <v>64</v>
      </c>
      <c r="CP115" s="295" t="n">
        <v>117</v>
      </c>
      <c r="CQ115" s="295" t="n">
        <v>161</v>
      </c>
      <c r="CR115" s="295" t="n">
        <v>200</v>
      </c>
      <c r="CS115" s="295" t="n">
        <v>341</v>
      </c>
      <c r="CT115" s="295" t="n">
        <v>485</v>
      </c>
      <c r="CU115" s="295" t="n">
        <v>640</v>
      </c>
      <c r="CV115" s="295" t="n">
        <v>788</v>
      </c>
      <c r="CW115" s="295" t="n">
        <v>1076</v>
      </c>
      <c r="CX115" s="295" t="n">
        <v>1656</v>
      </c>
      <c r="CY115" s="295" t="n">
        <v>2014</v>
      </c>
      <c r="CZ115" s="295" t="n">
        <v>3740</v>
      </c>
      <c r="DA115" s="310" t="n">
        <v>0</v>
      </c>
      <c r="DD115" s="295" t="s">
        <v>475</v>
      </c>
      <c r="DE115" s="295" t="n">
        <v>6</v>
      </c>
      <c r="DF115" s="295" t="n">
        <v>17.5</v>
      </c>
      <c r="DG115" s="295" t="n">
        <v>0.6</v>
      </c>
      <c r="DH115" s="295" t="n">
        <v>0.3</v>
      </c>
      <c r="DI115" s="295" t="n">
        <v>0.8</v>
      </c>
      <c r="DJ115" s="295" t="n">
        <v>1.1</v>
      </c>
      <c r="DK115" s="295" t="n">
        <v>2.3</v>
      </c>
      <c r="DL115" s="295" t="n">
        <v>5.4</v>
      </c>
      <c r="DM115" s="295" t="n">
        <v>11.9</v>
      </c>
      <c r="DN115" s="295" t="n">
        <v>26.2</v>
      </c>
      <c r="DO115" s="310" t="n">
        <v>85.2</v>
      </c>
      <c r="DQ115" s="295" t="s">
        <v>475</v>
      </c>
      <c r="DR115" s="295" t="n">
        <v>6.5</v>
      </c>
      <c r="DS115" s="295" t="n">
        <v>20.9</v>
      </c>
      <c r="DT115" s="295" t="n">
        <v>0.8</v>
      </c>
      <c r="DU115" s="295" t="n">
        <v>0.4</v>
      </c>
      <c r="DV115" s="295" t="n">
        <v>0.9</v>
      </c>
      <c r="DW115" s="295" t="n">
        <v>1.4</v>
      </c>
      <c r="DX115" s="295" t="n">
        <v>2.6</v>
      </c>
      <c r="DY115" s="295" t="n">
        <v>6.8</v>
      </c>
      <c r="DZ115" s="295" t="n">
        <v>15.6</v>
      </c>
      <c r="EA115" s="295" t="n">
        <v>34.7</v>
      </c>
      <c r="EB115" s="310" t="n">
        <v>93.8</v>
      </c>
      <c r="ED115" s="295" t="s">
        <v>475</v>
      </c>
      <c r="EE115" s="295" t="n">
        <v>5.4</v>
      </c>
      <c r="EF115" s="295" t="n">
        <v>13.7</v>
      </c>
      <c r="EG115" s="295" t="n">
        <v>0.5</v>
      </c>
      <c r="EH115" s="295" t="n">
        <v>0.2</v>
      </c>
      <c r="EI115" s="295" t="n">
        <v>0.6</v>
      </c>
      <c r="EJ115" s="295" t="n">
        <v>0.7</v>
      </c>
      <c r="EK115" s="295" t="n">
        <v>2</v>
      </c>
      <c r="EL115" s="295" t="n">
        <v>4.1</v>
      </c>
      <c r="EM115" s="295" t="n">
        <v>8.3</v>
      </c>
      <c r="EN115" s="295" t="n">
        <v>19.3</v>
      </c>
      <c r="EO115" s="310" t="n">
        <v>79.5</v>
      </c>
      <c r="ER115" s="295" t="s">
        <v>475</v>
      </c>
      <c r="ES115" s="295" t="n">
        <v>991597</v>
      </c>
      <c r="ET115" s="295" t="n">
        <v>98992</v>
      </c>
      <c r="EU115" s="295" t="n">
        <v>104008</v>
      </c>
      <c r="EV115" s="295" t="n">
        <v>105622</v>
      </c>
      <c r="EW115" s="295" t="n">
        <v>100919</v>
      </c>
      <c r="EX115" s="295" t="n">
        <v>89760</v>
      </c>
      <c r="EY115" s="295" t="n">
        <v>81080</v>
      </c>
      <c r="EZ115" s="295" t="n">
        <v>63554</v>
      </c>
      <c r="FA115" s="295" t="n">
        <v>55771</v>
      </c>
      <c r="FB115" s="295" t="n">
        <v>55713</v>
      </c>
      <c r="FC115" s="295" t="n">
        <v>50856</v>
      </c>
      <c r="FD115" s="295" t="n">
        <v>46003</v>
      </c>
      <c r="FE115" s="295" t="n">
        <v>37714</v>
      </c>
      <c r="FF115" s="295" t="n">
        <v>29696</v>
      </c>
      <c r="FG115" s="295" t="n">
        <v>24744</v>
      </c>
      <c r="FH115" s="295" t="n">
        <v>19484</v>
      </c>
      <c r="FI115" s="295" t="n">
        <v>13910</v>
      </c>
      <c r="FJ115" s="310" t="n">
        <v>13771</v>
      </c>
      <c r="FM115" s="295" t="s">
        <v>475</v>
      </c>
      <c r="FN115" s="295" t="n">
        <v>491714</v>
      </c>
      <c r="FO115" s="295" t="n">
        <v>49863</v>
      </c>
      <c r="FP115" s="295" t="n">
        <v>52602</v>
      </c>
      <c r="FQ115" s="295" t="n">
        <v>53596</v>
      </c>
      <c r="FR115" s="295" t="n">
        <v>51207</v>
      </c>
      <c r="FS115" s="295" t="n">
        <v>45913</v>
      </c>
      <c r="FT115" s="295" t="n">
        <v>40182</v>
      </c>
      <c r="FU115" s="295" t="n">
        <v>31352</v>
      </c>
      <c r="FV115" s="295" t="n">
        <v>27600</v>
      </c>
      <c r="FW115" s="295" t="n">
        <v>27627</v>
      </c>
      <c r="FX115" s="295" t="n">
        <v>24917</v>
      </c>
      <c r="FY115" s="295" t="n">
        <v>23124</v>
      </c>
      <c r="FZ115" s="295" t="n">
        <v>18926</v>
      </c>
      <c r="GA115" s="295" t="n">
        <v>14329</v>
      </c>
      <c r="GB115" s="295" t="n">
        <v>11198</v>
      </c>
      <c r="GC115" s="295" t="n">
        <v>8460</v>
      </c>
      <c r="GD115" s="295" t="n">
        <v>5845</v>
      </c>
      <c r="GE115" s="310" t="n">
        <v>4973</v>
      </c>
      <c r="GH115" s="295" t="s">
        <v>475</v>
      </c>
      <c r="GI115" s="295" t="n">
        <v>499883</v>
      </c>
      <c r="GJ115" s="295" t="n">
        <v>49129</v>
      </c>
      <c r="GK115" s="295" t="n">
        <v>51406</v>
      </c>
      <c r="GL115" s="295" t="n">
        <v>52026</v>
      </c>
      <c r="GM115" s="295" t="n">
        <v>49712</v>
      </c>
      <c r="GN115" s="295" t="n">
        <v>43847</v>
      </c>
      <c r="GO115" s="295" t="n">
        <v>40898</v>
      </c>
      <c r="GP115" s="295" t="n">
        <v>32202</v>
      </c>
      <c r="GQ115" s="295" t="n">
        <v>28171</v>
      </c>
      <c r="GR115" s="295" t="n">
        <v>28086</v>
      </c>
      <c r="GS115" s="295" t="n">
        <v>25939</v>
      </c>
      <c r="GT115" s="295" t="n">
        <v>22879</v>
      </c>
      <c r="GU115" s="295" t="n">
        <v>18788</v>
      </c>
      <c r="GV115" s="295" t="n">
        <v>15367</v>
      </c>
      <c r="GW115" s="295" t="n">
        <v>13546</v>
      </c>
      <c r="GX115" s="295" t="n">
        <v>11024</v>
      </c>
      <c r="GY115" s="295" t="n">
        <v>8065</v>
      </c>
      <c r="GZ115" s="310" t="n">
        <v>8798</v>
      </c>
      <c r="HC115" s="203" t="s">
        <v>200</v>
      </c>
      <c r="HD115" s="204" t="s">
        <v>33</v>
      </c>
      <c r="HE115" s="204" t="n">
        <v>1</v>
      </c>
      <c r="HF115" s="205" t="n">
        <f aca="false">EV110</f>
        <v>3456504</v>
      </c>
      <c r="HG115" s="205" t="n">
        <f aca="false">X110</f>
        <v>892</v>
      </c>
      <c r="HH115" s="206" t="n">
        <f aca="false">HG115/HF115</f>
        <v>0.000258064217486802</v>
      </c>
      <c r="HI115" s="207" t="n">
        <f aca="false">2*HE115*HH115/(2+HE115*HH115)</f>
        <v>0.000258030923212659</v>
      </c>
      <c r="HK115" s="203" t="s">
        <v>200</v>
      </c>
      <c r="HL115" s="204" t="s">
        <v>33</v>
      </c>
      <c r="HM115" s="204" t="n">
        <v>1</v>
      </c>
      <c r="HN115" s="205" t="n">
        <f aca="false">FQ110</f>
        <v>1756088</v>
      </c>
      <c r="HO115" s="205" t="n">
        <f aca="false">BC110</f>
        <v>490</v>
      </c>
      <c r="HP115" s="206" t="n">
        <f aca="false">HO115/HN115</f>
        <v>0.000279029296937283</v>
      </c>
      <c r="HQ115" s="207" t="n">
        <f aca="false">2*HM115*HP115/(2+HM115*HP115)</f>
        <v>0.000278990373693371</v>
      </c>
      <c r="HS115" s="203" t="s">
        <v>200</v>
      </c>
      <c r="HT115" s="316" t="n">
        <v>41913</v>
      </c>
      <c r="HU115" s="316" t="n">
        <v>1</v>
      </c>
      <c r="HV115" s="205" t="n">
        <f aca="false">GL110</f>
        <v>1700416</v>
      </c>
      <c r="HW115" s="317" t="n">
        <f aca="false">CH110</f>
        <v>402</v>
      </c>
      <c r="HX115" s="206" t="n">
        <f aca="false">HW115/HV115</f>
        <v>0.000236412736647973</v>
      </c>
      <c r="HY115" s="207" t="n">
        <f aca="false">2*HU115*HX115/(2+HU115*HX115)</f>
        <v>0.000236384794459893</v>
      </c>
      <c r="HZ115" s="160" t="n">
        <f aca="false">HV115+HN115-HF115</f>
        <v>0</v>
      </c>
      <c r="IA115" s="160" t="n">
        <f aca="false">HW115+HO115-HG115</f>
        <v>0</v>
      </c>
      <c r="IC115" s="0" t="s">
        <v>476</v>
      </c>
      <c r="IJ115" s="0" t="s">
        <v>410</v>
      </c>
      <c r="IL115" s="0" t="s">
        <v>32</v>
      </c>
    </row>
    <row r="116" customFormat="false" ht="15" hidden="false" customHeight="false" outlineLevel="0" collapsed="false">
      <c r="A116" s="295" t="s">
        <v>475</v>
      </c>
      <c r="B116" s="295" t="n">
        <v>18561</v>
      </c>
      <c r="C116" s="295" t="n">
        <v>124</v>
      </c>
      <c r="D116" s="295" t="n">
        <v>3572</v>
      </c>
      <c r="E116" s="295" t="n">
        <v>5036</v>
      </c>
      <c r="F116" s="295" t="n">
        <v>4257</v>
      </c>
      <c r="G116" s="295" t="n">
        <v>3020</v>
      </c>
      <c r="H116" s="295" t="n">
        <v>1655</v>
      </c>
      <c r="I116" s="295" t="n">
        <v>515</v>
      </c>
      <c r="J116" s="295" t="n">
        <v>26</v>
      </c>
      <c r="K116" s="295" t="n">
        <v>0</v>
      </c>
      <c r="L116" s="310" t="n">
        <v>356</v>
      </c>
      <c r="N116" s="295" t="s">
        <v>475</v>
      </c>
      <c r="O116" s="295" t="n">
        <v>5907</v>
      </c>
      <c r="P116" s="295" t="n">
        <v>182</v>
      </c>
      <c r="Q116" s="295" t="n">
        <v>55</v>
      </c>
      <c r="R116" s="295" t="n">
        <v>87</v>
      </c>
      <c r="S116" s="295" t="n">
        <v>324</v>
      </c>
      <c r="T116" s="295" t="n">
        <v>19</v>
      </c>
      <c r="U116" s="295" t="n">
        <v>12</v>
      </c>
      <c r="V116" s="295" t="n">
        <v>7</v>
      </c>
      <c r="W116" s="295" t="n">
        <v>10</v>
      </c>
      <c r="X116" s="295" t="n">
        <v>31</v>
      </c>
      <c r="Y116" s="295" t="n">
        <v>33</v>
      </c>
      <c r="Z116" s="295" t="n">
        <v>79</v>
      </c>
      <c r="AA116" s="310" t="n">
        <v>66</v>
      </c>
      <c r="AB116" s="295"/>
      <c r="AC116" s="295" t="s">
        <v>475</v>
      </c>
      <c r="AD116" s="295" t="n">
        <v>82</v>
      </c>
      <c r="AE116" s="295" t="n">
        <v>70</v>
      </c>
      <c r="AF116" s="295" t="n">
        <v>110</v>
      </c>
      <c r="AG116" s="295" t="n">
        <v>149</v>
      </c>
      <c r="AH116" s="295" t="n">
        <v>201</v>
      </c>
      <c r="AI116" s="295" t="n">
        <v>326</v>
      </c>
      <c r="AJ116" s="295" t="n">
        <v>361</v>
      </c>
      <c r="AK116" s="295" t="n">
        <v>443</v>
      </c>
      <c r="AL116" s="295" t="n">
        <v>538</v>
      </c>
      <c r="AM116" s="295" t="n">
        <v>620</v>
      </c>
      <c r="AN116" s="295" t="n">
        <v>726</v>
      </c>
      <c r="AO116" s="295" t="n">
        <v>666</v>
      </c>
      <c r="AP116" s="295" t="n">
        <v>966</v>
      </c>
      <c r="AQ116" s="310" t="n">
        <v>68</v>
      </c>
      <c r="AS116" s="295" t="s">
        <v>475</v>
      </c>
      <c r="AT116" s="295" t="n">
        <v>3184</v>
      </c>
      <c r="AU116" s="295" t="n">
        <v>111</v>
      </c>
      <c r="AV116" s="295" t="n">
        <v>35</v>
      </c>
      <c r="AW116" s="295" t="n">
        <v>55</v>
      </c>
      <c r="AX116" s="295" t="n">
        <v>201</v>
      </c>
      <c r="AY116" s="295" t="n">
        <v>12</v>
      </c>
      <c r="AZ116" s="295" t="n">
        <v>9</v>
      </c>
      <c r="BA116" s="295" t="n">
        <v>4</v>
      </c>
      <c r="BB116" s="295" t="n">
        <v>5</v>
      </c>
      <c r="BC116" s="295" t="n">
        <v>18</v>
      </c>
      <c r="BD116" s="295" t="n">
        <v>24</v>
      </c>
      <c r="BE116" s="295" t="n">
        <v>47</v>
      </c>
      <c r="BF116" s="310" t="n">
        <v>45</v>
      </c>
      <c r="BG116" s="295"/>
      <c r="BH116" s="295" t="s">
        <v>475</v>
      </c>
      <c r="BI116" s="295" t="n">
        <v>62</v>
      </c>
      <c r="BJ116" s="295" t="n">
        <v>40</v>
      </c>
      <c r="BK116" s="295" t="n">
        <v>67</v>
      </c>
      <c r="BL116" s="295" t="n">
        <v>78</v>
      </c>
      <c r="BM116" s="295" t="n">
        <v>117</v>
      </c>
      <c r="BN116" s="295" t="n">
        <v>210</v>
      </c>
      <c r="BO116" s="295" t="n">
        <v>243</v>
      </c>
      <c r="BP116" s="295" t="n">
        <v>276</v>
      </c>
      <c r="BQ116" s="295" t="n">
        <v>338</v>
      </c>
      <c r="BR116" s="295" t="n">
        <v>345</v>
      </c>
      <c r="BS116" s="295" t="n">
        <v>375</v>
      </c>
      <c r="BT116" s="295" t="n">
        <v>308</v>
      </c>
      <c r="BU116" s="295" t="n">
        <v>332</v>
      </c>
      <c r="BV116" s="310" t="n">
        <v>28</v>
      </c>
      <c r="BX116" s="295" t="s">
        <v>475</v>
      </c>
      <c r="BY116" s="295" t="n">
        <v>2691</v>
      </c>
      <c r="BZ116" s="295" t="n">
        <v>71</v>
      </c>
      <c r="CA116" s="295" t="n">
        <v>20</v>
      </c>
      <c r="CB116" s="295" t="n">
        <v>32</v>
      </c>
      <c r="CC116" s="295" t="n">
        <v>123</v>
      </c>
      <c r="CD116" s="295" t="n">
        <v>7</v>
      </c>
      <c r="CE116" s="295" t="n">
        <v>3</v>
      </c>
      <c r="CF116" s="295" t="n">
        <v>3</v>
      </c>
      <c r="CG116" s="295" t="n">
        <v>5</v>
      </c>
      <c r="CH116" s="295" t="n">
        <v>13</v>
      </c>
      <c r="CI116" s="295" t="n">
        <v>9</v>
      </c>
      <c r="CJ116" s="295" t="n">
        <v>32</v>
      </c>
      <c r="CK116" s="310" t="n">
        <v>21</v>
      </c>
      <c r="CL116" s="295"/>
      <c r="CM116" s="295" t="s">
        <v>475</v>
      </c>
      <c r="CN116" s="295" t="n">
        <v>20</v>
      </c>
      <c r="CO116" s="295" t="n">
        <v>30</v>
      </c>
      <c r="CP116" s="295" t="n">
        <v>43</v>
      </c>
      <c r="CQ116" s="295" t="n">
        <v>71</v>
      </c>
      <c r="CR116" s="295" t="n">
        <v>84</v>
      </c>
      <c r="CS116" s="295" t="n">
        <v>115</v>
      </c>
      <c r="CT116" s="295" t="n">
        <v>118</v>
      </c>
      <c r="CU116" s="295" t="n">
        <v>166</v>
      </c>
      <c r="CV116" s="295" t="n">
        <v>200</v>
      </c>
      <c r="CW116" s="295" t="n">
        <v>275</v>
      </c>
      <c r="CX116" s="295" t="n">
        <v>351</v>
      </c>
      <c r="CY116" s="295" t="n">
        <v>357</v>
      </c>
      <c r="CZ116" s="295" t="n">
        <v>632</v>
      </c>
      <c r="DA116" s="310" t="n">
        <v>13</v>
      </c>
      <c r="DD116" s="295" t="s">
        <v>477</v>
      </c>
      <c r="DE116" s="295" t="n">
        <v>6.2</v>
      </c>
      <c r="DF116" s="295" t="n">
        <v>18.9</v>
      </c>
      <c r="DG116" s="295" t="n">
        <v>1.1</v>
      </c>
      <c r="DH116" s="295" t="n">
        <v>0.4</v>
      </c>
      <c r="DI116" s="295" t="n">
        <v>1</v>
      </c>
      <c r="DJ116" s="295" t="n">
        <v>1.1</v>
      </c>
      <c r="DK116" s="295" t="n">
        <v>2.3</v>
      </c>
      <c r="DL116" s="295" t="n">
        <v>5.9</v>
      </c>
      <c r="DM116" s="295" t="n">
        <v>14.5</v>
      </c>
      <c r="DN116" s="295" t="n">
        <v>31.6</v>
      </c>
      <c r="DO116" s="310" t="n">
        <v>100.2</v>
      </c>
      <c r="DQ116" s="295" t="s">
        <v>477</v>
      </c>
      <c r="DR116" s="295" t="n">
        <v>7.2</v>
      </c>
      <c r="DS116" s="295" t="n">
        <v>22</v>
      </c>
      <c r="DT116" s="295" t="n">
        <v>1.2</v>
      </c>
      <c r="DU116" s="295" t="n">
        <v>0.5</v>
      </c>
      <c r="DV116" s="295" t="n">
        <v>1.3</v>
      </c>
      <c r="DW116" s="295" t="n">
        <v>1.5</v>
      </c>
      <c r="DX116" s="295" t="n">
        <v>2.5</v>
      </c>
      <c r="DY116" s="295" t="n">
        <v>7.8</v>
      </c>
      <c r="DZ116" s="295" t="n">
        <v>19.5</v>
      </c>
      <c r="EA116" s="295" t="n">
        <v>43</v>
      </c>
      <c r="EB116" s="310" t="n">
        <v>120.7</v>
      </c>
      <c r="ED116" s="295" t="s">
        <v>477</v>
      </c>
      <c r="EE116" s="295" t="n">
        <v>5.2</v>
      </c>
      <c r="EF116" s="295" t="n">
        <v>15.8</v>
      </c>
      <c r="EG116" s="295" t="n">
        <v>1.1</v>
      </c>
      <c r="EH116" s="295" t="n">
        <v>0.3</v>
      </c>
      <c r="EI116" s="295" t="n">
        <v>0.6</v>
      </c>
      <c r="EJ116" s="295" t="n">
        <v>0.7</v>
      </c>
      <c r="EK116" s="295" t="n">
        <v>2.1</v>
      </c>
      <c r="EL116" s="295" t="n">
        <v>3.9</v>
      </c>
      <c r="EM116" s="295" t="n">
        <v>9.5</v>
      </c>
      <c r="EN116" s="295" t="n">
        <v>22.3</v>
      </c>
      <c r="EO116" s="310" t="n">
        <v>86.1</v>
      </c>
      <c r="ER116" s="295" t="s">
        <v>477</v>
      </c>
      <c r="ES116" s="295" t="n">
        <v>1033865</v>
      </c>
      <c r="ET116" s="295" t="n">
        <v>102527</v>
      </c>
      <c r="EU116" s="295" t="n">
        <v>113098</v>
      </c>
      <c r="EV116" s="295" t="n">
        <v>118305</v>
      </c>
      <c r="EW116" s="295" t="n">
        <v>108524</v>
      </c>
      <c r="EX116" s="295" t="n">
        <v>95688</v>
      </c>
      <c r="EY116" s="295" t="n">
        <v>82834</v>
      </c>
      <c r="EZ116" s="295" t="n">
        <v>65718</v>
      </c>
      <c r="FA116" s="295" t="n">
        <v>57878</v>
      </c>
      <c r="FB116" s="295" t="n">
        <v>57385</v>
      </c>
      <c r="FC116" s="295" t="n">
        <v>53215</v>
      </c>
      <c r="FD116" s="295" t="n">
        <v>46946</v>
      </c>
      <c r="FE116" s="295" t="n">
        <v>36721</v>
      </c>
      <c r="FF116" s="295" t="n">
        <v>28558</v>
      </c>
      <c r="FG116" s="295" t="n">
        <v>24237</v>
      </c>
      <c r="FH116" s="295" t="n">
        <v>19037</v>
      </c>
      <c r="FI116" s="295" t="n">
        <v>13148</v>
      </c>
      <c r="FJ116" s="310" t="n">
        <v>10046</v>
      </c>
      <c r="FM116" s="295" t="s">
        <v>477</v>
      </c>
      <c r="FN116" s="295" t="n">
        <v>517308</v>
      </c>
      <c r="FO116" s="295" t="n">
        <v>52106</v>
      </c>
      <c r="FP116" s="295" t="n">
        <v>57669</v>
      </c>
      <c r="FQ116" s="295" t="n">
        <v>60121</v>
      </c>
      <c r="FR116" s="295" t="n">
        <v>55437</v>
      </c>
      <c r="FS116" s="295" t="n">
        <v>48605</v>
      </c>
      <c r="FT116" s="295" t="n">
        <v>41597</v>
      </c>
      <c r="FU116" s="295" t="n">
        <v>32522</v>
      </c>
      <c r="FV116" s="295" t="n">
        <v>28659</v>
      </c>
      <c r="FW116" s="295" t="n">
        <v>28655</v>
      </c>
      <c r="FX116" s="295" t="n">
        <v>26487</v>
      </c>
      <c r="FY116" s="295" t="n">
        <v>23755</v>
      </c>
      <c r="FZ116" s="295" t="n">
        <v>18796</v>
      </c>
      <c r="GA116" s="295" t="n">
        <v>13925</v>
      </c>
      <c r="GB116" s="295" t="n">
        <v>11147</v>
      </c>
      <c r="GC116" s="295" t="n">
        <v>8368</v>
      </c>
      <c r="GD116" s="295" t="n">
        <v>5550</v>
      </c>
      <c r="GE116" s="310" t="n">
        <v>3909</v>
      </c>
      <c r="GH116" s="295" t="s">
        <v>477</v>
      </c>
      <c r="GI116" s="295" t="n">
        <v>516557</v>
      </c>
      <c r="GJ116" s="295" t="n">
        <v>50421</v>
      </c>
      <c r="GK116" s="295" t="n">
        <v>55429</v>
      </c>
      <c r="GL116" s="295" t="n">
        <v>58184</v>
      </c>
      <c r="GM116" s="295" t="n">
        <v>53087</v>
      </c>
      <c r="GN116" s="295" t="n">
        <v>47083</v>
      </c>
      <c r="GO116" s="295" t="n">
        <v>41237</v>
      </c>
      <c r="GP116" s="295" t="n">
        <v>33196</v>
      </c>
      <c r="GQ116" s="295" t="n">
        <v>29219</v>
      </c>
      <c r="GR116" s="295" t="n">
        <v>28730</v>
      </c>
      <c r="GS116" s="295" t="n">
        <v>26728</v>
      </c>
      <c r="GT116" s="295" t="n">
        <v>23191</v>
      </c>
      <c r="GU116" s="295" t="n">
        <v>17925</v>
      </c>
      <c r="GV116" s="295" t="n">
        <v>14633</v>
      </c>
      <c r="GW116" s="295" t="n">
        <v>13090</v>
      </c>
      <c r="GX116" s="295" t="n">
        <v>10669</v>
      </c>
      <c r="GY116" s="295" t="n">
        <v>7598</v>
      </c>
      <c r="GZ116" s="310" t="n">
        <v>6137</v>
      </c>
      <c r="HC116" s="196" t="s">
        <v>202</v>
      </c>
      <c r="HD116" s="197" t="s">
        <v>34</v>
      </c>
      <c r="HE116" s="197" t="n">
        <v>1</v>
      </c>
      <c r="HF116" s="198" t="n">
        <f aca="false">EW110</f>
        <v>3382643</v>
      </c>
      <c r="HG116" s="198" t="n">
        <f aca="false">Y110</f>
        <v>1083</v>
      </c>
      <c r="HH116" s="199" t="n">
        <f aca="false">HG116/HF116</f>
        <v>0.000320163848209817</v>
      </c>
      <c r="HI116" s="200" t="n">
        <f aca="false">2*HE116*HH116/(2+HE116*HH116)</f>
        <v>0.000320112603968243</v>
      </c>
      <c r="HK116" s="196" t="s">
        <v>202</v>
      </c>
      <c r="HL116" s="197" t="s">
        <v>34</v>
      </c>
      <c r="HM116" s="197" t="n">
        <v>1</v>
      </c>
      <c r="HN116" s="198" t="n">
        <f aca="false">FR110</f>
        <v>1717102</v>
      </c>
      <c r="HO116" s="198" t="n">
        <f aca="false">BD110</f>
        <v>656</v>
      </c>
      <c r="HP116" s="199" t="n">
        <f aca="false">HO116/HN116</f>
        <v>0.000382039040196797</v>
      </c>
      <c r="HQ116" s="200" t="n">
        <f aca="false">2*HM116*HP116/(2+HM116*HP116)</f>
        <v>0.000381966077220032</v>
      </c>
      <c r="HS116" s="196" t="s">
        <v>202</v>
      </c>
      <c r="HT116" s="313" t="s">
        <v>34</v>
      </c>
      <c r="HU116" s="313" t="n">
        <v>1</v>
      </c>
      <c r="HV116" s="198" t="n">
        <f aca="false">GM110</f>
        <v>1665541</v>
      </c>
      <c r="HW116" s="314" t="n">
        <f aca="false">CI110</f>
        <v>427</v>
      </c>
      <c r="HX116" s="199" t="n">
        <f aca="false">HW116/HV116</f>
        <v>0.000256373154428501</v>
      </c>
      <c r="HY116" s="200" t="n">
        <f aca="false">2*HU116*HX116/(2+HU116*HX116)</f>
        <v>0.000256340295043477</v>
      </c>
      <c r="HZ116" s="160" t="n">
        <f aca="false">HV116+HN116-HF116</f>
        <v>0</v>
      </c>
      <c r="IA116" s="160" t="n">
        <f aca="false">HW116+HO116-HG116</f>
        <v>0</v>
      </c>
    </row>
    <row r="117" customFormat="false" ht="15" hidden="false" customHeight="false" outlineLevel="0" collapsed="false">
      <c r="A117" s="295" t="s">
        <v>477</v>
      </c>
      <c r="B117" s="295" t="n">
        <v>20235</v>
      </c>
      <c r="C117" s="295" t="n">
        <v>270</v>
      </c>
      <c r="D117" s="295" t="n">
        <v>4639</v>
      </c>
      <c r="E117" s="295" t="n">
        <v>5622</v>
      </c>
      <c r="F117" s="295" t="n">
        <v>4698</v>
      </c>
      <c r="G117" s="295" t="n">
        <v>3054</v>
      </c>
      <c r="H117" s="295" t="n">
        <v>1404</v>
      </c>
      <c r="I117" s="295" t="n">
        <v>414</v>
      </c>
      <c r="J117" s="295" t="n">
        <v>29</v>
      </c>
      <c r="K117" s="295" t="n">
        <v>7</v>
      </c>
      <c r="L117" s="310" t="n">
        <v>98</v>
      </c>
      <c r="N117" s="295" t="s">
        <v>477</v>
      </c>
      <c r="O117" s="295" t="n">
        <v>6425</v>
      </c>
      <c r="P117" s="295" t="n">
        <v>200</v>
      </c>
      <c r="Q117" s="295" t="n">
        <v>51</v>
      </c>
      <c r="R117" s="295" t="n">
        <v>131</v>
      </c>
      <c r="S117" s="295" t="n">
        <v>382</v>
      </c>
      <c r="T117" s="295" t="n">
        <v>54</v>
      </c>
      <c r="U117" s="295" t="n">
        <v>20</v>
      </c>
      <c r="V117" s="295" t="n">
        <v>11</v>
      </c>
      <c r="W117" s="295" t="n">
        <v>8</v>
      </c>
      <c r="X117" s="295" t="n">
        <v>44</v>
      </c>
      <c r="Y117" s="295" t="n">
        <v>54</v>
      </c>
      <c r="Z117" s="295" t="n">
        <v>107</v>
      </c>
      <c r="AA117" s="310" t="n">
        <v>92</v>
      </c>
      <c r="AB117" s="295"/>
      <c r="AC117" s="295" t="s">
        <v>477</v>
      </c>
      <c r="AD117" s="295" t="n">
        <v>93</v>
      </c>
      <c r="AE117" s="295" t="n">
        <v>66</v>
      </c>
      <c r="AF117" s="295" t="n">
        <v>95</v>
      </c>
      <c r="AG117" s="295" t="n">
        <v>172</v>
      </c>
      <c r="AH117" s="295" t="n">
        <v>238</v>
      </c>
      <c r="AI117" s="295" t="n">
        <v>348</v>
      </c>
      <c r="AJ117" s="295" t="n">
        <v>432</v>
      </c>
      <c r="AK117" s="295" t="n">
        <v>514</v>
      </c>
      <c r="AL117" s="295" t="n">
        <v>641</v>
      </c>
      <c r="AM117" s="295" t="n">
        <v>728</v>
      </c>
      <c r="AN117" s="295" t="n">
        <v>803</v>
      </c>
      <c r="AO117" s="295" t="n">
        <v>687</v>
      </c>
      <c r="AP117" s="295" t="n">
        <v>834</v>
      </c>
      <c r="AQ117" s="310" t="n">
        <v>2</v>
      </c>
      <c r="AS117" s="295" t="s">
        <v>477</v>
      </c>
      <c r="AT117" s="295" t="n">
        <v>3736</v>
      </c>
      <c r="AU117" s="295" t="n">
        <v>122</v>
      </c>
      <c r="AV117" s="295" t="n">
        <v>27</v>
      </c>
      <c r="AW117" s="295" t="n">
        <v>75</v>
      </c>
      <c r="AX117" s="295" t="n">
        <v>224</v>
      </c>
      <c r="AY117" s="295" t="n">
        <v>26</v>
      </c>
      <c r="AZ117" s="295" t="n">
        <v>11</v>
      </c>
      <c r="BA117" s="295" t="n">
        <v>7</v>
      </c>
      <c r="BB117" s="295" t="n">
        <v>6</v>
      </c>
      <c r="BC117" s="295" t="n">
        <v>22</v>
      </c>
      <c r="BD117" s="295" t="n">
        <v>38</v>
      </c>
      <c r="BE117" s="295" t="n">
        <v>74</v>
      </c>
      <c r="BF117" s="310" t="n">
        <v>64</v>
      </c>
      <c r="BG117" s="295"/>
      <c r="BH117" s="295" t="s">
        <v>477</v>
      </c>
      <c r="BI117" s="295" t="n">
        <v>62</v>
      </c>
      <c r="BJ117" s="295" t="n">
        <v>46</v>
      </c>
      <c r="BK117" s="295" t="n">
        <v>50</v>
      </c>
      <c r="BL117" s="295" t="n">
        <v>96</v>
      </c>
      <c r="BM117" s="295" t="n">
        <v>152</v>
      </c>
      <c r="BN117" s="295" t="n">
        <v>238</v>
      </c>
      <c r="BO117" s="295" t="n">
        <v>295</v>
      </c>
      <c r="BP117" s="295" t="n">
        <v>343</v>
      </c>
      <c r="BQ117" s="295" t="n">
        <v>396</v>
      </c>
      <c r="BR117" s="295" t="n">
        <v>443</v>
      </c>
      <c r="BS117" s="295" t="n">
        <v>464</v>
      </c>
      <c r="BT117" s="295" t="n">
        <v>347</v>
      </c>
      <c r="BU117" s="295" t="n">
        <v>331</v>
      </c>
      <c r="BV117" s="310" t="n">
        <v>1</v>
      </c>
      <c r="BX117" s="295" t="s">
        <v>477</v>
      </c>
      <c r="BY117" s="295" t="n">
        <v>2689</v>
      </c>
      <c r="BZ117" s="295" t="n">
        <v>78</v>
      </c>
      <c r="CA117" s="295" t="n">
        <v>24</v>
      </c>
      <c r="CB117" s="295" t="n">
        <v>56</v>
      </c>
      <c r="CC117" s="295" t="n">
        <v>158</v>
      </c>
      <c r="CD117" s="295" t="n">
        <v>28</v>
      </c>
      <c r="CE117" s="295" t="n">
        <v>9</v>
      </c>
      <c r="CF117" s="295" t="n">
        <v>4</v>
      </c>
      <c r="CG117" s="295" t="n">
        <v>2</v>
      </c>
      <c r="CH117" s="295" t="n">
        <v>22</v>
      </c>
      <c r="CI117" s="295" t="n">
        <v>16</v>
      </c>
      <c r="CJ117" s="295" t="n">
        <v>33</v>
      </c>
      <c r="CK117" s="310" t="n">
        <v>28</v>
      </c>
      <c r="CL117" s="295"/>
      <c r="CM117" s="295" t="s">
        <v>477</v>
      </c>
      <c r="CN117" s="295" t="n">
        <v>31</v>
      </c>
      <c r="CO117" s="295" t="n">
        <v>20</v>
      </c>
      <c r="CP117" s="295" t="n">
        <v>45</v>
      </c>
      <c r="CQ117" s="295" t="n">
        <v>76</v>
      </c>
      <c r="CR117" s="295" t="n">
        <v>86</v>
      </c>
      <c r="CS117" s="295" t="n">
        <v>110</v>
      </c>
      <c r="CT117" s="295" t="n">
        <v>137</v>
      </c>
      <c r="CU117" s="295" t="n">
        <v>171</v>
      </c>
      <c r="CV117" s="295" t="n">
        <v>245</v>
      </c>
      <c r="CW117" s="295" t="n">
        <v>285</v>
      </c>
      <c r="CX117" s="295" t="n">
        <v>339</v>
      </c>
      <c r="CY117" s="295" t="n">
        <v>340</v>
      </c>
      <c r="CZ117" s="295" t="n">
        <v>503</v>
      </c>
      <c r="DA117" s="310" t="n">
        <v>1</v>
      </c>
      <c r="DD117" s="295" t="s">
        <v>478</v>
      </c>
      <c r="DE117" s="295" t="n">
        <v>5.7</v>
      </c>
      <c r="DF117" s="295" t="n">
        <v>11.5</v>
      </c>
      <c r="DG117" s="295" t="n">
        <v>0.4</v>
      </c>
      <c r="DH117" s="295" t="n">
        <v>0.3</v>
      </c>
      <c r="DI117" s="295" t="n">
        <v>1</v>
      </c>
      <c r="DJ117" s="295" t="n">
        <v>1.3</v>
      </c>
      <c r="DK117" s="295" t="n">
        <v>1.8</v>
      </c>
      <c r="DL117" s="295" t="n">
        <v>5.6</v>
      </c>
      <c r="DM117" s="295" t="n">
        <v>11</v>
      </c>
      <c r="DN117" s="295" t="n">
        <v>24.3</v>
      </c>
      <c r="DO117" s="310" t="n">
        <v>84.7</v>
      </c>
      <c r="DQ117" s="295" t="s">
        <v>478</v>
      </c>
      <c r="DR117" s="295" t="n">
        <v>6.8</v>
      </c>
      <c r="DS117" s="295" t="n">
        <v>13.5</v>
      </c>
      <c r="DT117" s="295" t="n">
        <v>0.5</v>
      </c>
      <c r="DU117" s="295" t="n">
        <v>0.2</v>
      </c>
      <c r="DV117" s="295" t="n">
        <v>1.5</v>
      </c>
      <c r="DW117" s="295" t="n">
        <v>2</v>
      </c>
      <c r="DX117" s="295" t="n">
        <v>2.5</v>
      </c>
      <c r="DY117" s="295" t="n">
        <v>7.6</v>
      </c>
      <c r="DZ117" s="295" t="n">
        <v>15.4</v>
      </c>
      <c r="EA117" s="295" t="n">
        <v>34.2</v>
      </c>
      <c r="EB117" s="310" t="n">
        <v>101</v>
      </c>
      <c r="ED117" s="295" t="s">
        <v>478</v>
      </c>
      <c r="EE117" s="295" t="n">
        <v>4.6</v>
      </c>
      <c r="EF117" s="295" t="n">
        <v>9.4</v>
      </c>
      <c r="EG117" s="295" t="n">
        <v>0.3</v>
      </c>
      <c r="EH117" s="295" t="n">
        <v>0.4</v>
      </c>
      <c r="EI117" s="295" t="n">
        <v>0.5</v>
      </c>
      <c r="EJ117" s="295" t="n">
        <v>0.7</v>
      </c>
      <c r="EK117" s="295" t="n">
        <v>1.2</v>
      </c>
      <c r="EL117" s="295" t="n">
        <v>3.6</v>
      </c>
      <c r="EM117" s="295" t="n">
        <v>6.7</v>
      </c>
      <c r="EN117" s="295" t="n">
        <v>15.6</v>
      </c>
      <c r="EO117" s="310" t="n">
        <v>74</v>
      </c>
      <c r="ER117" s="295" t="s">
        <v>478</v>
      </c>
      <c r="ES117" s="295" t="n">
        <v>450549</v>
      </c>
      <c r="ET117" s="295" t="n">
        <v>40910</v>
      </c>
      <c r="EU117" s="295" t="n">
        <v>41133</v>
      </c>
      <c r="EV117" s="295" t="n">
        <v>43413</v>
      </c>
      <c r="EW117" s="295" t="n">
        <v>42828</v>
      </c>
      <c r="EX117" s="295" t="n">
        <v>39106</v>
      </c>
      <c r="EY117" s="295" t="n">
        <v>36675</v>
      </c>
      <c r="EZ117" s="295" t="n">
        <v>33509</v>
      </c>
      <c r="FA117" s="295" t="n">
        <v>29893</v>
      </c>
      <c r="FB117" s="295" t="n">
        <v>28667</v>
      </c>
      <c r="FC117" s="295" t="n">
        <v>25887</v>
      </c>
      <c r="FD117" s="295" t="n">
        <v>23033</v>
      </c>
      <c r="FE117" s="295" t="n">
        <v>18572</v>
      </c>
      <c r="FF117" s="295" t="n">
        <v>14594</v>
      </c>
      <c r="FG117" s="295" t="n">
        <v>11938</v>
      </c>
      <c r="FH117" s="295" t="n">
        <v>8789</v>
      </c>
      <c r="FI117" s="295" t="n">
        <v>6193</v>
      </c>
      <c r="FJ117" s="310" t="n">
        <v>5409</v>
      </c>
      <c r="FM117" s="295" t="s">
        <v>478</v>
      </c>
      <c r="FN117" s="295" t="n">
        <v>226124</v>
      </c>
      <c r="FO117" s="295" t="n">
        <v>20712</v>
      </c>
      <c r="FP117" s="295" t="n">
        <v>21045</v>
      </c>
      <c r="FQ117" s="295" t="n">
        <v>22186</v>
      </c>
      <c r="FR117" s="295" t="n">
        <v>21714</v>
      </c>
      <c r="FS117" s="295" t="n">
        <v>20001</v>
      </c>
      <c r="FT117" s="295" t="n">
        <v>18710</v>
      </c>
      <c r="FU117" s="295" t="n">
        <v>16908</v>
      </c>
      <c r="FV117" s="295" t="n">
        <v>15029</v>
      </c>
      <c r="FW117" s="295" t="n">
        <v>14470</v>
      </c>
      <c r="FX117" s="295" t="n">
        <v>13037</v>
      </c>
      <c r="FY117" s="295" t="n">
        <v>11452</v>
      </c>
      <c r="FZ117" s="295" t="n">
        <v>9303</v>
      </c>
      <c r="GA117" s="295" t="n">
        <v>7213</v>
      </c>
      <c r="GB117" s="295" t="n">
        <v>5768</v>
      </c>
      <c r="GC117" s="295" t="n">
        <v>3964</v>
      </c>
      <c r="GD117" s="295" t="n">
        <v>2642</v>
      </c>
      <c r="GE117" s="310" t="n">
        <v>1970</v>
      </c>
      <c r="GH117" s="295" t="s">
        <v>478</v>
      </c>
      <c r="GI117" s="295" t="n">
        <v>224425</v>
      </c>
      <c r="GJ117" s="295" t="n">
        <v>20198</v>
      </c>
      <c r="GK117" s="295" t="n">
        <v>20088</v>
      </c>
      <c r="GL117" s="295" t="n">
        <v>21227</v>
      </c>
      <c r="GM117" s="295" t="n">
        <v>21114</v>
      </c>
      <c r="GN117" s="295" t="n">
        <v>19105</v>
      </c>
      <c r="GO117" s="295" t="n">
        <v>17965</v>
      </c>
      <c r="GP117" s="295" t="n">
        <v>16601</v>
      </c>
      <c r="GQ117" s="295" t="n">
        <v>14864</v>
      </c>
      <c r="GR117" s="295" t="n">
        <v>14197</v>
      </c>
      <c r="GS117" s="295" t="n">
        <v>12850</v>
      </c>
      <c r="GT117" s="295" t="n">
        <v>11581</v>
      </c>
      <c r="GU117" s="295" t="n">
        <v>9269</v>
      </c>
      <c r="GV117" s="295" t="n">
        <v>7381</v>
      </c>
      <c r="GW117" s="295" t="n">
        <v>6170</v>
      </c>
      <c r="GX117" s="295" t="n">
        <v>4825</v>
      </c>
      <c r="GY117" s="295" t="n">
        <v>3551</v>
      </c>
      <c r="GZ117" s="310" t="n">
        <v>3439</v>
      </c>
      <c r="HC117" s="203" t="s">
        <v>203</v>
      </c>
      <c r="HD117" s="204" t="s">
        <v>35</v>
      </c>
      <c r="HE117" s="204" t="n">
        <v>1</v>
      </c>
      <c r="HF117" s="205" t="n">
        <f aca="false">EX110</f>
        <v>3238391</v>
      </c>
      <c r="HG117" s="205" t="n">
        <f aca="false">Z110</f>
        <v>2398</v>
      </c>
      <c r="HH117" s="206" t="n">
        <f aca="false">HG117/HF117</f>
        <v>0.000740491188371015</v>
      </c>
      <c r="HI117" s="207" t="n">
        <f aca="false">2*HE117*HH117/(2+HE117*HH117)</f>
        <v>0.000740217126241284</v>
      </c>
      <c r="HK117" s="203" t="s">
        <v>203</v>
      </c>
      <c r="HL117" s="204" t="s">
        <v>35</v>
      </c>
      <c r="HM117" s="204" t="n">
        <v>1</v>
      </c>
      <c r="HN117" s="205" t="n">
        <f aca="false">FS110</f>
        <v>1637640</v>
      </c>
      <c r="HO117" s="205" t="n">
        <f aca="false">BE110</f>
        <v>1669</v>
      </c>
      <c r="HP117" s="206" t="n">
        <f aca="false">HO117/HN117</f>
        <v>0.00101914950782834</v>
      </c>
      <c r="HQ117" s="207" t="n">
        <f aca="false">2*HM117*HP117/(2+HM117*HP117)</f>
        <v>0.00101863043947281</v>
      </c>
      <c r="HS117" s="203" t="s">
        <v>203</v>
      </c>
      <c r="HT117" s="316" t="s">
        <v>35</v>
      </c>
      <c r="HU117" s="316" t="n">
        <v>1</v>
      </c>
      <c r="HV117" s="205" t="n">
        <f aca="false">GN110</f>
        <v>1600751</v>
      </c>
      <c r="HW117" s="317" t="n">
        <f aca="false">CJ110</f>
        <v>727</v>
      </c>
      <c r="HX117" s="206" t="n">
        <f aca="false">HW117/HV117</f>
        <v>0.00045416182779208</v>
      </c>
      <c r="HY117" s="207" t="n">
        <f aca="false">2*HU117*HX117/(2+HU117*HX117)</f>
        <v>0.000454058719723043</v>
      </c>
      <c r="HZ117" s="160" t="n">
        <f aca="false">HV117+HN117-HF117</f>
        <v>0</v>
      </c>
      <c r="IA117" s="160" t="n">
        <f aca="false">HW117+HO117-HG117</f>
        <v>-2</v>
      </c>
      <c r="IC117" s="132" t="n">
        <f aca="false">SUM(IC108:IC112)</f>
        <v>1001500</v>
      </c>
      <c r="ID117" s="132" t="n">
        <f aca="false">SUM(ID108:ID112)</f>
        <v>1024794</v>
      </c>
      <c r="IE117" s="132" t="n">
        <f aca="false">SUM(IE108:IE112)</f>
        <v>1047701</v>
      </c>
      <c r="IF117" s="132" t="n">
        <f aca="false">SUM(IF108:IF112)</f>
        <v>1070447</v>
      </c>
      <c r="IG117" s="132" t="n">
        <f aca="false">SUM(IG108:IG112)</f>
        <v>1093149</v>
      </c>
      <c r="IH117" s="132" t="n">
        <f aca="false">SUM(IH108:IH112)</f>
        <v>1116034</v>
      </c>
      <c r="IJ117" s="132" t="n">
        <f aca="false">SUM(IJ108:IJ112)</f>
        <v>329851</v>
      </c>
      <c r="IK117" s="132"/>
      <c r="IL117" s="132" t="n">
        <f aca="false">SUM(IL108:IL112)</f>
        <v>671649</v>
      </c>
    </row>
    <row r="118" customFormat="false" ht="15" hidden="false" customHeight="false" outlineLevel="0" collapsed="false">
      <c r="A118" s="295" t="s">
        <v>478</v>
      </c>
      <c r="B118" s="295" t="n">
        <v>8994</v>
      </c>
      <c r="C118" s="295" t="n">
        <v>49</v>
      </c>
      <c r="D118" s="295" t="n">
        <v>1528</v>
      </c>
      <c r="E118" s="295" t="n">
        <v>2463</v>
      </c>
      <c r="F118" s="295" t="n">
        <v>2360</v>
      </c>
      <c r="G118" s="295" t="n">
        <v>1627</v>
      </c>
      <c r="H118" s="295" t="n">
        <v>761</v>
      </c>
      <c r="I118" s="295" t="n">
        <v>193</v>
      </c>
      <c r="J118" s="295" t="n">
        <v>9</v>
      </c>
      <c r="K118" s="295" t="n">
        <v>0</v>
      </c>
      <c r="L118" s="310" t="n">
        <v>4</v>
      </c>
      <c r="N118" s="295" t="s">
        <v>478</v>
      </c>
      <c r="O118" s="295" t="n">
        <v>2564</v>
      </c>
      <c r="P118" s="295" t="n">
        <v>61</v>
      </c>
      <c r="Q118" s="295" t="n">
        <v>18</v>
      </c>
      <c r="R118" s="295" t="n">
        <v>24</v>
      </c>
      <c r="S118" s="295" t="n">
        <v>103</v>
      </c>
      <c r="T118" s="295" t="n">
        <v>4</v>
      </c>
      <c r="U118" s="295" t="n">
        <v>4</v>
      </c>
      <c r="V118" s="295" t="n">
        <v>3</v>
      </c>
      <c r="W118" s="295" t="n">
        <v>2</v>
      </c>
      <c r="X118" s="295" t="n">
        <v>11</v>
      </c>
      <c r="Y118" s="295" t="n">
        <v>13</v>
      </c>
      <c r="Z118" s="295" t="n">
        <v>31</v>
      </c>
      <c r="AA118" s="310" t="n">
        <v>50</v>
      </c>
      <c r="AB118" s="295"/>
      <c r="AC118" s="295" t="s">
        <v>478</v>
      </c>
      <c r="AD118" s="295" t="n">
        <v>42</v>
      </c>
      <c r="AE118" s="295" t="n">
        <v>52</v>
      </c>
      <c r="AF118" s="295" t="n">
        <v>48</v>
      </c>
      <c r="AG118" s="295" t="n">
        <v>60</v>
      </c>
      <c r="AH118" s="295" t="n">
        <v>118</v>
      </c>
      <c r="AI118" s="295" t="n">
        <v>156</v>
      </c>
      <c r="AJ118" s="295" t="n">
        <v>161</v>
      </c>
      <c r="AK118" s="295" t="n">
        <v>205</v>
      </c>
      <c r="AL118" s="295" t="n">
        <v>240</v>
      </c>
      <c r="AM118" s="295" t="n">
        <v>264</v>
      </c>
      <c r="AN118" s="295" t="n">
        <v>315</v>
      </c>
      <c r="AO118" s="295" t="n">
        <v>295</v>
      </c>
      <c r="AP118" s="295" t="n">
        <v>373</v>
      </c>
      <c r="AQ118" s="310" t="n">
        <v>14</v>
      </c>
      <c r="AS118" s="295" t="s">
        <v>478</v>
      </c>
      <c r="AT118" s="295" t="n">
        <v>1534</v>
      </c>
      <c r="AU118" s="295" t="n">
        <v>38</v>
      </c>
      <c r="AV118" s="295" t="n">
        <v>11</v>
      </c>
      <c r="AW118" s="295" t="n">
        <v>13</v>
      </c>
      <c r="AX118" s="295" t="n">
        <v>62</v>
      </c>
      <c r="AY118" s="295" t="n">
        <v>3</v>
      </c>
      <c r="AZ118" s="295" t="n">
        <v>3</v>
      </c>
      <c r="BA118" s="295" t="n">
        <v>1</v>
      </c>
      <c r="BB118" s="295" t="n">
        <v>1</v>
      </c>
      <c r="BC118" s="295" t="n">
        <v>3</v>
      </c>
      <c r="BD118" s="295" t="n">
        <v>6</v>
      </c>
      <c r="BE118" s="295" t="n">
        <v>25</v>
      </c>
      <c r="BF118" s="310" t="n">
        <v>37</v>
      </c>
      <c r="BG118" s="295"/>
      <c r="BH118" s="295" t="s">
        <v>478</v>
      </c>
      <c r="BI118" s="295" t="n">
        <v>32</v>
      </c>
      <c r="BJ118" s="295" t="n">
        <v>38</v>
      </c>
      <c r="BK118" s="295" t="n">
        <v>32</v>
      </c>
      <c r="BL118" s="295" t="n">
        <v>42</v>
      </c>
      <c r="BM118" s="295" t="n">
        <v>77</v>
      </c>
      <c r="BN118" s="295" t="n">
        <v>108</v>
      </c>
      <c r="BO118" s="295" t="n">
        <v>109</v>
      </c>
      <c r="BP118" s="295" t="n">
        <v>146</v>
      </c>
      <c r="BQ118" s="295" t="n">
        <v>162</v>
      </c>
      <c r="BR118" s="295" t="n">
        <v>171</v>
      </c>
      <c r="BS118" s="295" t="n">
        <v>194</v>
      </c>
      <c r="BT118" s="295" t="n">
        <v>138</v>
      </c>
      <c r="BU118" s="295" t="n">
        <v>134</v>
      </c>
      <c r="BV118" s="310" t="n">
        <v>10</v>
      </c>
      <c r="BX118" s="295" t="s">
        <v>478</v>
      </c>
      <c r="BY118" s="295" t="n">
        <v>1027</v>
      </c>
      <c r="BZ118" s="295" t="n">
        <v>23</v>
      </c>
      <c r="CA118" s="295" t="n">
        <v>7</v>
      </c>
      <c r="CB118" s="295" t="n">
        <v>11</v>
      </c>
      <c r="CC118" s="295" t="n">
        <v>41</v>
      </c>
      <c r="CD118" s="295" t="n">
        <v>1</v>
      </c>
      <c r="CE118" s="295" t="n">
        <v>1</v>
      </c>
      <c r="CF118" s="295" t="n">
        <v>2</v>
      </c>
      <c r="CG118" s="295" t="n">
        <v>1</v>
      </c>
      <c r="CH118" s="295" t="n">
        <v>8</v>
      </c>
      <c r="CI118" s="295" t="n">
        <v>7</v>
      </c>
      <c r="CJ118" s="295" t="n">
        <v>6</v>
      </c>
      <c r="CK118" s="310" t="n">
        <v>13</v>
      </c>
      <c r="CL118" s="295"/>
      <c r="CM118" s="295" t="s">
        <v>478</v>
      </c>
      <c r="CN118" s="295" t="n">
        <v>10</v>
      </c>
      <c r="CO118" s="295" t="n">
        <v>14</v>
      </c>
      <c r="CP118" s="295" t="n">
        <v>16</v>
      </c>
      <c r="CQ118" s="295" t="n">
        <v>18</v>
      </c>
      <c r="CR118" s="295" t="n">
        <v>41</v>
      </c>
      <c r="CS118" s="295" t="n">
        <v>48</v>
      </c>
      <c r="CT118" s="295" t="n">
        <v>52</v>
      </c>
      <c r="CU118" s="295" t="n">
        <v>59</v>
      </c>
      <c r="CV118" s="295" t="n">
        <v>78</v>
      </c>
      <c r="CW118" s="295" t="n">
        <v>93</v>
      </c>
      <c r="CX118" s="295" t="n">
        <v>121</v>
      </c>
      <c r="CY118" s="295" t="n">
        <v>157</v>
      </c>
      <c r="CZ118" s="295" t="n">
        <v>239</v>
      </c>
      <c r="DA118" s="310" t="n">
        <v>1</v>
      </c>
      <c r="DD118" s="295" t="s">
        <v>479</v>
      </c>
      <c r="DE118" s="295" t="n">
        <v>7.3</v>
      </c>
      <c r="DF118" s="295" t="n">
        <v>12.6</v>
      </c>
      <c r="DG118" s="295" t="n">
        <v>0.5</v>
      </c>
      <c r="DH118" s="295" t="n">
        <v>0.3</v>
      </c>
      <c r="DI118" s="295" t="n">
        <v>0.8</v>
      </c>
      <c r="DJ118" s="295" t="n">
        <v>1.1</v>
      </c>
      <c r="DK118" s="295" t="n">
        <v>2</v>
      </c>
      <c r="DL118" s="295" t="n">
        <v>5</v>
      </c>
      <c r="DM118" s="295" t="n">
        <v>11.5</v>
      </c>
      <c r="DN118" s="295" t="n">
        <v>25.2</v>
      </c>
      <c r="DO118" s="310" t="n">
        <v>85.2</v>
      </c>
      <c r="DQ118" s="295" t="s">
        <v>479</v>
      </c>
      <c r="DR118" s="295" t="n">
        <v>8.1</v>
      </c>
      <c r="DS118" s="295" t="n">
        <v>15.7</v>
      </c>
      <c r="DT118" s="295" t="n">
        <v>0.5</v>
      </c>
      <c r="DU118" s="295" t="n">
        <v>0.4</v>
      </c>
      <c r="DV118" s="295" t="n">
        <v>1.2</v>
      </c>
      <c r="DW118" s="295" t="n">
        <v>1.6</v>
      </c>
      <c r="DX118" s="295" t="n">
        <v>2.3</v>
      </c>
      <c r="DY118" s="295" t="n">
        <v>6.9</v>
      </c>
      <c r="DZ118" s="295" t="n">
        <v>16.5</v>
      </c>
      <c r="EA118" s="295" t="n">
        <v>35.9</v>
      </c>
      <c r="EB118" s="310" t="n">
        <v>104.8</v>
      </c>
      <c r="ED118" s="295" t="s">
        <v>479</v>
      </c>
      <c r="EE118" s="295" t="n">
        <v>6.5</v>
      </c>
      <c r="EF118" s="295" t="n">
        <v>9.2</v>
      </c>
      <c r="EG118" s="295" t="n">
        <v>0.5</v>
      </c>
      <c r="EH118" s="295" t="n">
        <v>0.2</v>
      </c>
      <c r="EI118" s="295" t="n">
        <v>0.4</v>
      </c>
      <c r="EJ118" s="295" t="n">
        <v>0.6</v>
      </c>
      <c r="EK118" s="295" t="n">
        <v>1.6</v>
      </c>
      <c r="EL118" s="295" t="n">
        <v>3.3</v>
      </c>
      <c r="EM118" s="295" t="n">
        <v>6.7</v>
      </c>
      <c r="EN118" s="295" t="n">
        <v>16.8</v>
      </c>
      <c r="EO118" s="310" t="n">
        <v>74.7</v>
      </c>
      <c r="ER118" s="295" t="s">
        <v>479</v>
      </c>
      <c r="ES118" s="295" t="n">
        <v>1229373</v>
      </c>
      <c r="ET118" s="295" t="n">
        <v>111505</v>
      </c>
      <c r="EU118" s="295" t="n">
        <v>111766</v>
      </c>
      <c r="EV118" s="295" t="n">
        <v>111851</v>
      </c>
      <c r="EW118" s="295" t="n">
        <v>110382</v>
      </c>
      <c r="EX118" s="295" t="n">
        <v>102987</v>
      </c>
      <c r="EY118" s="295" t="n">
        <v>95460</v>
      </c>
      <c r="EZ118" s="295" t="n">
        <v>83333</v>
      </c>
      <c r="FA118" s="295" t="n">
        <v>74525</v>
      </c>
      <c r="FB118" s="295" t="n">
        <v>72651</v>
      </c>
      <c r="FC118" s="295" t="n">
        <v>67043</v>
      </c>
      <c r="FD118" s="295" t="n">
        <v>63214</v>
      </c>
      <c r="FE118" s="295" t="n">
        <v>55335</v>
      </c>
      <c r="FF118" s="295" t="n">
        <v>46825</v>
      </c>
      <c r="FG118" s="295" t="n">
        <v>39665</v>
      </c>
      <c r="FH118" s="295" t="n">
        <v>32381</v>
      </c>
      <c r="FI118" s="295" t="n">
        <v>24783</v>
      </c>
      <c r="FJ118" s="310" t="n">
        <v>25667</v>
      </c>
      <c r="FM118" s="295" t="s">
        <v>479</v>
      </c>
      <c r="FN118" s="295" t="n">
        <v>604913</v>
      </c>
      <c r="FO118" s="295" t="n">
        <v>56506</v>
      </c>
      <c r="FP118" s="295" t="n">
        <v>56740</v>
      </c>
      <c r="FQ118" s="295" t="n">
        <v>56871</v>
      </c>
      <c r="FR118" s="295" t="n">
        <v>55907</v>
      </c>
      <c r="FS118" s="295" t="n">
        <v>52249</v>
      </c>
      <c r="FT118" s="295" t="n">
        <v>48334</v>
      </c>
      <c r="FU118" s="295" t="n">
        <v>42217</v>
      </c>
      <c r="FV118" s="295" t="n">
        <v>37501</v>
      </c>
      <c r="FW118" s="295" t="n">
        <v>36589</v>
      </c>
      <c r="FX118" s="295" t="n">
        <v>32558</v>
      </c>
      <c r="FY118" s="295" t="n">
        <v>31107</v>
      </c>
      <c r="FZ118" s="295" t="n">
        <v>27027</v>
      </c>
      <c r="GA118" s="295" t="n">
        <v>22474</v>
      </c>
      <c r="GB118" s="295" t="n">
        <v>17984</v>
      </c>
      <c r="GC118" s="295" t="n">
        <v>13448</v>
      </c>
      <c r="GD118" s="295" t="n">
        <v>9318</v>
      </c>
      <c r="GE118" s="310" t="n">
        <v>8083</v>
      </c>
      <c r="GH118" s="295" t="s">
        <v>479</v>
      </c>
      <c r="GI118" s="295" t="n">
        <v>624460</v>
      </c>
      <c r="GJ118" s="295" t="n">
        <v>54999</v>
      </c>
      <c r="GK118" s="295" t="n">
        <v>55026</v>
      </c>
      <c r="GL118" s="295" t="n">
        <v>54980</v>
      </c>
      <c r="GM118" s="295" t="n">
        <v>54475</v>
      </c>
      <c r="GN118" s="295" t="n">
        <v>50738</v>
      </c>
      <c r="GO118" s="295" t="n">
        <v>47126</v>
      </c>
      <c r="GP118" s="295" t="n">
        <v>41116</v>
      </c>
      <c r="GQ118" s="295" t="n">
        <v>37024</v>
      </c>
      <c r="GR118" s="295" t="n">
        <v>36062</v>
      </c>
      <c r="GS118" s="295" t="n">
        <v>34485</v>
      </c>
      <c r="GT118" s="295" t="n">
        <v>32107</v>
      </c>
      <c r="GU118" s="295" t="n">
        <v>28308</v>
      </c>
      <c r="GV118" s="295" t="n">
        <v>24351</v>
      </c>
      <c r="GW118" s="295" t="n">
        <v>21681</v>
      </c>
      <c r="GX118" s="295" t="n">
        <v>18933</v>
      </c>
      <c r="GY118" s="295" t="n">
        <v>15465</v>
      </c>
      <c r="GZ118" s="310" t="n">
        <v>17584</v>
      </c>
      <c r="HC118" s="196" t="s">
        <v>204</v>
      </c>
      <c r="HD118" s="197" t="s">
        <v>36</v>
      </c>
      <c r="HE118" s="197" t="n">
        <v>1</v>
      </c>
      <c r="HF118" s="198" t="n">
        <f aca="false">EY110</f>
        <v>3290041</v>
      </c>
      <c r="HG118" s="198" t="n">
        <f aca="false">AD110</f>
        <v>3142</v>
      </c>
      <c r="HH118" s="199" t="n">
        <f aca="false">HG118/HF118</f>
        <v>0.000955003296311505</v>
      </c>
      <c r="HI118" s="200" t="n">
        <f aca="false">2*HE118*HH118/(2+HE118*HH118)</f>
        <v>0.00095454749830782</v>
      </c>
      <c r="HK118" s="196" t="s">
        <v>204</v>
      </c>
      <c r="HL118" s="197" t="s">
        <v>36</v>
      </c>
      <c r="HM118" s="197" t="n">
        <v>1</v>
      </c>
      <c r="HN118" s="198" t="n">
        <f aca="false">FT110</f>
        <v>1653784</v>
      </c>
      <c r="HO118" s="198" t="n">
        <f aca="false">BI110</f>
        <v>2220</v>
      </c>
      <c r="HP118" s="199" t="n">
        <f aca="false">HO118/HN118</f>
        <v>0.00134237602975963</v>
      </c>
      <c r="HQ118" s="200" t="n">
        <f aca="false">2*HM118*HP118/(2+HM118*HP118)</f>
        <v>0.00134147564738285</v>
      </c>
      <c r="HS118" s="196" t="s">
        <v>204</v>
      </c>
      <c r="HT118" s="313" t="s">
        <v>36</v>
      </c>
      <c r="HU118" s="313" t="n">
        <v>1</v>
      </c>
      <c r="HV118" s="198" t="n">
        <f aca="false">GO110</f>
        <v>1636257</v>
      </c>
      <c r="HW118" s="314" t="n">
        <f aca="false">CN110</f>
        <v>920</v>
      </c>
      <c r="HX118" s="199" t="n">
        <f aca="false">HW118/HV118</f>
        <v>0.000562258862758112</v>
      </c>
      <c r="HY118" s="200" t="n">
        <f aca="false">2*HU118*HX118/(2+HU118*HX118)</f>
        <v>0.000562100839668678</v>
      </c>
      <c r="HZ118" s="160" t="n">
        <f aca="false">HV118+HN118-HF118</f>
        <v>0</v>
      </c>
      <c r="IA118" s="160" t="n">
        <f aca="false">HW118+HO118-HG118</f>
        <v>-2</v>
      </c>
      <c r="IC118" s="0" t="n">
        <f aca="false">IC108/IC117</f>
        <v>0.566586120818772</v>
      </c>
      <c r="ID118" s="0" t="n">
        <f aca="false">ID108/ID117</f>
        <v>0.557850650960095</v>
      </c>
      <c r="IE118" s="0" t="n">
        <f aca="false">IE108/IE117</f>
        <v>0.549437291746405</v>
      </c>
      <c r="IF118" s="0" t="n">
        <f aca="false">IF108/IF117</f>
        <v>0.541812906197131</v>
      </c>
      <c r="IG118" s="0" t="n">
        <f aca="false">IG108/IG117</f>
        <v>0.535319521858411</v>
      </c>
      <c r="IH118" s="0" t="n">
        <f aca="false">IH108/IH117</f>
        <v>0.529961452787281</v>
      </c>
      <c r="IJ118" s="0" t="n">
        <f aca="false">IJ108/IJ117</f>
        <v>0.613213238704749</v>
      </c>
      <c r="IL118" s="0" t="n">
        <f aca="false">IL108/IL117</f>
        <v>0.54368725331237</v>
      </c>
    </row>
    <row r="119" customFormat="false" ht="15" hidden="false" customHeight="false" outlineLevel="0" collapsed="false">
      <c r="A119" s="295" t="s">
        <v>479</v>
      </c>
      <c r="B119" s="295" t="n">
        <v>21181</v>
      </c>
      <c r="C119" s="295" t="n">
        <v>139</v>
      </c>
      <c r="D119" s="295" t="n">
        <v>3714</v>
      </c>
      <c r="E119" s="295" t="n">
        <v>5515</v>
      </c>
      <c r="F119" s="295" t="n">
        <v>5357</v>
      </c>
      <c r="G119" s="295" t="n">
        <v>3908</v>
      </c>
      <c r="H119" s="295" t="n">
        <v>1938</v>
      </c>
      <c r="I119" s="295" t="n">
        <v>551</v>
      </c>
      <c r="J119" s="295" t="n">
        <v>36</v>
      </c>
      <c r="K119" s="295" t="n">
        <v>1</v>
      </c>
      <c r="L119" s="310" t="n">
        <v>22</v>
      </c>
      <c r="N119" s="295" t="s">
        <v>479</v>
      </c>
      <c r="O119" s="295" t="n">
        <v>8987</v>
      </c>
      <c r="P119" s="295" t="n">
        <v>124</v>
      </c>
      <c r="Q119" s="295" t="n">
        <v>60</v>
      </c>
      <c r="R119" s="295" t="n">
        <v>83</v>
      </c>
      <c r="S119" s="295" t="n">
        <v>267</v>
      </c>
      <c r="T119" s="295" t="n">
        <v>24</v>
      </c>
      <c r="U119" s="295" t="n">
        <v>7</v>
      </c>
      <c r="V119" s="295" t="n">
        <v>6</v>
      </c>
      <c r="W119" s="295" t="n">
        <v>5</v>
      </c>
      <c r="X119" s="295" t="n">
        <v>28</v>
      </c>
      <c r="Y119" s="295" t="n">
        <v>40</v>
      </c>
      <c r="Z119" s="295" t="n">
        <v>85</v>
      </c>
      <c r="AA119" s="310" t="n">
        <v>94</v>
      </c>
      <c r="AB119" s="295"/>
      <c r="AC119" s="295" t="s">
        <v>479</v>
      </c>
      <c r="AD119" s="295" t="n">
        <v>105</v>
      </c>
      <c r="AE119" s="295" t="n">
        <v>89</v>
      </c>
      <c r="AF119" s="295" t="n">
        <v>103</v>
      </c>
      <c r="AG119" s="295" t="n">
        <v>185</v>
      </c>
      <c r="AH119" s="295" t="n">
        <v>270</v>
      </c>
      <c r="AI119" s="295" t="n">
        <v>387</v>
      </c>
      <c r="AJ119" s="295" t="n">
        <v>546</v>
      </c>
      <c r="AK119" s="295" t="n">
        <v>626</v>
      </c>
      <c r="AL119" s="295" t="n">
        <v>791</v>
      </c>
      <c r="AM119" s="295" t="n">
        <v>1022</v>
      </c>
      <c r="AN119" s="295" t="n">
        <v>1197</v>
      </c>
      <c r="AO119" s="295" t="n">
        <v>1243</v>
      </c>
      <c r="AP119" s="295" t="n">
        <v>1856</v>
      </c>
      <c r="AQ119" s="310" t="n">
        <v>11</v>
      </c>
      <c r="AS119" s="295" t="s">
        <v>479</v>
      </c>
      <c r="AT119" s="295" t="n">
        <v>4902</v>
      </c>
      <c r="AU119" s="295" t="n">
        <v>83</v>
      </c>
      <c r="AV119" s="295" t="n">
        <v>36</v>
      </c>
      <c r="AW119" s="295" t="n">
        <v>50</v>
      </c>
      <c r="AX119" s="295" t="n">
        <v>169</v>
      </c>
      <c r="AY119" s="295" t="n">
        <v>13</v>
      </c>
      <c r="AZ119" s="295" t="n">
        <v>2</v>
      </c>
      <c r="BA119" s="295" t="n">
        <v>4</v>
      </c>
      <c r="BB119" s="295" t="n">
        <v>3</v>
      </c>
      <c r="BC119" s="295" t="n">
        <v>16</v>
      </c>
      <c r="BD119" s="295" t="n">
        <v>29</v>
      </c>
      <c r="BE119" s="295" t="n">
        <v>58</v>
      </c>
      <c r="BF119" s="310" t="n">
        <v>75</v>
      </c>
      <c r="BG119" s="295"/>
      <c r="BH119" s="295" t="s">
        <v>479</v>
      </c>
      <c r="BI119" s="295" t="n">
        <v>82</v>
      </c>
      <c r="BJ119" s="295" t="n">
        <v>63</v>
      </c>
      <c r="BK119" s="295" t="n">
        <v>68</v>
      </c>
      <c r="BL119" s="295" t="n">
        <v>104</v>
      </c>
      <c r="BM119" s="295" t="n">
        <v>178</v>
      </c>
      <c r="BN119" s="295" t="n">
        <v>260</v>
      </c>
      <c r="BO119" s="295" t="n">
        <v>384</v>
      </c>
      <c r="BP119" s="295" t="n">
        <v>435</v>
      </c>
      <c r="BQ119" s="295" t="n">
        <v>519</v>
      </c>
      <c r="BR119" s="295" t="n">
        <v>609</v>
      </c>
      <c r="BS119" s="295" t="n">
        <v>669</v>
      </c>
      <c r="BT119" s="295" t="n">
        <v>537</v>
      </c>
      <c r="BU119" s="295" t="n">
        <v>617</v>
      </c>
      <c r="BV119" s="310" t="n">
        <v>8</v>
      </c>
      <c r="BX119" s="295" t="s">
        <v>479</v>
      </c>
      <c r="BY119" s="295" t="n">
        <v>4075</v>
      </c>
      <c r="BZ119" s="295" t="n">
        <v>40</v>
      </c>
      <c r="CA119" s="295" t="n">
        <v>23</v>
      </c>
      <c r="CB119" s="295" t="n">
        <v>33</v>
      </c>
      <c r="CC119" s="295" t="n">
        <v>96</v>
      </c>
      <c r="CD119" s="295" t="n">
        <v>11</v>
      </c>
      <c r="CE119" s="295" t="n">
        <v>5</v>
      </c>
      <c r="CF119" s="295" t="n">
        <v>2</v>
      </c>
      <c r="CG119" s="295" t="n">
        <v>2</v>
      </c>
      <c r="CH119" s="295" t="n">
        <v>12</v>
      </c>
      <c r="CI119" s="295" t="n">
        <v>11</v>
      </c>
      <c r="CJ119" s="295" t="n">
        <v>27</v>
      </c>
      <c r="CK119" s="310" t="n">
        <v>19</v>
      </c>
      <c r="CL119" s="295"/>
      <c r="CM119" s="295" t="s">
        <v>479</v>
      </c>
      <c r="CN119" s="295" t="n">
        <v>23</v>
      </c>
      <c r="CO119" s="295" t="n">
        <v>26</v>
      </c>
      <c r="CP119" s="295" t="n">
        <v>35</v>
      </c>
      <c r="CQ119" s="295" t="n">
        <v>81</v>
      </c>
      <c r="CR119" s="295" t="n">
        <v>92</v>
      </c>
      <c r="CS119" s="295" t="n">
        <v>127</v>
      </c>
      <c r="CT119" s="295" t="n">
        <v>161</v>
      </c>
      <c r="CU119" s="295" t="n">
        <v>191</v>
      </c>
      <c r="CV119" s="295" t="n">
        <v>271</v>
      </c>
      <c r="CW119" s="295" t="n">
        <v>412</v>
      </c>
      <c r="CX119" s="295" t="n">
        <v>528</v>
      </c>
      <c r="CY119" s="295" t="n">
        <v>702</v>
      </c>
      <c r="CZ119" s="295" t="n">
        <v>1238</v>
      </c>
      <c r="DA119" s="310" t="n">
        <v>3</v>
      </c>
      <c r="DD119" s="295" t="s">
        <v>85</v>
      </c>
      <c r="DE119" s="295" t="n">
        <v>5.5</v>
      </c>
      <c r="DF119" s="295" t="n">
        <v>24.2</v>
      </c>
      <c r="DG119" s="295" t="n">
        <v>1.8</v>
      </c>
      <c r="DH119" s="295" t="n">
        <v>0.4</v>
      </c>
      <c r="DI119" s="295" t="n">
        <v>0.9</v>
      </c>
      <c r="DJ119" s="295" t="n">
        <v>1.3</v>
      </c>
      <c r="DK119" s="295" t="n">
        <v>2.2</v>
      </c>
      <c r="DL119" s="295" t="n">
        <v>5</v>
      </c>
      <c r="DM119" s="295" t="n">
        <v>11.4</v>
      </c>
      <c r="DN119" s="295" t="n">
        <v>26.1</v>
      </c>
      <c r="DO119" s="310" t="n">
        <v>93.6</v>
      </c>
      <c r="DQ119" s="295" t="s">
        <v>85</v>
      </c>
      <c r="DR119" s="295" t="n">
        <v>6.2</v>
      </c>
      <c r="DS119" s="295" t="n">
        <v>25.4</v>
      </c>
      <c r="DT119" s="295" t="n">
        <v>1.5</v>
      </c>
      <c r="DU119" s="295" t="n">
        <v>0.5</v>
      </c>
      <c r="DV119" s="295" t="n">
        <v>1.1</v>
      </c>
      <c r="DW119" s="295" t="n">
        <v>1.7</v>
      </c>
      <c r="DX119" s="295" t="n">
        <v>2.6</v>
      </c>
      <c r="DY119" s="295" t="n">
        <v>5.7</v>
      </c>
      <c r="DZ119" s="295" t="n">
        <v>15</v>
      </c>
      <c r="EA119" s="295" t="n">
        <v>34.2</v>
      </c>
      <c r="EB119" s="310" t="n">
        <v>104.8</v>
      </c>
      <c r="ED119" s="295" t="s">
        <v>85</v>
      </c>
      <c r="EE119" s="295" t="n">
        <v>4.7</v>
      </c>
      <c r="EF119" s="295" t="n">
        <v>23</v>
      </c>
      <c r="EG119" s="295" t="n">
        <v>2.1</v>
      </c>
      <c r="EH119" s="295" t="n">
        <v>0.3</v>
      </c>
      <c r="EI119" s="295" t="n">
        <v>0.8</v>
      </c>
      <c r="EJ119" s="295" t="n">
        <v>1</v>
      </c>
      <c r="EK119" s="295" t="n">
        <v>1.9</v>
      </c>
      <c r="EL119" s="295" t="n">
        <v>4.3</v>
      </c>
      <c r="EM119" s="295" t="n">
        <v>7.6</v>
      </c>
      <c r="EN119" s="295" t="n">
        <v>18.2</v>
      </c>
      <c r="EO119" s="310" t="n">
        <v>84.2</v>
      </c>
      <c r="ER119" s="295" t="s">
        <v>85</v>
      </c>
      <c r="ES119" s="295" t="n">
        <v>524805</v>
      </c>
      <c r="ET119" s="295" t="n">
        <v>56140</v>
      </c>
      <c r="EU119" s="295" t="n">
        <v>57619</v>
      </c>
      <c r="EV119" s="295" t="n">
        <v>63539</v>
      </c>
      <c r="EW119" s="295" t="n">
        <v>58104</v>
      </c>
      <c r="EX119" s="295" t="n">
        <v>47230</v>
      </c>
      <c r="EY119" s="295" t="n">
        <v>38683</v>
      </c>
      <c r="EZ119" s="295" t="n">
        <v>32197</v>
      </c>
      <c r="FA119" s="295" t="n">
        <v>29663</v>
      </c>
      <c r="FB119" s="295" t="n">
        <v>29440</v>
      </c>
      <c r="FC119" s="295" t="n">
        <v>26294</v>
      </c>
      <c r="FD119" s="295" t="n">
        <v>22998</v>
      </c>
      <c r="FE119" s="295" t="n">
        <v>18059</v>
      </c>
      <c r="FF119" s="295" t="n">
        <v>13755</v>
      </c>
      <c r="FG119" s="295" t="n">
        <v>11620</v>
      </c>
      <c r="FH119" s="295" t="n">
        <v>8653</v>
      </c>
      <c r="FI119" s="295" t="n">
        <v>5966</v>
      </c>
      <c r="FJ119" s="310" t="n">
        <v>4845</v>
      </c>
      <c r="FM119" s="295" t="s">
        <v>85</v>
      </c>
      <c r="FN119" s="295" t="n">
        <v>264443</v>
      </c>
      <c r="FO119" s="295" t="n">
        <v>28493</v>
      </c>
      <c r="FP119" s="295" t="n">
        <v>29396</v>
      </c>
      <c r="FQ119" s="295" t="n">
        <v>32400</v>
      </c>
      <c r="FR119" s="295" t="n">
        <v>29493</v>
      </c>
      <c r="FS119" s="295" t="n">
        <v>24034</v>
      </c>
      <c r="FT119" s="295" t="n">
        <v>19392</v>
      </c>
      <c r="FU119" s="295" t="n">
        <v>15709</v>
      </c>
      <c r="FV119" s="295" t="n">
        <v>14598</v>
      </c>
      <c r="FW119" s="295" t="n">
        <v>14917</v>
      </c>
      <c r="FX119" s="295" t="n">
        <v>13158</v>
      </c>
      <c r="FY119" s="295" t="n">
        <v>11727</v>
      </c>
      <c r="FZ119" s="295" t="n">
        <v>9262</v>
      </c>
      <c r="GA119" s="295" t="n">
        <v>6995</v>
      </c>
      <c r="GB119" s="295" t="n">
        <v>5793</v>
      </c>
      <c r="GC119" s="295" t="n">
        <v>4135</v>
      </c>
      <c r="GD119" s="295" t="n">
        <v>2816</v>
      </c>
      <c r="GE119" s="310" t="n">
        <v>2125</v>
      </c>
      <c r="GH119" s="295" t="s">
        <v>85</v>
      </c>
      <c r="GI119" s="295" t="n">
        <v>260362</v>
      </c>
      <c r="GJ119" s="295" t="n">
        <v>27647</v>
      </c>
      <c r="GK119" s="295" t="n">
        <v>28223</v>
      </c>
      <c r="GL119" s="295" t="n">
        <v>31139</v>
      </c>
      <c r="GM119" s="295" t="n">
        <v>28611</v>
      </c>
      <c r="GN119" s="295" t="n">
        <v>23196</v>
      </c>
      <c r="GO119" s="295" t="n">
        <v>19291</v>
      </c>
      <c r="GP119" s="295" t="n">
        <v>16488</v>
      </c>
      <c r="GQ119" s="295" t="n">
        <v>15065</v>
      </c>
      <c r="GR119" s="295" t="n">
        <v>14523</v>
      </c>
      <c r="GS119" s="295" t="n">
        <v>13136</v>
      </c>
      <c r="GT119" s="295" t="n">
        <v>11271</v>
      </c>
      <c r="GU119" s="295" t="n">
        <v>8797</v>
      </c>
      <c r="GV119" s="295" t="n">
        <v>6760</v>
      </c>
      <c r="GW119" s="295" t="n">
        <v>5827</v>
      </c>
      <c r="GX119" s="295" t="n">
        <v>4518</v>
      </c>
      <c r="GY119" s="295" t="n">
        <v>3150</v>
      </c>
      <c r="GZ119" s="310" t="n">
        <v>2720</v>
      </c>
      <c r="HC119" s="203" t="s">
        <v>205</v>
      </c>
      <c r="HD119" s="204" t="s">
        <v>37</v>
      </c>
      <c r="HE119" s="204" t="n">
        <v>1</v>
      </c>
      <c r="HF119" s="205" t="n">
        <f aca="false">EZ110</f>
        <v>2832066</v>
      </c>
      <c r="HG119" s="205" t="n">
        <f aca="false">AE110</f>
        <v>3191</v>
      </c>
      <c r="HH119" s="206" t="n">
        <f aca="false">HG119/HF119</f>
        <v>0.0011267392779688</v>
      </c>
      <c r="HI119" s="207" t="n">
        <f aca="false">2*HE119*HH119/(2+HE119*HH119)</f>
        <v>0.00112610486467773</v>
      </c>
      <c r="HK119" s="203" t="s">
        <v>205</v>
      </c>
      <c r="HL119" s="204" t="s">
        <v>37</v>
      </c>
      <c r="HM119" s="204" t="n">
        <v>1</v>
      </c>
      <c r="HN119" s="205" t="n">
        <f aca="false">FU110</f>
        <v>1417740</v>
      </c>
      <c r="HO119" s="205" t="n">
        <f aca="false">BJ110</f>
        <v>2109</v>
      </c>
      <c r="HP119" s="206" t="n">
        <f aca="false">HO119/HN119</f>
        <v>0.0014875788226332</v>
      </c>
      <c r="HQ119" s="207" t="n">
        <f aca="false">2*HM119*HP119/(2+HM119*HP119)</f>
        <v>0.00148647319960713</v>
      </c>
      <c r="HS119" s="203" t="s">
        <v>205</v>
      </c>
      <c r="HT119" s="316" t="s">
        <v>37</v>
      </c>
      <c r="HU119" s="316" t="n">
        <v>1</v>
      </c>
      <c r="HV119" s="205" t="n">
        <f aca="false">GP110</f>
        <v>1414326</v>
      </c>
      <c r="HW119" s="317" t="n">
        <f aca="false">CO110</f>
        <v>1079</v>
      </c>
      <c r="HX119" s="206" t="n">
        <f aca="false">HW119/HV119</f>
        <v>0.000762907561622992</v>
      </c>
      <c r="HY119" s="207" t="n">
        <f aca="false">2*HU119*HX119/(2+HU119*HX119)</f>
        <v>0.000762616658615254</v>
      </c>
      <c r="HZ119" s="160" t="n">
        <f aca="false">HV119+HN119-HF119</f>
        <v>0</v>
      </c>
      <c r="IA119" s="160" t="n">
        <f aca="false">HW119+HO119-HG119</f>
        <v>-3</v>
      </c>
      <c r="IC119" s="0" t="n">
        <f aca="false">IC109/IC117</f>
        <v>0.300504243634548</v>
      </c>
      <c r="ID119" s="0" t="n">
        <f aca="false">ID109/ID117</f>
        <v>0.302857940229939</v>
      </c>
      <c r="IE119" s="0" t="n">
        <f aca="false">IE109/IE117</f>
        <v>0.304970597527348</v>
      </c>
      <c r="IF119" s="0" t="n">
        <f aca="false">IF109/IF117</f>
        <v>0.306442075133099</v>
      </c>
      <c r="IG119" s="0" t="n">
        <f aca="false">IG109/IG117</f>
        <v>0.306864846420753</v>
      </c>
      <c r="IH119" s="0" t="n">
        <f aca="false">IH109/IH117</f>
        <v>0.306268447018639</v>
      </c>
      <c r="IJ119" s="0" t="n">
        <f aca="false">IJ109/IJ117</f>
        <v>0.285883626243364</v>
      </c>
      <c r="IL119" s="0" t="n">
        <f aca="false">IL109/IL117</f>
        <v>0.30768451974171</v>
      </c>
    </row>
    <row r="120" customFormat="false" ht="15" hidden="false" customHeight="false" outlineLevel="0" collapsed="false">
      <c r="A120" s="295" t="s">
        <v>85</v>
      </c>
      <c r="B120" s="295" t="n">
        <v>11237</v>
      </c>
      <c r="C120" s="295" t="n">
        <v>119</v>
      </c>
      <c r="D120" s="295" t="n">
        <v>2422</v>
      </c>
      <c r="E120" s="295" t="n">
        <v>3152</v>
      </c>
      <c r="F120" s="295" t="n">
        <v>2573</v>
      </c>
      <c r="G120" s="295" t="n">
        <v>1686</v>
      </c>
      <c r="H120" s="295" t="n">
        <v>951</v>
      </c>
      <c r="I120" s="295" t="n">
        <v>288</v>
      </c>
      <c r="J120" s="295" t="n">
        <v>31</v>
      </c>
      <c r="K120" s="295" t="n">
        <v>3</v>
      </c>
      <c r="L120" s="310" t="n">
        <v>12</v>
      </c>
      <c r="N120" s="295" t="s">
        <v>85</v>
      </c>
      <c r="O120" s="295" t="n">
        <v>2875</v>
      </c>
      <c r="P120" s="295" t="n">
        <v>151</v>
      </c>
      <c r="Q120" s="295" t="n">
        <v>45</v>
      </c>
      <c r="R120" s="295" t="n">
        <v>76</v>
      </c>
      <c r="S120" s="295" t="n">
        <v>272</v>
      </c>
      <c r="T120" s="295" t="n">
        <v>48</v>
      </c>
      <c r="U120" s="295" t="n">
        <v>15</v>
      </c>
      <c r="V120" s="295" t="n">
        <v>8</v>
      </c>
      <c r="W120" s="295" t="n">
        <v>8</v>
      </c>
      <c r="X120" s="295" t="n">
        <v>20</v>
      </c>
      <c r="Y120" s="295" t="n">
        <v>24</v>
      </c>
      <c r="Z120" s="295" t="n">
        <v>58</v>
      </c>
      <c r="AA120" s="310" t="n">
        <v>41</v>
      </c>
      <c r="AB120" s="295"/>
      <c r="AC120" s="295" t="s">
        <v>85</v>
      </c>
      <c r="AD120" s="295" t="n">
        <v>52</v>
      </c>
      <c r="AE120" s="295" t="n">
        <v>42</v>
      </c>
      <c r="AF120" s="295" t="n">
        <v>50</v>
      </c>
      <c r="AG120" s="295" t="n">
        <v>82</v>
      </c>
      <c r="AH120" s="295" t="n">
        <v>106</v>
      </c>
      <c r="AI120" s="295" t="n">
        <v>139</v>
      </c>
      <c r="AJ120" s="295" t="n">
        <v>165</v>
      </c>
      <c r="AK120" s="295" t="n">
        <v>198</v>
      </c>
      <c r="AL120" s="295" t="n">
        <v>251</v>
      </c>
      <c r="AM120" s="295" t="n">
        <v>278</v>
      </c>
      <c r="AN120" s="295" t="n">
        <v>339</v>
      </c>
      <c r="AO120" s="295" t="n">
        <v>293</v>
      </c>
      <c r="AP120" s="295" t="n">
        <v>380</v>
      </c>
      <c r="AQ120" s="310" t="n">
        <v>6</v>
      </c>
      <c r="AS120" s="295" t="s">
        <v>85</v>
      </c>
      <c r="AT120" s="295" t="n">
        <v>1650</v>
      </c>
      <c r="AU120" s="295" t="n">
        <v>80</v>
      </c>
      <c r="AV120" s="295" t="n">
        <v>25</v>
      </c>
      <c r="AW120" s="295" t="n">
        <v>41</v>
      </c>
      <c r="AX120" s="295" t="n">
        <v>146</v>
      </c>
      <c r="AY120" s="295" t="n">
        <v>20</v>
      </c>
      <c r="AZ120" s="295" t="n">
        <v>5</v>
      </c>
      <c r="BA120" s="295" t="n">
        <v>3</v>
      </c>
      <c r="BB120" s="295" t="n">
        <v>5</v>
      </c>
      <c r="BC120" s="295" t="n">
        <v>13</v>
      </c>
      <c r="BD120" s="295" t="n">
        <v>15</v>
      </c>
      <c r="BE120" s="295" t="n">
        <v>35</v>
      </c>
      <c r="BF120" s="310" t="n">
        <v>25</v>
      </c>
      <c r="BG120" s="295"/>
      <c r="BH120" s="295" t="s">
        <v>85</v>
      </c>
      <c r="BI120" s="295" t="n">
        <v>33</v>
      </c>
      <c r="BJ120" s="295" t="n">
        <v>26</v>
      </c>
      <c r="BK120" s="295" t="n">
        <v>25</v>
      </c>
      <c r="BL120" s="295" t="n">
        <v>51</v>
      </c>
      <c r="BM120" s="295" t="n">
        <v>64</v>
      </c>
      <c r="BN120" s="295" t="n">
        <v>77</v>
      </c>
      <c r="BO120" s="295" t="n">
        <v>114</v>
      </c>
      <c r="BP120" s="295" t="n">
        <v>130</v>
      </c>
      <c r="BQ120" s="295" t="n">
        <v>166</v>
      </c>
      <c r="BR120" s="295" t="n">
        <v>174</v>
      </c>
      <c r="BS120" s="295" t="n">
        <v>195</v>
      </c>
      <c r="BT120" s="295" t="n">
        <v>153</v>
      </c>
      <c r="BU120" s="295" t="n">
        <v>170</v>
      </c>
      <c r="BV120" s="310" t="n">
        <v>5</v>
      </c>
      <c r="BX120" s="295" t="s">
        <v>85</v>
      </c>
      <c r="BY120" s="295" t="n">
        <v>1224</v>
      </c>
      <c r="BZ120" s="295" t="n">
        <v>71</v>
      </c>
      <c r="CA120" s="295" t="n">
        <v>20</v>
      </c>
      <c r="CB120" s="295" t="n">
        <v>35</v>
      </c>
      <c r="CC120" s="295" t="n">
        <v>126</v>
      </c>
      <c r="CD120" s="295" t="n">
        <v>28</v>
      </c>
      <c r="CE120" s="295" t="n">
        <v>10</v>
      </c>
      <c r="CF120" s="295" t="n">
        <v>5</v>
      </c>
      <c r="CG120" s="295" t="n">
        <v>3</v>
      </c>
      <c r="CH120" s="295" t="n">
        <v>7</v>
      </c>
      <c r="CI120" s="295" t="n">
        <v>9</v>
      </c>
      <c r="CJ120" s="295" t="n">
        <v>23</v>
      </c>
      <c r="CK120" s="310" t="n">
        <v>16</v>
      </c>
      <c r="CL120" s="295"/>
      <c r="CM120" s="295" t="s">
        <v>85</v>
      </c>
      <c r="CN120" s="295" t="n">
        <v>19</v>
      </c>
      <c r="CO120" s="295" t="n">
        <v>16</v>
      </c>
      <c r="CP120" s="295" t="n">
        <v>25</v>
      </c>
      <c r="CQ120" s="295" t="n">
        <v>31</v>
      </c>
      <c r="CR120" s="295" t="n">
        <v>42</v>
      </c>
      <c r="CS120" s="295" t="n">
        <v>62</v>
      </c>
      <c r="CT120" s="295" t="n">
        <v>51</v>
      </c>
      <c r="CU120" s="295" t="n">
        <v>68</v>
      </c>
      <c r="CV120" s="295" t="n">
        <v>85</v>
      </c>
      <c r="CW120" s="295" t="n">
        <v>103</v>
      </c>
      <c r="CX120" s="295" t="n">
        <v>144</v>
      </c>
      <c r="CY120" s="295" t="n">
        <v>140</v>
      </c>
      <c r="CZ120" s="295" t="n">
        <v>210</v>
      </c>
      <c r="DA120" s="310" t="n">
        <v>1</v>
      </c>
      <c r="DD120" s="295" t="s">
        <v>480</v>
      </c>
      <c r="DE120" s="295" t="n">
        <v>5.3</v>
      </c>
      <c r="DF120" s="295" t="n">
        <v>17</v>
      </c>
      <c r="DG120" s="295" t="n">
        <v>0.6</v>
      </c>
      <c r="DH120" s="295" t="n">
        <v>0.5</v>
      </c>
      <c r="DI120" s="295" t="n">
        <v>0.8</v>
      </c>
      <c r="DJ120" s="295" t="n">
        <v>1.3</v>
      </c>
      <c r="DK120" s="295" t="n">
        <v>2.4</v>
      </c>
      <c r="DL120" s="295" t="n">
        <v>5.5</v>
      </c>
      <c r="DM120" s="295" t="n">
        <v>11.8</v>
      </c>
      <c r="DN120" s="295" t="n">
        <v>25.6</v>
      </c>
      <c r="DO120" s="310" t="n">
        <v>76.4</v>
      </c>
      <c r="DQ120" s="295" t="s">
        <v>480</v>
      </c>
      <c r="DR120" s="295" t="n">
        <v>5.9</v>
      </c>
      <c r="DS120" s="295" t="n">
        <v>16.8</v>
      </c>
      <c r="DT120" s="295" t="n">
        <v>0.6</v>
      </c>
      <c r="DU120" s="295" t="n">
        <v>0.5</v>
      </c>
      <c r="DV120" s="295" t="n">
        <v>1.1</v>
      </c>
      <c r="DW120" s="295" t="n">
        <v>1.8</v>
      </c>
      <c r="DX120" s="295" t="n">
        <v>3.3</v>
      </c>
      <c r="DY120" s="295" t="n">
        <v>7.3</v>
      </c>
      <c r="DZ120" s="295" t="n">
        <v>14.2</v>
      </c>
      <c r="EA120" s="295" t="n">
        <v>31.7</v>
      </c>
      <c r="EB120" s="310" t="n">
        <v>86.9</v>
      </c>
      <c r="ED120" s="295" t="s">
        <v>480</v>
      </c>
      <c r="EE120" s="295" t="n">
        <v>4.6</v>
      </c>
      <c r="EF120" s="295" t="n">
        <v>17.1</v>
      </c>
      <c r="EG120" s="295" t="n">
        <v>0.7</v>
      </c>
      <c r="EH120" s="295" t="n">
        <v>0.5</v>
      </c>
      <c r="EI120" s="295" t="n">
        <v>0.5</v>
      </c>
      <c r="EJ120" s="295" t="n">
        <v>0.8</v>
      </c>
      <c r="EK120" s="295" t="n">
        <v>1.6</v>
      </c>
      <c r="EL120" s="295" t="n">
        <v>3.8</v>
      </c>
      <c r="EM120" s="295" t="n">
        <v>9.5</v>
      </c>
      <c r="EN120" s="295" t="n">
        <v>20.2</v>
      </c>
      <c r="EO120" s="310" t="n">
        <v>68.7</v>
      </c>
      <c r="ER120" s="295" t="s">
        <v>480</v>
      </c>
      <c r="ES120" s="295" t="n">
        <v>661667</v>
      </c>
      <c r="ET120" s="295" t="n">
        <v>69457</v>
      </c>
      <c r="EU120" s="295" t="n">
        <v>68366</v>
      </c>
      <c r="EV120" s="295" t="n">
        <v>72597</v>
      </c>
      <c r="EW120" s="295" t="n">
        <v>65571</v>
      </c>
      <c r="EX120" s="295" t="n">
        <v>61294</v>
      </c>
      <c r="EY120" s="295" t="n">
        <v>55508</v>
      </c>
      <c r="EZ120" s="295" t="n">
        <v>46756</v>
      </c>
      <c r="FA120" s="295" t="n">
        <v>39236</v>
      </c>
      <c r="FB120" s="295" t="n">
        <v>35556</v>
      </c>
      <c r="FC120" s="295" t="n">
        <v>31674</v>
      </c>
      <c r="FD120" s="295" t="n">
        <v>29038</v>
      </c>
      <c r="FE120" s="295" t="n">
        <v>23903</v>
      </c>
      <c r="FF120" s="295" t="n">
        <v>19190</v>
      </c>
      <c r="FG120" s="295" t="n">
        <v>15773</v>
      </c>
      <c r="FH120" s="295" t="n">
        <v>12043</v>
      </c>
      <c r="FI120" s="295" t="n">
        <v>8539</v>
      </c>
      <c r="FJ120" s="310" t="n">
        <v>7166</v>
      </c>
      <c r="FM120" s="295" t="s">
        <v>480</v>
      </c>
      <c r="FN120" s="295" t="n">
        <v>328153</v>
      </c>
      <c r="FO120" s="295" t="n">
        <v>35495</v>
      </c>
      <c r="FP120" s="295" t="n">
        <v>34751</v>
      </c>
      <c r="FQ120" s="295" t="n">
        <v>36718</v>
      </c>
      <c r="FR120" s="295" t="n">
        <v>33186</v>
      </c>
      <c r="FS120" s="295" t="n">
        <v>30887</v>
      </c>
      <c r="FT120" s="295" t="n">
        <v>27727</v>
      </c>
      <c r="FU120" s="295" t="n">
        <v>23114</v>
      </c>
      <c r="FV120" s="295" t="n">
        <v>19582</v>
      </c>
      <c r="FW120" s="295" t="n">
        <v>17291</v>
      </c>
      <c r="FX120" s="295" t="n">
        <v>15054</v>
      </c>
      <c r="FY120" s="295" t="n">
        <v>13943</v>
      </c>
      <c r="FZ120" s="295" t="n">
        <v>11544</v>
      </c>
      <c r="GA120" s="295" t="n">
        <v>9175</v>
      </c>
      <c r="GB120" s="295" t="n">
        <v>7540</v>
      </c>
      <c r="GC120" s="295" t="n">
        <v>5491</v>
      </c>
      <c r="GD120" s="295" t="n">
        <v>3819</v>
      </c>
      <c r="GE120" s="310" t="n">
        <v>2836</v>
      </c>
      <c r="GH120" s="295" t="s">
        <v>480</v>
      </c>
      <c r="GI120" s="295" t="n">
        <v>333514</v>
      </c>
      <c r="GJ120" s="295" t="n">
        <v>33962</v>
      </c>
      <c r="GK120" s="295" t="n">
        <v>33615</v>
      </c>
      <c r="GL120" s="295" t="n">
        <v>35879</v>
      </c>
      <c r="GM120" s="295" t="n">
        <v>32385</v>
      </c>
      <c r="GN120" s="295" t="n">
        <v>30407</v>
      </c>
      <c r="GO120" s="295" t="n">
        <v>27781</v>
      </c>
      <c r="GP120" s="295" t="n">
        <v>23642</v>
      </c>
      <c r="GQ120" s="295" t="n">
        <v>19654</v>
      </c>
      <c r="GR120" s="295" t="n">
        <v>18265</v>
      </c>
      <c r="GS120" s="295" t="n">
        <v>16620</v>
      </c>
      <c r="GT120" s="295" t="n">
        <v>15095</v>
      </c>
      <c r="GU120" s="295" t="n">
        <v>12359</v>
      </c>
      <c r="GV120" s="295" t="n">
        <v>10015</v>
      </c>
      <c r="GW120" s="295" t="n">
        <v>8233</v>
      </c>
      <c r="GX120" s="295" t="n">
        <v>6552</v>
      </c>
      <c r="GY120" s="295" t="n">
        <v>4720</v>
      </c>
      <c r="GZ120" s="310" t="n">
        <v>4330</v>
      </c>
      <c r="HC120" s="196" t="s">
        <v>206</v>
      </c>
      <c r="HD120" s="197" t="s">
        <v>38</v>
      </c>
      <c r="HE120" s="197" t="n">
        <v>1</v>
      </c>
      <c r="HF120" s="198" t="n">
        <f aca="false">FA110</f>
        <v>2444972</v>
      </c>
      <c r="HG120" s="198" t="n">
        <f aca="false">AF110</f>
        <v>3919</v>
      </c>
      <c r="HH120" s="199" t="n">
        <f aca="false">HG120/HF120</f>
        <v>0.00160288134179042</v>
      </c>
      <c r="HI120" s="200" t="n">
        <f aca="false">2*HE120*HH120/(2+HE120*HH120)</f>
        <v>0.00160159775621018</v>
      </c>
      <c r="HK120" s="196" t="s">
        <v>206</v>
      </c>
      <c r="HL120" s="197" t="s">
        <v>38</v>
      </c>
      <c r="HM120" s="197" t="n">
        <v>1</v>
      </c>
      <c r="HN120" s="198" t="n">
        <f aca="false">FV110</f>
        <v>1219550</v>
      </c>
      <c r="HO120" s="198" t="n">
        <f aca="false">BK110</f>
        <v>2501</v>
      </c>
      <c r="HP120" s="199" t="n">
        <f aca="false">HO120/HN120</f>
        <v>0.00205075642655078</v>
      </c>
      <c r="HQ120" s="200" t="n">
        <f aca="false">2*HM120*HP120/(2+HM120*HP120)</f>
        <v>0.00204865577954793</v>
      </c>
      <c r="HS120" s="196" t="s">
        <v>206</v>
      </c>
      <c r="HT120" s="313" t="s">
        <v>38</v>
      </c>
      <c r="HU120" s="313" t="n">
        <v>1</v>
      </c>
      <c r="HV120" s="198" t="n">
        <f aca="false">GQ110</f>
        <v>1225422</v>
      </c>
      <c r="HW120" s="314" t="n">
        <f aca="false">CP110</f>
        <v>1417</v>
      </c>
      <c r="HX120" s="199" t="n">
        <f aca="false">HW120/HV120</f>
        <v>0.00115633634780508</v>
      </c>
      <c r="HY120" s="200" t="n">
        <f aca="false">2*HU120*HX120/(2+HU120*HX120)</f>
        <v>0.00115566817724541</v>
      </c>
      <c r="HZ120" s="160" t="n">
        <f aca="false">HV120+HN120-HF120</f>
        <v>0</v>
      </c>
      <c r="IA120" s="160" t="n">
        <f aca="false">HW120+HO120-HG120</f>
        <v>-1</v>
      </c>
      <c r="IC120" s="0" t="n">
        <f aca="false">IC110/IC117</f>
        <v>0.104824762855716</v>
      </c>
      <c r="ID120" s="0" t="n">
        <f aca="false">ID110/ID117</f>
        <v>0.111079885323294</v>
      </c>
      <c r="IE120" s="0" t="n">
        <f aca="false">IE110/IE117</f>
        <v>0.116119961706632</v>
      </c>
      <c r="IF120" s="0" t="n">
        <f aca="false">IF110/IF117</f>
        <v>0.120206792115817</v>
      </c>
      <c r="IG120" s="0" t="n">
        <f aca="false">IG110/IG117</f>
        <v>0.123747082968561</v>
      </c>
      <c r="IH120" s="0" t="n">
        <f aca="false">IH110/IH117</f>
        <v>0.127008675362937</v>
      </c>
      <c r="IJ120" s="0" t="n">
        <f aca="false">IJ110/IJ117</f>
        <v>0.0832982164674353</v>
      </c>
      <c r="IL120" s="0" t="n">
        <f aca="false">IL110/IL117</f>
        <v>0.115396583632225</v>
      </c>
    </row>
    <row r="121" customFormat="false" ht="15" hidden="false" customHeight="false" outlineLevel="0" collapsed="false">
      <c r="A121" s="295" t="s">
        <v>480</v>
      </c>
      <c r="B121" s="295" t="n">
        <v>12153</v>
      </c>
      <c r="C121" s="295" t="n">
        <v>61</v>
      </c>
      <c r="D121" s="295" t="n">
        <v>2134</v>
      </c>
      <c r="E121" s="295" t="n">
        <v>3419</v>
      </c>
      <c r="F121" s="295" t="n">
        <v>2923</v>
      </c>
      <c r="G121" s="295" t="n">
        <v>2142</v>
      </c>
      <c r="H121" s="295" t="n">
        <v>1134</v>
      </c>
      <c r="I121" s="295" t="n">
        <v>309</v>
      </c>
      <c r="J121" s="295" t="n">
        <v>26</v>
      </c>
      <c r="K121" s="295" t="n">
        <v>0</v>
      </c>
      <c r="L121" s="310" t="n">
        <v>5</v>
      </c>
      <c r="N121" s="295" t="s">
        <v>480</v>
      </c>
      <c r="O121" s="295" t="n">
        <v>3489</v>
      </c>
      <c r="P121" s="295" t="n">
        <v>112</v>
      </c>
      <c r="Q121" s="295" t="n">
        <v>27</v>
      </c>
      <c r="R121" s="295" t="n">
        <v>67</v>
      </c>
      <c r="S121" s="295" t="n">
        <v>206</v>
      </c>
      <c r="T121" s="295" t="n">
        <v>22</v>
      </c>
      <c r="U121" s="295" t="n">
        <v>4</v>
      </c>
      <c r="V121" s="295" t="n">
        <v>2</v>
      </c>
      <c r="W121" s="295" t="n">
        <v>6</v>
      </c>
      <c r="X121" s="295" t="n">
        <v>31</v>
      </c>
      <c r="Y121" s="295" t="n">
        <v>37</v>
      </c>
      <c r="Z121" s="295" t="n">
        <v>53</v>
      </c>
      <c r="AA121" s="310" t="n">
        <v>52</v>
      </c>
      <c r="AB121" s="295"/>
      <c r="AC121" s="295" t="s">
        <v>480</v>
      </c>
      <c r="AD121" s="295" t="n">
        <v>71</v>
      </c>
      <c r="AE121" s="295" t="n">
        <v>59</v>
      </c>
      <c r="AF121" s="295" t="n">
        <v>81</v>
      </c>
      <c r="AG121" s="295" t="n">
        <v>101</v>
      </c>
      <c r="AH121" s="295" t="n">
        <v>146</v>
      </c>
      <c r="AI121" s="295" t="n">
        <v>187</v>
      </c>
      <c r="AJ121" s="295" t="n">
        <v>241</v>
      </c>
      <c r="AK121" s="295" t="n">
        <v>266</v>
      </c>
      <c r="AL121" s="295" t="n">
        <v>318</v>
      </c>
      <c r="AM121" s="295" t="n">
        <v>394</v>
      </c>
      <c r="AN121" s="295" t="n">
        <v>410</v>
      </c>
      <c r="AO121" s="295" t="n">
        <v>384</v>
      </c>
      <c r="AP121" s="295" t="n">
        <v>406</v>
      </c>
      <c r="AQ121" s="310" t="n">
        <v>12</v>
      </c>
      <c r="AS121" s="295" t="s">
        <v>480</v>
      </c>
      <c r="AT121" s="295" t="n">
        <v>1946</v>
      </c>
      <c r="AU121" s="295" t="n">
        <v>53</v>
      </c>
      <c r="AV121" s="295" t="n">
        <v>17</v>
      </c>
      <c r="AW121" s="295" t="n">
        <v>34</v>
      </c>
      <c r="AX121" s="295" t="n">
        <v>104</v>
      </c>
      <c r="AY121" s="295" t="n">
        <v>11</v>
      </c>
      <c r="AZ121" s="295" t="n">
        <v>1</v>
      </c>
      <c r="BA121" s="295" t="n">
        <v>1</v>
      </c>
      <c r="BB121" s="295" t="n">
        <v>3</v>
      </c>
      <c r="BC121" s="295" t="n">
        <v>15</v>
      </c>
      <c r="BD121" s="295" t="n">
        <v>20</v>
      </c>
      <c r="BE121" s="295" t="n">
        <v>30</v>
      </c>
      <c r="BF121" s="310" t="n">
        <v>41</v>
      </c>
      <c r="BG121" s="295"/>
      <c r="BH121" s="295" t="s">
        <v>480</v>
      </c>
      <c r="BI121" s="295" t="n">
        <v>50</v>
      </c>
      <c r="BJ121" s="295" t="n">
        <v>39</v>
      </c>
      <c r="BK121" s="295" t="n">
        <v>57</v>
      </c>
      <c r="BL121" s="295" t="n">
        <v>64</v>
      </c>
      <c r="BM121" s="295" t="n">
        <v>98</v>
      </c>
      <c r="BN121" s="295" t="n">
        <v>115</v>
      </c>
      <c r="BO121" s="295" t="n">
        <v>142</v>
      </c>
      <c r="BP121" s="295" t="n">
        <v>153</v>
      </c>
      <c r="BQ121" s="295" t="n">
        <v>177</v>
      </c>
      <c r="BR121" s="295" t="n">
        <v>236</v>
      </c>
      <c r="BS121" s="295" t="n">
        <v>229</v>
      </c>
      <c r="BT121" s="295" t="n">
        <v>201</v>
      </c>
      <c r="BU121" s="295" t="n">
        <v>148</v>
      </c>
      <c r="BV121" s="310" t="n">
        <v>11</v>
      </c>
      <c r="BX121" s="295" t="s">
        <v>480</v>
      </c>
      <c r="BY121" s="295" t="n">
        <v>1543</v>
      </c>
      <c r="BZ121" s="295" t="n">
        <v>59</v>
      </c>
      <c r="CA121" s="295" t="n">
        <v>10</v>
      </c>
      <c r="CB121" s="295" t="n">
        <v>33</v>
      </c>
      <c r="CC121" s="295" t="n">
        <v>102</v>
      </c>
      <c r="CD121" s="295" t="n">
        <v>11</v>
      </c>
      <c r="CE121" s="295" t="n">
        <v>3</v>
      </c>
      <c r="CF121" s="295" t="n">
        <v>1</v>
      </c>
      <c r="CG121" s="295" t="n">
        <v>3</v>
      </c>
      <c r="CH121" s="295" t="n">
        <v>16</v>
      </c>
      <c r="CI121" s="295" t="n">
        <v>17</v>
      </c>
      <c r="CJ121" s="295" t="n">
        <v>23</v>
      </c>
      <c r="CK121" s="310" t="n">
        <v>11</v>
      </c>
      <c r="CL121" s="295"/>
      <c r="CM121" s="295" t="s">
        <v>480</v>
      </c>
      <c r="CN121" s="295" t="n">
        <v>21</v>
      </c>
      <c r="CO121" s="295" t="n">
        <v>20</v>
      </c>
      <c r="CP121" s="295" t="n">
        <v>24</v>
      </c>
      <c r="CQ121" s="295" t="n">
        <v>37</v>
      </c>
      <c r="CR121" s="295" t="n">
        <v>48</v>
      </c>
      <c r="CS121" s="295" t="n">
        <v>72</v>
      </c>
      <c r="CT121" s="295" t="n">
        <v>99</v>
      </c>
      <c r="CU121" s="295" t="n">
        <v>113</v>
      </c>
      <c r="CV121" s="295" t="n">
        <v>141</v>
      </c>
      <c r="CW121" s="295" t="n">
        <v>158</v>
      </c>
      <c r="CX121" s="295" t="n">
        <v>181</v>
      </c>
      <c r="CY121" s="295" t="n">
        <v>183</v>
      </c>
      <c r="CZ121" s="295" t="n">
        <v>258</v>
      </c>
      <c r="DA121" s="310" t="n">
        <v>1</v>
      </c>
      <c r="DD121" s="295" t="s">
        <v>481</v>
      </c>
      <c r="DE121" s="295" t="n">
        <v>7.2</v>
      </c>
      <c r="DF121" s="295" t="n">
        <v>10</v>
      </c>
      <c r="DG121" s="295" t="n">
        <v>0.3</v>
      </c>
      <c r="DH121" s="295" t="n">
        <v>0.3</v>
      </c>
      <c r="DI121" s="295" t="n">
        <v>0.4</v>
      </c>
      <c r="DJ121" s="295" t="n">
        <v>1.1</v>
      </c>
      <c r="DK121" s="295" t="n">
        <v>1.4</v>
      </c>
      <c r="DL121" s="295" t="n">
        <v>4.3</v>
      </c>
      <c r="DM121" s="295" t="n">
        <v>11.3</v>
      </c>
      <c r="DN121" s="295" t="n">
        <v>23.2</v>
      </c>
      <c r="DO121" s="310" t="n">
        <v>85.5</v>
      </c>
      <c r="DQ121" s="295" t="s">
        <v>481</v>
      </c>
      <c r="DR121" s="295" t="n">
        <v>8.1</v>
      </c>
      <c r="DS121" s="295" t="n">
        <v>12.3</v>
      </c>
      <c r="DT121" s="295" t="n">
        <v>0.1</v>
      </c>
      <c r="DU121" s="295" t="n">
        <v>0.4</v>
      </c>
      <c r="DV121" s="295" t="n">
        <v>0.6</v>
      </c>
      <c r="DW121" s="295" t="n">
        <v>1.7</v>
      </c>
      <c r="DX121" s="295" t="n">
        <v>1.6</v>
      </c>
      <c r="DY121" s="295" t="n">
        <v>5.5</v>
      </c>
      <c r="DZ121" s="295" t="n">
        <v>15.9</v>
      </c>
      <c r="EA121" s="295" t="n">
        <v>32.9</v>
      </c>
      <c r="EB121" s="310" t="n">
        <v>104.3</v>
      </c>
      <c r="ED121" s="295" t="s">
        <v>481</v>
      </c>
      <c r="EE121" s="295" t="n">
        <v>6.2</v>
      </c>
      <c r="EF121" s="295" t="n">
        <v>7.6</v>
      </c>
      <c r="EG121" s="295" t="n">
        <v>0.5</v>
      </c>
      <c r="EH121" s="295" t="n">
        <v>0.1</v>
      </c>
      <c r="EI121" s="295" t="n">
        <v>0.3</v>
      </c>
      <c r="EJ121" s="295" t="n">
        <v>0.5</v>
      </c>
      <c r="EK121" s="295" t="n">
        <v>1.2</v>
      </c>
      <c r="EL121" s="295" t="n">
        <v>3</v>
      </c>
      <c r="EM121" s="295" t="n">
        <v>6.8</v>
      </c>
      <c r="EN121" s="295" t="n">
        <v>14.5</v>
      </c>
      <c r="EO121" s="310" t="n">
        <v>74.1</v>
      </c>
      <c r="ER121" s="295" t="s">
        <v>481</v>
      </c>
      <c r="ES121" s="295" t="n">
        <v>325626</v>
      </c>
      <c r="ET121" s="295" t="n">
        <v>26470</v>
      </c>
      <c r="EU121" s="295" t="n">
        <v>26798</v>
      </c>
      <c r="EV121" s="295" t="n">
        <v>28997</v>
      </c>
      <c r="EW121" s="295" t="n">
        <v>29638</v>
      </c>
      <c r="EX121" s="295" t="n">
        <v>26642</v>
      </c>
      <c r="EY121" s="295" t="n">
        <v>24203</v>
      </c>
      <c r="EZ121" s="295" t="n">
        <v>22845</v>
      </c>
      <c r="FA121" s="295" t="n">
        <v>20688</v>
      </c>
      <c r="FB121" s="295" t="n">
        <v>20467</v>
      </c>
      <c r="FC121" s="295" t="n">
        <v>18445</v>
      </c>
      <c r="FD121" s="295" t="n">
        <v>17637</v>
      </c>
      <c r="FE121" s="295" t="n">
        <v>15284</v>
      </c>
      <c r="FF121" s="295" t="n">
        <v>13568</v>
      </c>
      <c r="FG121" s="295" t="n">
        <v>11178</v>
      </c>
      <c r="FH121" s="295" t="n">
        <v>9033</v>
      </c>
      <c r="FI121" s="295" t="n">
        <v>6760</v>
      </c>
      <c r="FJ121" s="310" t="n">
        <v>6973</v>
      </c>
      <c r="FM121" s="295" t="s">
        <v>481</v>
      </c>
      <c r="FN121" s="295" t="n">
        <v>162819</v>
      </c>
      <c r="FO121" s="295" t="n">
        <v>13462</v>
      </c>
      <c r="FP121" s="295" t="n">
        <v>13609</v>
      </c>
      <c r="FQ121" s="295" t="n">
        <v>14727</v>
      </c>
      <c r="FR121" s="295" t="n">
        <v>15122</v>
      </c>
      <c r="FS121" s="295" t="n">
        <v>13568</v>
      </c>
      <c r="FT121" s="295" t="n">
        <v>12553</v>
      </c>
      <c r="FU121" s="295" t="n">
        <v>11649</v>
      </c>
      <c r="FV121" s="295" t="n">
        <v>10421</v>
      </c>
      <c r="FW121" s="295" t="n">
        <v>10348</v>
      </c>
      <c r="FX121" s="295" t="n">
        <v>9339</v>
      </c>
      <c r="FY121" s="295" t="n">
        <v>8974</v>
      </c>
      <c r="FZ121" s="295" t="n">
        <v>7609</v>
      </c>
      <c r="GA121" s="295" t="n">
        <v>6786</v>
      </c>
      <c r="GB121" s="295" t="n">
        <v>5346</v>
      </c>
      <c r="GC121" s="295" t="n">
        <v>4139</v>
      </c>
      <c r="GD121" s="295" t="n">
        <v>2802</v>
      </c>
      <c r="GE121" s="310" t="n">
        <v>2365</v>
      </c>
      <c r="GH121" s="295" t="s">
        <v>481</v>
      </c>
      <c r="GI121" s="295" t="n">
        <v>162807</v>
      </c>
      <c r="GJ121" s="295" t="n">
        <v>13008</v>
      </c>
      <c r="GK121" s="295" t="n">
        <v>13189</v>
      </c>
      <c r="GL121" s="295" t="n">
        <v>14270</v>
      </c>
      <c r="GM121" s="295" t="n">
        <v>14516</v>
      </c>
      <c r="GN121" s="295" t="n">
        <v>13074</v>
      </c>
      <c r="GO121" s="295" t="n">
        <v>11650</v>
      </c>
      <c r="GP121" s="295" t="n">
        <v>11196</v>
      </c>
      <c r="GQ121" s="295" t="n">
        <v>10267</v>
      </c>
      <c r="GR121" s="295" t="n">
        <v>10119</v>
      </c>
      <c r="GS121" s="295" t="n">
        <v>9106</v>
      </c>
      <c r="GT121" s="295" t="n">
        <v>8663</v>
      </c>
      <c r="GU121" s="295" t="n">
        <v>7675</v>
      </c>
      <c r="GV121" s="295" t="n">
        <v>6782</v>
      </c>
      <c r="GW121" s="295" t="n">
        <v>5832</v>
      </c>
      <c r="GX121" s="295" t="n">
        <v>4894</v>
      </c>
      <c r="GY121" s="295" t="n">
        <v>3958</v>
      </c>
      <c r="GZ121" s="310" t="n">
        <v>4608</v>
      </c>
      <c r="HC121" s="203" t="s">
        <v>207</v>
      </c>
      <c r="HD121" s="204" t="s">
        <v>39</v>
      </c>
      <c r="HE121" s="204" t="n">
        <v>1</v>
      </c>
      <c r="HF121" s="205" t="n">
        <f aca="false">FB110</f>
        <v>2279925</v>
      </c>
      <c r="HG121" s="205" t="n">
        <f aca="false">AG110</f>
        <v>5125</v>
      </c>
      <c r="HH121" s="206" t="n">
        <f aca="false">HG121/HF121</f>
        <v>0.00224788096099652</v>
      </c>
      <c r="HI121" s="207" t="n">
        <f aca="false">2*HE121*HH121/(2+HE121*HH121)</f>
        <v>0.00224535731301924</v>
      </c>
      <c r="HK121" s="203" t="s">
        <v>207</v>
      </c>
      <c r="HL121" s="204" t="s">
        <v>39</v>
      </c>
      <c r="HM121" s="204" t="n">
        <v>1</v>
      </c>
      <c r="HN121" s="205" t="n">
        <f aca="false">FW110</f>
        <v>1128336</v>
      </c>
      <c r="HO121" s="205" t="n">
        <f aca="false">BL110</f>
        <v>3208</v>
      </c>
      <c r="HP121" s="206" t="n">
        <f aca="false">HO121/HN121</f>
        <v>0.00284312474298436</v>
      </c>
      <c r="HQ121" s="207" t="n">
        <f aca="false">2*HM121*HP121/(2+HM121*HP121)</f>
        <v>0.00283908880117528</v>
      </c>
      <c r="HS121" s="203" t="s">
        <v>207</v>
      </c>
      <c r="HT121" s="316" t="s">
        <v>39</v>
      </c>
      <c r="HU121" s="316" t="n">
        <v>1</v>
      </c>
      <c r="HV121" s="205" t="n">
        <f aca="false">GR110</f>
        <v>1151589</v>
      </c>
      <c r="HW121" s="317" t="n">
        <f aca="false">CQ110</f>
        <v>1915</v>
      </c>
      <c r="HX121" s="206" t="n">
        <f aca="false">HW121/HV121</f>
        <v>0.00166291967012537</v>
      </c>
      <c r="HY121" s="207" t="n">
        <f aca="false">2*HU121*HX121/(2+HU121*HX121)</f>
        <v>0.00166153816787435</v>
      </c>
      <c r="HZ121" s="160" t="n">
        <f aca="false">HV121+HN121-HF121</f>
        <v>0</v>
      </c>
      <c r="IA121" s="160" t="n">
        <f aca="false">HW121+HO121-HG121</f>
        <v>-2</v>
      </c>
      <c r="IC121" s="0" t="n">
        <f aca="false">IC111/IC117</f>
        <v>0.0245941088367449</v>
      </c>
      <c r="ID121" s="0" t="n">
        <f aca="false">ID111/ID117</f>
        <v>0.0236789052238791</v>
      </c>
      <c r="IE121" s="0" t="n">
        <f aca="false">IE111/IE117</f>
        <v>0.024479312322886</v>
      </c>
      <c r="IF121" s="0" t="n">
        <f aca="false">IF111/IF117</f>
        <v>0.026386173252856</v>
      </c>
      <c r="IG121" s="0" t="n">
        <f aca="false">IG111/IG117</f>
        <v>0.0288268113495964</v>
      </c>
      <c r="IH121" s="0" t="n">
        <f aca="false">IH111/IH117</f>
        <v>0.0314452785488614</v>
      </c>
      <c r="IJ121" s="0" t="n">
        <f aca="false">IJ111/IJ117</f>
        <v>0.0152189928179693</v>
      </c>
      <c r="IL121" s="0" t="n">
        <f aca="false">IL111/IL117</f>
        <v>0.0291982866050571</v>
      </c>
    </row>
    <row r="122" customFormat="false" ht="15" hidden="false" customHeight="false" outlineLevel="0" collapsed="false">
      <c r="A122" s="295" t="s">
        <v>481</v>
      </c>
      <c r="B122" s="295" t="n">
        <v>5383</v>
      </c>
      <c r="C122" s="295" t="n">
        <v>37</v>
      </c>
      <c r="D122" s="295" t="n">
        <v>927</v>
      </c>
      <c r="E122" s="295" t="n">
        <v>1364</v>
      </c>
      <c r="F122" s="295" t="n">
        <v>1402</v>
      </c>
      <c r="G122" s="295" t="n">
        <v>1000</v>
      </c>
      <c r="H122" s="295" t="n">
        <v>494</v>
      </c>
      <c r="I122" s="295" t="n">
        <v>116</v>
      </c>
      <c r="J122" s="295" t="n">
        <v>8</v>
      </c>
      <c r="K122" s="295" t="n">
        <v>0</v>
      </c>
      <c r="L122" s="310" t="n">
        <v>35</v>
      </c>
      <c r="N122" s="295" t="s">
        <v>481</v>
      </c>
      <c r="O122" s="295" t="n">
        <v>2333</v>
      </c>
      <c r="P122" s="295" t="n">
        <v>29</v>
      </c>
      <c r="Q122" s="295" t="n">
        <v>9</v>
      </c>
      <c r="R122" s="295" t="n">
        <v>16</v>
      </c>
      <c r="S122" s="295" t="n">
        <v>54</v>
      </c>
      <c r="T122" s="295" t="n">
        <v>4</v>
      </c>
      <c r="U122" s="295" t="n">
        <v>2</v>
      </c>
      <c r="V122" s="295" t="n">
        <v>0</v>
      </c>
      <c r="W122" s="295" t="n">
        <v>0</v>
      </c>
      <c r="X122" s="295" t="n">
        <v>6</v>
      </c>
      <c r="Y122" s="295" t="n">
        <v>9</v>
      </c>
      <c r="Z122" s="295" t="n">
        <v>11</v>
      </c>
      <c r="AA122" s="310" t="n">
        <v>14</v>
      </c>
      <c r="AB122" s="295"/>
      <c r="AC122" s="295" t="s">
        <v>481</v>
      </c>
      <c r="AD122" s="295" t="n">
        <v>26</v>
      </c>
      <c r="AE122" s="295" t="n">
        <v>25</v>
      </c>
      <c r="AF122" s="295" t="n">
        <v>21</v>
      </c>
      <c r="AG122" s="295" t="n">
        <v>36</v>
      </c>
      <c r="AH122" s="295" t="n">
        <v>59</v>
      </c>
      <c r="AI122" s="295" t="n">
        <v>95</v>
      </c>
      <c r="AJ122" s="295" t="n">
        <v>134</v>
      </c>
      <c r="AK122" s="295" t="n">
        <v>193</v>
      </c>
      <c r="AL122" s="295" t="n">
        <v>214</v>
      </c>
      <c r="AM122" s="295" t="n">
        <v>254</v>
      </c>
      <c r="AN122" s="295" t="n">
        <v>319</v>
      </c>
      <c r="AO122" s="295" t="n">
        <v>367</v>
      </c>
      <c r="AP122" s="295" t="n">
        <v>488</v>
      </c>
      <c r="AQ122" s="310" t="n">
        <v>2</v>
      </c>
      <c r="AS122" s="295" t="s">
        <v>481</v>
      </c>
      <c r="AT122" s="295" t="n">
        <v>1320</v>
      </c>
      <c r="AU122" s="295" t="n">
        <v>18</v>
      </c>
      <c r="AV122" s="295" t="n">
        <v>6</v>
      </c>
      <c r="AW122" s="295" t="n">
        <v>10</v>
      </c>
      <c r="AX122" s="295" t="n">
        <v>34</v>
      </c>
      <c r="AY122" s="295" t="n">
        <v>1</v>
      </c>
      <c r="AZ122" s="295" t="n">
        <v>0</v>
      </c>
      <c r="BA122" s="295" t="n">
        <v>0</v>
      </c>
      <c r="BB122" s="295" t="n">
        <v>0</v>
      </c>
      <c r="BC122" s="295" t="n">
        <v>5</v>
      </c>
      <c r="BD122" s="295" t="n">
        <v>7</v>
      </c>
      <c r="BE122" s="295" t="n">
        <v>9</v>
      </c>
      <c r="BF122" s="310" t="n">
        <v>9</v>
      </c>
      <c r="BG122" s="295"/>
      <c r="BH122" s="295" t="s">
        <v>481</v>
      </c>
      <c r="BI122" s="295" t="n">
        <v>20</v>
      </c>
      <c r="BJ122" s="295" t="n">
        <v>20</v>
      </c>
      <c r="BK122" s="295" t="n">
        <v>9</v>
      </c>
      <c r="BL122" s="295" t="n">
        <v>24</v>
      </c>
      <c r="BM122" s="295" t="n">
        <v>42</v>
      </c>
      <c r="BN122" s="295" t="n">
        <v>58</v>
      </c>
      <c r="BO122" s="295" t="n">
        <v>93</v>
      </c>
      <c r="BP122" s="295" t="n">
        <v>136</v>
      </c>
      <c r="BQ122" s="295" t="n">
        <v>143</v>
      </c>
      <c r="BR122" s="295" t="n">
        <v>169</v>
      </c>
      <c r="BS122" s="295" t="n">
        <v>200</v>
      </c>
      <c r="BT122" s="295" t="n">
        <v>164</v>
      </c>
      <c r="BU122" s="295" t="n">
        <v>175</v>
      </c>
      <c r="BV122" s="310" t="n">
        <v>2</v>
      </c>
      <c r="BX122" s="295" t="s">
        <v>481</v>
      </c>
      <c r="BY122" s="295" t="n">
        <v>1013</v>
      </c>
      <c r="BZ122" s="295" t="n">
        <v>11</v>
      </c>
      <c r="CA122" s="295" t="n">
        <v>3</v>
      </c>
      <c r="CB122" s="295" t="n">
        <v>6</v>
      </c>
      <c r="CC122" s="295" t="n">
        <v>20</v>
      </c>
      <c r="CD122" s="295" t="n">
        <v>3</v>
      </c>
      <c r="CE122" s="295" t="n">
        <v>2</v>
      </c>
      <c r="CF122" s="295" t="n">
        <v>0</v>
      </c>
      <c r="CG122" s="295" t="n">
        <v>0</v>
      </c>
      <c r="CH122" s="295" t="n">
        <v>1</v>
      </c>
      <c r="CI122" s="295" t="n">
        <v>2</v>
      </c>
      <c r="CJ122" s="295" t="n">
        <v>2</v>
      </c>
      <c r="CK122" s="310" t="n">
        <v>5</v>
      </c>
      <c r="CL122" s="295"/>
      <c r="CM122" s="295" t="s">
        <v>481</v>
      </c>
      <c r="CN122" s="295" t="n">
        <v>6</v>
      </c>
      <c r="CO122" s="295" t="n">
        <v>5</v>
      </c>
      <c r="CP122" s="295" t="n">
        <v>12</v>
      </c>
      <c r="CQ122" s="295" t="n">
        <v>12</v>
      </c>
      <c r="CR122" s="295" t="n">
        <v>17</v>
      </c>
      <c r="CS122" s="295" t="n">
        <v>37</v>
      </c>
      <c r="CT122" s="295" t="n">
        <v>41</v>
      </c>
      <c r="CU122" s="295" t="n">
        <v>57</v>
      </c>
      <c r="CV122" s="295" t="n">
        <v>71</v>
      </c>
      <c r="CW122" s="295" t="n">
        <v>85</v>
      </c>
      <c r="CX122" s="295" t="n">
        <v>119</v>
      </c>
      <c r="CY122" s="295" t="n">
        <v>203</v>
      </c>
      <c r="CZ122" s="295" t="n">
        <v>313</v>
      </c>
      <c r="DA122" s="310" t="n">
        <v>0</v>
      </c>
      <c r="DD122" s="295" t="s">
        <v>482</v>
      </c>
      <c r="DE122" s="295" t="n">
        <v>5.1</v>
      </c>
      <c r="DF122" s="295" t="n">
        <v>14.1</v>
      </c>
      <c r="DG122" s="295" t="n">
        <v>0.7</v>
      </c>
      <c r="DH122" s="295" t="n">
        <v>0.3</v>
      </c>
      <c r="DI122" s="295" t="n">
        <v>0.9</v>
      </c>
      <c r="DJ122" s="295" t="n">
        <v>0.9</v>
      </c>
      <c r="DK122" s="295" t="n">
        <v>1.3</v>
      </c>
      <c r="DL122" s="295" t="n">
        <v>4.5</v>
      </c>
      <c r="DM122" s="295" t="n">
        <v>12.1</v>
      </c>
      <c r="DN122" s="295" t="n">
        <v>22.8</v>
      </c>
      <c r="DO122" s="310" t="n">
        <v>85.6</v>
      </c>
      <c r="DQ122" s="295" t="s">
        <v>482</v>
      </c>
      <c r="DR122" s="295" t="n">
        <v>5.7</v>
      </c>
      <c r="DS122" s="295" t="n">
        <v>15.1</v>
      </c>
      <c r="DT122" s="295" t="n">
        <v>0.7</v>
      </c>
      <c r="DU122" s="295" t="n">
        <v>0.2</v>
      </c>
      <c r="DV122" s="295" t="n">
        <v>1.3</v>
      </c>
      <c r="DW122" s="295" t="n">
        <v>1.3</v>
      </c>
      <c r="DX122" s="295" t="n">
        <v>1.3</v>
      </c>
      <c r="DY122" s="295" t="n">
        <v>5.2</v>
      </c>
      <c r="DZ122" s="295" t="n">
        <v>14.4</v>
      </c>
      <c r="EA122" s="295" t="n">
        <v>31.5</v>
      </c>
      <c r="EB122" s="310" t="n">
        <v>96.8</v>
      </c>
      <c r="ED122" s="295" t="s">
        <v>482</v>
      </c>
      <c r="EE122" s="295" t="n">
        <v>4.5</v>
      </c>
      <c r="EF122" s="295" t="n">
        <v>13.1</v>
      </c>
      <c r="EG122" s="295" t="n">
        <v>0.6</v>
      </c>
      <c r="EH122" s="295" t="n">
        <v>0.3</v>
      </c>
      <c r="EI122" s="295" t="n">
        <v>0.5</v>
      </c>
      <c r="EJ122" s="295" t="n">
        <v>0.5</v>
      </c>
      <c r="EK122" s="295" t="n">
        <v>1.3</v>
      </c>
      <c r="EL122" s="295" t="n">
        <v>3.7</v>
      </c>
      <c r="EM122" s="295" t="n">
        <v>9.8</v>
      </c>
      <c r="EN122" s="295" t="n">
        <v>15.3</v>
      </c>
      <c r="EO122" s="310" t="n">
        <v>77.3</v>
      </c>
      <c r="ER122" s="295" t="s">
        <v>482</v>
      </c>
      <c r="ES122" s="295" t="n">
        <v>327384</v>
      </c>
      <c r="ET122" s="295" t="n">
        <v>30401</v>
      </c>
      <c r="EU122" s="295" t="n">
        <v>32262</v>
      </c>
      <c r="EV122" s="295" t="n">
        <v>35962</v>
      </c>
      <c r="EW122" s="295" t="n">
        <v>31719</v>
      </c>
      <c r="EX122" s="295" t="n">
        <v>28691</v>
      </c>
      <c r="EY122" s="295" t="n">
        <v>30115</v>
      </c>
      <c r="EZ122" s="295" t="n">
        <v>24454</v>
      </c>
      <c r="FA122" s="295" t="n">
        <v>20418</v>
      </c>
      <c r="FB122" s="295" t="n">
        <v>18958</v>
      </c>
      <c r="FC122" s="295" t="n">
        <v>16709</v>
      </c>
      <c r="FD122" s="295" t="n">
        <v>14897</v>
      </c>
      <c r="FE122" s="295" t="n">
        <v>12151</v>
      </c>
      <c r="FF122" s="295" t="n">
        <v>9299</v>
      </c>
      <c r="FG122" s="295" t="n">
        <v>7502</v>
      </c>
      <c r="FH122" s="295" t="n">
        <v>5800</v>
      </c>
      <c r="FI122" s="295" t="n">
        <v>4290</v>
      </c>
      <c r="FJ122" s="310" t="n">
        <v>3756</v>
      </c>
      <c r="FM122" s="295" t="s">
        <v>482</v>
      </c>
      <c r="FN122" s="295" t="n">
        <v>164625</v>
      </c>
      <c r="FO122" s="295" t="n">
        <v>15365</v>
      </c>
      <c r="FP122" s="295" t="n">
        <v>16420</v>
      </c>
      <c r="FQ122" s="295" t="n">
        <v>18239</v>
      </c>
      <c r="FR122" s="295" t="n">
        <v>16013</v>
      </c>
      <c r="FS122" s="295" t="n">
        <v>14594</v>
      </c>
      <c r="FT122" s="295" t="n">
        <v>15249</v>
      </c>
      <c r="FU122" s="295" t="n">
        <v>12396</v>
      </c>
      <c r="FV122" s="295" t="n">
        <v>10411</v>
      </c>
      <c r="FW122" s="295" t="n">
        <v>9614</v>
      </c>
      <c r="FX122" s="295" t="n">
        <v>8433</v>
      </c>
      <c r="FY122" s="295" t="n">
        <v>7587</v>
      </c>
      <c r="FZ122" s="295" t="n">
        <v>6128</v>
      </c>
      <c r="GA122" s="295" t="n">
        <v>4615</v>
      </c>
      <c r="GB122" s="295" t="n">
        <v>3526</v>
      </c>
      <c r="GC122" s="295" t="n">
        <v>2596</v>
      </c>
      <c r="GD122" s="295" t="n">
        <v>1950</v>
      </c>
      <c r="GE122" s="310" t="n">
        <v>1489</v>
      </c>
      <c r="GH122" s="295" t="s">
        <v>482</v>
      </c>
      <c r="GI122" s="295" t="n">
        <v>162759</v>
      </c>
      <c r="GJ122" s="295" t="n">
        <v>15036</v>
      </c>
      <c r="GK122" s="295" t="n">
        <v>15842</v>
      </c>
      <c r="GL122" s="295" t="n">
        <v>17723</v>
      </c>
      <c r="GM122" s="295" t="n">
        <v>15706</v>
      </c>
      <c r="GN122" s="295" t="n">
        <v>14097</v>
      </c>
      <c r="GO122" s="295" t="n">
        <v>14866</v>
      </c>
      <c r="GP122" s="295" t="n">
        <v>12058</v>
      </c>
      <c r="GQ122" s="295" t="n">
        <v>10007</v>
      </c>
      <c r="GR122" s="295" t="n">
        <v>9344</v>
      </c>
      <c r="GS122" s="295" t="n">
        <v>8276</v>
      </c>
      <c r="GT122" s="295" t="n">
        <v>7310</v>
      </c>
      <c r="GU122" s="295" t="n">
        <v>6023</v>
      </c>
      <c r="GV122" s="295" t="n">
        <v>4684</v>
      </c>
      <c r="GW122" s="295" t="n">
        <v>3976</v>
      </c>
      <c r="GX122" s="295" t="n">
        <v>3204</v>
      </c>
      <c r="GY122" s="295" t="n">
        <v>2340</v>
      </c>
      <c r="GZ122" s="310" t="n">
        <v>2267</v>
      </c>
      <c r="HC122" s="196" t="s">
        <v>208</v>
      </c>
      <c r="HD122" s="197" t="s">
        <v>40</v>
      </c>
      <c r="HE122" s="197" t="n">
        <v>1</v>
      </c>
      <c r="HF122" s="198" t="n">
        <f aca="false">FC110</f>
        <v>2139201</v>
      </c>
      <c r="HG122" s="198" t="n">
        <f aca="false">AH110</f>
        <v>7873</v>
      </c>
      <c r="HH122" s="199" t="n">
        <f aca="false">HG122/HF122</f>
        <v>0.00368034607313665</v>
      </c>
      <c r="HI122" s="200" t="n">
        <f aca="false">2*HE122*HH122/(2+HE122*HH122)</f>
        <v>0.00367358603915988</v>
      </c>
      <c r="HK122" s="196" t="s">
        <v>208</v>
      </c>
      <c r="HL122" s="197" t="s">
        <v>40</v>
      </c>
      <c r="HM122" s="197" t="n">
        <v>1</v>
      </c>
      <c r="HN122" s="198" t="n">
        <f aca="false">FX110</f>
        <v>1036319</v>
      </c>
      <c r="HO122" s="198" t="n">
        <f aca="false">BM110</f>
        <v>4970</v>
      </c>
      <c r="HP122" s="199" t="n">
        <f aca="false">HO122/HN122</f>
        <v>0.00479582059192199</v>
      </c>
      <c r="HQ122" s="200" t="n">
        <f aca="false">2*HM122*HP122/(2+HM122*HP122)</f>
        <v>0.00478434815422351</v>
      </c>
      <c r="HS122" s="196" t="s">
        <v>208</v>
      </c>
      <c r="HT122" s="313" t="s">
        <v>40</v>
      </c>
      <c r="HU122" s="313" t="n">
        <v>1</v>
      </c>
      <c r="HV122" s="198" t="n">
        <f aca="false">GS110</f>
        <v>1102882</v>
      </c>
      <c r="HW122" s="314" t="n">
        <f aca="false">CR110</f>
        <v>2900</v>
      </c>
      <c r="HX122" s="199" t="n">
        <f aca="false">HW122/HV122</f>
        <v>0.00262947441340053</v>
      </c>
      <c r="HY122" s="200" t="n">
        <f aca="false">2*HU122*HX122/(2+HU122*HX122)</f>
        <v>0.00262602188472307</v>
      </c>
      <c r="HZ122" s="160" t="n">
        <f aca="false">HV122+HN122-HF122</f>
        <v>0</v>
      </c>
      <c r="IA122" s="160" t="n">
        <f aca="false">HW122+HO122-HG122</f>
        <v>-3</v>
      </c>
      <c r="IC122" s="0" t="n">
        <f aca="false">IC112/IC117</f>
        <v>0.00349076385421867</v>
      </c>
      <c r="ID122" s="0" t="n">
        <f aca="false">ID112/ID117</f>
        <v>0.00453261826279233</v>
      </c>
      <c r="IE122" s="0" t="n">
        <f aca="false">IE112/IE117</f>
        <v>0.00499283669672932</v>
      </c>
      <c r="IF122" s="0" t="n">
        <f aca="false">IF112/IF117</f>
        <v>0.00515205330109758</v>
      </c>
      <c r="IG122" s="0" t="n">
        <f aca="false">IG112/IG117</f>
        <v>0.00524173740267795</v>
      </c>
      <c r="IH122" s="0" t="n">
        <f aca="false">IH112/IH117</f>
        <v>0.00531614628228172</v>
      </c>
      <c r="IJ122" s="0" t="n">
        <f aca="false">IJ112/IJ117</f>
        <v>0.00238592576648244</v>
      </c>
      <c r="IL122" s="0" t="n">
        <f aca="false">IL112/IL117</f>
        <v>0.00403335670863799</v>
      </c>
    </row>
    <row r="123" customFormat="false" ht="15" hidden="false" customHeight="false" outlineLevel="0" collapsed="false">
      <c r="A123" s="295" t="s">
        <v>482</v>
      </c>
      <c r="B123" s="295" t="n">
        <v>6220</v>
      </c>
      <c r="C123" s="295" t="n">
        <v>34</v>
      </c>
      <c r="D123" s="295" t="n">
        <v>1130</v>
      </c>
      <c r="E123" s="295" t="n">
        <v>1659</v>
      </c>
      <c r="F123" s="295" t="n">
        <v>1581</v>
      </c>
      <c r="G123" s="295" t="n">
        <v>1049</v>
      </c>
      <c r="H123" s="295" t="n">
        <v>541</v>
      </c>
      <c r="I123" s="295" t="n">
        <v>146</v>
      </c>
      <c r="J123" s="295" t="n">
        <v>12</v>
      </c>
      <c r="K123" s="295" t="n">
        <v>1</v>
      </c>
      <c r="L123" s="310" t="n">
        <v>67</v>
      </c>
      <c r="N123" s="295" t="s">
        <v>482</v>
      </c>
      <c r="O123" s="295" t="n">
        <v>1672</v>
      </c>
      <c r="P123" s="295" t="n">
        <v>40</v>
      </c>
      <c r="Q123" s="295" t="n">
        <v>16</v>
      </c>
      <c r="R123" s="295" t="n">
        <v>32</v>
      </c>
      <c r="S123" s="295" t="n">
        <v>88</v>
      </c>
      <c r="T123" s="295" t="n">
        <v>7</v>
      </c>
      <c r="U123" s="295" t="n">
        <v>5</v>
      </c>
      <c r="V123" s="295" t="n">
        <v>2</v>
      </c>
      <c r="W123" s="295" t="n">
        <v>2</v>
      </c>
      <c r="X123" s="295" t="n">
        <v>9</v>
      </c>
      <c r="Y123" s="295" t="n">
        <v>9</v>
      </c>
      <c r="Z123" s="295" t="n">
        <v>25</v>
      </c>
      <c r="AA123" s="310" t="n">
        <v>30</v>
      </c>
      <c r="AB123" s="295"/>
      <c r="AC123" s="295" t="s">
        <v>482</v>
      </c>
      <c r="AD123" s="295" t="n">
        <v>28</v>
      </c>
      <c r="AE123" s="295" t="n">
        <v>23</v>
      </c>
      <c r="AF123" s="295" t="n">
        <v>23</v>
      </c>
      <c r="AG123" s="295" t="n">
        <v>28</v>
      </c>
      <c r="AH123" s="295" t="n">
        <v>61</v>
      </c>
      <c r="AI123" s="295" t="n">
        <v>80</v>
      </c>
      <c r="AJ123" s="295" t="n">
        <v>111</v>
      </c>
      <c r="AK123" s="295" t="n">
        <v>149</v>
      </c>
      <c r="AL123" s="295" t="n">
        <v>144</v>
      </c>
      <c r="AM123" s="295" t="n">
        <v>159</v>
      </c>
      <c r="AN123" s="295" t="n">
        <v>207</v>
      </c>
      <c r="AO123" s="295" t="n">
        <v>204</v>
      </c>
      <c r="AP123" s="295" t="n">
        <v>278</v>
      </c>
      <c r="AQ123" s="310" t="n">
        <v>0</v>
      </c>
      <c r="AS123" s="295" t="s">
        <v>482</v>
      </c>
      <c r="AT123" s="295" t="n">
        <v>933</v>
      </c>
      <c r="AU123" s="295" t="n">
        <v>22</v>
      </c>
      <c r="AV123" s="295" t="n">
        <v>12</v>
      </c>
      <c r="AW123" s="295" t="n">
        <v>14</v>
      </c>
      <c r="AX123" s="295" t="n">
        <v>48</v>
      </c>
      <c r="AY123" s="295" t="n">
        <v>3</v>
      </c>
      <c r="AZ123" s="295" t="n">
        <v>3</v>
      </c>
      <c r="BA123" s="295" t="n">
        <v>1</v>
      </c>
      <c r="BB123" s="295" t="n">
        <v>2</v>
      </c>
      <c r="BC123" s="295" t="n">
        <v>3</v>
      </c>
      <c r="BD123" s="295" t="n">
        <v>4</v>
      </c>
      <c r="BE123" s="295" t="n">
        <v>18</v>
      </c>
      <c r="BF123" s="310" t="n">
        <v>23</v>
      </c>
      <c r="BG123" s="295"/>
      <c r="BH123" s="295" t="s">
        <v>482</v>
      </c>
      <c r="BI123" s="295" t="n">
        <v>23</v>
      </c>
      <c r="BJ123" s="295" t="n">
        <v>14</v>
      </c>
      <c r="BK123" s="295" t="n">
        <v>10</v>
      </c>
      <c r="BL123" s="295" t="n">
        <v>16</v>
      </c>
      <c r="BM123" s="295" t="n">
        <v>31</v>
      </c>
      <c r="BN123" s="295" t="n">
        <v>53</v>
      </c>
      <c r="BO123" s="295" t="n">
        <v>70</v>
      </c>
      <c r="BP123" s="295" t="n">
        <v>85</v>
      </c>
      <c r="BQ123" s="295" t="n">
        <v>96</v>
      </c>
      <c r="BR123" s="295" t="n">
        <v>97</v>
      </c>
      <c r="BS123" s="295" t="n">
        <v>112</v>
      </c>
      <c r="BT123" s="295" t="n">
        <v>107</v>
      </c>
      <c r="BU123" s="295" t="n">
        <v>114</v>
      </c>
      <c r="BV123" s="310" t="n">
        <v>0</v>
      </c>
      <c r="BX123" s="295" t="s">
        <v>482</v>
      </c>
      <c r="BY123" s="295" t="n">
        <v>739</v>
      </c>
      <c r="BZ123" s="295" t="n">
        <v>18</v>
      </c>
      <c r="CA123" s="295" t="n">
        <v>4</v>
      </c>
      <c r="CB123" s="295" t="n">
        <v>18</v>
      </c>
      <c r="CC123" s="295" t="n">
        <v>40</v>
      </c>
      <c r="CD123" s="295" t="n">
        <v>4</v>
      </c>
      <c r="CE123" s="295" t="n">
        <v>2</v>
      </c>
      <c r="CF123" s="295" t="n">
        <v>1</v>
      </c>
      <c r="CG123" s="295" t="n">
        <v>0</v>
      </c>
      <c r="CH123" s="295" t="n">
        <v>6</v>
      </c>
      <c r="CI123" s="295" t="n">
        <v>5</v>
      </c>
      <c r="CJ123" s="295" t="n">
        <v>7</v>
      </c>
      <c r="CK123" s="310" t="n">
        <v>7</v>
      </c>
      <c r="CL123" s="295"/>
      <c r="CM123" s="295" t="s">
        <v>482</v>
      </c>
      <c r="CN123" s="295" t="n">
        <v>5</v>
      </c>
      <c r="CO123" s="295" t="n">
        <v>9</v>
      </c>
      <c r="CP123" s="295" t="n">
        <v>13</v>
      </c>
      <c r="CQ123" s="295" t="n">
        <v>12</v>
      </c>
      <c r="CR123" s="295" t="n">
        <v>30</v>
      </c>
      <c r="CS123" s="295" t="n">
        <v>27</v>
      </c>
      <c r="CT123" s="295" t="n">
        <v>41</v>
      </c>
      <c r="CU123" s="295" t="n">
        <v>64</v>
      </c>
      <c r="CV123" s="295" t="n">
        <v>48</v>
      </c>
      <c r="CW123" s="295" t="n">
        <v>62</v>
      </c>
      <c r="CX123" s="295" t="n">
        <v>95</v>
      </c>
      <c r="CY123" s="295" t="n">
        <v>97</v>
      </c>
      <c r="CZ123" s="295" t="n">
        <v>164</v>
      </c>
      <c r="DA123" s="310" t="n">
        <v>0</v>
      </c>
      <c r="DD123" s="295" t="s">
        <v>483</v>
      </c>
      <c r="DE123" s="295" t="n">
        <v>7.1</v>
      </c>
      <c r="DF123" s="295" t="n">
        <v>11.9</v>
      </c>
      <c r="DG123" s="295" t="n">
        <v>0.8</v>
      </c>
      <c r="DH123" s="295" t="n">
        <v>0.3</v>
      </c>
      <c r="DI123" s="295" t="n">
        <v>0.8</v>
      </c>
      <c r="DJ123" s="295" t="n">
        <v>1</v>
      </c>
      <c r="DK123" s="295" t="n">
        <v>1.4</v>
      </c>
      <c r="DL123" s="295" t="n">
        <v>3.8</v>
      </c>
      <c r="DM123" s="295" t="n">
        <v>10.3</v>
      </c>
      <c r="DN123" s="295" t="n">
        <v>24.3</v>
      </c>
      <c r="DO123" s="310" t="n">
        <v>88.1</v>
      </c>
      <c r="DQ123" s="295" t="s">
        <v>483</v>
      </c>
      <c r="DR123" s="295" t="n">
        <v>7.6</v>
      </c>
      <c r="DS123" s="295" t="n">
        <v>12</v>
      </c>
      <c r="DT123" s="295" t="n">
        <v>0.9</v>
      </c>
      <c r="DU123" s="295" t="n">
        <v>0.3</v>
      </c>
      <c r="DV123" s="295" t="n">
        <v>1.2</v>
      </c>
      <c r="DW123" s="295" t="n">
        <v>1.6</v>
      </c>
      <c r="DX123" s="295" t="n">
        <v>2</v>
      </c>
      <c r="DY123" s="295" t="n">
        <v>5.1</v>
      </c>
      <c r="DZ123" s="295" t="n">
        <v>13.6</v>
      </c>
      <c r="EA123" s="295" t="n">
        <v>31.8</v>
      </c>
      <c r="EB123" s="310" t="n">
        <v>98.4</v>
      </c>
      <c r="ED123" s="295" t="s">
        <v>483</v>
      </c>
      <c r="EE123" s="295" t="n">
        <v>6.6</v>
      </c>
      <c r="EF123" s="295" t="n">
        <v>11.6</v>
      </c>
      <c r="EG123" s="295" t="n">
        <v>0.7</v>
      </c>
      <c r="EH123" s="295" t="n">
        <v>0.3</v>
      </c>
      <c r="EI123" s="295" t="n">
        <v>0.4</v>
      </c>
      <c r="EJ123" s="295" t="n">
        <v>0.4</v>
      </c>
      <c r="EK123" s="295" t="n">
        <v>0.9</v>
      </c>
      <c r="EL123" s="295" t="n">
        <v>2.7</v>
      </c>
      <c r="EM123" s="295" t="n">
        <v>7.4</v>
      </c>
      <c r="EN123" s="295" t="n">
        <v>18.1</v>
      </c>
      <c r="EO123" s="310" t="n">
        <v>81.5</v>
      </c>
      <c r="ER123" s="295" t="s">
        <v>483</v>
      </c>
      <c r="ES123" s="295" t="n">
        <v>1693261</v>
      </c>
      <c r="ET123" s="295" t="n">
        <v>152636</v>
      </c>
      <c r="EU123" s="295" t="n">
        <v>145777</v>
      </c>
      <c r="EV123" s="295" t="n">
        <v>153953</v>
      </c>
      <c r="EW123" s="295" t="n">
        <v>152559</v>
      </c>
      <c r="EX123" s="295" t="n">
        <v>143747</v>
      </c>
      <c r="EY123" s="295" t="n">
        <v>141835</v>
      </c>
      <c r="EZ123" s="295" t="n">
        <v>120026</v>
      </c>
      <c r="FA123" s="295" t="n">
        <v>101100</v>
      </c>
      <c r="FB123" s="295" t="n">
        <v>92983</v>
      </c>
      <c r="FC123" s="295" t="n">
        <v>89779</v>
      </c>
      <c r="FD123" s="295" t="n">
        <v>87872</v>
      </c>
      <c r="FE123" s="295" t="n">
        <v>78450</v>
      </c>
      <c r="FF123" s="295" t="n">
        <v>65476</v>
      </c>
      <c r="FG123" s="295" t="n">
        <v>53248</v>
      </c>
      <c r="FH123" s="295" t="n">
        <v>44201</v>
      </c>
      <c r="FI123" s="295" t="n">
        <v>35506</v>
      </c>
      <c r="FJ123" s="310" t="n">
        <v>34113</v>
      </c>
      <c r="FM123" s="295" t="s">
        <v>483</v>
      </c>
      <c r="FN123" s="295" t="n">
        <v>829445</v>
      </c>
      <c r="FO123" s="295" t="n">
        <v>77507</v>
      </c>
      <c r="FP123" s="295" t="n">
        <v>73985</v>
      </c>
      <c r="FQ123" s="295" t="n">
        <v>78450</v>
      </c>
      <c r="FR123" s="295" t="n">
        <v>77755</v>
      </c>
      <c r="FS123" s="295" t="n">
        <v>72779</v>
      </c>
      <c r="FT123" s="295" t="n">
        <v>71608</v>
      </c>
      <c r="FU123" s="295" t="n">
        <v>59713</v>
      </c>
      <c r="FV123" s="295" t="n">
        <v>49340</v>
      </c>
      <c r="FW123" s="295" t="n">
        <v>45034</v>
      </c>
      <c r="FX123" s="295" t="n">
        <v>42694</v>
      </c>
      <c r="FY123" s="295" t="n">
        <v>41857</v>
      </c>
      <c r="FZ123" s="295" t="n">
        <v>37003</v>
      </c>
      <c r="GA123" s="295" t="n">
        <v>30668</v>
      </c>
      <c r="GB123" s="295" t="n">
        <v>24379</v>
      </c>
      <c r="GC123" s="295" t="n">
        <v>19519</v>
      </c>
      <c r="GD123" s="295" t="n">
        <v>14626</v>
      </c>
      <c r="GE123" s="310" t="n">
        <v>12528</v>
      </c>
      <c r="GH123" s="295" t="s">
        <v>483</v>
      </c>
      <c r="GI123" s="295" t="n">
        <v>863816</v>
      </c>
      <c r="GJ123" s="295" t="n">
        <v>75129</v>
      </c>
      <c r="GK123" s="295" t="n">
        <v>71792</v>
      </c>
      <c r="GL123" s="295" t="n">
        <v>75503</v>
      </c>
      <c r="GM123" s="295" t="n">
        <v>74804</v>
      </c>
      <c r="GN123" s="295" t="n">
        <v>70968</v>
      </c>
      <c r="GO123" s="295" t="n">
        <v>70227</v>
      </c>
      <c r="GP123" s="295" t="n">
        <v>60313</v>
      </c>
      <c r="GQ123" s="295" t="n">
        <v>51760</v>
      </c>
      <c r="GR123" s="295" t="n">
        <v>47949</v>
      </c>
      <c r="GS123" s="295" t="n">
        <v>47085</v>
      </c>
      <c r="GT123" s="295" t="n">
        <v>46015</v>
      </c>
      <c r="GU123" s="295" t="n">
        <v>41447</v>
      </c>
      <c r="GV123" s="295" t="n">
        <v>34808</v>
      </c>
      <c r="GW123" s="295" t="n">
        <v>28869</v>
      </c>
      <c r="GX123" s="295" t="n">
        <v>24682</v>
      </c>
      <c r="GY123" s="295" t="n">
        <v>20880</v>
      </c>
      <c r="GZ123" s="310" t="n">
        <v>21585</v>
      </c>
      <c r="HC123" s="203" t="s">
        <v>209</v>
      </c>
      <c r="HD123" s="204" t="s">
        <v>52</v>
      </c>
      <c r="HE123" s="204" t="n">
        <v>1</v>
      </c>
      <c r="HF123" s="205" t="n">
        <f aca="false">FD110</f>
        <v>1999568</v>
      </c>
      <c r="HG123" s="205" t="n">
        <f aca="false">AI110</f>
        <v>11623</v>
      </c>
      <c r="HH123" s="206" t="n">
        <f aca="false">HG123/HF123</f>
        <v>0.00581275555519992</v>
      </c>
      <c r="HI123" s="207" t="n">
        <f aca="false">2*HE123*HH123/(2+HE123*HH123)</f>
        <v>0.00579591044986747</v>
      </c>
      <c r="HK123" s="203" t="s">
        <v>209</v>
      </c>
      <c r="HL123" s="204" t="s">
        <v>52</v>
      </c>
      <c r="HM123" s="204" t="n">
        <v>1</v>
      </c>
      <c r="HN123" s="205" t="n">
        <f aca="false">FY110</f>
        <v>963891</v>
      </c>
      <c r="HO123" s="205" t="n">
        <f aca="false">BN110</f>
        <v>7424</v>
      </c>
      <c r="HP123" s="206" t="n">
        <f aca="false">HO123/HN123</f>
        <v>0.00770211569565438</v>
      </c>
      <c r="HQ123" s="207" t="n">
        <f aca="false">2*HM123*HP123/(2+HM123*HP123)</f>
        <v>0.00767256819170672</v>
      </c>
      <c r="HS123" s="203" t="s">
        <v>209</v>
      </c>
      <c r="HT123" s="316" t="s">
        <v>52</v>
      </c>
      <c r="HU123" s="316" t="n">
        <v>1</v>
      </c>
      <c r="HV123" s="205" t="n">
        <f aca="false">GT110</f>
        <v>1035677</v>
      </c>
      <c r="HW123" s="317" t="n">
        <f aca="false">CS110</f>
        <v>4197</v>
      </c>
      <c r="HX123" s="206" t="n">
        <f aca="false">HW123/HV123</f>
        <v>0.00405242174925194</v>
      </c>
      <c r="HY123" s="207" t="n">
        <f aca="false">2*HU123*HX123/(2+HU123*HX123)</f>
        <v>0.00404422729193356</v>
      </c>
      <c r="HZ123" s="160" t="n">
        <f aca="false">HV123+HN123-HF123</f>
        <v>0</v>
      </c>
      <c r="IA123" s="160" t="n">
        <f aca="false">HW123+HO123-HG123</f>
        <v>-2</v>
      </c>
      <c r="IC123" s="0" t="n">
        <f aca="false">SUM(IC118:IC122)</f>
        <v>1</v>
      </c>
      <c r="ID123" s="0" t="n">
        <f aca="false">somme(ID118:ID122)</f>
        <v>1</v>
      </c>
      <c r="IE123" s="0" t="n">
        <f aca="false">somme(IE118:IE122)</f>
        <v>1</v>
      </c>
      <c r="IF123" s="0" t="n">
        <f aca="false">somme(IF118:IF122)</f>
        <v>1</v>
      </c>
      <c r="IG123" s="0" t="n">
        <f aca="false">somme(IG118:IG122)</f>
        <v>1</v>
      </c>
      <c r="IH123" s="0" t="n">
        <f aca="false">somme(IH118:IH122)</f>
        <v>1</v>
      </c>
      <c r="IJ123" s="0" t="n">
        <f aca="false">SUM(IJ118:IJ122)</f>
        <v>1</v>
      </c>
      <c r="IL123" s="0" t="n">
        <f aca="false">somme(IL118:IL122)</f>
        <v>1</v>
      </c>
    </row>
    <row r="124" customFormat="false" ht="15" hidden="false" customHeight="false" outlineLevel="0" collapsed="false">
      <c r="A124" s="295" t="s">
        <v>483</v>
      </c>
      <c r="B124" s="295" t="n">
        <v>32232</v>
      </c>
      <c r="C124" s="295" t="n">
        <v>103</v>
      </c>
      <c r="D124" s="295" t="n">
        <v>4829</v>
      </c>
      <c r="E124" s="295" t="n">
        <v>8276</v>
      </c>
      <c r="F124" s="295" t="n">
        <v>8389</v>
      </c>
      <c r="G124" s="295" t="n">
        <v>6639</v>
      </c>
      <c r="H124" s="295" t="n">
        <v>3074</v>
      </c>
      <c r="I124" s="295" t="n">
        <v>799</v>
      </c>
      <c r="J124" s="295" t="n">
        <v>55</v>
      </c>
      <c r="K124" s="295" t="n">
        <v>4</v>
      </c>
      <c r="L124" s="310" t="n">
        <v>64</v>
      </c>
      <c r="N124" s="295" t="s">
        <v>483</v>
      </c>
      <c r="O124" s="295" t="n">
        <v>12001</v>
      </c>
      <c r="P124" s="295" t="n">
        <v>203</v>
      </c>
      <c r="Q124" s="295" t="n">
        <v>65</v>
      </c>
      <c r="R124" s="295" t="n">
        <v>114</v>
      </c>
      <c r="S124" s="295" t="n">
        <v>382</v>
      </c>
      <c r="T124" s="295" t="n">
        <v>53</v>
      </c>
      <c r="U124" s="295" t="n">
        <v>17</v>
      </c>
      <c r="V124" s="295" t="n">
        <v>15</v>
      </c>
      <c r="W124" s="295" t="n">
        <v>8</v>
      </c>
      <c r="X124" s="295" t="n">
        <v>38</v>
      </c>
      <c r="Y124" s="295" t="n">
        <v>47</v>
      </c>
      <c r="Z124" s="295" t="n">
        <v>94</v>
      </c>
      <c r="AA124" s="310" t="n">
        <v>147</v>
      </c>
      <c r="AB124" s="295"/>
      <c r="AC124" s="295" t="s">
        <v>483</v>
      </c>
      <c r="AD124" s="295" t="n">
        <v>124</v>
      </c>
      <c r="AE124" s="295" t="n">
        <v>139</v>
      </c>
      <c r="AF124" s="295" t="n">
        <v>125</v>
      </c>
      <c r="AG124" s="295" t="n">
        <v>155</v>
      </c>
      <c r="AH124" s="295" t="n">
        <v>267</v>
      </c>
      <c r="AI124" s="295" t="n">
        <v>410</v>
      </c>
      <c r="AJ124" s="295" t="n">
        <v>635</v>
      </c>
      <c r="AK124" s="295" t="n">
        <v>849</v>
      </c>
      <c r="AL124" s="295" t="n">
        <v>1021</v>
      </c>
      <c r="AM124" s="295" t="n">
        <v>1344</v>
      </c>
      <c r="AN124" s="295" t="n">
        <v>1798</v>
      </c>
      <c r="AO124" s="295" t="n">
        <v>1812</v>
      </c>
      <c r="AP124" s="295" t="n">
        <v>2521</v>
      </c>
      <c r="AQ124" s="310" t="n">
        <v>0</v>
      </c>
      <c r="AS124" s="295" t="s">
        <v>483</v>
      </c>
      <c r="AT124" s="295" t="n">
        <v>6289</v>
      </c>
      <c r="AU124" s="295" t="n">
        <v>110</v>
      </c>
      <c r="AV124" s="295" t="n">
        <v>36</v>
      </c>
      <c r="AW124" s="295" t="n">
        <v>53</v>
      </c>
      <c r="AX124" s="295" t="n">
        <v>199</v>
      </c>
      <c r="AY124" s="295" t="n">
        <v>27</v>
      </c>
      <c r="AZ124" s="295" t="n">
        <v>10</v>
      </c>
      <c r="BA124" s="295" t="n">
        <v>11</v>
      </c>
      <c r="BB124" s="295" t="n">
        <v>5</v>
      </c>
      <c r="BC124" s="295" t="n">
        <v>17</v>
      </c>
      <c r="BD124" s="295" t="n">
        <v>28</v>
      </c>
      <c r="BE124" s="295" t="n">
        <v>71</v>
      </c>
      <c r="BF124" s="310" t="n">
        <v>113</v>
      </c>
      <c r="BG124" s="295"/>
      <c r="BH124" s="295" t="s">
        <v>483</v>
      </c>
      <c r="BI124" s="295" t="n">
        <v>102</v>
      </c>
      <c r="BJ124" s="295" t="n">
        <v>105</v>
      </c>
      <c r="BK124" s="295" t="n">
        <v>92</v>
      </c>
      <c r="BL124" s="295" t="n">
        <v>98</v>
      </c>
      <c r="BM124" s="295" t="n">
        <v>159</v>
      </c>
      <c r="BN124" s="295" t="n">
        <v>268</v>
      </c>
      <c r="BO124" s="295" t="n">
        <v>409</v>
      </c>
      <c r="BP124" s="295" t="n">
        <v>510</v>
      </c>
      <c r="BQ124" s="295" t="n">
        <v>601</v>
      </c>
      <c r="BR124" s="295" t="n">
        <v>793</v>
      </c>
      <c r="BS124" s="295" t="n">
        <v>980</v>
      </c>
      <c r="BT124" s="295" t="n">
        <v>846</v>
      </c>
      <c r="BU124" s="295" t="n">
        <v>845</v>
      </c>
      <c r="BV124" s="310" t="n">
        <v>0</v>
      </c>
      <c r="BX124" s="295" t="s">
        <v>483</v>
      </c>
      <c r="BY124" s="295" t="n">
        <v>5711</v>
      </c>
      <c r="BZ124" s="295" t="n">
        <v>92</v>
      </c>
      <c r="CA124" s="295" t="n">
        <v>29</v>
      </c>
      <c r="CB124" s="295" t="n">
        <v>61</v>
      </c>
      <c r="CC124" s="295" t="n">
        <v>182</v>
      </c>
      <c r="CD124" s="295" t="n">
        <v>26</v>
      </c>
      <c r="CE124" s="295" t="n">
        <v>7</v>
      </c>
      <c r="CF124" s="295" t="n">
        <v>4</v>
      </c>
      <c r="CG124" s="295" t="n">
        <v>3</v>
      </c>
      <c r="CH124" s="295" t="n">
        <v>21</v>
      </c>
      <c r="CI124" s="295" t="n">
        <v>19</v>
      </c>
      <c r="CJ124" s="295" t="n">
        <v>23</v>
      </c>
      <c r="CK124" s="310" t="n">
        <v>34</v>
      </c>
      <c r="CL124" s="295"/>
      <c r="CM124" s="295" t="s">
        <v>483</v>
      </c>
      <c r="CN124" s="295" t="n">
        <v>22</v>
      </c>
      <c r="CO124" s="295" t="n">
        <v>34</v>
      </c>
      <c r="CP124" s="295" t="n">
        <v>33</v>
      </c>
      <c r="CQ124" s="295" t="n">
        <v>57</v>
      </c>
      <c r="CR124" s="295" t="n">
        <v>108</v>
      </c>
      <c r="CS124" s="295" t="n">
        <v>142</v>
      </c>
      <c r="CT124" s="295" t="n">
        <v>226</v>
      </c>
      <c r="CU124" s="295" t="n">
        <v>339</v>
      </c>
      <c r="CV124" s="295" t="n">
        <v>420</v>
      </c>
      <c r="CW124" s="295" t="n">
        <v>551</v>
      </c>
      <c r="CX124" s="295" t="n">
        <v>818</v>
      </c>
      <c r="CY124" s="295" t="n">
        <v>966</v>
      </c>
      <c r="CZ124" s="295" t="n">
        <v>1676</v>
      </c>
      <c r="DA124" s="310" t="n">
        <v>0</v>
      </c>
      <c r="DD124" s="295" t="s">
        <v>484</v>
      </c>
      <c r="DE124" s="295" t="n">
        <v>5.5</v>
      </c>
      <c r="DF124" s="295" t="n">
        <v>17.1</v>
      </c>
      <c r="DG124" s="295" t="n">
        <v>0.8</v>
      </c>
      <c r="DH124" s="295" t="n">
        <v>0.5</v>
      </c>
      <c r="DI124" s="295" t="n">
        <v>0.9</v>
      </c>
      <c r="DJ124" s="295" t="n">
        <v>1.3</v>
      </c>
      <c r="DK124" s="295" t="n">
        <v>2.3</v>
      </c>
      <c r="DL124" s="295" t="n">
        <v>5.5</v>
      </c>
      <c r="DM124" s="295" t="n">
        <v>13.8</v>
      </c>
      <c r="DN124" s="295" t="n">
        <v>29.1</v>
      </c>
      <c r="DO124" s="310" t="n">
        <v>93</v>
      </c>
      <c r="DQ124" s="295" t="s">
        <v>484</v>
      </c>
      <c r="DR124" s="295" t="n">
        <v>6.4</v>
      </c>
      <c r="DS124" s="295" t="n">
        <v>19.9</v>
      </c>
      <c r="DT124" s="295" t="n">
        <v>0.9</v>
      </c>
      <c r="DU124" s="295" t="n">
        <v>0.5</v>
      </c>
      <c r="DV124" s="295" t="n">
        <v>1.2</v>
      </c>
      <c r="DW124" s="295" t="n">
        <v>1.5</v>
      </c>
      <c r="DX124" s="295" t="n">
        <v>2.8</v>
      </c>
      <c r="DY124" s="295" t="n">
        <v>7.2</v>
      </c>
      <c r="DZ124" s="295" t="n">
        <v>17.2</v>
      </c>
      <c r="EA124" s="295" t="n">
        <v>38</v>
      </c>
      <c r="EB124" s="310" t="n">
        <v>105.6</v>
      </c>
      <c r="ED124" s="295" t="s">
        <v>484</v>
      </c>
      <c r="EE124" s="295" t="n">
        <v>4.6</v>
      </c>
      <c r="EF124" s="295" t="n">
        <v>13.8</v>
      </c>
      <c r="EG124" s="295" t="n">
        <v>0.7</v>
      </c>
      <c r="EH124" s="295" t="n">
        <v>0.4</v>
      </c>
      <c r="EI124" s="295" t="n">
        <v>0.6</v>
      </c>
      <c r="EJ124" s="295" t="n">
        <v>1</v>
      </c>
      <c r="EK124" s="295" t="n">
        <v>1.8</v>
      </c>
      <c r="EL124" s="295" t="n">
        <v>3.7</v>
      </c>
      <c r="EM124" s="295" t="n">
        <v>10.2</v>
      </c>
      <c r="EN124" s="295" t="n">
        <v>20.5</v>
      </c>
      <c r="EO124" s="310" t="n">
        <v>82.6</v>
      </c>
      <c r="ER124" s="295" t="s">
        <v>484</v>
      </c>
      <c r="ES124" s="295" t="n">
        <v>1045534</v>
      </c>
      <c r="ET124" s="295" t="n">
        <v>120784</v>
      </c>
      <c r="EU124" s="295" t="n">
        <v>119344</v>
      </c>
      <c r="EV124" s="295" t="n">
        <v>120881</v>
      </c>
      <c r="EW124" s="295" t="n">
        <v>110271</v>
      </c>
      <c r="EX124" s="295" t="n">
        <v>94121</v>
      </c>
      <c r="EY124" s="295" t="n">
        <v>77575</v>
      </c>
      <c r="EZ124" s="295" t="n">
        <v>65968</v>
      </c>
      <c r="FA124" s="295" t="n">
        <v>59586</v>
      </c>
      <c r="FB124" s="295" t="n">
        <v>58137</v>
      </c>
      <c r="FC124" s="295" t="n">
        <v>52398</v>
      </c>
      <c r="FD124" s="295" t="n">
        <v>44255</v>
      </c>
      <c r="FE124" s="295" t="n">
        <v>33856</v>
      </c>
      <c r="FF124" s="295" t="n">
        <v>26513</v>
      </c>
      <c r="FG124" s="295" t="n">
        <v>22517</v>
      </c>
      <c r="FH124" s="295" t="n">
        <v>17399</v>
      </c>
      <c r="FI124" s="295" t="n">
        <v>11970</v>
      </c>
      <c r="FJ124" s="310" t="n">
        <v>9959</v>
      </c>
      <c r="FM124" s="295" t="s">
        <v>484</v>
      </c>
      <c r="FN124" s="295" t="n">
        <v>527231</v>
      </c>
      <c r="FO124" s="295" t="n">
        <v>61571</v>
      </c>
      <c r="FP124" s="295" t="n">
        <v>60649</v>
      </c>
      <c r="FQ124" s="295" t="n">
        <v>61372</v>
      </c>
      <c r="FR124" s="295" t="n">
        <v>56398</v>
      </c>
      <c r="FS124" s="295" t="n">
        <v>47786</v>
      </c>
      <c r="FT124" s="295" t="n">
        <v>38608</v>
      </c>
      <c r="FU124" s="295" t="n">
        <v>32882</v>
      </c>
      <c r="FV124" s="295" t="n">
        <v>29705</v>
      </c>
      <c r="FW124" s="295" t="n">
        <v>29371</v>
      </c>
      <c r="FX124" s="295" t="n">
        <v>26464</v>
      </c>
      <c r="FY124" s="295" t="n">
        <v>22757</v>
      </c>
      <c r="FZ124" s="295" t="n">
        <v>17404</v>
      </c>
      <c r="GA124" s="295" t="n">
        <v>13297</v>
      </c>
      <c r="GB124" s="295" t="n">
        <v>11028</v>
      </c>
      <c r="GC124" s="295" t="n">
        <v>8304</v>
      </c>
      <c r="GD124" s="295" t="n">
        <v>5506</v>
      </c>
      <c r="GE124" s="310" t="n">
        <v>4129</v>
      </c>
      <c r="GH124" s="295" t="s">
        <v>484</v>
      </c>
      <c r="GI124" s="295" t="n">
        <v>518303</v>
      </c>
      <c r="GJ124" s="295" t="n">
        <v>59213</v>
      </c>
      <c r="GK124" s="295" t="n">
        <v>58695</v>
      </c>
      <c r="GL124" s="295" t="n">
        <v>59509</v>
      </c>
      <c r="GM124" s="295" t="n">
        <v>53873</v>
      </c>
      <c r="GN124" s="295" t="n">
        <v>46335</v>
      </c>
      <c r="GO124" s="295" t="n">
        <v>38967</v>
      </c>
      <c r="GP124" s="295" t="n">
        <v>33086</v>
      </c>
      <c r="GQ124" s="295" t="n">
        <v>29881</v>
      </c>
      <c r="GR124" s="295" t="n">
        <v>28766</v>
      </c>
      <c r="GS124" s="295" t="n">
        <v>25934</v>
      </c>
      <c r="GT124" s="295" t="n">
        <v>21498</v>
      </c>
      <c r="GU124" s="295" t="n">
        <v>16452</v>
      </c>
      <c r="GV124" s="295" t="n">
        <v>13216</v>
      </c>
      <c r="GW124" s="295" t="n">
        <v>11489</v>
      </c>
      <c r="GX124" s="295" t="n">
        <v>9095</v>
      </c>
      <c r="GY124" s="295" t="n">
        <v>6464</v>
      </c>
      <c r="GZ124" s="310" t="n">
        <v>5830</v>
      </c>
      <c r="HC124" s="196" t="s">
        <v>210</v>
      </c>
      <c r="HD124" s="197" t="s">
        <v>53</v>
      </c>
      <c r="HE124" s="197" t="n">
        <v>1</v>
      </c>
      <c r="HF124" s="198" t="n">
        <f aca="false">FE110</f>
        <v>1760017</v>
      </c>
      <c r="HG124" s="198" t="n">
        <f aca="false">AJ110</f>
        <v>16091</v>
      </c>
      <c r="HH124" s="199" t="n">
        <f aca="false">HG124/HF124</f>
        <v>0.00914252532788036</v>
      </c>
      <c r="HI124" s="200" t="n">
        <f aca="false">2*HE124*HH124/(2+HE124*HH124)</f>
        <v>0.00910092262009968</v>
      </c>
      <c r="HK124" s="196" t="s">
        <v>210</v>
      </c>
      <c r="HL124" s="197" t="s">
        <v>53</v>
      </c>
      <c r="HM124" s="197" t="n">
        <v>1</v>
      </c>
      <c r="HN124" s="198" t="n">
        <f aca="false">FZ110</f>
        <v>840039</v>
      </c>
      <c r="HO124" s="198" t="n">
        <f aca="false">BO110</f>
        <v>10464</v>
      </c>
      <c r="HP124" s="199" t="n">
        <f aca="false">HO124/HN124</f>
        <v>0.0124565645166474</v>
      </c>
      <c r="HQ124" s="200" t="n">
        <f aca="false">2*HM124*HP124/(2+HM124*HP124)</f>
        <v>0.0123794617347573</v>
      </c>
      <c r="HS124" s="196" t="s">
        <v>210</v>
      </c>
      <c r="HT124" s="313" t="s">
        <v>53</v>
      </c>
      <c r="HU124" s="313" t="n">
        <v>1</v>
      </c>
      <c r="HV124" s="198" t="n">
        <f aca="false">GU110</f>
        <v>919978</v>
      </c>
      <c r="HW124" s="314" t="n">
        <f aca="false">CT110</f>
        <v>5620</v>
      </c>
      <c r="HX124" s="199" t="n">
        <f aca="false">HW124/HV124</f>
        <v>0.00610884173317188</v>
      </c>
      <c r="HY124" s="200" t="n">
        <f aca="false">2*HU124*HX124/(2+HU124*HX124)</f>
        <v>0.00609023957832135</v>
      </c>
      <c r="HZ124" s="160" t="n">
        <f aca="false">HV124+HN124-HF124</f>
        <v>0</v>
      </c>
      <c r="IA124" s="160" t="n">
        <f aca="false">HW124+HO124-HG124</f>
        <v>-7</v>
      </c>
      <c r="IC124" s="0" t="s">
        <v>5</v>
      </c>
      <c r="ID124" s="0" t="s">
        <v>410</v>
      </c>
      <c r="IE124" s="0" t="s">
        <v>32</v>
      </c>
    </row>
    <row r="125" customFormat="false" ht="15" hidden="false" customHeight="false" outlineLevel="0" collapsed="false">
      <c r="A125" s="295" t="s">
        <v>484</v>
      </c>
      <c r="B125" s="295" t="n">
        <v>20848</v>
      </c>
      <c r="C125" s="295" t="n">
        <v>178</v>
      </c>
      <c r="D125" s="295" t="n">
        <v>4347</v>
      </c>
      <c r="E125" s="295" t="n">
        <v>5874</v>
      </c>
      <c r="F125" s="295" t="n">
        <v>4863</v>
      </c>
      <c r="G125" s="295" t="n">
        <v>3137</v>
      </c>
      <c r="H125" s="295" t="n">
        <v>1663</v>
      </c>
      <c r="I125" s="295" t="n">
        <v>511</v>
      </c>
      <c r="J125" s="295" t="n">
        <v>39</v>
      </c>
      <c r="K125" s="295" t="n">
        <v>1</v>
      </c>
      <c r="L125" s="310" t="n">
        <v>235</v>
      </c>
      <c r="N125" s="295" t="s">
        <v>484</v>
      </c>
      <c r="O125" s="295" t="n">
        <v>5784</v>
      </c>
      <c r="P125" s="295" t="n">
        <v>162</v>
      </c>
      <c r="Q125" s="295" t="n">
        <v>57</v>
      </c>
      <c r="R125" s="295" t="n">
        <v>137</v>
      </c>
      <c r="S125" s="295" t="n">
        <v>356</v>
      </c>
      <c r="T125" s="295" t="n">
        <v>34</v>
      </c>
      <c r="U125" s="295" t="n">
        <v>15</v>
      </c>
      <c r="V125" s="295" t="n">
        <v>15</v>
      </c>
      <c r="W125" s="295" t="n">
        <v>10</v>
      </c>
      <c r="X125" s="295" t="n">
        <v>56</v>
      </c>
      <c r="Y125" s="295" t="n">
        <v>58</v>
      </c>
      <c r="Z125" s="295" t="n">
        <v>81</v>
      </c>
      <c r="AA125" s="310" t="n">
        <v>102</v>
      </c>
      <c r="AB125" s="295"/>
      <c r="AC125" s="295" t="s">
        <v>484</v>
      </c>
      <c r="AD125" s="295" t="n">
        <v>82</v>
      </c>
      <c r="AE125" s="295" t="n">
        <v>100</v>
      </c>
      <c r="AF125" s="295" t="n">
        <v>118</v>
      </c>
      <c r="AG125" s="295" t="n">
        <v>150</v>
      </c>
      <c r="AH125" s="295" t="n">
        <v>239</v>
      </c>
      <c r="AI125" s="295" t="n">
        <v>292</v>
      </c>
      <c r="AJ125" s="295" t="n">
        <v>383</v>
      </c>
      <c r="AK125" s="295" t="n">
        <v>453</v>
      </c>
      <c r="AL125" s="295" t="n">
        <v>530</v>
      </c>
      <c r="AM125" s="295" t="n">
        <v>630</v>
      </c>
      <c r="AN125" s="295" t="n">
        <v>679</v>
      </c>
      <c r="AO125" s="295" t="n">
        <v>592</v>
      </c>
      <c r="AP125" s="295" t="n">
        <v>768</v>
      </c>
      <c r="AQ125" s="310" t="n">
        <v>41</v>
      </c>
      <c r="AS125" s="295" t="s">
        <v>484</v>
      </c>
      <c r="AT125" s="295" t="n">
        <v>3375</v>
      </c>
      <c r="AU125" s="295" t="n">
        <v>102</v>
      </c>
      <c r="AV125" s="295" t="n">
        <v>34</v>
      </c>
      <c r="AW125" s="295" t="n">
        <v>79</v>
      </c>
      <c r="AX125" s="295" t="n">
        <v>215</v>
      </c>
      <c r="AY125" s="295" t="n">
        <v>17</v>
      </c>
      <c r="AZ125" s="295" t="n">
        <v>7</v>
      </c>
      <c r="BA125" s="295" t="n">
        <v>12</v>
      </c>
      <c r="BB125" s="295" t="n">
        <v>6</v>
      </c>
      <c r="BC125" s="295" t="n">
        <v>31</v>
      </c>
      <c r="BD125" s="295" t="n">
        <v>33</v>
      </c>
      <c r="BE125" s="295" t="n">
        <v>51</v>
      </c>
      <c r="BF125" s="310" t="n">
        <v>72</v>
      </c>
      <c r="BG125" s="295"/>
      <c r="BH125" s="295" t="s">
        <v>484</v>
      </c>
      <c r="BI125" s="295" t="n">
        <v>55</v>
      </c>
      <c r="BJ125" s="295" t="n">
        <v>52</v>
      </c>
      <c r="BK125" s="295" t="n">
        <v>70</v>
      </c>
      <c r="BL125" s="295" t="n">
        <v>94</v>
      </c>
      <c r="BM125" s="295" t="n">
        <v>155</v>
      </c>
      <c r="BN125" s="295" t="n">
        <v>199</v>
      </c>
      <c r="BO125" s="295" t="n">
        <v>255</v>
      </c>
      <c r="BP125" s="295" t="n">
        <v>274</v>
      </c>
      <c r="BQ125" s="295" t="n">
        <v>340</v>
      </c>
      <c r="BR125" s="295" t="n">
        <v>394</v>
      </c>
      <c r="BS125" s="295" t="n">
        <v>403</v>
      </c>
      <c r="BT125" s="295" t="n">
        <v>303</v>
      </c>
      <c r="BU125" s="295" t="n">
        <v>311</v>
      </c>
      <c r="BV125" s="310" t="n">
        <v>26</v>
      </c>
      <c r="BX125" s="295" t="s">
        <v>484</v>
      </c>
      <c r="BY125" s="295" t="n">
        <v>2382</v>
      </c>
      <c r="BZ125" s="295" t="n">
        <v>59</v>
      </c>
      <c r="CA125" s="295" t="n">
        <v>23</v>
      </c>
      <c r="CB125" s="295" t="n">
        <v>57</v>
      </c>
      <c r="CC125" s="295" t="n">
        <v>139</v>
      </c>
      <c r="CD125" s="295" t="n">
        <v>17</v>
      </c>
      <c r="CE125" s="295" t="n">
        <v>8</v>
      </c>
      <c r="CF125" s="295" t="n">
        <v>3</v>
      </c>
      <c r="CG125" s="295" t="n">
        <v>4</v>
      </c>
      <c r="CH125" s="295" t="n">
        <v>25</v>
      </c>
      <c r="CI125" s="295" t="n">
        <v>25</v>
      </c>
      <c r="CJ125" s="295" t="n">
        <v>30</v>
      </c>
      <c r="CK125" s="310" t="n">
        <v>30</v>
      </c>
      <c r="CL125" s="295"/>
      <c r="CM125" s="295" t="s">
        <v>484</v>
      </c>
      <c r="CN125" s="295" t="n">
        <v>27</v>
      </c>
      <c r="CO125" s="295" t="n">
        <v>48</v>
      </c>
      <c r="CP125" s="295" t="n">
        <v>47</v>
      </c>
      <c r="CQ125" s="295" t="n">
        <v>56</v>
      </c>
      <c r="CR125" s="295" t="n">
        <v>83</v>
      </c>
      <c r="CS125" s="295" t="n">
        <v>93</v>
      </c>
      <c r="CT125" s="295" t="n">
        <v>125</v>
      </c>
      <c r="CU125" s="295" t="n">
        <v>179</v>
      </c>
      <c r="CV125" s="295" t="n">
        <v>189</v>
      </c>
      <c r="CW125" s="295" t="n">
        <v>233</v>
      </c>
      <c r="CX125" s="295" t="n">
        <v>275</v>
      </c>
      <c r="CY125" s="295" t="n">
        <v>287</v>
      </c>
      <c r="CZ125" s="295" t="n">
        <v>453</v>
      </c>
      <c r="DA125" s="310" t="n">
        <v>6</v>
      </c>
      <c r="DD125" s="295" t="s">
        <v>485</v>
      </c>
      <c r="DE125" s="295" t="n">
        <v>4.4</v>
      </c>
      <c r="DF125" s="295" t="n">
        <v>9.8</v>
      </c>
      <c r="DG125" s="295" t="n">
        <v>0.6</v>
      </c>
      <c r="DH125" s="295" t="n">
        <v>0.2</v>
      </c>
      <c r="DI125" s="295" t="n">
        <v>0.7</v>
      </c>
      <c r="DJ125" s="295" t="n">
        <v>1</v>
      </c>
      <c r="DK125" s="295" t="n">
        <v>1.6</v>
      </c>
      <c r="DL125" s="295" t="n">
        <v>3.8</v>
      </c>
      <c r="DM125" s="295" t="n">
        <v>10.5</v>
      </c>
      <c r="DN125" s="295" t="n">
        <v>22.5</v>
      </c>
      <c r="DO125" s="310" t="n">
        <v>73.9</v>
      </c>
      <c r="DQ125" s="295" t="s">
        <v>485</v>
      </c>
      <c r="DR125" s="295" t="n">
        <v>5.1</v>
      </c>
      <c r="DS125" s="295" t="n">
        <v>11.9</v>
      </c>
      <c r="DT125" s="295" t="n">
        <v>0.7</v>
      </c>
      <c r="DU125" s="295" t="n">
        <v>0.3</v>
      </c>
      <c r="DV125" s="295" t="n">
        <v>1</v>
      </c>
      <c r="DW125" s="295" t="n">
        <v>1.3</v>
      </c>
      <c r="DX125" s="295" t="n">
        <v>2.1</v>
      </c>
      <c r="DY125" s="295" t="n">
        <v>5</v>
      </c>
      <c r="DZ125" s="295" t="n">
        <v>14.3</v>
      </c>
      <c r="EA125" s="295" t="n">
        <v>32.1</v>
      </c>
      <c r="EB125" s="310" t="n">
        <v>83.4</v>
      </c>
      <c r="ED125" s="295" t="s">
        <v>485</v>
      </c>
      <c r="EE125" s="295" t="n">
        <v>3.7</v>
      </c>
      <c r="EF125" s="295" t="n">
        <v>7.5</v>
      </c>
      <c r="EG125" s="295" t="n">
        <v>0.5</v>
      </c>
      <c r="EH125" s="295" t="n">
        <v>0.2</v>
      </c>
      <c r="EI125" s="295" t="n">
        <v>0.4</v>
      </c>
      <c r="EJ125" s="295" t="n">
        <v>0.6</v>
      </c>
      <c r="EK125" s="295" t="n">
        <v>1.1</v>
      </c>
      <c r="EL125" s="295" t="n">
        <v>2.7</v>
      </c>
      <c r="EM125" s="295" t="n">
        <v>6.7</v>
      </c>
      <c r="EN125" s="295" t="n">
        <v>13.9</v>
      </c>
      <c r="EO125" s="310" t="n">
        <v>67.9</v>
      </c>
      <c r="ER125" s="295" t="s">
        <v>485</v>
      </c>
      <c r="ES125" s="295" t="n">
        <v>530219</v>
      </c>
      <c r="ET125" s="295" t="n">
        <v>49044</v>
      </c>
      <c r="EU125" s="295" t="n">
        <v>49170</v>
      </c>
      <c r="EV125" s="295" t="n">
        <v>52134</v>
      </c>
      <c r="EW125" s="295" t="n">
        <v>52976</v>
      </c>
      <c r="EX125" s="295" t="n">
        <v>46623</v>
      </c>
      <c r="EY125" s="295" t="n">
        <v>43712</v>
      </c>
      <c r="EZ125" s="295" t="n">
        <v>41209</v>
      </c>
      <c r="FA125" s="295" t="n">
        <v>37046</v>
      </c>
      <c r="FB125" s="295" t="n">
        <v>34132</v>
      </c>
      <c r="FC125" s="295" t="n">
        <v>30051</v>
      </c>
      <c r="FD125" s="295" t="n">
        <v>26137</v>
      </c>
      <c r="FE125" s="295" t="n">
        <v>20649</v>
      </c>
      <c r="FF125" s="295" t="n">
        <v>15364</v>
      </c>
      <c r="FG125" s="295" t="n">
        <v>11650</v>
      </c>
      <c r="FH125" s="295" t="n">
        <v>8595</v>
      </c>
      <c r="FI125" s="295" t="n">
        <v>6075</v>
      </c>
      <c r="FJ125" s="310" t="n">
        <v>5652</v>
      </c>
      <c r="FM125" s="295" t="s">
        <v>485</v>
      </c>
      <c r="FN125" s="295" t="n">
        <v>264651</v>
      </c>
      <c r="FO125" s="295" t="n">
        <v>25042</v>
      </c>
      <c r="FP125" s="295" t="n">
        <v>25152</v>
      </c>
      <c r="FQ125" s="295" t="n">
        <v>26443</v>
      </c>
      <c r="FR125" s="295" t="n">
        <v>26951</v>
      </c>
      <c r="FS125" s="295" t="n">
        <v>23731</v>
      </c>
      <c r="FT125" s="295" t="n">
        <v>22011</v>
      </c>
      <c r="FU125" s="295" t="n">
        <v>20339</v>
      </c>
      <c r="FV125" s="295" t="n">
        <v>18483</v>
      </c>
      <c r="FW125" s="295" t="n">
        <v>16805</v>
      </c>
      <c r="FX125" s="295" t="n">
        <v>14877</v>
      </c>
      <c r="FY125" s="295" t="n">
        <v>12899</v>
      </c>
      <c r="FZ125" s="295" t="n">
        <v>10226</v>
      </c>
      <c r="GA125" s="295" t="n">
        <v>7617</v>
      </c>
      <c r="GB125" s="295" t="n">
        <v>5612</v>
      </c>
      <c r="GC125" s="295" t="n">
        <v>3909</v>
      </c>
      <c r="GD125" s="295" t="n">
        <v>2541</v>
      </c>
      <c r="GE125" s="310" t="n">
        <v>2013</v>
      </c>
      <c r="GH125" s="295" t="s">
        <v>485</v>
      </c>
      <c r="GI125" s="295" t="n">
        <v>265568</v>
      </c>
      <c r="GJ125" s="295" t="n">
        <v>24002</v>
      </c>
      <c r="GK125" s="295" t="n">
        <v>24018</v>
      </c>
      <c r="GL125" s="295" t="n">
        <v>25691</v>
      </c>
      <c r="GM125" s="295" t="n">
        <v>26025</v>
      </c>
      <c r="GN125" s="295" t="n">
        <v>22892</v>
      </c>
      <c r="GO125" s="295" t="n">
        <v>21701</v>
      </c>
      <c r="GP125" s="295" t="n">
        <v>20870</v>
      </c>
      <c r="GQ125" s="295" t="n">
        <v>18563</v>
      </c>
      <c r="GR125" s="295" t="n">
        <v>17327</v>
      </c>
      <c r="GS125" s="295" t="n">
        <v>15174</v>
      </c>
      <c r="GT125" s="295" t="n">
        <v>13238</v>
      </c>
      <c r="GU125" s="295" t="n">
        <v>10423</v>
      </c>
      <c r="GV125" s="295" t="n">
        <v>7747</v>
      </c>
      <c r="GW125" s="295" t="n">
        <v>6038</v>
      </c>
      <c r="GX125" s="295" t="n">
        <v>4686</v>
      </c>
      <c r="GY125" s="295" t="n">
        <v>3534</v>
      </c>
      <c r="GZ125" s="310" t="n">
        <v>3639</v>
      </c>
      <c r="HC125" s="203" t="s">
        <v>211</v>
      </c>
      <c r="HD125" s="204" t="s">
        <v>57</v>
      </c>
      <c r="HE125" s="204" t="n">
        <v>1</v>
      </c>
      <c r="HF125" s="205" t="n">
        <f aca="false">FF110</f>
        <v>1480507</v>
      </c>
      <c r="HG125" s="205" t="n">
        <f aca="false">AK110</f>
        <v>20714</v>
      </c>
      <c r="HH125" s="206" t="n">
        <f aca="false">HG125/HF125</f>
        <v>0.0139911530306848</v>
      </c>
      <c r="HI125" s="207" t="n">
        <f aca="false">2*HE125*HH125/(2+HE125*HH125)</f>
        <v>0.0138939567928396</v>
      </c>
      <c r="HK125" s="203" t="s">
        <v>211</v>
      </c>
      <c r="HL125" s="204" t="s">
        <v>57</v>
      </c>
      <c r="HM125" s="204" t="n">
        <v>1</v>
      </c>
      <c r="HN125" s="205" t="n">
        <f aca="false">GA110</f>
        <v>694800</v>
      </c>
      <c r="HO125" s="205" t="n">
        <f aca="false">BP110</f>
        <v>13268</v>
      </c>
      <c r="HP125" s="206" t="n">
        <f aca="false">HO125/HN125</f>
        <v>0.0190961427748993</v>
      </c>
      <c r="HQ125" s="207" t="n">
        <f aca="false">2*HM125*HP125/(2+HM125*HP125)</f>
        <v>0.0189155358879096</v>
      </c>
      <c r="HS125" s="203" t="s">
        <v>211</v>
      </c>
      <c r="HT125" s="316" t="s">
        <v>57</v>
      </c>
      <c r="HU125" s="316" t="n">
        <v>1</v>
      </c>
      <c r="HV125" s="205" t="n">
        <f aca="false">GV110</f>
        <v>785707</v>
      </c>
      <c r="HW125" s="317" t="n">
        <f aca="false">CU110</f>
        <v>7433</v>
      </c>
      <c r="HX125" s="206" t="n">
        <f aca="false">HW125/HV125</f>
        <v>0.00946026954068119</v>
      </c>
      <c r="HY125" s="207" t="n">
        <f aca="false">2*HU125*HX125/(2+HU125*HX125)</f>
        <v>0.0094157318600219</v>
      </c>
      <c r="HZ125" s="160" t="n">
        <f aca="false">HV125+HN125-HF125</f>
        <v>0</v>
      </c>
      <c r="IA125" s="160" t="n">
        <f aca="false">HW125+HO125-HG125</f>
        <v>-13</v>
      </c>
      <c r="IE125" s="160"/>
    </row>
    <row r="126" customFormat="false" ht="15" hidden="false" customHeight="false" outlineLevel="0" collapsed="false">
      <c r="A126" s="295" t="s">
        <v>485</v>
      </c>
      <c r="B126" s="295" t="n">
        <v>10852</v>
      </c>
      <c r="C126" s="295" t="n">
        <v>51</v>
      </c>
      <c r="D126" s="295" t="n">
        <v>1738</v>
      </c>
      <c r="E126" s="295" t="n">
        <v>2815</v>
      </c>
      <c r="F126" s="295" t="n">
        <v>2890</v>
      </c>
      <c r="G126" s="295" t="n">
        <v>1978</v>
      </c>
      <c r="H126" s="295" t="n">
        <v>1055</v>
      </c>
      <c r="I126" s="295" t="n">
        <v>302</v>
      </c>
      <c r="J126" s="295" t="n">
        <v>11</v>
      </c>
      <c r="K126" s="295" t="n">
        <v>0</v>
      </c>
      <c r="L126" s="310" t="n">
        <v>12</v>
      </c>
      <c r="N126" s="295" t="s">
        <v>485</v>
      </c>
      <c r="O126" s="295" t="n">
        <v>2346</v>
      </c>
      <c r="P126" s="295" t="n">
        <v>37</v>
      </c>
      <c r="Q126" s="295" t="n">
        <v>28</v>
      </c>
      <c r="R126" s="295" t="n">
        <v>41</v>
      </c>
      <c r="S126" s="295" t="n">
        <v>106</v>
      </c>
      <c r="T126" s="295" t="n">
        <v>7</v>
      </c>
      <c r="U126" s="295" t="n">
        <v>6</v>
      </c>
      <c r="V126" s="295" t="n">
        <v>6</v>
      </c>
      <c r="W126" s="295" t="n">
        <v>5</v>
      </c>
      <c r="X126" s="295" t="n">
        <v>14</v>
      </c>
      <c r="Y126" s="295" t="n">
        <v>11</v>
      </c>
      <c r="Z126" s="295" t="n">
        <v>32</v>
      </c>
      <c r="AA126" s="310" t="n">
        <v>41</v>
      </c>
      <c r="AB126" s="295"/>
      <c r="AC126" s="295" t="s">
        <v>485</v>
      </c>
      <c r="AD126" s="295" t="n">
        <v>42</v>
      </c>
      <c r="AE126" s="295" t="n">
        <v>42</v>
      </c>
      <c r="AF126" s="295" t="n">
        <v>57</v>
      </c>
      <c r="AG126" s="295" t="n">
        <v>59</v>
      </c>
      <c r="AH126" s="295" t="n">
        <v>94</v>
      </c>
      <c r="AI126" s="295" t="n">
        <v>120</v>
      </c>
      <c r="AJ126" s="295" t="n">
        <v>193</v>
      </c>
      <c r="AK126" s="295" t="n">
        <v>185</v>
      </c>
      <c r="AL126" s="295" t="n">
        <v>227</v>
      </c>
      <c r="AM126" s="295" t="n">
        <v>228</v>
      </c>
      <c r="AN126" s="295" t="n">
        <v>280</v>
      </c>
      <c r="AO126" s="295" t="n">
        <v>233</v>
      </c>
      <c r="AP126" s="295" t="n">
        <v>354</v>
      </c>
      <c r="AQ126" s="310" t="n">
        <v>4</v>
      </c>
      <c r="AS126" s="295" t="s">
        <v>485</v>
      </c>
      <c r="AT126" s="295" t="n">
        <v>1362</v>
      </c>
      <c r="AU126" s="295" t="n">
        <v>20</v>
      </c>
      <c r="AV126" s="295" t="n">
        <v>16</v>
      </c>
      <c r="AW126" s="295" t="n">
        <v>30</v>
      </c>
      <c r="AX126" s="295" t="n">
        <v>66</v>
      </c>
      <c r="AY126" s="295" t="n">
        <v>6</v>
      </c>
      <c r="AZ126" s="295" t="n">
        <v>4</v>
      </c>
      <c r="BA126" s="295" t="n">
        <v>2</v>
      </c>
      <c r="BB126" s="295" t="n">
        <v>3</v>
      </c>
      <c r="BC126" s="295" t="n">
        <v>5</v>
      </c>
      <c r="BD126" s="295" t="n">
        <v>9</v>
      </c>
      <c r="BE126" s="295" t="n">
        <v>22</v>
      </c>
      <c r="BF126" s="310" t="n">
        <v>29</v>
      </c>
      <c r="BG126" s="295"/>
      <c r="BH126" s="295" t="s">
        <v>485</v>
      </c>
      <c r="BI126" s="295" t="n">
        <v>32</v>
      </c>
      <c r="BJ126" s="295" t="n">
        <v>25</v>
      </c>
      <c r="BK126" s="295" t="n">
        <v>39</v>
      </c>
      <c r="BL126" s="295" t="n">
        <v>36</v>
      </c>
      <c r="BM126" s="295" t="n">
        <v>67</v>
      </c>
      <c r="BN126" s="295" t="n">
        <v>71</v>
      </c>
      <c r="BO126" s="295" t="n">
        <v>135</v>
      </c>
      <c r="BP126" s="295" t="n">
        <v>121</v>
      </c>
      <c r="BQ126" s="295" t="n">
        <v>149</v>
      </c>
      <c r="BR126" s="295" t="n">
        <v>157</v>
      </c>
      <c r="BS126" s="295" t="n">
        <v>165</v>
      </c>
      <c r="BT126" s="295" t="n">
        <v>101</v>
      </c>
      <c r="BU126" s="295" t="n">
        <v>114</v>
      </c>
      <c r="BV126" s="310" t="n">
        <v>4</v>
      </c>
      <c r="BX126" s="295" t="s">
        <v>485</v>
      </c>
      <c r="BY126" s="295" t="n">
        <v>984</v>
      </c>
      <c r="BZ126" s="295" t="n">
        <v>17</v>
      </c>
      <c r="CA126" s="295" t="n">
        <v>12</v>
      </c>
      <c r="CB126" s="295" t="n">
        <v>11</v>
      </c>
      <c r="CC126" s="295" t="n">
        <v>40</v>
      </c>
      <c r="CD126" s="295" t="n">
        <v>1</v>
      </c>
      <c r="CE126" s="295" t="n">
        <v>2</v>
      </c>
      <c r="CF126" s="295" t="n">
        <v>4</v>
      </c>
      <c r="CG126" s="295" t="n">
        <v>2</v>
      </c>
      <c r="CH126" s="295" t="n">
        <v>9</v>
      </c>
      <c r="CI126" s="295" t="n">
        <v>2</v>
      </c>
      <c r="CJ126" s="295" t="n">
        <v>10</v>
      </c>
      <c r="CK126" s="310" t="n">
        <v>12</v>
      </c>
      <c r="CL126" s="295"/>
      <c r="CM126" s="295" t="s">
        <v>485</v>
      </c>
      <c r="CN126" s="295" t="n">
        <v>10</v>
      </c>
      <c r="CO126" s="295" t="n">
        <v>17</v>
      </c>
      <c r="CP126" s="295" t="n">
        <v>18</v>
      </c>
      <c r="CQ126" s="295" t="n">
        <v>23</v>
      </c>
      <c r="CR126" s="295" t="n">
        <v>27</v>
      </c>
      <c r="CS126" s="295" t="n">
        <v>49</v>
      </c>
      <c r="CT126" s="295" t="n">
        <v>58</v>
      </c>
      <c r="CU126" s="295" t="n">
        <v>64</v>
      </c>
      <c r="CV126" s="295" t="n">
        <v>78</v>
      </c>
      <c r="CW126" s="295" t="n">
        <v>71</v>
      </c>
      <c r="CX126" s="295" t="n">
        <v>115</v>
      </c>
      <c r="CY126" s="295" t="n">
        <v>132</v>
      </c>
      <c r="CZ126" s="295" t="n">
        <v>240</v>
      </c>
      <c r="DA126" s="310" t="n">
        <v>0</v>
      </c>
      <c r="DD126" s="295" t="s">
        <v>486</v>
      </c>
      <c r="DE126" s="295" t="n">
        <v>5.5</v>
      </c>
      <c r="DF126" s="295" t="n">
        <v>9.3</v>
      </c>
      <c r="DG126" s="295" t="n">
        <v>0.4</v>
      </c>
      <c r="DH126" s="295" t="n">
        <v>0.3</v>
      </c>
      <c r="DI126" s="295" t="n">
        <v>0.7</v>
      </c>
      <c r="DJ126" s="295" t="n">
        <v>1</v>
      </c>
      <c r="DK126" s="295" t="n">
        <v>1.9</v>
      </c>
      <c r="DL126" s="295" t="n">
        <v>4</v>
      </c>
      <c r="DM126" s="295" t="n">
        <v>10.5</v>
      </c>
      <c r="DN126" s="295" t="n">
        <v>21.1</v>
      </c>
      <c r="DO126" s="310" t="n">
        <v>78.4</v>
      </c>
      <c r="DQ126" s="295" t="s">
        <v>486</v>
      </c>
      <c r="DR126" s="295" t="n">
        <v>6.2</v>
      </c>
      <c r="DS126" s="295" t="n">
        <v>10.1</v>
      </c>
      <c r="DT126" s="295" t="n">
        <v>0.3</v>
      </c>
      <c r="DU126" s="295" t="n">
        <v>0.3</v>
      </c>
      <c r="DV126" s="295" t="n">
        <v>1</v>
      </c>
      <c r="DW126" s="295" t="n">
        <v>1.5</v>
      </c>
      <c r="DX126" s="295" t="n">
        <v>2.5</v>
      </c>
      <c r="DY126" s="295" t="n">
        <v>5.4</v>
      </c>
      <c r="DZ126" s="295" t="n">
        <v>14.4</v>
      </c>
      <c r="EA126" s="295" t="n">
        <v>28</v>
      </c>
      <c r="EB126" s="310" t="n">
        <v>81</v>
      </c>
      <c r="ED126" s="295" t="s">
        <v>486</v>
      </c>
      <c r="EE126" s="295" t="n">
        <v>4.8</v>
      </c>
      <c r="EF126" s="295" t="n">
        <v>8.1</v>
      </c>
      <c r="EG126" s="295" t="n">
        <v>0.5</v>
      </c>
      <c r="EH126" s="295" t="n">
        <v>0.2</v>
      </c>
      <c r="EI126" s="295" t="n">
        <v>0.5</v>
      </c>
      <c r="EJ126" s="295" t="n">
        <v>0.6</v>
      </c>
      <c r="EK126" s="295" t="n">
        <v>1.2</v>
      </c>
      <c r="EL126" s="295" t="n">
        <v>2.7</v>
      </c>
      <c r="EM126" s="295" t="n">
        <v>6.6</v>
      </c>
      <c r="EN126" s="295" t="n">
        <v>14.7</v>
      </c>
      <c r="EO126" s="310" t="n">
        <v>76.3</v>
      </c>
      <c r="ER126" s="295" t="s">
        <v>486</v>
      </c>
      <c r="ES126" s="295" t="n">
        <v>590871</v>
      </c>
      <c r="ET126" s="295" t="n">
        <v>52828</v>
      </c>
      <c r="EU126" s="295" t="n">
        <v>53035</v>
      </c>
      <c r="EV126" s="295" t="n">
        <v>57007</v>
      </c>
      <c r="EW126" s="295" t="n">
        <v>57583</v>
      </c>
      <c r="EX126" s="295" t="n">
        <v>51192</v>
      </c>
      <c r="EY126" s="295" t="n">
        <v>43949</v>
      </c>
      <c r="EZ126" s="295" t="n">
        <v>41327</v>
      </c>
      <c r="FA126" s="295" t="n">
        <v>38084</v>
      </c>
      <c r="FB126" s="295" t="n">
        <v>36974</v>
      </c>
      <c r="FC126" s="295" t="n">
        <v>33908</v>
      </c>
      <c r="FD126" s="295" t="n">
        <v>30514</v>
      </c>
      <c r="FE126" s="295" t="n">
        <v>25859</v>
      </c>
      <c r="FF126" s="295" t="n">
        <v>20971</v>
      </c>
      <c r="FG126" s="295" t="n">
        <v>16923</v>
      </c>
      <c r="FH126" s="295" t="n">
        <v>12906</v>
      </c>
      <c r="FI126" s="295" t="n">
        <v>9380</v>
      </c>
      <c r="FJ126" s="310" t="n">
        <v>8431</v>
      </c>
      <c r="FM126" s="295" t="s">
        <v>486</v>
      </c>
      <c r="FN126" s="295" t="n">
        <v>295471</v>
      </c>
      <c r="FO126" s="295" t="n">
        <v>27023</v>
      </c>
      <c r="FP126" s="295" t="n">
        <v>27181</v>
      </c>
      <c r="FQ126" s="295" t="n">
        <v>28876</v>
      </c>
      <c r="FR126" s="295" t="n">
        <v>29392</v>
      </c>
      <c r="FS126" s="295" t="n">
        <v>26112</v>
      </c>
      <c r="FT126" s="295" t="n">
        <v>22107</v>
      </c>
      <c r="FU126" s="295" t="n">
        <v>20517</v>
      </c>
      <c r="FV126" s="295" t="n">
        <v>18882</v>
      </c>
      <c r="FW126" s="295" t="n">
        <v>18220</v>
      </c>
      <c r="FX126" s="295" t="n">
        <v>16657</v>
      </c>
      <c r="FY126" s="295" t="n">
        <v>15100</v>
      </c>
      <c r="FZ126" s="295" t="n">
        <v>12941</v>
      </c>
      <c r="GA126" s="295" t="n">
        <v>10462</v>
      </c>
      <c r="GB126" s="295" t="n">
        <v>8317</v>
      </c>
      <c r="GC126" s="295" t="n">
        <v>5968</v>
      </c>
      <c r="GD126" s="295" t="n">
        <v>4230</v>
      </c>
      <c r="GE126" s="310" t="n">
        <v>3486</v>
      </c>
      <c r="GH126" s="295" t="s">
        <v>486</v>
      </c>
      <c r="GI126" s="295" t="n">
        <v>295400</v>
      </c>
      <c r="GJ126" s="295" t="n">
        <v>25805</v>
      </c>
      <c r="GK126" s="295" t="n">
        <v>25854</v>
      </c>
      <c r="GL126" s="295" t="n">
        <v>28131</v>
      </c>
      <c r="GM126" s="295" t="n">
        <v>28191</v>
      </c>
      <c r="GN126" s="295" t="n">
        <v>25080</v>
      </c>
      <c r="GO126" s="295" t="n">
        <v>21842</v>
      </c>
      <c r="GP126" s="295" t="n">
        <v>20810</v>
      </c>
      <c r="GQ126" s="295" t="n">
        <v>19202</v>
      </c>
      <c r="GR126" s="295" t="n">
        <v>18754</v>
      </c>
      <c r="GS126" s="295" t="n">
        <v>17251</v>
      </c>
      <c r="GT126" s="295" t="n">
        <v>15414</v>
      </c>
      <c r="GU126" s="295" t="n">
        <v>12918</v>
      </c>
      <c r="GV126" s="295" t="n">
        <v>10509</v>
      </c>
      <c r="GW126" s="295" t="n">
        <v>8606</v>
      </c>
      <c r="GX126" s="295" t="n">
        <v>6938</v>
      </c>
      <c r="GY126" s="295" t="n">
        <v>5150</v>
      </c>
      <c r="GZ126" s="310" t="n">
        <v>4945</v>
      </c>
      <c r="HC126" s="196" t="s">
        <v>212</v>
      </c>
      <c r="HD126" s="197" t="s">
        <v>62</v>
      </c>
      <c r="HE126" s="197" t="n">
        <v>1</v>
      </c>
      <c r="HF126" s="198" t="n">
        <f aca="false">FG110</f>
        <v>1236765</v>
      </c>
      <c r="HG126" s="198" t="n">
        <f aca="false">AL110</f>
        <v>24796</v>
      </c>
      <c r="HH126" s="199" t="n">
        <f aca="false">HG126/HF126</f>
        <v>0.0200490796553913</v>
      </c>
      <c r="HI126" s="200" t="n">
        <f aca="false">2*HE126*HH126/(2+HE126*HH126)</f>
        <v>0.0198500916213497</v>
      </c>
      <c r="HK126" s="196" t="s">
        <v>212</v>
      </c>
      <c r="HL126" s="197" t="s">
        <v>62</v>
      </c>
      <c r="HM126" s="197" t="n">
        <v>1</v>
      </c>
      <c r="HN126" s="198" t="n">
        <f aca="false">GB110</f>
        <v>556954</v>
      </c>
      <c r="HO126" s="198" t="n">
        <f aca="false">BQ110</f>
        <v>15668</v>
      </c>
      <c r="HP126" s="199" t="n">
        <f aca="false">HO126/HN126</f>
        <v>0.0281315871687787</v>
      </c>
      <c r="HQ126" s="200" t="n">
        <f aca="false">2*HM126*HP126/(2+HM126*HP126)</f>
        <v>0.0277413826072792</v>
      </c>
      <c r="HS126" s="196" t="s">
        <v>212</v>
      </c>
      <c r="HT126" s="313" t="s">
        <v>62</v>
      </c>
      <c r="HU126" s="313" t="n">
        <v>1</v>
      </c>
      <c r="HV126" s="198" t="n">
        <f aca="false">GW110</f>
        <v>679811</v>
      </c>
      <c r="HW126" s="314" t="n">
        <f aca="false">CV110</f>
        <v>9122</v>
      </c>
      <c r="HX126" s="199" t="n">
        <f aca="false">HW126/HV126</f>
        <v>0.0134184354180794</v>
      </c>
      <c r="HY126" s="200" t="n">
        <f aca="false">2*HU126*HX126/(2+HU126*HX126)</f>
        <v>0.0133290082002186</v>
      </c>
      <c r="HZ126" s="160" t="n">
        <f aca="false">HV126+HN126-HF126</f>
        <v>0</v>
      </c>
      <c r="IA126" s="160" t="n">
        <f aca="false">HW126+HO126-HG126</f>
        <v>-6</v>
      </c>
      <c r="IC126" s="160" t="n">
        <v>67157</v>
      </c>
      <c r="ID126" s="160" t="n">
        <v>22937</v>
      </c>
      <c r="IE126" s="160" t="n">
        <v>44220</v>
      </c>
    </row>
    <row r="127" customFormat="false" ht="15" hidden="false" customHeight="false" outlineLevel="0" collapsed="false">
      <c r="A127" s="295" t="s">
        <v>486</v>
      </c>
      <c r="B127" s="295" t="n">
        <v>10966</v>
      </c>
      <c r="C127" s="295" t="n">
        <v>58</v>
      </c>
      <c r="D127" s="295" t="n">
        <v>1890</v>
      </c>
      <c r="E127" s="295" t="n">
        <v>2851</v>
      </c>
      <c r="F127" s="295" t="n">
        <v>2828</v>
      </c>
      <c r="G127" s="295" t="n">
        <v>2041</v>
      </c>
      <c r="H127" s="295" t="n">
        <v>1021</v>
      </c>
      <c r="I127" s="295" t="n">
        <v>253</v>
      </c>
      <c r="J127" s="295" t="n">
        <v>16</v>
      </c>
      <c r="K127" s="295" t="n">
        <v>1</v>
      </c>
      <c r="L127" s="310" t="n">
        <v>7</v>
      </c>
      <c r="N127" s="295" t="s">
        <v>486</v>
      </c>
      <c r="O127" s="295" t="n">
        <v>3241</v>
      </c>
      <c r="P127" s="295" t="n">
        <v>47</v>
      </c>
      <c r="Q127" s="295" t="n">
        <v>18</v>
      </c>
      <c r="R127" s="295" t="n">
        <v>37</v>
      </c>
      <c r="S127" s="295" t="n">
        <v>102</v>
      </c>
      <c r="T127" s="295" t="n">
        <v>8</v>
      </c>
      <c r="U127" s="295" t="n">
        <v>4</v>
      </c>
      <c r="V127" s="295" t="n">
        <v>4</v>
      </c>
      <c r="W127" s="295" t="n">
        <v>2</v>
      </c>
      <c r="X127" s="295" t="n">
        <v>11</v>
      </c>
      <c r="Y127" s="295" t="n">
        <v>20</v>
      </c>
      <c r="Z127" s="295" t="n">
        <v>34</v>
      </c>
      <c r="AA127" s="310" t="n">
        <v>47</v>
      </c>
      <c r="AB127" s="295"/>
      <c r="AC127" s="295" t="s">
        <v>486</v>
      </c>
      <c r="AD127" s="295" t="n">
        <v>46</v>
      </c>
      <c r="AE127" s="295" t="n">
        <v>43</v>
      </c>
      <c r="AF127" s="295" t="n">
        <v>55</v>
      </c>
      <c r="AG127" s="295" t="n">
        <v>85</v>
      </c>
      <c r="AH127" s="295" t="n">
        <v>107</v>
      </c>
      <c r="AI127" s="295" t="n">
        <v>153</v>
      </c>
      <c r="AJ127" s="295" t="n">
        <v>207</v>
      </c>
      <c r="AK127" s="295" t="n">
        <v>283</v>
      </c>
      <c r="AL127" s="295" t="n">
        <v>302</v>
      </c>
      <c r="AM127" s="295" t="n">
        <v>327</v>
      </c>
      <c r="AN127" s="295" t="n">
        <v>414</v>
      </c>
      <c r="AO127" s="295" t="n">
        <v>424</v>
      </c>
      <c r="AP127" s="295" t="n">
        <v>559</v>
      </c>
      <c r="AQ127" s="310" t="n">
        <v>4</v>
      </c>
      <c r="AS127" s="295" t="s">
        <v>486</v>
      </c>
      <c r="AT127" s="295" t="n">
        <v>1829</v>
      </c>
      <c r="AU127" s="295" t="n">
        <v>26</v>
      </c>
      <c r="AV127" s="295" t="n">
        <v>9</v>
      </c>
      <c r="AW127" s="295" t="n">
        <v>22</v>
      </c>
      <c r="AX127" s="295" t="n">
        <v>57</v>
      </c>
      <c r="AY127" s="295" t="n">
        <v>4</v>
      </c>
      <c r="AZ127" s="295" t="n">
        <v>0</v>
      </c>
      <c r="BA127" s="295" t="n">
        <v>3</v>
      </c>
      <c r="BB127" s="295" t="n">
        <v>0</v>
      </c>
      <c r="BC127" s="295" t="n">
        <v>5</v>
      </c>
      <c r="BD127" s="295" t="n">
        <v>13</v>
      </c>
      <c r="BE127" s="295" t="n">
        <v>26</v>
      </c>
      <c r="BF127" s="310" t="n">
        <v>31</v>
      </c>
      <c r="BG127" s="295"/>
      <c r="BH127" s="295" t="s">
        <v>486</v>
      </c>
      <c r="BI127" s="295" t="n">
        <v>35</v>
      </c>
      <c r="BJ127" s="295" t="n">
        <v>27</v>
      </c>
      <c r="BK127" s="295" t="n">
        <v>37</v>
      </c>
      <c r="BL127" s="295" t="n">
        <v>56</v>
      </c>
      <c r="BM127" s="295" t="n">
        <v>74</v>
      </c>
      <c r="BN127" s="295" t="n">
        <v>97</v>
      </c>
      <c r="BO127" s="295" t="n">
        <v>143</v>
      </c>
      <c r="BP127" s="295" t="n">
        <v>193</v>
      </c>
      <c r="BQ127" s="295" t="n">
        <v>200</v>
      </c>
      <c r="BR127" s="295" t="n">
        <v>200</v>
      </c>
      <c r="BS127" s="295" t="n">
        <v>220</v>
      </c>
      <c r="BT127" s="295" t="n">
        <v>203</v>
      </c>
      <c r="BU127" s="295" t="n">
        <v>202</v>
      </c>
      <c r="BV127" s="310" t="n">
        <v>3</v>
      </c>
      <c r="BX127" s="295" t="s">
        <v>486</v>
      </c>
      <c r="BY127" s="295" t="n">
        <v>1407</v>
      </c>
      <c r="BZ127" s="295" t="n">
        <v>19</v>
      </c>
      <c r="CA127" s="295" t="n">
        <v>9</v>
      </c>
      <c r="CB127" s="295" t="n">
        <v>15</v>
      </c>
      <c r="CC127" s="295" t="n">
        <v>43</v>
      </c>
      <c r="CD127" s="295" t="n">
        <v>4</v>
      </c>
      <c r="CE127" s="295" t="n">
        <v>4</v>
      </c>
      <c r="CF127" s="295" t="n">
        <v>1</v>
      </c>
      <c r="CG127" s="295" t="n">
        <v>2</v>
      </c>
      <c r="CH127" s="295" t="n">
        <v>6</v>
      </c>
      <c r="CI127" s="295" t="n">
        <v>7</v>
      </c>
      <c r="CJ127" s="295" t="n">
        <v>8</v>
      </c>
      <c r="CK127" s="310" t="n">
        <v>16</v>
      </c>
      <c r="CL127" s="295"/>
      <c r="CM127" s="295" t="s">
        <v>486</v>
      </c>
      <c r="CN127" s="295" t="n">
        <v>11</v>
      </c>
      <c r="CO127" s="295" t="n">
        <v>16</v>
      </c>
      <c r="CP127" s="295" t="n">
        <v>18</v>
      </c>
      <c r="CQ127" s="295" t="n">
        <v>29</v>
      </c>
      <c r="CR127" s="295" t="n">
        <v>33</v>
      </c>
      <c r="CS127" s="295" t="n">
        <v>56</v>
      </c>
      <c r="CT127" s="295" t="n">
        <v>64</v>
      </c>
      <c r="CU127" s="295" t="n">
        <v>90</v>
      </c>
      <c r="CV127" s="295" t="n">
        <v>102</v>
      </c>
      <c r="CW127" s="295" t="n">
        <v>127</v>
      </c>
      <c r="CX127" s="295" t="n">
        <v>193</v>
      </c>
      <c r="CY127" s="295" t="n">
        <v>220</v>
      </c>
      <c r="CZ127" s="295" t="n">
        <v>357</v>
      </c>
      <c r="DA127" s="310" t="n">
        <v>0</v>
      </c>
      <c r="DD127" s="295" t="s">
        <v>487</v>
      </c>
      <c r="DE127" s="295" t="n">
        <v>5</v>
      </c>
      <c r="DF127" s="295" t="n">
        <v>14.9</v>
      </c>
      <c r="DG127" s="295" t="n">
        <v>1</v>
      </c>
      <c r="DH127" s="295" t="n">
        <v>0.3</v>
      </c>
      <c r="DI127" s="295" t="n">
        <v>0.9</v>
      </c>
      <c r="DJ127" s="295" t="n">
        <v>1.2</v>
      </c>
      <c r="DK127" s="295" t="n">
        <v>1.8</v>
      </c>
      <c r="DL127" s="295" t="n">
        <v>4.7</v>
      </c>
      <c r="DM127" s="295" t="n">
        <v>10.9</v>
      </c>
      <c r="DN127" s="295" t="n">
        <v>25</v>
      </c>
      <c r="DO127" s="310" t="n">
        <v>81.9</v>
      </c>
      <c r="DQ127" s="295" t="s">
        <v>487</v>
      </c>
      <c r="DR127" s="295" t="n">
        <v>5.7</v>
      </c>
      <c r="DS127" s="295" t="n">
        <v>15.2</v>
      </c>
      <c r="DT127" s="295" t="n">
        <v>1.2</v>
      </c>
      <c r="DU127" s="295" t="n">
        <v>0.3</v>
      </c>
      <c r="DV127" s="295" t="n">
        <v>1.3</v>
      </c>
      <c r="DW127" s="295" t="n">
        <v>1.6</v>
      </c>
      <c r="DX127" s="295" t="n">
        <v>2.5</v>
      </c>
      <c r="DY127" s="295" t="n">
        <v>6.6</v>
      </c>
      <c r="DZ127" s="295" t="n">
        <v>13.6</v>
      </c>
      <c r="EA127" s="295" t="n">
        <v>31.6</v>
      </c>
      <c r="EB127" s="310" t="n">
        <v>90.5</v>
      </c>
      <c r="ED127" s="295" t="s">
        <v>487</v>
      </c>
      <c r="EE127" s="295" t="n">
        <v>4.3</v>
      </c>
      <c r="EF127" s="295" t="n">
        <v>14.5</v>
      </c>
      <c r="EG127" s="295" t="n">
        <v>0.8</v>
      </c>
      <c r="EH127" s="295" t="n">
        <v>0.2</v>
      </c>
      <c r="EI127" s="295" t="n">
        <v>0.5</v>
      </c>
      <c r="EJ127" s="295" t="n">
        <v>0.9</v>
      </c>
      <c r="EK127" s="295" t="n">
        <v>1.1</v>
      </c>
      <c r="EL127" s="295" t="n">
        <v>2.9</v>
      </c>
      <c r="EM127" s="295" t="n">
        <v>8.4</v>
      </c>
      <c r="EN127" s="295" t="n">
        <v>19</v>
      </c>
      <c r="EO127" s="310" t="n">
        <v>75.3</v>
      </c>
      <c r="ER127" s="295" t="s">
        <v>487</v>
      </c>
      <c r="ES127" s="295" t="n">
        <v>1181886</v>
      </c>
      <c r="ET127" s="295" t="n">
        <v>131418</v>
      </c>
      <c r="EU127" s="295" t="n">
        <v>129921</v>
      </c>
      <c r="EV127" s="295" t="n">
        <v>132660</v>
      </c>
      <c r="EW127" s="295" t="n">
        <v>118130</v>
      </c>
      <c r="EX127" s="295" t="n">
        <v>107472</v>
      </c>
      <c r="EY127" s="295" t="n">
        <v>95297</v>
      </c>
      <c r="EZ127" s="295" t="n">
        <v>81003</v>
      </c>
      <c r="FA127" s="295" t="n">
        <v>69386</v>
      </c>
      <c r="FB127" s="295" t="n">
        <v>63282</v>
      </c>
      <c r="FC127" s="295" t="n">
        <v>55206</v>
      </c>
      <c r="FD127" s="295" t="n">
        <v>50414</v>
      </c>
      <c r="FE127" s="295" t="n">
        <v>41434</v>
      </c>
      <c r="FF127" s="295" t="n">
        <v>32131</v>
      </c>
      <c r="FG127" s="295" t="n">
        <v>26298</v>
      </c>
      <c r="FH127" s="295" t="n">
        <v>20418</v>
      </c>
      <c r="FI127" s="295" t="n">
        <v>14797</v>
      </c>
      <c r="FJ127" s="310" t="n">
        <v>12619</v>
      </c>
      <c r="FM127" s="295" t="s">
        <v>487</v>
      </c>
      <c r="FN127" s="295" t="n">
        <v>588217</v>
      </c>
      <c r="FO127" s="295" t="n">
        <v>66272</v>
      </c>
      <c r="FP127" s="295" t="n">
        <v>66029</v>
      </c>
      <c r="FQ127" s="295" t="n">
        <v>67111</v>
      </c>
      <c r="FR127" s="295" t="n">
        <v>60051</v>
      </c>
      <c r="FS127" s="295" t="n">
        <v>54167</v>
      </c>
      <c r="FT127" s="295" t="n">
        <v>47024</v>
      </c>
      <c r="FU127" s="295" t="n">
        <v>39758</v>
      </c>
      <c r="FV127" s="295" t="n">
        <v>34561</v>
      </c>
      <c r="FW127" s="295" t="n">
        <v>31484</v>
      </c>
      <c r="FX127" s="295" t="n">
        <v>27113</v>
      </c>
      <c r="FY127" s="295" t="n">
        <v>24848</v>
      </c>
      <c r="FZ127" s="295" t="n">
        <v>20120</v>
      </c>
      <c r="GA127" s="295" t="n">
        <v>15668</v>
      </c>
      <c r="GB127" s="295" t="n">
        <v>12701</v>
      </c>
      <c r="GC127" s="295" t="n">
        <v>9568</v>
      </c>
      <c r="GD127" s="295" t="n">
        <v>6711</v>
      </c>
      <c r="GE127" s="310" t="n">
        <v>5031</v>
      </c>
      <c r="GH127" s="295" t="s">
        <v>487</v>
      </c>
      <c r="GI127" s="295" t="n">
        <v>593669</v>
      </c>
      <c r="GJ127" s="295" t="n">
        <v>65146</v>
      </c>
      <c r="GK127" s="295" t="n">
        <v>63892</v>
      </c>
      <c r="GL127" s="295" t="n">
        <v>65549</v>
      </c>
      <c r="GM127" s="295" t="n">
        <v>58079</v>
      </c>
      <c r="GN127" s="295" t="n">
        <v>53305</v>
      </c>
      <c r="GO127" s="295" t="n">
        <v>48273</v>
      </c>
      <c r="GP127" s="295" t="n">
        <v>41245</v>
      </c>
      <c r="GQ127" s="295" t="n">
        <v>34825</v>
      </c>
      <c r="GR127" s="295" t="n">
        <v>31798</v>
      </c>
      <c r="GS127" s="295" t="n">
        <v>28093</v>
      </c>
      <c r="GT127" s="295" t="n">
        <v>25566</v>
      </c>
      <c r="GU127" s="295" t="n">
        <v>21314</v>
      </c>
      <c r="GV127" s="295" t="n">
        <v>16463</v>
      </c>
      <c r="GW127" s="295" t="n">
        <v>13597</v>
      </c>
      <c r="GX127" s="295" t="n">
        <v>10850</v>
      </c>
      <c r="GY127" s="295" t="n">
        <v>8086</v>
      </c>
      <c r="GZ127" s="310" t="n">
        <v>7588</v>
      </c>
      <c r="HC127" s="203" t="s">
        <v>213</v>
      </c>
      <c r="HD127" s="204" t="s">
        <v>64</v>
      </c>
      <c r="HE127" s="204" t="n">
        <v>1</v>
      </c>
      <c r="HF127" s="205" t="n">
        <f aca="false">FH110</f>
        <v>1040690</v>
      </c>
      <c r="HG127" s="205" t="n">
        <f aca="false">AM110</f>
        <v>31690</v>
      </c>
      <c r="HH127" s="206" t="n">
        <f aca="false">HG127/HF127</f>
        <v>0.0304509508114808</v>
      </c>
      <c r="HI127" s="207" t="n">
        <f aca="false">2*HE127*HH127/(2+HE127*HH127)</f>
        <v>0.0299942737344243</v>
      </c>
      <c r="HK127" s="203" t="s">
        <v>213</v>
      </c>
      <c r="HL127" s="204" t="s">
        <v>64</v>
      </c>
      <c r="HM127" s="204" t="n">
        <v>1</v>
      </c>
      <c r="HN127" s="205" t="n">
        <f aca="false">GC110</f>
        <v>441346</v>
      </c>
      <c r="HO127" s="205" t="n">
        <f aca="false">BR110</f>
        <v>19086</v>
      </c>
      <c r="HP127" s="206" t="n">
        <f aca="false">HO127/HN127</f>
        <v>0.0432449823947651</v>
      </c>
      <c r="HQ127" s="207" t="n">
        <f aca="false">2*HM127*HP127/(2+HM127*HP127)</f>
        <v>0.0423297086422601</v>
      </c>
      <c r="HS127" s="203" t="s">
        <v>213</v>
      </c>
      <c r="HT127" s="316" t="s">
        <v>64</v>
      </c>
      <c r="HU127" s="316" t="n">
        <v>1</v>
      </c>
      <c r="HV127" s="205" t="n">
        <f aca="false">GX110</f>
        <v>599344</v>
      </c>
      <c r="HW127" s="317" t="n">
        <f aca="false">CW110</f>
        <v>12589</v>
      </c>
      <c r="HX127" s="206" t="n">
        <f aca="false">HW127/HV127</f>
        <v>0.0210046317306922</v>
      </c>
      <c r="HY127" s="207" t="n">
        <f aca="false">2*HU127*HX127/(2+HU127*HX127)</f>
        <v>0.0207863271572068</v>
      </c>
      <c r="HZ127" s="160" t="n">
        <f aca="false">HV127+HN127-HF127</f>
        <v>0</v>
      </c>
      <c r="IA127" s="160" t="n">
        <f aca="false">HW127+HO127-HG127</f>
        <v>-15</v>
      </c>
      <c r="IE127" s="318"/>
    </row>
    <row r="128" customFormat="false" ht="15" hidden="false" customHeight="false" outlineLevel="0" collapsed="false">
      <c r="A128" s="295" t="s">
        <v>487</v>
      </c>
      <c r="B128" s="295" t="n">
        <v>24828</v>
      </c>
      <c r="C128" s="295" t="n">
        <v>91</v>
      </c>
      <c r="D128" s="295" t="n">
        <v>4053</v>
      </c>
      <c r="E128" s="295" t="n">
        <v>7000</v>
      </c>
      <c r="F128" s="295" t="n">
        <v>6100</v>
      </c>
      <c r="G128" s="295" t="n">
        <v>4412</v>
      </c>
      <c r="H128" s="295" t="n">
        <v>2321</v>
      </c>
      <c r="I128" s="295" t="n">
        <v>761</v>
      </c>
      <c r="J128" s="295" t="n">
        <v>70</v>
      </c>
      <c r="K128" s="295" t="n">
        <v>7</v>
      </c>
      <c r="L128" s="310" t="n">
        <v>13</v>
      </c>
      <c r="N128" s="295" t="s">
        <v>487</v>
      </c>
      <c r="O128" s="295" t="n">
        <v>5929</v>
      </c>
      <c r="P128" s="295" t="n">
        <v>151</v>
      </c>
      <c r="Q128" s="295" t="n">
        <v>67</v>
      </c>
      <c r="R128" s="295" t="n">
        <v>152</v>
      </c>
      <c r="S128" s="295" t="n">
        <v>370</v>
      </c>
      <c r="T128" s="295" t="n">
        <v>60</v>
      </c>
      <c r="U128" s="295" t="n">
        <v>20</v>
      </c>
      <c r="V128" s="295" t="n">
        <v>15</v>
      </c>
      <c r="W128" s="295" t="n">
        <v>7</v>
      </c>
      <c r="X128" s="295" t="n">
        <v>41</v>
      </c>
      <c r="Y128" s="295" t="n">
        <v>30</v>
      </c>
      <c r="Z128" s="295" t="n">
        <v>109</v>
      </c>
      <c r="AA128" s="310" t="n">
        <v>102</v>
      </c>
      <c r="AB128" s="295"/>
      <c r="AC128" s="295" t="s">
        <v>487</v>
      </c>
      <c r="AD128" s="295" t="n">
        <v>106</v>
      </c>
      <c r="AE128" s="295" t="n">
        <v>110</v>
      </c>
      <c r="AF128" s="295" t="n">
        <v>116</v>
      </c>
      <c r="AG128" s="295" t="n">
        <v>127</v>
      </c>
      <c r="AH128" s="295" t="n">
        <v>214</v>
      </c>
      <c r="AI128" s="295" t="n">
        <v>287</v>
      </c>
      <c r="AJ128" s="295" t="n">
        <v>346</v>
      </c>
      <c r="AK128" s="295" t="n">
        <v>457</v>
      </c>
      <c r="AL128" s="295" t="n">
        <v>536</v>
      </c>
      <c r="AM128" s="295" t="n">
        <v>631</v>
      </c>
      <c r="AN128" s="295" t="n">
        <v>720</v>
      </c>
      <c r="AO128" s="295" t="n">
        <v>640</v>
      </c>
      <c r="AP128" s="295" t="n">
        <v>885</v>
      </c>
      <c r="AQ128" s="310" t="n">
        <v>0</v>
      </c>
      <c r="AS128" s="295" t="s">
        <v>487</v>
      </c>
      <c r="AT128" s="295" t="n">
        <v>3344</v>
      </c>
      <c r="AU128" s="295" t="n">
        <v>84</v>
      </c>
      <c r="AV128" s="295" t="n">
        <v>40</v>
      </c>
      <c r="AW128" s="295" t="n">
        <v>69</v>
      </c>
      <c r="AX128" s="295" t="n">
        <v>193</v>
      </c>
      <c r="AY128" s="295" t="n">
        <v>33</v>
      </c>
      <c r="AZ128" s="295" t="n">
        <v>14</v>
      </c>
      <c r="BA128" s="295" t="n">
        <v>11</v>
      </c>
      <c r="BB128" s="295" t="n">
        <v>4</v>
      </c>
      <c r="BC128" s="295" t="n">
        <v>22</v>
      </c>
      <c r="BD128" s="295" t="n">
        <v>17</v>
      </c>
      <c r="BE128" s="295" t="n">
        <v>72</v>
      </c>
      <c r="BF128" s="310" t="n">
        <v>78</v>
      </c>
      <c r="BG128" s="295"/>
      <c r="BH128" s="295" t="s">
        <v>487</v>
      </c>
      <c r="BI128" s="295" t="n">
        <v>71</v>
      </c>
      <c r="BJ128" s="295" t="n">
        <v>64</v>
      </c>
      <c r="BK128" s="295" t="n">
        <v>80</v>
      </c>
      <c r="BL128" s="295" t="n">
        <v>88</v>
      </c>
      <c r="BM128" s="295" t="n">
        <v>144</v>
      </c>
      <c r="BN128" s="295" t="n">
        <v>200</v>
      </c>
      <c r="BO128" s="295" t="n">
        <v>215</v>
      </c>
      <c r="BP128" s="295" t="n">
        <v>272</v>
      </c>
      <c r="BQ128" s="295" t="n">
        <v>316</v>
      </c>
      <c r="BR128" s="295" t="n">
        <v>387</v>
      </c>
      <c r="BS128" s="295" t="n">
        <v>413</v>
      </c>
      <c r="BT128" s="295" t="n">
        <v>320</v>
      </c>
      <c r="BU128" s="295" t="n">
        <v>330</v>
      </c>
      <c r="BV128" s="310" t="n">
        <v>0</v>
      </c>
      <c r="BX128" s="295" t="s">
        <v>487</v>
      </c>
      <c r="BY128" s="295" t="n">
        <v>2582</v>
      </c>
      <c r="BZ128" s="295" t="n">
        <v>66</v>
      </c>
      <c r="CA128" s="295" t="n">
        <v>26</v>
      </c>
      <c r="CB128" s="295" t="n">
        <v>83</v>
      </c>
      <c r="CC128" s="295" t="n">
        <v>175</v>
      </c>
      <c r="CD128" s="295" t="n">
        <v>27</v>
      </c>
      <c r="CE128" s="295" t="n">
        <v>6</v>
      </c>
      <c r="CF128" s="295" t="n">
        <v>4</v>
      </c>
      <c r="CG128" s="295" t="n">
        <v>3</v>
      </c>
      <c r="CH128" s="295" t="n">
        <v>19</v>
      </c>
      <c r="CI128" s="295" t="n">
        <v>13</v>
      </c>
      <c r="CJ128" s="295" t="n">
        <v>37</v>
      </c>
      <c r="CK128" s="310" t="n">
        <v>24</v>
      </c>
      <c r="CL128" s="295"/>
      <c r="CM128" s="295" t="s">
        <v>487</v>
      </c>
      <c r="CN128" s="295" t="n">
        <v>35</v>
      </c>
      <c r="CO128" s="295" t="n">
        <v>46</v>
      </c>
      <c r="CP128" s="295" t="n">
        <v>36</v>
      </c>
      <c r="CQ128" s="295" t="n">
        <v>39</v>
      </c>
      <c r="CR128" s="295" t="n">
        <v>70</v>
      </c>
      <c r="CS128" s="295" t="n">
        <v>87</v>
      </c>
      <c r="CT128" s="295" t="n">
        <v>131</v>
      </c>
      <c r="CU128" s="295" t="n">
        <v>185</v>
      </c>
      <c r="CV128" s="295" t="n">
        <v>220</v>
      </c>
      <c r="CW128" s="295" t="n">
        <v>244</v>
      </c>
      <c r="CX128" s="295" t="n">
        <v>307</v>
      </c>
      <c r="CY128" s="295" t="n">
        <v>320</v>
      </c>
      <c r="CZ128" s="295" t="n">
        <v>554</v>
      </c>
      <c r="DA128" s="310" t="n">
        <v>0</v>
      </c>
      <c r="DD128" s="295" t="s">
        <v>488</v>
      </c>
      <c r="DE128" s="295" t="n">
        <v>6.4</v>
      </c>
      <c r="DF128" s="295" t="n">
        <v>14</v>
      </c>
      <c r="DG128" s="295" t="n">
        <v>0.7</v>
      </c>
      <c r="DH128" s="295" t="n">
        <v>0.2</v>
      </c>
      <c r="DI128" s="295" t="n">
        <v>0.8</v>
      </c>
      <c r="DJ128" s="295" t="n">
        <v>0.8</v>
      </c>
      <c r="DK128" s="295" t="n">
        <v>1.3</v>
      </c>
      <c r="DL128" s="295" t="n">
        <v>4.3</v>
      </c>
      <c r="DM128" s="295" t="n">
        <v>12.2</v>
      </c>
      <c r="DN128" s="295" t="n">
        <v>27.2</v>
      </c>
      <c r="DO128" s="310" t="n">
        <v>87.1</v>
      </c>
      <c r="DQ128" s="295" t="s">
        <v>488</v>
      </c>
      <c r="DR128" s="295" t="n">
        <v>6.9</v>
      </c>
      <c r="DS128" s="295" t="n">
        <v>15.5</v>
      </c>
      <c r="DT128" s="295" t="n">
        <v>0.6</v>
      </c>
      <c r="DU128" s="295" t="n">
        <v>0.3</v>
      </c>
      <c r="DV128" s="295" t="n">
        <v>1.1</v>
      </c>
      <c r="DW128" s="295" t="n">
        <v>1.1</v>
      </c>
      <c r="DX128" s="295" t="n">
        <v>1.6</v>
      </c>
      <c r="DY128" s="295" t="n">
        <v>5.6</v>
      </c>
      <c r="DZ128" s="295" t="n">
        <v>15.8</v>
      </c>
      <c r="EA128" s="295" t="n">
        <v>35.3</v>
      </c>
      <c r="EB128" s="310" t="n">
        <v>97.1</v>
      </c>
      <c r="ED128" s="295" t="s">
        <v>488</v>
      </c>
      <c r="EE128" s="295" t="n">
        <v>5.9</v>
      </c>
      <c r="EF128" s="295" t="n">
        <v>12.3</v>
      </c>
      <c r="EG128" s="295" t="n">
        <v>0.9</v>
      </c>
      <c r="EH128" s="295" t="n">
        <v>0.1</v>
      </c>
      <c r="EI128" s="295" t="n">
        <v>0.5</v>
      </c>
      <c r="EJ128" s="295" t="n">
        <v>0.5</v>
      </c>
      <c r="EK128" s="295" t="n">
        <v>1</v>
      </c>
      <c r="EL128" s="295" t="n">
        <v>3.1</v>
      </c>
      <c r="EM128" s="295" t="n">
        <v>9</v>
      </c>
      <c r="EN128" s="295" t="n">
        <v>20.6</v>
      </c>
      <c r="EO128" s="310" t="n">
        <v>80.3</v>
      </c>
      <c r="ER128" s="295" t="s">
        <v>488</v>
      </c>
      <c r="ES128" s="295" t="n">
        <v>676189</v>
      </c>
      <c r="ET128" s="295" t="n">
        <v>67821</v>
      </c>
      <c r="EU128" s="295" t="n">
        <v>65296</v>
      </c>
      <c r="EV128" s="295" t="n">
        <v>65121</v>
      </c>
      <c r="EW128" s="295" t="n">
        <v>60600</v>
      </c>
      <c r="EX128" s="295" t="n">
        <v>57154</v>
      </c>
      <c r="EY128" s="295" t="n">
        <v>55449</v>
      </c>
      <c r="EZ128" s="295" t="n">
        <v>49237</v>
      </c>
      <c r="FA128" s="295" t="n">
        <v>40871</v>
      </c>
      <c r="FB128" s="295" t="n">
        <v>36763</v>
      </c>
      <c r="FC128" s="295" t="n">
        <v>34753</v>
      </c>
      <c r="FD128" s="295" t="n">
        <v>33216</v>
      </c>
      <c r="FE128" s="295" t="n">
        <v>29828</v>
      </c>
      <c r="FF128" s="295" t="n">
        <v>24093</v>
      </c>
      <c r="FG128" s="295" t="n">
        <v>18961</v>
      </c>
      <c r="FH128" s="295" t="n">
        <v>15047</v>
      </c>
      <c r="FI128" s="295" t="n">
        <v>11612</v>
      </c>
      <c r="FJ128" s="310" t="n">
        <v>10367</v>
      </c>
      <c r="FM128" s="295" t="s">
        <v>488</v>
      </c>
      <c r="FN128" s="295" t="n">
        <v>333069</v>
      </c>
      <c r="FO128" s="295" t="n">
        <v>34364</v>
      </c>
      <c r="FP128" s="295" t="n">
        <v>33236</v>
      </c>
      <c r="FQ128" s="295" t="n">
        <v>32925</v>
      </c>
      <c r="FR128" s="295" t="n">
        <v>30922</v>
      </c>
      <c r="FS128" s="295" t="n">
        <v>28904</v>
      </c>
      <c r="FT128" s="295" t="n">
        <v>28135</v>
      </c>
      <c r="FU128" s="295" t="n">
        <v>24687</v>
      </c>
      <c r="FV128" s="295" t="n">
        <v>20127</v>
      </c>
      <c r="FW128" s="295" t="n">
        <v>18125</v>
      </c>
      <c r="FX128" s="295" t="n">
        <v>16411</v>
      </c>
      <c r="FY128" s="295" t="n">
        <v>15772</v>
      </c>
      <c r="FZ128" s="295" t="n">
        <v>14162</v>
      </c>
      <c r="GA128" s="295" t="n">
        <v>11352</v>
      </c>
      <c r="GB128" s="295" t="n">
        <v>8506</v>
      </c>
      <c r="GC128" s="295" t="n">
        <v>6608</v>
      </c>
      <c r="GD128" s="295" t="n">
        <v>4868</v>
      </c>
      <c r="GE128" s="310" t="n">
        <v>3965</v>
      </c>
      <c r="GH128" s="295" t="s">
        <v>488</v>
      </c>
      <c r="GI128" s="295" t="n">
        <v>343120</v>
      </c>
      <c r="GJ128" s="295" t="n">
        <v>33457</v>
      </c>
      <c r="GK128" s="295" t="n">
        <v>32060</v>
      </c>
      <c r="GL128" s="295" t="n">
        <v>32196</v>
      </c>
      <c r="GM128" s="295" t="n">
        <v>29678</v>
      </c>
      <c r="GN128" s="295" t="n">
        <v>28250</v>
      </c>
      <c r="GO128" s="295" t="n">
        <v>27314</v>
      </c>
      <c r="GP128" s="295" t="n">
        <v>24550</v>
      </c>
      <c r="GQ128" s="295" t="n">
        <v>20744</v>
      </c>
      <c r="GR128" s="295" t="n">
        <v>18638</v>
      </c>
      <c r="GS128" s="295" t="n">
        <v>18342</v>
      </c>
      <c r="GT128" s="295" t="n">
        <v>17444</v>
      </c>
      <c r="GU128" s="295" t="n">
        <v>15666</v>
      </c>
      <c r="GV128" s="295" t="n">
        <v>12741</v>
      </c>
      <c r="GW128" s="295" t="n">
        <v>10455</v>
      </c>
      <c r="GX128" s="295" t="n">
        <v>8439</v>
      </c>
      <c r="GY128" s="295" t="n">
        <v>6744</v>
      </c>
      <c r="GZ128" s="310" t="n">
        <v>6402</v>
      </c>
      <c r="HC128" s="196" t="s">
        <v>214</v>
      </c>
      <c r="HD128" s="197" t="s">
        <v>69</v>
      </c>
      <c r="HE128" s="197" t="n">
        <v>1</v>
      </c>
      <c r="HF128" s="198" t="n">
        <f aca="false">FI110</f>
        <v>823122</v>
      </c>
      <c r="HG128" s="198" t="n">
        <f aca="false">AN110</f>
        <v>40298</v>
      </c>
      <c r="HH128" s="199" t="n">
        <f aca="false">HG128/HF128</f>
        <v>0.0489575056917444</v>
      </c>
      <c r="HI128" s="200" t="n">
        <f aca="false">2*HE128*HH128/(2+HE128*HH128)</f>
        <v>0.0477877218592837</v>
      </c>
      <c r="HK128" s="196" t="s">
        <v>214</v>
      </c>
      <c r="HL128" s="197" t="s">
        <v>69</v>
      </c>
      <c r="HM128" s="197" t="n">
        <v>1</v>
      </c>
      <c r="HN128" s="198" t="n">
        <f aca="false">GD110</f>
        <v>322568</v>
      </c>
      <c r="HO128" s="198" t="n">
        <f aca="false">BS110</f>
        <v>21879</v>
      </c>
      <c r="HP128" s="199" t="n">
        <f aca="false">HO128/HN128</f>
        <v>0.0678275588403065</v>
      </c>
      <c r="HQ128" s="200" t="n">
        <f aca="false">2*HM128*HP128/(2+HM128*HP128)</f>
        <v>0.0656027225774533</v>
      </c>
      <c r="HS128" s="196" t="s">
        <v>214</v>
      </c>
      <c r="HT128" s="313" t="s">
        <v>69</v>
      </c>
      <c r="HU128" s="313" t="n">
        <v>1</v>
      </c>
      <c r="HV128" s="198" t="n">
        <f aca="false">GY110</f>
        <v>500554</v>
      </c>
      <c r="HW128" s="314" t="n">
        <f aca="false">CX110</f>
        <v>18405</v>
      </c>
      <c r="HX128" s="199" t="n">
        <f aca="false">HW128/HV128</f>
        <v>0.0367692596602964</v>
      </c>
      <c r="HY128" s="200" t="n">
        <f aca="false">2*HU128*HX128/(2+HU128*HX128)</f>
        <v>0.036105473888023</v>
      </c>
      <c r="HZ128" s="160" t="n">
        <f aca="false">HV128+HN128-HF128</f>
        <v>0</v>
      </c>
      <c r="IA128" s="160" t="n">
        <f aca="false">HW128+HO128-HG128</f>
        <v>-14</v>
      </c>
      <c r="IC128" s="0" t="n">
        <v>0.585761722530786</v>
      </c>
      <c r="ID128" s="0" t="n">
        <v>0.657017046693116</v>
      </c>
      <c r="IE128" s="0" t="n">
        <v>0.54880144730891</v>
      </c>
    </row>
    <row r="129" customFormat="false" ht="15" hidden="false" customHeight="false" outlineLevel="0" collapsed="false">
      <c r="A129" s="295" t="s">
        <v>488</v>
      </c>
      <c r="B129" s="295" t="n">
        <v>13971</v>
      </c>
      <c r="C129" s="295" t="n">
        <v>48</v>
      </c>
      <c r="D129" s="295" t="n">
        <v>1961</v>
      </c>
      <c r="E129" s="295" t="n">
        <v>3686</v>
      </c>
      <c r="F129" s="295" t="n">
        <v>3694</v>
      </c>
      <c r="G129" s="295" t="n">
        <v>2824</v>
      </c>
      <c r="H129" s="295" t="n">
        <v>1376</v>
      </c>
      <c r="I129" s="295" t="n">
        <v>339</v>
      </c>
      <c r="J129" s="295" t="n">
        <v>27</v>
      </c>
      <c r="K129" s="295" t="n">
        <v>1</v>
      </c>
      <c r="L129" s="310" t="n">
        <v>15</v>
      </c>
      <c r="N129" s="295" t="s">
        <v>488</v>
      </c>
      <c r="O129" s="295" t="n">
        <v>4333</v>
      </c>
      <c r="P129" s="295" t="n">
        <v>96</v>
      </c>
      <c r="Q129" s="295" t="n">
        <v>24</v>
      </c>
      <c r="R129" s="295" t="n">
        <v>76</v>
      </c>
      <c r="S129" s="295" t="n">
        <v>196</v>
      </c>
      <c r="T129" s="295" t="n">
        <v>20</v>
      </c>
      <c r="U129" s="295" t="n">
        <v>11</v>
      </c>
      <c r="V129" s="295" t="n">
        <v>7</v>
      </c>
      <c r="W129" s="295" t="n">
        <v>2</v>
      </c>
      <c r="X129" s="295" t="n">
        <v>11</v>
      </c>
      <c r="Y129" s="295" t="n">
        <v>15</v>
      </c>
      <c r="Z129" s="295" t="n">
        <v>41</v>
      </c>
      <c r="AA129" s="310" t="n">
        <v>54</v>
      </c>
      <c r="AB129" s="295"/>
      <c r="AC129" s="295" t="s">
        <v>488</v>
      </c>
      <c r="AD129" s="295" t="n">
        <v>48</v>
      </c>
      <c r="AE129" s="295" t="n">
        <v>37</v>
      </c>
      <c r="AF129" s="295" t="n">
        <v>41</v>
      </c>
      <c r="AG129" s="295" t="n">
        <v>60</v>
      </c>
      <c r="AH129" s="295" t="n">
        <v>100</v>
      </c>
      <c r="AI129" s="295" t="n">
        <v>193</v>
      </c>
      <c r="AJ129" s="295" t="n">
        <v>275</v>
      </c>
      <c r="AK129" s="295" t="n">
        <v>384</v>
      </c>
      <c r="AL129" s="295" t="n">
        <v>403</v>
      </c>
      <c r="AM129" s="295" t="n">
        <v>521</v>
      </c>
      <c r="AN129" s="295" t="n">
        <v>652</v>
      </c>
      <c r="AO129" s="295" t="n">
        <v>647</v>
      </c>
      <c r="AP129" s="295" t="n">
        <v>615</v>
      </c>
      <c r="AQ129" s="310" t="n">
        <v>0</v>
      </c>
      <c r="AS129" s="295" t="s">
        <v>488</v>
      </c>
      <c r="AT129" s="295" t="n">
        <v>2307</v>
      </c>
      <c r="AU129" s="295" t="n">
        <v>57</v>
      </c>
      <c r="AV129" s="295" t="n">
        <v>15</v>
      </c>
      <c r="AW129" s="295" t="n">
        <v>40</v>
      </c>
      <c r="AX129" s="295" t="n">
        <v>112</v>
      </c>
      <c r="AY129" s="295" t="n">
        <v>8</v>
      </c>
      <c r="AZ129" s="295" t="n">
        <v>7</v>
      </c>
      <c r="BA129" s="295" t="n">
        <v>1</v>
      </c>
      <c r="BB129" s="295" t="n">
        <v>0</v>
      </c>
      <c r="BC129" s="295" t="n">
        <v>8</v>
      </c>
      <c r="BD129" s="295" t="n">
        <v>9</v>
      </c>
      <c r="BE129" s="295" t="n">
        <v>23</v>
      </c>
      <c r="BF129" s="310" t="n">
        <v>44</v>
      </c>
      <c r="BG129" s="295"/>
      <c r="BH129" s="295" t="s">
        <v>488</v>
      </c>
      <c r="BI129" s="295" t="n">
        <v>35</v>
      </c>
      <c r="BJ129" s="295" t="n">
        <v>22</v>
      </c>
      <c r="BK129" s="295" t="n">
        <v>22</v>
      </c>
      <c r="BL129" s="295" t="n">
        <v>40</v>
      </c>
      <c r="BM129" s="295" t="n">
        <v>72</v>
      </c>
      <c r="BN129" s="295" t="n">
        <v>109</v>
      </c>
      <c r="BO129" s="295" t="n">
        <v>173</v>
      </c>
      <c r="BP129" s="295" t="n">
        <v>230</v>
      </c>
      <c r="BQ129" s="295" t="n">
        <v>235</v>
      </c>
      <c r="BR129" s="295" t="n">
        <v>299</v>
      </c>
      <c r="BS129" s="295" t="n">
        <v>336</v>
      </c>
      <c r="BT129" s="295" t="n">
        <v>299</v>
      </c>
      <c r="BU129" s="295" t="n">
        <v>223</v>
      </c>
      <c r="BV129" s="310" t="n">
        <v>0</v>
      </c>
      <c r="BX129" s="295" t="s">
        <v>488</v>
      </c>
      <c r="BY129" s="295" t="n">
        <v>2025</v>
      </c>
      <c r="BZ129" s="295" t="n">
        <v>38</v>
      </c>
      <c r="CA129" s="295" t="n">
        <v>9</v>
      </c>
      <c r="CB129" s="295" t="n">
        <v>36</v>
      </c>
      <c r="CC129" s="295" t="n">
        <v>83</v>
      </c>
      <c r="CD129" s="295" t="n">
        <v>12</v>
      </c>
      <c r="CE129" s="295" t="n">
        <v>4</v>
      </c>
      <c r="CF129" s="295" t="n">
        <v>6</v>
      </c>
      <c r="CG129" s="295" t="n">
        <v>2</v>
      </c>
      <c r="CH129" s="295" t="n">
        <v>3</v>
      </c>
      <c r="CI129" s="295" t="n">
        <v>6</v>
      </c>
      <c r="CJ129" s="295" t="n">
        <v>18</v>
      </c>
      <c r="CK129" s="310" t="n">
        <v>10</v>
      </c>
      <c r="CL129" s="295"/>
      <c r="CM129" s="295" t="s">
        <v>488</v>
      </c>
      <c r="CN129" s="295" t="n">
        <v>13</v>
      </c>
      <c r="CO129" s="295" t="n">
        <v>15</v>
      </c>
      <c r="CP129" s="295" t="n">
        <v>19</v>
      </c>
      <c r="CQ129" s="295" t="n">
        <v>20</v>
      </c>
      <c r="CR129" s="295" t="n">
        <v>28</v>
      </c>
      <c r="CS129" s="295" t="n">
        <v>84</v>
      </c>
      <c r="CT129" s="295" t="n">
        <v>102</v>
      </c>
      <c r="CU129" s="295" t="n">
        <v>154</v>
      </c>
      <c r="CV129" s="295" t="n">
        <v>168</v>
      </c>
      <c r="CW129" s="295" t="n">
        <v>222</v>
      </c>
      <c r="CX129" s="295" t="n">
        <v>316</v>
      </c>
      <c r="CY129" s="295" t="n">
        <v>348</v>
      </c>
      <c r="CZ129" s="295" t="n">
        <v>392</v>
      </c>
      <c r="DA129" s="310" t="n">
        <v>0</v>
      </c>
      <c r="DD129" s="295" t="s">
        <v>489</v>
      </c>
      <c r="DE129" s="295" t="n">
        <v>6.1</v>
      </c>
      <c r="DF129" s="295" t="n">
        <v>12.8</v>
      </c>
      <c r="DG129" s="295" t="n">
        <v>0.4</v>
      </c>
      <c r="DH129" s="295" t="n">
        <v>0.3</v>
      </c>
      <c r="DI129" s="295" t="n">
        <v>0.9</v>
      </c>
      <c r="DJ129" s="295" t="n">
        <v>1</v>
      </c>
      <c r="DK129" s="295" t="n">
        <v>1.6</v>
      </c>
      <c r="DL129" s="295" t="n">
        <v>4.6</v>
      </c>
      <c r="DM129" s="295" t="n">
        <v>11.6</v>
      </c>
      <c r="DN129" s="295" t="n">
        <v>25.3</v>
      </c>
      <c r="DO129" s="310" t="n">
        <v>87</v>
      </c>
      <c r="DQ129" s="295" t="s">
        <v>489</v>
      </c>
      <c r="DR129" s="295" t="n">
        <v>6.7</v>
      </c>
      <c r="DS129" s="295" t="n">
        <v>12.2</v>
      </c>
      <c r="DT129" s="295" t="n">
        <v>0.5</v>
      </c>
      <c r="DU129" s="295" t="n">
        <v>0.3</v>
      </c>
      <c r="DV129" s="295" t="n">
        <v>1.2</v>
      </c>
      <c r="DW129" s="295" t="n">
        <v>1.3</v>
      </c>
      <c r="DX129" s="295" t="n">
        <v>1.8</v>
      </c>
      <c r="DY129" s="295" t="n">
        <v>5.2</v>
      </c>
      <c r="DZ129" s="295" t="n">
        <v>17</v>
      </c>
      <c r="EA129" s="295" t="n">
        <v>34.5</v>
      </c>
      <c r="EB129" s="310" t="n">
        <v>97.6</v>
      </c>
      <c r="ED129" s="295" t="s">
        <v>489</v>
      </c>
      <c r="EE129" s="295" t="n">
        <v>5.4</v>
      </c>
      <c r="EF129" s="295" t="n">
        <v>13.3</v>
      </c>
      <c r="EG129" s="295" t="n">
        <v>0.4</v>
      </c>
      <c r="EH129" s="295" t="n">
        <v>0.4</v>
      </c>
      <c r="EI129" s="295" t="n">
        <v>0.5</v>
      </c>
      <c r="EJ129" s="295" t="n">
        <v>0.7</v>
      </c>
      <c r="EK129" s="295" t="n">
        <v>1.3</v>
      </c>
      <c r="EL129" s="295" t="n">
        <v>3.9</v>
      </c>
      <c r="EM129" s="295" t="n">
        <v>6.3</v>
      </c>
      <c r="EN129" s="295" t="n">
        <v>17.3</v>
      </c>
      <c r="EO129" s="310" t="n">
        <v>80.1</v>
      </c>
      <c r="ER129" s="295" t="s">
        <v>489</v>
      </c>
      <c r="ES129" s="295" t="n">
        <v>418625</v>
      </c>
      <c r="ET129" s="295" t="n">
        <v>42580</v>
      </c>
      <c r="EU129" s="295" t="n">
        <v>40903</v>
      </c>
      <c r="EV129" s="295" t="n">
        <v>40548</v>
      </c>
      <c r="EW129" s="295" t="n">
        <v>37606</v>
      </c>
      <c r="EX129" s="295" t="n">
        <v>33585</v>
      </c>
      <c r="EY129" s="295" t="n">
        <v>34704</v>
      </c>
      <c r="EZ129" s="295" t="n">
        <v>29798</v>
      </c>
      <c r="FA129" s="295" t="n">
        <v>26472</v>
      </c>
      <c r="FB129" s="295" t="n">
        <v>24592</v>
      </c>
      <c r="FC129" s="295" t="n">
        <v>22117</v>
      </c>
      <c r="FD129" s="295" t="n">
        <v>20389</v>
      </c>
      <c r="FE129" s="295" t="n">
        <v>17523</v>
      </c>
      <c r="FF129" s="295" t="n">
        <v>14593</v>
      </c>
      <c r="FG129" s="295" t="n">
        <v>11534</v>
      </c>
      <c r="FH129" s="295" t="n">
        <v>9098</v>
      </c>
      <c r="FI129" s="295" t="n">
        <v>6559</v>
      </c>
      <c r="FJ129" s="310" t="n">
        <v>6024</v>
      </c>
      <c r="FM129" s="295" t="s">
        <v>489</v>
      </c>
      <c r="FN129" s="295" t="n">
        <v>209969</v>
      </c>
      <c r="FO129" s="295" t="n">
        <v>21765</v>
      </c>
      <c r="FP129" s="295" t="n">
        <v>20829</v>
      </c>
      <c r="FQ129" s="295" t="n">
        <v>20598</v>
      </c>
      <c r="FR129" s="295" t="n">
        <v>19060</v>
      </c>
      <c r="FS129" s="295" t="n">
        <v>17133</v>
      </c>
      <c r="FT129" s="295" t="n">
        <v>17546</v>
      </c>
      <c r="FU129" s="295" t="n">
        <v>15124</v>
      </c>
      <c r="FV129" s="295" t="n">
        <v>13622</v>
      </c>
      <c r="FW129" s="295" t="n">
        <v>12501</v>
      </c>
      <c r="FX129" s="295" t="n">
        <v>11004</v>
      </c>
      <c r="FY129" s="295" t="n">
        <v>10169</v>
      </c>
      <c r="FZ129" s="295" t="n">
        <v>8823</v>
      </c>
      <c r="GA129" s="295" t="n">
        <v>7108</v>
      </c>
      <c r="GB129" s="295" t="n">
        <v>5504</v>
      </c>
      <c r="GC129" s="295" t="n">
        <v>4181</v>
      </c>
      <c r="GD129" s="295" t="n">
        <v>2743</v>
      </c>
      <c r="GE129" s="310" t="n">
        <v>2259</v>
      </c>
      <c r="GH129" s="295" t="s">
        <v>489</v>
      </c>
      <c r="GI129" s="295" t="n">
        <v>208656</v>
      </c>
      <c r="GJ129" s="295" t="n">
        <v>20815</v>
      </c>
      <c r="GK129" s="295" t="n">
        <v>20074</v>
      </c>
      <c r="GL129" s="295" t="n">
        <v>19950</v>
      </c>
      <c r="GM129" s="295" t="n">
        <v>18546</v>
      </c>
      <c r="GN129" s="295" t="n">
        <v>16452</v>
      </c>
      <c r="GO129" s="295" t="n">
        <v>17158</v>
      </c>
      <c r="GP129" s="295" t="n">
        <v>14674</v>
      </c>
      <c r="GQ129" s="295" t="n">
        <v>12850</v>
      </c>
      <c r="GR129" s="295" t="n">
        <v>12091</v>
      </c>
      <c r="GS129" s="295" t="n">
        <v>11113</v>
      </c>
      <c r="GT129" s="295" t="n">
        <v>10220</v>
      </c>
      <c r="GU129" s="295" t="n">
        <v>8700</v>
      </c>
      <c r="GV129" s="295" t="n">
        <v>7485</v>
      </c>
      <c r="GW129" s="295" t="n">
        <v>6030</v>
      </c>
      <c r="GX129" s="295" t="n">
        <v>4917</v>
      </c>
      <c r="GY129" s="295" t="n">
        <v>3816</v>
      </c>
      <c r="GZ129" s="310" t="n">
        <v>3765</v>
      </c>
      <c r="HC129" s="203" t="s">
        <v>215</v>
      </c>
      <c r="HD129" s="204" t="s">
        <v>70</v>
      </c>
      <c r="HE129" s="204" t="n">
        <v>1</v>
      </c>
      <c r="HF129" s="205" t="n">
        <f aca="false">FJ110*IC118</f>
        <v>471273.303816276</v>
      </c>
      <c r="HG129" s="205" t="n">
        <f aca="false">AO110</f>
        <v>42532</v>
      </c>
      <c r="HH129" s="206" t="n">
        <f aca="false">HG129/HF129</f>
        <v>0.0902491179864942</v>
      </c>
      <c r="HI129" s="207" t="n">
        <f aca="false">2*HE129*HH129/(2+HE129*HH129)</f>
        <v>0.0863524995273576</v>
      </c>
      <c r="HK129" s="203" t="s">
        <v>215</v>
      </c>
      <c r="HL129" s="204" t="s">
        <v>70</v>
      </c>
      <c r="HM129" s="204" t="n">
        <v>1</v>
      </c>
      <c r="HN129" s="205" t="n">
        <f aca="false">GE110*IJ118</f>
        <v>167380.845997132</v>
      </c>
      <c r="HO129" s="205" t="n">
        <f aca="false">BT110</f>
        <v>19712</v>
      </c>
      <c r="HP129" s="206" t="n">
        <f aca="false">HO129/HN129</f>
        <v>0.117767357923007</v>
      </c>
      <c r="HQ129" s="207" t="n">
        <f aca="false">2*HM129*HP129/(2+HM129*HP129)</f>
        <v>0.111218408842138</v>
      </c>
      <c r="HS129" s="203" t="s">
        <v>215</v>
      </c>
      <c r="HT129" s="316" t="s">
        <v>70</v>
      </c>
      <c r="HU129" s="316" t="n">
        <v>1</v>
      </c>
      <c r="HV129" s="205" t="n">
        <f aca="false">GZ110*IL118</f>
        <v>303823.310896019</v>
      </c>
      <c r="HW129" s="317" t="n">
        <f aca="false">CY110</f>
        <v>22801</v>
      </c>
      <c r="HX129" s="206" t="n">
        <f aca="false">HW129/HV129</f>
        <v>0.0750469077989986</v>
      </c>
      <c r="HY129" s="207" t="n">
        <f aca="false">2*HU129*HX129/(2+HU129*HX129)</f>
        <v>0.0723327337969442</v>
      </c>
      <c r="HZ129" s="160" t="n">
        <f aca="false">HV129+HN129-HF129</f>
        <v>-69.1469231249066</v>
      </c>
      <c r="IA129" s="160" t="n">
        <f aca="false">HW129+HO129-HG129</f>
        <v>-19</v>
      </c>
      <c r="IC129" s="0" t="n">
        <v>0.293684947213247</v>
      </c>
      <c r="ID129" s="0" t="n">
        <v>0.262327244190609</v>
      </c>
      <c r="IE129" s="0" t="n">
        <v>0.309950248756219</v>
      </c>
    </row>
    <row r="130" customFormat="false" ht="15" hidden="false" customHeight="false" outlineLevel="0" collapsed="false">
      <c r="A130" s="295" t="s">
        <v>489</v>
      </c>
      <c r="B130" s="295" t="n">
        <v>8468</v>
      </c>
      <c r="C130" s="295" t="n">
        <v>35</v>
      </c>
      <c r="D130" s="295" t="n">
        <v>1416</v>
      </c>
      <c r="E130" s="295" t="n">
        <v>2273</v>
      </c>
      <c r="F130" s="295" t="n">
        <v>2247</v>
      </c>
      <c r="G130" s="295" t="n">
        <v>1471</v>
      </c>
      <c r="H130" s="295" t="n">
        <v>801</v>
      </c>
      <c r="I130" s="295" t="n">
        <v>208</v>
      </c>
      <c r="J130" s="295" t="n">
        <v>14</v>
      </c>
      <c r="K130" s="295" t="n">
        <v>0</v>
      </c>
      <c r="L130" s="310" t="n">
        <v>3</v>
      </c>
      <c r="N130" s="295" t="s">
        <v>489</v>
      </c>
      <c r="O130" s="295" t="n">
        <v>2543</v>
      </c>
      <c r="P130" s="295" t="n">
        <v>55</v>
      </c>
      <c r="Q130" s="295" t="n">
        <v>29</v>
      </c>
      <c r="R130" s="295" t="n">
        <v>24</v>
      </c>
      <c r="S130" s="295" t="n">
        <v>108</v>
      </c>
      <c r="T130" s="295" t="n">
        <v>1</v>
      </c>
      <c r="U130" s="295" t="n">
        <v>5</v>
      </c>
      <c r="V130" s="295" t="n">
        <v>5</v>
      </c>
      <c r="W130" s="295" t="n">
        <v>4</v>
      </c>
      <c r="X130" s="295" t="n">
        <v>12</v>
      </c>
      <c r="Y130" s="295" t="n">
        <v>15</v>
      </c>
      <c r="Z130" s="295" t="n">
        <v>25</v>
      </c>
      <c r="AA130" s="310" t="n">
        <v>38</v>
      </c>
      <c r="AB130" s="295"/>
      <c r="AC130" s="295" t="s">
        <v>489</v>
      </c>
      <c r="AD130" s="295" t="n">
        <v>37</v>
      </c>
      <c r="AE130" s="295" t="n">
        <v>27</v>
      </c>
      <c r="AF130" s="295" t="n">
        <v>41</v>
      </c>
      <c r="AG130" s="295" t="n">
        <v>40</v>
      </c>
      <c r="AH130" s="295" t="n">
        <v>70</v>
      </c>
      <c r="AI130" s="295" t="n">
        <v>124</v>
      </c>
      <c r="AJ130" s="295" t="n">
        <v>161</v>
      </c>
      <c r="AK130" s="295" t="n">
        <v>212</v>
      </c>
      <c r="AL130" s="295" t="n">
        <v>228</v>
      </c>
      <c r="AM130" s="295" t="n">
        <v>295</v>
      </c>
      <c r="AN130" s="295" t="n">
        <v>318</v>
      </c>
      <c r="AO130" s="295" t="n">
        <v>310</v>
      </c>
      <c r="AP130" s="295" t="n">
        <v>467</v>
      </c>
      <c r="AQ130" s="310" t="n">
        <v>0</v>
      </c>
      <c r="AS130" s="295" t="s">
        <v>489</v>
      </c>
      <c r="AT130" s="295" t="n">
        <v>1409</v>
      </c>
      <c r="AU130" s="295" t="n">
        <v>28</v>
      </c>
      <c r="AV130" s="295" t="n">
        <v>11</v>
      </c>
      <c r="AW130" s="295" t="n">
        <v>13</v>
      </c>
      <c r="AX130" s="295" t="n">
        <v>52</v>
      </c>
      <c r="AY130" s="295" t="n">
        <v>1</v>
      </c>
      <c r="AZ130" s="295" t="n">
        <v>4</v>
      </c>
      <c r="BA130" s="295" t="n">
        <v>3</v>
      </c>
      <c r="BB130" s="295" t="n">
        <v>0</v>
      </c>
      <c r="BC130" s="295" t="n">
        <v>4</v>
      </c>
      <c r="BD130" s="295" t="n">
        <v>8</v>
      </c>
      <c r="BE130" s="295" t="n">
        <v>17</v>
      </c>
      <c r="BF130" s="310" t="n">
        <v>27</v>
      </c>
      <c r="BG130" s="295"/>
      <c r="BH130" s="295" t="s">
        <v>489</v>
      </c>
      <c r="BI130" s="295" t="n">
        <v>27</v>
      </c>
      <c r="BJ130" s="295" t="n">
        <v>15</v>
      </c>
      <c r="BK130" s="295" t="n">
        <v>24</v>
      </c>
      <c r="BL130" s="295" t="n">
        <v>24</v>
      </c>
      <c r="BM130" s="295" t="n">
        <v>36</v>
      </c>
      <c r="BN130" s="295" t="n">
        <v>74</v>
      </c>
      <c r="BO130" s="295" t="n">
        <v>121</v>
      </c>
      <c r="BP130" s="295" t="n">
        <v>150</v>
      </c>
      <c r="BQ130" s="295" t="n">
        <v>145</v>
      </c>
      <c r="BR130" s="295" t="n">
        <v>189</v>
      </c>
      <c r="BS130" s="295" t="n">
        <v>166</v>
      </c>
      <c r="BT130" s="295" t="n">
        <v>155</v>
      </c>
      <c r="BU130" s="295" t="n">
        <v>167</v>
      </c>
      <c r="BV130" s="310" t="n">
        <v>0</v>
      </c>
      <c r="BX130" s="295" t="s">
        <v>489</v>
      </c>
      <c r="BY130" s="295" t="n">
        <v>1134</v>
      </c>
      <c r="BZ130" s="295" t="n">
        <v>27</v>
      </c>
      <c r="CA130" s="295" t="n">
        <v>18</v>
      </c>
      <c r="CB130" s="295" t="n">
        <v>11</v>
      </c>
      <c r="CC130" s="295" t="n">
        <v>56</v>
      </c>
      <c r="CD130" s="295" t="n">
        <v>0</v>
      </c>
      <c r="CE130" s="295" t="n">
        <v>1</v>
      </c>
      <c r="CF130" s="295" t="n">
        <v>2</v>
      </c>
      <c r="CG130" s="295" t="n">
        <v>4</v>
      </c>
      <c r="CH130" s="295" t="n">
        <v>8</v>
      </c>
      <c r="CI130" s="295" t="n">
        <v>7</v>
      </c>
      <c r="CJ130" s="295" t="n">
        <v>8</v>
      </c>
      <c r="CK130" s="310" t="n">
        <v>11</v>
      </c>
      <c r="CL130" s="295"/>
      <c r="CM130" s="295" t="s">
        <v>489</v>
      </c>
      <c r="CN130" s="295" t="n">
        <v>10</v>
      </c>
      <c r="CO130" s="295" t="n">
        <v>12</v>
      </c>
      <c r="CP130" s="295" t="n">
        <v>17</v>
      </c>
      <c r="CQ130" s="295" t="n">
        <v>16</v>
      </c>
      <c r="CR130" s="295" t="n">
        <v>34</v>
      </c>
      <c r="CS130" s="295" t="n">
        <v>50</v>
      </c>
      <c r="CT130" s="295" t="n">
        <v>40</v>
      </c>
      <c r="CU130" s="295" t="n">
        <v>62</v>
      </c>
      <c r="CV130" s="295" t="n">
        <v>83</v>
      </c>
      <c r="CW130" s="295" t="n">
        <v>106</v>
      </c>
      <c r="CX130" s="295" t="n">
        <v>152</v>
      </c>
      <c r="CY130" s="295" t="n">
        <v>155</v>
      </c>
      <c r="CZ130" s="295" t="n">
        <v>300</v>
      </c>
      <c r="DA130" s="310" t="n">
        <v>0</v>
      </c>
      <c r="DD130" s="295" t="s">
        <v>490</v>
      </c>
      <c r="DE130" s="295" t="n">
        <v>5.5</v>
      </c>
      <c r="DF130" s="295" t="n">
        <v>15.4</v>
      </c>
      <c r="DG130" s="295" t="n">
        <v>0.7</v>
      </c>
      <c r="DH130" s="295" t="n">
        <v>0.3</v>
      </c>
      <c r="DI130" s="295" t="n">
        <v>1.1</v>
      </c>
      <c r="DJ130" s="295" t="n">
        <v>1.5</v>
      </c>
      <c r="DK130" s="295" t="n">
        <v>2.2</v>
      </c>
      <c r="DL130" s="295" t="n">
        <v>5</v>
      </c>
      <c r="DM130" s="295" t="n">
        <v>13.4</v>
      </c>
      <c r="DN130" s="295" t="n">
        <v>30.7</v>
      </c>
      <c r="DO130" s="310" t="n">
        <v>89.9</v>
      </c>
      <c r="DQ130" s="295" t="s">
        <v>490</v>
      </c>
      <c r="DR130" s="295" t="n">
        <v>6.8</v>
      </c>
      <c r="DS130" s="295" t="n">
        <v>17.2</v>
      </c>
      <c r="DT130" s="295" t="n">
        <v>0.7</v>
      </c>
      <c r="DU130" s="295" t="n">
        <v>0.4</v>
      </c>
      <c r="DV130" s="295" t="n">
        <v>1.9</v>
      </c>
      <c r="DW130" s="295" t="n">
        <v>1.8</v>
      </c>
      <c r="DX130" s="295" t="n">
        <v>3.1</v>
      </c>
      <c r="DY130" s="295" t="n">
        <v>6.4</v>
      </c>
      <c r="DZ130" s="295" t="n">
        <v>19.2</v>
      </c>
      <c r="EA130" s="295" t="n">
        <v>41.2</v>
      </c>
      <c r="EB130" s="310" t="n">
        <v>104.5</v>
      </c>
      <c r="ED130" s="295" t="s">
        <v>490</v>
      </c>
      <c r="EE130" s="295" t="n">
        <v>4.2</v>
      </c>
      <c r="EF130" s="295" t="n">
        <v>13.6</v>
      </c>
      <c r="EG130" s="295" t="n">
        <v>0.7</v>
      </c>
      <c r="EH130" s="295" t="n">
        <v>0.2</v>
      </c>
      <c r="EI130" s="295" t="n">
        <v>0.2</v>
      </c>
      <c r="EJ130" s="295" t="n">
        <v>1.2</v>
      </c>
      <c r="EK130" s="295" t="n">
        <v>1.3</v>
      </c>
      <c r="EL130" s="295" t="n">
        <v>3.5</v>
      </c>
      <c r="EM130" s="295" t="n">
        <v>7.3</v>
      </c>
      <c r="EN130" s="295" t="n">
        <v>20.5</v>
      </c>
      <c r="EO130" s="310" t="n">
        <v>78.7</v>
      </c>
      <c r="ER130" s="295" t="s">
        <v>490</v>
      </c>
      <c r="ES130" s="295" t="n">
        <v>217846</v>
      </c>
      <c r="ET130" s="295" t="n">
        <v>21304</v>
      </c>
      <c r="EU130" s="295" t="n">
        <v>21258</v>
      </c>
      <c r="EV130" s="295" t="n">
        <v>21804</v>
      </c>
      <c r="EW130" s="295" t="n">
        <v>20698</v>
      </c>
      <c r="EX130" s="295" t="n">
        <v>17292</v>
      </c>
      <c r="EY130" s="295" t="n">
        <v>16620</v>
      </c>
      <c r="EZ130" s="295" t="n">
        <v>17599</v>
      </c>
      <c r="FA130" s="295" t="n">
        <v>15965</v>
      </c>
      <c r="FB130" s="295" t="n">
        <v>14874</v>
      </c>
      <c r="FC130" s="295" t="n">
        <v>12938</v>
      </c>
      <c r="FD130" s="295" t="n">
        <v>10787</v>
      </c>
      <c r="FE130" s="295" t="n">
        <v>8061</v>
      </c>
      <c r="FF130" s="295" t="n">
        <v>6080</v>
      </c>
      <c r="FG130" s="295" t="n">
        <v>4954</v>
      </c>
      <c r="FH130" s="295" t="n">
        <v>3574</v>
      </c>
      <c r="FI130" s="295" t="n">
        <v>2269</v>
      </c>
      <c r="FJ130" s="310" t="n">
        <v>1769</v>
      </c>
      <c r="FM130" s="295" t="s">
        <v>490</v>
      </c>
      <c r="FN130" s="295" t="n">
        <v>110912</v>
      </c>
      <c r="FO130" s="295" t="n">
        <v>10836</v>
      </c>
      <c r="FP130" s="295" t="n">
        <v>10853</v>
      </c>
      <c r="FQ130" s="295" t="n">
        <v>11005</v>
      </c>
      <c r="FR130" s="295" t="n">
        <v>10483</v>
      </c>
      <c r="FS130" s="295" t="n">
        <v>8918</v>
      </c>
      <c r="FT130" s="295" t="n">
        <v>8683</v>
      </c>
      <c r="FU130" s="295" t="n">
        <v>8906</v>
      </c>
      <c r="FV130" s="295" t="n">
        <v>8016</v>
      </c>
      <c r="FW130" s="295" t="n">
        <v>7610</v>
      </c>
      <c r="FX130" s="295" t="n">
        <v>6775</v>
      </c>
      <c r="FY130" s="295" t="n">
        <v>5579</v>
      </c>
      <c r="FZ130" s="295" t="n">
        <v>4213</v>
      </c>
      <c r="GA130" s="295" t="n">
        <v>3086</v>
      </c>
      <c r="GB130" s="295" t="n">
        <v>2503</v>
      </c>
      <c r="GC130" s="295" t="n">
        <v>1694</v>
      </c>
      <c r="GD130" s="295" t="n">
        <v>1064</v>
      </c>
      <c r="GE130" s="310" t="n">
        <v>688</v>
      </c>
      <c r="GH130" s="295" t="s">
        <v>490</v>
      </c>
      <c r="GI130" s="295" t="n">
        <v>106934</v>
      </c>
      <c r="GJ130" s="295" t="n">
        <v>10468</v>
      </c>
      <c r="GK130" s="295" t="n">
        <v>10405</v>
      </c>
      <c r="GL130" s="295" t="n">
        <v>10799</v>
      </c>
      <c r="GM130" s="295" t="n">
        <v>10215</v>
      </c>
      <c r="GN130" s="295" t="n">
        <v>8374</v>
      </c>
      <c r="GO130" s="295" t="n">
        <v>7937</v>
      </c>
      <c r="GP130" s="295" t="n">
        <v>8693</v>
      </c>
      <c r="GQ130" s="295" t="n">
        <v>7949</v>
      </c>
      <c r="GR130" s="295" t="n">
        <v>7264</v>
      </c>
      <c r="GS130" s="295" t="n">
        <v>6163</v>
      </c>
      <c r="GT130" s="295" t="n">
        <v>5208</v>
      </c>
      <c r="GU130" s="295" t="n">
        <v>3848</v>
      </c>
      <c r="GV130" s="295" t="n">
        <v>2994</v>
      </c>
      <c r="GW130" s="295" t="n">
        <v>2451</v>
      </c>
      <c r="GX130" s="295" t="n">
        <v>1880</v>
      </c>
      <c r="GY130" s="295" t="n">
        <v>1205</v>
      </c>
      <c r="GZ130" s="310" t="n">
        <v>1081</v>
      </c>
      <c r="HC130" s="196" t="s">
        <v>216</v>
      </c>
      <c r="HD130" s="197" t="s">
        <v>71</v>
      </c>
      <c r="HE130" s="197" t="n">
        <v>1</v>
      </c>
      <c r="HF130" s="198" t="n">
        <f aca="false">FJ110*IC119</f>
        <v>249952.518257614</v>
      </c>
      <c r="HG130" s="198" t="n">
        <f aca="false">AP110*IC128</f>
        <v>36819.8103548401</v>
      </c>
      <c r="HH130" s="199" t="n">
        <f aca="false">HG130/HF130</f>
        <v>0.147307219033064</v>
      </c>
      <c r="HI130" s="200" t="n">
        <f aca="false">2*HE130*HH130/(2+HE130*HH130)</f>
        <v>0.137201810460449</v>
      </c>
      <c r="HK130" s="196" t="s">
        <v>216</v>
      </c>
      <c r="HL130" s="197" t="s">
        <v>71</v>
      </c>
      <c r="HM130" s="197" t="n">
        <v>1</v>
      </c>
      <c r="HN130" s="198" t="n">
        <f aca="false">GE110*IJ119</f>
        <v>78033.93696851</v>
      </c>
      <c r="HO130" s="198" t="n">
        <f aca="false">BU110*ID128</f>
        <v>13576.6002528665</v>
      </c>
      <c r="HP130" s="199" t="n">
        <f aca="false">HO130/HN130</f>
        <v>0.1739832793307</v>
      </c>
      <c r="HQ130" s="200" t="n">
        <f aca="false">2*HM130*HP130/(2+HM130*HP130)</f>
        <v>0.160059445704904</v>
      </c>
      <c r="HS130" s="196" t="s">
        <v>216</v>
      </c>
      <c r="HT130" s="313" t="s">
        <v>71</v>
      </c>
      <c r="HU130" s="313" t="n">
        <v>1</v>
      </c>
      <c r="HV130" s="198" t="n">
        <f aca="false">GZ110*IL119</f>
        <v>171940.263322063</v>
      </c>
      <c r="HW130" s="314" t="n">
        <f aca="false">CZ110*IE128</f>
        <v>23138.5666214383</v>
      </c>
      <c r="HX130" s="199" t="n">
        <f aca="false">HW130/HV130</f>
        <v>0.134573288271039</v>
      </c>
      <c r="HY130" s="200" t="n">
        <f aca="false">2*HU130*HX130/(2+HU130*HX130)</f>
        <v>0.12608917108678</v>
      </c>
      <c r="HZ130" s="160" t="n">
        <f aca="false">HV130+HN130-HF130</f>
        <v>21.6820329590118</v>
      </c>
      <c r="IA130" s="160" t="n">
        <f aca="false">HW130+HO130-HG130</f>
        <v>-104.643480535335</v>
      </c>
      <c r="IC130" s="0" t="n">
        <v>0.102372053546168</v>
      </c>
      <c r="ID130" s="0" t="n">
        <v>0.0678379910188778</v>
      </c>
      <c r="IE130" s="0" t="n">
        <v>0.120284938941655</v>
      </c>
    </row>
    <row r="131" customFormat="false" ht="15" hidden="false" customHeight="false" outlineLevel="0" collapsed="false">
      <c r="A131" s="295" t="s">
        <v>490</v>
      </c>
      <c r="B131" s="295" t="n">
        <v>5119</v>
      </c>
      <c r="C131" s="295" t="n">
        <v>8</v>
      </c>
      <c r="D131" s="295" t="n">
        <v>818</v>
      </c>
      <c r="E131" s="295" t="n">
        <v>1438</v>
      </c>
      <c r="F131" s="295" t="n">
        <v>1335</v>
      </c>
      <c r="G131" s="295" t="n">
        <v>927</v>
      </c>
      <c r="H131" s="295" t="n">
        <v>451</v>
      </c>
      <c r="I131" s="295" t="n">
        <v>107</v>
      </c>
      <c r="J131" s="295" t="n">
        <v>7</v>
      </c>
      <c r="K131" s="295" t="n">
        <v>0</v>
      </c>
      <c r="L131" s="310" t="n">
        <v>28</v>
      </c>
      <c r="N131" s="295" t="s">
        <v>490</v>
      </c>
      <c r="O131" s="295" t="n">
        <v>1198</v>
      </c>
      <c r="P131" s="295" t="n">
        <v>54</v>
      </c>
      <c r="Q131" s="295" t="n">
        <v>7</v>
      </c>
      <c r="R131" s="295" t="n">
        <v>18</v>
      </c>
      <c r="S131" s="295" t="n">
        <v>79</v>
      </c>
      <c r="T131" s="295" t="n">
        <v>3</v>
      </c>
      <c r="U131" s="295" t="n">
        <v>4</v>
      </c>
      <c r="V131" s="295" t="n">
        <v>4</v>
      </c>
      <c r="W131" s="295" t="n">
        <v>1</v>
      </c>
      <c r="X131" s="295" t="n">
        <v>6</v>
      </c>
      <c r="Y131" s="295" t="n">
        <v>6</v>
      </c>
      <c r="Z131" s="295" t="n">
        <v>16</v>
      </c>
      <c r="AA131" s="310" t="n">
        <v>24</v>
      </c>
      <c r="AB131" s="295"/>
      <c r="AC131" s="295" t="s">
        <v>490</v>
      </c>
      <c r="AD131" s="295" t="n">
        <v>28</v>
      </c>
      <c r="AE131" s="295" t="n">
        <v>23</v>
      </c>
      <c r="AF131" s="295" t="n">
        <v>29</v>
      </c>
      <c r="AG131" s="295" t="n">
        <v>39</v>
      </c>
      <c r="AH131" s="295" t="n">
        <v>51</v>
      </c>
      <c r="AI131" s="295" t="n">
        <v>68</v>
      </c>
      <c r="AJ131" s="295" t="n">
        <v>81</v>
      </c>
      <c r="AK131" s="295" t="n">
        <v>109</v>
      </c>
      <c r="AL131" s="295" t="n">
        <v>122</v>
      </c>
      <c r="AM131" s="295" t="n">
        <v>140</v>
      </c>
      <c r="AN131" s="295" t="n">
        <v>151</v>
      </c>
      <c r="AO131" s="295" t="n">
        <v>102</v>
      </c>
      <c r="AP131" s="295" t="n">
        <v>110</v>
      </c>
      <c r="AQ131" s="310" t="n">
        <v>2</v>
      </c>
      <c r="AS131" s="295" t="s">
        <v>490</v>
      </c>
      <c r="AT131" s="295" t="n">
        <v>750</v>
      </c>
      <c r="AU131" s="295" t="n">
        <v>30</v>
      </c>
      <c r="AV131" s="295" t="n">
        <v>3</v>
      </c>
      <c r="AW131" s="295" t="n">
        <v>12</v>
      </c>
      <c r="AX131" s="295" t="n">
        <v>45</v>
      </c>
      <c r="AY131" s="295" t="n">
        <v>0</v>
      </c>
      <c r="AZ131" s="295" t="n">
        <v>4</v>
      </c>
      <c r="BA131" s="295" t="n">
        <v>2</v>
      </c>
      <c r="BB131" s="295" t="n">
        <v>0</v>
      </c>
      <c r="BC131" s="295" t="n">
        <v>3</v>
      </c>
      <c r="BD131" s="295" t="n">
        <v>5</v>
      </c>
      <c r="BE131" s="295" t="n">
        <v>14</v>
      </c>
      <c r="BF131" s="310" t="n">
        <v>22</v>
      </c>
      <c r="BG131" s="295"/>
      <c r="BH131" s="295" t="s">
        <v>490</v>
      </c>
      <c r="BI131" s="295" t="n">
        <v>17</v>
      </c>
      <c r="BJ131" s="295" t="n">
        <v>14</v>
      </c>
      <c r="BK131" s="295" t="n">
        <v>23</v>
      </c>
      <c r="BL131" s="295" t="n">
        <v>25</v>
      </c>
      <c r="BM131" s="295" t="n">
        <v>31</v>
      </c>
      <c r="BN131" s="295" t="n">
        <v>48</v>
      </c>
      <c r="BO131" s="295" t="n">
        <v>59</v>
      </c>
      <c r="BP131" s="295" t="n">
        <v>81</v>
      </c>
      <c r="BQ131" s="295" t="n">
        <v>79</v>
      </c>
      <c r="BR131" s="295" t="n">
        <v>94</v>
      </c>
      <c r="BS131" s="295" t="n">
        <v>86</v>
      </c>
      <c r="BT131" s="295" t="n">
        <v>54</v>
      </c>
      <c r="BU131" s="295" t="n">
        <v>43</v>
      </c>
      <c r="BV131" s="310" t="n">
        <v>1</v>
      </c>
      <c r="BX131" s="295" t="s">
        <v>490</v>
      </c>
      <c r="BY131" s="295" t="n">
        <v>447</v>
      </c>
      <c r="BZ131" s="295" t="n">
        <v>24</v>
      </c>
      <c r="CA131" s="295" t="n">
        <v>4</v>
      </c>
      <c r="CB131" s="295" t="n">
        <v>6</v>
      </c>
      <c r="CC131" s="295" t="n">
        <v>34</v>
      </c>
      <c r="CD131" s="295" t="n">
        <v>3</v>
      </c>
      <c r="CE131" s="295" t="n">
        <v>0</v>
      </c>
      <c r="CF131" s="295" t="n">
        <v>2</v>
      </c>
      <c r="CG131" s="295" t="n">
        <v>1</v>
      </c>
      <c r="CH131" s="295" t="n">
        <v>3</v>
      </c>
      <c r="CI131" s="295" t="n">
        <v>1</v>
      </c>
      <c r="CJ131" s="295" t="n">
        <v>2</v>
      </c>
      <c r="CK131" s="310" t="n">
        <v>2</v>
      </c>
      <c r="CL131" s="295"/>
      <c r="CM131" s="295" t="s">
        <v>490</v>
      </c>
      <c r="CN131" s="295" t="n">
        <v>11</v>
      </c>
      <c r="CO131" s="295" t="n">
        <v>9</v>
      </c>
      <c r="CP131" s="295" t="n">
        <v>6</v>
      </c>
      <c r="CQ131" s="295" t="n">
        <v>14</v>
      </c>
      <c r="CR131" s="295" t="n">
        <v>20</v>
      </c>
      <c r="CS131" s="295" t="n">
        <v>20</v>
      </c>
      <c r="CT131" s="295" t="n">
        <v>22</v>
      </c>
      <c r="CU131" s="295" t="n">
        <v>28</v>
      </c>
      <c r="CV131" s="295" t="n">
        <v>43</v>
      </c>
      <c r="CW131" s="295" t="n">
        <v>46</v>
      </c>
      <c r="CX131" s="295" t="n">
        <v>65</v>
      </c>
      <c r="CY131" s="295" t="n">
        <v>48</v>
      </c>
      <c r="CZ131" s="295" t="n">
        <v>67</v>
      </c>
      <c r="DA131" s="310" t="n">
        <v>0</v>
      </c>
      <c r="DD131" s="295" t="s">
        <v>491</v>
      </c>
      <c r="DE131" s="295" t="n">
        <v>8.5</v>
      </c>
      <c r="DF131" s="295" t="n">
        <v>11</v>
      </c>
      <c r="DG131" s="295" t="n">
        <v>0.5</v>
      </c>
      <c r="DH131" s="295" t="n">
        <v>0.3</v>
      </c>
      <c r="DI131" s="295" t="n">
        <v>0.9</v>
      </c>
      <c r="DJ131" s="295" t="n">
        <v>1</v>
      </c>
      <c r="DK131" s="295" t="n">
        <v>1.9</v>
      </c>
      <c r="DL131" s="295" t="n">
        <v>4.8</v>
      </c>
      <c r="DM131" s="295" t="n">
        <v>11.6</v>
      </c>
      <c r="DN131" s="295" t="n">
        <v>24.9</v>
      </c>
      <c r="DO131" s="310" t="n">
        <v>89.4</v>
      </c>
      <c r="DQ131" s="295" t="s">
        <v>491</v>
      </c>
      <c r="DR131" s="295" t="n">
        <v>9</v>
      </c>
      <c r="DS131" s="295" t="n">
        <v>12.6</v>
      </c>
      <c r="DT131" s="295" t="n">
        <v>0.6</v>
      </c>
      <c r="DU131" s="295" t="n">
        <v>0.3</v>
      </c>
      <c r="DV131" s="295" t="n">
        <v>1.2</v>
      </c>
      <c r="DW131" s="295" t="n">
        <v>1.4</v>
      </c>
      <c r="DX131" s="295" t="n">
        <v>2.5</v>
      </c>
      <c r="DY131" s="295" t="n">
        <v>6.4</v>
      </c>
      <c r="DZ131" s="295" t="n">
        <v>16.1</v>
      </c>
      <c r="EA131" s="295" t="n">
        <v>35.3</v>
      </c>
      <c r="EB131" s="310" t="n">
        <v>108.7</v>
      </c>
      <c r="ED131" s="295" t="s">
        <v>491</v>
      </c>
      <c r="EE131" s="295" t="n">
        <v>7.9</v>
      </c>
      <c r="EF131" s="295" t="n">
        <v>9.2</v>
      </c>
      <c r="EG131" s="295" t="n">
        <v>0.5</v>
      </c>
      <c r="EH131" s="295" t="n">
        <v>0.2</v>
      </c>
      <c r="EI131" s="295" t="n">
        <v>0.5</v>
      </c>
      <c r="EJ131" s="295" t="n">
        <v>0.6</v>
      </c>
      <c r="EK131" s="295" t="n">
        <v>1.4</v>
      </c>
      <c r="EL131" s="295" t="n">
        <v>3.2</v>
      </c>
      <c r="EM131" s="295" t="n">
        <v>7.5</v>
      </c>
      <c r="EN131" s="295" t="n">
        <v>17</v>
      </c>
      <c r="EO131" s="310" t="n">
        <v>79.4</v>
      </c>
      <c r="ER131" s="295" t="s">
        <v>491</v>
      </c>
      <c r="ES131" s="295" t="n">
        <v>3199248</v>
      </c>
      <c r="ET131" s="295" t="n">
        <v>248774</v>
      </c>
      <c r="EU131" s="295" t="n">
        <v>254858</v>
      </c>
      <c r="EV131" s="295" t="n">
        <v>267140</v>
      </c>
      <c r="EW131" s="295" t="n">
        <v>273773</v>
      </c>
      <c r="EX131" s="295" t="n">
        <v>273251</v>
      </c>
      <c r="EY131" s="295" t="n">
        <v>276147</v>
      </c>
      <c r="EZ131" s="295" t="n">
        <v>222748</v>
      </c>
      <c r="FA131" s="295" t="n">
        <v>191380</v>
      </c>
      <c r="FB131" s="295" t="n">
        <v>187611</v>
      </c>
      <c r="FC131" s="295" t="n">
        <v>178684</v>
      </c>
      <c r="FD131" s="295" t="n">
        <v>169651</v>
      </c>
      <c r="FE131" s="295" t="n">
        <v>151006</v>
      </c>
      <c r="FF131" s="295" t="n">
        <v>130786</v>
      </c>
      <c r="FG131" s="295" t="n">
        <v>114210</v>
      </c>
      <c r="FH131" s="295" t="n">
        <v>98489</v>
      </c>
      <c r="FI131" s="295" t="n">
        <v>78286</v>
      </c>
      <c r="FJ131" s="310" t="n">
        <v>82454</v>
      </c>
      <c r="FM131" s="295" t="s">
        <v>491</v>
      </c>
      <c r="FN131" s="295" t="n">
        <v>1560519</v>
      </c>
      <c r="FO131" s="295" t="n">
        <v>126634</v>
      </c>
      <c r="FP131" s="295" t="n">
        <v>129398</v>
      </c>
      <c r="FQ131" s="295" t="n">
        <v>135623</v>
      </c>
      <c r="FR131" s="295" t="n">
        <v>138912</v>
      </c>
      <c r="FS131" s="295" t="n">
        <v>138853</v>
      </c>
      <c r="FT131" s="295" t="n">
        <v>139611</v>
      </c>
      <c r="FU131" s="295" t="n">
        <v>112218</v>
      </c>
      <c r="FV131" s="295" t="n">
        <v>95803</v>
      </c>
      <c r="FW131" s="295" t="n">
        <v>93485</v>
      </c>
      <c r="FX131" s="295" t="n">
        <v>86767</v>
      </c>
      <c r="FY131" s="295" t="n">
        <v>82469</v>
      </c>
      <c r="FZ131" s="295" t="n">
        <v>72203</v>
      </c>
      <c r="GA131" s="295" t="n">
        <v>61245</v>
      </c>
      <c r="GB131" s="295" t="n">
        <v>51234</v>
      </c>
      <c r="GC131" s="295" t="n">
        <v>41032</v>
      </c>
      <c r="GD131" s="295" t="n">
        <v>29563</v>
      </c>
      <c r="GE131" s="310" t="n">
        <v>25469</v>
      </c>
      <c r="GH131" s="295" t="s">
        <v>491</v>
      </c>
      <c r="GI131" s="295" t="n">
        <v>1638729</v>
      </c>
      <c r="GJ131" s="295" t="n">
        <v>122140</v>
      </c>
      <c r="GK131" s="295" t="n">
        <v>125460</v>
      </c>
      <c r="GL131" s="295" t="n">
        <v>131517</v>
      </c>
      <c r="GM131" s="295" t="n">
        <v>134861</v>
      </c>
      <c r="GN131" s="295" t="n">
        <v>134398</v>
      </c>
      <c r="GO131" s="295" t="n">
        <v>136536</v>
      </c>
      <c r="GP131" s="295" t="n">
        <v>110530</v>
      </c>
      <c r="GQ131" s="295" t="n">
        <v>95577</v>
      </c>
      <c r="GR131" s="295" t="n">
        <v>94126</v>
      </c>
      <c r="GS131" s="295" t="n">
        <v>91917</v>
      </c>
      <c r="GT131" s="295" t="n">
        <v>87182</v>
      </c>
      <c r="GU131" s="295" t="n">
        <v>78803</v>
      </c>
      <c r="GV131" s="295" t="n">
        <v>69541</v>
      </c>
      <c r="GW131" s="295" t="n">
        <v>62976</v>
      </c>
      <c r="GX131" s="295" t="n">
        <v>57457</v>
      </c>
      <c r="GY131" s="295" t="n">
        <v>48723</v>
      </c>
      <c r="GZ131" s="310" t="n">
        <v>56985</v>
      </c>
      <c r="HC131" s="203" t="n">
        <v>90</v>
      </c>
      <c r="HD131" s="204" t="s">
        <v>72</v>
      </c>
      <c r="HE131" s="204" t="n">
        <v>1</v>
      </c>
      <c r="HF131" s="205" t="n">
        <f aca="false">FJ110*IC120</f>
        <v>87190.8267738393</v>
      </c>
      <c r="HG131" s="205" t="n">
        <f aca="false">AP110*IC129</f>
        <v>18460.4484119303</v>
      </c>
      <c r="HH131" s="206" t="n">
        <f aca="false">HG131/HF131</f>
        <v>0.211724662960406</v>
      </c>
      <c r="HI131" s="207" t="n">
        <f aca="false">2*HE131*HH131/(2+HE131*HH131)</f>
        <v>0.191456618905729</v>
      </c>
      <c r="HK131" s="203" t="n">
        <v>90</v>
      </c>
      <c r="HL131" s="204" t="s">
        <v>72</v>
      </c>
      <c r="HM131" s="204" t="n">
        <v>1</v>
      </c>
      <c r="HN131" s="205" t="n">
        <f aca="false">GE110*IJ120</f>
        <v>22736.8312723017</v>
      </c>
      <c r="HO131" s="205" t="n">
        <f aca="false">BU110*ID129</f>
        <v>5420.73017395475</v>
      </c>
      <c r="HP131" s="206" t="n">
        <f aca="false">HO131/HN131</f>
        <v>0.238411857353155</v>
      </c>
      <c r="HQ131" s="207" t="n">
        <f aca="false">2*HM131*HP131/(2+HM131*HP131)</f>
        <v>0.213018758429084</v>
      </c>
      <c r="HS131" s="203" t="s">
        <v>358</v>
      </c>
      <c r="HT131" s="316" t="s">
        <v>72</v>
      </c>
      <c r="HU131" s="316" t="n">
        <v>1</v>
      </c>
      <c r="HV131" s="205" t="n">
        <f aca="false">GZ110*IL120</f>
        <v>64485.9188653597</v>
      </c>
      <c r="HW131" s="317" t="n">
        <f aca="false">CZ110*IE129</f>
        <v>13068.1223880597</v>
      </c>
      <c r="HX131" s="206" t="n">
        <f aca="false">HW131/HV131</f>
        <v>0.202650789784738</v>
      </c>
      <c r="HY131" s="207" t="n">
        <f aca="false">2*HU131*HX131/(2+HU131*HX131)</f>
        <v>0.184006280727362</v>
      </c>
      <c r="HZ131" s="160" t="n">
        <f aca="false">HV131+HN131-HF131</f>
        <v>31.9233638222213</v>
      </c>
      <c r="IA131" s="160" t="n">
        <f aca="false">HW131+HO131-HG131</f>
        <v>28.4041500841959</v>
      </c>
      <c r="IC131" s="319" t="n">
        <v>0.0181812767097994</v>
      </c>
      <c r="ID131" s="320" t="n">
        <v>0.0128177180973972</v>
      </c>
      <c r="IE131" s="0" t="n">
        <v>0.0209633649932157</v>
      </c>
    </row>
    <row r="132" customFormat="false" ht="15" hidden="false" customHeight="false" outlineLevel="0" collapsed="false">
      <c r="A132" s="295" t="s">
        <v>491</v>
      </c>
      <c r="B132" s="295" t="n">
        <v>50602</v>
      </c>
      <c r="C132" s="295" t="n">
        <v>356</v>
      </c>
      <c r="D132" s="295" t="n">
        <v>8914</v>
      </c>
      <c r="E132" s="295" t="n">
        <v>12356</v>
      </c>
      <c r="F132" s="295" t="n">
        <v>12993</v>
      </c>
      <c r="G132" s="295" t="n">
        <v>9866</v>
      </c>
      <c r="H132" s="295" t="n">
        <v>4766</v>
      </c>
      <c r="I132" s="295" t="n">
        <v>1142</v>
      </c>
      <c r="J132" s="295" t="n">
        <v>55</v>
      </c>
      <c r="K132" s="295" t="n">
        <v>2</v>
      </c>
      <c r="L132" s="310" t="n">
        <v>152</v>
      </c>
      <c r="N132" s="295" t="s">
        <v>491</v>
      </c>
      <c r="O132" s="295" t="n">
        <v>27132</v>
      </c>
      <c r="P132" s="295" t="n">
        <v>275</v>
      </c>
      <c r="Q132" s="295" t="n">
        <v>96</v>
      </c>
      <c r="R132" s="295" t="n">
        <v>184</v>
      </c>
      <c r="S132" s="295" t="n">
        <v>555</v>
      </c>
      <c r="T132" s="295" t="n">
        <v>48</v>
      </c>
      <c r="U132" s="295" t="n">
        <v>24</v>
      </c>
      <c r="V132" s="295" t="n">
        <v>17</v>
      </c>
      <c r="W132" s="295" t="n">
        <v>13</v>
      </c>
      <c r="X132" s="295" t="n">
        <v>57</v>
      </c>
      <c r="Y132" s="295" t="n">
        <v>87</v>
      </c>
      <c r="Z132" s="295" t="n">
        <v>222</v>
      </c>
      <c r="AA132" s="310" t="n">
        <v>249</v>
      </c>
      <c r="AB132" s="295"/>
      <c r="AC132" s="295" t="s">
        <v>491</v>
      </c>
      <c r="AD132" s="295" t="n">
        <v>261</v>
      </c>
      <c r="AE132" s="295" t="n">
        <v>239</v>
      </c>
      <c r="AF132" s="295" t="n">
        <v>305</v>
      </c>
      <c r="AG132" s="295" t="n">
        <v>434</v>
      </c>
      <c r="AH132" s="295" t="n">
        <v>697</v>
      </c>
      <c r="AI132" s="295" t="n">
        <v>974</v>
      </c>
      <c r="AJ132" s="295" t="n">
        <v>1413</v>
      </c>
      <c r="AK132" s="295" t="n">
        <v>1849</v>
      </c>
      <c r="AL132" s="295" t="n">
        <v>2377</v>
      </c>
      <c r="AM132" s="295" t="n">
        <v>2928</v>
      </c>
      <c r="AN132" s="295" t="n">
        <v>3911</v>
      </c>
      <c r="AO132" s="295" t="n">
        <v>4179</v>
      </c>
      <c r="AP132" s="295" t="n">
        <v>6286</v>
      </c>
      <c r="AQ132" s="310" t="n">
        <v>7</v>
      </c>
      <c r="AS132" s="295" t="s">
        <v>491</v>
      </c>
      <c r="AT132" s="295" t="n">
        <v>14113</v>
      </c>
      <c r="AU132" s="295" t="n">
        <v>167</v>
      </c>
      <c r="AV132" s="295" t="n">
        <v>61</v>
      </c>
      <c r="AW132" s="295" t="n">
        <v>100</v>
      </c>
      <c r="AX132" s="295" t="n">
        <v>328</v>
      </c>
      <c r="AY132" s="295" t="n">
        <v>28</v>
      </c>
      <c r="AZ132" s="295" t="n">
        <v>12</v>
      </c>
      <c r="BA132" s="295" t="n">
        <v>7</v>
      </c>
      <c r="BB132" s="295" t="n">
        <v>10</v>
      </c>
      <c r="BC132" s="295" t="n">
        <v>32</v>
      </c>
      <c r="BD132" s="295" t="n">
        <v>51</v>
      </c>
      <c r="BE132" s="295" t="n">
        <v>159</v>
      </c>
      <c r="BF132" s="310" t="n">
        <v>179</v>
      </c>
      <c r="BG132" s="295"/>
      <c r="BH132" s="295" t="s">
        <v>491</v>
      </c>
      <c r="BI132" s="295" t="n">
        <v>190</v>
      </c>
      <c r="BJ132" s="295" t="n">
        <v>165</v>
      </c>
      <c r="BK132" s="295" t="n">
        <v>203</v>
      </c>
      <c r="BL132" s="295" t="n">
        <v>262</v>
      </c>
      <c r="BM132" s="295" t="n">
        <v>441</v>
      </c>
      <c r="BN132" s="295" t="n">
        <v>648</v>
      </c>
      <c r="BO132" s="295" t="n">
        <v>915</v>
      </c>
      <c r="BP132" s="295" t="n">
        <v>1236</v>
      </c>
      <c r="BQ132" s="295" t="n">
        <v>1512</v>
      </c>
      <c r="BR132" s="295" t="n">
        <v>1747</v>
      </c>
      <c r="BS132" s="295" t="n">
        <v>2097</v>
      </c>
      <c r="BT132" s="295" t="n">
        <v>1899</v>
      </c>
      <c r="BU132" s="295" t="n">
        <v>1985</v>
      </c>
      <c r="BV132" s="310" t="n">
        <v>7</v>
      </c>
      <c r="BX132" s="295" t="s">
        <v>491</v>
      </c>
      <c r="BY132" s="295" t="n">
        <v>13008</v>
      </c>
      <c r="BZ132" s="295" t="n">
        <v>108</v>
      </c>
      <c r="CA132" s="295" t="n">
        <v>35</v>
      </c>
      <c r="CB132" s="295" t="n">
        <v>84</v>
      </c>
      <c r="CC132" s="295" t="n">
        <v>227</v>
      </c>
      <c r="CD132" s="295" t="n">
        <v>20</v>
      </c>
      <c r="CE132" s="295" t="n">
        <v>12</v>
      </c>
      <c r="CF132" s="295" t="n">
        <v>10</v>
      </c>
      <c r="CG132" s="295" t="n">
        <v>3</v>
      </c>
      <c r="CH132" s="295" t="n">
        <v>25</v>
      </c>
      <c r="CI132" s="295" t="n">
        <v>36</v>
      </c>
      <c r="CJ132" s="295" t="n">
        <v>63</v>
      </c>
      <c r="CK132" s="310" t="n">
        <v>70</v>
      </c>
      <c r="CL132" s="295"/>
      <c r="CM132" s="295" t="s">
        <v>491</v>
      </c>
      <c r="CN132" s="295" t="n">
        <v>71</v>
      </c>
      <c r="CO132" s="295" t="n">
        <v>74</v>
      </c>
      <c r="CP132" s="295" t="n">
        <v>102</v>
      </c>
      <c r="CQ132" s="295" t="n">
        <v>172</v>
      </c>
      <c r="CR132" s="295" t="n">
        <v>256</v>
      </c>
      <c r="CS132" s="295" t="n">
        <v>325</v>
      </c>
      <c r="CT132" s="295" t="n">
        <v>498</v>
      </c>
      <c r="CU132" s="295" t="n">
        <v>610</v>
      </c>
      <c r="CV132" s="295" t="n">
        <v>865</v>
      </c>
      <c r="CW132" s="295" t="n">
        <v>1180</v>
      </c>
      <c r="CX132" s="295" t="n">
        <v>1811</v>
      </c>
      <c r="CY132" s="295" t="n">
        <v>2279</v>
      </c>
      <c r="CZ132" s="295" t="n">
        <v>4299</v>
      </c>
      <c r="DA132" s="310" t="n">
        <v>0</v>
      </c>
      <c r="DD132" s="295" t="s">
        <v>493</v>
      </c>
      <c r="DE132" s="295" t="n">
        <v>5.7</v>
      </c>
      <c r="DF132" s="295" t="n">
        <v>12.1</v>
      </c>
      <c r="DG132" s="295" t="n">
        <v>0.6</v>
      </c>
      <c r="DH132" s="295" t="n">
        <v>0.3</v>
      </c>
      <c r="DI132" s="295" t="n">
        <v>0.7</v>
      </c>
      <c r="DJ132" s="295" t="n">
        <v>1</v>
      </c>
      <c r="DK132" s="295" t="n">
        <v>1.7</v>
      </c>
      <c r="DL132" s="295" t="n">
        <v>5.3</v>
      </c>
      <c r="DM132" s="295" t="n">
        <v>11.7</v>
      </c>
      <c r="DN132" s="295" t="n">
        <v>25.1</v>
      </c>
      <c r="DO132" s="310" t="n">
        <v>89.5</v>
      </c>
      <c r="DQ132" s="295" t="s">
        <v>493</v>
      </c>
      <c r="DR132" s="295" t="n">
        <v>6.4</v>
      </c>
      <c r="DS132" s="295" t="n">
        <v>12.3</v>
      </c>
      <c r="DT132" s="295" t="n">
        <v>0.6</v>
      </c>
      <c r="DU132" s="295" t="n">
        <v>0.4</v>
      </c>
      <c r="DV132" s="295" t="n">
        <v>1</v>
      </c>
      <c r="DW132" s="295" t="n">
        <v>1.3</v>
      </c>
      <c r="DX132" s="295" t="n">
        <v>2</v>
      </c>
      <c r="DY132" s="295" t="n">
        <v>6.5</v>
      </c>
      <c r="DZ132" s="295" t="n">
        <v>14.7</v>
      </c>
      <c r="EA132" s="295" t="n">
        <v>32.6</v>
      </c>
      <c r="EB132" s="310" t="n">
        <v>104.8</v>
      </c>
      <c r="ED132" s="295" t="s">
        <v>493</v>
      </c>
      <c r="EE132" s="295" t="n">
        <v>4.9</v>
      </c>
      <c r="EF132" s="295" t="n">
        <v>11.8</v>
      </c>
      <c r="EG132" s="295" t="n">
        <v>0.6</v>
      </c>
      <c r="EH132" s="295" t="n">
        <v>0.2</v>
      </c>
      <c r="EI132" s="295" t="n">
        <v>0.4</v>
      </c>
      <c r="EJ132" s="295" t="n">
        <v>0.6</v>
      </c>
      <c r="EK132" s="295" t="n">
        <v>1.4</v>
      </c>
      <c r="EL132" s="295" t="n">
        <v>4</v>
      </c>
      <c r="EM132" s="295" t="n">
        <v>8.6</v>
      </c>
      <c r="EN132" s="295" t="n">
        <v>18.3</v>
      </c>
      <c r="EO132" s="310" t="n">
        <v>78.2</v>
      </c>
      <c r="ER132" s="295" t="s">
        <v>526</v>
      </c>
      <c r="ES132" s="295" t="n">
        <v>848196</v>
      </c>
      <c r="ET132" s="295" t="n">
        <v>75692</v>
      </c>
      <c r="EU132" s="295" t="n">
        <v>95590</v>
      </c>
      <c r="EV132" s="295" t="n">
        <v>97150</v>
      </c>
      <c r="EW132" s="295" t="n">
        <v>87607</v>
      </c>
      <c r="EX132" s="295" t="n">
        <v>77486</v>
      </c>
      <c r="EY132" s="295" t="n">
        <v>70884</v>
      </c>
      <c r="EZ132" s="295" t="n">
        <v>57782</v>
      </c>
      <c r="FA132" s="295" t="n">
        <v>48266</v>
      </c>
      <c r="FB132" s="295" t="n">
        <v>43513</v>
      </c>
      <c r="FC132" s="295" t="n">
        <v>40681</v>
      </c>
      <c r="FD132" s="295" t="n">
        <v>37230</v>
      </c>
      <c r="FE132" s="295" t="n">
        <v>31501</v>
      </c>
      <c r="FF132" s="295" t="n">
        <v>24652</v>
      </c>
      <c r="FG132" s="295" t="n">
        <v>21257</v>
      </c>
      <c r="FH132" s="295" t="n">
        <v>16374</v>
      </c>
      <c r="FI132" s="295" t="n">
        <v>12054</v>
      </c>
      <c r="FJ132" s="310" t="n">
        <v>10477</v>
      </c>
      <c r="FM132" s="295" t="s">
        <v>526</v>
      </c>
      <c r="FN132" s="295" t="n">
        <v>428153</v>
      </c>
      <c r="FO132" s="295" t="n">
        <v>38295</v>
      </c>
      <c r="FP132" s="295" t="n">
        <v>48384</v>
      </c>
      <c r="FQ132" s="295" t="n">
        <v>49374</v>
      </c>
      <c r="FR132" s="295" t="n">
        <v>44701</v>
      </c>
      <c r="FS132" s="295" t="n">
        <v>40062</v>
      </c>
      <c r="FT132" s="295" t="n">
        <v>36181</v>
      </c>
      <c r="FU132" s="295" t="n">
        <v>29160</v>
      </c>
      <c r="FV132" s="295" t="n">
        <v>24734</v>
      </c>
      <c r="FW132" s="295" t="n">
        <v>22153</v>
      </c>
      <c r="FX132" s="295" t="n">
        <v>20369</v>
      </c>
      <c r="FY132" s="295" t="n">
        <v>19117</v>
      </c>
      <c r="FZ132" s="295" t="n">
        <v>16258</v>
      </c>
      <c r="GA132" s="295" t="n">
        <v>12260</v>
      </c>
      <c r="GB132" s="295" t="n">
        <v>10148</v>
      </c>
      <c r="GC132" s="295" t="n">
        <v>7517</v>
      </c>
      <c r="GD132" s="295" t="n">
        <v>5268</v>
      </c>
      <c r="GE132" s="310" t="n">
        <v>4172</v>
      </c>
      <c r="GH132" s="295" t="s">
        <v>526</v>
      </c>
      <c r="GI132" s="295" t="n">
        <v>420043</v>
      </c>
      <c r="GJ132" s="295" t="n">
        <v>37397</v>
      </c>
      <c r="GK132" s="295" t="n">
        <v>47206</v>
      </c>
      <c r="GL132" s="295" t="n">
        <v>47776</v>
      </c>
      <c r="GM132" s="295" t="n">
        <v>42906</v>
      </c>
      <c r="GN132" s="295" t="n">
        <v>37424</v>
      </c>
      <c r="GO132" s="295" t="n">
        <v>34703</v>
      </c>
      <c r="GP132" s="295" t="n">
        <v>28622</v>
      </c>
      <c r="GQ132" s="295" t="n">
        <v>23532</v>
      </c>
      <c r="GR132" s="295" t="n">
        <v>21360</v>
      </c>
      <c r="GS132" s="295" t="n">
        <v>20312</v>
      </c>
      <c r="GT132" s="295" t="n">
        <v>18113</v>
      </c>
      <c r="GU132" s="295" t="n">
        <v>15243</v>
      </c>
      <c r="GV132" s="295" t="n">
        <v>12392</v>
      </c>
      <c r="GW132" s="295" t="n">
        <v>11109</v>
      </c>
      <c r="GX132" s="295" t="n">
        <v>8857</v>
      </c>
      <c r="GY132" s="295" t="n">
        <v>6786</v>
      </c>
      <c r="GZ132" s="310" t="n">
        <v>6305</v>
      </c>
      <c r="HC132" s="196" t="n">
        <v>95</v>
      </c>
      <c r="HD132" s="197" t="s">
        <v>74</v>
      </c>
      <c r="HE132" s="197" t="n">
        <v>1</v>
      </c>
      <c r="HF132" s="198" t="n">
        <f aca="false">FJ110*IC121</f>
        <v>20456.8140659011</v>
      </c>
      <c r="HG132" s="198" t="n">
        <f aca="false">AP110*IC130</f>
        <v>6434.90254180502</v>
      </c>
      <c r="HH132" s="199" t="n">
        <f aca="false">HG132/HF132</f>
        <v>0.314560347524064</v>
      </c>
      <c r="HI132" s="200" t="n">
        <f aca="false">2*HE132*HH132/(2+HE132*HH132)</f>
        <v>0.27181002030088</v>
      </c>
      <c r="HK132" s="196" t="n">
        <v>95</v>
      </c>
      <c r="HL132" s="197" t="s">
        <v>74</v>
      </c>
      <c r="HM132" s="197" t="n">
        <v>1</v>
      </c>
      <c r="HN132" s="198" t="n">
        <f aca="false">GE110*IJ121</f>
        <v>4154.13062261445</v>
      </c>
      <c r="HO132" s="198" t="n">
        <f aca="false">BU110*ID130</f>
        <v>1401.80424641409</v>
      </c>
      <c r="HP132" s="199" t="n">
        <f aca="false">HO132/HN132</f>
        <v>0.337448283109559</v>
      </c>
      <c r="HQ132" s="200" t="n">
        <f aca="false">2*HM132*HP132/(2+HM132*HP132)</f>
        <v>0.288732191893156</v>
      </c>
      <c r="HS132" s="196" t="s">
        <v>359</v>
      </c>
      <c r="HT132" s="313" t="s">
        <v>74</v>
      </c>
      <c r="HU132" s="313" t="n">
        <v>1</v>
      </c>
      <c r="HV132" s="198" t="n">
        <f aca="false">GZ110*IL121</f>
        <v>16316.586520638</v>
      </c>
      <c r="HW132" s="314" t="n">
        <f aca="false">CZ110*IE130</f>
        <v>5071.45359565807</v>
      </c>
      <c r="HX132" s="199" t="n">
        <f aca="false">HW132/HV132</f>
        <v>0.310815843083567</v>
      </c>
      <c r="HY132" s="200" t="n">
        <f aca="false">2*HU132*HX132/(2+HU132*HX132)</f>
        <v>0.269009617545994</v>
      </c>
      <c r="HZ132" s="160" t="n">
        <f aca="false">HV132+HN132-HF132</f>
        <v>13.903077351315</v>
      </c>
      <c r="IA132" s="160" t="n">
        <f aca="false">HW132+HO132-HG132</f>
        <v>38.3553002671397</v>
      </c>
      <c r="IC132" s="0" t="n">
        <v>1</v>
      </c>
      <c r="ID132" s="0" t="n">
        <v>1</v>
      </c>
      <c r="IE132" s="0" t="n">
        <v>1</v>
      </c>
    </row>
    <row r="133" customFormat="false" ht="15" hidden="false" customHeight="false" outlineLevel="0" collapsed="false">
      <c r="A133" s="295" t="s">
        <v>493</v>
      </c>
      <c r="B133" s="295" t="n">
        <v>16926</v>
      </c>
      <c r="C133" s="295" t="n">
        <v>146</v>
      </c>
      <c r="D133" s="295" t="n">
        <v>3344</v>
      </c>
      <c r="E133" s="295" t="n">
        <v>4687</v>
      </c>
      <c r="F133" s="295" t="n">
        <v>3942</v>
      </c>
      <c r="G133" s="295" t="n">
        <v>2692</v>
      </c>
      <c r="H133" s="295" t="n">
        <v>1377</v>
      </c>
      <c r="I133" s="295" t="n">
        <v>382</v>
      </c>
      <c r="J133" s="295" t="n">
        <v>44</v>
      </c>
      <c r="K133" s="295" t="n">
        <v>1</v>
      </c>
      <c r="L133" s="310" t="n">
        <v>311</v>
      </c>
      <c r="N133" s="295" t="s">
        <v>493</v>
      </c>
      <c r="O133" s="295" t="n">
        <v>4808</v>
      </c>
      <c r="P133" s="295" t="n">
        <v>82</v>
      </c>
      <c r="Q133" s="295" t="n">
        <v>37</v>
      </c>
      <c r="R133" s="295" t="n">
        <v>85</v>
      </c>
      <c r="S133" s="295" t="n">
        <v>204</v>
      </c>
      <c r="T133" s="295" t="n">
        <v>22</v>
      </c>
      <c r="U133" s="295" t="n">
        <v>7</v>
      </c>
      <c r="V133" s="295" t="n">
        <v>7</v>
      </c>
      <c r="W133" s="295" t="n">
        <v>1</v>
      </c>
      <c r="X133" s="295" t="n">
        <v>26</v>
      </c>
      <c r="Y133" s="295" t="n">
        <v>38</v>
      </c>
      <c r="Z133" s="295" t="n">
        <v>65</v>
      </c>
      <c r="AA133" s="310" t="n">
        <v>51</v>
      </c>
      <c r="AB133" s="295"/>
      <c r="AC133" s="295" t="s">
        <v>493</v>
      </c>
      <c r="AD133" s="295" t="n">
        <v>57</v>
      </c>
      <c r="AE133" s="295" t="n">
        <v>68</v>
      </c>
      <c r="AF133" s="295" t="n">
        <v>67</v>
      </c>
      <c r="AG133" s="295" t="n">
        <v>91</v>
      </c>
      <c r="AH133" s="295" t="n">
        <v>175</v>
      </c>
      <c r="AI133" s="295" t="n">
        <v>237</v>
      </c>
      <c r="AJ133" s="295" t="n">
        <v>293</v>
      </c>
      <c r="AK133" s="295" t="n">
        <v>362</v>
      </c>
      <c r="AL133" s="295" t="n">
        <v>433</v>
      </c>
      <c r="AM133" s="295" t="n">
        <v>510</v>
      </c>
      <c r="AN133" s="295" t="n">
        <v>616</v>
      </c>
      <c r="AO133" s="295" t="n">
        <v>595</v>
      </c>
      <c r="AP133" s="295" t="n">
        <v>805</v>
      </c>
      <c r="AQ133" s="310" t="n">
        <v>78</v>
      </c>
      <c r="AS133" s="295" t="s">
        <v>493</v>
      </c>
      <c r="AT133" s="295" t="n">
        <v>2735</v>
      </c>
      <c r="AU133" s="295" t="n">
        <v>41</v>
      </c>
      <c r="AV133" s="295" t="n">
        <v>19</v>
      </c>
      <c r="AW133" s="295" t="n">
        <v>46</v>
      </c>
      <c r="AX133" s="295" t="n">
        <v>106</v>
      </c>
      <c r="AY133" s="295" t="n">
        <v>12</v>
      </c>
      <c r="AZ133" s="295" t="n">
        <v>2</v>
      </c>
      <c r="BA133" s="295" t="n">
        <v>3</v>
      </c>
      <c r="BB133" s="295" t="n">
        <v>1</v>
      </c>
      <c r="BC133" s="295" t="n">
        <v>20</v>
      </c>
      <c r="BD133" s="295" t="n">
        <v>23</v>
      </c>
      <c r="BE133" s="295" t="n">
        <v>47</v>
      </c>
      <c r="BF133" s="310" t="n">
        <v>35</v>
      </c>
      <c r="BG133" s="295"/>
      <c r="BH133" s="295" t="s">
        <v>493</v>
      </c>
      <c r="BI133" s="295" t="n">
        <v>40</v>
      </c>
      <c r="BJ133" s="295" t="n">
        <v>44</v>
      </c>
      <c r="BK133" s="295" t="n">
        <v>44</v>
      </c>
      <c r="BL133" s="295" t="n">
        <v>52</v>
      </c>
      <c r="BM133" s="295" t="n">
        <v>102</v>
      </c>
      <c r="BN133" s="295" t="n">
        <v>156</v>
      </c>
      <c r="BO133" s="295" t="n">
        <v>189</v>
      </c>
      <c r="BP133" s="295" t="n">
        <v>229</v>
      </c>
      <c r="BQ133" s="295" t="n">
        <v>267</v>
      </c>
      <c r="BR133" s="295" t="n">
        <v>309</v>
      </c>
      <c r="BS133" s="295" t="n">
        <v>367</v>
      </c>
      <c r="BT133" s="295" t="n">
        <v>293</v>
      </c>
      <c r="BU133" s="295" t="n">
        <v>329</v>
      </c>
      <c r="BV133" s="310" t="n">
        <v>65</v>
      </c>
      <c r="BX133" s="295" t="s">
        <v>493</v>
      </c>
      <c r="BY133" s="295" t="n">
        <v>2067</v>
      </c>
      <c r="BZ133" s="295" t="n">
        <v>41</v>
      </c>
      <c r="CA133" s="295" t="n">
        <v>18</v>
      </c>
      <c r="CB133" s="295" t="n">
        <v>39</v>
      </c>
      <c r="CC133" s="295" t="n">
        <v>98</v>
      </c>
      <c r="CD133" s="295" t="n">
        <v>10</v>
      </c>
      <c r="CE133" s="295" t="n">
        <v>5</v>
      </c>
      <c r="CF133" s="295" t="n">
        <v>4</v>
      </c>
      <c r="CG133" s="295" t="n">
        <v>0</v>
      </c>
      <c r="CH133" s="295" t="n">
        <v>6</v>
      </c>
      <c r="CI133" s="295" t="n">
        <v>15</v>
      </c>
      <c r="CJ133" s="295" t="n">
        <v>18</v>
      </c>
      <c r="CK133" s="310" t="n">
        <v>16</v>
      </c>
      <c r="CL133" s="295"/>
      <c r="CM133" s="295" t="s">
        <v>493</v>
      </c>
      <c r="CN133" s="295" t="n">
        <v>17</v>
      </c>
      <c r="CO133" s="295" t="n">
        <v>24</v>
      </c>
      <c r="CP133" s="295" t="n">
        <v>23</v>
      </c>
      <c r="CQ133" s="295" t="n">
        <v>38</v>
      </c>
      <c r="CR133" s="295" t="n">
        <v>72</v>
      </c>
      <c r="CS133" s="295" t="n">
        <v>81</v>
      </c>
      <c r="CT133" s="295" t="n">
        <v>104</v>
      </c>
      <c r="CU133" s="295" t="n">
        <v>133</v>
      </c>
      <c r="CV133" s="295" t="n">
        <v>166</v>
      </c>
      <c r="CW133" s="295" t="n">
        <v>200</v>
      </c>
      <c r="CX133" s="295" t="n">
        <v>249</v>
      </c>
      <c r="CY133" s="295" t="n">
        <v>301</v>
      </c>
      <c r="CZ133" s="295" t="n">
        <v>474</v>
      </c>
      <c r="DA133" s="310" t="n">
        <v>13</v>
      </c>
      <c r="DD133" s="295" t="s">
        <v>494</v>
      </c>
      <c r="DE133" s="295" t="n">
        <v>5.8</v>
      </c>
      <c r="DF133" s="295" t="n">
        <v>13.5</v>
      </c>
      <c r="DG133" s="295" t="n">
        <v>0.5</v>
      </c>
      <c r="DH133" s="295" t="n">
        <v>0.2</v>
      </c>
      <c r="DI133" s="295" t="n">
        <v>0.8</v>
      </c>
      <c r="DJ133" s="295" t="n">
        <v>1</v>
      </c>
      <c r="DK133" s="295" t="n">
        <v>1.6</v>
      </c>
      <c r="DL133" s="295" t="n">
        <v>4.6</v>
      </c>
      <c r="DM133" s="295" t="n">
        <v>10.7</v>
      </c>
      <c r="DN133" s="295" t="n">
        <v>25.5</v>
      </c>
      <c r="DO133" s="310" t="n">
        <v>86.2</v>
      </c>
      <c r="DQ133" s="295" t="s">
        <v>494</v>
      </c>
      <c r="DR133" s="295" t="n">
        <v>6.4</v>
      </c>
      <c r="DS133" s="295" t="n">
        <v>14.5</v>
      </c>
      <c r="DT133" s="295" t="n">
        <v>0.5</v>
      </c>
      <c r="DU133" s="295" t="n">
        <v>0.3</v>
      </c>
      <c r="DV133" s="295" t="n">
        <v>1.1</v>
      </c>
      <c r="DW133" s="295" t="n">
        <v>1.4</v>
      </c>
      <c r="DX133" s="295" t="n">
        <v>1.9</v>
      </c>
      <c r="DY133" s="295" t="n">
        <v>5.6</v>
      </c>
      <c r="DZ133" s="295" t="n">
        <v>13.9</v>
      </c>
      <c r="EA133" s="295" t="n">
        <v>34.6</v>
      </c>
      <c r="EB133" s="310" t="n">
        <v>101</v>
      </c>
      <c r="ED133" s="295" t="s">
        <v>494</v>
      </c>
      <c r="EE133" s="295" t="n">
        <v>5.3</v>
      </c>
      <c r="EF133" s="295" t="n">
        <v>12.4</v>
      </c>
      <c r="EG133" s="295" t="n">
        <v>0.5</v>
      </c>
      <c r="EH133" s="295" t="n">
        <v>0.2</v>
      </c>
      <c r="EI133" s="295" t="n">
        <v>0.5</v>
      </c>
      <c r="EJ133" s="295" t="n">
        <v>0.7</v>
      </c>
      <c r="EK133" s="295" t="n">
        <v>1.3</v>
      </c>
      <c r="EL133" s="295" t="n">
        <v>3.7</v>
      </c>
      <c r="EM133" s="295" t="n">
        <v>7.7</v>
      </c>
      <c r="EN133" s="295" t="n">
        <v>18.2</v>
      </c>
      <c r="EO133" s="310" t="n">
        <v>76.9</v>
      </c>
      <c r="ER133" s="295" t="s">
        <v>494</v>
      </c>
      <c r="ES133" s="295" t="n">
        <v>1439575</v>
      </c>
      <c r="ET133" s="295" t="n">
        <v>135087</v>
      </c>
      <c r="EU133" s="295" t="n">
        <v>145170</v>
      </c>
      <c r="EV133" s="295" t="n">
        <v>143796</v>
      </c>
      <c r="EW133" s="295" t="n">
        <v>131826</v>
      </c>
      <c r="EX133" s="295" t="n">
        <v>126396</v>
      </c>
      <c r="EY133" s="295" t="n">
        <v>136356</v>
      </c>
      <c r="EZ133" s="295" t="n">
        <v>100566</v>
      </c>
      <c r="FA133" s="295" t="n">
        <v>81886</v>
      </c>
      <c r="FB133" s="295" t="n">
        <v>77010</v>
      </c>
      <c r="FC133" s="295" t="n">
        <v>75189</v>
      </c>
      <c r="FD133" s="295" t="n">
        <v>73012</v>
      </c>
      <c r="FE133" s="295" t="n">
        <v>59916</v>
      </c>
      <c r="FF133" s="295" t="n">
        <v>43909</v>
      </c>
      <c r="FG133" s="295" t="n">
        <v>36297</v>
      </c>
      <c r="FH133" s="295" t="n">
        <v>30272</v>
      </c>
      <c r="FI133" s="295" t="n">
        <v>23146</v>
      </c>
      <c r="FJ133" s="310" t="n">
        <v>19741</v>
      </c>
      <c r="FM133" s="295" t="s">
        <v>494</v>
      </c>
      <c r="FN133" s="295" t="n">
        <v>711912</v>
      </c>
      <c r="FO133" s="295" t="n">
        <v>68328</v>
      </c>
      <c r="FP133" s="295" t="n">
        <v>73535</v>
      </c>
      <c r="FQ133" s="295" t="n">
        <v>72834</v>
      </c>
      <c r="FR133" s="295" t="n">
        <v>66995</v>
      </c>
      <c r="FS133" s="295" t="n">
        <v>63638</v>
      </c>
      <c r="FT133" s="295" t="n">
        <v>68428</v>
      </c>
      <c r="FU133" s="295" t="n">
        <v>50456</v>
      </c>
      <c r="FV133" s="295" t="n">
        <v>40882</v>
      </c>
      <c r="FW133" s="295" t="n">
        <v>38056</v>
      </c>
      <c r="FX133" s="295" t="n">
        <v>36221</v>
      </c>
      <c r="FY133" s="295" t="n">
        <v>35682</v>
      </c>
      <c r="FZ133" s="295" t="n">
        <v>29482</v>
      </c>
      <c r="GA133" s="295" t="n">
        <v>21076</v>
      </c>
      <c r="GB133" s="295" t="n">
        <v>16679</v>
      </c>
      <c r="GC133" s="295" t="n">
        <v>13015</v>
      </c>
      <c r="GD133" s="295" t="n">
        <v>9510</v>
      </c>
      <c r="GE133" s="310" t="n">
        <v>7095</v>
      </c>
      <c r="GH133" s="295" t="s">
        <v>494</v>
      </c>
      <c r="GI133" s="295" t="n">
        <v>727663</v>
      </c>
      <c r="GJ133" s="295" t="n">
        <v>66759</v>
      </c>
      <c r="GK133" s="295" t="n">
        <v>71635</v>
      </c>
      <c r="GL133" s="295" t="n">
        <v>70962</v>
      </c>
      <c r="GM133" s="295" t="n">
        <v>64831</v>
      </c>
      <c r="GN133" s="295" t="n">
        <v>62758</v>
      </c>
      <c r="GO133" s="295" t="n">
        <v>67928</v>
      </c>
      <c r="GP133" s="295" t="n">
        <v>50110</v>
      </c>
      <c r="GQ133" s="295" t="n">
        <v>41004</v>
      </c>
      <c r="GR133" s="295" t="n">
        <v>38954</v>
      </c>
      <c r="GS133" s="295" t="n">
        <v>38968</v>
      </c>
      <c r="GT133" s="295" t="n">
        <v>37330</v>
      </c>
      <c r="GU133" s="295" t="n">
        <v>30434</v>
      </c>
      <c r="GV133" s="295" t="n">
        <v>22833</v>
      </c>
      <c r="GW133" s="295" t="n">
        <v>19618</v>
      </c>
      <c r="GX133" s="295" t="n">
        <v>17257</v>
      </c>
      <c r="GY133" s="295" t="n">
        <v>13636</v>
      </c>
      <c r="GZ133" s="310" t="n">
        <v>12646</v>
      </c>
      <c r="HC133" s="220" t="s">
        <v>217</v>
      </c>
      <c r="HD133" s="221" t="s">
        <v>218</v>
      </c>
      <c r="HE133" s="221" t="n">
        <v>1</v>
      </c>
      <c r="HF133" s="222" t="n">
        <f aca="false">FJ110*IC122</f>
        <v>2903.53708637044</v>
      </c>
      <c r="HG133" s="222" t="n">
        <f aca="false">AP110*IC131</f>
        <v>1142.83869142457</v>
      </c>
      <c r="HH133" s="223" t="n">
        <f aca="false">HG133/HF133</f>
        <v>0.393602236661345</v>
      </c>
      <c r="HI133" s="224" t="n">
        <f aca="false">2*HE133*HH133/(2+HE133*HH133)</f>
        <v>0.328878566900365</v>
      </c>
      <c r="HK133" s="220" t="s">
        <v>217</v>
      </c>
      <c r="HL133" s="221" t="s">
        <v>218</v>
      </c>
      <c r="HM133" s="221" t="n">
        <v>1</v>
      </c>
      <c r="HN133" s="222" t="n">
        <f aca="false">GE110*IJ122</f>
        <v>651.255139441748</v>
      </c>
      <c r="HO133" s="222" t="n">
        <f aca="false">BU110*ID131</f>
        <v>264.865326764616</v>
      </c>
      <c r="HP133" s="223" t="n">
        <f aca="false">HO133/HN133</f>
        <v>0.406699787416123</v>
      </c>
      <c r="HQ133" s="224" t="n">
        <f aca="false">2*HM133*HP133/(2+HM133*HP133)</f>
        <v>0.337973011459616</v>
      </c>
      <c r="HS133" s="220" t="s">
        <v>217</v>
      </c>
      <c r="HT133" s="221" t="s">
        <v>218</v>
      </c>
      <c r="HU133" s="221" t="n">
        <v>1</v>
      </c>
      <c r="HV133" s="222" t="n">
        <f aca="false">GZ110*IL122</f>
        <v>2253.92039592108</v>
      </c>
      <c r="HW133" s="321" t="n">
        <f aca="false">CZ110*IE131</f>
        <v>883.857394843962</v>
      </c>
      <c r="HX133" s="223" t="n">
        <f aca="false">HW133/HV133</f>
        <v>0.392142240889908</v>
      </c>
      <c r="HY133" s="224" t="n">
        <f aca="false">2*HU133*HX133/(2+HU133*HX133)</f>
        <v>0.327858631637244</v>
      </c>
      <c r="HZ133" s="160" t="n">
        <f aca="false">HV133+HN133-HF133</f>
        <v>1.63844899238711</v>
      </c>
      <c r="IA133" s="160" t="n">
        <f aca="false">HW133+HO133-HG133</f>
        <v>5.88403018400595</v>
      </c>
    </row>
    <row r="134" customFormat="false" ht="15" hidden="false" customHeight="false" outlineLevel="0" collapsed="false">
      <c r="A134" s="295" t="s">
        <v>494</v>
      </c>
      <c r="B134" s="295" t="n">
        <v>26567</v>
      </c>
      <c r="C134" s="295" t="n">
        <v>108</v>
      </c>
      <c r="D134" s="295" t="n">
        <v>4361</v>
      </c>
      <c r="E134" s="295" t="n">
        <v>6974</v>
      </c>
      <c r="F134" s="295" t="n">
        <v>7007</v>
      </c>
      <c r="G134" s="295" t="n">
        <v>4887</v>
      </c>
      <c r="H134" s="295" t="n">
        <v>2408</v>
      </c>
      <c r="I134" s="295" t="n">
        <v>661</v>
      </c>
      <c r="J134" s="295" t="n">
        <v>41</v>
      </c>
      <c r="K134" s="295" t="n">
        <v>5</v>
      </c>
      <c r="L134" s="310" t="n">
        <v>115</v>
      </c>
      <c r="N134" s="295" t="s">
        <v>494</v>
      </c>
      <c r="O134" s="295" t="n">
        <v>8406</v>
      </c>
      <c r="P134" s="295" t="n">
        <v>213</v>
      </c>
      <c r="Q134" s="295" t="n">
        <v>52</v>
      </c>
      <c r="R134" s="295" t="n">
        <v>94</v>
      </c>
      <c r="S134" s="295" t="n">
        <v>359</v>
      </c>
      <c r="T134" s="295" t="n">
        <v>31</v>
      </c>
      <c r="U134" s="295" t="n">
        <v>7</v>
      </c>
      <c r="V134" s="295" t="n">
        <v>13</v>
      </c>
      <c r="W134" s="295" t="n">
        <v>4</v>
      </c>
      <c r="X134" s="295" t="n">
        <v>32</v>
      </c>
      <c r="Y134" s="295" t="n">
        <v>38</v>
      </c>
      <c r="Z134" s="295" t="n">
        <v>82</v>
      </c>
      <c r="AA134" s="310" t="n">
        <v>131</v>
      </c>
      <c r="AB134" s="295"/>
      <c r="AC134" s="295" t="s">
        <v>494</v>
      </c>
      <c r="AD134" s="295" t="n">
        <v>141</v>
      </c>
      <c r="AE134" s="295" t="n">
        <v>101</v>
      </c>
      <c r="AF134" s="295" t="n">
        <v>111</v>
      </c>
      <c r="AG134" s="295" t="n">
        <v>138</v>
      </c>
      <c r="AH134" s="295" t="n">
        <v>275</v>
      </c>
      <c r="AI134" s="295" t="n">
        <v>408</v>
      </c>
      <c r="AJ134" s="295" t="n">
        <v>517</v>
      </c>
      <c r="AK134" s="295" t="n">
        <v>598</v>
      </c>
      <c r="AL134" s="295" t="n">
        <v>730</v>
      </c>
      <c r="AM134" s="295" t="n">
        <v>968</v>
      </c>
      <c r="AN134" s="295" t="n">
        <v>1158</v>
      </c>
      <c r="AO134" s="295" t="n">
        <v>1129</v>
      </c>
      <c r="AP134" s="295" t="n">
        <v>1412</v>
      </c>
      <c r="AQ134" s="310" t="n">
        <v>23</v>
      </c>
      <c r="AS134" s="295" t="s">
        <v>494</v>
      </c>
      <c r="AT134" s="295" t="n">
        <v>4554</v>
      </c>
      <c r="AU134" s="295" t="n">
        <v>119</v>
      </c>
      <c r="AV134" s="295" t="n">
        <v>27</v>
      </c>
      <c r="AW134" s="295" t="n">
        <v>50</v>
      </c>
      <c r="AX134" s="295" t="n">
        <v>196</v>
      </c>
      <c r="AY134" s="295" t="n">
        <v>15</v>
      </c>
      <c r="AZ134" s="295" t="n">
        <v>4</v>
      </c>
      <c r="BA134" s="295" t="n">
        <v>7</v>
      </c>
      <c r="BB134" s="295" t="n">
        <v>3</v>
      </c>
      <c r="BC134" s="295" t="n">
        <v>21</v>
      </c>
      <c r="BD134" s="295" t="n">
        <v>21</v>
      </c>
      <c r="BE134" s="295" t="n">
        <v>59</v>
      </c>
      <c r="BF134" s="310" t="n">
        <v>89</v>
      </c>
      <c r="BG134" s="295"/>
      <c r="BH134" s="295" t="s">
        <v>494</v>
      </c>
      <c r="BI134" s="295" t="n">
        <v>90</v>
      </c>
      <c r="BJ134" s="295" t="n">
        <v>71</v>
      </c>
      <c r="BK134" s="295" t="n">
        <v>61</v>
      </c>
      <c r="BL134" s="295" t="n">
        <v>88</v>
      </c>
      <c r="BM134" s="295" t="n">
        <v>156</v>
      </c>
      <c r="BN134" s="295" t="n">
        <v>248</v>
      </c>
      <c r="BO134" s="295" t="n">
        <v>335</v>
      </c>
      <c r="BP134" s="295" t="n">
        <v>370</v>
      </c>
      <c r="BQ134" s="295" t="n">
        <v>451</v>
      </c>
      <c r="BR134" s="295" t="n">
        <v>575</v>
      </c>
      <c r="BS134" s="295" t="n">
        <v>624</v>
      </c>
      <c r="BT134" s="295" t="n">
        <v>515</v>
      </c>
      <c r="BU134" s="295" t="n">
        <v>538</v>
      </c>
      <c r="BV134" s="310" t="n">
        <v>17</v>
      </c>
      <c r="BX134" s="295" t="s">
        <v>494</v>
      </c>
      <c r="BY134" s="295" t="n">
        <v>3851</v>
      </c>
      <c r="BZ134" s="295" t="n">
        <v>93</v>
      </c>
      <c r="CA134" s="295" t="n">
        <v>25</v>
      </c>
      <c r="CB134" s="295" t="n">
        <v>44</v>
      </c>
      <c r="CC134" s="295" t="n">
        <v>162</v>
      </c>
      <c r="CD134" s="295" t="n">
        <v>16</v>
      </c>
      <c r="CE134" s="295" t="n">
        <v>3</v>
      </c>
      <c r="CF134" s="295" t="n">
        <v>6</v>
      </c>
      <c r="CG134" s="295" t="n">
        <v>1</v>
      </c>
      <c r="CH134" s="295" t="n">
        <v>11</v>
      </c>
      <c r="CI134" s="295" t="n">
        <v>17</v>
      </c>
      <c r="CJ134" s="295" t="n">
        <v>23</v>
      </c>
      <c r="CK134" s="310" t="n">
        <v>42</v>
      </c>
      <c r="CL134" s="295"/>
      <c r="CM134" s="295" t="s">
        <v>494</v>
      </c>
      <c r="CN134" s="295" t="n">
        <v>51</v>
      </c>
      <c r="CO134" s="295" t="n">
        <v>30</v>
      </c>
      <c r="CP134" s="295" t="n">
        <v>50</v>
      </c>
      <c r="CQ134" s="295" t="n">
        <v>50</v>
      </c>
      <c r="CR134" s="295" t="n">
        <v>119</v>
      </c>
      <c r="CS134" s="295" t="n">
        <v>160</v>
      </c>
      <c r="CT134" s="295" t="n">
        <v>182</v>
      </c>
      <c r="CU134" s="295" t="n">
        <v>228</v>
      </c>
      <c r="CV134" s="295" t="n">
        <v>279</v>
      </c>
      <c r="CW134" s="295" t="n">
        <v>393</v>
      </c>
      <c r="CX134" s="295" t="n">
        <v>534</v>
      </c>
      <c r="CY134" s="295" t="n">
        <v>614</v>
      </c>
      <c r="CZ134" s="295" t="n">
        <v>874</v>
      </c>
      <c r="DA134" s="310" t="n">
        <v>6</v>
      </c>
      <c r="DD134" s="322" t="s">
        <v>495</v>
      </c>
      <c r="DE134" s="322" t="n">
        <v>3.4</v>
      </c>
      <c r="DF134" s="322" t="n">
        <v>10.9</v>
      </c>
      <c r="DG134" s="322" t="n">
        <v>0.4</v>
      </c>
      <c r="DH134" s="322" t="n">
        <v>0.3</v>
      </c>
      <c r="DI134" s="322" t="n">
        <v>0.7</v>
      </c>
      <c r="DJ134" s="322" t="n">
        <v>0.8</v>
      </c>
      <c r="DK134" s="322" t="n">
        <v>1.9</v>
      </c>
      <c r="DL134" s="322" t="n">
        <v>4.4</v>
      </c>
      <c r="DM134" s="322" t="n">
        <v>9.6</v>
      </c>
      <c r="DN134" s="322" t="n">
        <v>28.8</v>
      </c>
      <c r="DO134" s="323" t="n">
        <v>73.8</v>
      </c>
      <c r="DQ134" s="322" t="s">
        <v>495</v>
      </c>
      <c r="DR134" s="322" t="n">
        <v>4</v>
      </c>
      <c r="DS134" s="322" t="n">
        <v>12.3</v>
      </c>
      <c r="DT134" s="322" t="n">
        <v>0.8</v>
      </c>
      <c r="DU134" s="322" t="n">
        <v>0.3</v>
      </c>
      <c r="DV134" s="322" t="n">
        <v>0.8</v>
      </c>
      <c r="DW134" s="322" t="n">
        <v>1.1</v>
      </c>
      <c r="DX134" s="322" t="n">
        <v>2.4</v>
      </c>
      <c r="DY134" s="322" t="n">
        <v>5</v>
      </c>
      <c r="DZ134" s="322" t="n">
        <v>10.3</v>
      </c>
      <c r="EA134" s="322" t="n">
        <v>42</v>
      </c>
      <c r="EB134" s="323" t="n">
        <v>90.7</v>
      </c>
      <c r="ED134" s="322" t="s">
        <v>495</v>
      </c>
      <c r="EE134" s="322" t="n">
        <v>2.8</v>
      </c>
      <c r="EF134" s="322" t="n">
        <v>9.4</v>
      </c>
      <c r="EG134" s="322" t="n">
        <v>0</v>
      </c>
      <c r="EH134" s="322" t="n">
        <v>0.3</v>
      </c>
      <c r="EI134" s="322" t="n">
        <v>0.6</v>
      </c>
      <c r="EJ134" s="322" t="n">
        <v>0.5</v>
      </c>
      <c r="EK134" s="322" t="n">
        <v>1.3</v>
      </c>
      <c r="EL134" s="322" t="n">
        <v>3.7</v>
      </c>
      <c r="EM134" s="322" t="n">
        <v>8.9</v>
      </c>
      <c r="EN134" s="322" t="n">
        <v>16.9</v>
      </c>
      <c r="EO134" s="323" t="n">
        <v>61.8</v>
      </c>
      <c r="ER134" s="322" t="s">
        <v>495</v>
      </c>
      <c r="ES134" s="322" t="n">
        <v>118899</v>
      </c>
      <c r="ET134" s="322" t="n">
        <v>11725</v>
      </c>
      <c r="EU134" s="322" t="n">
        <v>11623</v>
      </c>
      <c r="EV134" s="322" t="n">
        <v>12388</v>
      </c>
      <c r="EW134" s="322" t="n">
        <v>12026</v>
      </c>
      <c r="EX134" s="322" t="n">
        <v>9064</v>
      </c>
      <c r="EY134" s="322" t="n">
        <v>8674</v>
      </c>
      <c r="EZ134" s="322" t="n">
        <v>9568</v>
      </c>
      <c r="FA134" s="322" t="n">
        <v>9088</v>
      </c>
      <c r="FB134" s="322" t="n">
        <v>9786</v>
      </c>
      <c r="FC134" s="322" t="n">
        <v>8457</v>
      </c>
      <c r="FD134" s="322" t="n">
        <v>5879</v>
      </c>
      <c r="FE134" s="322" t="n">
        <v>3927</v>
      </c>
      <c r="FF134" s="322" t="n">
        <v>2503</v>
      </c>
      <c r="FG134" s="322" t="n">
        <v>1754</v>
      </c>
      <c r="FH134" s="322" t="n">
        <v>1164</v>
      </c>
      <c r="FI134" s="322" t="n">
        <v>741</v>
      </c>
      <c r="FJ134" s="323" t="n">
        <v>532</v>
      </c>
      <c r="FM134" s="322" t="s">
        <v>495</v>
      </c>
      <c r="FN134" s="322" t="n">
        <v>60693</v>
      </c>
      <c r="FO134" s="322" t="n">
        <v>5917</v>
      </c>
      <c r="FP134" s="322" t="n">
        <v>5948</v>
      </c>
      <c r="FQ134" s="322" t="n">
        <v>6253</v>
      </c>
      <c r="FR134" s="322" t="n">
        <v>6131</v>
      </c>
      <c r="FS134" s="322" t="n">
        <v>4739</v>
      </c>
      <c r="FT134" s="322" t="n">
        <v>4415</v>
      </c>
      <c r="FU134" s="322" t="n">
        <v>4702</v>
      </c>
      <c r="FV134" s="322" t="n">
        <v>4540</v>
      </c>
      <c r="FW134" s="322" t="n">
        <v>5089</v>
      </c>
      <c r="FX134" s="322" t="n">
        <v>4557</v>
      </c>
      <c r="FY134" s="322" t="n">
        <v>3080</v>
      </c>
      <c r="FZ134" s="322" t="n">
        <v>2128</v>
      </c>
      <c r="GA134" s="322" t="n">
        <v>1284</v>
      </c>
      <c r="GB134" s="322" t="n">
        <v>838</v>
      </c>
      <c r="GC134" s="322" t="n">
        <v>543</v>
      </c>
      <c r="GD134" s="322" t="n">
        <v>315</v>
      </c>
      <c r="GE134" s="323" t="n">
        <v>214</v>
      </c>
      <c r="GH134" s="322" t="s">
        <v>495</v>
      </c>
      <c r="GI134" s="322" t="n">
        <v>58206</v>
      </c>
      <c r="GJ134" s="322" t="n">
        <v>5808</v>
      </c>
      <c r="GK134" s="322" t="n">
        <v>5675</v>
      </c>
      <c r="GL134" s="322" t="n">
        <v>6135</v>
      </c>
      <c r="GM134" s="322" t="n">
        <v>5895</v>
      </c>
      <c r="GN134" s="322" t="n">
        <v>4325</v>
      </c>
      <c r="GO134" s="322" t="n">
        <v>4259</v>
      </c>
      <c r="GP134" s="322" t="n">
        <v>4866</v>
      </c>
      <c r="GQ134" s="322" t="n">
        <v>4548</v>
      </c>
      <c r="GR134" s="322" t="n">
        <v>4697</v>
      </c>
      <c r="GS134" s="322" t="n">
        <v>3900</v>
      </c>
      <c r="GT134" s="322" t="n">
        <v>2799</v>
      </c>
      <c r="GU134" s="322" t="n">
        <v>1799</v>
      </c>
      <c r="GV134" s="322" t="n">
        <v>1219</v>
      </c>
      <c r="GW134" s="322" t="n">
        <v>916</v>
      </c>
      <c r="GX134" s="322" t="n">
        <v>621</v>
      </c>
      <c r="GY134" s="322" t="n">
        <v>426</v>
      </c>
      <c r="GZ134" s="323" t="n">
        <v>318</v>
      </c>
    </row>
    <row r="135" customFormat="false" ht="15" hidden="false" customHeight="false" outlineLevel="0" collapsed="false">
      <c r="A135" s="295" t="s">
        <v>495</v>
      </c>
      <c r="B135" s="295" t="n">
        <v>2395</v>
      </c>
      <c r="C135" s="295" t="n">
        <v>8</v>
      </c>
      <c r="D135" s="295" t="n">
        <v>335</v>
      </c>
      <c r="E135" s="295" t="n">
        <v>597</v>
      </c>
      <c r="F135" s="295" t="n">
        <v>618</v>
      </c>
      <c r="G135" s="295" t="n">
        <v>477</v>
      </c>
      <c r="H135" s="295" t="n">
        <v>282</v>
      </c>
      <c r="I135" s="295" t="n">
        <v>73</v>
      </c>
      <c r="J135" s="295" t="n">
        <v>4</v>
      </c>
      <c r="K135" s="295" t="n">
        <v>0</v>
      </c>
      <c r="L135" s="310" t="n">
        <v>1</v>
      </c>
      <c r="N135" s="295" t="s">
        <v>495</v>
      </c>
      <c r="O135" s="295" t="n">
        <v>405</v>
      </c>
      <c r="P135" s="295" t="n">
        <v>13</v>
      </c>
      <c r="Q135" s="295" t="n">
        <v>5</v>
      </c>
      <c r="R135" s="295" t="n">
        <v>8</v>
      </c>
      <c r="S135" s="295" t="n">
        <v>26</v>
      </c>
      <c r="T135" s="295" t="n">
        <v>1</v>
      </c>
      <c r="U135" s="295" t="n">
        <v>1</v>
      </c>
      <c r="V135" s="295" t="n">
        <v>0</v>
      </c>
      <c r="W135" s="295" t="n">
        <v>2</v>
      </c>
      <c r="X135" s="295" t="n">
        <v>5</v>
      </c>
      <c r="Y135" s="295" t="n">
        <v>2</v>
      </c>
      <c r="Z135" s="295" t="n">
        <v>10</v>
      </c>
      <c r="AA135" s="310" t="n">
        <v>5</v>
      </c>
      <c r="AB135" s="295"/>
      <c r="AC135" s="295" t="s">
        <v>495</v>
      </c>
      <c r="AD135" s="295" t="n">
        <v>5</v>
      </c>
      <c r="AE135" s="295" t="n">
        <v>10</v>
      </c>
      <c r="AF135" s="295" t="n">
        <v>19</v>
      </c>
      <c r="AG135" s="295" t="n">
        <v>16</v>
      </c>
      <c r="AH135" s="295" t="n">
        <v>31</v>
      </c>
      <c r="AI135" s="295" t="n">
        <v>32</v>
      </c>
      <c r="AJ135" s="295" t="n">
        <v>31</v>
      </c>
      <c r="AK135" s="295" t="n">
        <v>31</v>
      </c>
      <c r="AL135" s="295" t="n">
        <v>40</v>
      </c>
      <c r="AM135" s="295" t="n">
        <v>44</v>
      </c>
      <c r="AN135" s="295" t="n">
        <v>34</v>
      </c>
      <c r="AO135" s="295" t="n">
        <v>29</v>
      </c>
      <c r="AP135" s="295" t="n">
        <v>31</v>
      </c>
      <c r="AQ135" s="310" t="n">
        <v>0</v>
      </c>
      <c r="AS135" s="295" t="s">
        <v>495</v>
      </c>
      <c r="AT135" s="295" t="n">
        <v>244</v>
      </c>
      <c r="AU135" s="295" t="n">
        <v>7</v>
      </c>
      <c r="AV135" s="295" t="n">
        <v>2</v>
      </c>
      <c r="AW135" s="295" t="n">
        <v>6</v>
      </c>
      <c r="AX135" s="295" t="n">
        <v>15</v>
      </c>
      <c r="AY135" s="295" t="n">
        <v>1</v>
      </c>
      <c r="AZ135" s="295" t="n">
        <v>1</v>
      </c>
      <c r="BA135" s="295" t="n">
        <v>0</v>
      </c>
      <c r="BB135" s="295" t="n">
        <v>2</v>
      </c>
      <c r="BC135" s="295" t="n">
        <v>3</v>
      </c>
      <c r="BD135" s="295" t="n">
        <v>1</v>
      </c>
      <c r="BE135" s="295" t="n">
        <v>7</v>
      </c>
      <c r="BF135" s="310" t="n">
        <v>2</v>
      </c>
      <c r="BG135" s="295"/>
      <c r="BH135" s="295" t="s">
        <v>495</v>
      </c>
      <c r="BI135" s="295" t="n">
        <v>5</v>
      </c>
      <c r="BJ135" s="295" t="n">
        <v>5</v>
      </c>
      <c r="BK135" s="295" t="n">
        <v>12</v>
      </c>
      <c r="BL135" s="295" t="n">
        <v>11</v>
      </c>
      <c r="BM135" s="295" t="n">
        <v>19</v>
      </c>
      <c r="BN135" s="295" t="n">
        <v>19</v>
      </c>
      <c r="BO135" s="295" t="n">
        <v>18</v>
      </c>
      <c r="BP135" s="295" t="n">
        <v>17</v>
      </c>
      <c r="BQ135" s="295" t="n">
        <v>28</v>
      </c>
      <c r="BR135" s="295" t="n">
        <v>30</v>
      </c>
      <c r="BS135" s="295" t="n">
        <v>18</v>
      </c>
      <c r="BT135" s="295" t="n">
        <v>19</v>
      </c>
      <c r="BU135" s="295" t="n">
        <v>11</v>
      </c>
      <c r="BV135" s="310" t="n">
        <v>0</v>
      </c>
      <c r="BX135" s="295" t="s">
        <v>495</v>
      </c>
      <c r="BY135" s="295" t="n">
        <v>161</v>
      </c>
      <c r="BZ135" s="295" t="n">
        <v>6</v>
      </c>
      <c r="CA135" s="295" t="n">
        <v>3</v>
      </c>
      <c r="CB135" s="295" t="n">
        <v>2</v>
      </c>
      <c r="CC135" s="295" t="n">
        <v>11</v>
      </c>
      <c r="CD135" s="295" t="n">
        <v>0</v>
      </c>
      <c r="CE135" s="295" t="n">
        <v>0</v>
      </c>
      <c r="CF135" s="295" t="n">
        <v>0</v>
      </c>
      <c r="CG135" s="295" t="n">
        <v>0</v>
      </c>
      <c r="CH135" s="295" t="n">
        <v>2</v>
      </c>
      <c r="CI135" s="295" t="n">
        <v>1</v>
      </c>
      <c r="CJ135" s="295" t="n">
        <v>3</v>
      </c>
      <c r="CK135" s="310" t="n">
        <v>3</v>
      </c>
      <c r="CL135" s="295"/>
      <c r="CM135" s="295" t="s">
        <v>495</v>
      </c>
      <c r="CN135" s="295" t="n">
        <v>0</v>
      </c>
      <c r="CO135" s="295" t="n">
        <v>5</v>
      </c>
      <c r="CP135" s="295" t="n">
        <v>7</v>
      </c>
      <c r="CQ135" s="295" t="n">
        <v>5</v>
      </c>
      <c r="CR135" s="295" t="n">
        <v>12</v>
      </c>
      <c r="CS135" s="295" t="n">
        <v>13</v>
      </c>
      <c r="CT135" s="295" t="n">
        <v>13</v>
      </c>
      <c r="CU135" s="295" t="n">
        <v>14</v>
      </c>
      <c r="CV135" s="295" t="n">
        <v>12</v>
      </c>
      <c r="CW135" s="295" t="n">
        <v>14</v>
      </c>
      <c r="CX135" s="295" t="n">
        <v>16</v>
      </c>
      <c r="CY135" s="295" t="n">
        <v>10</v>
      </c>
      <c r="CZ135" s="295" t="n">
        <v>20</v>
      </c>
      <c r="DA135" s="310" t="n">
        <v>0</v>
      </c>
      <c r="DD135" s="219" t="s">
        <v>497</v>
      </c>
      <c r="DQ135" s="219" t="s">
        <v>533</v>
      </c>
      <c r="ED135" s="219" t="s">
        <v>533</v>
      </c>
    </row>
    <row r="136" customFormat="false" ht="15" hidden="false" customHeight="false" outlineLevel="0" collapsed="false">
      <c r="A136" s="295" t="s">
        <v>496</v>
      </c>
      <c r="B136" s="295" t="n">
        <v>286</v>
      </c>
      <c r="C136" s="295" t="n">
        <v>4</v>
      </c>
      <c r="D136" s="295" t="n">
        <v>49</v>
      </c>
      <c r="E136" s="295" t="n">
        <v>68</v>
      </c>
      <c r="F136" s="295" t="n">
        <v>66</v>
      </c>
      <c r="G136" s="295" t="n">
        <v>51</v>
      </c>
      <c r="H136" s="295" t="n">
        <v>32</v>
      </c>
      <c r="I136" s="295" t="n">
        <v>11</v>
      </c>
      <c r="J136" s="295" t="n">
        <v>0</v>
      </c>
      <c r="K136" s="295" t="n">
        <v>0</v>
      </c>
      <c r="L136" s="310" t="n">
        <v>5</v>
      </c>
      <c r="N136" s="295" t="s">
        <v>496</v>
      </c>
      <c r="O136" s="295" t="n">
        <v>252</v>
      </c>
      <c r="P136" s="295" t="n">
        <v>0</v>
      </c>
      <c r="Q136" s="295" t="n">
        <v>2</v>
      </c>
      <c r="R136" s="295" t="n">
        <v>5</v>
      </c>
      <c r="S136" s="295" t="n">
        <v>7</v>
      </c>
      <c r="T136" s="295" t="n">
        <v>1</v>
      </c>
      <c r="U136" s="295" t="n">
        <v>1</v>
      </c>
      <c r="V136" s="295" t="n">
        <v>0</v>
      </c>
      <c r="W136" s="295" t="n">
        <v>0</v>
      </c>
      <c r="X136" s="295" t="n">
        <v>1</v>
      </c>
      <c r="Y136" s="295" t="n">
        <v>1</v>
      </c>
      <c r="Z136" s="295" t="n">
        <v>7</v>
      </c>
      <c r="AA136" s="310" t="n">
        <v>5</v>
      </c>
      <c r="AB136" s="295"/>
      <c r="AC136" s="295" t="s">
        <v>496</v>
      </c>
      <c r="AD136" s="295" t="n">
        <v>6</v>
      </c>
      <c r="AE136" s="295" t="n">
        <v>10</v>
      </c>
      <c r="AF136" s="295" t="n">
        <v>14</v>
      </c>
      <c r="AG136" s="295" t="n">
        <v>9</v>
      </c>
      <c r="AH136" s="295" t="n">
        <v>14</v>
      </c>
      <c r="AI136" s="295" t="n">
        <v>20</v>
      </c>
      <c r="AJ136" s="295" t="n">
        <v>11</v>
      </c>
      <c r="AK136" s="295" t="n">
        <v>25</v>
      </c>
      <c r="AL136" s="295" t="n">
        <v>16</v>
      </c>
      <c r="AM136" s="295" t="n">
        <v>26</v>
      </c>
      <c r="AN136" s="295" t="n">
        <v>26</v>
      </c>
      <c r="AO136" s="295" t="n">
        <v>19</v>
      </c>
      <c r="AP136" s="295" t="n">
        <v>25</v>
      </c>
      <c r="AQ136" s="310" t="n">
        <v>8</v>
      </c>
      <c r="AS136" s="295" t="s">
        <v>496</v>
      </c>
      <c r="AT136" s="295" t="n">
        <v>165</v>
      </c>
      <c r="AU136" s="295" t="n">
        <v>0</v>
      </c>
      <c r="AV136" s="295" t="n">
        <v>1</v>
      </c>
      <c r="AW136" s="295" t="n">
        <v>5</v>
      </c>
      <c r="AX136" s="295" t="n">
        <v>6</v>
      </c>
      <c r="AY136" s="295" t="n">
        <v>1</v>
      </c>
      <c r="AZ136" s="295" t="n">
        <v>1</v>
      </c>
      <c r="BA136" s="295" t="n">
        <v>0</v>
      </c>
      <c r="BB136" s="295" t="n">
        <v>0</v>
      </c>
      <c r="BC136" s="295" t="n">
        <v>1</v>
      </c>
      <c r="BD136" s="295" t="n">
        <v>0</v>
      </c>
      <c r="BE136" s="295" t="n">
        <v>6</v>
      </c>
      <c r="BF136" s="310" t="n">
        <v>4</v>
      </c>
      <c r="BG136" s="295"/>
      <c r="BH136" s="295" t="s">
        <v>496</v>
      </c>
      <c r="BI136" s="295" t="n">
        <v>3</v>
      </c>
      <c r="BJ136" s="295" t="n">
        <v>10</v>
      </c>
      <c r="BK136" s="295" t="n">
        <v>12</v>
      </c>
      <c r="BL136" s="295" t="n">
        <v>6</v>
      </c>
      <c r="BM136" s="295" t="n">
        <v>11</v>
      </c>
      <c r="BN136" s="295" t="n">
        <v>12</v>
      </c>
      <c r="BO136" s="295" t="n">
        <v>10</v>
      </c>
      <c r="BP136" s="295" t="n">
        <v>16</v>
      </c>
      <c r="BQ136" s="295" t="n">
        <v>11</v>
      </c>
      <c r="BR136" s="295" t="n">
        <v>23</v>
      </c>
      <c r="BS136" s="295" t="n">
        <v>12</v>
      </c>
      <c r="BT136" s="295" t="n">
        <v>8</v>
      </c>
      <c r="BU136" s="295" t="n">
        <v>9</v>
      </c>
      <c r="BV136" s="310" t="n">
        <v>3</v>
      </c>
      <c r="BX136" s="295" t="s">
        <v>496</v>
      </c>
      <c r="BY136" s="295" t="n">
        <v>84</v>
      </c>
      <c r="BZ136" s="295" t="n">
        <v>0</v>
      </c>
      <c r="CA136" s="295" t="n">
        <v>1</v>
      </c>
      <c r="CB136" s="295" t="n">
        <v>0</v>
      </c>
      <c r="CC136" s="295" t="n">
        <v>1</v>
      </c>
      <c r="CD136" s="295" t="n">
        <v>0</v>
      </c>
      <c r="CE136" s="295" t="n">
        <v>0</v>
      </c>
      <c r="CF136" s="295" t="n">
        <v>0</v>
      </c>
      <c r="CG136" s="295" t="n">
        <v>0</v>
      </c>
      <c r="CH136" s="295" t="n">
        <v>0</v>
      </c>
      <c r="CI136" s="295" t="n">
        <v>1</v>
      </c>
      <c r="CJ136" s="295" t="n">
        <v>1</v>
      </c>
      <c r="CK136" s="310" t="n">
        <v>1</v>
      </c>
      <c r="CL136" s="295"/>
      <c r="CM136" s="295" t="s">
        <v>496</v>
      </c>
      <c r="CN136" s="295" t="n">
        <v>3</v>
      </c>
      <c r="CO136" s="295" t="n">
        <v>0</v>
      </c>
      <c r="CP136" s="295" t="n">
        <v>2</v>
      </c>
      <c r="CQ136" s="295" t="n">
        <v>3</v>
      </c>
      <c r="CR136" s="295" t="n">
        <v>3</v>
      </c>
      <c r="CS136" s="295" t="n">
        <v>8</v>
      </c>
      <c r="CT136" s="295" t="n">
        <v>1</v>
      </c>
      <c r="CU136" s="295" t="n">
        <v>8</v>
      </c>
      <c r="CV136" s="295" t="n">
        <v>5</v>
      </c>
      <c r="CW136" s="295" t="n">
        <v>3</v>
      </c>
      <c r="CX136" s="295" t="n">
        <v>14</v>
      </c>
      <c r="CY136" s="295" t="n">
        <v>11</v>
      </c>
      <c r="CZ136" s="295" t="n">
        <v>16</v>
      </c>
      <c r="DA136" s="310" t="n">
        <v>3</v>
      </c>
      <c r="DD136" s="219" t="s">
        <v>500</v>
      </c>
      <c r="DQ136" s="219" t="s">
        <v>534</v>
      </c>
      <c r="ED136" s="219" t="s">
        <v>534</v>
      </c>
    </row>
    <row r="137" customFormat="false" ht="15" hidden="false" customHeight="false" outlineLevel="0" collapsed="false">
      <c r="A137" s="322" t="s">
        <v>498</v>
      </c>
      <c r="B137" s="322" t="n">
        <v>1362</v>
      </c>
      <c r="C137" s="322" t="n">
        <v>6</v>
      </c>
      <c r="D137" s="322" t="n">
        <v>164</v>
      </c>
      <c r="E137" s="322" t="n">
        <v>267</v>
      </c>
      <c r="F137" s="322" t="n">
        <v>218</v>
      </c>
      <c r="G137" s="322" t="n">
        <v>166</v>
      </c>
      <c r="H137" s="322" t="n">
        <v>82</v>
      </c>
      <c r="I137" s="322" t="n">
        <v>34</v>
      </c>
      <c r="J137" s="322" t="n">
        <v>0</v>
      </c>
      <c r="K137" s="322" t="n">
        <v>0</v>
      </c>
      <c r="L137" s="323" t="n">
        <v>425</v>
      </c>
      <c r="N137" s="322" t="s">
        <v>498</v>
      </c>
      <c r="O137" s="322" t="n">
        <v>702</v>
      </c>
      <c r="P137" s="322" t="n">
        <v>32</v>
      </c>
      <c r="Q137" s="322" t="n">
        <v>13</v>
      </c>
      <c r="R137" s="322" t="n">
        <v>13</v>
      </c>
      <c r="S137" s="322" t="n">
        <v>58</v>
      </c>
      <c r="T137" s="322" t="n">
        <v>6</v>
      </c>
      <c r="U137" s="322" t="n">
        <v>1</v>
      </c>
      <c r="V137" s="322" t="n">
        <v>2</v>
      </c>
      <c r="W137" s="322" t="n">
        <v>2</v>
      </c>
      <c r="X137" s="322" t="n">
        <v>1</v>
      </c>
      <c r="Y137" s="322" t="n">
        <v>4</v>
      </c>
      <c r="Z137" s="322" t="n">
        <v>10</v>
      </c>
      <c r="AA137" s="323" t="n">
        <v>11</v>
      </c>
      <c r="AB137" s="322"/>
      <c r="AC137" s="322" t="s">
        <v>498</v>
      </c>
      <c r="AD137" s="322" t="n">
        <v>14</v>
      </c>
      <c r="AE137" s="322" t="n">
        <v>27</v>
      </c>
      <c r="AF137" s="322" t="n">
        <v>31</v>
      </c>
      <c r="AG137" s="322" t="n">
        <v>44</v>
      </c>
      <c r="AH137" s="322" t="n">
        <v>49</v>
      </c>
      <c r="AI137" s="322" t="n">
        <v>44</v>
      </c>
      <c r="AJ137" s="322" t="n">
        <v>49</v>
      </c>
      <c r="AK137" s="322" t="n">
        <v>70</v>
      </c>
      <c r="AL137" s="322" t="n">
        <v>73</v>
      </c>
      <c r="AM137" s="322" t="n">
        <v>42</v>
      </c>
      <c r="AN137" s="322" t="n">
        <v>32</v>
      </c>
      <c r="AO137" s="322" t="n">
        <v>46</v>
      </c>
      <c r="AP137" s="322" t="n">
        <v>51</v>
      </c>
      <c r="AQ137" s="323" t="n">
        <v>35</v>
      </c>
      <c r="AS137" s="322" t="s">
        <v>498</v>
      </c>
      <c r="AT137" s="322" t="n">
        <v>490</v>
      </c>
      <c r="AU137" s="322" t="n">
        <v>21</v>
      </c>
      <c r="AV137" s="322" t="n">
        <v>9</v>
      </c>
      <c r="AW137" s="322" t="n">
        <v>7</v>
      </c>
      <c r="AX137" s="322" t="n">
        <v>37</v>
      </c>
      <c r="AY137" s="322" t="n">
        <v>5</v>
      </c>
      <c r="AZ137" s="322" t="n">
        <v>1</v>
      </c>
      <c r="BA137" s="322" t="n">
        <v>2</v>
      </c>
      <c r="BB137" s="322" t="n">
        <v>1</v>
      </c>
      <c r="BC137" s="322" t="n">
        <v>1</v>
      </c>
      <c r="BD137" s="322" t="n">
        <v>3</v>
      </c>
      <c r="BE137" s="322" t="n">
        <v>8</v>
      </c>
      <c r="BF137" s="323" t="n">
        <v>10</v>
      </c>
      <c r="BG137" s="322"/>
      <c r="BH137" s="322" t="s">
        <v>498</v>
      </c>
      <c r="BI137" s="322" t="n">
        <v>12</v>
      </c>
      <c r="BJ137" s="322" t="n">
        <v>25</v>
      </c>
      <c r="BK137" s="322" t="n">
        <v>26</v>
      </c>
      <c r="BL137" s="322" t="n">
        <v>32</v>
      </c>
      <c r="BM137" s="322" t="n">
        <v>39</v>
      </c>
      <c r="BN137" s="322" t="n">
        <v>35</v>
      </c>
      <c r="BO137" s="322" t="n">
        <v>39</v>
      </c>
      <c r="BP137" s="322" t="n">
        <v>52</v>
      </c>
      <c r="BQ137" s="322" t="n">
        <v>53</v>
      </c>
      <c r="BR137" s="322" t="n">
        <v>30</v>
      </c>
      <c r="BS137" s="322" t="n">
        <v>18</v>
      </c>
      <c r="BT137" s="322" t="n">
        <v>19</v>
      </c>
      <c r="BU137" s="322" t="n">
        <v>16</v>
      </c>
      <c r="BV137" s="323" t="n">
        <v>26</v>
      </c>
      <c r="BX137" s="322" t="s">
        <v>498</v>
      </c>
      <c r="BY137" s="322" t="n">
        <v>208</v>
      </c>
      <c r="BZ137" s="322" t="n">
        <v>11</v>
      </c>
      <c r="CA137" s="322" t="n">
        <v>4</v>
      </c>
      <c r="CB137" s="322" t="n">
        <v>6</v>
      </c>
      <c r="CC137" s="322" t="n">
        <v>21</v>
      </c>
      <c r="CD137" s="322" t="n">
        <v>1</v>
      </c>
      <c r="CE137" s="322" t="n">
        <v>0</v>
      </c>
      <c r="CF137" s="322" t="n">
        <v>0</v>
      </c>
      <c r="CG137" s="322" t="n">
        <v>1</v>
      </c>
      <c r="CH137" s="322" t="n">
        <v>0</v>
      </c>
      <c r="CI137" s="322" t="n">
        <v>1</v>
      </c>
      <c r="CJ137" s="322" t="n">
        <v>2</v>
      </c>
      <c r="CK137" s="323" t="n">
        <v>1</v>
      </c>
      <c r="CL137" s="322"/>
      <c r="CM137" s="322" t="s">
        <v>498</v>
      </c>
      <c r="CN137" s="322" t="n">
        <v>2</v>
      </c>
      <c r="CO137" s="322" t="n">
        <v>2</v>
      </c>
      <c r="CP137" s="322" t="n">
        <v>5</v>
      </c>
      <c r="CQ137" s="322" t="n">
        <v>12</v>
      </c>
      <c r="CR137" s="322" t="n">
        <v>10</v>
      </c>
      <c r="CS137" s="322" t="n">
        <v>9</v>
      </c>
      <c r="CT137" s="322" t="n">
        <v>10</v>
      </c>
      <c r="CU137" s="322" t="n">
        <v>18</v>
      </c>
      <c r="CV137" s="322" t="n">
        <v>20</v>
      </c>
      <c r="CW137" s="322" t="n">
        <v>12</v>
      </c>
      <c r="CX137" s="322" t="n">
        <v>14</v>
      </c>
      <c r="CY137" s="322" t="n">
        <v>27</v>
      </c>
      <c r="CZ137" s="322" t="n">
        <v>35</v>
      </c>
      <c r="DA137" s="323" t="n">
        <v>5</v>
      </c>
      <c r="DD137" s="219" t="s">
        <v>527</v>
      </c>
      <c r="DQ137" s="219" t="s">
        <v>500</v>
      </c>
      <c r="ED137" s="219" t="s">
        <v>500</v>
      </c>
    </row>
    <row r="138" customFormat="false" ht="15" hidden="false" customHeight="false" outlineLevel="0" collapsed="false">
      <c r="N138" s="219" t="s">
        <v>518</v>
      </c>
      <c r="AC138" s="219" t="s">
        <v>518</v>
      </c>
      <c r="DD138" s="219" t="s">
        <v>499</v>
      </c>
      <c r="DQ138" s="219" t="s">
        <v>535</v>
      </c>
      <c r="ED138" s="219" t="s">
        <v>536</v>
      </c>
    </row>
    <row r="140" customFormat="false" ht="15" hidden="false" customHeight="false" outlineLevel="0" collapsed="false">
      <c r="A140" s="289" t="n">
        <v>2007</v>
      </c>
      <c r="B140" s="289" t="n">
        <v>2007</v>
      </c>
      <c r="C140" s="289" t="n">
        <v>2007</v>
      </c>
      <c r="D140" s="289" t="n">
        <v>2007</v>
      </c>
      <c r="E140" s="289" t="n">
        <v>2007</v>
      </c>
      <c r="F140" s="289" t="n">
        <v>2007</v>
      </c>
      <c r="G140" s="289" t="n">
        <v>2007</v>
      </c>
      <c r="H140" s="289" t="n">
        <v>2007</v>
      </c>
      <c r="I140" s="289" t="n">
        <v>2007</v>
      </c>
      <c r="J140" s="289" t="n">
        <v>2007</v>
      </c>
      <c r="K140" s="289" t="n">
        <v>2007</v>
      </c>
      <c r="L140" s="289" t="n">
        <v>2007</v>
      </c>
      <c r="M140" s="289" t="n">
        <v>2007</v>
      </c>
      <c r="N140" s="289" t="n">
        <v>2007</v>
      </c>
      <c r="O140" s="289" t="n">
        <v>2007</v>
      </c>
      <c r="P140" s="289" t="n">
        <v>2007</v>
      </c>
      <c r="Q140" s="289" t="n">
        <v>2007</v>
      </c>
      <c r="R140" s="289" t="n">
        <v>2007</v>
      </c>
      <c r="S140" s="289" t="n">
        <v>2007</v>
      </c>
      <c r="T140" s="289" t="n">
        <v>2007</v>
      </c>
      <c r="U140" s="289" t="n">
        <v>2007</v>
      </c>
      <c r="V140" s="289" t="n">
        <v>2007</v>
      </c>
      <c r="W140" s="289" t="n">
        <v>2007</v>
      </c>
      <c r="X140" s="289" t="n">
        <v>2007</v>
      </c>
      <c r="Y140" s="289" t="n">
        <v>2007</v>
      </c>
      <c r="Z140" s="289" t="n">
        <v>2007</v>
      </c>
      <c r="AA140" s="289" t="n">
        <v>2007</v>
      </c>
      <c r="AB140" s="289"/>
      <c r="AC140" s="289" t="n">
        <v>2007</v>
      </c>
      <c r="AD140" s="289" t="n">
        <v>2007</v>
      </c>
      <c r="AE140" s="289" t="n">
        <v>2007</v>
      </c>
      <c r="AF140" s="289" t="n">
        <v>2007</v>
      </c>
      <c r="AG140" s="289" t="n">
        <v>2007</v>
      </c>
      <c r="AH140" s="289" t="n">
        <v>2007</v>
      </c>
      <c r="AI140" s="289" t="n">
        <v>2007</v>
      </c>
      <c r="AJ140" s="289" t="n">
        <v>2007</v>
      </c>
      <c r="AK140" s="289" t="n">
        <v>2007</v>
      </c>
      <c r="AL140" s="289" t="n">
        <v>2007</v>
      </c>
      <c r="AM140" s="289" t="n">
        <v>2007</v>
      </c>
      <c r="AN140" s="289" t="n">
        <v>2007</v>
      </c>
      <c r="AO140" s="289" t="n">
        <v>2007</v>
      </c>
      <c r="AP140" s="289" t="n">
        <v>2007</v>
      </c>
      <c r="AQ140" s="289" t="n">
        <v>2007</v>
      </c>
      <c r="AR140" s="289" t="n">
        <v>2007</v>
      </c>
      <c r="AS140" s="289" t="n">
        <v>2007</v>
      </c>
      <c r="AT140" s="289" t="n">
        <v>2007</v>
      </c>
      <c r="AU140" s="289" t="n">
        <v>2007</v>
      </c>
      <c r="AV140" s="289" t="n">
        <v>2007</v>
      </c>
      <c r="AW140" s="289" t="n">
        <v>2007</v>
      </c>
      <c r="AX140" s="289" t="n">
        <v>2007</v>
      </c>
      <c r="AY140" s="289" t="n">
        <v>2007</v>
      </c>
      <c r="AZ140" s="289" t="n">
        <v>2007</v>
      </c>
      <c r="BA140" s="289" t="n">
        <v>2007</v>
      </c>
      <c r="BB140" s="289" t="n">
        <v>2007</v>
      </c>
      <c r="BC140" s="289" t="n">
        <v>2007</v>
      </c>
      <c r="BD140" s="289" t="n">
        <v>2007</v>
      </c>
      <c r="BE140" s="289" t="n">
        <v>2007</v>
      </c>
      <c r="BF140" s="289" t="n">
        <v>2007</v>
      </c>
      <c r="BG140" s="289"/>
      <c r="BH140" s="289" t="n">
        <v>2007</v>
      </c>
      <c r="BI140" s="289" t="n">
        <v>2007</v>
      </c>
      <c r="BJ140" s="289" t="n">
        <v>2007</v>
      </c>
      <c r="BK140" s="289" t="n">
        <v>2007</v>
      </c>
      <c r="BL140" s="289" t="n">
        <v>2007</v>
      </c>
      <c r="BM140" s="289" t="n">
        <v>2007</v>
      </c>
      <c r="BN140" s="289" t="n">
        <v>2007</v>
      </c>
      <c r="BO140" s="289" t="n">
        <v>2007</v>
      </c>
      <c r="BP140" s="289" t="n">
        <v>2007</v>
      </c>
      <c r="BQ140" s="289" t="n">
        <v>2007</v>
      </c>
      <c r="BR140" s="289" t="n">
        <v>2007</v>
      </c>
      <c r="BS140" s="289" t="n">
        <v>2007</v>
      </c>
      <c r="BT140" s="289" t="n">
        <v>2007</v>
      </c>
      <c r="BU140" s="289" t="n">
        <v>2007</v>
      </c>
      <c r="BV140" s="289" t="n">
        <v>2007</v>
      </c>
      <c r="BW140" s="289" t="n">
        <v>2007</v>
      </c>
      <c r="BX140" s="289" t="n">
        <v>2007</v>
      </c>
      <c r="BY140" s="289" t="n">
        <v>2007</v>
      </c>
      <c r="BZ140" s="289" t="n">
        <v>2007</v>
      </c>
      <c r="CA140" s="289" t="n">
        <v>2007</v>
      </c>
      <c r="CB140" s="289" t="n">
        <v>2007</v>
      </c>
      <c r="CC140" s="289" t="n">
        <v>2007</v>
      </c>
      <c r="CD140" s="289" t="n">
        <v>2007</v>
      </c>
      <c r="CE140" s="289" t="n">
        <v>2007</v>
      </c>
      <c r="CF140" s="289" t="n">
        <v>2007</v>
      </c>
      <c r="CG140" s="289" t="n">
        <v>2007</v>
      </c>
      <c r="CH140" s="289" t="n">
        <v>2007</v>
      </c>
      <c r="CI140" s="289" t="n">
        <v>2007</v>
      </c>
      <c r="CJ140" s="289" t="n">
        <v>2007</v>
      </c>
      <c r="CK140" s="289" t="n">
        <v>2007</v>
      </c>
      <c r="CL140" s="289"/>
      <c r="CM140" s="289" t="n">
        <v>2007</v>
      </c>
      <c r="CN140" s="289" t="n">
        <v>2007</v>
      </c>
      <c r="CO140" s="289" t="n">
        <v>2007</v>
      </c>
      <c r="CP140" s="289" t="n">
        <v>2007</v>
      </c>
      <c r="CQ140" s="289" t="n">
        <v>2007</v>
      </c>
      <c r="CR140" s="289" t="n">
        <v>2007</v>
      </c>
      <c r="CS140" s="289" t="n">
        <v>2007</v>
      </c>
      <c r="CT140" s="289" t="n">
        <v>2007</v>
      </c>
      <c r="CU140" s="289" t="n">
        <v>2007</v>
      </c>
      <c r="CV140" s="289" t="n">
        <v>2007</v>
      </c>
      <c r="CW140" s="289" t="n">
        <v>2007</v>
      </c>
      <c r="CX140" s="289" t="n">
        <v>2007</v>
      </c>
      <c r="CY140" s="289" t="n">
        <v>2007</v>
      </c>
      <c r="CZ140" s="289" t="n">
        <v>2007</v>
      </c>
      <c r="DA140" s="289" t="n">
        <v>2007</v>
      </c>
      <c r="DB140" s="289" t="n">
        <v>2007</v>
      </c>
      <c r="DC140" s="289" t="n">
        <v>2007</v>
      </c>
      <c r="DD140" s="289" t="n">
        <v>2007</v>
      </c>
      <c r="DE140" s="289" t="n">
        <v>2007</v>
      </c>
      <c r="DF140" s="289" t="n">
        <v>2007</v>
      </c>
      <c r="DG140" s="289" t="n">
        <v>2007</v>
      </c>
      <c r="DH140" s="289" t="n">
        <v>2007</v>
      </c>
      <c r="DI140" s="289" t="n">
        <v>2007</v>
      </c>
      <c r="DJ140" s="289" t="n">
        <v>2007</v>
      </c>
      <c r="DK140" s="289" t="n">
        <v>2007</v>
      </c>
      <c r="DL140" s="289" t="n">
        <v>2007</v>
      </c>
      <c r="DM140" s="289" t="n">
        <v>2007</v>
      </c>
      <c r="DN140" s="289" t="n">
        <v>2007</v>
      </c>
      <c r="DO140" s="289" t="n">
        <v>2007</v>
      </c>
      <c r="DP140" s="289" t="n">
        <v>2007</v>
      </c>
      <c r="DQ140" s="289" t="n">
        <v>2007</v>
      </c>
      <c r="DR140" s="289" t="n">
        <v>2007</v>
      </c>
      <c r="DS140" s="289" t="n">
        <v>2007</v>
      </c>
      <c r="DT140" s="289" t="n">
        <v>2007</v>
      </c>
      <c r="DU140" s="289" t="n">
        <v>2007</v>
      </c>
      <c r="DV140" s="289" t="n">
        <v>2007</v>
      </c>
      <c r="DW140" s="289" t="n">
        <v>2007</v>
      </c>
      <c r="DX140" s="289" t="n">
        <v>2007</v>
      </c>
      <c r="DY140" s="289" t="n">
        <v>2007</v>
      </c>
      <c r="DZ140" s="289" t="n">
        <v>2007</v>
      </c>
      <c r="EA140" s="289" t="n">
        <v>2007</v>
      </c>
      <c r="EB140" s="289" t="n">
        <v>2007</v>
      </c>
      <c r="EC140" s="289" t="n">
        <v>2007</v>
      </c>
      <c r="ED140" s="289" t="n">
        <v>2007</v>
      </c>
      <c r="EE140" s="289" t="n">
        <v>2007</v>
      </c>
      <c r="EF140" s="289" t="n">
        <v>2007</v>
      </c>
      <c r="EG140" s="289" t="n">
        <v>2007</v>
      </c>
      <c r="EH140" s="289" t="n">
        <v>2007</v>
      </c>
      <c r="EI140" s="289" t="n">
        <v>2007</v>
      </c>
      <c r="EJ140" s="289" t="n">
        <v>2007</v>
      </c>
      <c r="EK140" s="289" t="n">
        <v>2007</v>
      </c>
      <c r="EL140" s="289" t="n">
        <v>2007</v>
      </c>
      <c r="EM140" s="289" t="n">
        <v>2007</v>
      </c>
      <c r="EN140" s="289" t="n">
        <v>2007</v>
      </c>
      <c r="EO140" s="289" t="n">
        <v>2007</v>
      </c>
      <c r="EP140" s="289" t="n">
        <v>2007</v>
      </c>
      <c r="EQ140" s="289" t="n">
        <v>2007</v>
      </c>
      <c r="ER140" s="289" t="n">
        <v>2007</v>
      </c>
      <c r="ES140" s="289" t="n">
        <v>2007</v>
      </c>
      <c r="ET140" s="289" t="n">
        <v>2007</v>
      </c>
      <c r="EU140" s="289" t="n">
        <v>2007</v>
      </c>
      <c r="EV140" s="289" t="n">
        <v>2007</v>
      </c>
      <c r="EW140" s="289" t="n">
        <v>2007</v>
      </c>
      <c r="EX140" s="289" t="n">
        <v>2007</v>
      </c>
      <c r="EY140" s="289" t="n">
        <v>2007</v>
      </c>
      <c r="EZ140" s="289" t="n">
        <v>2007</v>
      </c>
      <c r="FA140" s="289" t="n">
        <v>2007</v>
      </c>
      <c r="FB140" s="289" t="n">
        <v>2007</v>
      </c>
      <c r="FC140" s="289" t="n">
        <v>2007</v>
      </c>
      <c r="FD140" s="289" t="n">
        <v>2007</v>
      </c>
      <c r="FE140" s="289" t="n">
        <v>2007</v>
      </c>
      <c r="FF140" s="289" t="n">
        <v>2007</v>
      </c>
      <c r="FG140" s="289" t="n">
        <v>2007</v>
      </c>
      <c r="FH140" s="289" t="n">
        <v>2007</v>
      </c>
      <c r="FI140" s="289" t="n">
        <v>2007</v>
      </c>
      <c r="FJ140" s="289" t="n">
        <v>2007</v>
      </c>
      <c r="FK140" s="289" t="n">
        <v>2007</v>
      </c>
      <c r="FL140" s="289" t="n">
        <v>2007</v>
      </c>
      <c r="FM140" s="289" t="n">
        <v>2007</v>
      </c>
      <c r="FN140" s="289" t="n">
        <v>2007</v>
      </c>
      <c r="FO140" s="289" t="n">
        <v>2007</v>
      </c>
      <c r="FP140" s="289" t="n">
        <v>2007</v>
      </c>
      <c r="FQ140" s="289" t="n">
        <v>2007</v>
      </c>
      <c r="FR140" s="289" t="n">
        <v>2007</v>
      </c>
      <c r="FS140" s="289" t="n">
        <v>2007</v>
      </c>
      <c r="FT140" s="289" t="n">
        <v>2007</v>
      </c>
      <c r="FU140" s="289" t="n">
        <v>2007</v>
      </c>
      <c r="FV140" s="289" t="n">
        <v>2007</v>
      </c>
      <c r="FW140" s="289" t="n">
        <v>2007</v>
      </c>
      <c r="FX140" s="289" t="n">
        <v>2007</v>
      </c>
      <c r="FY140" s="289" t="n">
        <v>2007</v>
      </c>
      <c r="FZ140" s="289" t="n">
        <v>2007</v>
      </c>
      <c r="GA140" s="289" t="n">
        <v>2007</v>
      </c>
      <c r="GB140" s="289" t="n">
        <v>2007</v>
      </c>
      <c r="GC140" s="289" t="n">
        <v>2007</v>
      </c>
      <c r="GD140" s="289" t="n">
        <v>2007</v>
      </c>
      <c r="GE140" s="289" t="n">
        <v>2007</v>
      </c>
      <c r="GF140" s="289" t="n">
        <v>2007</v>
      </c>
      <c r="GG140" s="289" t="n">
        <v>2007</v>
      </c>
      <c r="GH140" s="289" t="n">
        <v>2007</v>
      </c>
      <c r="GI140" s="289" t="n">
        <v>2007</v>
      </c>
      <c r="GJ140" s="289" t="n">
        <v>2007</v>
      </c>
      <c r="GK140" s="289" t="n">
        <v>2007</v>
      </c>
      <c r="GL140" s="289" t="n">
        <v>2007</v>
      </c>
      <c r="GM140" s="289" t="n">
        <v>2007</v>
      </c>
      <c r="GN140" s="289" t="n">
        <v>2007</v>
      </c>
      <c r="GO140" s="289" t="n">
        <v>2007</v>
      </c>
      <c r="GP140" s="289" t="n">
        <v>2007</v>
      </c>
      <c r="GQ140" s="289" t="n">
        <v>2007</v>
      </c>
      <c r="GR140" s="289" t="n">
        <v>2007</v>
      </c>
      <c r="GS140" s="289" t="n">
        <v>2007</v>
      </c>
      <c r="GT140" s="289" t="n">
        <v>2007</v>
      </c>
      <c r="GU140" s="289" t="n">
        <v>2007</v>
      </c>
      <c r="GV140" s="289" t="n">
        <v>2007</v>
      </c>
      <c r="GW140" s="289" t="n">
        <v>2007</v>
      </c>
      <c r="GX140" s="289" t="n">
        <v>2007</v>
      </c>
      <c r="GY140" s="289" t="n">
        <v>2007</v>
      </c>
      <c r="GZ140" s="289" t="n">
        <v>2007</v>
      </c>
      <c r="HA140" s="289" t="n">
        <v>2007</v>
      </c>
      <c r="HB140" s="289" t="n">
        <v>2007</v>
      </c>
      <c r="HC140" s="289" t="n">
        <v>2007</v>
      </c>
      <c r="HD140" s="289" t="n">
        <v>2007</v>
      </c>
      <c r="HE140" s="289" t="n">
        <v>2007</v>
      </c>
      <c r="HF140" s="289" t="n">
        <v>2007</v>
      </c>
      <c r="HG140" s="289" t="n">
        <v>2007</v>
      </c>
    </row>
    <row r="141" customFormat="false" ht="15" hidden="false" customHeight="false" outlineLevel="0" collapsed="false">
      <c r="DD141" s="325" t="s">
        <v>503</v>
      </c>
      <c r="DJ141" s="0" t="s">
        <v>528</v>
      </c>
      <c r="DQ141" s="325" t="s">
        <v>408</v>
      </c>
      <c r="ED141" s="325" t="s">
        <v>409</v>
      </c>
    </row>
    <row r="142" customFormat="false" ht="75" hidden="false" customHeight="false" outlineLevel="0" collapsed="false">
      <c r="A142" s="293" t="s">
        <v>519</v>
      </c>
      <c r="B142" s="293" t="s">
        <v>403</v>
      </c>
      <c r="C142" s="296" t="s">
        <v>520</v>
      </c>
      <c r="Q142" s="0" t="s">
        <v>529</v>
      </c>
      <c r="AW142" s="0" t="s">
        <v>537</v>
      </c>
      <c r="CB142" s="0" t="s">
        <v>538</v>
      </c>
      <c r="DD142" s="297" t="s">
        <v>521</v>
      </c>
      <c r="DE142" s="293" t="s">
        <v>403</v>
      </c>
      <c r="DF142" s="293"/>
      <c r="DG142" s="298"/>
      <c r="DH142" s="298"/>
      <c r="DI142" s="298"/>
      <c r="DJ142" s="298" t="s">
        <v>445</v>
      </c>
      <c r="DK142" s="298" t="s">
        <v>446</v>
      </c>
      <c r="DL142" s="298"/>
      <c r="DM142" s="298"/>
      <c r="DN142" s="298"/>
      <c r="DO142" s="299"/>
      <c r="DQ142" s="297" t="s">
        <v>521</v>
      </c>
      <c r="DR142" s="293" t="s">
        <v>403</v>
      </c>
      <c r="DS142" s="293"/>
      <c r="DT142" s="298"/>
      <c r="DU142" s="298"/>
      <c r="DV142" s="298"/>
      <c r="DW142" s="298" t="s">
        <v>445</v>
      </c>
      <c r="DX142" s="298" t="s">
        <v>446</v>
      </c>
      <c r="DY142" s="298"/>
      <c r="DZ142" s="298"/>
      <c r="EA142" s="298"/>
      <c r="EB142" s="299"/>
      <c r="ED142" s="297" t="s">
        <v>521</v>
      </c>
      <c r="EE142" s="293" t="s">
        <v>403</v>
      </c>
      <c r="EF142" s="293"/>
      <c r="EG142" s="298"/>
      <c r="EH142" s="298"/>
      <c r="EI142" s="298"/>
      <c r="EJ142" s="298" t="s">
        <v>445</v>
      </c>
      <c r="EK142" s="298" t="s">
        <v>446</v>
      </c>
      <c r="EL142" s="298"/>
      <c r="EM142" s="298"/>
      <c r="EN142" s="298"/>
      <c r="EO142" s="299"/>
      <c r="ER142" s="219" t="s">
        <v>539</v>
      </c>
      <c r="FM142" s="219" t="s">
        <v>408</v>
      </c>
      <c r="GH142" s="219" t="s">
        <v>409</v>
      </c>
      <c r="HC142" s="180"/>
      <c r="HD142" s="181"/>
      <c r="HE142" s="181"/>
      <c r="HF142" s="181"/>
      <c r="HG142" s="182"/>
      <c r="HH142" s="182" t="s">
        <v>5</v>
      </c>
      <c r="HI142" s="181"/>
      <c r="HK142" s="180"/>
      <c r="HL142" s="181"/>
      <c r="HM142" s="181"/>
      <c r="HN142" s="181"/>
      <c r="HO142" s="182"/>
      <c r="HP142" s="182" t="s">
        <v>410</v>
      </c>
      <c r="HQ142" s="181"/>
      <c r="HS142" s="180"/>
      <c r="HT142" s="181"/>
      <c r="HU142" s="181"/>
      <c r="HV142" s="181"/>
      <c r="HW142" s="182"/>
      <c r="HX142" s="182" t="s">
        <v>32</v>
      </c>
      <c r="HY142" s="182"/>
      <c r="IB142" s="58" t="s">
        <v>70</v>
      </c>
      <c r="IC142" s="54" t="n">
        <v>567436</v>
      </c>
      <c r="ID142" s="54" t="n">
        <v>571682</v>
      </c>
      <c r="IE142" s="54" t="n">
        <v>575646</v>
      </c>
      <c r="IF142" s="54" t="n">
        <v>579982</v>
      </c>
      <c r="IG142" s="54" t="n">
        <v>585184</v>
      </c>
      <c r="IH142" s="54" t="n">
        <v>591455</v>
      </c>
      <c r="II142" s="58" t="s">
        <v>70</v>
      </c>
      <c r="IJ142" s="54" t="n">
        <v>202269</v>
      </c>
      <c r="IK142" s="58" t="s">
        <v>70</v>
      </c>
      <c r="IL142" s="54" t="n">
        <v>365167</v>
      </c>
    </row>
    <row r="143" customFormat="false" ht="75" hidden="false" customHeight="false" outlineLevel="0" collapsed="false">
      <c r="A143" s="295"/>
      <c r="B143" s="295"/>
      <c r="C143" s="293" t="s">
        <v>505</v>
      </c>
      <c r="D143" s="293" t="s">
        <v>506</v>
      </c>
      <c r="E143" s="293" t="s">
        <v>507</v>
      </c>
      <c r="F143" s="293" t="s">
        <v>508</v>
      </c>
      <c r="G143" s="293" t="s">
        <v>509</v>
      </c>
      <c r="H143" s="293" t="s">
        <v>510</v>
      </c>
      <c r="I143" s="293" t="s">
        <v>511</v>
      </c>
      <c r="J143" s="293" t="s">
        <v>512</v>
      </c>
      <c r="K143" s="293" t="s">
        <v>513</v>
      </c>
      <c r="L143" s="296" t="s">
        <v>522</v>
      </c>
      <c r="N143" s="297" t="s">
        <v>521</v>
      </c>
      <c r="O143" s="293" t="s">
        <v>403</v>
      </c>
      <c r="P143" s="293" t="s">
        <v>423</v>
      </c>
      <c r="Q143" s="297" t="s">
        <v>424</v>
      </c>
      <c r="R143" s="293" t="s">
        <v>425</v>
      </c>
      <c r="S143" s="293" t="s">
        <v>523</v>
      </c>
      <c r="T143" s="293" t="n">
        <v>1</v>
      </c>
      <c r="U143" s="293" t="n">
        <v>2</v>
      </c>
      <c r="V143" s="293" t="n">
        <v>3</v>
      </c>
      <c r="W143" s="293" t="n">
        <v>4</v>
      </c>
      <c r="X143" s="293" t="s">
        <v>427</v>
      </c>
      <c r="Y143" s="293" t="s">
        <v>428</v>
      </c>
      <c r="Z143" s="293" t="s">
        <v>429</v>
      </c>
      <c r="AA143" s="296" t="s">
        <v>430</v>
      </c>
      <c r="AB143" s="297"/>
      <c r="AC143" s="297" t="s">
        <v>521</v>
      </c>
      <c r="AD143" s="293" t="s">
        <v>431</v>
      </c>
      <c r="AE143" s="293" t="s">
        <v>432</v>
      </c>
      <c r="AF143" s="293" t="s">
        <v>433</v>
      </c>
      <c r="AG143" s="293" t="s">
        <v>434</v>
      </c>
      <c r="AH143" s="293" t="s">
        <v>435</v>
      </c>
      <c r="AI143" s="293" t="s">
        <v>436</v>
      </c>
      <c r="AJ143" s="293" t="s">
        <v>437</v>
      </c>
      <c r="AK143" s="293" t="s">
        <v>438</v>
      </c>
      <c r="AL143" s="293" t="s">
        <v>439</v>
      </c>
      <c r="AM143" s="293" t="s">
        <v>440</v>
      </c>
      <c r="AN143" s="293" t="s">
        <v>441</v>
      </c>
      <c r="AO143" s="293" t="s">
        <v>442</v>
      </c>
      <c r="AP143" s="293" t="s">
        <v>443</v>
      </c>
      <c r="AQ143" s="296" t="s">
        <v>515</v>
      </c>
      <c r="AS143" s="297" t="s">
        <v>521</v>
      </c>
      <c r="AT143" s="293" t="s">
        <v>403</v>
      </c>
      <c r="AU143" s="293" t="s">
        <v>423</v>
      </c>
      <c r="AV143" s="297" t="s">
        <v>424</v>
      </c>
      <c r="AW143" s="293" t="s">
        <v>425</v>
      </c>
      <c r="AX143" s="293" t="s">
        <v>426</v>
      </c>
      <c r="AY143" s="293" t="n">
        <v>1</v>
      </c>
      <c r="AZ143" s="293" t="n">
        <v>2</v>
      </c>
      <c r="BA143" s="293" t="n">
        <v>3</v>
      </c>
      <c r="BB143" s="293" t="n">
        <v>4</v>
      </c>
      <c r="BC143" s="293" t="s">
        <v>427</v>
      </c>
      <c r="BD143" s="293" t="s">
        <v>428</v>
      </c>
      <c r="BE143" s="293" t="s">
        <v>429</v>
      </c>
      <c r="BF143" s="296" t="s">
        <v>430</v>
      </c>
      <c r="BG143" s="297"/>
      <c r="BH143" s="297" t="s">
        <v>521</v>
      </c>
      <c r="BI143" s="293" t="s">
        <v>431</v>
      </c>
      <c r="BJ143" s="293" t="s">
        <v>432</v>
      </c>
      <c r="BK143" s="293" t="s">
        <v>433</v>
      </c>
      <c r="BL143" s="293" t="s">
        <v>434</v>
      </c>
      <c r="BM143" s="293" t="s">
        <v>435</v>
      </c>
      <c r="BN143" s="293" t="s">
        <v>436</v>
      </c>
      <c r="BO143" s="293" t="s">
        <v>437</v>
      </c>
      <c r="BP143" s="293" t="s">
        <v>438</v>
      </c>
      <c r="BQ143" s="293" t="s">
        <v>439</v>
      </c>
      <c r="BR143" s="293" t="s">
        <v>440</v>
      </c>
      <c r="BS143" s="293" t="s">
        <v>441</v>
      </c>
      <c r="BT143" s="293" t="s">
        <v>442</v>
      </c>
      <c r="BU143" s="293" t="s">
        <v>443</v>
      </c>
      <c r="BV143" s="296" t="s">
        <v>515</v>
      </c>
      <c r="BX143" s="297" t="s">
        <v>521</v>
      </c>
      <c r="BY143" s="293" t="s">
        <v>403</v>
      </c>
      <c r="BZ143" s="293" t="s">
        <v>423</v>
      </c>
      <c r="CA143" s="297" t="s">
        <v>424</v>
      </c>
      <c r="CB143" s="293" t="s">
        <v>425</v>
      </c>
      <c r="CC143" s="293" t="s">
        <v>426</v>
      </c>
      <c r="CD143" s="293" t="n">
        <v>1</v>
      </c>
      <c r="CE143" s="293" t="n">
        <v>2</v>
      </c>
      <c r="CF143" s="293" t="n">
        <v>3</v>
      </c>
      <c r="CG143" s="293" t="n">
        <v>4</v>
      </c>
      <c r="CH143" s="293" t="s">
        <v>427</v>
      </c>
      <c r="CI143" s="293" t="s">
        <v>428</v>
      </c>
      <c r="CJ143" s="293" t="s">
        <v>429</v>
      </c>
      <c r="CK143" s="296" t="s">
        <v>430</v>
      </c>
      <c r="CL143" s="297"/>
      <c r="CM143" s="297" t="s">
        <v>521</v>
      </c>
      <c r="CN143" s="293" t="s">
        <v>431</v>
      </c>
      <c r="CO143" s="293" t="s">
        <v>432</v>
      </c>
      <c r="CP143" s="293" t="s">
        <v>433</v>
      </c>
      <c r="CQ143" s="293" t="s">
        <v>434</v>
      </c>
      <c r="CR143" s="293" t="s">
        <v>435</v>
      </c>
      <c r="CS143" s="293" t="s">
        <v>436</v>
      </c>
      <c r="CT143" s="293" t="s">
        <v>437</v>
      </c>
      <c r="CU143" s="293" t="s">
        <v>438</v>
      </c>
      <c r="CV143" s="293" t="s">
        <v>439</v>
      </c>
      <c r="CW143" s="293" t="s">
        <v>440</v>
      </c>
      <c r="CX143" s="293" t="s">
        <v>441</v>
      </c>
      <c r="CY143" s="293" t="s">
        <v>442</v>
      </c>
      <c r="CZ143" s="293" t="s">
        <v>443</v>
      </c>
      <c r="DA143" s="296" t="s">
        <v>515</v>
      </c>
      <c r="DD143" s="295"/>
      <c r="DE143" s="295"/>
      <c r="DF143" s="293" t="s">
        <v>452</v>
      </c>
      <c r="DG143" s="293" t="s">
        <v>453</v>
      </c>
      <c r="DH143" s="293" t="s">
        <v>454</v>
      </c>
      <c r="DI143" s="293" t="s">
        <v>455</v>
      </c>
      <c r="DJ143" s="293" t="s">
        <v>456</v>
      </c>
      <c r="DK143" s="293" t="s">
        <v>457</v>
      </c>
      <c r="DL143" s="293" t="s">
        <v>458</v>
      </c>
      <c r="DM143" s="293" t="s">
        <v>459</v>
      </c>
      <c r="DN143" s="293" t="s">
        <v>460</v>
      </c>
      <c r="DO143" s="296" t="s">
        <v>461</v>
      </c>
      <c r="DQ143" s="295"/>
      <c r="DR143" s="295"/>
      <c r="DS143" s="293" t="s">
        <v>452</v>
      </c>
      <c r="DT143" s="293" t="s">
        <v>453</v>
      </c>
      <c r="DU143" s="293" t="s">
        <v>454</v>
      </c>
      <c r="DV143" s="293" t="s">
        <v>455</v>
      </c>
      <c r="DW143" s="293" t="s">
        <v>456</v>
      </c>
      <c r="DX143" s="293" t="s">
        <v>457</v>
      </c>
      <c r="DY143" s="293" t="s">
        <v>458</v>
      </c>
      <c r="DZ143" s="293" t="s">
        <v>459</v>
      </c>
      <c r="EA143" s="293" t="s">
        <v>460</v>
      </c>
      <c r="EB143" s="296" t="s">
        <v>461</v>
      </c>
      <c r="ED143" s="295"/>
      <c r="EE143" s="295"/>
      <c r="EF143" s="293" t="s">
        <v>452</v>
      </c>
      <c r="EG143" s="293" t="s">
        <v>453</v>
      </c>
      <c r="EH143" s="293" t="s">
        <v>454</v>
      </c>
      <c r="EI143" s="293" t="s">
        <v>455</v>
      </c>
      <c r="EJ143" s="293" t="s">
        <v>456</v>
      </c>
      <c r="EK143" s="293" t="s">
        <v>457</v>
      </c>
      <c r="EL143" s="293" t="s">
        <v>458</v>
      </c>
      <c r="EM143" s="293" t="s">
        <v>459</v>
      </c>
      <c r="EN143" s="293" t="s">
        <v>460</v>
      </c>
      <c r="EO143" s="296" t="s">
        <v>461</v>
      </c>
      <c r="ER143" s="293" t="s">
        <v>447</v>
      </c>
      <c r="ES143" s="293" t="s">
        <v>403</v>
      </c>
      <c r="ET143" s="293" t="s">
        <v>448</v>
      </c>
      <c r="EU143" s="293" t="s">
        <v>427</v>
      </c>
      <c r="EV143" s="293" t="s">
        <v>428</v>
      </c>
      <c r="EW143" s="293" t="s">
        <v>429</v>
      </c>
      <c r="EX143" s="293" t="s">
        <v>430</v>
      </c>
      <c r="EY143" s="293" t="s">
        <v>431</v>
      </c>
      <c r="EZ143" s="293" t="s">
        <v>432</v>
      </c>
      <c r="FA143" s="293" t="s">
        <v>433</v>
      </c>
      <c r="FB143" s="293" t="s">
        <v>434</v>
      </c>
      <c r="FC143" s="293" t="s">
        <v>435</v>
      </c>
      <c r="FD143" s="293" t="s">
        <v>436</v>
      </c>
      <c r="FE143" s="293" t="s">
        <v>437</v>
      </c>
      <c r="FF143" s="293" t="s">
        <v>438</v>
      </c>
      <c r="FG143" s="293" t="s">
        <v>439</v>
      </c>
      <c r="FH143" s="293" t="s">
        <v>440</v>
      </c>
      <c r="FI143" s="293" t="s">
        <v>441</v>
      </c>
      <c r="FJ143" s="296" t="s">
        <v>449</v>
      </c>
      <c r="FM143" s="293" t="s">
        <v>447</v>
      </c>
      <c r="FN143" s="293" t="s">
        <v>403</v>
      </c>
      <c r="FO143" s="293" t="s">
        <v>448</v>
      </c>
      <c r="FP143" s="293" t="s">
        <v>427</v>
      </c>
      <c r="FQ143" s="293" t="s">
        <v>428</v>
      </c>
      <c r="FR143" s="293" t="s">
        <v>429</v>
      </c>
      <c r="FS143" s="293" t="s">
        <v>430</v>
      </c>
      <c r="FT143" s="293" t="s">
        <v>431</v>
      </c>
      <c r="FU143" s="293" t="s">
        <v>432</v>
      </c>
      <c r="FV143" s="293" t="s">
        <v>433</v>
      </c>
      <c r="FW143" s="293" t="s">
        <v>434</v>
      </c>
      <c r="FX143" s="293" t="s">
        <v>435</v>
      </c>
      <c r="FY143" s="293" t="s">
        <v>436</v>
      </c>
      <c r="FZ143" s="293" t="s">
        <v>437</v>
      </c>
      <c r="GA143" s="293" t="s">
        <v>438</v>
      </c>
      <c r="GB143" s="293" t="s">
        <v>439</v>
      </c>
      <c r="GC143" s="293" t="s">
        <v>440</v>
      </c>
      <c r="GD143" s="293" t="s">
        <v>441</v>
      </c>
      <c r="GE143" s="296" t="s">
        <v>449</v>
      </c>
      <c r="GH143" s="293" t="s">
        <v>447</v>
      </c>
      <c r="GI143" s="293" t="s">
        <v>403</v>
      </c>
      <c r="GJ143" s="293" t="s">
        <v>448</v>
      </c>
      <c r="GK143" s="293" t="s">
        <v>427</v>
      </c>
      <c r="GL143" s="293" t="s">
        <v>428</v>
      </c>
      <c r="GM143" s="293" t="s">
        <v>429</v>
      </c>
      <c r="GN143" s="293" t="s">
        <v>430</v>
      </c>
      <c r="GO143" s="293" t="s">
        <v>431</v>
      </c>
      <c r="GP143" s="293" t="s">
        <v>432</v>
      </c>
      <c r="GQ143" s="293" t="s">
        <v>433</v>
      </c>
      <c r="GR143" s="293" t="s">
        <v>434</v>
      </c>
      <c r="GS143" s="293" t="s">
        <v>435</v>
      </c>
      <c r="GT143" s="293" t="s">
        <v>436</v>
      </c>
      <c r="GU143" s="293" t="s">
        <v>437</v>
      </c>
      <c r="GV143" s="293" t="s">
        <v>438</v>
      </c>
      <c r="GW143" s="293" t="s">
        <v>439</v>
      </c>
      <c r="GX143" s="293" t="s">
        <v>440</v>
      </c>
      <c r="GY143" s="293" t="s">
        <v>441</v>
      </c>
      <c r="GZ143" s="296" t="s">
        <v>449</v>
      </c>
      <c r="HC143" s="184"/>
      <c r="HD143" s="185"/>
      <c r="HE143" s="186"/>
      <c r="HF143" s="187"/>
      <c r="HG143" s="187"/>
      <c r="HH143" s="187"/>
      <c r="HI143" s="187"/>
      <c r="HK143" s="184"/>
      <c r="HL143" s="185"/>
      <c r="HM143" s="186"/>
      <c r="HN143" s="187"/>
      <c r="HO143" s="187"/>
      <c r="HP143" s="187"/>
      <c r="HQ143" s="187"/>
      <c r="HS143" s="184"/>
      <c r="HT143" s="301"/>
      <c r="HU143" s="302"/>
      <c r="HV143" s="303"/>
      <c r="HW143" s="303"/>
      <c r="HX143" s="303"/>
      <c r="HY143" s="303"/>
      <c r="IB143" s="58" t="s">
        <v>71</v>
      </c>
      <c r="IC143" s="54" t="n">
        <v>300955</v>
      </c>
      <c r="ID143" s="54" t="n">
        <v>310367</v>
      </c>
      <c r="IE143" s="54" t="n">
        <v>319518</v>
      </c>
      <c r="IF143" s="54" t="n">
        <v>328030</v>
      </c>
      <c r="IG143" s="54" t="n">
        <v>335449</v>
      </c>
      <c r="IH143" s="54" t="n">
        <v>341806</v>
      </c>
      <c r="II143" s="58" t="s">
        <v>71</v>
      </c>
      <c r="IJ143" s="54" t="n">
        <v>94299</v>
      </c>
      <c r="IK143" s="58" t="s">
        <v>71</v>
      </c>
      <c r="IL143" s="54" t="n">
        <v>206656</v>
      </c>
    </row>
    <row r="144" customFormat="false" ht="61" hidden="false" customHeight="false" outlineLevel="0" collapsed="false">
      <c r="A144" s="306" t="s">
        <v>450</v>
      </c>
      <c r="B144" s="306" t="n">
        <v>700792</v>
      </c>
      <c r="C144" s="306" t="n">
        <v>2841</v>
      </c>
      <c r="D144" s="306" t="n">
        <v>10672</v>
      </c>
      <c r="E144" s="306" t="n">
        <v>174679</v>
      </c>
      <c r="F144" s="306" t="n">
        <v>175632</v>
      </c>
      <c r="G144" s="306" t="n">
        <v>139393</v>
      </c>
      <c r="H144" s="306" t="n">
        <v>73532</v>
      </c>
      <c r="I144" s="306" t="n">
        <v>19879</v>
      </c>
      <c r="J144" s="306" t="n">
        <v>1428</v>
      </c>
      <c r="K144" s="306" t="n">
        <v>69</v>
      </c>
      <c r="L144" s="307" t="n">
        <v>6619</v>
      </c>
      <c r="N144" s="306" t="s">
        <v>525</v>
      </c>
      <c r="O144" s="306" t="n">
        <v>315852</v>
      </c>
      <c r="P144" s="306" t="n">
        <v>4236</v>
      </c>
      <c r="Q144" s="306" t="n">
        <v>1728</v>
      </c>
      <c r="R144" s="306" t="n">
        <v>3336</v>
      </c>
      <c r="S144" s="306" t="n">
        <v>9300</v>
      </c>
      <c r="T144" s="306" t="n">
        <v>633</v>
      </c>
      <c r="U144" s="306" t="n">
        <v>473</v>
      </c>
      <c r="V144" s="306" t="n">
        <v>295</v>
      </c>
      <c r="W144" s="306" t="n">
        <v>211</v>
      </c>
      <c r="X144" s="306" t="n">
        <v>804</v>
      </c>
      <c r="Y144" s="306" t="n">
        <v>1107</v>
      </c>
      <c r="Z144" s="306" t="n">
        <v>2551</v>
      </c>
      <c r="AA144" s="307" t="n">
        <v>3088</v>
      </c>
      <c r="AB144" s="306"/>
      <c r="AC144" s="306" t="s">
        <v>525</v>
      </c>
      <c r="AD144" s="306" t="n">
        <v>3333</v>
      </c>
      <c r="AE144" s="306" t="n">
        <v>3387</v>
      </c>
      <c r="AF144" s="306" t="n">
        <v>4004</v>
      </c>
      <c r="AG144" s="306" t="n">
        <v>5322</v>
      </c>
      <c r="AH144" s="306" t="n">
        <v>7924</v>
      </c>
      <c r="AI144" s="306" t="n">
        <v>12152</v>
      </c>
      <c r="AJ144" s="306" t="n">
        <v>17006</v>
      </c>
      <c r="AK144" s="306" t="n">
        <v>21982</v>
      </c>
      <c r="AL144" s="306" t="n">
        <v>26979</v>
      </c>
      <c r="AM144" s="306" t="n">
        <v>33266</v>
      </c>
      <c r="AN144" s="306" t="n">
        <v>43162</v>
      </c>
      <c r="AO144" s="306" t="n">
        <v>46604</v>
      </c>
      <c r="AP144" s="306" t="n">
        <v>71501</v>
      </c>
      <c r="AQ144" s="307" t="n">
        <v>768</v>
      </c>
      <c r="AS144" s="306" t="s">
        <v>525</v>
      </c>
      <c r="AT144" s="306" t="n">
        <v>165959</v>
      </c>
      <c r="AU144" s="306" t="n">
        <v>2415</v>
      </c>
      <c r="AV144" s="306" t="n">
        <v>971</v>
      </c>
      <c r="AW144" s="306" t="n">
        <v>1835</v>
      </c>
      <c r="AX144" s="306" t="n">
        <v>5221</v>
      </c>
      <c r="AY144" s="306" t="n">
        <v>323</v>
      </c>
      <c r="AZ144" s="306" t="n">
        <v>265</v>
      </c>
      <c r="BA144" s="306" t="n">
        <v>163</v>
      </c>
      <c r="BB144" s="306" t="n">
        <v>116</v>
      </c>
      <c r="BC144" s="306" t="n">
        <v>452</v>
      </c>
      <c r="BD144" s="306" t="n">
        <v>644</v>
      </c>
      <c r="BE144" s="306" t="n">
        <v>1808</v>
      </c>
      <c r="BF144" s="307" t="n">
        <v>2282</v>
      </c>
      <c r="BG144" s="306"/>
      <c r="BH144" s="306" t="s">
        <v>525</v>
      </c>
      <c r="BI144" s="306" t="n">
        <v>2363</v>
      </c>
      <c r="BJ144" s="306" t="n">
        <v>2269</v>
      </c>
      <c r="BK144" s="306" t="n">
        <v>2582</v>
      </c>
      <c r="BL144" s="306" t="n">
        <v>3311</v>
      </c>
      <c r="BM144" s="306" t="n">
        <v>4973</v>
      </c>
      <c r="BN144" s="306" t="n">
        <v>7804</v>
      </c>
      <c r="BO144" s="306" t="n">
        <v>11044</v>
      </c>
      <c r="BP144" s="306" t="n">
        <v>14265</v>
      </c>
      <c r="BQ144" s="306" t="n">
        <v>17049</v>
      </c>
      <c r="BR144" s="306" t="n">
        <v>19952</v>
      </c>
      <c r="BS144" s="306" t="n">
        <v>23065</v>
      </c>
      <c r="BT144" s="306" t="n">
        <v>21764</v>
      </c>
      <c r="BU144" s="306" t="n">
        <v>23776</v>
      </c>
      <c r="BV144" s="307" t="n">
        <v>468</v>
      </c>
      <c r="BX144" s="306" t="s">
        <v>525</v>
      </c>
      <c r="BY144" s="306" t="n">
        <v>149698</v>
      </c>
      <c r="BZ144" s="306" t="n">
        <v>1807</v>
      </c>
      <c r="CA144" s="306" t="n">
        <v>756</v>
      </c>
      <c r="CB144" s="306" t="n">
        <v>1500</v>
      </c>
      <c r="CC144" s="306" t="n">
        <v>4063</v>
      </c>
      <c r="CD144" s="306" t="n">
        <v>310</v>
      </c>
      <c r="CE144" s="306" t="n">
        <v>208</v>
      </c>
      <c r="CF144" s="306" t="n">
        <v>132</v>
      </c>
      <c r="CG144" s="306" t="n">
        <v>95</v>
      </c>
      <c r="CH144" s="306" t="n">
        <v>351</v>
      </c>
      <c r="CI144" s="306" t="n">
        <v>462</v>
      </c>
      <c r="CJ144" s="306" t="n">
        <v>742</v>
      </c>
      <c r="CK144" s="307" t="n">
        <v>802</v>
      </c>
      <c r="CL144" s="306"/>
      <c r="CM144" s="306" t="s">
        <v>525</v>
      </c>
      <c r="CN144" s="306" t="n">
        <v>965</v>
      </c>
      <c r="CO144" s="306" t="n">
        <v>1118</v>
      </c>
      <c r="CP144" s="306" t="n">
        <v>1420</v>
      </c>
      <c r="CQ144" s="306" t="n">
        <v>2007</v>
      </c>
      <c r="CR144" s="306" t="n">
        <v>2950</v>
      </c>
      <c r="CS144" s="306" t="n">
        <v>4344</v>
      </c>
      <c r="CT144" s="306" t="n">
        <v>5954</v>
      </c>
      <c r="CU144" s="306" t="n">
        <v>7708</v>
      </c>
      <c r="CV144" s="306" t="n">
        <v>9920</v>
      </c>
      <c r="CW144" s="306" t="n">
        <v>13299</v>
      </c>
      <c r="CX144" s="306" t="n">
        <v>20082</v>
      </c>
      <c r="CY144" s="306" t="n">
        <v>24828</v>
      </c>
      <c r="CZ144" s="306" t="n">
        <v>47703</v>
      </c>
      <c r="DA144" s="307" t="n">
        <v>235</v>
      </c>
      <c r="DD144" s="306" t="s">
        <v>450</v>
      </c>
      <c r="DE144" s="306" t="n">
        <v>80</v>
      </c>
      <c r="DF144" s="306" t="n">
        <v>133</v>
      </c>
      <c r="DG144" s="306" t="n">
        <v>6</v>
      </c>
      <c r="DH144" s="306" t="n">
        <v>3</v>
      </c>
      <c r="DI144" s="306" t="n">
        <v>8</v>
      </c>
      <c r="DJ144" s="306" t="n">
        <v>11</v>
      </c>
      <c r="DK144" s="306" t="n">
        <v>19</v>
      </c>
      <c r="DL144" s="306" t="n">
        <v>48</v>
      </c>
      <c r="DM144" s="306" t="n">
        <v>118</v>
      </c>
      <c r="DN144" s="306" t="n">
        <v>262</v>
      </c>
      <c r="DO144" s="307" t="n">
        <v>954</v>
      </c>
      <c r="DQ144" s="306" t="s">
        <v>450</v>
      </c>
      <c r="DR144" s="306" t="n">
        <v>86</v>
      </c>
      <c r="DS144" s="306" t="n">
        <v>144</v>
      </c>
      <c r="DT144" s="306" t="n">
        <v>6</v>
      </c>
      <c r="DU144" s="306" t="n">
        <v>3</v>
      </c>
      <c r="DV144" s="306" t="n">
        <v>12</v>
      </c>
      <c r="DW144" s="306" t="n">
        <v>15</v>
      </c>
      <c r="DX144" s="306" t="n">
        <v>25</v>
      </c>
      <c r="DY144" s="306" t="n">
        <v>63</v>
      </c>
      <c r="DZ144" s="306" t="n">
        <v>161</v>
      </c>
      <c r="EA144" s="306" t="n">
        <v>366</v>
      </c>
      <c r="EB144" s="307" t="n">
        <v>1130</v>
      </c>
      <c r="ED144" s="306" t="s">
        <v>450</v>
      </c>
      <c r="EE144" s="306" t="n">
        <v>75</v>
      </c>
      <c r="EF144" s="306" t="n">
        <v>121</v>
      </c>
      <c r="EG144" s="306" t="n">
        <v>6</v>
      </c>
      <c r="EH144" s="306" t="n">
        <v>2</v>
      </c>
      <c r="EI144" s="306" t="n">
        <v>5</v>
      </c>
      <c r="EJ144" s="306" t="n">
        <v>7</v>
      </c>
      <c r="EK144" s="306" t="n">
        <v>14</v>
      </c>
      <c r="EL144" s="306" t="n">
        <v>34</v>
      </c>
      <c r="EM144" s="306" t="n">
        <v>78</v>
      </c>
      <c r="EN144" s="306" t="n">
        <v>180</v>
      </c>
      <c r="EO144" s="307" t="n">
        <v>854</v>
      </c>
      <c r="ER144" s="306" t="s">
        <v>462</v>
      </c>
      <c r="ES144" s="306" t="n">
        <v>39356383</v>
      </c>
      <c r="ET144" s="306" t="n">
        <v>3354118</v>
      </c>
      <c r="EU144" s="306" t="n">
        <v>3374055</v>
      </c>
      <c r="EV144" s="306" t="n">
        <v>3450884</v>
      </c>
      <c r="EW144" s="306" t="n">
        <v>3404602</v>
      </c>
      <c r="EX144" s="306" t="n">
        <v>3262839</v>
      </c>
      <c r="EY144" s="306" t="n">
        <v>3277050</v>
      </c>
      <c r="EZ144" s="306" t="n">
        <v>2951890</v>
      </c>
      <c r="FA144" s="306" t="n">
        <v>2499574</v>
      </c>
      <c r="FB144" s="306" t="n">
        <v>2295845</v>
      </c>
      <c r="FC144" s="306" t="n">
        <v>2160250</v>
      </c>
      <c r="FD144" s="306" t="n">
        <v>2018437</v>
      </c>
      <c r="FE144" s="306" t="n">
        <v>1798950</v>
      </c>
      <c r="FF144" s="306" t="n">
        <v>1515506</v>
      </c>
      <c r="FG144" s="306" t="n">
        <v>1255661</v>
      </c>
      <c r="FH144" s="306" t="n">
        <v>1045588</v>
      </c>
      <c r="FI144" s="306" t="n">
        <v>829500</v>
      </c>
      <c r="FJ144" s="307" t="n">
        <v>861634</v>
      </c>
      <c r="FM144" s="306" t="s">
        <v>462</v>
      </c>
      <c r="FN144" s="306" t="n">
        <v>19273494</v>
      </c>
      <c r="FO144" s="306" t="n">
        <v>1706530</v>
      </c>
      <c r="FP144" s="306" t="n">
        <v>1715351</v>
      </c>
      <c r="FQ144" s="306" t="n">
        <v>1753350</v>
      </c>
      <c r="FR144" s="306" t="n">
        <v>1728405</v>
      </c>
      <c r="FS144" s="306" t="n">
        <v>1651069</v>
      </c>
      <c r="FT144" s="306" t="n">
        <v>1648462</v>
      </c>
      <c r="FU144" s="306" t="n">
        <v>1477980</v>
      </c>
      <c r="FV144" s="306" t="n">
        <v>1247052</v>
      </c>
      <c r="FW144" s="306" t="n">
        <v>1137747</v>
      </c>
      <c r="FX144" s="306" t="n">
        <v>1050175</v>
      </c>
      <c r="FY144" s="306" t="n">
        <v>970839</v>
      </c>
      <c r="FZ144" s="306" t="n">
        <v>858209</v>
      </c>
      <c r="GA144" s="306" t="n">
        <v>710473</v>
      </c>
      <c r="GB144" s="306" t="n">
        <v>566698</v>
      </c>
      <c r="GC144" s="306" t="n">
        <v>443870</v>
      </c>
      <c r="GD144" s="306" t="n">
        <v>324995</v>
      </c>
      <c r="GE144" s="307" t="n">
        <v>282289</v>
      </c>
      <c r="GH144" s="306" t="s">
        <v>462</v>
      </c>
      <c r="GI144" s="306" t="n">
        <v>20082889</v>
      </c>
      <c r="GJ144" s="306" t="n">
        <v>1647588</v>
      </c>
      <c r="GK144" s="306" t="n">
        <v>1658704</v>
      </c>
      <c r="GL144" s="306" t="n">
        <v>1697534</v>
      </c>
      <c r="GM144" s="306" t="n">
        <v>1676197</v>
      </c>
      <c r="GN144" s="306" t="n">
        <v>1611770</v>
      </c>
      <c r="GO144" s="306" t="n">
        <v>1628588</v>
      </c>
      <c r="GP144" s="306" t="n">
        <v>1473910</v>
      </c>
      <c r="GQ144" s="306" t="n">
        <v>1252522</v>
      </c>
      <c r="GR144" s="306" t="n">
        <v>1158098</v>
      </c>
      <c r="GS144" s="306" t="n">
        <v>1110075</v>
      </c>
      <c r="GT144" s="306" t="n">
        <v>1047598</v>
      </c>
      <c r="GU144" s="306" t="n">
        <v>940741</v>
      </c>
      <c r="GV144" s="306" t="n">
        <v>805033</v>
      </c>
      <c r="GW144" s="306" t="n">
        <v>688963</v>
      </c>
      <c r="GX144" s="306" t="n">
        <v>601718</v>
      </c>
      <c r="GY144" s="306" t="n">
        <v>504505</v>
      </c>
      <c r="GZ144" s="307" t="n">
        <v>579345</v>
      </c>
      <c r="HC144" s="184" t="s">
        <v>411</v>
      </c>
      <c r="HD144" s="187" t="s">
        <v>364</v>
      </c>
      <c r="HE144" s="186" t="s">
        <v>356</v>
      </c>
      <c r="HF144" s="187" t="s">
        <v>463</v>
      </c>
      <c r="HG144" s="187" t="s">
        <v>464</v>
      </c>
      <c r="HH144" s="187" t="s">
        <v>465</v>
      </c>
      <c r="HI144" s="187" t="s">
        <v>466</v>
      </c>
      <c r="HK144" s="184" t="s">
        <v>411</v>
      </c>
      <c r="HL144" s="187" t="s">
        <v>364</v>
      </c>
      <c r="HM144" s="186" t="s">
        <v>356</v>
      </c>
      <c r="HN144" s="187" t="s">
        <v>463</v>
      </c>
      <c r="HO144" s="187" t="s">
        <v>464</v>
      </c>
      <c r="HP144" s="187" t="s">
        <v>465</v>
      </c>
      <c r="HQ144" s="187" t="s">
        <v>466</v>
      </c>
      <c r="HS144" s="184" t="s">
        <v>411</v>
      </c>
      <c r="HT144" s="303" t="s">
        <v>364</v>
      </c>
      <c r="HU144" s="302" t="s">
        <v>356</v>
      </c>
      <c r="HV144" s="303" t="s">
        <v>463</v>
      </c>
      <c r="HW144" s="303" t="s">
        <v>464</v>
      </c>
      <c r="HX144" s="303" t="s">
        <v>465</v>
      </c>
      <c r="HY144" s="303" t="s">
        <v>466</v>
      </c>
      <c r="IB144" s="58" t="s">
        <v>72</v>
      </c>
      <c r="IC144" s="54" t="n">
        <v>104982</v>
      </c>
      <c r="ID144" s="54" t="n">
        <v>113834</v>
      </c>
      <c r="IE144" s="54" t="n">
        <v>121659</v>
      </c>
      <c r="IF144" s="54" t="n">
        <v>128675</v>
      </c>
      <c r="IG144" s="54" t="n">
        <v>135274</v>
      </c>
      <c r="IH144" s="54" t="n">
        <v>141746</v>
      </c>
      <c r="II144" s="58" t="s">
        <v>72</v>
      </c>
      <c r="IJ144" s="54" t="n">
        <v>27476</v>
      </c>
      <c r="IK144" s="58" t="s">
        <v>72</v>
      </c>
      <c r="IL144" s="54" t="n">
        <v>77506</v>
      </c>
    </row>
    <row r="145" customFormat="false" ht="15" hidden="false" customHeight="false" outlineLevel="0" collapsed="false">
      <c r="A145" s="295" t="s">
        <v>467</v>
      </c>
      <c r="B145" s="295" t="n">
        <v>42737</v>
      </c>
      <c r="C145" s="295" t="n">
        <v>56</v>
      </c>
      <c r="D145" s="295" t="n">
        <v>3036</v>
      </c>
      <c r="E145" s="295" t="n">
        <v>7368</v>
      </c>
      <c r="F145" s="295" t="n">
        <v>10327</v>
      </c>
      <c r="G145" s="295" t="n">
        <v>12779</v>
      </c>
      <c r="H145" s="295" t="n">
        <v>7215</v>
      </c>
      <c r="I145" s="295" t="n">
        <v>1726</v>
      </c>
      <c r="J145" s="295" t="n">
        <v>107</v>
      </c>
      <c r="K145" s="295" t="n">
        <v>10</v>
      </c>
      <c r="L145" s="310" t="n">
        <v>113</v>
      </c>
      <c r="N145" s="295" t="s">
        <v>468</v>
      </c>
      <c r="O145" s="295" t="n">
        <v>34422</v>
      </c>
      <c r="P145" s="295" t="n">
        <v>172</v>
      </c>
      <c r="Q145" s="295" t="n">
        <v>58</v>
      </c>
      <c r="R145" s="295" t="n">
        <v>129</v>
      </c>
      <c r="S145" s="295" t="n">
        <v>359</v>
      </c>
      <c r="T145" s="295" t="n">
        <v>19</v>
      </c>
      <c r="U145" s="295" t="n">
        <v>16</v>
      </c>
      <c r="V145" s="295" t="n">
        <v>16</v>
      </c>
      <c r="W145" s="295" t="n">
        <v>9</v>
      </c>
      <c r="X145" s="295" t="n">
        <v>30</v>
      </c>
      <c r="Y145" s="295" t="n">
        <v>42</v>
      </c>
      <c r="Z145" s="295" t="n">
        <v>97</v>
      </c>
      <c r="AA145" s="310" t="n">
        <v>149</v>
      </c>
      <c r="AB145" s="295"/>
      <c r="AC145" s="295" t="s">
        <v>468</v>
      </c>
      <c r="AD145" s="295" t="n">
        <v>191</v>
      </c>
      <c r="AE145" s="295" t="n">
        <v>234</v>
      </c>
      <c r="AF145" s="295" t="n">
        <v>322</v>
      </c>
      <c r="AG145" s="295" t="n">
        <v>368</v>
      </c>
      <c r="AH145" s="295" t="n">
        <v>620</v>
      </c>
      <c r="AI145" s="295" t="n">
        <v>949</v>
      </c>
      <c r="AJ145" s="295" t="n">
        <v>1409</v>
      </c>
      <c r="AK145" s="295" t="n">
        <v>1879</v>
      </c>
      <c r="AL145" s="295" t="n">
        <v>2314</v>
      </c>
      <c r="AM145" s="295" t="n">
        <v>3146</v>
      </c>
      <c r="AN145" s="295" t="n">
        <v>4656</v>
      </c>
      <c r="AO145" s="295" t="n">
        <v>6018</v>
      </c>
      <c r="AP145" s="295" t="n">
        <v>1157</v>
      </c>
      <c r="AQ145" s="310" t="n">
        <v>9</v>
      </c>
      <c r="AS145" s="295" t="s">
        <v>468</v>
      </c>
      <c r="AT145" s="295" t="n">
        <v>15541</v>
      </c>
      <c r="AU145" s="295" t="n">
        <v>99</v>
      </c>
      <c r="AV145" s="295" t="n">
        <v>27</v>
      </c>
      <c r="AW145" s="295" t="n">
        <v>76</v>
      </c>
      <c r="AX145" s="295" t="n">
        <v>202</v>
      </c>
      <c r="AY145" s="295" t="n">
        <v>10</v>
      </c>
      <c r="AZ145" s="295" t="n">
        <v>8</v>
      </c>
      <c r="BA145" s="295" t="n">
        <v>8</v>
      </c>
      <c r="BB145" s="295" t="n">
        <v>6</v>
      </c>
      <c r="BC145" s="295" t="n">
        <v>14</v>
      </c>
      <c r="BD145" s="295" t="n">
        <v>22</v>
      </c>
      <c r="BE145" s="295" t="n">
        <v>64</v>
      </c>
      <c r="BF145" s="310" t="n">
        <v>106</v>
      </c>
      <c r="BG145" s="295"/>
      <c r="BH145" s="295" t="s">
        <v>468</v>
      </c>
      <c r="BI145" s="295" t="n">
        <v>138</v>
      </c>
      <c r="BJ145" s="295" t="n">
        <v>160</v>
      </c>
      <c r="BK145" s="295" t="n">
        <v>201</v>
      </c>
      <c r="BL145" s="295" t="n">
        <v>230</v>
      </c>
      <c r="BM145" s="295" t="n">
        <v>402</v>
      </c>
      <c r="BN145" s="295" t="n">
        <v>584</v>
      </c>
      <c r="BO145" s="295" t="n">
        <v>846</v>
      </c>
      <c r="BP145" s="295" t="n">
        <v>117</v>
      </c>
      <c r="BQ145" s="295" t="n">
        <v>1356</v>
      </c>
      <c r="BR145" s="295" t="n">
        <v>1785</v>
      </c>
      <c r="BS145" s="295" t="n">
        <v>229</v>
      </c>
      <c r="BT145" s="295" t="n">
        <v>2634</v>
      </c>
      <c r="BU145" s="295" t="n">
        <v>3301</v>
      </c>
      <c r="BV145" s="310" t="n">
        <v>4</v>
      </c>
      <c r="BX145" s="295" t="s">
        <v>468</v>
      </c>
      <c r="BY145" s="295" t="n">
        <v>1888</v>
      </c>
      <c r="BZ145" s="295" t="n">
        <v>73</v>
      </c>
      <c r="CA145" s="295" t="n">
        <v>31</v>
      </c>
      <c r="CB145" s="295" t="n">
        <v>53</v>
      </c>
      <c r="CC145" s="295" t="n">
        <v>157</v>
      </c>
      <c r="CD145" s="295" t="n">
        <v>9</v>
      </c>
      <c r="CE145" s="295" t="n">
        <v>8</v>
      </c>
      <c r="CF145" s="295" t="n">
        <v>8</v>
      </c>
      <c r="CG145" s="295" t="n">
        <v>3</v>
      </c>
      <c r="CH145" s="295" t="n">
        <v>16</v>
      </c>
      <c r="CI145" s="295" t="n">
        <v>20</v>
      </c>
      <c r="CJ145" s="295" t="n">
        <v>33</v>
      </c>
      <c r="CK145" s="310" t="n">
        <v>43</v>
      </c>
      <c r="CL145" s="295"/>
      <c r="CM145" s="295" t="s">
        <v>468</v>
      </c>
      <c r="CN145" s="295" t="n">
        <v>53</v>
      </c>
      <c r="CO145" s="295" t="n">
        <v>74</v>
      </c>
      <c r="CP145" s="295" t="n">
        <v>121</v>
      </c>
      <c r="CQ145" s="295" t="n">
        <v>138</v>
      </c>
      <c r="CR145" s="295" t="n">
        <v>218</v>
      </c>
      <c r="CS145" s="295" t="n">
        <v>365</v>
      </c>
      <c r="CT145" s="295" t="n">
        <v>563</v>
      </c>
      <c r="CU145" s="295" t="n">
        <v>709</v>
      </c>
      <c r="CV145" s="295" t="n">
        <v>957</v>
      </c>
      <c r="CW145" s="295" t="n">
        <v>1361</v>
      </c>
      <c r="CX145" s="295" t="n">
        <v>2366</v>
      </c>
      <c r="CY145" s="295" t="n">
        <v>3384</v>
      </c>
      <c r="CZ145" s="295" t="n">
        <v>8269</v>
      </c>
      <c r="DA145" s="310" t="n">
        <v>5</v>
      </c>
      <c r="DD145" s="295" t="s">
        <v>467</v>
      </c>
      <c r="DE145" s="295" t="n">
        <v>113</v>
      </c>
      <c r="DF145" s="295" t="n">
        <v>84</v>
      </c>
      <c r="DG145" s="295" t="n">
        <v>4</v>
      </c>
      <c r="DH145" s="295" t="n">
        <v>2</v>
      </c>
      <c r="DI145" s="295" t="n">
        <v>6</v>
      </c>
      <c r="DJ145" s="295" t="n">
        <v>9</v>
      </c>
      <c r="DK145" s="295" t="n">
        <v>17</v>
      </c>
      <c r="DL145" s="295" t="n">
        <v>44</v>
      </c>
      <c r="DM145" s="295" t="n">
        <v>103</v>
      </c>
      <c r="DN145" s="295" t="n">
        <v>213</v>
      </c>
      <c r="DO145" s="310" t="n">
        <v>893</v>
      </c>
      <c r="DQ145" s="295" t="s">
        <v>467</v>
      </c>
      <c r="DR145" s="295" t="n">
        <v>111</v>
      </c>
      <c r="DS145" s="295" t="n">
        <v>91</v>
      </c>
      <c r="DT145" s="295" t="n">
        <v>4</v>
      </c>
      <c r="DU145" s="295" t="n">
        <v>2</v>
      </c>
      <c r="DV145" s="295" t="n">
        <v>9</v>
      </c>
      <c r="DW145" s="295" t="n">
        <v>13</v>
      </c>
      <c r="DX145" s="295" t="n">
        <v>22</v>
      </c>
      <c r="DY145" s="295" t="n">
        <v>59</v>
      </c>
      <c r="DZ145" s="295" t="n">
        <v>144</v>
      </c>
      <c r="EA145" s="295" t="n">
        <v>311</v>
      </c>
      <c r="EB145" s="310" t="n">
        <v>1061</v>
      </c>
      <c r="ED145" s="295" t="s">
        <v>467</v>
      </c>
      <c r="EE145" s="295" t="n">
        <v>115</v>
      </c>
      <c r="EF145" s="295" t="n">
        <v>76</v>
      </c>
      <c r="EG145" s="295" t="n">
        <v>4</v>
      </c>
      <c r="EH145" s="295" t="n">
        <v>2</v>
      </c>
      <c r="EI145" s="295" t="n">
        <v>4</v>
      </c>
      <c r="EJ145" s="295" t="n">
        <v>5</v>
      </c>
      <c r="EK145" s="295" t="n">
        <v>13</v>
      </c>
      <c r="EL145" s="295" t="n">
        <v>31</v>
      </c>
      <c r="EM145" s="295" t="n">
        <v>71</v>
      </c>
      <c r="EN145" s="295" t="n">
        <v>149</v>
      </c>
      <c r="EO145" s="310" t="n">
        <v>817</v>
      </c>
      <c r="ER145" s="295" t="s">
        <v>469</v>
      </c>
      <c r="ES145" s="295" t="n">
        <v>3034161</v>
      </c>
      <c r="ET145" s="295" t="n">
        <v>200935</v>
      </c>
      <c r="EU145" s="295" t="n">
        <v>185637</v>
      </c>
      <c r="EV145" s="295" t="n">
        <v>173950</v>
      </c>
      <c r="EW145" s="295" t="n">
        <v>182385</v>
      </c>
      <c r="EX145" s="295" t="n">
        <v>212305</v>
      </c>
      <c r="EY145" s="295" t="n">
        <v>246120</v>
      </c>
      <c r="EZ145" s="295" t="n">
        <v>246791</v>
      </c>
      <c r="FA145" s="295" t="n">
        <v>211898</v>
      </c>
      <c r="FB145" s="295" t="n">
        <v>190538</v>
      </c>
      <c r="FC145" s="295" t="n">
        <v>181883</v>
      </c>
      <c r="FD145" s="295" t="n">
        <v>175372</v>
      </c>
      <c r="FE145" s="295" t="n">
        <v>166053</v>
      </c>
      <c r="FF145" s="295" t="n">
        <v>154219</v>
      </c>
      <c r="FG145" s="295" t="n">
        <v>135683</v>
      </c>
      <c r="FH145" s="295" t="n">
        <v>121238</v>
      </c>
      <c r="FI145" s="295" t="n">
        <v>104839</v>
      </c>
      <c r="FJ145" s="310" t="n">
        <v>144315</v>
      </c>
      <c r="FM145" s="295" t="s">
        <v>469</v>
      </c>
      <c r="FN145" s="295" t="n">
        <v>1397802</v>
      </c>
      <c r="FO145" s="295" t="n">
        <v>102249</v>
      </c>
      <c r="FP145" s="295" t="n">
        <v>94331</v>
      </c>
      <c r="FQ145" s="295" t="n">
        <v>87723</v>
      </c>
      <c r="FR145" s="295" t="n">
        <v>91280</v>
      </c>
      <c r="FS145" s="295" t="n">
        <v>103148</v>
      </c>
      <c r="FT145" s="295" t="n">
        <v>117828</v>
      </c>
      <c r="FU145" s="295" t="n">
        <v>119006</v>
      </c>
      <c r="FV145" s="295" t="n">
        <v>104052</v>
      </c>
      <c r="FW145" s="295" t="n">
        <v>92558</v>
      </c>
      <c r="FX145" s="295" t="n">
        <v>86161</v>
      </c>
      <c r="FY145" s="295" t="n">
        <v>80946</v>
      </c>
      <c r="FZ145" s="295" t="n">
        <v>74252</v>
      </c>
      <c r="GA145" s="295" t="n">
        <v>65794</v>
      </c>
      <c r="GB145" s="295" t="n">
        <v>54420</v>
      </c>
      <c r="GC145" s="295" t="n">
        <v>46535</v>
      </c>
      <c r="GD145" s="295" t="n">
        <v>37051</v>
      </c>
      <c r="GE145" s="310" t="n">
        <v>40468</v>
      </c>
      <c r="GH145" s="295" t="s">
        <v>469</v>
      </c>
      <c r="GI145" s="295" t="n">
        <v>1636359</v>
      </c>
      <c r="GJ145" s="295" t="n">
        <v>98686</v>
      </c>
      <c r="GK145" s="295" t="n">
        <v>91306</v>
      </c>
      <c r="GL145" s="295" t="n">
        <v>86227</v>
      </c>
      <c r="GM145" s="295" t="n">
        <v>91105</v>
      </c>
      <c r="GN145" s="295" t="n">
        <v>109157</v>
      </c>
      <c r="GO145" s="295" t="n">
        <v>128292</v>
      </c>
      <c r="GP145" s="295" t="n">
        <v>127785</v>
      </c>
      <c r="GQ145" s="295" t="n">
        <v>107846</v>
      </c>
      <c r="GR145" s="295" t="n">
        <v>97980</v>
      </c>
      <c r="GS145" s="295" t="n">
        <v>95722</v>
      </c>
      <c r="GT145" s="295" t="n">
        <v>94426</v>
      </c>
      <c r="GU145" s="295" t="n">
        <v>91801</v>
      </c>
      <c r="GV145" s="295" t="n">
        <v>88425</v>
      </c>
      <c r="GW145" s="295" t="n">
        <v>81263</v>
      </c>
      <c r="GX145" s="295" t="n">
        <v>74703</v>
      </c>
      <c r="GY145" s="295" t="n">
        <v>67788</v>
      </c>
      <c r="GZ145" s="310" t="n">
        <v>103847</v>
      </c>
      <c r="HC145" s="191" t="s">
        <v>175</v>
      </c>
      <c r="HD145" s="192" t="s">
        <v>176</v>
      </c>
      <c r="HE145" s="193" t="s">
        <v>177</v>
      </c>
      <c r="HF145" s="192" t="s">
        <v>178</v>
      </c>
      <c r="HG145" s="192" t="s">
        <v>179</v>
      </c>
      <c r="HH145" s="192" t="s">
        <v>180</v>
      </c>
      <c r="HI145" s="192" t="s">
        <v>181</v>
      </c>
      <c r="HK145" s="191" t="s">
        <v>175</v>
      </c>
      <c r="HL145" s="192" t="s">
        <v>176</v>
      </c>
      <c r="HM145" s="193" t="s">
        <v>177</v>
      </c>
      <c r="HN145" s="192" t="s">
        <v>178</v>
      </c>
      <c r="HO145" s="192" t="s">
        <v>179</v>
      </c>
      <c r="HP145" s="192" t="s">
        <v>180</v>
      </c>
      <c r="HQ145" s="192" t="s">
        <v>181</v>
      </c>
      <c r="HS145" s="191" t="s">
        <v>175</v>
      </c>
      <c r="HT145" s="192" t="s">
        <v>176</v>
      </c>
      <c r="HU145" s="193" t="s">
        <v>177</v>
      </c>
      <c r="HV145" s="192" t="s">
        <v>178</v>
      </c>
      <c r="HW145" s="192" t="s">
        <v>179</v>
      </c>
      <c r="HX145" s="192" t="s">
        <v>180</v>
      </c>
      <c r="HY145" s="192" t="s">
        <v>181</v>
      </c>
      <c r="IB145" s="77" t="s">
        <v>74</v>
      </c>
      <c r="IC145" s="78" t="n">
        <v>24631</v>
      </c>
      <c r="ID145" s="78" t="n">
        <v>24266</v>
      </c>
      <c r="IE145" s="78" t="n">
        <v>25647</v>
      </c>
      <c r="IF145" s="78" t="n">
        <v>28245</v>
      </c>
      <c r="IG145" s="78" t="n">
        <v>31512</v>
      </c>
      <c r="IH145" s="78" t="n">
        <v>35094</v>
      </c>
      <c r="II145" s="77" t="s">
        <v>74</v>
      </c>
      <c r="IJ145" s="78" t="n">
        <v>5020</v>
      </c>
      <c r="IK145" s="77" t="s">
        <v>74</v>
      </c>
      <c r="IL145" s="78" t="n">
        <v>19611</v>
      </c>
    </row>
    <row r="146" customFormat="false" ht="15" hidden="false" customHeight="false" outlineLevel="0" collapsed="false">
      <c r="A146" s="295" t="s">
        <v>470</v>
      </c>
      <c r="B146" s="295" t="n">
        <v>263343</v>
      </c>
      <c r="C146" s="295" t="n">
        <v>449</v>
      </c>
      <c r="D146" s="295" t="n">
        <v>3535</v>
      </c>
      <c r="E146" s="295" t="n">
        <v>65173</v>
      </c>
      <c r="F146" s="295" t="n">
        <v>66409</v>
      </c>
      <c r="G146" s="295" t="n">
        <v>5368</v>
      </c>
      <c r="H146" s="295" t="n">
        <v>29935</v>
      </c>
      <c r="I146" s="295" t="n">
        <v>8333</v>
      </c>
      <c r="J146" s="295" t="n">
        <v>664</v>
      </c>
      <c r="K146" s="295" t="n">
        <v>35</v>
      </c>
      <c r="L146" s="310" t="n">
        <v>3315</v>
      </c>
      <c r="N146" s="295" t="s">
        <v>470</v>
      </c>
      <c r="O146" s="295" t="n">
        <v>128978</v>
      </c>
      <c r="P146" s="295" t="n">
        <v>1462</v>
      </c>
      <c r="Q146" s="295" t="n">
        <v>699</v>
      </c>
      <c r="R146" s="295" t="n">
        <v>1429</v>
      </c>
      <c r="S146" s="295" t="n">
        <v>359</v>
      </c>
      <c r="T146" s="295" t="n">
        <v>154</v>
      </c>
      <c r="U146" s="295" t="n">
        <v>169</v>
      </c>
      <c r="V146" s="295" t="n">
        <v>106</v>
      </c>
      <c r="W146" s="295" t="n">
        <v>81</v>
      </c>
      <c r="X146" s="295" t="n">
        <v>261</v>
      </c>
      <c r="Y146" s="295" t="n">
        <v>353</v>
      </c>
      <c r="Z146" s="295" t="n">
        <v>867</v>
      </c>
      <c r="AA146" s="310" t="n">
        <v>1175</v>
      </c>
      <c r="AB146" s="295"/>
      <c r="AC146" s="295" t="s">
        <v>470</v>
      </c>
      <c r="AD146" s="295" t="n">
        <v>133</v>
      </c>
      <c r="AE146" s="295" t="n">
        <v>1377</v>
      </c>
      <c r="AF146" s="295" t="n">
        <v>165</v>
      </c>
      <c r="AG146" s="295" t="n">
        <v>2119</v>
      </c>
      <c r="AH146" s="295" t="n">
        <v>3019</v>
      </c>
      <c r="AI146" s="295" t="n">
        <v>4884</v>
      </c>
      <c r="AJ146" s="295" t="n">
        <v>678</v>
      </c>
      <c r="AK146" s="295" t="n">
        <v>9043</v>
      </c>
      <c r="AL146" s="295" t="n">
        <v>11077</v>
      </c>
      <c r="AM146" s="295" t="n">
        <v>13677</v>
      </c>
      <c r="AN146" s="295" t="n">
        <v>17776</v>
      </c>
      <c r="AO146" s="295" t="n">
        <v>19531</v>
      </c>
      <c r="AP146" s="295" t="n">
        <v>29572</v>
      </c>
      <c r="AQ146" s="310" t="n">
        <v>387</v>
      </c>
      <c r="AS146" s="295" t="s">
        <v>470</v>
      </c>
      <c r="AT146" s="295" t="n">
        <v>67899</v>
      </c>
      <c r="AU146" s="295" t="n">
        <v>832</v>
      </c>
      <c r="AV146" s="295" t="n">
        <v>398</v>
      </c>
      <c r="AW146" s="295" t="n">
        <v>778</v>
      </c>
      <c r="AX146" s="295" t="n">
        <v>2008</v>
      </c>
      <c r="AY146" s="295" t="n">
        <v>88</v>
      </c>
      <c r="AZ146" s="295" t="n">
        <v>89</v>
      </c>
      <c r="BA146" s="295" t="n">
        <v>60</v>
      </c>
      <c r="BB146" s="295" t="n">
        <v>46</v>
      </c>
      <c r="BC146" s="295" t="n">
        <v>150</v>
      </c>
      <c r="BD146" s="295" t="n">
        <v>213</v>
      </c>
      <c r="BE146" s="295" t="n">
        <v>610</v>
      </c>
      <c r="BF146" s="310" t="n">
        <v>871</v>
      </c>
      <c r="BG146" s="295"/>
      <c r="BH146" s="295" t="s">
        <v>470</v>
      </c>
      <c r="BI146" s="295" t="n">
        <v>937</v>
      </c>
      <c r="BJ146" s="295" t="n">
        <v>935</v>
      </c>
      <c r="BK146" s="295" t="n">
        <v>106</v>
      </c>
      <c r="BL146" s="295" t="n">
        <v>1328</v>
      </c>
      <c r="BM146" s="295" t="n">
        <v>1886</v>
      </c>
      <c r="BN146" s="295" t="n">
        <v>3111</v>
      </c>
      <c r="BO146" s="295" t="n">
        <v>444</v>
      </c>
      <c r="BP146" s="295" t="n">
        <v>5859</v>
      </c>
      <c r="BQ146" s="295" t="n">
        <v>7076</v>
      </c>
      <c r="BR146" s="295" t="n">
        <v>8297</v>
      </c>
      <c r="BS146" s="295" t="n">
        <v>9607</v>
      </c>
      <c r="BT146" s="295" t="n">
        <v>914</v>
      </c>
      <c r="BU146" s="295" t="n">
        <v>9872</v>
      </c>
      <c r="BV146" s="310" t="n">
        <v>216</v>
      </c>
      <c r="BX146" s="295" t="s">
        <v>470</v>
      </c>
      <c r="BY146" s="295" t="n">
        <v>61024</v>
      </c>
      <c r="BZ146" s="295" t="n">
        <v>628</v>
      </c>
      <c r="CA146" s="295" t="n">
        <v>301</v>
      </c>
      <c r="CB146" s="295" t="n">
        <v>651</v>
      </c>
      <c r="CC146" s="295" t="n">
        <v>158</v>
      </c>
      <c r="CD146" s="295" t="n">
        <v>66</v>
      </c>
      <c r="CE146" s="295" t="n">
        <v>80</v>
      </c>
      <c r="CF146" s="295" t="n">
        <v>46</v>
      </c>
      <c r="CG146" s="295" t="n">
        <v>35</v>
      </c>
      <c r="CH146" s="295" t="n">
        <v>111</v>
      </c>
      <c r="CI146" s="295" t="n">
        <v>139</v>
      </c>
      <c r="CJ146" s="295" t="n">
        <v>256</v>
      </c>
      <c r="CK146" s="310" t="n">
        <v>302</v>
      </c>
      <c r="CL146" s="295"/>
      <c r="CM146" s="295" t="s">
        <v>470</v>
      </c>
      <c r="CN146" s="295" t="n">
        <v>389</v>
      </c>
      <c r="CO146" s="295" t="n">
        <v>442</v>
      </c>
      <c r="CP146" s="295" t="n">
        <v>589</v>
      </c>
      <c r="CQ146" s="295" t="n">
        <v>790</v>
      </c>
      <c r="CR146" s="295" t="n">
        <v>1132</v>
      </c>
      <c r="CS146" s="295" t="n">
        <v>1772</v>
      </c>
      <c r="CT146" s="295" t="n">
        <v>2336</v>
      </c>
      <c r="CU146" s="295" t="n">
        <v>3183</v>
      </c>
      <c r="CV146" s="295" t="n">
        <v>3996</v>
      </c>
      <c r="CW146" s="295" t="n">
        <v>5375</v>
      </c>
      <c r="CX146" s="295" t="n">
        <v>8167</v>
      </c>
      <c r="CY146" s="295" t="n">
        <v>10384</v>
      </c>
      <c r="CZ146" s="295" t="n">
        <v>19697</v>
      </c>
      <c r="DA146" s="310" t="n">
        <v>157</v>
      </c>
      <c r="DD146" s="295" t="s">
        <v>470</v>
      </c>
      <c r="DE146" s="295" t="n">
        <v>86</v>
      </c>
      <c r="DF146" s="295" t="n">
        <v>136</v>
      </c>
      <c r="DG146" s="295" t="n">
        <v>5</v>
      </c>
      <c r="DH146" s="295" t="n">
        <v>3</v>
      </c>
      <c r="DI146" s="295" t="n">
        <v>8</v>
      </c>
      <c r="DJ146" s="295" t="n">
        <v>11</v>
      </c>
      <c r="DK146" s="295" t="n">
        <v>20</v>
      </c>
      <c r="DL146" s="295" t="n">
        <v>49</v>
      </c>
      <c r="DM146" s="295" t="n">
        <v>119</v>
      </c>
      <c r="DN146" s="295" t="n">
        <v>269</v>
      </c>
      <c r="DO146" s="310" t="n">
        <v>980</v>
      </c>
      <c r="DQ146" s="295" t="s">
        <v>470</v>
      </c>
      <c r="DR146" s="295" t="n">
        <v>93</v>
      </c>
      <c r="DS146" s="295" t="n">
        <v>144</v>
      </c>
      <c r="DT146" s="295" t="n">
        <v>6</v>
      </c>
      <c r="DU146" s="295" t="n">
        <v>3</v>
      </c>
      <c r="DV146" s="295" t="n">
        <v>12</v>
      </c>
      <c r="DW146" s="295" t="n">
        <v>15</v>
      </c>
      <c r="DX146" s="295" t="n">
        <v>26</v>
      </c>
      <c r="DY146" s="295" t="n">
        <v>64</v>
      </c>
      <c r="DZ146" s="295" t="n">
        <v>166</v>
      </c>
      <c r="EA146" s="295" t="n">
        <v>382</v>
      </c>
      <c r="EB146" s="310" t="n">
        <v>1174</v>
      </c>
      <c r="ED146" s="295" t="s">
        <v>470</v>
      </c>
      <c r="EE146" s="295" t="n">
        <v>80</v>
      </c>
      <c r="EF146" s="295" t="n">
        <v>128</v>
      </c>
      <c r="EG146" s="295" t="n">
        <v>5</v>
      </c>
      <c r="EH146" s="295" t="n">
        <v>2</v>
      </c>
      <c r="EI146" s="295" t="n">
        <v>5</v>
      </c>
      <c r="EJ146" s="295" t="n">
        <v>7</v>
      </c>
      <c r="EK146" s="295" t="n">
        <v>15</v>
      </c>
      <c r="EL146" s="295" t="n">
        <v>34</v>
      </c>
      <c r="EM146" s="295" t="n">
        <v>78</v>
      </c>
      <c r="EN146" s="295" t="n">
        <v>181</v>
      </c>
      <c r="EO146" s="310" t="n">
        <v>872</v>
      </c>
      <c r="ER146" s="295" t="s">
        <v>470</v>
      </c>
      <c r="ES146" s="295" t="n">
        <v>14917940</v>
      </c>
      <c r="ET146" s="295" t="n">
        <v>1206950</v>
      </c>
      <c r="EU146" s="295" t="n">
        <v>1219456</v>
      </c>
      <c r="EV146" s="295" t="n">
        <v>1220101</v>
      </c>
      <c r="EW146" s="295" t="n">
        <v>1229103</v>
      </c>
      <c r="EX146" s="295" t="n">
        <v>1191119</v>
      </c>
      <c r="EY146" s="295" t="n">
        <v>1253053</v>
      </c>
      <c r="EZ146" s="295" t="n">
        <v>1163286</v>
      </c>
      <c r="FA146" s="295" t="n">
        <v>992413</v>
      </c>
      <c r="FB146" s="295" t="n">
        <v>888270</v>
      </c>
      <c r="FC146" s="295" t="n">
        <v>839166</v>
      </c>
      <c r="FD146" s="295" t="n">
        <v>787218</v>
      </c>
      <c r="FE146" s="295" t="n">
        <v>714489</v>
      </c>
      <c r="FF146" s="295" t="n">
        <v>611791</v>
      </c>
      <c r="FG146" s="295" t="n">
        <v>499213</v>
      </c>
      <c r="FH146" s="295" t="n">
        <v>419866</v>
      </c>
      <c r="FI146" s="295" t="n">
        <v>340873</v>
      </c>
      <c r="FJ146" s="310" t="n">
        <v>341573</v>
      </c>
      <c r="FM146" s="295" t="s">
        <v>470</v>
      </c>
      <c r="FN146" s="295" t="n">
        <v>7285612</v>
      </c>
      <c r="FO146" s="295" t="n">
        <v>616022</v>
      </c>
      <c r="FP146" s="295" t="n">
        <v>620832</v>
      </c>
      <c r="FQ146" s="295" t="n">
        <v>621445</v>
      </c>
      <c r="FR146" s="295" t="n">
        <v>624435</v>
      </c>
      <c r="FS146" s="295" t="n">
        <v>603187</v>
      </c>
      <c r="FT146" s="295" t="n">
        <v>633934</v>
      </c>
      <c r="FU146" s="295" t="n">
        <v>586355</v>
      </c>
      <c r="FV146" s="295" t="n">
        <v>495781</v>
      </c>
      <c r="FW146" s="295" t="n">
        <v>438450</v>
      </c>
      <c r="FX146" s="295" t="n">
        <v>404987</v>
      </c>
      <c r="FY146" s="295" t="n">
        <v>372731</v>
      </c>
      <c r="FZ146" s="295" t="n">
        <v>335470</v>
      </c>
      <c r="GA146" s="295" t="n">
        <v>286006</v>
      </c>
      <c r="GB146" s="295" t="n">
        <v>225317</v>
      </c>
      <c r="GC146" s="295" t="n">
        <v>176918</v>
      </c>
      <c r="GD146" s="295" t="n">
        <v>131804</v>
      </c>
      <c r="GE146" s="310" t="n">
        <v>111938</v>
      </c>
      <c r="GH146" s="295" t="s">
        <v>470</v>
      </c>
      <c r="GI146" s="295" t="n">
        <v>7632328</v>
      </c>
      <c r="GJ146" s="295" t="n">
        <v>590928</v>
      </c>
      <c r="GK146" s="295" t="n">
        <v>598624</v>
      </c>
      <c r="GL146" s="295" t="n">
        <v>598656</v>
      </c>
      <c r="GM146" s="295" t="n">
        <v>604668</v>
      </c>
      <c r="GN146" s="295" t="n">
        <v>587932</v>
      </c>
      <c r="GO146" s="295" t="n">
        <v>619119</v>
      </c>
      <c r="GP146" s="295" t="n">
        <v>576931</v>
      </c>
      <c r="GQ146" s="295" t="n">
        <v>496632</v>
      </c>
      <c r="GR146" s="295" t="n">
        <v>449820</v>
      </c>
      <c r="GS146" s="295" t="n">
        <v>434179</v>
      </c>
      <c r="GT146" s="295" t="n">
        <v>414487</v>
      </c>
      <c r="GU146" s="295" t="n">
        <v>379019</v>
      </c>
      <c r="GV146" s="295" t="n">
        <v>325785</v>
      </c>
      <c r="GW146" s="295" t="n">
        <v>273896</v>
      </c>
      <c r="GX146" s="295" t="n">
        <v>242948</v>
      </c>
      <c r="GY146" s="295" t="n">
        <v>209069</v>
      </c>
      <c r="GZ146" s="310" t="n">
        <v>229635</v>
      </c>
      <c r="HC146" s="196" t="s">
        <v>186</v>
      </c>
      <c r="HD146" s="197" t="s">
        <v>186</v>
      </c>
      <c r="HE146" s="197" t="n">
        <v>1</v>
      </c>
      <c r="HF146" s="198" t="n">
        <f aca="false">B144-S144</f>
        <v>691492</v>
      </c>
      <c r="HG146" s="198" t="n">
        <f aca="false">S144</f>
        <v>9300</v>
      </c>
      <c r="HH146" s="199" t="n">
        <f aca="false">HG146/HF146</f>
        <v>0.0134491794554384</v>
      </c>
      <c r="HI146" s="200" t="n">
        <f aca="false">2*HE146*HH146/(2+HE146*HH146)</f>
        <v>0.013359343352362</v>
      </c>
      <c r="HK146" s="196" t="s">
        <v>186</v>
      </c>
      <c r="HL146" s="197" t="s">
        <v>186</v>
      </c>
      <c r="HM146" s="197" t="n">
        <v>1</v>
      </c>
      <c r="HN146" s="198" t="n">
        <f aca="false">B144*0.51-AX144</f>
        <v>352182.92</v>
      </c>
      <c r="HO146" s="198" t="n">
        <f aca="false">AX144</f>
        <v>5221</v>
      </c>
      <c r="HP146" s="199" t="n">
        <f aca="false">HO146/HN146</f>
        <v>0.0148246825825625</v>
      </c>
      <c r="HQ146" s="200" t="n">
        <f aca="false">2*HM146*HP146/(2+HM146*HP146)</f>
        <v>0.0147156054923454</v>
      </c>
      <c r="HS146" s="196" t="s">
        <v>186</v>
      </c>
      <c r="HT146" s="313" t="n">
        <v>0</v>
      </c>
      <c r="HU146" s="313" t="n">
        <v>1</v>
      </c>
      <c r="HV146" s="314" t="n">
        <f aca="false">B144*0.49-CC144</f>
        <v>339325.08</v>
      </c>
      <c r="HW146" s="314" t="n">
        <f aca="false">CC144</f>
        <v>4063</v>
      </c>
      <c r="HX146" s="199" t="n">
        <f aca="false">HW146/HV146</f>
        <v>0.01197376863508</v>
      </c>
      <c r="HY146" s="200" t="n">
        <f aca="false">2*HU146*HX146/(2+HU146*HX146)</f>
        <v>0.0119025096864985</v>
      </c>
      <c r="HZ146" s="160" t="n">
        <f aca="false">HV146+HN146-HF146</f>
        <v>16</v>
      </c>
      <c r="IA146" s="160" t="n">
        <f aca="false">HW146+HO146-HG146</f>
        <v>-16</v>
      </c>
      <c r="IB146" s="79" t="s">
        <v>75</v>
      </c>
      <c r="IC146" s="80" t="n">
        <v>3496</v>
      </c>
      <c r="ID146" s="80" t="n">
        <v>4645</v>
      </c>
      <c r="IE146" s="80" t="n">
        <v>5231</v>
      </c>
      <c r="IF146" s="80" t="n">
        <v>5515</v>
      </c>
      <c r="IG146" s="80" t="n">
        <v>5730</v>
      </c>
      <c r="IH146" s="80" t="n">
        <v>5933</v>
      </c>
      <c r="II146" s="79" t="s">
        <v>75</v>
      </c>
      <c r="IJ146" s="80" t="n">
        <v>787</v>
      </c>
      <c r="IK146" s="79" t="s">
        <v>75</v>
      </c>
      <c r="IL146" s="80" t="n">
        <v>2709</v>
      </c>
    </row>
    <row r="147" customFormat="false" ht="15" hidden="false" customHeight="false" outlineLevel="0" collapsed="false">
      <c r="A147" s="295" t="s">
        <v>516</v>
      </c>
      <c r="B147" s="295" t="n">
        <v>185339</v>
      </c>
      <c r="C147" s="295" t="n">
        <v>287</v>
      </c>
      <c r="D147" s="295" t="n">
        <v>24617</v>
      </c>
      <c r="E147" s="295" t="n">
        <v>46521</v>
      </c>
      <c r="F147" s="295" t="n">
        <v>46791</v>
      </c>
      <c r="G147" s="295" t="n">
        <v>37203</v>
      </c>
      <c r="H147" s="295" t="n">
        <v>21127</v>
      </c>
      <c r="I147" s="295" t="n">
        <v>6059</v>
      </c>
      <c r="J147" s="295" t="n">
        <v>476</v>
      </c>
      <c r="K147" s="295" t="n">
        <v>26</v>
      </c>
      <c r="L147" s="310" t="n">
        <v>2232</v>
      </c>
      <c r="N147" s="295" t="s">
        <v>516</v>
      </c>
      <c r="O147" s="295" t="n">
        <v>81508</v>
      </c>
      <c r="P147" s="295" t="n">
        <v>1061</v>
      </c>
      <c r="Q147" s="295" t="n">
        <v>519</v>
      </c>
      <c r="R147" s="295" t="n">
        <v>1058</v>
      </c>
      <c r="S147" s="295" t="n">
        <v>2638</v>
      </c>
      <c r="T147" s="295" t="n">
        <v>109</v>
      </c>
      <c r="U147" s="295" t="n">
        <v>118</v>
      </c>
      <c r="V147" s="295" t="n">
        <v>68</v>
      </c>
      <c r="W147" s="295" t="n">
        <v>57</v>
      </c>
      <c r="X147" s="295" t="n">
        <v>176</v>
      </c>
      <c r="Y147" s="295" t="n">
        <v>239</v>
      </c>
      <c r="Z147" s="295" t="n">
        <v>580</v>
      </c>
      <c r="AA147" s="310" t="n">
        <v>795</v>
      </c>
      <c r="AB147" s="295"/>
      <c r="AC147" s="295" t="s">
        <v>516</v>
      </c>
      <c r="AD147" s="295" t="n">
        <v>919</v>
      </c>
      <c r="AE147" s="295" t="n">
        <v>965</v>
      </c>
      <c r="AF147" s="295" t="n">
        <v>1142</v>
      </c>
      <c r="AG147" s="295" t="n">
        <v>1459</v>
      </c>
      <c r="AH147" s="295" t="n">
        <v>2011</v>
      </c>
      <c r="AI147" s="295" t="n">
        <v>326</v>
      </c>
      <c r="AJ147" s="295" t="n">
        <v>4472</v>
      </c>
      <c r="AK147" s="295" t="n">
        <v>5871</v>
      </c>
      <c r="AL147" s="295" t="n">
        <v>7192</v>
      </c>
      <c r="AM147" s="295" t="n">
        <v>8857</v>
      </c>
      <c r="AN147" s="295" t="n">
        <v>11249</v>
      </c>
      <c r="AO147" s="295" t="n">
        <v>12047</v>
      </c>
      <c r="AP147" s="295" t="n">
        <v>17046</v>
      </c>
      <c r="AQ147" s="310" t="n">
        <v>238</v>
      </c>
      <c r="AS147" s="295" t="s">
        <v>516</v>
      </c>
      <c r="AT147" s="295" t="n">
        <v>42608</v>
      </c>
      <c r="AU147" s="295" t="n">
        <v>606</v>
      </c>
      <c r="AV147" s="295" t="n">
        <v>287</v>
      </c>
      <c r="AW147" s="295" t="n">
        <v>566</v>
      </c>
      <c r="AX147" s="295" t="n">
        <v>1459</v>
      </c>
      <c r="AY147" s="295" t="n">
        <v>63</v>
      </c>
      <c r="AZ147" s="295" t="n">
        <v>62</v>
      </c>
      <c r="BA147" s="295" t="n">
        <v>39</v>
      </c>
      <c r="BB147" s="295" t="n">
        <v>30</v>
      </c>
      <c r="BC147" s="295" t="n">
        <v>107</v>
      </c>
      <c r="BD147" s="295" t="n">
        <v>141</v>
      </c>
      <c r="BE147" s="295" t="n">
        <v>403</v>
      </c>
      <c r="BF147" s="310" t="n">
        <v>583</v>
      </c>
      <c r="BG147" s="295"/>
      <c r="BH147" s="295" t="s">
        <v>516</v>
      </c>
      <c r="BI147" s="295" t="n">
        <v>646</v>
      </c>
      <c r="BJ147" s="295" t="n">
        <v>652</v>
      </c>
      <c r="BK147" s="295" t="n">
        <v>715</v>
      </c>
      <c r="BL147" s="295" t="n">
        <v>904</v>
      </c>
      <c r="BM147" s="295" t="n">
        <v>1246</v>
      </c>
      <c r="BN147" s="295" t="n">
        <v>2072</v>
      </c>
      <c r="BO147" s="295" t="n">
        <v>2848</v>
      </c>
      <c r="BP147" s="295" t="n">
        <v>3725</v>
      </c>
      <c r="BQ147" s="295" t="n">
        <v>4494</v>
      </c>
      <c r="BR147" s="295" t="n">
        <v>5238</v>
      </c>
      <c r="BS147" s="295" t="n">
        <v>5865</v>
      </c>
      <c r="BT147" s="295" t="n">
        <v>5527</v>
      </c>
      <c r="BU147" s="295" t="n">
        <v>5670</v>
      </c>
      <c r="BV147" s="310" t="n">
        <v>119</v>
      </c>
      <c r="BX147" s="295" t="s">
        <v>516</v>
      </c>
      <c r="BY147" s="295" t="n">
        <v>38865</v>
      </c>
      <c r="BZ147" s="295" t="n">
        <v>453</v>
      </c>
      <c r="CA147" s="295" t="n">
        <v>232</v>
      </c>
      <c r="CB147" s="295" t="n">
        <v>492</v>
      </c>
      <c r="CC147" s="295" t="n">
        <v>1177</v>
      </c>
      <c r="CD147" s="295" t="n">
        <v>46</v>
      </c>
      <c r="CE147" s="295" t="n">
        <v>56</v>
      </c>
      <c r="CF147" s="295" t="n">
        <v>29</v>
      </c>
      <c r="CG147" s="295" t="n">
        <v>27</v>
      </c>
      <c r="CH147" s="295" t="n">
        <v>69</v>
      </c>
      <c r="CI147" s="295" t="n">
        <v>97</v>
      </c>
      <c r="CJ147" s="295" t="n">
        <v>177</v>
      </c>
      <c r="CK147" s="310" t="n">
        <v>211</v>
      </c>
      <c r="CL147" s="295"/>
      <c r="CM147" s="295" t="s">
        <v>516</v>
      </c>
      <c r="CN147" s="295" t="n">
        <v>270</v>
      </c>
      <c r="CO147" s="295" t="n">
        <v>313</v>
      </c>
      <c r="CP147" s="295" t="n">
        <v>426</v>
      </c>
      <c r="CQ147" s="295" t="n">
        <v>554</v>
      </c>
      <c r="CR147" s="295" t="n">
        <v>764</v>
      </c>
      <c r="CS147" s="295" t="n">
        <v>1187</v>
      </c>
      <c r="CT147" s="295" t="n">
        <v>1621</v>
      </c>
      <c r="CU147" s="295" t="n">
        <v>2145</v>
      </c>
      <c r="CV147" s="295" t="n">
        <v>2694</v>
      </c>
      <c r="CW147" s="295" t="n">
        <v>3615</v>
      </c>
      <c r="CX147" s="295" t="n">
        <v>5383</v>
      </c>
      <c r="CY147" s="295" t="n">
        <v>6516</v>
      </c>
      <c r="CZ147" s="295" t="n">
        <v>11375</v>
      </c>
      <c r="DA147" s="310" t="n">
        <v>113</v>
      </c>
      <c r="DD147" s="295" t="s">
        <v>473</v>
      </c>
      <c r="DE147" s="295" t="n">
        <v>52</v>
      </c>
      <c r="DF147" s="295" t="n">
        <v>149</v>
      </c>
      <c r="DG147" s="295" t="n">
        <v>5</v>
      </c>
      <c r="DH147" s="295" t="n">
        <v>2</v>
      </c>
      <c r="DI147" s="295" t="n">
        <v>8</v>
      </c>
      <c r="DJ147" s="295" t="n">
        <v>8</v>
      </c>
      <c r="DK147" s="295" t="n">
        <v>14</v>
      </c>
      <c r="DL147" s="295" t="n">
        <v>39</v>
      </c>
      <c r="DM147" s="295" t="n">
        <v>109</v>
      </c>
      <c r="DN147" s="295" t="n">
        <v>235</v>
      </c>
      <c r="DO147" s="310" t="n">
        <v>795</v>
      </c>
      <c r="DQ147" s="295" t="s">
        <v>473</v>
      </c>
      <c r="DR147" s="295" t="n">
        <v>56</v>
      </c>
      <c r="DS147" s="295" t="n">
        <v>169</v>
      </c>
      <c r="DT147" s="295" t="n">
        <v>5</v>
      </c>
      <c r="DU147" s="295" t="n">
        <v>3</v>
      </c>
      <c r="DV147" s="295" t="n">
        <v>12</v>
      </c>
      <c r="DW147" s="295" t="n">
        <v>9</v>
      </c>
      <c r="DX147" s="295" t="n">
        <v>19</v>
      </c>
      <c r="DY147" s="295" t="n">
        <v>46</v>
      </c>
      <c r="DZ147" s="295" t="n">
        <v>138</v>
      </c>
      <c r="EA147" s="295" t="n">
        <v>311</v>
      </c>
      <c r="EB147" s="310" t="n">
        <v>916</v>
      </c>
      <c r="ED147" s="295" t="s">
        <v>473</v>
      </c>
      <c r="EE147" s="295" t="n">
        <v>47</v>
      </c>
      <c r="EF147" s="295" t="n">
        <v>129</v>
      </c>
      <c r="EG147" s="295" t="n">
        <v>4</v>
      </c>
      <c r="EH147" s="295" t="n">
        <v>2</v>
      </c>
      <c r="EI147" s="295" t="n">
        <v>4</v>
      </c>
      <c r="EJ147" s="295" t="n">
        <v>6</v>
      </c>
      <c r="EK147" s="295" t="n">
        <v>8</v>
      </c>
      <c r="EL147" s="295" t="n">
        <v>32</v>
      </c>
      <c r="EM147" s="295" t="n">
        <v>80</v>
      </c>
      <c r="EN147" s="295" t="n">
        <v>170</v>
      </c>
      <c r="EO147" s="310" t="n">
        <v>716</v>
      </c>
      <c r="ER147" s="295" t="s">
        <v>473</v>
      </c>
      <c r="ES147" s="295" t="n">
        <v>380612</v>
      </c>
      <c r="ET147" s="295" t="n">
        <v>41327</v>
      </c>
      <c r="EU147" s="295" t="n">
        <v>39289</v>
      </c>
      <c r="EV147" s="295" t="n">
        <v>39350</v>
      </c>
      <c r="EW147" s="295" t="n">
        <v>36349</v>
      </c>
      <c r="EX147" s="295" t="n">
        <v>32529</v>
      </c>
      <c r="EY147" s="295" t="n">
        <v>30705</v>
      </c>
      <c r="EZ147" s="295" t="n">
        <v>27834</v>
      </c>
      <c r="FA147" s="295" t="n">
        <v>23218</v>
      </c>
      <c r="FB147" s="295" t="n">
        <v>20410</v>
      </c>
      <c r="FC147" s="295" t="n">
        <v>18943</v>
      </c>
      <c r="FD147" s="295" t="n">
        <v>17391</v>
      </c>
      <c r="FE147" s="295" t="n">
        <v>14679</v>
      </c>
      <c r="FF147" s="295" t="n">
        <v>11291</v>
      </c>
      <c r="FG147" s="295" t="n">
        <v>8989</v>
      </c>
      <c r="FH147" s="295" t="n">
        <v>7366</v>
      </c>
      <c r="FI147" s="295" t="n">
        <v>5670</v>
      </c>
      <c r="FJ147" s="310" t="n">
        <v>5272</v>
      </c>
      <c r="FM147" s="295" t="s">
        <v>473</v>
      </c>
      <c r="FN147" s="295" t="n">
        <v>190882</v>
      </c>
      <c r="FO147" s="295" t="n">
        <v>20944</v>
      </c>
      <c r="FP147" s="295" t="n">
        <v>19842</v>
      </c>
      <c r="FQ147" s="295" t="n">
        <v>19915</v>
      </c>
      <c r="FR147" s="295" t="n">
        <v>18520</v>
      </c>
      <c r="FS147" s="295" t="n">
        <v>16570</v>
      </c>
      <c r="FT147" s="295" t="n">
        <v>15650</v>
      </c>
      <c r="FU147" s="295" t="n">
        <v>14173</v>
      </c>
      <c r="FV147" s="295" t="n">
        <v>11833</v>
      </c>
      <c r="FW147" s="295" t="n">
        <v>10433</v>
      </c>
      <c r="FX147" s="295" t="n">
        <v>9685</v>
      </c>
      <c r="FY147" s="295" t="n">
        <v>8750</v>
      </c>
      <c r="FZ147" s="295" t="n">
        <v>7387</v>
      </c>
      <c r="GA147" s="295" t="n">
        <v>5474</v>
      </c>
      <c r="GB147" s="295" t="n">
        <v>4163</v>
      </c>
      <c r="GC147" s="295" t="n">
        <v>3263</v>
      </c>
      <c r="GD147" s="295" t="n">
        <v>2361</v>
      </c>
      <c r="GE147" s="310" t="n">
        <v>1919</v>
      </c>
      <c r="GH147" s="295" t="s">
        <v>473</v>
      </c>
      <c r="GI147" s="295" t="n">
        <v>189730</v>
      </c>
      <c r="GJ147" s="295" t="n">
        <v>20383</v>
      </c>
      <c r="GK147" s="295" t="n">
        <v>19447</v>
      </c>
      <c r="GL147" s="295" t="n">
        <v>19435</v>
      </c>
      <c r="GM147" s="295" t="n">
        <v>17829</v>
      </c>
      <c r="GN147" s="295" t="n">
        <v>15959</v>
      </c>
      <c r="GO147" s="295" t="n">
        <v>15055</v>
      </c>
      <c r="GP147" s="295" t="n">
        <v>13661</v>
      </c>
      <c r="GQ147" s="295" t="n">
        <v>11385</v>
      </c>
      <c r="GR147" s="295" t="n">
        <v>9977</v>
      </c>
      <c r="GS147" s="295" t="n">
        <v>9258</v>
      </c>
      <c r="GT147" s="295" t="n">
        <v>8641</v>
      </c>
      <c r="GU147" s="295" t="n">
        <v>7292</v>
      </c>
      <c r="GV147" s="295" t="n">
        <v>5817</v>
      </c>
      <c r="GW147" s="295" t="n">
        <v>4826</v>
      </c>
      <c r="GX147" s="295" t="n">
        <v>4103</v>
      </c>
      <c r="GY147" s="295" t="n">
        <v>3309</v>
      </c>
      <c r="GZ147" s="310" t="n">
        <v>3353</v>
      </c>
      <c r="HC147" s="203" t="s">
        <v>188</v>
      </c>
      <c r="HD147" s="204" t="s">
        <v>189</v>
      </c>
      <c r="HE147" s="204" t="n">
        <v>1</v>
      </c>
      <c r="HF147" s="205" t="n">
        <f aca="false">ET144-HF146</f>
        <v>2662626</v>
      </c>
      <c r="HG147" s="205" t="n">
        <f aca="false">T144+U144+V144+W144</f>
        <v>1612</v>
      </c>
      <c r="HH147" s="206" t="n">
        <f aca="false">HG147/HF147</f>
        <v>0.000605417358652699</v>
      </c>
      <c r="HI147" s="207" t="n">
        <f aca="false">2*HE147*HH147/(2+HE147*HH147)</f>
        <v>0.000605234149022765</v>
      </c>
      <c r="HK147" s="203" t="s">
        <v>188</v>
      </c>
      <c r="HL147" s="204" t="s">
        <v>189</v>
      </c>
      <c r="HM147" s="204" t="n">
        <v>1</v>
      </c>
      <c r="HN147" s="205" t="n">
        <f aca="false">FO144-HN146</f>
        <v>1354347.08</v>
      </c>
      <c r="HO147" s="205" t="n">
        <f aca="false">AY144+AZ144+BA144+BB144</f>
        <v>867</v>
      </c>
      <c r="HP147" s="206" t="n">
        <f aca="false">HO147/HN147</f>
        <v>0.000640160866297286</v>
      </c>
      <c r="HQ147" s="207" t="n">
        <f aca="false">2*HM147*HP147/(2+HM147*HP147)</f>
        <v>0.000639956028894362</v>
      </c>
      <c r="HS147" s="203" t="s">
        <v>188</v>
      </c>
      <c r="HT147" s="316" t="n">
        <v>41730</v>
      </c>
      <c r="HU147" s="316" t="n">
        <v>1</v>
      </c>
      <c r="HV147" s="205" t="n">
        <f aca="false">GJ144-HV146</f>
        <v>1308262.92</v>
      </c>
      <c r="HW147" s="317" t="n">
        <f aca="false">CD144+CE144+CF144+CG144</f>
        <v>745</v>
      </c>
      <c r="HX147" s="206" t="n">
        <f aca="false">HW147/HV147</f>
        <v>0.00056945739928179</v>
      </c>
      <c r="HY147" s="207" t="n">
        <f aca="false">2*HU147*HX147/(2+HU147*HX147)</f>
        <v>0.000569295304570008</v>
      </c>
      <c r="HZ147" s="160" t="n">
        <f aca="false">HV147+HN147-HF147</f>
        <v>-16</v>
      </c>
      <c r="IA147" s="160" t="n">
        <f aca="false">HW147+HO147-HG147</f>
        <v>0</v>
      </c>
    </row>
    <row r="148" customFormat="false" ht="15" hidden="false" customHeight="false" outlineLevel="0" collapsed="false">
      <c r="A148" s="295" t="s">
        <v>473</v>
      </c>
      <c r="B148" s="295" t="n">
        <v>6969</v>
      </c>
      <c r="C148" s="295" t="n">
        <v>54</v>
      </c>
      <c r="D148" s="295" t="n">
        <v>1288</v>
      </c>
      <c r="E148" s="295" t="n">
        <v>1958</v>
      </c>
      <c r="F148" s="295" t="n">
        <v>1684</v>
      </c>
      <c r="G148" s="295" t="n">
        <v>1192</v>
      </c>
      <c r="H148" s="295" t="n">
        <v>599</v>
      </c>
      <c r="I148" s="295" t="n">
        <v>162</v>
      </c>
      <c r="J148" s="295" t="n">
        <v>8</v>
      </c>
      <c r="K148" s="295" t="n">
        <v>0</v>
      </c>
      <c r="L148" s="310" t="n">
        <v>24</v>
      </c>
      <c r="N148" s="295" t="s">
        <v>473</v>
      </c>
      <c r="O148" s="295" t="n">
        <v>1977</v>
      </c>
      <c r="P148" s="295" t="n">
        <v>61</v>
      </c>
      <c r="Q148" s="295" t="n">
        <v>12</v>
      </c>
      <c r="R148" s="295" t="n">
        <v>31</v>
      </c>
      <c r="S148" s="295" t="n">
        <v>104</v>
      </c>
      <c r="T148" s="295" t="n">
        <v>6</v>
      </c>
      <c r="U148" s="295" t="n">
        <v>4</v>
      </c>
      <c r="V148" s="295" t="n">
        <v>3</v>
      </c>
      <c r="W148" s="295" t="n">
        <v>2</v>
      </c>
      <c r="X148" s="295" t="n">
        <v>5</v>
      </c>
      <c r="Y148" s="295" t="n">
        <v>13</v>
      </c>
      <c r="Z148" s="295" t="n">
        <v>27</v>
      </c>
      <c r="AA148" s="310" t="n">
        <v>31</v>
      </c>
      <c r="AB148" s="295"/>
      <c r="AC148" s="295" t="s">
        <v>473</v>
      </c>
      <c r="AD148" s="295" t="n">
        <v>23</v>
      </c>
      <c r="AE148" s="295" t="n">
        <v>22</v>
      </c>
      <c r="AF148" s="295" t="n">
        <v>25</v>
      </c>
      <c r="AG148" s="295" t="n">
        <v>34</v>
      </c>
      <c r="AH148" s="295" t="n">
        <v>59</v>
      </c>
      <c r="AI148" s="295" t="n">
        <v>83</v>
      </c>
      <c r="AJ148" s="295" t="n">
        <v>125</v>
      </c>
      <c r="AK148" s="295" t="n">
        <v>157</v>
      </c>
      <c r="AL148" s="295" t="n">
        <v>169</v>
      </c>
      <c r="AM148" s="295" t="n">
        <v>215</v>
      </c>
      <c r="AN148" s="295" t="n">
        <v>245</v>
      </c>
      <c r="AO148" s="295" t="n">
        <v>242</v>
      </c>
      <c r="AP148" s="295" t="n">
        <v>383</v>
      </c>
      <c r="AQ148" s="310" t="n">
        <v>0</v>
      </c>
      <c r="AS148" s="295" t="s">
        <v>473</v>
      </c>
      <c r="AT148" s="295" t="n">
        <v>1078</v>
      </c>
      <c r="AU148" s="295" t="n">
        <v>37</v>
      </c>
      <c r="AV148" s="295" t="n">
        <v>6</v>
      </c>
      <c r="AW148" s="295" t="n">
        <v>17</v>
      </c>
      <c r="AX148" s="295" t="n">
        <v>60</v>
      </c>
      <c r="AY148" s="295" t="n">
        <v>3</v>
      </c>
      <c r="AZ148" s="295" t="n">
        <v>3</v>
      </c>
      <c r="BA148" s="295" t="n">
        <v>2</v>
      </c>
      <c r="BB148" s="295" t="n">
        <v>1</v>
      </c>
      <c r="BC148" s="295" t="n">
        <v>3</v>
      </c>
      <c r="BD148" s="295" t="n">
        <v>8</v>
      </c>
      <c r="BE148" s="295" t="n">
        <v>22</v>
      </c>
      <c r="BF148" s="310" t="n">
        <v>21</v>
      </c>
      <c r="BG148" s="295"/>
      <c r="BH148" s="295" t="s">
        <v>473</v>
      </c>
      <c r="BI148" s="295" t="n">
        <v>16</v>
      </c>
      <c r="BJ148" s="295" t="n">
        <v>12</v>
      </c>
      <c r="BK148" s="295" t="n">
        <v>20</v>
      </c>
      <c r="BL148" s="295" t="n">
        <v>22</v>
      </c>
      <c r="BM148" s="295" t="n">
        <v>36</v>
      </c>
      <c r="BN148" s="295" t="n">
        <v>49</v>
      </c>
      <c r="BO148" s="295" t="n">
        <v>84</v>
      </c>
      <c r="BP148" s="295" t="n">
        <v>93</v>
      </c>
      <c r="BQ148" s="295" t="n">
        <v>102</v>
      </c>
      <c r="BR148" s="295" t="n">
        <v>129</v>
      </c>
      <c r="BS148" s="295" t="n">
        <v>133</v>
      </c>
      <c r="BT148" s="295" t="n">
        <v>125</v>
      </c>
      <c r="BU148" s="295" t="n">
        <v>134</v>
      </c>
      <c r="BV148" s="310" t="n">
        <v>0</v>
      </c>
      <c r="BX148" s="295" t="s">
        <v>473</v>
      </c>
      <c r="BY148" s="295" t="n">
        <v>897</v>
      </c>
      <c r="BZ148" s="295" t="n">
        <v>24</v>
      </c>
      <c r="CA148" s="295" t="n">
        <v>6</v>
      </c>
      <c r="CB148" s="295" t="n">
        <v>14</v>
      </c>
      <c r="CC148" s="295" t="n">
        <v>44</v>
      </c>
      <c r="CD148" s="295" t="n">
        <v>3</v>
      </c>
      <c r="CE148" s="295" t="n">
        <v>1</v>
      </c>
      <c r="CF148" s="295" t="n">
        <v>1</v>
      </c>
      <c r="CG148" s="295" t="n">
        <v>1</v>
      </c>
      <c r="CH148" s="295" t="n">
        <v>2</v>
      </c>
      <c r="CI148" s="295" t="n">
        <v>5</v>
      </c>
      <c r="CJ148" s="295" t="n">
        <v>5</v>
      </c>
      <c r="CK148" s="310" t="n">
        <v>10</v>
      </c>
      <c r="CL148" s="295"/>
      <c r="CM148" s="295" t="s">
        <v>473</v>
      </c>
      <c r="CN148" s="295" t="n">
        <v>7</v>
      </c>
      <c r="CO148" s="295" t="n">
        <v>10</v>
      </c>
      <c r="CP148" s="295" t="n">
        <v>5</v>
      </c>
      <c r="CQ148" s="295" t="n">
        <v>12</v>
      </c>
      <c r="CR148" s="295" t="n">
        <v>23</v>
      </c>
      <c r="CS148" s="295" t="n">
        <v>34</v>
      </c>
      <c r="CT148" s="295" t="n">
        <v>41</v>
      </c>
      <c r="CU148" s="295" t="n">
        <v>64</v>
      </c>
      <c r="CV148" s="295" t="n">
        <v>67</v>
      </c>
      <c r="CW148" s="295" t="n">
        <v>85</v>
      </c>
      <c r="CX148" s="295" t="n">
        <v>112</v>
      </c>
      <c r="CY148" s="295" t="n">
        <v>117</v>
      </c>
      <c r="CZ148" s="295" t="n">
        <v>248</v>
      </c>
      <c r="DA148" s="310" t="n">
        <v>0</v>
      </c>
      <c r="DD148" s="295" t="s">
        <v>474</v>
      </c>
      <c r="DE148" s="295" t="n">
        <v>84</v>
      </c>
      <c r="DF148" s="295" t="n">
        <v>127</v>
      </c>
      <c r="DG148" s="295" t="n">
        <v>6</v>
      </c>
      <c r="DH148" s="295" t="n">
        <v>2</v>
      </c>
      <c r="DI148" s="295" t="n">
        <v>7</v>
      </c>
      <c r="DJ148" s="295" t="n">
        <v>8</v>
      </c>
      <c r="DK148" s="295" t="n">
        <v>18</v>
      </c>
      <c r="DL148" s="295" t="n">
        <v>43</v>
      </c>
      <c r="DM148" s="295" t="n">
        <v>113</v>
      </c>
      <c r="DN148" s="295" t="n">
        <v>250</v>
      </c>
      <c r="DO148" s="310" t="n">
        <v>946</v>
      </c>
      <c r="DQ148" s="295" t="s">
        <v>474</v>
      </c>
      <c r="DR148" s="295" t="n">
        <v>89</v>
      </c>
      <c r="DS148" s="295" t="n">
        <v>140</v>
      </c>
      <c r="DT148" s="295" t="n">
        <v>6</v>
      </c>
      <c r="DU148" s="295" t="n">
        <v>3</v>
      </c>
      <c r="DV148" s="295" t="n">
        <v>11</v>
      </c>
      <c r="DW148" s="295" t="n">
        <v>12</v>
      </c>
      <c r="DX148" s="295" t="n">
        <v>23</v>
      </c>
      <c r="DY148" s="295" t="n">
        <v>57</v>
      </c>
      <c r="DZ148" s="295" t="n">
        <v>158</v>
      </c>
      <c r="EA148" s="295" t="n">
        <v>349</v>
      </c>
      <c r="EB148" s="310" t="n">
        <v>1133</v>
      </c>
      <c r="ED148" s="295" t="s">
        <v>474</v>
      </c>
      <c r="EE148" s="295" t="n">
        <v>78</v>
      </c>
      <c r="EF148" s="295" t="n">
        <v>114</v>
      </c>
      <c r="EG148" s="295" t="n">
        <v>6</v>
      </c>
      <c r="EH148" s="295" t="n">
        <v>2</v>
      </c>
      <c r="EI148" s="295" t="n">
        <v>4</v>
      </c>
      <c r="EJ148" s="295" t="n">
        <v>5</v>
      </c>
      <c r="EK148" s="295" t="n">
        <v>14</v>
      </c>
      <c r="EL148" s="295" t="n">
        <v>30</v>
      </c>
      <c r="EM148" s="295" t="n">
        <v>73</v>
      </c>
      <c r="EN148" s="295" t="n">
        <v>173</v>
      </c>
      <c r="EO148" s="310" t="n">
        <v>843</v>
      </c>
      <c r="ER148" s="295" t="s">
        <v>474</v>
      </c>
      <c r="ES148" s="295" t="n">
        <v>3311280</v>
      </c>
      <c r="ET148" s="295" t="n">
        <v>244834</v>
      </c>
      <c r="EU148" s="295" t="n">
        <v>268929</v>
      </c>
      <c r="EV148" s="295" t="n">
        <v>277601</v>
      </c>
      <c r="EW148" s="295" t="n">
        <v>273888</v>
      </c>
      <c r="EX148" s="295" t="n">
        <v>275886</v>
      </c>
      <c r="EY148" s="295" t="n">
        <v>295705</v>
      </c>
      <c r="EZ148" s="295" t="n">
        <v>250634</v>
      </c>
      <c r="FA148" s="295" t="n">
        <v>203282</v>
      </c>
      <c r="FB148" s="295" t="n">
        <v>192766</v>
      </c>
      <c r="FC148" s="295" t="n">
        <v>182961</v>
      </c>
      <c r="FD148" s="295" t="n">
        <v>172971</v>
      </c>
      <c r="FE148" s="295" t="n">
        <v>160458</v>
      </c>
      <c r="FF148" s="295" t="n">
        <v>138774</v>
      </c>
      <c r="FG148" s="295" t="n">
        <v>117056</v>
      </c>
      <c r="FH148" s="295" t="n">
        <v>98506</v>
      </c>
      <c r="FI148" s="295" t="n">
        <v>77195</v>
      </c>
      <c r="FJ148" s="310" t="n">
        <v>79834</v>
      </c>
      <c r="FM148" s="295" t="s">
        <v>474</v>
      </c>
      <c r="FN148" s="295" t="n">
        <v>1616282</v>
      </c>
      <c r="FO148" s="295" t="n">
        <v>124485</v>
      </c>
      <c r="FP148" s="295" t="n">
        <v>136436</v>
      </c>
      <c r="FQ148" s="295" t="n">
        <v>140969</v>
      </c>
      <c r="FR148" s="295" t="n">
        <v>138651</v>
      </c>
      <c r="FS148" s="295" t="n">
        <v>139616</v>
      </c>
      <c r="FT148" s="295" t="n">
        <v>148865</v>
      </c>
      <c r="FU148" s="295" t="n">
        <v>126551</v>
      </c>
      <c r="FV148" s="295" t="n">
        <v>102129</v>
      </c>
      <c r="FW148" s="295" t="n">
        <v>95817</v>
      </c>
      <c r="FX148" s="295" t="n">
        <v>88844</v>
      </c>
      <c r="FY148" s="295" t="n">
        <v>83029</v>
      </c>
      <c r="FZ148" s="295" t="n">
        <v>76066</v>
      </c>
      <c r="GA148" s="295" t="n">
        <v>64476</v>
      </c>
      <c r="GB148" s="295" t="n">
        <v>52683</v>
      </c>
      <c r="GC148" s="295" t="n">
        <v>41959</v>
      </c>
      <c r="GD148" s="295" t="n">
        <v>30259</v>
      </c>
      <c r="GE148" s="310" t="n">
        <v>25447</v>
      </c>
      <c r="GH148" s="295" t="s">
        <v>474</v>
      </c>
      <c r="GI148" s="295" t="n">
        <v>1694998</v>
      </c>
      <c r="GJ148" s="295" t="n">
        <v>120349</v>
      </c>
      <c r="GK148" s="295" t="n">
        <v>132493</v>
      </c>
      <c r="GL148" s="295" t="n">
        <v>136632</v>
      </c>
      <c r="GM148" s="295" t="n">
        <v>135237</v>
      </c>
      <c r="GN148" s="295" t="n">
        <v>136270</v>
      </c>
      <c r="GO148" s="295" t="n">
        <v>146840</v>
      </c>
      <c r="GP148" s="295" t="n">
        <v>124083</v>
      </c>
      <c r="GQ148" s="295" t="n">
        <v>101153</v>
      </c>
      <c r="GR148" s="295" t="n">
        <v>96949</v>
      </c>
      <c r="GS148" s="295" t="n">
        <v>94117</v>
      </c>
      <c r="GT148" s="295" t="n">
        <v>89942</v>
      </c>
      <c r="GU148" s="295" t="n">
        <v>84392</v>
      </c>
      <c r="GV148" s="295" t="n">
        <v>74298</v>
      </c>
      <c r="GW148" s="295" t="n">
        <v>64373</v>
      </c>
      <c r="GX148" s="295" t="n">
        <v>56547</v>
      </c>
      <c r="GY148" s="295" t="n">
        <v>46936</v>
      </c>
      <c r="GZ148" s="310" t="n">
        <v>54387</v>
      </c>
      <c r="HC148" s="196" t="s">
        <v>194</v>
      </c>
      <c r="HD148" s="197" t="s">
        <v>46</v>
      </c>
      <c r="HE148" s="197" t="n">
        <v>1</v>
      </c>
      <c r="HF148" s="198" t="n">
        <f aca="false">EU144</f>
        <v>3374055</v>
      </c>
      <c r="HG148" s="198" t="n">
        <f aca="false">X144</f>
        <v>804</v>
      </c>
      <c r="HH148" s="199" t="n">
        <f aca="false">HG148/HF148</f>
        <v>0.000238288943126298</v>
      </c>
      <c r="HI148" s="200" t="n">
        <f aca="false">2*HE148*HH148/(2+HE148*HH148)</f>
        <v>0.000238260555698295</v>
      </c>
      <c r="HK148" s="196" t="s">
        <v>194</v>
      </c>
      <c r="HL148" s="197" t="s">
        <v>46</v>
      </c>
      <c r="HM148" s="197" t="n">
        <v>1</v>
      </c>
      <c r="HN148" s="198" t="n">
        <f aca="false">FP144</f>
        <v>1715351</v>
      </c>
      <c r="HO148" s="198" t="n">
        <f aca="false">BC144</f>
        <v>452</v>
      </c>
      <c r="HP148" s="199" t="n">
        <f aca="false">HO148/HN148</f>
        <v>0.000263502921559494</v>
      </c>
      <c r="HQ148" s="200" t="n">
        <f aca="false">2*HM148*HP148/(2+HM148*HP148)</f>
        <v>0.000263468209238058</v>
      </c>
      <c r="HS148" s="196" t="s">
        <v>194</v>
      </c>
      <c r="HT148" s="313" t="n">
        <v>41887</v>
      </c>
      <c r="HU148" s="313" t="n">
        <v>1</v>
      </c>
      <c r="HV148" s="198" t="n">
        <f aca="false">GK144</f>
        <v>1658704</v>
      </c>
      <c r="HW148" s="314" t="n">
        <f aca="false">CH144</f>
        <v>351</v>
      </c>
      <c r="HX148" s="199" t="n">
        <f aca="false">HW148/HV148</f>
        <v>0.000211610992678621</v>
      </c>
      <c r="HY148" s="200" t="n">
        <f aca="false">2*HU148*HX148/(2+HU148*HX148)</f>
        <v>0.000211588605441203</v>
      </c>
      <c r="HZ148" s="160" t="n">
        <f aca="false">HV148+HN148-HF148</f>
        <v>0</v>
      </c>
      <c r="IA148" s="160" t="n">
        <f aca="false">HW148+HO148-HG148</f>
        <v>-1</v>
      </c>
    </row>
    <row r="149" customFormat="false" ht="15" hidden="false" customHeight="false" outlineLevel="0" collapsed="false">
      <c r="A149" s="295" t="s">
        <v>474</v>
      </c>
      <c r="B149" s="295" t="n">
        <v>53963</v>
      </c>
      <c r="C149" s="295" t="n">
        <v>180</v>
      </c>
      <c r="D149" s="295" t="n">
        <v>7808</v>
      </c>
      <c r="E149" s="295" t="n">
        <v>12707</v>
      </c>
      <c r="F149" s="295" t="n">
        <v>14543</v>
      </c>
      <c r="G149" s="295" t="n">
        <v>11253</v>
      </c>
      <c r="H149" s="295" t="n">
        <v>5635</v>
      </c>
      <c r="I149" s="295" t="n">
        <v>1438</v>
      </c>
      <c r="J149" s="295" t="n">
        <v>97</v>
      </c>
      <c r="K149" s="295" t="n">
        <v>0</v>
      </c>
      <c r="L149" s="310" t="n">
        <v>302</v>
      </c>
      <c r="N149" s="295" t="s">
        <v>474</v>
      </c>
      <c r="O149" s="295" t="n">
        <v>27699</v>
      </c>
      <c r="P149" s="295" t="n">
        <v>324</v>
      </c>
      <c r="Q149" s="295" t="n">
        <v>138</v>
      </c>
      <c r="R149" s="295" t="n">
        <v>226</v>
      </c>
      <c r="S149" s="295" t="n">
        <v>688</v>
      </c>
      <c r="T149" s="295" t="n">
        <v>30</v>
      </c>
      <c r="U149" s="295" t="n">
        <v>36</v>
      </c>
      <c r="V149" s="295" t="n">
        <v>25</v>
      </c>
      <c r="W149" s="295" t="n">
        <v>25</v>
      </c>
      <c r="X149" s="295" t="n">
        <v>62</v>
      </c>
      <c r="Y149" s="295" t="n">
        <v>72</v>
      </c>
      <c r="Z149" s="295" t="n">
        <v>188</v>
      </c>
      <c r="AA149" s="310" t="n">
        <v>219</v>
      </c>
      <c r="AB149" s="295"/>
      <c r="AC149" s="295" t="s">
        <v>474</v>
      </c>
      <c r="AD149" s="295" t="n">
        <v>229</v>
      </c>
      <c r="AE149" s="295" t="n">
        <v>232</v>
      </c>
      <c r="AF149" s="295" t="n">
        <v>324</v>
      </c>
      <c r="AG149" s="295" t="n">
        <v>407</v>
      </c>
      <c r="AH149" s="295" t="n">
        <v>624</v>
      </c>
      <c r="AI149" s="295" t="n">
        <v>917</v>
      </c>
      <c r="AJ149" s="295" t="n">
        <v>1467</v>
      </c>
      <c r="AK149" s="295" t="n">
        <v>1906</v>
      </c>
      <c r="AL149" s="295" t="n">
        <v>2411</v>
      </c>
      <c r="AM149" s="295" t="n">
        <v>298</v>
      </c>
      <c r="AN149" s="295" t="n">
        <v>3951</v>
      </c>
      <c r="AO149" s="295" t="n">
        <v>4328</v>
      </c>
      <c r="AP149" s="295" t="n">
        <v>6576</v>
      </c>
      <c r="AQ149" s="310" t="n">
        <v>2</v>
      </c>
      <c r="AS149" s="295" t="s">
        <v>474</v>
      </c>
      <c r="AT149" s="295" t="n">
        <v>14432</v>
      </c>
      <c r="AU149" s="295" t="n">
        <v>184</v>
      </c>
      <c r="AV149" s="295" t="n">
        <v>76</v>
      </c>
      <c r="AW149" s="295" t="n">
        <v>128</v>
      </c>
      <c r="AX149" s="295" t="n">
        <v>388</v>
      </c>
      <c r="AY149" s="295" t="n">
        <v>13</v>
      </c>
      <c r="AZ149" s="295" t="n">
        <v>22</v>
      </c>
      <c r="BA149" s="295" t="n">
        <v>12</v>
      </c>
      <c r="BB149" s="295" t="n">
        <v>14</v>
      </c>
      <c r="BC149" s="295" t="n">
        <v>40</v>
      </c>
      <c r="BD149" s="295" t="n">
        <v>40</v>
      </c>
      <c r="BE149" s="295" t="n">
        <v>133</v>
      </c>
      <c r="BF149" s="310" t="n">
        <v>170</v>
      </c>
      <c r="BG149" s="295"/>
      <c r="BH149" s="295" t="s">
        <v>474</v>
      </c>
      <c r="BI149" s="295" t="n">
        <v>161</v>
      </c>
      <c r="BJ149" s="295" t="n">
        <v>160</v>
      </c>
      <c r="BK149" s="295" t="n">
        <v>212</v>
      </c>
      <c r="BL149" s="295" t="n">
        <v>250</v>
      </c>
      <c r="BM149" s="295" t="n">
        <v>389</v>
      </c>
      <c r="BN149" s="295" t="n">
        <v>594</v>
      </c>
      <c r="BO149" s="295" t="n">
        <v>969</v>
      </c>
      <c r="BP149" s="295" t="n">
        <v>1253</v>
      </c>
      <c r="BQ149" s="295" t="n">
        <v>1549</v>
      </c>
      <c r="BR149" s="295" t="n">
        <v>1752</v>
      </c>
      <c r="BS149" s="295" t="n">
        <v>2131</v>
      </c>
      <c r="BT149" s="295" t="n">
        <v>202</v>
      </c>
      <c r="BU149" s="295" t="n">
        <v>2158</v>
      </c>
      <c r="BV149" s="310" t="n">
        <v>2</v>
      </c>
      <c r="BX149" s="295" t="s">
        <v>474</v>
      </c>
      <c r="BY149" s="295" t="n">
        <v>13267</v>
      </c>
      <c r="BZ149" s="295" t="n">
        <v>140</v>
      </c>
      <c r="CA149" s="295" t="n">
        <v>62</v>
      </c>
      <c r="CB149" s="295" t="n">
        <v>98</v>
      </c>
      <c r="CC149" s="295" t="n">
        <v>300</v>
      </c>
      <c r="CD149" s="295" t="n">
        <v>17</v>
      </c>
      <c r="CE149" s="295" t="n">
        <v>14</v>
      </c>
      <c r="CF149" s="295" t="n">
        <v>13</v>
      </c>
      <c r="CG149" s="295" t="n">
        <v>11</v>
      </c>
      <c r="CH149" s="295" t="n">
        <v>22</v>
      </c>
      <c r="CI149" s="295" t="n">
        <v>32</v>
      </c>
      <c r="CJ149" s="295" t="n">
        <v>55</v>
      </c>
      <c r="CK149" s="310" t="n">
        <v>49</v>
      </c>
      <c r="CL149" s="295"/>
      <c r="CM149" s="295" t="s">
        <v>474</v>
      </c>
      <c r="CN149" s="295" t="n">
        <v>68</v>
      </c>
      <c r="CO149" s="295" t="n">
        <v>72</v>
      </c>
      <c r="CP149" s="295" t="n">
        <v>112</v>
      </c>
      <c r="CQ149" s="295" t="n">
        <v>157</v>
      </c>
      <c r="CR149" s="295" t="n">
        <v>235</v>
      </c>
      <c r="CS149" s="295" t="n">
        <v>323</v>
      </c>
      <c r="CT149" s="295" t="n">
        <v>498</v>
      </c>
      <c r="CU149" s="295" t="n">
        <v>653</v>
      </c>
      <c r="CV149" s="295" t="n">
        <v>862</v>
      </c>
      <c r="CW149" s="295" t="n">
        <v>1228</v>
      </c>
      <c r="CX149" s="295" t="n">
        <v>182</v>
      </c>
      <c r="CY149" s="295" t="n">
        <v>2308</v>
      </c>
      <c r="CZ149" s="295" t="n">
        <v>4418</v>
      </c>
      <c r="DA149" s="310" t="n">
        <v>0</v>
      </c>
      <c r="DD149" s="295" t="s">
        <v>475</v>
      </c>
      <c r="DE149" s="295" t="n">
        <v>61</v>
      </c>
      <c r="DF149" s="295" t="n">
        <v>156</v>
      </c>
      <c r="DG149" s="295" t="n">
        <v>7</v>
      </c>
      <c r="DH149" s="295" t="n">
        <v>3</v>
      </c>
      <c r="DI149" s="295" t="n">
        <v>7</v>
      </c>
      <c r="DJ149" s="295" t="n">
        <v>11</v>
      </c>
      <c r="DK149" s="295" t="n">
        <v>20</v>
      </c>
      <c r="DL149" s="295" t="n">
        <v>50</v>
      </c>
      <c r="DM149" s="295" t="n">
        <v>121</v>
      </c>
      <c r="DN149" s="295" t="n">
        <v>261</v>
      </c>
      <c r="DO149" s="310" t="n">
        <v>908</v>
      </c>
      <c r="DQ149" s="295" t="s">
        <v>475</v>
      </c>
      <c r="DR149" s="295" t="n">
        <v>66</v>
      </c>
      <c r="DS149" s="295" t="n">
        <v>159</v>
      </c>
      <c r="DT149" s="295" t="n">
        <v>7</v>
      </c>
      <c r="DU149" s="295" t="n">
        <v>4</v>
      </c>
      <c r="DV149" s="295" t="n">
        <v>11</v>
      </c>
      <c r="DW149" s="295" t="n">
        <v>15</v>
      </c>
      <c r="DX149" s="295" t="n">
        <v>23</v>
      </c>
      <c r="DY149" s="295" t="n">
        <v>61</v>
      </c>
      <c r="DZ149" s="295" t="n">
        <v>151</v>
      </c>
      <c r="EA149" s="295" t="n">
        <v>362</v>
      </c>
      <c r="EB149" s="310" t="n">
        <v>1012</v>
      </c>
      <c r="ED149" s="295" t="s">
        <v>475</v>
      </c>
      <c r="EE149" s="295" t="n">
        <v>55</v>
      </c>
      <c r="EF149" s="295" t="n">
        <v>152</v>
      </c>
      <c r="EG149" s="295" t="n">
        <v>7</v>
      </c>
      <c r="EH149" s="295" t="n">
        <v>2</v>
      </c>
      <c r="EI149" s="295" t="n">
        <v>4</v>
      </c>
      <c r="EJ149" s="295" t="n">
        <v>6</v>
      </c>
      <c r="EK149" s="295" t="n">
        <v>17</v>
      </c>
      <c r="EL149" s="295" t="n">
        <v>38</v>
      </c>
      <c r="EM149" s="295" t="n">
        <v>92</v>
      </c>
      <c r="EN149" s="295" t="n">
        <v>180</v>
      </c>
      <c r="EO149" s="310" t="n">
        <v>839</v>
      </c>
      <c r="ER149" s="295" t="s">
        <v>475</v>
      </c>
      <c r="ES149" s="295" t="n">
        <v>1002416</v>
      </c>
      <c r="ET149" s="295" t="n">
        <v>99877</v>
      </c>
      <c r="EU149" s="295" t="n">
        <v>101589</v>
      </c>
      <c r="EV149" s="295" t="n">
        <v>105158</v>
      </c>
      <c r="EW149" s="295" t="n">
        <v>101871</v>
      </c>
      <c r="EX149" s="295" t="n">
        <v>91590</v>
      </c>
      <c r="EY149" s="295" t="n">
        <v>81884</v>
      </c>
      <c r="EZ149" s="295" t="n">
        <v>66557</v>
      </c>
      <c r="FA149" s="295" t="n">
        <v>56236</v>
      </c>
      <c r="FB149" s="295" t="n">
        <v>55708</v>
      </c>
      <c r="FC149" s="295" t="n">
        <v>51799</v>
      </c>
      <c r="FD149" s="295" t="n">
        <v>46827</v>
      </c>
      <c r="FE149" s="295" t="n">
        <v>39182</v>
      </c>
      <c r="FF149" s="295" t="n">
        <v>30644</v>
      </c>
      <c r="FG149" s="295" t="n">
        <v>25163</v>
      </c>
      <c r="FH149" s="295" t="n">
        <v>19887</v>
      </c>
      <c r="FI149" s="295" t="n">
        <v>14212</v>
      </c>
      <c r="FJ149" s="310" t="n">
        <v>14232</v>
      </c>
      <c r="FM149" s="295" t="s">
        <v>475</v>
      </c>
      <c r="FN149" s="295" t="n">
        <v>497035</v>
      </c>
      <c r="FO149" s="295" t="n">
        <v>50322</v>
      </c>
      <c r="FP149" s="295" t="n">
        <v>51320</v>
      </c>
      <c r="FQ149" s="295" t="n">
        <v>53339</v>
      </c>
      <c r="FR149" s="295" t="n">
        <v>51636</v>
      </c>
      <c r="FS149" s="295" t="n">
        <v>46877</v>
      </c>
      <c r="FT149" s="295" t="n">
        <v>40767</v>
      </c>
      <c r="FU149" s="295" t="n">
        <v>32824</v>
      </c>
      <c r="FV149" s="295" t="n">
        <v>27837</v>
      </c>
      <c r="FW149" s="295" t="n">
        <v>27635</v>
      </c>
      <c r="FX149" s="295" t="n">
        <v>25418</v>
      </c>
      <c r="FY149" s="295" t="n">
        <v>23385</v>
      </c>
      <c r="FZ149" s="295" t="n">
        <v>19687</v>
      </c>
      <c r="GA149" s="295" t="n">
        <v>14862</v>
      </c>
      <c r="GB149" s="295" t="n">
        <v>11434</v>
      </c>
      <c r="GC149" s="295" t="n">
        <v>8608</v>
      </c>
      <c r="GD149" s="295" t="n">
        <v>5958</v>
      </c>
      <c r="GE149" s="310" t="n">
        <v>5126</v>
      </c>
      <c r="GH149" s="295" t="s">
        <v>475</v>
      </c>
      <c r="GI149" s="295" t="n">
        <v>505381</v>
      </c>
      <c r="GJ149" s="295" t="n">
        <v>49555</v>
      </c>
      <c r="GK149" s="295" t="n">
        <v>50269</v>
      </c>
      <c r="GL149" s="295" t="n">
        <v>51819</v>
      </c>
      <c r="GM149" s="295" t="n">
        <v>50235</v>
      </c>
      <c r="GN149" s="295" t="n">
        <v>44713</v>
      </c>
      <c r="GO149" s="295" t="n">
        <v>41117</v>
      </c>
      <c r="GP149" s="295" t="n">
        <v>33733</v>
      </c>
      <c r="GQ149" s="295" t="n">
        <v>28399</v>
      </c>
      <c r="GR149" s="295" t="n">
        <v>28073</v>
      </c>
      <c r="GS149" s="295" t="n">
        <v>26381</v>
      </c>
      <c r="GT149" s="295" t="n">
        <v>23442</v>
      </c>
      <c r="GU149" s="295" t="n">
        <v>19495</v>
      </c>
      <c r="GV149" s="295" t="n">
        <v>15782</v>
      </c>
      <c r="GW149" s="295" t="n">
        <v>13729</v>
      </c>
      <c r="GX149" s="295" t="n">
        <v>11279</v>
      </c>
      <c r="GY149" s="295" t="n">
        <v>8254</v>
      </c>
      <c r="GZ149" s="310" t="n">
        <v>9106</v>
      </c>
      <c r="HC149" s="203" t="s">
        <v>200</v>
      </c>
      <c r="HD149" s="204" t="s">
        <v>33</v>
      </c>
      <c r="HE149" s="204" t="n">
        <v>1</v>
      </c>
      <c r="HF149" s="205" t="n">
        <f aca="false">EV144</f>
        <v>3450884</v>
      </c>
      <c r="HG149" s="205" t="n">
        <f aca="false">Y144</f>
        <v>1107</v>
      </c>
      <c r="HH149" s="206" t="n">
        <f aca="false">HG149/HF149</f>
        <v>0.000320787369265382</v>
      </c>
      <c r="HI149" s="207" t="n">
        <f aca="false">2*HE149*HH149/(2+HE149*HH149)</f>
        <v>0.000320735925248538</v>
      </c>
      <c r="HK149" s="203" t="s">
        <v>200</v>
      </c>
      <c r="HL149" s="204" t="s">
        <v>33</v>
      </c>
      <c r="HM149" s="204" t="n">
        <v>1</v>
      </c>
      <c r="HN149" s="205" t="n">
        <f aca="false">FQ144</f>
        <v>1753350</v>
      </c>
      <c r="HO149" s="205" t="n">
        <f aca="false">BD144</f>
        <v>644</v>
      </c>
      <c r="HP149" s="206" t="n">
        <f aca="false">HO149/HN149</f>
        <v>0.000367296888812844</v>
      </c>
      <c r="HQ149" s="207" t="n">
        <f aca="false">2*HM149*HP149/(2+HM149*HP149)</f>
        <v>0.000367229447696034</v>
      </c>
      <c r="HS149" s="203" t="s">
        <v>200</v>
      </c>
      <c r="HT149" s="316" t="n">
        <v>41913</v>
      </c>
      <c r="HU149" s="316" t="n">
        <v>1</v>
      </c>
      <c r="HV149" s="205" t="n">
        <f aca="false">GL144</f>
        <v>1697534</v>
      </c>
      <c r="HW149" s="317" t="n">
        <f aca="false">CI144</f>
        <v>462</v>
      </c>
      <c r="HX149" s="206" t="n">
        <f aca="false">HW149/HV149</f>
        <v>0.000272159497247183</v>
      </c>
      <c r="HY149" s="207" t="n">
        <f aca="false">2*HU149*HX149/(2+HU149*HX149)</f>
        <v>0.000272122466890294</v>
      </c>
      <c r="HZ149" s="160" t="n">
        <f aca="false">HV149+HN149-HF149</f>
        <v>0</v>
      </c>
      <c r="IA149" s="160" t="n">
        <f aca="false">HW149+HO149-HG149</f>
        <v>-1</v>
      </c>
      <c r="IC149" s="0" t="s">
        <v>476</v>
      </c>
      <c r="IJ149" s="0" t="s">
        <v>410</v>
      </c>
      <c r="IL149" s="0" t="s">
        <v>32</v>
      </c>
    </row>
    <row r="150" customFormat="false" ht="15" hidden="false" customHeight="false" outlineLevel="0" collapsed="false">
      <c r="A150" s="295" t="s">
        <v>475</v>
      </c>
      <c r="B150" s="295" t="n">
        <v>18982</v>
      </c>
      <c r="C150" s="295" t="n">
        <v>135</v>
      </c>
      <c r="D150" s="295" t="n">
        <v>3738</v>
      </c>
      <c r="E150" s="295" t="n">
        <v>5074</v>
      </c>
      <c r="F150" s="295" t="n">
        <v>4414</v>
      </c>
      <c r="G150" s="295" t="n">
        <v>3209</v>
      </c>
      <c r="H150" s="295" t="n">
        <v>1671</v>
      </c>
      <c r="I150" s="295" t="n">
        <v>525</v>
      </c>
      <c r="J150" s="295" t="n">
        <v>27</v>
      </c>
      <c r="K150" s="295" t="n">
        <v>0</v>
      </c>
      <c r="L150" s="310" t="n">
        <v>189</v>
      </c>
      <c r="N150" s="295" t="s">
        <v>475</v>
      </c>
      <c r="O150" s="295" t="n">
        <v>6102</v>
      </c>
      <c r="P150" s="295" t="n">
        <v>161</v>
      </c>
      <c r="Q150" s="295" t="n">
        <v>48</v>
      </c>
      <c r="R150" s="295" t="n">
        <v>87</v>
      </c>
      <c r="S150" s="295" t="n">
        <v>296</v>
      </c>
      <c r="T150" s="295" t="n">
        <v>27</v>
      </c>
      <c r="U150" s="295" t="n">
        <v>9</v>
      </c>
      <c r="V150" s="295" t="n">
        <v>9</v>
      </c>
      <c r="W150" s="295" t="n">
        <v>9</v>
      </c>
      <c r="X150" s="295" t="n">
        <v>19</v>
      </c>
      <c r="Y150" s="295" t="n">
        <v>40</v>
      </c>
      <c r="Z150" s="295" t="n">
        <v>76</v>
      </c>
      <c r="AA150" s="310" t="n">
        <v>65</v>
      </c>
      <c r="AB150" s="295"/>
      <c r="AC150" s="295" t="s">
        <v>475</v>
      </c>
      <c r="AD150" s="295" t="n">
        <v>83</v>
      </c>
      <c r="AE150" s="295" t="n">
        <v>74</v>
      </c>
      <c r="AF150" s="295" t="n">
        <v>84</v>
      </c>
      <c r="AG150" s="295" t="n">
        <v>142</v>
      </c>
      <c r="AH150" s="295" t="n">
        <v>200</v>
      </c>
      <c r="AI150" s="295" t="n">
        <v>291</v>
      </c>
      <c r="AJ150" s="295" t="n">
        <v>385</v>
      </c>
      <c r="AK150" s="295" t="n">
        <v>463</v>
      </c>
      <c r="AL150" s="295" t="n">
        <v>533</v>
      </c>
      <c r="AM150" s="295" t="n">
        <v>643</v>
      </c>
      <c r="AN150" s="295" t="n">
        <v>831</v>
      </c>
      <c r="AO150" s="295" t="n">
        <v>702</v>
      </c>
      <c r="AP150" s="295" t="n">
        <v>105</v>
      </c>
      <c r="AQ150" s="310" t="n">
        <v>71</v>
      </c>
      <c r="AS150" s="295" t="s">
        <v>475</v>
      </c>
      <c r="AT150" s="295" t="n">
        <v>3269</v>
      </c>
      <c r="AU150" s="295" t="n">
        <v>82</v>
      </c>
      <c r="AV150" s="295" t="n">
        <v>26</v>
      </c>
      <c r="AW150" s="295" t="n">
        <v>48</v>
      </c>
      <c r="AX150" s="295" t="n">
        <v>156</v>
      </c>
      <c r="AY150" s="295" t="n">
        <v>13</v>
      </c>
      <c r="AZ150" s="295" t="n">
        <v>6</v>
      </c>
      <c r="BA150" s="295" t="n">
        <v>6</v>
      </c>
      <c r="BB150" s="295" t="n">
        <v>3</v>
      </c>
      <c r="BC150" s="295" t="n">
        <v>11</v>
      </c>
      <c r="BD150" s="295" t="n">
        <v>27</v>
      </c>
      <c r="BE150" s="295" t="n">
        <v>55</v>
      </c>
      <c r="BF150" s="310" t="n">
        <v>49</v>
      </c>
      <c r="BG150" s="295"/>
      <c r="BH150" s="295" t="s">
        <v>475</v>
      </c>
      <c r="BI150" s="295" t="n">
        <v>64</v>
      </c>
      <c r="BJ150" s="295" t="n">
        <v>47</v>
      </c>
      <c r="BK150" s="295" t="n">
        <v>47</v>
      </c>
      <c r="BL150" s="295" t="n">
        <v>81</v>
      </c>
      <c r="BM150" s="295" t="n">
        <v>120</v>
      </c>
      <c r="BN150" s="295" t="n">
        <v>180</v>
      </c>
      <c r="BO150" s="295" t="n">
        <v>248</v>
      </c>
      <c r="BP150" s="295" t="n">
        <v>274</v>
      </c>
      <c r="BQ150" s="295" t="n">
        <v>342</v>
      </c>
      <c r="BR150" s="295" t="n">
        <v>383</v>
      </c>
      <c r="BS150" s="295" t="n">
        <v>439</v>
      </c>
      <c r="BT150" s="295" t="n">
        <v>310</v>
      </c>
      <c r="BU150" s="295" t="n">
        <v>373</v>
      </c>
      <c r="BV150" s="310" t="n">
        <v>35</v>
      </c>
      <c r="BX150" s="295" t="s">
        <v>475</v>
      </c>
      <c r="BY150" s="295" t="n">
        <v>2795</v>
      </c>
      <c r="BZ150" s="295" t="n">
        <v>78</v>
      </c>
      <c r="CA150" s="295" t="n">
        <v>22</v>
      </c>
      <c r="CB150" s="295" t="n">
        <v>39</v>
      </c>
      <c r="CC150" s="295" t="n">
        <v>139</v>
      </c>
      <c r="CD150" s="295" t="n">
        <v>14</v>
      </c>
      <c r="CE150" s="295" t="n">
        <v>3</v>
      </c>
      <c r="CF150" s="295" t="n">
        <v>3</v>
      </c>
      <c r="CG150" s="295" t="n">
        <v>6</v>
      </c>
      <c r="CH150" s="295" t="n">
        <v>8</v>
      </c>
      <c r="CI150" s="295" t="n">
        <v>13</v>
      </c>
      <c r="CJ150" s="295" t="n">
        <v>21</v>
      </c>
      <c r="CK150" s="310" t="n">
        <v>15</v>
      </c>
      <c r="CL150" s="295"/>
      <c r="CM150" s="295" t="s">
        <v>475</v>
      </c>
      <c r="CN150" s="295" t="n">
        <v>19</v>
      </c>
      <c r="CO150" s="295" t="n">
        <v>27</v>
      </c>
      <c r="CP150" s="295" t="n">
        <v>37</v>
      </c>
      <c r="CQ150" s="295" t="n">
        <v>61</v>
      </c>
      <c r="CR150" s="295" t="n">
        <v>80</v>
      </c>
      <c r="CS150" s="295" t="n">
        <v>110</v>
      </c>
      <c r="CT150" s="295" t="n">
        <v>137</v>
      </c>
      <c r="CU150" s="295" t="n">
        <v>186</v>
      </c>
      <c r="CV150" s="295" t="n">
        <v>190</v>
      </c>
      <c r="CW150" s="295" t="n">
        <v>259</v>
      </c>
      <c r="CX150" s="295" t="n">
        <v>391</v>
      </c>
      <c r="CY150" s="295" t="n">
        <v>392</v>
      </c>
      <c r="CZ150" s="295" t="n">
        <v>673</v>
      </c>
      <c r="DA150" s="310" t="n">
        <v>11</v>
      </c>
      <c r="DD150" s="295" t="s">
        <v>477</v>
      </c>
      <c r="DE150" s="295" t="n">
        <v>66</v>
      </c>
      <c r="DF150" s="295" t="n">
        <v>212</v>
      </c>
      <c r="DG150" s="295" t="n">
        <v>10</v>
      </c>
      <c r="DH150" s="295" t="n">
        <v>4</v>
      </c>
      <c r="DI150" s="295" t="n">
        <v>8</v>
      </c>
      <c r="DJ150" s="295" t="n">
        <v>12</v>
      </c>
      <c r="DK150" s="295" t="n">
        <v>23</v>
      </c>
      <c r="DL150" s="295" t="n">
        <v>61</v>
      </c>
      <c r="DM150" s="295" t="n">
        <v>150</v>
      </c>
      <c r="DN150" s="295" t="n">
        <v>331</v>
      </c>
      <c r="DO150" s="310" t="n">
        <v>1097</v>
      </c>
      <c r="DQ150" s="295" t="s">
        <v>477</v>
      </c>
      <c r="DR150" s="295" t="n">
        <v>75</v>
      </c>
      <c r="DS150" s="295" t="n">
        <v>251</v>
      </c>
      <c r="DT150" s="295" t="n">
        <v>10</v>
      </c>
      <c r="DU150" s="295" t="n">
        <v>4</v>
      </c>
      <c r="DV150" s="295" t="n">
        <v>12</v>
      </c>
      <c r="DW150" s="295" t="n">
        <v>15</v>
      </c>
      <c r="DX150" s="295" t="n">
        <v>27</v>
      </c>
      <c r="DY150" s="295" t="n">
        <v>78</v>
      </c>
      <c r="DZ150" s="295" t="n">
        <v>194</v>
      </c>
      <c r="EA150" s="295" t="n">
        <v>448</v>
      </c>
      <c r="EB150" s="310" t="n">
        <v>1276</v>
      </c>
      <c r="ED150" s="295" t="s">
        <v>477</v>
      </c>
      <c r="EE150" s="295" t="n">
        <v>57</v>
      </c>
      <c r="EF150" s="295" t="n">
        <v>170</v>
      </c>
      <c r="EG150" s="295" t="n">
        <v>9</v>
      </c>
      <c r="EH150" s="295" t="n">
        <v>4</v>
      </c>
      <c r="EI150" s="295" t="n">
        <v>5</v>
      </c>
      <c r="EJ150" s="295" t="n">
        <v>9</v>
      </c>
      <c r="EK150" s="295" t="n">
        <v>18</v>
      </c>
      <c r="EL150" s="295" t="n">
        <v>43</v>
      </c>
      <c r="EM150" s="295" t="n">
        <v>107</v>
      </c>
      <c r="EN150" s="295" t="n">
        <v>235</v>
      </c>
      <c r="EO150" s="310" t="n">
        <v>974</v>
      </c>
      <c r="ER150" s="295" t="s">
        <v>477</v>
      </c>
      <c r="ES150" s="295" t="n">
        <v>1042881</v>
      </c>
      <c r="ET150" s="295" t="n">
        <v>103372</v>
      </c>
      <c r="EU150" s="295" t="n">
        <v>108480</v>
      </c>
      <c r="EV150" s="295" t="n">
        <v>117997</v>
      </c>
      <c r="EW150" s="295" t="n">
        <v>110157</v>
      </c>
      <c r="EX150" s="295" t="n">
        <v>97603</v>
      </c>
      <c r="EY150" s="295" t="n">
        <v>83879</v>
      </c>
      <c r="EZ150" s="295" t="n">
        <v>68527</v>
      </c>
      <c r="FA150" s="295" t="n">
        <v>58375</v>
      </c>
      <c r="FB150" s="295" t="n">
        <v>57180</v>
      </c>
      <c r="FC150" s="295" t="n">
        <v>53983</v>
      </c>
      <c r="FD150" s="295" t="n">
        <v>48067</v>
      </c>
      <c r="FE150" s="295" t="n">
        <v>38321</v>
      </c>
      <c r="FF150" s="295" t="n">
        <v>29273</v>
      </c>
      <c r="FG150" s="295" t="n">
        <v>24423</v>
      </c>
      <c r="FH150" s="295" t="n">
        <v>19387</v>
      </c>
      <c r="FI150" s="295" t="n">
        <v>13496</v>
      </c>
      <c r="FJ150" s="310" t="n">
        <v>10361</v>
      </c>
      <c r="FM150" s="295" t="s">
        <v>477</v>
      </c>
      <c r="FN150" s="295" t="n">
        <v>521558</v>
      </c>
      <c r="FO150" s="295" t="n">
        <v>52549</v>
      </c>
      <c r="FP150" s="295" t="n">
        <v>55313</v>
      </c>
      <c r="FQ150" s="295" t="n">
        <v>59971</v>
      </c>
      <c r="FR150" s="295" t="n">
        <v>56244</v>
      </c>
      <c r="FS150" s="295" t="n">
        <v>49664</v>
      </c>
      <c r="FT150" s="295" t="n">
        <v>42176</v>
      </c>
      <c r="FU150" s="295" t="n">
        <v>33928</v>
      </c>
      <c r="FV150" s="295" t="n">
        <v>28847</v>
      </c>
      <c r="FW150" s="295" t="n">
        <v>28494</v>
      </c>
      <c r="FX150" s="295" t="n">
        <v>26878</v>
      </c>
      <c r="FY150" s="295" t="n">
        <v>24159</v>
      </c>
      <c r="FZ150" s="295" t="n">
        <v>19580</v>
      </c>
      <c r="GA150" s="295" t="n">
        <v>14362</v>
      </c>
      <c r="GB150" s="295" t="n">
        <v>11243</v>
      </c>
      <c r="GC150" s="295" t="n">
        <v>8476</v>
      </c>
      <c r="GD150" s="295" t="n">
        <v>5655</v>
      </c>
      <c r="GE150" s="310" t="n">
        <v>4019</v>
      </c>
      <c r="GH150" s="295" t="s">
        <v>477</v>
      </c>
      <c r="GI150" s="295" t="n">
        <v>521323</v>
      </c>
      <c r="GJ150" s="295" t="n">
        <v>50823</v>
      </c>
      <c r="GK150" s="295" t="n">
        <v>53167</v>
      </c>
      <c r="GL150" s="295" t="n">
        <v>58026</v>
      </c>
      <c r="GM150" s="295" t="n">
        <v>53913</v>
      </c>
      <c r="GN150" s="295" t="n">
        <v>47939</v>
      </c>
      <c r="GO150" s="295" t="n">
        <v>41703</v>
      </c>
      <c r="GP150" s="295" t="n">
        <v>34599</v>
      </c>
      <c r="GQ150" s="295" t="n">
        <v>29528</v>
      </c>
      <c r="GR150" s="295" t="n">
        <v>28686</v>
      </c>
      <c r="GS150" s="295" t="n">
        <v>27105</v>
      </c>
      <c r="GT150" s="295" t="n">
        <v>23908</v>
      </c>
      <c r="GU150" s="295" t="n">
        <v>18741</v>
      </c>
      <c r="GV150" s="295" t="n">
        <v>14911</v>
      </c>
      <c r="GW150" s="295" t="n">
        <v>13180</v>
      </c>
      <c r="GX150" s="295" t="n">
        <v>10911</v>
      </c>
      <c r="GY150" s="295" t="n">
        <v>7841</v>
      </c>
      <c r="GZ150" s="310" t="n">
        <v>6342</v>
      </c>
      <c r="HC150" s="196" t="s">
        <v>202</v>
      </c>
      <c r="HD150" s="197" t="s">
        <v>34</v>
      </c>
      <c r="HE150" s="197" t="n">
        <v>1</v>
      </c>
      <c r="HF150" s="198" t="n">
        <f aca="false">EW144</f>
        <v>3404602</v>
      </c>
      <c r="HG150" s="198" t="n">
        <f aca="false">Z144</f>
        <v>2551</v>
      </c>
      <c r="HH150" s="199" t="n">
        <f aca="false">HG150/HF150</f>
        <v>0.00074927994520358</v>
      </c>
      <c r="HI150" s="200" t="n">
        <f aca="false">2*HE150*HH150/(2+HE150*HH150)</f>
        <v>0.000748999340111322</v>
      </c>
      <c r="HK150" s="196" t="s">
        <v>202</v>
      </c>
      <c r="HL150" s="197" t="s">
        <v>34</v>
      </c>
      <c r="HM150" s="197" t="n">
        <v>1</v>
      </c>
      <c r="HN150" s="198" t="n">
        <f aca="false">FR144</f>
        <v>1728405</v>
      </c>
      <c r="HO150" s="198" t="n">
        <f aca="false">BE144</f>
        <v>1808</v>
      </c>
      <c r="HP150" s="199" t="n">
        <f aca="false">HO150/HN150</f>
        <v>0.00104605112806316</v>
      </c>
      <c r="HQ150" s="200" t="n">
        <f aca="false">2*HM150*HP150/(2+HM150*HP150)</f>
        <v>0.0010455043025856</v>
      </c>
      <c r="HS150" s="196" t="s">
        <v>202</v>
      </c>
      <c r="HT150" s="313" t="s">
        <v>34</v>
      </c>
      <c r="HU150" s="313" t="n">
        <v>1</v>
      </c>
      <c r="HV150" s="198" t="n">
        <f aca="false">GM144</f>
        <v>1676197</v>
      </c>
      <c r="HW150" s="314" t="n">
        <f aca="false">CJ144</f>
        <v>742</v>
      </c>
      <c r="HX150" s="199" t="n">
        <f aca="false">HW150/HV150</f>
        <v>0.00044266873165863</v>
      </c>
      <c r="HY150" s="200" t="n">
        <f aca="false">2*HU150*HX150/(2+HU150*HX150)</f>
        <v>0.000442570775536692</v>
      </c>
      <c r="HZ150" s="160" t="n">
        <f aca="false">HV150+HN150-HF150</f>
        <v>0</v>
      </c>
      <c r="IA150" s="160" t="n">
        <f aca="false">HW150+HO150-HG150</f>
        <v>-1</v>
      </c>
    </row>
    <row r="151" customFormat="false" ht="15" hidden="false" customHeight="false" outlineLevel="0" collapsed="false">
      <c r="A151" s="295" t="s">
        <v>477</v>
      </c>
      <c r="B151" s="295" t="n">
        <v>19173</v>
      </c>
      <c r="C151" s="295" t="n">
        <v>251</v>
      </c>
      <c r="D151" s="295" t="n">
        <v>4437</v>
      </c>
      <c r="E151" s="295" t="n">
        <v>5214</v>
      </c>
      <c r="F151" s="295" t="n">
        <v>4328</v>
      </c>
      <c r="G151" s="295" t="n">
        <v>2893</v>
      </c>
      <c r="H151" s="295" t="n">
        <v>1447</v>
      </c>
      <c r="I151" s="295" t="n">
        <v>437</v>
      </c>
      <c r="J151" s="295" t="n">
        <v>25</v>
      </c>
      <c r="K151" s="295" t="n">
        <v>4</v>
      </c>
      <c r="L151" s="310" t="n">
        <v>137</v>
      </c>
      <c r="N151" s="295" t="s">
        <v>477</v>
      </c>
      <c r="O151" s="295" t="n">
        <v>6886</v>
      </c>
      <c r="P151" s="295" t="n">
        <v>194</v>
      </c>
      <c r="Q151" s="295" t="n">
        <v>62</v>
      </c>
      <c r="R151" s="295" t="n">
        <v>150</v>
      </c>
      <c r="S151" s="295" t="n">
        <v>406</v>
      </c>
      <c r="T151" s="295" t="n">
        <v>37</v>
      </c>
      <c r="U151" s="295" t="n">
        <v>20</v>
      </c>
      <c r="V151" s="295" t="n">
        <v>16</v>
      </c>
      <c r="W151" s="295" t="n">
        <v>8</v>
      </c>
      <c r="X151" s="295" t="n">
        <v>40</v>
      </c>
      <c r="Y151" s="295" t="n">
        <v>44</v>
      </c>
      <c r="Z151" s="295" t="n">
        <v>89</v>
      </c>
      <c r="AA151" s="310" t="n">
        <v>85</v>
      </c>
      <c r="AB151" s="295"/>
      <c r="AC151" s="295" t="s">
        <v>477</v>
      </c>
      <c r="AD151" s="295" t="n">
        <v>86</v>
      </c>
      <c r="AE151" s="295" t="n">
        <v>91</v>
      </c>
      <c r="AF151" s="295" t="n">
        <v>97</v>
      </c>
      <c r="AG151" s="295" t="n">
        <v>164</v>
      </c>
      <c r="AH151" s="295" t="n">
        <v>232</v>
      </c>
      <c r="AI151" s="295" t="n">
        <v>388</v>
      </c>
      <c r="AJ151" s="295" t="n">
        <v>470</v>
      </c>
      <c r="AK151" s="295" t="n">
        <v>546</v>
      </c>
      <c r="AL151" s="295" t="n">
        <v>679</v>
      </c>
      <c r="AM151" s="295" t="n">
        <v>770</v>
      </c>
      <c r="AN151" s="295" t="n">
        <v>842</v>
      </c>
      <c r="AO151" s="295" t="n">
        <v>823</v>
      </c>
      <c r="AP151" s="295" t="n">
        <v>951</v>
      </c>
      <c r="AQ151" s="310" t="n">
        <v>2</v>
      </c>
      <c r="AS151" s="295" t="s">
        <v>477</v>
      </c>
      <c r="AT151" s="295" t="n">
        <v>39</v>
      </c>
      <c r="AU151" s="295" t="n">
        <v>121</v>
      </c>
      <c r="AV151" s="295" t="n">
        <v>35</v>
      </c>
      <c r="AW151" s="295" t="n">
        <v>90</v>
      </c>
      <c r="AX151" s="295" t="n">
        <v>246</v>
      </c>
      <c r="AY151" s="295" t="n">
        <v>20</v>
      </c>
      <c r="AZ151" s="295" t="n">
        <v>9</v>
      </c>
      <c r="BA151" s="295" t="n">
        <v>11</v>
      </c>
      <c r="BB151" s="295" t="n">
        <v>3</v>
      </c>
      <c r="BC151" s="295" t="n">
        <v>19</v>
      </c>
      <c r="BD151" s="295" t="n">
        <v>24</v>
      </c>
      <c r="BE151" s="295" t="n">
        <v>61</v>
      </c>
      <c r="BF151" s="310" t="n">
        <v>63</v>
      </c>
      <c r="BG151" s="295"/>
      <c r="BH151" s="295" t="s">
        <v>477</v>
      </c>
      <c r="BI151" s="295" t="n">
        <v>56</v>
      </c>
      <c r="BJ151" s="295" t="n">
        <v>56</v>
      </c>
      <c r="BK151" s="295" t="n">
        <v>67</v>
      </c>
      <c r="BL151" s="295" t="n">
        <v>90</v>
      </c>
      <c r="BM151" s="295" t="n">
        <v>145</v>
      </c>
      <c r="BN151" s="295" t="n">
        <v>255</v>
      </c>
      <c r="BO151" s="295" t="n">
        <v>301</v>
      </c>
      <c r="BP151" s="295" t="n">
        <v>356</v>
      </c>
      <c r="BQ151" s="295" t="n">
        <v>416</v>
      </c>
      <c r="BR151" s="295" t="n">
        <v>467</v>
      </c>
      <c r="BS151" s="295" t="n">
        <v>470</v>
      </c>
      <c r="BT151" s="295" t="n">
        <v>369</v>
      </c>
      <c r="BU151" s="295" t="n">
        <v>395</v>
      </c>
      <c r="BV151" s="310" t="n">
        <v>1</v>
      </c>
      <c r="BX151" s="295" t="s">
        <v>477</v>
      </c>
      <c r="BY151" s="295" t="n">
        <v>2986</v>
      </c>
      <c r="BZ151" s="295" t="n">
        <v>73</v>
      </c>
      <c r="CA151" s="295" t="n">
        <v>27</v>
      </c>
      <c r="CB151" s="295" t="n">
        <v>60</v>
      </c>
      <c r="CC151" s="295" t="n">
        <v>160</v>
      </c>
      <c r="CD151" s="295" t="n">
        <v>17</v>
      </c>
      <c r="CE151" s="295" t="n">
        <v>11</v>
      </c>
      <c r="CF151" s="295" t="n">
        <v>5</v>
      </c>
      <c r="CG151" s="295" t="n">
        <v>5</v>
      </c>
      <c r="CH151" s="295" t="n">
        <v>21</v>
      </c>
      <c r="CI151" s="295" t="n">
        <v>20</v>
      </c>
      <c r="CJ151" s="295" t="n">
        <v>28</v>
      </c>
      <c r="CK151" s="310" t="n">
        <v>22</v>
      </c>
      <c r="CL151" s="295"/>
      <c r="CM151" s="295" t="s">
        <v>477</v>
      </c>
      <c r="CN151" s="295" t="n">
        <v>30</v>
      </c>
      <c r="CO151" s="295" t="n">
        <v>35</v>
      </c>
      <c r="CP151" s="295" t="n">
        <v>30</v>
      </c>
      <c r="CQ151" s="295" t="n">
        <v>74</v>
      </c>
      <c r="CR151" s="295" t="n">
        <v>87</v>
      </c>
      <c r="CS151" s="295" t="n">
        <v>133</v>
      </c>
      <c r="CT151" s="295" t="n">
        <v>169</v>
      </c>
      <c r="CU151" s="295" t="n">
        <v>190</v>
      </c>
      <c r="CV151" s="295" t="n">
        <v>263</v>
      </c>
      <c r="CW151" s="295" t="n">
        <v>303</v>
      </c>
      <c r="CX151" s="295" t="n">
        <v>372</v>
      </c>
      <c r="CY151" s="295" t="n">
        <v>454</v>
      </c>
      <c r="CZ151" s="295" t="n">
        <v>556</v>
      </c>
      <c r="DA151" s="310" t="n">
        <v>1</v>
      </c>
      <c r="DD151" s="295" t="s">
        <v>478</v>
      </c>
      <c r="DE151" s="295" t="n">
        <v>61</v>
      </c>
      <c r="DF151" s="295" t="n">
        <v>110</v>
      </c>
      <c r="DG151" s="295" t="n">
        <v>5</v>
      </c>
      <c r="DH151" s="295" t="n">
        <v>3</v>
      </c>
      <c r="DI151" s="295" t="n">
        <v>9</v>
      </c>
      <c r="DJ151" s="295" t="n">
        <v>13</v>
      </c>
      <c r="DK151" s="295" t="n">
        <v>21</v>
      </c>
      <c r="DL151" s="295" t="n">
        <v>55</v>
      </c>
      <c r="DM151" s="295" t="n">
        <v>130</v>
      </c>
      <c r="DN151" s="295" t="n">
        <v>249</v>
      </c>
      <c r="DO151" s="310" t="n">
        <v>925</v>
      </c>
      <c r="DQ151" s="295" t="s">
        <v>478</v>
      </c>
      <c r="DR151" s="295" t="n">
        <v>73</v>
      </c>
      <c r="DS151" s="295" t="n">
        <v>128</v>
      </c>
      <c r="DT151" s="295" t="n">
        <v>6</v>
      </c>
      <c r="DU151" s="295" t="n">
        <v>3</v>
      </c>
      <c r="DV151" s="295" t="n">
        <v>15</v>
      </c>
      <c r="DW151" s="295" t="n">
        <v>17</v>
      </c>
      <c r="DX151" s="295" t="n">
        <v>31</v>
      </c>
      <c r="DY151" s="295" t="n">
        <v>73</v>
      </c>
      <c r="DZ151" s="295" t="n">
        <v>175</v>
      </c>
      <c r="EA151" s="295" t="n">
        <v>362</v>
      </c>
      <c r="EB151" s="310" t="n">
        <v>1117</v>
      </c>
      <c r="ED151" s="295" t="s">
        <v>478</v>
      </c>
      <c r="EE151" s="295" t="n">
        <v>49</v>
      </c>
      <c r="EF151" s="295" t="n">
        <v>91</v>
      </c>
      <c r="EG151" s="295" t="n">
        <v>4</v>
      </c>
      <c r="EH151" s="295" t="n">
        <v>3</v>
      </c>
      <c r="EI151" s="295" t="n">
        <v>3</v>
      </c>
      <c r="EJ151" s="295" t="n">
        <v>9</v>
      </c>
      <c r="EK151" s="295" t="n">
        <v>11</v>
      </c>
      <c r="EL151" s="295" t="n">
        <v>37</v>
      </c>
      <c r="EM151" s="295" t="n">
        <v>84</v>
      </c>
      <c r="EN151" s="295" t="n">
        <v>149</v>
      </c>
      <c r="EO151" s="310" t="n">
        <v>799</v>
      </c>
      <c r="ER151" s="295" t="s">
        <v>478</v>
      </c>
      <c r="ES151" s="295" t="n">
        <v>455607</v>
      </c>
      <c r="ET151" s="295" t="n">
        <v>41053</v>
      </c>
      <c r="EU151" s="295" t="n">
        <v>40719</v>
      </c>
      <c r="EV151" s="295" t="n">
        <v>43031</v>
      </c>
      <c r="EW151" s="295" t="n">
        <v>43060</v>
      </c>
      <c r="EX151" s="295" t="n">
        <v>39726</v>
      </c>
      <c r="EY151" s="295" t="n">
        <v>36648</v>
      </c>
      <c r="EZ151" s="295" t="n">
        <v>34612</v>
      </c>
      <c r="FA151" s="295" t="n">
        <v>30488</v>
      </c>
      <c r="FB151" s="295" t="n">
        <v>28785</v>
      </c>
      <c r="FC151" s="295" t="n">
        <v>26369</v>
      </c>
      <c r="FD151" s="295" t="n">
        <v>23494</v>
      </c>
      <c r="FE151" s="295" t="n">
        <v>19304</v>
      </c>
      <c r="FF151" s="295" t="n">
        <v>15054</v>
      </c>
      <c r="FG151" s="295" t="n">
        <v>12220</v>
      </c>
      <c r="FH151" s="295" t="n">
        <v>9084</v>
      </c>
      <c r="FI151" s="295" t="n">
        <v>6339</v>
      </c>
      <c r="FJ151" s="310" t="n">
        <v>5621</v>
      </c>
      <c r="FM151" s="295" t="s">
        <v>478</v>
      </c>
      <c r="FN151" s="295" t="n">
        <v>228473</v>
      </c>
      <c r="FO151" s="295" t="n">
        <v>20789</v>
      </c>
      <c r="FP151" s="295" t="n">
        <v>20771</v>
      </c>
      <c r="FQ151" s="295" t="n">
        <v>22031</v>
      </c>
      <c r="FR151" s="295" t="n">
        <v>21847</v>
      </c>
      <c r="FS151" s="295" t="n">
        <v>20297</v>
      </c>
      <c r="FT151" s="295" t="n">
        <v>18729</v>
      </c>
      <c r="FU151" s="295" t="n">
        <v>17484</v>
      </c>
      <c r="FV151" s="295" t="n">
        <v>15309</v>
      </c>
      <c r="FW151" s="295" t="n">
        <v>14493</v>
      </c>
      <c r="FX151" s="295" t="n">
        <v>13299</v>
      </c>
      <c r="FY151" s="295" t="n">
        <v>11649</v>
      </c>
      <c r="FZ151" s="295" t="n">
        <v>9632</v>
      </c>
      <c r="GA151" s="295" t="n">
        <v>7419</v>
      </c>
      <c r="GB151" s="295" t="n">
        <v>5897</v>
      </c>
      <c r="GC151" s="295" t="n">
        <v>4102</v>
      </c>
      <c r="GD151" s="295" t="n">
        <v>2680</v>
      </c>
      <c r="GE151" s="310" t="n">
        <v>2045</v>
      </c>
      <c r="GH151" s="295" t="s">
        <v>478</v>
      </c>
      <c r="GI151" s="295" t="n">
        <v>227134</v>
      </c>
      <c r="GJ151" s="295" t="n">
        <v>20264</v>
      </c>
      <c r="GK151" s="295" t="n">
        <v>19948</v>
      </c>
      <c r="GL151" s="295" t="n">
        <v>21000</v>
      </c>
      <c r="GM151" s="295" t="n">
        <v>21213</v>
      </c>
      <c r="GN151" s="295" t="n">
        <v>19429</v>
      </c>
      <c r="GO151" s="295" t="n">
        <v>17919</v>
      </c>
      <c r="GP151" s="295" t="n">
        <v>17128</v>
      </c>
      <c r="GQ151" s="295" t="n">
        <v>15179</v>
      </c>
      <c r="GR151" s="295" t="n">
        <v>14292</v>
      </c>
      <c r="GS151" s="295" t="n">
        <v>13070</v>
      </c>
      <c r="GT151" s="295" t="n">
        <v>11845</v>
      </c>
      <c r="GU151" s="295" t="n">
        <v>9672</v>
      </c>
      <c r="GV151" s="295" t="n">
        <v>7635</v>
      </c>
      <c r="GW151" s="295" t="n">
        <v>6323</v>
      </c>
      <c r="GX151" s="295" t="n">
        <v>4982</v>
      </c>
      <c r="GY151" s="295" t="n">
        <v>3659</v>
      </c>
      <c r="GZ151" s="310" t="n">
        <v>3576</v>
      </c>
      <c r="HC151" s="203" t="s">
        <v>203</v>
      </c>
      <c r="HD151" s="204" t="s">
        <v>35</v>
      </c>
      <c r="HE151" s="204" t="n">
        <v>1</v>
      </c>
      <c r="HF151" s="205" t="n">
        <f aca="false">EX144</f>
        <v>3262839</v>
      </c>
      <c r="HG151" s="205" t="n">
        <f aca="false">AA144</f>
        <v>3088</v>
      </c>
      <c r="HH151" s="206" t="n">
        <f aca="false">HG151/HF151</f>
        <v>0.000946415069821098</v>
      </c>
      <c r="HI151" s="207" t="n">
        <f aca="false">2*HE151*HH151/(2+HE151*HH151)</f>
        <v>0.000945967430905013</v>
      </c>
      <c r="HK151" s="203" t="s">
        <v>203</v>
      </c>
      <c r="HL151" s="204" t="s">
        <v>35</v>
      </c>
      <c r="HM151" s="204" t="n">
        <v>1</v>
      </c>
      <c r="HN151" s="205" t="n">
        <f aca="false">FS144</f>
        <v>1651069</v>
      </c>
      <c r="HO151" s="205" t="n">
        <f aca="false">BF144</f>
        <v>2282</v>
      </c>
      <c r="HP151" s="206" t="n">
        <f aca="false">HO151/HN151</f>
        <v>0.00138213484718083</v>
      </c>
      <c r="HQ151" s="207" t="n">
        <f aca="false">2*HM151*HP151/(2+HM151*HP151)</f>
        <v>0.00138118035842901</v>
      </c>
      <c r="HS151" s="203" t="s">
        <v>203</v>
      </c>
      <c r="HT151" s="316" t="s">
        <v>35</v>
      </c>
      <c r="HU151" s="316" t="n">
        <v>1</v>
      </c>
      <c r="HV151" s="205" t="n">
        <f aca="false">GN144</f>
        <v>1611770</v>
      </c>
      <c r="HW151" s="317" t="n">
        <f aca="false">CK144</f>
        <v>802</v>
      </c>
      <c r="HX151" s="206" t="n">
        <f aca="false">HW151/HV151</f>
        <v>0.000497589606457497</v>
      </c>
      <c r="HY151" s="207" t="n">
        <f aca="false">2*HU151*HX151/(2+HU151*HX151)</f>
        <v>0.000497465839541835</v>
      </c>
      <c r="HZ151" s="160" t="n">
        <f aca="false">HV151+HN151-HF151</f>
        <v>0</v>
      </c>
      <c r="IA151" s="160" t="n">
        <f aca="false">HW151+HO151-HG151</f>
        <v>-4</v>
      </c>
      <c r="IC151" s="132" t="n">
        <f aca="false">SUM(IC142:IC146)</f>
        <v>1001500</v>
      </c>
      <c r="ID151" s="132" t="n">
        <f aca="false">somme(ID142:ID146)</f>
        <v>1024794</v>
      </c>
      <c r="IE151" s="132" t="n">
        <f aca="false">somme(IE142:IE146)</f>
        <v>1047701</v>
      </c>
      <c r="IF151" s="132" t="n">
        <f aca="false">somme(IF142:IF146)</f>
        <v>1070447</v>
      </c>
      <c r="IG151" s="132" t="n">
        <f aca="false">somme(IG142:IG146)</f>
        <v>1093149</v>
      </c>
      <c r="IH151" s="132" t="n">
        <f aca="false">somme(IH142:IH146)</f>
        <v>1116034</v>
      </c>
      <c r="IJ151" s="132" t="n">
        <f aca="false">SUM(IJ142:IJ146)</f>
        <v>329851</v>
      </c>
      <c r="IK151" s="132"/>
      <c r="IL151" s="132" t="n">
        <f aca="false">somme(IL142:IL146)</f>
        <v>671649</v>
      </c>
    </row>
    <row r="152" customFormat="false" ht="15" hidden="false" customHeight="false" outlineLevel="0" collapsed="false">
      <c r="A152" s="295" t="s">
        <v>478</v>
      </c>
      <c r="B152" s="295" t="n">
        <v>9213</v>
      </c>
      <c r="C152" s="295" t="n">
        <v>30</v>
      </c>
      <c r="D152" s="295" t="n">
        <v>1567</v>
      </c>
      <c r="E152" s="295" t="n">
        <v>2562</v>
      </c>
      <c r="F152" s="295" t="n">
        <v>2364</v>
      </c>
      <c r="G152" s="295" t="n">
        <v>1701</v>
      </c>
      <c r="H152" s="295" t="n">
        <v>795</v>
      </c>
      <c r="I152" s="295" t="n">
        <v>167</v>
      </c>
      <c r="J152" s="295" t="n">
        <v>7</v>
      </c>
      <c r="K152" s="295" t="n">
        <v>0</v>
      </c>
      <c r="L152" s="310" t="n">
        <v>20</v>
      </c>
      <c r="N152" s="295" t="s">
        <v>478</v>
      </c>
      <c r="O152" s="295" t="n">
        <v>2794</v>
      </c>
      <c r="P152" s="295" t="n">
        <v>54</v>
      </c>
      <c r="Q152" s="295" t="n">
        <v>16</v>
      </c>
      <c r="R152" s="295" t="n">
        <v>31</v>
      </c>
      <c r="S152" s="295" t="n">
        <v>101</v>
      </c>
      <c r="T152" s="295" t="n">
        <v>10</v>
      </c>
      <c r="U152" s="295" t="n">
        <v>5</v>
      </c>
      <c r="V152" s="295" t="n">
        <v>0</v>
      </c>
      <c r="W152" s="295" t="n">
        <v>1</v>
      </c>
      <c r="X152" s="295" t="n">
        <v>8</v>
      </c>
      <c r="Y152" s="295" t="n">
        <v>15</v>
      </c>
      <c r="Z152" s="295" t="n">
        <v>34</v>
      </c>
      <c r="AA152" s="310" t="n">
        <v>42</v>
      </c>
      <c r="AB152" s="295"/>
      <c r="AC152" s="295" t="s">
        <v>478</v>
      </c>
      <c r="AD152" s="295" t="n">
        <v>46</v>
      </c>
      <c r="AE152" s="295" t="n">
        <v>47</v>
      </c>
      <c r="AF152" s="295" t="n">
        <v>43</v>
      </c>
      <c r="AG152" s="295" t="n">
        <v>83</v>
      </c>
      <c r="AH152" s="295" t="n">
        <v>119</v>
      </c>
      <c r="AI152" s="295" t="n">
        <v>154</v>
      </c>
      <c r="AJ152" s="295" t="n">
        <v>200</v>
      </c>
      <c r="AK152" s="295" t="n">
        <v>245</v>
      </c>
      <c r="AL152" s="295" t="n">
        <v>279</v>
      </c>
      <c r="AM152" s="295" t="n">
        <v>252</v>
      </c>
      <c r="AN152" s="295" t="n">
        <v>348</v>
      </c>
      <c r="AO152" s="295" t="n">
        <v>325</v>
      </c>
      <c r="AP152" s="295" t="n">
        <v>433</v>
      </c>
      <c r="AQ152" s="310" t="n">
        <v>4</v>
      </c>
      <c r="AS152" s="295" t="s">
        <v>478</v>
      </c>
      <c r="AT152" s="295" t="n">
        <v>1676</v>
      </c>
      <c r="AU152" s="295" t="n">
        <v>33</v>
      </c>
      <c r="AV152" s="295" t="n">
        <v>10</v>
      </c>
      <c r="AW152" s="295" t="n">
        <v>17</v>
      </c>
      <c r="AX152" s="295" t="n">
        <v>60</v>
      </c>
      <c r="AY152" s="295" t="n">
        <v>5</v>
      </c>
      <c r="AZ152" s="295" t="n">
        <v>4</v>
      </c>
      <c r="BA152" s="295" t="n">
        <v>0</v>
      </c>
      <c r="BB152" s="295" t="n">
        <v>1</v>
      </c>
      <c r="BC152" s="295" t="n">
        <v>4</v>
      </c>
      <c r="BD152" s="295" t="n">
        <v>7</v>
      </c>
      <c r="BE152" s="295" t="n">
        <v>31</v>
      </c>
      <c r="BF152" s="310" t="n">
        <v>33</v>
      </c>
      <c r="BG152" s="295"/>
      <c r="BH152" s="295" t="s">
        <v>478</v>
      </c>
      <c r="BI152" s="295" t="n">
        <v>28</v>
      </c>
      <c r="BJ152" s="295" t="n">
        <v>35</v>
      </c>
      <c r="BK152" s="295" t="n">
        <v>32</v>
      </c>
      <c r="BL152" s="295" t="n">
        <v>61</v>
      </c>
      <c r="BM152" s="295" t="n">
        <v>78</v>
      </c>
      <c r="BN152" s="295" t="n">
        <v>104</v>
      </c>
      <c r="BO152" s="295" t="n">
        <v>143</v>
      </c>
      <c r="BP152" s="295" t="n">
        <v>156</v>
      </c>
      <c r="BQ152" s="295" t="n">
        <v>187</v>
      </c>
      <c r="BR152" s="295" t="n">
        <v>175</v>
      </c>
      <c r="BS152" s="295" t="n">
        <v>201</v>
      </c>
      <c r="BT152" s="295" t="n">
        <v>175</v>
      </c>
      <c r="BU152" s="295" t="n">
        <v>152</v>
      </c>
      <c r="BV152" s="310" t="n">
        <v>4</v>
      </c>
      <c r="BX152" s="295" t="s">
        <v>478</v>
      </c>
      <c r="BY152" s="295" t="n">
        <v>1118</v>
      </c>
      <c r="BZ152" s="295" t="n">
        <v>21</v>
      </c>
      <c r="CA152" s="295" t="n">
        <v>6</v>
      </c>
      <c r="CB152" s="295" t="n">
        <v>14</v>
      </c>
      <c r="CC152" s="295" t="n">
        <v>41</v>
      </c>
      <c r="CD152" s="295" t="n">
        <v>5</v>
      </c>
      <c r="CE152" s="295" t="n">
        <v>1</v>
      </c>
      <c r="CF152" s="295" t="n">
        <v>0</v>
      </c>
      <c r="CG152" s="295" t="n">
        <v>0</v>
      </c>
      <c r="CH152" s="295" t="n">
        <v>4</v>
      </c>
      <c r="CI152" s="295" t="n">
        <v>8</v>
      </c>
      <c r="CJ152" s="295" t="n">
        <v>3</v>
      </c>
      <c r="CK152" s="310" t="n">
        <v>9</v>
      </c>
      <c r="CL152" s="295"/>
      <c r="CM152" s="295" t="s">
        <v>478</v>
      </c>
      <c r="CN152" s="295" t="n">
        <v>18</v>
      </c>
      <c r="CO152" s="295" t="n">
        <v>12</v>
      </c>
      <c r="CP152" s="295" t="n">
        <v>11</v>
      </c>
      <c r="CQ152" s="295" t="n">
        <v>22</v>
      </c>
      <c r="CR152" s="295" t="n">
        <v>41</v>
      </c>
      <c r="CS152" s="295" t="n">
        <v>50</v>
      </c>
      <c r="CT152" s="295" t="n">
        <v>57</v>
      </c>
      <c r="CU152" s="295" t="n">
        <v>89</v>
      </c>
      <c r="CV152" s="295" t="n">
        <v>92</v>
      </c>
      <c r="CW152" s="295" t="n">
        <v>77</v>
      </c>
      <c r="CX152" s="295" t="n">
        <v>147</v>
      </c>
      <c r="CY152" s="295" t="n">
        <v>150</v>
      </c>
      <c r="CZ152" s="295" t="n">
        <v>281</v>
      </c>
      <c r="DA152" s="310" t="n">
        <v>0</v>
      </c>
      <c r="DD152" s="295" t="s">
        <v>479</v>
      </c>
      <c r="DE152" s="295" t="n">
        <v>82</v>
      </c>
      <c r="DF152" s="295" t="n">
        <v>119</v>
      </c>
      <c r="DG152" s="295" t="n">
        <v>6</v>
      </c>
      <c r="DH152" s="295" t="n">
        <v>3</v>
      </c>
      <c r="DI152" s="295" t="n">
        <v>8</v>
      </c>
      <c r="DJ152" s="295" t="n">
        <v>12</v>
      </c>
      <c r="DK152" s="295" t="n">
        <v>21</v>
      </c>
      <c r="DL152" s="295" t="n">
        <v>51</v>
      </c>
      <c r="DM152" s="295" t="n">
        <v>131</v>
      </c>
      <c r="DN152" s="295" t="n">
        <v>282</v>
      </c>
      <c r="DO152" s="310" t="n">
        <v>964</v>
      </c>
      <c r="DQ152" s="295" t="s">
        <v>479</v>
      </c>
      <c r="DR152" s="295" t="n">
        <v>90</v>
      </c>
      <c r="DS152" s="295" t="n">
        <v>142</v>
      </c>
      <c r="DT152" s="295" t="n">
        <v>7</v>
      </c>
      <c r="DU152" s="295" t="n">
        <v>4</v>
      </c>
      <c r="DV152" s="295" t="n">
        <v>12</v>
      </c>
      <c r="DW152" s="295" t="n">
        <v>16</v>
      </c>
      <c r="DX152" s="295" t="n">
        <v>28</v>
      </c>
      <c r="DY152" s="295" t="n">
        <v>70</v>
      </c>
      <c r="DZ152" s="295" t="n">
        <v>184</v>
      </c>
      <c r="EA152" s="295" t="n">
        <v>394</v>
      </c>
      <c r="EB152" s="310" t="n">
        <v>1173</v>
      </c>
      <c r="ED152" s="295" t="s">
        <v>479</v>
      </c>
      <c r="EE152" s="295" t="n">
        <v>75</v>
      </c>
      <c r="EF152" s="295" t="n">
        <v>95</v>
      </c>
      <c r="EG152" s="295" t="n">
        <v>4</v>
      </c>
      <c r="EH152" s="295" t="n">
        <v>2</v>
      </c>
      <c r="EI152" s="295" t="n">
        <v>4</v>
      </c>
      <c r="EJ152" s="295" t="n">
        <v>7</v>
      </c>
      <c r="EK152" s="295" t="n">
        <v>14</v>
      </c>
      <c r="EL152" s="295" t="n">
        <v>32</v>
      </c>
      <c r="EM152" s="295" t="n">
        <v>81</v>
      </c>
      <c r="EN152" s="295" t="n">
        <v>194</v>
      </c>
      <c r="EO152" s="310" t="n">
        <v>853</v>
      </c>
      <c r="ER152" s="295" t="s">
        <v>479</v>
      </c>
      <c r="ES152" s="295" t="n">
        <v>1242547</v>
      </c>
      <c r="ET152" s="295" t="n">
        <v>112129</v>
      </c>
      <c r="EU152" s="295" t="n">
        <v>110947</v>
      </c>
      <c r="EV152" s="295" t="n">
        <v>111567</v>
      </c>
      <c r="EW152" s="295" t="n">
        <v>110706</v>
      </c>
      <c r="EX152" s="295" t="n">
        <v>104480</v>
      </c>
      <c r="EY152" s="295" t="n">
        <v>95761</v>
      </c>
      <c r="EZ152" s="295" t="n">
        <v>86295</v>
      </c>
      <c r="FA152" s="295" t="n">
        <v>75916</v>
      </c>
      <c r="FB152" s="295" t="n">
        <v>73052</v>
      </c>
      <c r="FC152" s="295" t="n">
        <v>68124</v>
      </c>
      <c r="FD152" s="295" t="n">
        <v>63882</v>
      </c>
      <c r="FE152" s="295" t="n">
        <v>56745</v>
      </c>
      <c r="FF152" s="295" t="n">
        <v>47931</v>
      </c>
      <c r="FG152" s="295" t="n">
        <v>40378</v>
      </c>
      <c r="FH152" s="295" t="n">
        <v>32862</v>
      </c>
      <c r="FI152" s="295" t="n">
        <v>25199</v>
      </c>
      <c r="FJ152" s="310" t="n">
        <v>26573</v>
      </c>
      <c r="FM152" s="295" t="s">
        <v>479</v>
      </c>
      <c r="FN152" s="295" t="n">
        <v>611436</v>
      </c>
      <c r="FO152" s="295" t="n">
        <v>56857</v>
      </c>
      <c r="FP152" s="295" t="n">
        <v>56268</v>
      </c>
      <c r="FQ152" s="295" t="n">
        <v>56750</v>
      </c>
      <c r="FR152" s="295" t="n">
        <v>56108</v>
      </c>
      <c r="FS152" s="295" t="n">
        <v>53021</v>
      </c>
      <c r="FT152" s="295" t="n">
        <v>48520</v>
      </c>
      <c r="FU152" s="295" t="n">
        <v>43747</v>
      </c>
      <c r="FV152" s="295" t="n">
        <v>38249</v>
      </c>
      <c r="FW152" s="295" t="n">
        <v>36869</v>
      </c>
      <c r="FX152" s="295" t="n">
        <v>33247</v>
      </c>
      <c r="FY152" s="295" t="n">
        <v>31255</v>
      </c>
      <c r="FZ152" s="295" t="n">
        <v>27686</v>
      </c>
      <c r="GA152" s="295" t="n">
        <v>22975</v>
      </c>
      <c r="GB152" s="295" t="n">
        <v>18393</v>
      </c>
      <c r="GC152" s="295" t="n">
        <v>13701</v>
      </c>
      <c r="GD152" s="295" t="n">
        <v>9461</v>
      </c>
      <c r="GE152" s="310" t="n">
        <v>8329</v>
      </c>
      <c r="GH152" s="295" t="s">
        <v>479</v>
      </c>
      <c r="GI152" s="295" t="n">
        <v>631111</v>
      </c>
      <c r="GJ152" s="295" t="n">
        <v>55272</v>
      </c>
      <c r="GK152" s="295" t="n">
        <v>54679</v>
      </c>
      <c r="GL152" s="295" t="n">
        <v>54817</v>
      </c>
      <c r="GM152" s="295" t="n">
        <v>54598</v>
      </c>
      <c r="GN152" s="295" t="n">
        <v>51459</v>
      </c>
      <c r="GO152" s="295" t="n">
        <v>47241</v>
      </c>
      <c r="GP152" s="295" t="n">
        <v>42548</v>
      </c>
      <c r="GQ152" s="295" t="n">
        <v>37667</v>
      </c>
      <c r="GR152" s="295" t="n">
        <v>36183</v>
      </c>
      <c r="GS152" s="295" t="n">
        <v>34877</v>
      </c>
      <c r="GT152" s="295" t="n">
        <v>32627</v>
      </c>
      <c r="GU152" s="295" t="n">
        <v>29059</v>
      </c>
      <c r="GV152" s="295" t="n">
        <v>24956</v>
      </c>
      <c r="GW152" s="295" t="n">
        <v>21985</v>
      </c>
      <c r="GX152" s="295" t="n">
        <v>19161</v>
      </c>
      <c r="GY152" s="295" t="n">
        <v>15738</v>
      </c>
      <c r="GZ152" s="310" t="n">
        <v>18244</v>
      </c>
      <c r="HC152" s="196" t="s">
        <v>204</v>
      </c>
      <c r="HD152" s="197" t="s">
        <v>36</v>
      </c>
      <c r="HE152" s="197" t="n">
        <v>1</v>
      </c>
      <c r="HF152" s="198" t="n">
        <f aca="false">EY144</f>
        <v>3277050</v>
      </c>
      <c r="HG152" s="198" t="n">
        <f aca="false">AD144</f>
        <v>3333</v>
      </c>
      <c r="HH152" s="199" t="n">
        <f aca="false">HG152/HF152</f>
        <v>0.00101707328237287</v>
      </c>
      <c r="HI152" s="200" t="n">
        <f aca="false">2*HE152*HH152/(2+HE152*HH152)</f>
        <v>0.00101655632623315</v>
      </c>
      <c r="HK152" s="196" t="s">
        <v>204</v>
      </c>
      <c r="HL152" s="197" t="s">
        <v>36</v>
      </c>
      <c r="HM152" s="197" t="n">
        <v>1</v>
      </c>
      <c r="HN152" s="198" t="n">
        <f aca="false">FT144</f>
        <v>1648462</v>
      </c>
      <c r="HO152" s="198" t="n">
        <f aca="false">BI144</f>
        <v>2363</v>
      </c>
      <c r="HP152" s="199" t="n">
        <f aca="false">HO152/HN152</f>
        <v>0.00143345736814073</v>
      </c>
      <c r="HQ152" s="200" t="n">
        <f aca="false">2*HM152*HP152/(2+HM152*HP152)</f>
        <v>0.00143243070396725</v>
      </c>
      <c r="HS152" s="196" t="s">
        <v>204</v>
      </c>
      <c r="HT152" s="313" t="s">
        <v>36</v>
      </c>
      <c r="HU152" s="313" t="n">
        <v>1</v>
      </c>
      <c r="HV152" s="198" t="n">
        <f aca="false">GO144</f>
        <v>1628588</v>
      </c>
      <c r="HW152" s="314" t="n">
        <f aca="false">CN144</f>
        <v>965</v>
      </c>
      <c r="HX152" s="199" t="n">
        <f aca="false">HW152/HV152</f>
        <v>0.000592537830316814</v>
      </c>
      <c r="HY152" s="200" t="n">
        <f aca="false">2*HU152*HX152/(2+HU152*HX152)</f>
        <v>0.0005923623317714</v>
      </c>
      <c r="HZ152" s="160" t="n">
        <f aca="false">HV152+HN152-HF152</f>
        <v>0</v>
      </c>
      <c r="IA152" s="160" t="n">
        <f aca="false">HW152+HO152-HG152</f>
        <v>-5</v>
      </c>
      <c r="IC152" s="0" t="n">
        <f aca="false">IC142/IC151</f>
        <v>0.566586120818772</v>
      </c>
      <c r="ID152" s="0" t="n">
        <f aca="false">ID142/ID151</f>
        <v>0.557850650960095</v>
      </c>
      <c r="IE152" s="0" t="n">
        <f aca="false">IE142/IE151</f>
        <v>0.549437291746405</v>
      </c>
      <c r="IF152" s="0" t="n">
        <f aca="false">IF142/IF151</f>
        <v>0.541812906197131</v>
      </c>
      <c r="IG152" s="0" t="n">
        <f aca="false">IG142/IG151</f>
        <v>0.535319521858411</v>
      </c>
      <c r="IH152" s="0" t="n">
        <f aca="false">IH142/IH151</f>
        <v>0.529961452787281</v>
      </c>
      <c r="IJ152" s="0" t="n">
        <f aca="false">IJ142/IJ151</f>
        <v>0.613213238704749</v>
      </c>
      <c r="IL152" s="0" t="n">
        <f aca="false">IL142/IL151</f>
        <v>0.54368725331237</v>
      </c>
    </row>
    <row r="153" customFormat="false" ht="15" hidden="false" customHeight="false" outlineLevel="0" collapsed="false">
      <c r="A153" s="295" t="s">
        <v>479</v>
      </c>
      <c r="B153" s="295" t="n">
        <v>20985</v>
      </c>
      <c r="C153" s="295" t="n">
        <v>127</v>
      </c>
      <c r="D153" s="295" t="n">
        <v>379</v>
      </c>
      <c r="E153" s="295" t="n">
        <v>5346</v>
      </c>
      <c r="F153" s="295" t="n">
        <v>525</v>
      </c>
      <c r="G153" s="295" t="n">
        <v>3999</v>
      </c>
      <c r="H153" s="295" t="n">
        <v>1885</v>
      </c>
      <c r="I153" s="295" t="n">
        <v>529</v>
      </c>
      <c r="J153" s="295" t="n">
        <v>28</v>
      </c>
      <c r="K153" s="295" t="n">
        <v>0</v>
      </c>
      <c r="L153" s="310" t="n">
        <v>31</v>
      </c>
      <c r="N153" s="295" t="s">
        <v>479</v>
      </c>
      <c r="O153" s="295" t="n">
        <v>10194</v>
      </c>
      <c r="P153" s="295" t="n">
        <v>106</v>
      </c>
      <c r="Q153" s="295" t="n">
        <v>49</v>
      </c>
      <c r="R153" s="295" t="n">
        <v>94</v>
      </c>
      <c r="S153" s="295" t="n">
        <v>249</v>
      </c>
      <c r="T153" s="295" t="n">
        <v>23</v>
      </c>
      <c r="U153" s="295" t="n">
        <v>13</v>
      </c>
      <c r="V153" s="295" t="n">
        <v>9</v>
      </c>
      <c r="W153" s="295" t="n">
        <v>8</v>
      </c>
      <c r="X153" s="295" t="n">
        <v>24</v>
      </c>
      <c r="Y153" s="295" t="n">
        <v>43</v>
      </c>
      <c r="Z153" s="295" t="n">
        <v>88</v>
      </c>
      <c r="AA153" s="310" t="n">
        <v>94</v>
      </c>
      <c r="AB153" s="295"/>
      <c r="AC153" s="295" t="s">
        <v>479</v>
      </c>
      <c r="AD153" s="295" t="n">
        <v>114</v>
      </c>
      <c r="AE153" s="295" t="n">
        <v>101</v>
      </c>
      <c r="AF153" s="295" t="n">
        <v>114</v>
      </c>
      <c r="AG153" s="295" t="n">
        <v>202</v>
      </c>
      <c r="AH153" s="295" t="n">
        <v>253</v>
      </c>
      <c r="AI153" s="295" t="n">
        <v>415</v>
      </c>
      <c r="AJ153" s="295" t="n">
        <v>603</v>
      </c>
      <c r="AK153" s="295" t="n">
        <v>766</v>
      </c>
      <c r="AL153" s="295" t="n">
        <v>961</v>
      </c>
      <c r="AM153" s="295" t="n">
        <v>1104</v>
      </c>
      <c r="AN153" s="295" t="n">
        <v>1381</v>
      </c>
      <c r="AO153" s="295" t="n">
        <v>1389</v>
      </c>
      <c r="AP153" s="295" t="n">
        <v>2219</v>
      </c>
      <c r="AQ153" s="310" t="n">
        <v>21</v>
      </c>
      <c r="AS153" s="295" t="s">
        <v>479</v>
      </c>
      <c r="AT153" s="295" t="n">
        <v>5477</v>
      </c>
      <c r="AU153" s="295" t="n">
        <v>68</v>
      </c>
      <c r="AV153" s="295" t="n">
        <v>30</v>
      </c>
      <c r="AW153" s="295" t="n">
        <v>54</v>
      </c>
      <c r="AX153" s="295" t="n">
        <v>152</v>
      </c>
      <c r="AY153" s="295" t="n">
        <v>10</v>
      </c>
      <c r="AZ153" s="295" t="n">
        <v>11</v>
      </c>
      <c r="BA153" s="295" t="n">
        <v>8</v>
      </c>
      <c r="BB153" s="295" t="n">
        <v>5</v>
      </c>
      <c r="BC153" s="295" t="n">
        <v>14</v>
      </c>
      <c r="BD153" s="295" t="n">
        <v>29</v>
      </c>
      <c r="BE153" s="295" t="n">
        <v>65</v>
      </c>
      <c r="BF153" s="310" t="n">
        <v>71</v>
      </c>
      <c r="BG153" s="295"/>
      <c r="BH153" s="295" t="s">
        <v>479</v>
      </c>
      <c r="BI153" s="295" t="n">
        <v>80</v>
      </c>
      <c r="BJ153" s="295" t="n">
        <v>71</v>
      </c>
      <c r="BK153" s="295" t="n">
        <v>77</v>
      </c>
      <c r="BL153" s="295" t="n">
        <v>133</v>
      </c>
      <c r="BM153" s="295" t="n">
        <v>165</v>
      </c>
      <c r="BN153" s="295" t="n">
        <v>285</v>
      </c>
      <c r="BO153" s="295" t="n">
        <v>394</v>
      </c>
      <c r="BP153" s="295" t="n">
        <v>537</v>
      </c>
      <c r="BQ153" s="295" t="n">
        <v>610</v>
      </c>
      <c r="BR153" s="295" t="n">
        <v>656</v>
      </c>
      <c r="BS153" s="295" t="n">
        <v>737</v>
      </c>
      <c r="BT153" s="295" t="n">
        <v>621</v>
      </c>
      <c r="BU153" s="295" t="n">
        <v>729</v>
      </c>
      <c r="BV153" s="310" t="n">
        <v>17</v>
      </c>
      <c r="BX153" s="295" t="s">
        <v>479</v>
      </c>
      <c r="BY153" s="295" t="n">
        <v>4712</v>
      </c>
      <c r="BZ153" s="295" t="n">
        <v>38</v>
      </c>
      <c r="CA153" s="295" t="n">
        <v>19</v>
      </c>
      <c r="CB153" s="295" t="n">
        <v>40</v>
      </c>
      <c r="CC153" s="295" t="n">
        <v>97</v>
      </c>
      <c r="CD153" s="295" t="n">
        <v>13</v>
      </c>
      <c r="CE153" s="295" t="n">
        <v>2</v>
      </c>
      <c r="CF153" s="295" t="n">
        <v>1</v>
      </c>
      <c r="CG153" s="295" t="n">
        <v>3</v>
      </c>
      <c r="CH153" s="295" t="n">
        <v>9</v>
      </c>
      <c r="CI153" s="295" t="n">
        <v>14</v>
      </c>
      <c r="CJ153" s="295" t="n">
        <v>23</v>
      </c>
      <c r="CK153" s="310" t="n">
        <v>23</v>
      </c>
      <c r="CL153" s="295"/>
      <c r="CM153" s="295" t="s">
        <v>479</v>
      </c>
      <c r="CN153" s="295" t="n">
        <v>34</v>
      </c>
      <c r="CO153" s="295" t="n">
        <v>30</v>
      </c>
      <c r="CP153" s="295" t="n">
        <v>37</v>
      </c>
      <c r="CQ153" s="295" t="n">
        <v>68</v>
      </c>
      <c r="CR153" s="295" t="n">
        <v>88</v>
      </c>
      <c r="CS153" s="295" t="n">
        <v>130</v>
      </c>
      <c r="CT153" s="295" t="n">
        <v>209</v>
      </c>
      <c r="CU153" s="295" t="n">
        <v>229</v>
      </c>
      <c r="CV153" s="295" t="n">
        <v>351</v>
      </c>
      <c r="CW153" s="295" t="n">
        <v>448</v>
      </c>
      <c r="CX153" s="295" t="n">
        <v>644</v>
      </c>
      <c r="CY153" s="295" t="n">
        <v>768</v>
      </c>
      <c r="CZ153" s="295" t="n">
        <v>1488</v>
      </c>
      <c r="DA153" s="310" t="n">
        <v>3</v>
      </c>
      <c r="DD153" s="295" t="s">
        <v>85</v>
      </c>
      <c r="DE153" s="295" t="n">
        <v>57</v>
      </c>
      <c r="DF153" s="295" t="n">
        <v>229</v>
      </c>
      <c r="DG153" s="295" t="n">
        <v>15</v>
      </c>
      <c r="DH153" s="295" t="n">
        <v>3</v>
      </c>
      <c r="DI153" s="295" t="n">
        <v>11</v>
      </c>
      <c r="DJ153" s="295" t="n">
        <v>15</v>
      </c>
      <c r="DK153" s="295" t="n">
        <v>24</v>
      </c>
      <c r="DL153" s="295" t="n">
        <v>51</v>
      </c>
      <c r="DM153" s="295" t="n">
        <v>125</v>
      </c>
      <c r="DN153" s="295" t="n">
        <v>250</v>
      </c>
      <c r="DO153" s="310" t="n">
        <v>1002</v>
      </c>
      <c r="DQ153" s="295" t="s">
        <v>85</v>
      </c>
      <c r="DR153" s="295" t="n">
        <v>64</v>
      </c>
      <c r="DS153" s="295" t="n">
        <v>235</v>
      </c>
      <c r="DT153" s="295" t="n">
        <v>13</v>
      </c>
      <c r="DU153" s="295" t="n">
        <v>3</v>
      </c>
      <c r="DV153" s="295" t="n">
        <v>16</v>
      </c>
      <c r="DW153" s="295" t="n">
        <v>16</v>
      </c>
      <c r="DX153" s="295" t="n">
        <v>26</v>
      </c>
      <c r="DY153" s="295" t="n">
        <v>58</v>
      </c>
      <c r="DZ153" s="295" t="n">
        <v>171</v>
      </c>
      <c r="EA153" s="295" t="n">
        <v>311</v>
      </c>
      <c r="EB153" s="310" t="n">
        <v>1095</v>
      </c>
      <c r="ED153" s="295" t="s">
        <v>85</v>
      </c>
      <c r="EE153" s="295" t="n">
        <v>50</v>
      </c>
      <c r="EF153" s="295" t="n">
        <v>221</v>
      </c>
      <c r="EG153" s="295" t="n">
        <v>17</v>
      </c>
      <c r="EH153" s="295" t="n">
        <v>4</v>
      </c>
      <c r="EI153" s="295" t="n">
        <v>6</v>
      </c>
      <c r="EJ153" s="295" t="n">
        <v>13</v>
      </c>
      <c r="EK153" s="295" t="n">
        <v>21</v>
      </c>
      <c r="EL153" s="295" t="n">
        <v>44</v>
      </c>
      <c r="EM153" s="295" t="n">
        <v>78</v>
      </c>
      <c r="EN153" s="295" t="n">
        <v>190</v>
      </c>
      <c r="EO153" s="310" t="n">
        <v>924</v>
      </c>
      <c r="ER153" s="295" t="s">
        <v>85</v>
      </c>
      <c r="ES153" s="295" t="n">
        <v>532238</v>
      </c>
      <c r="ET153" s="295" t="n">
        <v>56952</v>
      </c>
      <c r="EU153" s="295" t="n">
        <v>55852</v>
      </c>
      <c r="EV153" s="295" t="n">
        <v>63178</v>
      </c>
      <c r="EW153" s="295" t="n">
        <v>59748</v>
      </c>
      <c r="EX153" s="295" t="n">
        <v>48927</v>
      </c>
      <c r="EY153" s="295" t="n">
        <v>39276</v>
      </c>
      <c r="EZ153" s="295" t="n">
        <v>33315</v>
      </c>
      <c r="FA153" s="295" t="n">
        <v>29919</v>
      </c>
      <c r="FB153" s="295" t="n">
        <v>29569</v>
      </c>
      <c r="FC153" s="295" t="n">
        <v>26905</v>
      </c>
      <c r="FD153" s="295" t="n">
        <v>23587</v>
      </c>
      <c r="FE153" s="295" t="n">
        <v>18895</v>
      </c>
      <c r="FF153" s="295" t="n">
        <v>14234</v>
      </c>
      <c r="FG153" s="295" t="n">
        <v>11832</v>
      </c>
      <c r="FH153" s="295" t="n">
        <v>8950</v>
      </c>
      <c r="FI153" s="295" t="n">
        <v>6097</v>
      </c>
      <c r="FJ153" s="310" t="n">
        <v>5002</v>
      </c>
      <c r="FM153" s="295" t="s">
        <v>85</v>
      </c>
      <c r="FN153" s="295" t="n">
        <v>268113</v>
      </c>
      <c r="FO153" s="295" t="n">
        <v>28905</v>
      </c>
      <c r="FP153" s="295" t="n">
        <v>28479</v>
      </c>
      <c r="FQ153" s="295" t="n">
        <v>32233</v>
      </c>
      <c r="FR153" s="295" t="n">
        <v>30347</v>
      </c>
      <c r="FS153" s="295" t="n">
        <v>24874</v>
      </c>
      <c r="FT153" s="295" t="n">
        <v>19758</v>
      </c>
      <c r="FU153" s="295" t="n">
        <v>16286</v>
      </c>
      <c r="FV153" s="295" t="n">
        <v>14666</v>
      </c>
      <c r="FW153" s="295" t="n">
        <v>14945</v>
      </c>
      <c r="FX153" s="295" t="n">
        <v>13508</v>
      </c>
      <c r="FY153" s="295" t="n">
        <v>11965</v>
      </c>
      <c r="FZ153" s="295" t="n">
        <v>9684</v>
      </c>
      <c r="GA153" s="295" t="n">
        <v>7236</v>
      </c>
      <c r="GB153" s="295" t="n">
        <v>5906</v>
      </c>
      <c r="GC153" s="295" t="n">
        <v>4273</v>
      </c>
      <c r="GD153" s="295" t="n">
        <v>2860</v>
      </c>
      <c r="GE153" s="310" t="n">
        <v>2188</v>
      </c>
      <c r="GH153" s="295" t="s">
        <v>85</v>
      </c>
      <c r="GI153" s="295" t="n">
        <v>264125</v>
      </c>
      <c r="GJ153" s="295" t="n">
        <v>28047</v>
      </c>
      <c r="GK153" s="295" t="n">
        <v>27373</v>
      </c>
      <c r="GL153" s="295" t="n">
        <v>30945</v>
      </c>
      <c r="GM153" s="295" t="n">
        <v>29401</v>
      </c>
      <c r="GN153" s="295" t="n">
        <v>24053</v>
      </c>
      <c r="GO153" s="295" t="n">
        <v>19518</v>
      </c>
      <c r="GP153" s="295" t="n">
        <v>17029</v>
      </c>
      <c r="GQ153" s="295" t="n">
        <v>15253</v>
      </c>
      <c r="GR153" s="295" t="n">
        <v>14624</v>
      </c>
      <c r="GS153" s="295" t="n">
        <v>13397</v>
      </c>
      <c r="GT153" s="295" t="n">
        <v>11622</v>
      </c>
      <c r="GU153" s="295" t="n">
        <v>9211</v>
      </c>
      <c r="GV153" s="295" t="n">
        <v>6998</v>
      </c>
      <c r="GW153" s="295" t="n">
        <v>5926</v>
      </c>
      <c r="GX153" s="295" t="n">
        <v>4677</v>
      </c>
      <c r="GY153" s="295" t="n">
        <v>3237</v>
      </c>
      <c r="GZ153" s="310" t="n">
        <v>2814</v>
      </c>
      <c r="HC153" s="203" t="s">
        <v>205</v>
      </c>
      <c r="HD153" s="204" t="s">
        <v>37</v>
      </c>
      <c r="HE153" s="204" t="n">
        <v>1</v>
      </c>
      <c r="HF153" s="205" t="n">
        <f aca="false">EZ144</f>
        <v>2951890</v>
      </c>
      <c r="HG153" s="205" t="n">
        <f aca="false">AE144</f>
        <v>3387</v>
      </c>
      <c r="HH153" s="206" t="n">
        <f aca="false">HG153/HF153</f>
        <v>0.00114740047901514</v>
      </c>
      <c r="HI153" s="207" t="n">
        <f aca="false">2*HE153*HH153/(2+HE153*HH153)</f>
        <v>0.00114674259251516</v>
      </c>
      <c r="HK153" s="203" t="s">
        <v>205</v>
      </c>
      <c r="HL153" s="204" t="s">
        <v>37</v>
      </c>
      <c r="HM153" s="204" t="n">
        <v>1</v>
      </c>
      <c r="HN153" s="205" t="n">
        <f aca="false">FU144</f>
        <v>1477980</v>
      </c>
      <c r="HO153" s="205" t="n">
        <f aca="false">BJ144</f>
        <v>2269</v>
      </c>
      <c r="HP153" s="206" t="n">
        <f aca="false">HO153/HN153</f>
        <v>0.00153520345336202</v>
      </c>
      <c r="HQ153" s="207" t="n">
        <f aca="false">2*HM153*HP153/(2+HM153*HP153)</f>
        <v>0.00153402593240753</v>
      </c>
      <c r="HS153" s="203" t="s">
        <v>205</v>
      </c>
      <c r="HT153" s="316" t="s">
        <v>37</v>
      </c>
      <c r="HU153" s="316" t="n">
        <v>1</v>
      </c>
      <c r="HV153" s="205" t="n">
        <f aca="false">GP144</f>
        <v>1473910</v>
      </c>
      <c r="HW153" s="317" t="n">
        <f aca="false">CO144</f>
        <v>1118</v>
      </c>
      <c r="HX153" s="206" t="n">
        <f aca="false">HW153/HV153</f>
        <v>0.00075852664002551</v>
      </c>
      <c r="HY153" s="207" t="n">
        <f aca="false">2*HU153*HX153/(2+HU153*HX153)</f>
        <v>0.000758239067759309</v>
      </c>
      <c r="HZ153" s="160" t="n">
        <f aca="false">HV153+HN153-HF153</f>
        <v>0</v>
      </c>
      <c r="IA153" s="160" t="n">
        <f aca="false">HW153+HO153-HG153</f>
        <v>0</v>
      </c>
      <c r="IC153" s="0" t="n">
        <f aca="false">IC143/IC151</f>
        <v>0.300504243634548</v>
      </c>
      <c r="ID153" s="0" t="n">
        <f aca="false">ID143/ID151</f>
        <v>0.302857940229939</v>
      </c>
      <c r="IE153" s="0" t="n">
        <f aca="false">IE143/IE151</f>
        <v>0.304970597527348</v>
      </c>
      <c r="IF153" s="0" t="n">
        <f aca="false">IF143/IF151</f>
        <v>0.306442075133099</v>
      </c>
      <c r="IG153" s="0" t="n">
        <f aca="false">IG143/IG151</f>
        <v>0.306864846420753</v>
      </c>
      <c r="IH153" s="0" t="n">
        <f aca="false">IH143/IH151</f>
        <v>0.306268447018639</v>
      </c>
      <c r="IJ153" s="0" t="n">
        <f aca="false">IJ143/IJ151</f>
        <v>0.285883626243364</v>
      </c>
      <c r="IL153" s="0" t="n">
        <f aca="false">IL143/IL151</f>
        <v>0.30768451974171</v>
      </c>
    </row>
    <row r="154" customFormat="false" ht="15" hidden="false" customHeight="false" outlineLevel="0" collapsed="false">
      <c r="A154" s="295" t="s">
        <v>85</v>
      </c>
      <c r="B154" s="295" t="n">
        <v>11241</v>
      </c>
      <c r="C154" s="295" t="n">
        <v>131</v>
      </c>
      <c r="D154" s="295" t="n">
        <v>2373</v>
      </c>
      <c r="E154" s="295" t="n">
        <v>3137</v>
      </c>
      <c r="F154" s="295" t="n">
        <v>2521</v>
      </c>
      <c r="G154" s="295" t="n">
        <v>1789</v>
      </c>
      <c r="H154" s="295" t="n">
        <v>901</v>
      </c>
      <c r="I154" s="295" t="n">
        <v>331</v>
      </c>
      <c r="J154" s="295" t="n">
        <v>30</v>
      </c>
      <c r="K154" s="295" t="n">
        <v>5</v>
      </c>
      <c r="L154" s="310" t="n">
        <v>23</v>
      </c>
      <c r="N154" s="295" t="s">
        <v>85</v>
      </c>
      <c r="O154" s="295" t="n">
        <v>3052</v>
      </c>
      <c r="P154" s="295" t="n">
        <v>126</v>
      </c>
      <c r="Q154" s="295" t="n">
        <v>46</v>
      </c>
      <c r="R154" s="295" t="n">
        <v>85</v>
      </c>
      <c r="S154" s="295" t="n">
        <v>257</v>
      </c>
      <c r="T154" s="295" t="n">
        <v>33</v>
      </c>
      <c r="U154" s="295" t="n">
        <v>19</v>
      </c>
      <c r="V154" s="295" t="n">
        <v>12</v>
      </c>
      <c r="W154" s="295" t="n">
        <v>4</v>
      </c>
      <c r="X154" s="295" t="n">
        <v>16</v>
      </c>
      <c r="Y154" s="295" t="n">
        <v>24</v>
      </c>
      <c r="Z154" s="295" t="n">
        <v>63</v>
      </c>
      <c r="AA154" s="310" t="n">
        <v>59</v>
      </c>
      <c r="AB154" s="295"/>
      <c r="AC154" s="295" t="s">
        <v>85</v>
      </c>
      <c r="AD154" s="295" t="n">
        <v>57</v>
      </c>
      <c r="AE154" s="295" t="n">
        <v>49</v>
      </c>
      <c r="AF154" s="295" t="n">
        <v>70</v>
      </c>
      <c r="AG154" s="295" t="n">
        <v>72</v>
      </c>
      <c r="AH154" s="295" t="n">
        <v>114</v>
      </c>
      <c r="AI154" s="295" t="n">
        <v>146</v>
      </c>
      <c r="AJ154" s="295" t="n">
        <v>190</v>
      </c>
      <c r="AK154" s="295" t="n">
        <v>225</v>
      </c>
      <c r="AL154" s="295" t="n">
        <v>234</v>
      </c>
      <c r="AM154" s="295" t="n">
        <v>285</v>
      </c>
      <c r="AN154" s="295" t="n">
        <v>325</v>
      </c>
      <c r="AO154" s="295" t="n">
        <v>329</v>
      </c>
      <c r="AP154" s="295" t="n">
        <v>458</v>
      </c>
      <c r="AQ154" s="310" t="n">
        <v>11</v>
      </c>
      <c r="AS154" s="295" t="s">
        <v>85</v>
      </c>
      <c r="AT154" s="295" t="n">
        <v>1725</v>
      </c>
      <c r="AU154" s="295" t="n">
        <v>73</v>
      </c>
      <c r="AV154" s="295" t="n">
        <v>19</v>
      </c>
      <c r="AW154" s="295" t="n">
        <v>44</v>
      </c>
      <c r="AX154" s="295" t="n">
        <v>136</v>
      </c>
      <c r="AY154" s="295" t="n">
        <v>14</v>
      </c>
      <c r="AZ154" s="295" t="n">
        <v>9</v>
      </c>
      <c r="BA154" s="295" t="n">
        <v>4</v>
      </c>
      <c r="BB154" s="295" t="n">
        <v>3</v>
      </c>
      <c r="BC154" s="295" t="n">
        <v>7</v>
      </c>
      <c r="BD154" s="295" t="n">
        <v>11</v>
      </c>
      <c r="BE154" s="295" t="n">
        <v>47</v>
      </c>
      <c r="BF154" s="310" t="n">
        <v>42</v>
      </c>
      <c r="BG154" s="295"/>
      <c r="BH154" s="295" t="s">
        <v>85</v>
      </c>
      <c r="BI154" s="295" t="n">
        <v>35</v>
      </c>
      <c r="BJ154" s="295" t="n">
        <v>24</v>
      </c>
      <c r="BK154" s="295" t="n">
        <v>43</v>
      </c>
      <c r="BL154" s="295" t="n">
        <v>35</v>
      </c>
      <c r="BM154" s="295" t="n">
        <v>61</v>
      </c>
      <c r="BN154" s="295" t="n">
        <v>88</v>
      </c>
      <c r="BO154" s="295" t="n">
        <v>132</v>
      </c>
      <c r="BP154" s="295" t="n">
        <v>157</v>
      </c>
      <c r="BQ154" s="295" t="n">
        <v>153</v>
      </c>
      <c r="BR154" s="295" t="n">
        <v>164</v>
      </c>
      <c r="BS154" s="295" t="n">
        <v>195</v>
      </c>
      <c r="BT154" s="295" t="n">
        <v>160</v>
      </c>
      <c r="BU154" s="295" t="n">
        <v>198</v>
      </c>
      <c r="BV154" s="310" t="n">
        <v>7</v>
      </c>
      <c r="BX154" s="295" t="s">
        <v>85</v>
      </c>
      <c r="BY154" s="295" t="n">
        <v>1321</v>
      </c>
      <c r="BZ154" s="295" t="n">
        <v>53</v>
      </c>
      <c r="CA154" s="295" t="n">
        <v>27</v>
      </c>
      <c r="CB154" s="295" t="n">
        <v>41</v>
      </c>
      <c r="CC154" s="295" t="n">
        <v>121</v>
      </c>
      <c r="CD154" s="295" t="n">
        <v>19</v>
      </c>
      <c r="CE154" s="295" t="n">
        <v>10</v>
      </c>
      <c r="CF154" s="295" t="n">
        <v>8</v>
      </c>
      <c r="CG154" s="295" t="n">
        <v>1</v>
      </c>
      <c r="CH154" s="295" t="n">
        <v>9</v>
      </c>
      <c r="CI154" s="295" t="n">
        <v>13</v>
      </c>
      <c r="CJ154" s="295" t="n">
        <v>16</v>
      </c>
      <c r="CK154" s="310" t="n">
        <v>17</v>
      </c>
      <c r="CL154" s="295"/>
      <c r="CM154" s="295" t="s">
        <v>85</v>
      </c>
      <c r="CN154" s="295" t="n">
        <v>22</v>
      </c>
      <c r="CO154" s="295" t="n">
        <v>25</v>
      </c>
      <c r="CP154" s="295" t="n">
        <v>27</v>
      </c>
      <c r="CQ154" s="295" t="n">
        <v>36</v>
      </c>
      <c r="CR154" s="295" t="n">
        <v>53</v>
      </c>
      <c r="CS154" s="295" t="n">
        <v>58</v>
      </c>
      <c r="CT154" s="295" t="n">
        <v>58</v>
      </c>
      <c r="CU154" s="295" t="n">
        <v>68</v>
      </c>
      <c r="CV154" s="295" t="n">
        <v>81</v>
      </c>
      <c r="CW154" s="295" t="n">
        <v>120</v>
      </c>
      <c r="CX154" s="295" t="n">
        <v>130</v>
      </c>
      <c r="CY154" s="295" t="n">
        <v>169</v>
      </c>
      <c r="CZ154" s="295" t="n">
        <v>260</v>
      </c>
      <c r="DA154" s="310" t="n">
        <v>0</v>
      </c>
      <c r="DD154" s="295" t="s">
        <v>480</v>
      </c>
      <c r="DE154" s="295" t="n">
        <v>55</v>
      </c>
      <c r="DF154" s="295" t="n">
        <v>152</v>
      </c>
      <c r="DG154" s="295" t="n">
        <v>6</v>
      </c>
      <c r="DH154" s="295" t="n">
        <v>3</v>
      </c>
      <c r="DI154" s="295" t="n">
        <v>8</v>
      </c>
      <c r="DJ154" s="295" t="n">
        <v>14</v>
      </c>
      <c r="DK154" s="295" t="n">
        <v>23</v>
      </c>
      <c r="DL154" s="295" t="n">
        <v>54</v>
      </c>
      <c r="DM154" s="295" t="n">
        <v>113</v>
      </c>
      <c r="DN154" s="295" t="n">
        <v>240</v>
      </c>
      <c r="DO154" s="310" t="n">
        <v>878</v>
      </c>
      <c r="DQ154" s="295" t="s">
        <v>480</v>
      </c>
      <c r="DR154" s="295" t="n">
        <v>61</v>
      </c>
      <c r="DS154" s="295" t="n">
        <v>150</v>
      </c>
      <c r="DT154" s="295" t="n">
        <v>4</v>
      </c>
      <c r="DU154" s="295" t="n">
        <v>3</v>
      </c>
      <c r="DV154" s="295" t="n">
        <v>11</v>
      </c>
      <c r="DW154" s="295" t="n">
        <v>19</v>
      </c>
      <c r="DX154" s="295" t="n">
        <v>31</v>
      </c>
      <c r="DY154" s="295" t="n">
        <v>74</v>
      </c>
      <c r="DZ154" s="295" t="n">
        <v>148</v>
      </c>
      <c r="EA154" s="295" t="n">
        <v>294</v>
      </c>
      <c r="EB154" s="310" t="n">
        <v>966</v>
      </c>
      <c r="ED154" s="295" t="s">
        <v>480</v>
      </c>
      <c r="EE154" s="295" t="n">
        <v>49</v>
      </c>
      <c r="EF154" s="295" t="n">
        <v>151</v>
      </c>
      <c r="EG154" s="295" t="n">
        <v>8</v>
      </c>
      <c r="EH154" s="295" t="n">
        <v>3</v>
      </c>
      <c r="EI154" s="295" t="n">
        <v>6</v>
      </c>
      <c r="EJ154" s="295" t="n">
        <v>8</v>
      </c>
      <c r="EK154" s="295" t="n">
        <v>15</v>
      </c>
      <c r="EL154" s="295" t="n">
        <v>35</v>
      </c>
      <c r="EM154" s="295" t="n">
        <v>81</v>
      </c>
      <c r="EN154" s="295" t="n">
        <v>192</v>
      </c>
      <c r="EO154" s="310" t="n">
        <v>813</v>
      </c>
      <c r="ER154" s="295" t="s">
        <v>480</v>
      </c>
      <c r="ES154" s="295" t="n">
        <v>670766</v>
      </c>
      <c r="ET154" s="295" t="n">
        <v>70059</v>
      </c>
      <c r="EU154" s="295" t="n">
        <v>67339</v>
      </c>
      <c r="EV154" s="295" t="n">
        <v>72485</v>
      </c>
      <c r="EW154" s="295" t="n">
        <v>66848</v>
      </c>
      <c r="EX154" s="295" t="n">
        <v>61780</v>
      </c>
      <c r="EY154" s="295" t="n">
        <v>55779</v>
      </c>
      <c r="EZ154" s="295" t="n">
        <v>48801</v>
      </c>
      <c r="FA154" s="295" t="n">
        <v>40510</v>
      </c>
      <c r="FB154" s="295" t="n">
        <v>36070</v>
      </c>
      <c r="FC154" s="295" t="n">
        <v>32212</v>
      </c>
      <c r="FD154" s="295" t="n">
        <v>29437</v>
      </c>
      <c r="FE154" s="295" t="n">
        <v>24761</v>
      </c>
      <c r="FF154" s="295" t="n">
        <v>19755</v>
      </c>
      <c r="FG154" s="295" t="n">
        <v>16139</v>
      </c>
      <c r="FH154" s="295" t="n">
        <v>12398</v>
      </c>
      <c r="FI154" s="295" t="n">
        <v>8820</v>
      </c>
      <c r="FJ154" s="310" t="n">
        <v>7573</v>
      </c>
      <c r="FM154" s="295" t="s">
        <v>480</v>
      </c>
      <c r="FN154" s="295" t="n">
        <v>332728</v>
      </c>
      <c r="FO154" s="295" t="n">
        <v>35811</v>
      </c>
      <c r="FP154" s="295" t="n">
        <v>34274</v>
      </c>
      <c r="FQ154" s="295" t="n">
        <v>36702</v>
      </c>
      <c r="FR154" s="295" t="n">
        <v>33835</v>
      </c>
      <c r="FS154" s="295" t="n">
        <v>31159</v>
      </c>
      <c r="FT154" s="295" t="n">
        <v>27905</v>
      </c>
      <c r="FU154" s="295" t="n">
        <v>24147</v>
      </c>
      <c r="FV154" s="295" t="n">
        <v>20229</v>
      </c>
      <c r="FW154" s="295" t="n">
        <v>17642</v>
      </c>
      <c r="FX154" s="295" t="n">
        <v>15353</v>
      </c>
      <c r="FY154" s="295" t="n">
        <v>14056</v>
      </c>
      <c r="FZ154" s="295" t="n">
        <v>11936</v>
      </c>
      <c r="GA154" s="295" t="n">
        <v>9417</v>
      </c>
      <c r="GB154" s="295" t="n">
        <v>7695</v>
      </c>
      <c r="GC154" s="295" t="n">
        <v>5652</v>
      </c>
      <c r="GD154" s="295" t="n">
        <v>3912</v>
      </c>
      <c r="GE154" s="310" t="n">
        <v>3003</v>
      </c>
      <c r="GH154" s="295" t="s">
        <v>480</v>
      </c>
      <c r="GI154" s="295" t="n">
        <v>338038</v>
      </c>
      <c r="GJ154" s="295" t="n">
        <v>34248</v>
      </c>
      <c r="GK154" s="295" t="n">
        <v>33065</v>
      </c>
      <c r="GL154" s="295" t="n">
        <v>35783</v>
      </c>
      <c r="GM154" s="295" t="n">
        <v>33013</v>
      </c>
      <c r="GN154" s="295" t="n">
        <v>30621</v>
      </c>
      <c r="GO154" s="295" t="n">
        <v>27874</v>
      </c>
      <c r="GP154" s="295" t="n">
        <v>24654</v>
      </c>
      <c r="GQ154" s="295" t="n">
        <v>20281</v>
      </c>
      <c r="GR154" s="295" t="n">
        <v>18428</v>
      </c>
      <c r="GS154" s="295" t="n">
        <v>16859</v>
      </c>
      <c r="GT154" s="295" t="n">
        <v>15381</v>
      </c>
      <c r="GU154" s="295" t="n">
        <v>12825</v>
      </c>
      <c r="GV154" s="295" t="n">
        <v>10338</v>
      </c>
      <c r="GW154" s="295" t="n">
        <v>8444</v>
      </c>
      <c r="GX154" s="295" t="n">
        <v>6746</v>
      </c>
      <c r="GY154" s="295" t="n">
        <v>4908</v>
      </c>
      <c r="GZ154" s="310" t="n">
        <v>4570</v>
      </c>
      <c r="HC154" s="196" t="s">
        <v>206</v>
      </c>
      <c r="HD154" s="197" t="s">
        <v>38</v>
      </c>
      <c r="HE154" s="197" t="n">
        <v>1</v>
      </c>
      <c r="HF154" s="198" t="n">
        <f aca="false">FA144</f>
        <v>2499574</v>
      </c>
      <c r="HG154" s="198" t="n">
        <f aca="false">AF144</f>
        <v>4004</v>
      </c>
      <c r="HH154" s="199" t="n">
        <f aca="false">HG154/HF154</f>
        <v>0.00160187295915224</v>
      </c>
      <c r="HI154" s="200" t="n">
        <f aca="false">2*HE154*HH154/(2+HE154*HH154)</f>
        <v>0.00160059098744152</v>
      </c>
      <c r="HK154" s="196" t="s">
        <v>206</v>
      </c>
      <c r="HL154" s="197" t="s">
        <v>38</v>
      </c>
      <c r="HM154" s="197" t="n">
        <v>1</v>
      </c>
      <c r="HN154" s="198" t="n">
        <f aca="false">FV144</f>
        <v>1247052</v>
      </c>
      <c r="HO154" s="198" t="n">
        <f aca="false">BK144</f>
        <v>2582</v>
      </c>
      <c r="HP154" s="199" t="n">
        <f aca="false">HO154/HN154</f>
        <v>0.00207048302717128</v>
      </c>
      <c r="HQ154" s="200" t="n">
        <f aca="false">2*HM154*HP154/(2+HM154*HP154)</f>
        <v>0.00206834179388197</v>
      </c>
      <c r="HS154" s="196" t="s">
        <v>206</v>
      </c>
      <c r="HT154" s="313" t="s">
        <v>38</v>
      </c>
      <c r="HU154" s="313" t="n">
        <v>1</v>
      </c>
      <c r="HV154" s="198" t="n">
        <f aca="false">GQ144</f>
        <v>1252522</v>
      </c>
      <c r="HW154" s="314" t="n">
        <f aca="false">CP144</f>
        <v>1420</v>
      </c>
      <c r="HX154" s="199" t="n">
        <f aca="false">HW154/HV154</f>
        <v>0.00113371262141503</v>
      </c>
      <c r="HY154" s="200" t="n">
        <f aca="false">2*HU154*HX154/(2+HU154*HX154)</f>
        <v>0.0011330703333461</v>
      </c>
      <c r="HZ154" s="160" t="n">
        <f aca="false">HV154+HN154-HF154</f>
        <v>0</v>
      </c>
      <c r="IA154" s="160" t="n">
        <f aca="false">HW154+HO154-HG154</f>
        <v>-2</v>
      </c>
      <c r="IC154" s="0" t="n">
        <f aca="false">IC144/IC151</f>
        <v>0.104824762855716</v>
      </c>
      <c r="ID154" s="0" t="n">
        <f aca="false">ID144/ID151</f>
        <v>0.111079885323294</v>
      </c>
      <c r="IE154" s="0" t="n">
        <f aca="false">IE144/IE151</f>
        <v>0.116119961706632</v>
      </c>
      <c r="IF154" s="0" t="n">
        <f aca="false">IF144/IF151</f>
        <v>0.120206792115817</v>
      </c>
      <c r="IG154" s="0" t="n">
        <f aca="false">IG144/IG151</f>
        <v>0.123747082968561</v>
      </c>
      <c r="IH154" s="0" t="n">
        <f aca="false">IH144/IH151</f>
        <v>0.127008675362937</v>
      </c>
      <c r="IJ154" s="0" t="n">
        <f aca="false">IJ144/IJ151</f>
        <v>0.0832982164674353</v>
      </c>
      <c r="IL154" s="0" t="n">
        <f aca="false">IL144/IL151</f>
        <v>0.115396583632225</v>
      </c>
    </row>
    <row r="155" customFormat="false" ht="15" hidden="false" customHeight="false" outlineLevel="0" collapsed="false">
      <c r="A155" s="295" t="s">
        <v>480</v>
      </c>
      <c r="B155" s="295" t="n">
        <v>12469</v>
      </c>
      <c r="C155" s="295" t="n">
        <v>43</v>
      </c>
      <c r="D155" s="295" t="n">
        <v>2144</v>
      </c>
      <c r="E155" s="295" t="n">
        <v>3398</v>
      </c>
      <c r="F155" s="295" t="n">
        <v>3032</v>
      </c>
      <c r="G155" s="295" t="n">
        <v>2235</v>
      </c>
      <c r="H155" s="295" t="n">
        <v>1243</v>
      </c>
      <c r="I155" s="295" t="n">
        <v>337</v>
      </c>
      <c r="J155" s="295" t="n">
        <v>25</v>
      </c>
      <c r="K155" s="295" t="n">
        <v>0</v>
      </c>
      <c r="L155" s="310" t="n">
        <v>12</v>
      </c>
      <c r="N155" s="295" t="s">
        <v>480</v>
      </c>
      <c r="O155" s="295" t="n">
        <v>3662</v>
      </c>
      <c r="P155" s="295" t="n">
        <v>96</v>
      </c>
      <c r="Q155" s="295" t="n">
        <v>27</v>
      </c>
      <c r="R155" s="295" t="n">
        <v>66</v>
      </c>
      <c r="S155" s="295" t="n">
        <v>189</v>
      </c>
      <c r="T155" s="295" t="n">
        <v>14</v>
      </c>
      <c r="U155" s="295" t="n">
        <v>12</v>
      </c>
      <c r="V155" s="295" t="n">
        <v>5</v>
      </c>
      <c r="W155" s="295" t="n">
        <v>2</v>
      </c>
      <c r="X155" s="295" t="n">
        <v>14</v>
      </c>
      <c r="Y155" s="295" t="n">
        <v>26</v>
      </c>
      <c r="Z155" s="295" t="n">
        <v>61</v>
      </c>
      <c r="AA155" s="310" t="n">
        <v>47</v>
      </c>
      <c r="AB155" s="295"/>
      <c r="AC155" s="295" t="s">
        <v>480</v>
      </c>
      <c r="AD155" s="295" t="n">
        <v>66</v>
      </c>
      <c r="AE155" s="295" t="n">
        <v>77</v>
      </c>
      <c r="AF155" s="295" t="n">
        <v>72</v>
      </c>
      <c r="AG155" s="295" t="n">
        <v>102</v>
      </c>
      <c r="AH155" s="295" t="n">
        <v>141</v>
      </c>
      <c r="AI155" s="295" t="n">
        <v>191</v>
      </c>
      <c r="AJ155" s="295" t="n">
        <v>223</v>
      </c>
      <c r="AK155" s="295" t="n">
        <v>282</v>
      </c>
      <c r="AL155" s="295" t="n">
        <v>320</v>
      </c>
      <c r="AM155" s="295" t="n">
        <v>365</v>
      </c>
      <c r="AN155" s="295" t="n">
        <v>486</v>
      </c>
      <c r="AO155" s="295" t="n">
        <v>426</v>
      </c>
      <c r="AP155" s="295" t="n">
        <v>527</v>
      </c>
      <c r="AQ155" s="310" t="n">
        <v>14</v>
      </c>
      <c r="AS155" s="295" t="s">
        <v>480</v>
      </c>
      <c r="AT155" s="295" t="n">
        <v>2019</v>
      </c>
      <c r="AU155" s="295" t="n">
        <v>52</v>
      </c>
      <c r="AV155" s="295" t="n">
        <v>10</v>
      </c>
      <c r="AW155" s="295" t="n">
        <v>31</v>
      </c>
      <c r="AX155" s="295" t="n">
        <v>93</v>
      </c>
      <c r="AY155" s="295" t="n">
        <v>5</v>
      </c>
      <c r="AZ155" s="295" t="n">
        <v>3</v>
      </c>
      <c r="BA155" s="295" t="n">
        <v>3</v>
      </c>
      <c r="BB155" s="295" t="n">
        <v>1</v>
      </c>
      <c r="BC155" s="295" t="n">
        <v>8</v>
      </c>
      <c r="BD155" s="295" t="n">
        <v>13</v>
      </c>
      <c r="BE155" s="295" t="n">
        <v>42</v>
      </c>
      <c r="BF155" s="310" t="n">
        <v>27</v>
      </c>
      <c r="BG155" s="295"/>
      <c r="BH155" s="295" t="s">
        <v>480</v>
      </c>
      <c r="BI155" s="295" t="n">
        <v>44</v>
      </c>
      <c r="BJ155" s="295" t="n">
        <v>55</v>
      </c>
      <c r="BK155" s="295" t="n">
        <v>48</v>
      </c>
      <c r="BL155" s="295" t="n">
        <v>69</v>
      </c>
      <c r="BM155" s="295" t="n">
        <v>88</v>
      </c>
      <c r="BN155" s="295" t="n">
        <v>130</v>
      </c>
      <c r="BO155" s="295" t="n">
        <v>144</v>
      </c>
      <c r="BP155" s="295" t="n">
        <v>173</v>
      </c>
      <c r="BQ155" s="295" t="n">
        <v>199</v>
      </c>
      <c r="BR155" s="295" t="n">
        <v>194</v>
      </c>
      <c r="BS155" s="295" t="n">
        <v>266</v>
      </c>
      <c r="BT155" s="295" t="n">
        <v>201</v>
      </c>
      <c r="BU155" s="295" t="n">
        <v>201</v>
      </c>
      <c r="BV155" s="310" t="n">
        <v>12</v>
      </c>
      <c r="BX155" s="295" t="s">
        <v>480</v>
      </c>
      <c r="BY155" s="295" t="n">
        <v>1642</v>
      </c>
      <c r="BZ155" s="295" t="n">
        <v>43</v>
      </c>
      <c r="CA155" s="295" t="n">
        <v>17</v>
      </c>
      <c r="CB155" s="295" t="n">
        <v>35</v>
      </c>
      <c r="CC155" s="295" t="n">
        <v>95</v>
      </c>
      <c r="CD155" s="295" t="n">
        <v>9</v>
      </c>
      <c r="CE155" s="295" t="n">
        <v>9</v>
      </c>
      <c r="CF155" s="295" t="n">
        <v>2</v>
      </c>
      <c r="CG155" s="295" t="n">
        <v>1</v>
      </c>
      <c r="CH155" s="295" t="n">
        <v>6</v>
      </c>
      <c r="CI155" s="295" t="n">
        <v>13</v>
      </c>
      <c r="CJ155" s="295" t="n">
        <v>19</v>
      </c>
      <c r="CK155" s="310" t="n">
        <v>20</v>
      </c>
      <c r="CL155" s="295"/>
      <c r="CM155" s="295" t="s">
        <v>480</v>
      </c>
      <c r="CN155" s="295" t="n">
        <v>22</v>
      </c>
      <c r="CO155" s="295" t="n">
        <v>22</v>
      </c>
      <c r="CP155" s="295" t="n">
        <v>24</v>
      </c>
      <c r="CQ155" s="295" t="n">
        <v>33</v>
      </c>
      <c r="CR155" s="295" t="n">
        <v>53</v>
      </c>
      <c r="CS155" s="295" t="n">
        <v>61</v>
      </c>
      <c r="CT155" s="295" t="n">
        <v>79</v>
      </c>
      <c r="CU155" s="295" t="n">
        <v>109</v>
      </c>
      <c r="CV155" s="295" t="n">
        <v>121</v>
      </c>
      <c r="CW155" s="295" t="n">
        <v>171</v>
      </c>
      <c r="CX155" s="295" t="n">
        <v>220</v>
      </c>
      <c r="CY155" s="295" t="n">
        <v>225</v>
      </c>
      <c r="CZ155" s="295" t="n">
        <v>326</v>
      </c>
      <c r="DA155" s="310" t="n">
        <v>2</v>
      </c>
      <c r="DD155" s="295" t="s">
        <v>481</v>
      </c>
      <c r="DE155" s="295" t="n">
        <v>77</v>
      </c>
      <c r="DF155" s="295" t="n">
        <v>118</v>
      </c>
      <c r="DG155" s="295" t="n">
        <v>4</v>
      </c>
      <c r="DH155" s="295" t="n">
        <v>3</v>
      </c>
      <c r="DI155" s="295" t="n">
        <v>5</v>
      </c>
      <c r="DJ155" s="295" t="n">
        <v>9</v>
      </c>
      <c r="DK155" s="295" t="n">
        <v>14</v>
      </c>
      <c r="DL155" s="295" t="n">
        <v>45</v>
      </c>
      <c r="DM155" s="295" t="n">
        <v>114</v>
      </c>
      <c r="DN155" s="295" t="n">
        <v>228</v>
      </c>
      <c r="DO155" s="310" t="n">
        <v>942</v>
      </c>
      <c r="DQ155" s="295" t="s">
        <v>481</v>
      </c>
      <c r="DR155" s="295" t="n">
        <v>83</v>
      </c>
      <c r="DS155" s="295" t="n">
        <v>138</v>
      </c>
      <c r="DT155" s="295" t="n">
        <v>3</v>
      </c>
      <c r="DU155" s="295" t="n">
        <v>3</v>
      </c>
      <c r="DV155" s="295" t="n">
        <v>8</v>
      </c>
      <c r="DW155" s="295" t="n">
        <v>10</v>
      </c>
      <c r="DX155" s="295" t="n">
        <v>18</v>
      </c>
      <c r="DY155" s="295" t="n">
        <v>59</v>
      </c>
      <c r="DZ155" s="295" t="n">
        <v>150</v>
      </c>
      <c r="EA155" s="295" t="n">
        <v>311</v>
      </c>
      <c r="EB155" s="310" t="n">
        <v>1130</v>
      </c>
      <c r="ED155" s="295" t="s">
        <v>481</v>
      </c>
      <c r="EE155" s="295" t="n">
        <v>70</v>
      </c>
      <c r="EF155" s="295" t="n">
        <v>97</v>
      </c>
      <c r="EG155" s="295" t="n">
        <v>6</v>
      </c>
      <c r="EH155" s="295" t="n">
        <v>3</v>
      </c>
      <c r="EI155" s="295" t="n">
        <v>2</v>
      </c>
      <c r="EJ155" s="295" t="n">
        <v>8</v>
      </c>
      <c r="EK155" s="295" t="n">
        <v>10</v>
      </c>
      <c r="EL155" s="295" t="n">
        <v>31</v>
      </c>
      <c r="EM155" s="295" t="n">
        <v>79</v>
      </c>
      <c r="EN155" s="295" t="n">
        <v>154</v>
      </c>
      <c r="EO155" s="310" t="n">
        <v>828</v>
      </c>
      <c r="ER155" s="295" t="s">
        <v>481</v>
      </c>
      <c r="ES155" s="295" t="n">
        <v>329576</v>
      </c>
      <c r="ET155" s="295" t="n">
        <v>26645</v>
      </c>
      <c r="EU155" s="295" t="n">
        <v>26534</v>
      </c>
      <c r="EV155" s="295" t="n">
        <v>28663</v>
      </c>
      <c r="EW155" s="295" t="n">
        <v>29820</v>
      </c>
      <c r="EX155" s="295" t="n">
        <v>27333</v>
      </c>
      <c r="EY155" s="295" t="n">
        <v>24314</v>
      </c>
      <c r="EZ155" s="295" t="n">
        <v>23509</v>
      </c>
      <c r="FA155" s="295" t="n">
        <v>21119</v>
      </c>
      <c r="FB155" s="295" t="n">
        <v>20608</v>
      </c>
      <c r="FC155" s="295" t="n">
        <v>18841</v>
      </c>
      <c r="FD155" s="295" t="n">
        <v>17846</v>
      </c>
      <c r="FE155" s="295" t="n">
        <v>15667</v>
      </c>
      <c r="FF155" s="295" t="n">
        <v>13830</v>
      </c>
      <c r="FG155" s="295" t="n">
        <v>11495</v>
      </c>
      <c r="FH155" s="295" t="n">
        <v>9235</v>
      </c>
      <c r="FI155" s="295" t="n">
        <v>6910</v>
      </c>
      <c r="FJ155" s="310" t="n">
        <v>7207</v>
      </c>
      <c r="FM155" s="295" t="s">
        <v>481</v>
      </c>
      <c r="FN155" s="295" t="n">
        <v>164717</v>
      </c>
      <c r="FO155" s="295" t="n">
        <v>13552</v>
      </c>
      <c r="FP155" s="295" t="n">
        <v>13455</v>
      </c>
      <c r="FQ155" s="295" t="n">
        <v>14574</v>
      </c>
      <c r="FR155" s="295" t="n">
        <v>15214</v>
      </c>
      <c r="FS155" s="295" t="n">
        <v>13918</v>
      </c>
      <c r="FT155" s="295" t="n">
        <v>12602</v>
      </c>
      <c r="FU155" s="295" t="n">
        <v>12028</v>
      </c>
      <c r="FV155" s="295" t="n">
        <v>10652</v>
      </c>
      <c r="FW155" s="295" t="n">
        <v>10401</v>
      </c>
      <c r="FX155" s="295" t="n">
        <v>9544</v>
      </c>
      <c r="FY155" s="295" t="n">
        <v>9068</v>
      </c>
      <c r="FZ155" s="295" t="n">
        <v>7803</v>
      </c>
      <c r="GA155" s="295" t="n">
        <v>6880</v>
      </c>
      <c r="GB155" s="295" t="n">
        <v>5505</v>
      </c>
      <c r="GC155" s="295" t="n">
        <v>4219</v>
      </c>
      <c r="GD155" s="295" t="n">
        <v>2873</v>
      </c>
      <c r="GE155" s="310" t="n">
        <v>2429</v>
      </c>
      <c r="GH155" s="295" t="s">
        <v>481</v>
      </c>
      <c r="GI155" s="295" t="n">
        <v>164859</v>
      </c>
      <c r="GJ155" s="295" t="n">
        <v>13093</v>
      </c>
      <c r="GK155" s="295" t="n">
        <v>13079</v>
      </c>
      <c r="GL155" s="295" t="n">
        <v>14089</v>
      </c>
      <c r="GM155" s="295" t="n">
        <v>14606</v>
      </c>
      <c r="GN155" s="295" t="n">
        <v>13415</v>
      </c>
      <c r="GO155" s="295" t="n">
        <v>11712</v>
      </c>
      <c r="GP155" s="295" t="n">
        <v>11481</v>
      </c>
      <c r="GQ155" s="295" t="n">
        <v>10467</v>
      </c>
      <c r="GR155" s="295" t="n">
        <v>10207</v>
      </c>
      <c r="GS155" s="295" t="n">
        <v>9297</v>
      </c>
      <c r="GT155" s="295" t="n">
        <v>8778</v>
      </c>
      <c r="GU155" s="295" t="n">
        <v>7864</v>
      </c>
      <c r="GV155" s="295" t="n">
        <v>6950</v>
      </c>
      <c r="GW155" s="295" t="n">
        <v>5990</v>
      </c>
      <c r="GX155" s="295" t="n">
        <v>5016</v>
      </c>
      <c r="GY155" s="295" t="n">
        <v>4037</v>
      </c>
      <c r="GZ155" s="310" t="n">
        <v>4778</v>
      </c>
      <c r="HC155" s="203" t="s">
        <v>207</v>
      </c>
      <c r="HD155" s="204" t="s">
        <v>39</v>
      </c>
      <c r="HE155" s="204" t="n">
        <v>1</v>
      </c>
      <c r="HF155" s="205" t="n">
        <f aca="false">FB144</f>
        <v>2295845</v>
      </c>
      <c r="HG155" s="205" t="n">
        <f aca="false">AG144</f>
        <v>5322</v>
      </c>
      <c r="HH155" s="206" t="n">
        <f aca="false">HG155/HF155</f>
        <v>0.00231810074286374</v>
      </c>
      <c r="HI155" s="207" t="n">
        <f aca="false">2*HE155*HH155/(2+HE155*HH155)</f>
        <v>0.0023154170578628</v>
      </c>
      <c r="HK155" s="203" t="s">
        <v>207</v>
      </c>
      <c r="HL155" s="204" t="s">
        <v>39</v>
      </c>
      <c r="HM155" s="204" t="n">
        <v>1</v>
      </c>
      <c r="HN155" s="205" t="n">
        <f aca="false">FW144</f>
        <v>1137747</v>
      </c>
      <c r="HO155" s="205" t="n">
        <f aca="false">BL144</f>
        <v>3311</v>
      </c>
      <c r="HP155" s="206" t="n">
        <f aca="false">HO155/HN155</f>
        <v>0.00291013731523792</v>
      </c>
      <c r="HQ155" s="207" t="n">
        <f aca="false">2*HM155*HP155/(2+HM155*HP155)</f>
        <v>0.00290590901810379</v>
      </c>
      <c r="HS155" s="203" t="s">
        <v>207</v>
      </c>
      <c r="HT155" s="316" t="s">
        <v>39</v>
      </c>
      <c r="HU155" s="316" t="n">
        <v>1</v>
      </c>
      <c r="HV155" s="205" t="n">
        <f aca="false">GR144</f>
        <v>1158098</v>
      </c>
      <c r="HW155" s="317" t="n">
        <f aca="false">CQ144</f>
        <v>2007</v>
      </c>
      <c r="HX155" s="206" t="n">
        <f aca="false">HW155/HV155</f>
        <v>0.001733013959095</v>
      </c>
      <c r="HY155" s="207" t="n">
        <f aca="false">2*HU155*HX155/(2+HU155*HX155)</f>
        <v>0.00173151359048366</v>
      </c>
      <c r="HZ155" s="160" t="n">
        <f aca="false">HV155+HN155-HF155</f>
        <v>0</v>
      </c>
      <c r="IA155" s="160" t="n">
        <f aca="false">HW155+HO155-HG155</f>
        <v>-4</v>
      </c>
      <c r="IC155" s="0" t="n">
        <f aca="false">IC145/IC151</f>
        <v>0.0245941088367449</v>
      </c>
      <c r="ID155" s="0" t="n">
        <f aca="false">ID145/ID151</f>
        <v>0.0236789052238791</v>
      </c>
      <c r="IE155" s="0" t="n">
        <f aca="false">IE145/IE151</f>
        <v>0.024479312322886</v>
      </c>
      <c r="IF155" s="0" t="n">
        <f aca="false">IF145/IF151</f>
        <v>0.026386173252856</v>
      </c>
      <c r="IG155" s="0" t="n">
        <f aca="false">IG145/IG151</f>
        <v>0.0288268113495964</v>
      </c>
      <c r="IH155" s="0" t="n">
        <f aca="false">IH145/IH151</f>
        <v>0.0314452785488614</v>
      </c>
      <c r="IJ155" s="0" t="n">
        <f aca="false">IJ145/IJ151</f>
        <v>0.0152189928179693</v>
      </c>
      <c r="IL155" s="0" t="n">
        <f aca="false">IL145/IL151</f>
        <v>0.0291982866050571</v>
      </c>
    </row>
    <row r="156" customFormat="false" ht="15" hidden="false" customHeight="false" outlineLevel="0" collapsed="false">
      <c r="A156" s="295" t="s">
        <v>481</v>
      </c>
      <c r="B156" s="295" t="n">
        <v>5336</v>
      </c>
      <c r="C156" s="295" t="n">
        <v>20</v>
      </c>
      <c r="D156" s="295" t="n">
        <v>1023</v>
      </c>
      <c r="E156" s="295" t="n">
        <v>1345</v>
      </c>
      <c r="F156" s="295" t="n">
        <v>1304</v>
      </c>
      <c r="G156" s="295" t="n">
        <v>1016</v>
      </c>
      <c r="H156" s="295" t="n">
        <v>485</v>
      </c>
      <c r="I156" s="295" t="n">
        <v>115</v>
      </c>
      <c r="J156" s="295" t="n">
        <v>3</v>
      </c>
      <c r="K156" s="295" t="n">
        <v>0</v>
      </c>
      <c r="L156" s="310" t="n">
        <v>25</v>
      </c>
      <c r="N156" s="295" t="s">
        <v>481</v>
      </c>
      <c r="O156" s="295" t="n">
        <v>2525</v>
      </c>
      <c r="P156" s="295" t="n">
        <v>35</v>
      </c>
      <c r="Q156" s="295" t="n">
        <v>10</v>
      </c>
      <c r="R156" s="295" t="n">
        <v>18</v>
      </c>
      <c r="S156" s="295" t="n">
        <v>63</v>
      </c>
      <c r="T156" s="295" t="n">
        <v>5</v>
      </c>
      <c r="U156" s="295" t="n">
        <v>1</v>
      </c>
      <c r="V156" s="295" t="n">
        <v>2</v>
      </c>
      <c r="W156" s="295" t="n">
        <v>1</v>
      </c>
      <c r="X156" s="295" t="n">
        <v>7</v>
      </c>
      <c r="Y156" s="295" t="n">
        <v>10</v>
      </c>
      <c r="Z156" s="295" t="n">
        <v>18</v>
      </c>
      <c r="AA156" s="310" t="n">
        <v>13</v>
      </c>
      <c r="AB156" s="295"/>
      <c r="AC156" s="295" t="s">
        <v>481</v>
      </c>
      <c r="AD156" s="295" t="n">
        <v>24</v>
      </c>
      <c r="AE156" s="295" t="n">
        <v>19</v>
      </c>
      <c r="AF156" s="295" t="n">
        <v>27</v>
      </c>
      <c r="AG156" s="295" t="n">
        <v>30</v>
      </c>
      <c r="AH156" s="295" t="n">
        <v>69</v>
      </c>
      <c r="AI156" s="295" t="n">
        <v>96</v>
      </c>
      <c r="AJ156" s="295" t="n">
        <v>130</v>
      </c>
      <c r="AK156" s="295" t="n">
        <v>207</v>
      </c>
      <c r="AL156" s="295" t="n">
        <v>209</v>
      </c>
      <c r="AM156" s="295" t="n">
        <v>263</v>
      </c>
      <c r="AN156" s="295" t="n">
        <v>330</v>
      </c>
      <c r="AO156" s="295" t="n">
        <v>397</v>
      </c>
      <c r="AP156" s="295" t="n">
        <v>603</v>
      </c>
      <c r="AQ156" s="310" t="n">
        <v>1</v>
      </c>
      <c r="AS156" s="295" t="s">
        <v>481</v>
      </c>
      <c r="AT156" s="295" t="n">
        <v>1367</v>
      </c>
      <c r="AU156" s="295" t="n">
        <v>19</v>
      </c>
      <c r="AV156" s="295" t="n">
        <v>7</v>
      </c>
      <c r="AW156" s="295" t="n">
        <v>12</v>
      </c>
      <c r="AX156" s="295" t="n">
        <v>38</v>
      </c>
      <c r="AY156" s="295" t="n">
        <v>1</v>
      </c>
      <c r="AZ156" s="295" t="n">
        <v>1</v>
      </c>
      <c r="BA156" s="295" t="n">
        <v>0</v>
      </c>
      <c r="BB156" s="295" t="n">
        <v>1</v>
      </c>
      <c r="BC156" s="295" t="n">
        <v>4</v>
      </c>
      <c r="BD156" s="295" t="n">
        <v>5</v>
      </c>
      <c r="BE156" s="295" t="n">
        <v>15</v>
      </c>
      <c r="BF156" s="310" t="n">
        <v>9</v>
      </c>
      <c r="BG156" s="295"/>
      <c r="BH156" s="295" t="s">
        <v>481</v>
      </c>
      <c r="BI156" s="295" t="n">
        <v>14</v>
      </c>
      <c r="BJ156" s="295" t="n">
        <v>11</v>
      </c>
      <c r="BK156" s="295" t="n">
        <v>14</v>
      </c>
      <c r="BL156" s="295" t="n">
        <v>23</v>
      </c>
      <c r="BM156" s="295" t="n">
        <v>45</v>
      </c>
      <c r="BN156" s="295" t="n">
        <v>64</v>
      </c>
      <c r="BO156" s="295" t="n">
        <v>85</v>
      </c>
      <c r="BP156" s="295" t="n">
        <v>135</v>
      </c>
      <c r="BQ156" s="295" t="n">
        <v>144</v>
      </c>
      <c r="BR156" s="295" t="n">
        <v>158</v>
      </c>
      <c r="BS156" s="295" t="n">
        <v>173</v>
      </c>
      <c r="BT156" s="295" t="n">
        <v>200</v>
      </c>
      <c r="BU156" s="295" t="n">
        <v>226</v>
      </c>
      <c r="BV156" s="310" t="n">
        <v>1</v>
      </c>
      <c r="BX156" s="295" t="s">
        <v>481</v>
      </c>
      <c r="BY156" s="295" t="n">
        <v>1157</v>
      </c>
      <c r="BZ156" s="295" t="n">
        <v>16</v>
      </c>
      <c r="CA156" s="295" t="n">
        <v>3</v>
      </c>
      <c r="CB156" s="295" t="n">
        <v>6</v>
      </c>
      <c r="CC156" s="295" t="n">
        <v>25</v>
      </c>
      <c r="CD156" s="295" t="n">
        <v>4</v>
      </c>
      <c r="CE156" s="295" t="n">
        <v>0</v>
      </c>
      <c r="CF156" s="295" t="n">
        <v>2</v>
      </c>
      <c r="CG156" s="295" t="n">
        <v>0</v>
      </c>
      <c r="CH156" s="295" t="n">
        <v>3</v>
      </c>
      <c r="CI156" s="295" t="n">
        <v>5</v>
      </c>
      <c r="CJ156" s="295" t="n">
        <v>3</v>
      </c>
      <c r="CK156" s="310" t="n">
        <v>4</v>
      </c>
      <c r="CL156" s="295"/>
      <c r="CM156" s="295" t="s">
        <v>481</v>
      </c>
      <c r="CN156" s="295" t="n">
        <v>10</v>
      </c>
      <c r="CO156" s="295" t="n">
        <v>8</v>
      </c>
      <c r="CP156" s="295" t="n">
        <v>13</v>
      </c>
      <c r="CQ156" s="295" t="n">
        <v>7</v>
      </c>
      <c r="CR156" s="295" t="n">
        <v>24</v>
      </c>
      <c r="CS156" s="295" t="n">
        <v>32</v>
      </c>
      <c r="CT156" s="295" t="n">
        <v>45</v>
      </c>
      <c r="CU156" s="295" t="n">
        <v>72</v>
      </c>
      <c r="CV156" s="295" t="n">
        <v>65</v>
      </c>
      <c r="CW156" s="295" t="n">
        <v>105</v>
      </c>
      <c r="CX156" s="295" t="n">
        <v>156</v>
      </c>
      <c r="CY156" s="295" t="n">
        <v>197</v>
      </c>
      <c r="CZ156" s="295" t="n">
        <v>377</v>
      </c>
      <c r="DA156" s="310" t="n">
        <v>0</v>
      </c>
      <c r="DD156" s="295" t="s">
        <v>482</v>
      </c>
      <c r="DE156" s="295" t="n">
        <v>54</v>
      </c>
      <c r="DF156" s="295" t="n">
        <v>129</v>
      </c>
      <c r="DG156" s="295" t="n">
        <v>7</v>
      </c>
      <c r="DH156" s="295" t="n">
        <v>3</v>
      </c>
      <c r="DI156" s="295" t="n">
        <v>11</v>
      </c>
      <c r="DJ156" s="295" t="n">
        <v>11</v>
      </c>
      <c r="DK156" s="295" t="n">
        <v>18</v>
      </c>
      <c r="DL156" s="295" t="n">
        <v>43</v>
      </c>
      <c r="DM156" s="295" t="n">
        <v>123</v>
      </c>
      <c r="DN156" s="295" t="n">
        <v>244</v>
      </c>
      <c r="DO156" s="310" t="n">
        <v>912</v>
      </c>
      <c r="DQ156" s="295" t="s">
        <v>482</v>
      </c>
      <c r="DR156" s="295" t="n">
        <v>62</v>
      </c>
      <c r="DS156" s="295" t="n">
        <v>168</v>
      </c>
      <c r="DT156" s="295" t="n">
        <v>9</v>
      </c>
      <c r="DU156" s="295" t="n">
        <v>3</v>
      </c>
      <c r="DV156" s="295" t="n">
        <v>15</v>
      </c>
      <c r="DW156" s="295" t="n">
        <v>12</v>
      </c>
      <c r="DX156" s="295" t="n">
        <v>21</v>
      </c>
      <c r="DY156" s="295" t="n">
        <v>55</v>
      </c>
      <c r="DZ156" s="295" t="n">
        <v>146</v>
      </c>
      <c r="EA156" s="295" t="n">
        <v>319</v>
      </c>
      <c r="EB156" s="310" t="n">
        <v>1098</v>
      </c>
      <c r="ED156" s="295" t="s">
        <v>482</v>
      </c>
      <c r="EE156" s="295" t="n">
        <v>47</v>
      </c>
      <c r="EF156" s="295" t="n">
        <v>86</v>
      </c>
      <c r="EG156" s="295" t="n">
        <v>6</v>
      </c>
      <c r="EH156" s="295" t="n">
        <v>2</v>
      </c>
      <c r="EI156" s="295" t="n">
        <v>7</v>
      </c>
      <c r="EJ156" s="295" t="n">
        <v>10</v>
      </c>
      <c r="EK156" s="295" t="n">
        <v>16</v>
      </c>
      <c r="EL156" s="295" t="n">
        <v>31</v>
      </c>
      <c r="EM156" s="295" t="n">
        <v>100</v>
      </c>
      <c r="EN156" s="295" t="n">
        <v>180</v>
      </c>
      <c r="EO156" s="310" t="n">
        <v>774</v>
      </c>
      <c r="ER156" s="295" t="s">
        <v>482</v>
      </c>
      <c r="ES156" s="295" t="n">
        <v>334235</v>
      </c>
      <c r="ET156" s="295" t="n">
        <v>30983</v>
      </c>
      <c r="EU156" s="295" t="n">
        <v>31553</v>
      </c>
      <c r="EV156" s="295" t="n">
        <v>36087</v>
      </c>
      <c r="EW156" s="295" t="n">
        <v>32927</v>
      </c>
      <c r="EX156" s="295" t="n">
        <v>29177</v>
      </c>
      <c r="EY156" s="295" t="n">
        <v>30153</v>
      </c>
      <c r="EZ156" s="295" t="n">
        <v>26097</v>
      </c>
      <c r="FA156" s="295" t="n">
        <v>21129</v>
      </c>
      <c r="FB156" s="295" t="n">
        <v>19319</v>
      </c>
      <c r="FC156" s="295" t="n">
        <v>17215</v>
      </c>
      <c r="FD156" s="295" t="n">
        <v>15284</v>
      </c>
      <c r="FE156" s="295" t="n">
        <v>12712</v>
      </c>
      <c r="FF156" s="295" t="n">
        <v>9696</v>
      </c>
      <c r="FG156" s="295" t="n">
        <v>7708</v>
      </c>
      <c r="FH156" s="295" t="n">
        <v>5941</v>
      </c>
      <c r="FI156" s="295" t="n">
        <v>4367</v>
      </c>
      <c r="FJ156" s="310" t="n">
        <v>3887</v>
      </c>
      <c r="FM156" s="295" t="s">
        <v>482</v>
      </c>
      <c r="FN156" s="295" t="n">
        <v>168081</v>
      </c>
      <c r="FO156" s="295" t="n">
        <v>15661</v>
      </c>
      <c r="FP156" s="295" t="n">
        <v>16040</v>
      </c>
      <c r="FQ156" s="295" t="n">
        <v>18323</v>
      </c>
      <c r="FR156" s="295" t="n">
        <v>16630</v>
      </c>
      <c r="FS156" s="295" t="n">
        <v>14827</v>
      </c>
      <c r="FT156" s="295" t="n">
        <v>15290</v>
      </c>
      <c r="FU156" s="295" t="n">
        <v>13223</v>
      </c>
      <c r="FV156" s="295" t="n">
        <v>10767</v>
      </c>
      <c r="FW156" s="295" t="n">
        <v>9808</v>
      </c>
      <c r="FX156" s="295" t="n">
        <v>8698</v>
      </c>
      <c r="FY156" s="295" t="n">
        <v>7764</v>
      </c>
      <c r="FZ156" s="295" t="n">
        <v>6412</v>
      </c>
      <c r="GA156" s="295" t="n">
        <v>4814</v>
      </c>
      <c r="GB156" s="295" t="n">
        <v>3647</v>
      </c>
      <c r="GC156" s="295" t="n">
        <v>2651</v>
      </c>
      <c r="GD156" s="295" t="n">
        <v>1968</v>
      </c>
      <c r="GE156" s="310" t="n">
        <v>1558</v>
      </c>
      <c r="GH156" s="295" t="s">
        <v>482</v>
      </c>
      <c r="GI156" s="295" t="n">
        <v>166154</v>
      </c>
      <c r="GJ156" s="295" t="n">
        <v>15322</v>
      </c>
      <c r="GK156" s="295" t="n">
        <v>15513</v>
      </c>
      <c r="GL156" s="295" t="n">
        <v>17764</v>
      </c>
      <c r="GM156" s="295" t="n">
        <v>16297</v>
      </c>
      <c r="GN156" s="295" t="n">
        <v>14350</v>
      </c>
      <c r="GO156" s="295" t="n">
        <v>14863</v>
      </c>
      <c r="GP156" s="295" t="n">
        <v>12874</v>
      </c>
      <c r="GQ156" s="295" t="n">
        <v>10362</v>
      </c>
      <c r="GR156" s="295" t="n">
        <v>9511</v>
      </c>
      <c r="GS156" s="295" t="n">
        <v>8517</v>
      </c>
      <c r="GT156" s="295" t="n">
        <v>7520</v>
      </c>
      <c r="GU156" s="295" t="n">
        <v>6300</v>
      </c>
      <c r="GV156" s="295" t="n">
        <v>4882</v>
      </c>
      <c r="GW156" s="295" t="n">
        <v>4061</v>
      </c>
      <c r="GX156" s="295" t="n">
        <v>3290</v>
      </c>
      <c r="GY156" s="295" t="n">
        <v>2399</v>
      </c>
      <c r="GZ156" s="310" t="n">
        <v>2329</v>
      </c>
      <c r="HC156" s="196" t="s">
        <v>208</v>
      </c>
      <c r="HD156" s="197" t="s">
        <v>40</v>
      </c>
      <c r="HE156" s="197" t="n">
        <v>1</v>
      </c>
      <c r="HF156" s="198" t="n">
        <f aca="false">FC144</f>
        <v>2160250</v>
      </c>
      <c r="HG156" s="198" t="n">
        <f aca="false">AH144</f>
        <v>7924</v>
      </c>
      <c r="HH156" s="199" t="n">
        <f aca="false">HG156/HF156</f>
        <v>0.00366809397060525</v>
      </c>
      <c r="HI156" s="200" t="n">
        <f aca="false">2*HE156*HH156/(2+HE156*HH156)</f>
        <v>0.00366137882980041</v>
      </c>
      <c r="HK156" s="196" t="s">
        <v>208</v>
      </c>
      <c r="HL156" s="197" t="s">
        <v>40</v>
      </c>
      <c r="HM156" s="197" t="n">
        <v>1</v>
      </c>
      <c r="HN156" s="198" t="n">
        <f aca="false">FX144</f>
        <v>1050175</v>
      </c>
      <c r="HO156" s="198" t="n">
        <f aca="false">BM144</f>
        <v>4973</v>
      </c>
      <c r="HP156" s="199" t="n">
        <f aca="false">HO156/HN156</f>
        <v>0.00473540124265004</v>
      </c>
      <c r="HQ156" s="200" t="n">
        <f aca="false">2*HM156*HP156/(2+HM156*HP156)</f>
        <v>0.00472421571416833</v>
      </c>
      <c r="HS156" s="196" t="s">
        <v>208</v>
      </c>
      <c r="HT156" s="313" t="s">
        <v>40</v>
      </c>
      <c r="HU156" s="313" t="n">
        <v>1</v>
      </c>
      <c r="HV156" s="198" t="n">
        <f aca="false">GS144</f>
        <v>1110075</v>
      </c>
      <c r="HW156" s="314" t="n">
        <f aca="false">CR144</f>
        <v>2950</v>
      </c>
      <c r="HX156" s="199" t="n">
        <f aca="false">HW156/HV156</f>
        <v>0.00265747809832669</v>
      </c>
      <c r="HY156" s="200" t="n">
        <f aca="false">2*HU156*HX156/(2+HU156*HX156)</f>
        <v>0.00265395168908281</v>
      </c>
      <c r="HZ156" s="160" t="n">
        <f aca="false">HV156+HN156-HF156</f>
        <v>0</v>
      </c>
      <c r="IA156" s="160" t="n">
        <f aca="false">HW156+HO156-HG156</f>
        <v>-1</v>
      </c>
      <c r="IC156" s="0" t="n">
        <f aca="false">IC146/IC151</f>
        <v>0.00349076385421867</v>
      </c>
      <c r="ID156" s="0" t="n">
        <f aca="false">ID146/ID151</f>
        <v>0.00453261826279233</v>
      </c>
      <c r="IE156" s="0" t="n">
        <f aca="false">IE146/IE151</f>
        <v>0.00499283669672932</v>
      </c>
      <c r="IF156" s="0" t="n">
        <f aca="false">IF146/IF151</f>
        <v>0.00515205330109758</v>
      </c>
      <c r="IG156" s="0" t="n">
        <f aca="false">IG146/IG151</f>
        <v>0.00524173740267795</v>
      </c>
      <c r="IH156" s="0" t="n">
        <f aca="false">IH146/IH151</f>
        <v>0.00531614628228172</v>
      </c>
      <c r="IJ156" s="0" t="n">
        <f aca="false">IJ146/IJ151</f>
        <v>0.00238592576648244</v>
      </c>
      <c r="IL156" s="0" t="n">
        <f aca="false">IL146/IL151</f>
        <v>0.00403335670863799</v>
      </c>
    </row>
    <row r="157" customFormat="false" ht="15" hidden="false" customHeight="false" outlineLevel="0" collapsed="false">
      <c r="A157" s="295" t="s">
        <v>482</v>
      </c>
      <c r="B157" s="295" t="n">
        <v>6138</v>
      </c>
      <c r="C157" s="295" t="n">
        <v>35</v>
      </c>
      <c r="D157" s="295" t="n">
        <v>1044</v>
      </c>
      <c r="E157" s="295" t="n">
        <v>1627</v>
      </c>
      <c r="F157" s="295" t="n">
        <v>1506</v>
      </c>
      <c r="G157" s="295" t="n">
        <v>112</v>
      </c>
      <c r="H157" s="295" t="n">
        <v>462</v>
      </c>
      <c r="I157" s="295" t="n">
        <v>148</v>
      </c>
      <c r="J157" s="295" t="n">
        <v>13</v>
      </c>
      <c r="K157" s="295" t="n">
        <v>1</v>
      </c>
      <c r="L157" s="310" t="n">
        <v>182</v>
      </c>
      <c r="N157" s="295" t="s">
        <v>482</v>
      </c>
      <c r="O157" s="295" t="n">
        <v>1818</v>
      </c>
      <c r="P157" s="295" t="n">
        <v>42</v>
      </c>
      <c r="Q157" s="295" t="n">
        <v>14</v>
      </c>
      <c r="R157" s="295" t="n">
        <v>23</v>
      </c>
      <c r="S157" s="295" t="n">
        <v>79</v>
      </c>
      <c r="T157" s="295" t="n">
        <v>8</v>
      </c>
      <c r="U157" s="295" t="n">
        <v>7</v>
      </c>
      <c r="V157" s="295" t="n">
        <v>3</v>
      </c>
      <c r="W157" s="295" t="n">
        <v>0</v>
      </c>
      <c r="X157" s="295" t="n">
        <v>3</v>
      </c>
      <c r="Y157" s="295" t="n">
        <v>14</v>
      </c>
      <c r="Z157" s="295" t="n">
        <v>30</v>
      </c>
      <c r="AA157" s="310" t="n">
        <v>37</v>
      </c>
      <c r="AB157" s="295"/>
      <c r="AC157" s="295" t="s">
        <v>482</v>
      </c>
      <c r="AD157" s="295" t="n">
        <v>32</v>
      </c>
      <c r="AE157" s="295" t="n">
        <v>29</v>
      </c>
      <c r="AF157" s="295" t="n">
        <v>35</v>
      </c>
      <c r="AG157" s="295" t="n">
        <v>39</v>
      </c>
      <c r="AH157" s="295" t="n">
        <v>55</v>
      </c>
      <c r="AI157" s="295" t="n">
        <v>84</v>
      </c>
      <c r="AJ157" s="295" t="n">
        <v>116</v>
      </c>
      <c r="AK157" s="295" t="n">
        <v>160</v>
      </c>
      <c r="AL157" s="295" t="n">
        <v>156</v>
      </c>
      <c r="AM157" s="295" t="n">
        <v>177</v>
      </c>
      <c r="AN157" s="295" t="n">
        <v>210</v>
      </c>
      <c r="AO157" s="295" t="n">
        <v>251</v>
      </c>
      <c r="AP157" s="295" t="n">
        <v>292</v>
      </c>
      <c r="AQ157" s="310" t="n">
        <v>1</v>
      </c>
      <c r="AS157" s="295" t="s">
        <v>482</v>
      </c>
      <c r="AT157" s="295" t="n">
        <v>1041</v>
      </c>
      <c r="AU157" s="295" t="n">
        <v>33</v>
      </c>
      <c r="AV157" s="295" t="n">
        <v>9</v>
      </c>
      <c r="AW157" s="295" t="n">
        <v>12</v>
      </c>
      <c r="AX157" s="295" t="n">
        <v>54</v>
      </c>
      <c r="AY157" s="295" t="n">
        <v>6</v>
      </c>
      <c r="AZ157" s="295" t="n">
        <v>3</v>
      </c>
      <c r="BA157" s="295" t="n">
        <v>2</v>
      </c>
      <c r="BB157" s="295" t="n">
        <v>0</v>
      </c>
      <c r="BC157" s="295" t="n">
        <v>3</v>
      </c>
      <c r="BD157" s="295" t="n">
        <v>7</v>
      </c>
      <c r="BE157" s="295" t="n">
        <v>21</v>
      </c>
      <c r="BF157" s="310" t="n">
        <v>25</v>
      </c>
      <c r="BG157" s="295"/>
      <c r="BH157" s="295" t="s">
        <v>482</v>
      </c>
      <c r="BI157" s="295" t="n">
        <v>16</v>
      </c>
      <c r="BJ157" s="295" t="n">
        <v>18</v>
      </c>
      <c r="BK157" s="295" t="n">
        <v>19</v>
      </c>
      <c r="BL157" s="295" t="n">
        <v>24</v>
      </c>
      <c r="BM157" s="295" t="n">
        <v>35</v>
      </c>
      <c r="BN157" s="295" t="n">
        <v>55</v>
      </c>
      <c r="BO157" s="295" t="n">
        <v>64</v>
      </c>
      <c r="BP157" s="295" t="n">
        <v>100</v>
      </c>
      <c r="BQ157" s="295" t="n">
        <v>98</v>
      </c>
      <c r="BR157" s="295" t="n">
        <v>103</v>
      </c>
      <c r="BS157" s="295" t="n">
        <v>122</v>
      </c>
      <c r="BT157" s="295" t="n">
        <v>139</v>
      </c>
      <c r="BU157" s="295" t="n">
        <v>126</v>
      </c>
      <c r="BV157" s="310" t="n">
        <v>1</v>
      </c>
      <c r="BX157" s="295" t="s">
        <v>482</v>
      </c>
      <c r="BY157" s="295" t="n">
        <v>777</v>
      </c>
      <c r="BZ157" s="295" t="n">
        <v>9</v>
      </c>
      <c r="CA157" s="295" t="n">
        <v>5</v>
      </c>
      <c r="CB157" s="295" t="n">
        <v>11</v>
      </c>
      <c r="CC157" s="295" t="n">
        <v>25</v>
      </c>
      <c r="CD157" s="295" t="n">
        <v>2</v>
      </c>
      <c r="CE157" s="295" t="n">
        <v>4</v>
      </c>
      <c r="CF157" s="295" t="n">
        <v>1</v>
      </c>
      <c r="CG157" s="295" t="n">
        <v>0</v>
      </c>
      <c r="CH157" s="295" t="n">
        <v>0</v>
      </c>
      <c r="CI157" s="295" t="n">
        <v>7</v>
      </c>
      <c r="CJ157" s="295" t="n">
        <v>9</v>
      </c>
      <c r="CK157" s="310" t="n">
        <v>12</v>
      </c>
      <c r="CL157" s="295"/>
      <c r="CM157" s="295" t="s">
        <v>482</v>
      </c>
      <c r="CN157" s="295" t="n">
        <v>16</v>
      </c>
      <c r="CO157" s="295" t="n">
        <v>11</v>
      </c>
      <c r="CP157" s="295" t="n">
        <v>16</v>
      </c>
      <c r="CQ157" s="295" t="n">
        <v>15</v>
      </c>
      <c r="CR157" s="295" t="n">
        <v>20</v>
      </c>
      <c r="CS157" s="295" t="n">
        <v>29</v>
      </c>
      <c r="CT157" s="295" t="n">
        <v>52</v>
      </c>
      <c r="CU157" s="295" t="n">
        <v>60</v>
      </c>
      <c r="CV157" s="295" t="n">
        <v>58</v>
      </c>
      <c r="CW157" s="295" t="n">
        <v>74</v>
      </c>
      <c r="CX157" s="295" t="n">
        <v>88</v>
      </c>
      <c r="CY157" s="295" t="n">
        <v>112</v>
      </c>
      <c r="CZ157" s="295" t="n">
        <v>166</v>
      </c>
      <c r="DA157" s="310" t="n">
        <v>0</v>
      </c>
      <c r="DD157" s="295" t="s">
        <v>483</v>
      </c>
      <c r="DE157" s="295" t="n">
        <v>72</v>
      </c>
      <c r="DF157" s="295" t="n">
        <v>113</v>
      </c>
      <c r="DG157" s="295" t="n">
        <v>6</v>
      </c>
      <c r="DH157" s="295" t="n">
        <v>3</v>
      </c>
      <c r="DI157" s="295" t="n">
        <v>8</v>
      </c>
      <c r="DJ157" s="295" t="n">
        <v>9</v>
      </c>
      <c r="DK157" s="295" t="n">
        <v>17</v>
      </c>
      <c r="DL157" s="295" t="n">
        <v>42</v>
      </c>
      <c r="DM157" s="295" t="n">
        <v>101</v>
      </c>
      <c r="DN157" s="295" t="n">
        <v>241</v>
      </c>
      <c r="DO157" s="310" t="n">
        <v>883</v>
      </c>
      <c r="DQ157" s="295" t="s">
        <v>483</v>
      </c>
      <c r="DR157" s="295" t="n">
        <v>76</v>
      </c>
      <c r="DS157" s="295" t="n">
        <v>126</v>
      </c>
      <c r="DT157" s="295" t="n">
        <v>6</v>
      </c>
      <c r="DU157" s="295" t="n">
        <v>3</v>
      </c>
      <c r="DV157" s="295" t="n">
        <v>11</v>
      </c>
      <c r="DW157" s="295" t="n">
        <v>12</v>
      </c>
      <c r="DX157" s="295" t="n">
        <v>21</v>
      </c>
      <c r="DY157" s="295" t="n">
        <v>52</v>
      </c>
      <c r="DZ157" s="295" t="n">
        <v>137</v>
      </c>
      <c r="EA157" s="295" t="n">
        <v>317</v>
      </c>
      <c r="EB157" s="310" t="n">
        <v>983</v>
      </c>
      <c r="ED157" s="295" t="s">
        <v>483</v>
      </c>
      <c r="EE157" s="295" t="n">
        <v>68</v>
      </c>
      <c r="EF157" s="295" t="n">
        <v>98</v>
      </c>
      <c r="EG157" s="295" t="n">
        <v>5</v>
      </c>
      <c r="EH157" s="295" t="n">
        <v>3</v>
      </c>
      <c r="EI157" s="295" t="n">
        <v>4</v>
      </c>
      <c r="EJ157" s="295" t="n">
        <v>6</v>
      </c>
      <c r="EK157" s="295" t="n">
        <v>12</v>
      </c>
      <c r="EL157" s="295" t="n">
        <v>32</v>
      </c>
      <c r="EM157" s="295" t="n">
        <v>69</v>
      </c>
      <c r="EN157" s="295" t="n">
        <v>180</v>
      </c>
      <c r="EO157" s="310" t="n">
        <v>820</v>
      </c>
      <c r="ER157" s="295" t="s">
        <v>483</v>
      </c>
      <c r="ES157" s="295" t="n">
        <v>1711416</v>
      </c>
      <c r="ET157" s="295" t="n">
        <v>153600</v>
      </c>
      <c r="EU157" s="295" t="n">
        <v>145526</v>
      </c>
      <c r="EV157" s="295" t="n">
        <v>152755</v>
      </c>
      <c r="EW157" s="295" t="n">
        <v>153354</v>
      </c>
      <c r="EX157" s="295" t="n">
        <v>145466</v>
      </c>
      <c r="EY157" s="295" t="n">
        <v>141588</v>
      </c>
      <c r="EZ157" s="295" t="n">
        <v>125124</v>
      </c>
      <c r="FA157" s="295" t="n">
        <v>103806</v>
      </c>
      <c r="FB157" s="295" t="n">
        <v>93644</v>
      </c>
      <c r="FC157" s="295" t="n">
        <v>89999</v>
      </c>
      <c r="FD157" s="295" t="n">
        <v>88143</v>
      </c>
      <c r="FE157" s="295" t="n">
        <v>80298</v>
      </c>
      <c r="FF157" s="295" t="n">
        <v>67364</v>
      </c>
      <c r="FG157" s="295" t="n">
        <v>54481</v>
      </c>
      <c r="FH157" s="295" t="n">
        <v>44498</v>
      </c>
      <c r="FI157" s="295" t="n">
        <v>35902</v>
      </c>
      <c r="FJ157" s="310" t="n">
        <v>35868</v>
      </c>
      <c r="FM157" s="295" t="s">
        <v>483</v>
      </c>
      <c r="FN157" s="295" t="n">
        <v>838382</v>
      </c>
      <c r="FO157" s="295" t="n">
        <v>78002</v>
      </c>
      <c r="FP157" s="295" t="n">
        <v>73824</v>
      </c>
      <c r="FQ157" s="295" t="n">
        <v>77806</v>
      </c>
      <c r="FR157" s="295" t="n">
        <v>78183</v>
      </c>
      <c r="FS157" s="295" t="n">
        <v>73691</v>
      </c>
      <c r="FT157" s="295" t="n">
        <v>71532</v>
      </c>
      <c r="FU157" s="295" t="n">
        <v>62408</v>
      </c>
      <c r="FV157" s="295" t="n">
        <v>50760</v>
      </c>
      <c r="FW157" s="295" t="n">
        <v>45368</v>
      </c>
      <c r="FX157" s="295" t="n">
        <v>42914</v>
      </c>
      <c r="FY157" s="295" t="n">
        <v>41889</v>
      </c>
      <c r="FZ157" s="295" t="n">
        <v>37899</v>
      </c>
      <c r="GA157" s="295" t="n">
        <v>31489</v>
      </c>
      <c r="GB157" s="295" t="n">
        <v>24973</v>
      </c>
      <c r="GC157" s="295" t="n">
        <v>19672</v>
      </c>
      <c r="GD157" s="295" t="n">
        <v>14804</v>
      </c>
      <c r="GE157" s="310" t="n">
        <v>13168</v>
      </c>
      <c r="GH157" s="295" t="s">
        <v>483</v>
      </c>
      <c r="GI157" s="295" t="n">
        <v>873034</v>
      </c>
      <c r="GJ157" s="295" t="n">
        <v>75598</v>
      </c>
      <c r="GK157" s="295" t="n">
        <v>71702</v>
      </c>
      <c r="GL157" s="295" t="n">
        <v>74949</v>
      </c>
      <c r="GM157" s="295" t="n">
        <v>75171</v>
      </c>
      <c r="GN157" s="295" t="n">
        <v>71775</v>
      </c>
      <c r="GO157" s="295" t="n">
        <v>70056</v>
      </c>
      <c r="GP157" s="295" t="n">
        <v>62716</v>
      </c>
      <c r="GQ157" s="295" t="n">
        <v>53046</v>
      </c>
      <c r="GR157" s="295" t="n">
        <v>48276</v>
      </c>
      <c r="GS157" s="295" t="n">
        <v>47085</v>
      </c>
      <c r="GT157" s="295" t="n">
        <v>46254</v>
      </c>
      <c r="GU157" s="295" t="n">
        <v>42399</v>
      </c>
      <c r="GV157" s="295" t="n">
        <v>35875</v>
      </c>
      <c r="GW157" s="295" t="n">
        <v>29508</v>
      </c>
      <c r="GX157" s="295" t="n">
        <v>24826</v>
      </c>
      <c r="GY157" s="295" t="n">
        <v>21098</v>
      </c>
      <c r="GZ157" s="310" t="n">
        <v>22700</v>
      </c>
      <c r="HC157" s="203" t="s">
        <v>209</v>
      </c>
      <c r="HD157" s="204" t="s">
        <v>52</v>
      </c>
      <c r="HE157" s="204" t="n">
        <v>1</v>
      </c>
      <c r="HF157" s="205" t="n">
        <f aca="false">FD144</f>
        <v>2018437</v>
      </c>
      <c r="HG157" s="205" t="n">
        <f aca="false">AI144</f>
        <v>12152</v>
      </c>
      <c r="HH157" s="206" t="n">
        <f aca="false">HG157/HF157</f>
        <v>0.00602050002056046</v>
      </c>
      <c r="HI157" s="207" t="n">
        <f aca="false">2*HE157*HH157/(2+HE157*HH157)</f>
        <v>0.00600243120197302</v>
      </c>
      <c r="HK157" s="203" t="s">
        <v>209</v>
      </c>
      <c r="HL157" s="204" t="s">
        <v>52</v>
      </c>
      <c r="HM157" s="204" t="n">
        <v>1</v>
      </c>
      <c r="HN157" s="205" t="n">
        <f aca="false">FY144</f>
        <v>970839</v>
      </c>
      <c r="HO157" s="205" t="n">
        <f aca="false">BN144</f>
        <v>7804</v>
      </c>
      <c r="HP157" s="206" t="n">
        <f aca="false">HO157/HN157</f>
        <v>0.00803840801615922</v>
      </c>
      <c r="HQ157" s="207" t="n">
        <f aca="false">2*HM157*HP157/(2+HM157*HP157)</f>
        <v>0.00800622934707784</v>
      </c>
      <c r="HS157" s="203" t="s">
        <v>209</v>
      </c>
      <c r="HT157" s="316" t="s">
        <v>52</v>
      </c>
      <c r="HU157" s="316" t="n">
        <v>1</v>
      </c>
      <c r="HV157" s="205" t="n">
        <f aca="false">GT144</f>
        <v>1047598</v>
      </c>
      <c r="HW157" s="317" t="n">
        <f aca="false">CS144</f>
        <v>4344</v>
      </c>
      <c r="HX157" s="206" t="n">
        <f aca="false">HW157/HV157</f>
        <v>0.00414662876408699</v>
      </c>
      <c r="HY157" s="207" t="n">
        <f aca="false">2*HU157*HX157/(2+HU157*HX157)</f>
        <v>0.00413804928698667</v>
      </c>
      <c r="HZ157" s="160" t="n">
        <f aca="false">HV157+HN157-HF157</f>
        <v>0</v>
      </c>
      <c r="IA157" s="160" t="n">
        <f aca="false">HW157+HO157-HG157</f>
        <v>-4</v>
      </c>
      <c r="IC157" s="0" t="n">
        <f aca="false">SUM(IC152:IC156)</f>
        <v>1</v>
      </c>
      <c r="ID157" s="0" t="n">
        <f aca="false">somme(ID152:ID156)</f>
        <v>1</v>
      </c>
      <c r="IE157" s="0" t="n">
        <f aca="false">somme(IE152:IE156)</f>
        <v>1</v>
      </c>
      <c r="IF157" s="0" t="n">
        <f aca="false">somme(IF152:IF156)</f>
        <v>1</v>
      </c>
      <c r="IG157" s="0" t="n">
        <f aca="false">somme(IG152:IG156)</f>
        <v>1</v>
      </c>
      <c r="IH157" s="0" t="n">
        <f aca="false">somme(IH152:IH156)</f>
        <v>1</v>
      </c>
      <c r="IJ157" s="0" t="n">
        <f aca="false">SUM(IJ152:IJ156)</f>
        <v>1</v>
      </c>
      <c r="IL157" s="0" t="n">
        <f aca="false">somme(IL152:IL156)</f>
        <v>1</v>
      </c>
    </row>
    <row r="158" customFormat="false" ht="15" hidden="false" customHeight="false" outlineLevel="0" collapsed="false">
      <c r="A158" s="295" t="s">
        <v>483</v>
      </c>
      <c r="B158" s="295" t="n">
        <v>33</v>
      </c>
      <c r="C158" s="295" t="n">
        <v>110</v>
      </c>
      <c r="D158" s="295" t="n">
        <v>5051</v>
      </c>
      <c r="E158" s="295" t="n">
        <v>8464</v>
      </c>
      <c r="F158" s="295" t="n">
        <v>8603</v>
      </c>
      <c r="G158" s="295" t="n">
        <v>6555</v>
      </c>
      <c r="H158" s="295" t="n">
        <v>3278</v>
      </c>
      <c r="I158" s="295" t="n">
        <v>804</v>
      </c>
      <c r="J158" s="295" t="n">
        <v>61</v>
      </c>
      <c r="K158" s="295" t="n">
        <v>0</v>
      </c>
      <c r="L158" s="310" t="n">
        <v>74</v>
      </c>
      <c r="N158" s="295" t="s">
        <v>483</v>
      </c>
      <c r="O158" s="295" t="n">
        <v>12297</v>
      </c>
      <c r="P158" s="295" t="n">
        <v>186</v>
      </c>
      <c r="Q158" s="295" t="n">
        <v>66</v>
      </c>
      <c r="R158" s="295" t="n">
        <v>120</v>
      </c>
      <c r="S158" s="295" t="n">
        <v>372</v>
      </c>
      <c r="T158" s="295" t="n">
        <v>38</v>
      </c>
      <c r="U158" s="295" t="n">
        <v>18</v>
      </c>
      <c r="V158" s="295" t="n">
        <v>6</v>
      </c>
      <c r="W158" s="295" t="n">
        <v>7</v>
      </c>
      <c r="X158" s="295" t="n">
        <v>52</v>
      </c>
      <c r="Y158" s="295" t="n">
        <v>43</v>
      </c>
      <c r="Z158" s="295" t="n">
        <v>111</v>
      </c>
      <c r="AA158" s="310" t="n">
        <v>126</v>
      </c>
      <c r="AB158" s="295"/>
      <c r="AC158" s="295" t="s">
        <v>483</v>
      </c>
      <c r="AD158" s="295" t="n">
        <v>116</v>
      </c>
      <c r="AE158" s="295" t="n">
        <v>121</v>
      </c>
      <c r="AF158" s="295" t="n">
        <v>150</v>
      </c>
      <c r="AG158" s="295" t="n">
        <v>177</v>
      </c>
      <c r="AH158" s="295" t="n">
        <v>290</v>
      </c>
      <c r="AI158" s="295" t="n">
        <v>451</v>
      </c>
      <c r="AJ158" s="295" t="n">
        <v>618</v>
      </c>
      <c r="AK158" s="295" t="n">
        <v>871</v>
      </c>
      <c r="AL158" s="295" t="n">
        <v>1056</v>
      </c>
      <c r="AM158" s="295" t="n">
        <v>1334</v>
      </c>
      <c r="AN158" s="295" t="n">
        <v>1829</v>
      </c>
      <c r="AO158" s="295" t="n">
        <v>1903</v>
      </c>
      <c r="AP158" s="295" t="n">
        <v>2608</v>
      </c>
      <c r="AQ158" s="310" t="n">
        <v>0</v>
      </c>
      <c r="AS158" s="295" t="s">
        <v>483</v>
      </c>
      <c r="AT158" s="295" t="n">
        <v>6392</v>
      </c>
      <c r="AU158" s="295" t="n">
        <v>103</v>
      </c>
      <c r="AV158" s="295" t="n">
        <v>38</v>
      </c>
      <c r="AW158" s="295" t="n">
        <v>73</v>
      </c>
      <c r="AX158" s="295" t="n">
        <v>214</v>
      </c>
      <c r="AY158" s="295" t="n">
        <v>22</v>
      </c>
      <c r="AZ158" s="295" t="n">
        <v>9</v>
      </c>
      <c r="BA158" s="295" t="n">
        <v>2</v>
      </c>
      <c r="BB158" s="295" t="n">
        <v>4</v>
      </c>
      <c r="BC158" s="295" t="n">
        <v>27</v>
      </c>
      <c r="BD158" s="295" t="n">
        <v>26</v>
      </c>
      <c r="BE158" s="295" t="n">
        <v>74</v>
      </c>
      <c r="BF158" s="310" t="n">
        <v>98</v>
      </c>
      <c r="BG158" s="295"/>
      <c r="BH158" s="295" t="s">
        <v>483</v>
      </c>
      <c r="BI158" s="295" t="n">
        <v>84</v>
      </c>
      <c r="BJ158" s="295" t="n">
        <v>79</v>
      </c>
      <c r="BK158" s="295" t="n">
        <v>99</v>
      </c>
      <c r="BL158" s="295" t="n">
        <v>102</v>
      </c>
      <c r="BM158" s="295" t="n">
        <v>174</v>
      </c>
      <c r="BN158" s="295" t="n">
        <v>267</v>
      </c>
      <c r="BO158" s="295" t="n">
        <v>377</v>
      </c>
      <c r="BP158" s="295" t="n">
        <v>571</v>
      </c>
      <c r="BQ158" s="295" t="n">
        <v>636</v>
      </c>
      <c r="BR158" s="295" t="n">
        <v>778</v>
      </c>
      <c r="BS158" s="295" t="n">
        <v>957</v>
      </c>
      <c r="BT158" s="295" t="n">
        <v>902</v>
      </c>
      <c r="BU158" s="295" t="n">
        <v>890</v>
      </c>
      <c r="BV158" s="310" t="n">
        <v>0</v>
      </c>
      <c r="BX158" s="295" t="s">
        <v>483</v>
      </c>
      <c r="BY158" s="295" t="n">
        <v>5902</v>
      </c>
      <c r="BZ158" s="295" t="n">
        <v>82</v>
      </c>
      <c r="CA158" s="295" t="n">
        <v>28</v>
      </c>
      <c r="CB158" s="295" t="n">
        <v>47</v>
      </c>
      <c r="CC158" s="295" t="n">
        <v>157</v>
      </c>
      <c r="CD158" s="295" t="n">
        <v>16</v>
      </c>
      <c r="CE158" s="295" t="n">
        <v>9</v>
      </c>
      <c r="CF158" s="295" t="n">
        <v>4</v>
      </c>
      <c r="CG158" s="295" t="n">
        <v>3</v>
      </c>
      <c r="CH158" s="295" t="n">
        <v>25</v>
      </c>
      <c r="CI158" s="295" t="n">
        <v>17</v>
      </c>
      <c r="CJ158" s="295" t="n">
        <v>37</v>
      </c>
      <c r="CK158" s="310" t="n">
        <v>28</v>
      </c>
      <c r="CL158" s="295"/>
      <c r="CM158" s="295" t="s">
        <v>483</v>
      </c>
      <c r="CN158" s="295" t="n">
        <v>32</v>
      </c>
      <c r="CO158" s="295" t="n">
        <v>42</v>
      </c>
      <c r="CP158" s="295" t="n">
        <v>51</v>
      </c>
      <c r="CQ158" s="295" t="n">
        <v>75</v>
      </c>
      <c r="CR158" s="295" t="n">
        <v>116</v>
      </c>
      <c r="CS158" s="295" t="n">
        <v>183</v>
      </c>
      <c r="CT158" s="295" t="n">
        <v>241</v>
      </c>
      <c r="CU158" s="295" t="n">
        <v>300</v>
      </c>
      <c r="CV158" s="295" t="n">
        <v>420</v>
      </c>
      <c r="CW158" s="295" t="n">
        <v>556</v>
      </c>
      <c r="CX158" s="295" t="n">
        <v>871</v>
      </c>
      <c r="CY158" s="295" t="n">
        <v>1001</v>
      </c>
      <c r="CZ158" s="295" t="n">
        <v>1718</v>
      </c>
      <c r="DA158" s="310" t="n">
        <v>0</v>
      </c>
      <c r="DD158" s="295" t="s">
        <v>484</v>
      </c>
      <c r="DE158" s="295" t="n">
        <v>55</v>
      </c>
      <c r="DF158" s="295" t="n">
        <v>146</v>
      </c>
      <c r="DG158" s="295" t="n">
        <v>7</v>
      </c>
      <c r="DH158" s="295" t="n">
        <v>4</v>
      </c>
      <c r="DI158" s="295" t="n">
        <v>9</v>
      </c>
      <c r="DJ158" s="295" t="n">
        <v>13</v>
      </c>
      <c r="DK158" s="295" t="n">
        <v>23</v>
      </c>
      <c r="DL158" s="295" t="n">
        <v>54</v>
      </c>
      <c r="DM158" s="295" t="n">
        <v>136</v>
      </c>
      <c r="DN158" s="295" t="n">
        <v>294</v>
      </c>
      <c r="DO158" s="310" t="n">
        <v>890</v>
      </c>
      <c r="DQ158" s="295" t="s">
        <v>484</v>
      </c>
      <c r="DR158" s="295" t="n">
        <v>63</v>
      </c>
      <c r="DS158" s="295" t="n">
        <v>156</v>
      </c>
      <c r="DT158" s="295" t="n">
        <v>7</v>
      </c>
      <c r="DU158" s="295" t="n">
        <v>4</v>
      </c>
      <c r="DV158" s="295" t="n">
        <v>12</v>
      </c>
      <c r="DW158" s="295" t="n">
        <v>18</v>
      </c>
      <c r="DX158" s="295" t="n">
        <v>30</v>
      </c>
      <c r="DY158" s="295" t="n">
        <v>66</v>
      </c>
      <c r="DZ158" s="295" t="n">
        <v>172</v>
      </c>
      <c r="EA158" s="295" t="n">
        <v>385</v>
      </c>
      <c r="EB158" s="310" t="n">
        <v>992</v>
      </c>
      <c r="ED158" s="295" t="s">
        <v>484</v>
      </c>
      <c r="EE158" s="295" t="n">
        <v>45</v>
      </c>
      <c r="EF158" s="295" t="n">
        <v>132</v>
      </c>
      <c r="EG158" s="295" t="n">
        <v>7</v>
      </c>
      <c r="EH158" s="295" t="n">
        <v>4</v>
      </c>
      <c r="EI158" s="295" t="n">
        <v>7</v>
      </c>
      <c r="EJ158" s="295" t="n">
        <v>7</v>
      </c>
      <c r="EK158" s="295" t="n">
        <v>16</v>
      </c>
      <c r="EL158" s="295" t="n">
        <v>41</v>
      </c>
      <c r="EM158" s="295" t="n">
        <v>98</v>
      </c>
      <c r="EN158" s="295" t="n">
        <v>205</v>
      </c>
      <c r="EO158" s="310" t="n">
        <v>795</v>
      </c>
      <c r="ER158" s="295" t="s">
        <v>484</v>
      </c>
      <c r="ES158" s="295" t="n">
        <v>1061590</v>
      </c>
      <c r="ET158" s="295" t="n">
        <v>122208</v>
      </c>
      <c r="EU158" s="295" t="n">
        <v>117972</v>
      </c>
      <c r="EV158" s="295" t="n">
        <v>120702</v>
      </c>
      <c r="EW158" s="295" t="n">
        <v>112237</v>
      </c>
      <c r="EX158" s="295" t="n">
        <v>96942</v>
      </c>
      <c r="EY158" s="295" t="n">
        <v>78878</v>
      </c>
      <c r="EZ158" s="295" t="n">
        <v>68119</v>
      </c>
      <c r="FA158" s="295" t="n">
        <v>60401</v>
      </c>
      <c r="FB158" s="295" t="n">
        <v>58340</v>
      </c>
      <c r="FC158" s="295" t="n">
        <v>53637</v>
      </c>
      <c r="FD158" s="295" t="n">
        <v>45751</v>
      </c>
      <c r="FE158" s="295" t="n">
        <v>35468</v>
      </c>
      <c r="FF158" s="295" t="n">
        <v>27264</v>
      </c>
      <c r="FG158" s="295" t="n">
        <v>22866</v>
      </c>
      <c r="FH158" s="295" t="n">
        <v>17912</v>
      </c>
      <c r="FI158" s="295" t="n">
        <v>12432</v>
      </c>
      <c r="FJ158" s="310" t="n">
        <v>10461</v>
      </c>
      <c r="FM158" s="295" t="s">
        <v>484</v>
      </c>
      <c r="FN158" s="295" t="n">
        <v>535311</v>
      </c>
      <c r="FO158" s="295" t="n">
        <v>62313</v>
      </c>
      <c r="FP158" s="295" t="n">
        <v>60020</v>
      </c>
      <c r="FQ158" s="295" t="n">
        <v>61242</v>
      </c>
      <c r="FR158" s="295" t="n">
        <v>57355</v>
      </c>
      <c r="FS158" s="295" t="n">
        <v>49349</v>
      </c>
      <c r="FT158" s="295" t="n">
        <v>39345</v>
      </c>
      <c r="FU158" s="295" t="n">
        <v>33941</v>
      </c>
      <c r="FV158" s="295" t="n">
        <v>30112</v>
      </c>
      <c r="FW158" s="295" t="n">
        <v>29432</v>
      </c>
      <c r="FX158" s="295" t="n">
        <v>27106</v>
      </c>
      <c r="FY158" s="295" t="n">
        <v>23426</v>
      </c>
      <c r="FZ158" s="295" t="n">
        <v>18242</v>
      </c>
      <c r="GA158" s="295" t="n">
        <v>13688</v>
      </c>
      <c r="GB158" s="295" t="n">
        <v>11188</v>
      </c>
      <c r="GC158" s="295" t="n">
        <v>8520</v>
      </c>
      <c r="GD158" s="295" t="n">
        <v>5693</v>
      </c>
      <c r="GE158" s="310" t="n">
        <v>4339</v>
      </c>
      <c r="GH158" s="295" t="s">
        <v>484</v>
      </c>
      <c r="GI158" s="295" t="n">
        <v>526279</v>
      </c>
      <c r="GJ158" s="295" t="n">
        <v>59895</v>
      </c>
      <c r="GK158" s="295" t="n">
        <v>57952</v>
      </c>
      <c r="GL158" s="295" t="n">
        <v>59460</v>
      </c>
      <c r="GM158" s="295" t="n">
        <v>54882</v>
      </c>
      <c r="GN158" s="295" t="n">
        <v>47593</v>
      </c>
      <c r="GO158" s="295" t="n">
        <v>39533</v>
      </c>
      <c r="GP158" s="295" t="n">
        <v>34178</v>
      </c>
      <c r="GQ158" s="295" t="n">
        <v>30289</v>
      </c>
      <c r="GR158" s="295" t="n">
        <v>28908</v>
      </c>
      <c r="GS158" s="295" t="n">
        <v>26531</v>
      </c>
      <c r="GT158" s="295" t="n">
        <v>22325</v>
      </c>
      <c r="GU158" s="295" t="n">
        <v>17226</v>
      </c>
      <c r="GV158" s="295" t="n">
        <v>13576</v>
      </c>
      <c r="GW158" s="295" t="n">
        <v>11678</v>
      </c>
      <c r="GX158" s="295" t="n">
        <v>9392</v>
      </c>
      <c r="GY158" s="295" t="n">
        <v>6739</v>
      </c>
      <c r="GZ158" s="310" t="n">
        <v>6122</v>
      </c>
      <c r="HC158" s="196" t="s">
        <v>210</v>
      </c>
      <c r="HD158" s="197" t="s">
        <v>53</v>
      </c>
      <c r="HE158" s="197" t="n">
        <v>1</v>
      </c>
      <c r="HF158" s="198" t="n">
        <f aca="false">FE144</f>
        <v>1798950</v>
      </c>
      <c r="HG158" s="198" t="n">
        <f aca="false">AJ144</f>
        <v>17006</v>
      </c>
      <c r="HH158" s="199" t="n">
        <f aca="false">HG158/HF158</f>
        <v>0.00945329219822674</v>
      </c>
      <c r="HI158" s="200" t="n">
        <f aca="false">2*HE158*HH158/(2+HE158*HH158)</f>
        <v>0.00940882003570771</v>
      </c>
      <c r="HK158" s="196" t="s">
        <v>210</v>
      </c>
      <c r="HL158" s="197" t="s">
        <v>53</v>
      </c>
      <c r="HM158" s="197" t="n">
        <v>1</v>
      </c>
      <c r="HN158" s="198" t="n">
        <f aca="false">FZ144</f>
        <v>858209</v>
      </c>
      <c r="HO158" s="198" t="n">
        <f aca="false">BO144</f>
        <v>11044</v>
      </c>
      <c r="HP158" s="199" t="n">
        <f aca="false">HO158/HN158</f>
        <v>0.0128686601981569</v>
      </c>
      <c r="HQ158" s="200" t="n">
        <f aca="false">2*HM158*HP158/(2+HM158*HP158)</f>
        <v>0.0127863883547077</v>
      </c>
      <c r="HS158" s="196" t="s">
        <v>210</v>
      </c>
      <c r="HT158" s="313" t="s">
        <v>53</v>
      </c>
      <c r="HU158" s="313" t="n">
        <v>1</v>
      </c>
      <c r="HV158" s="198" t="n">
        <f aca="false">GU144</f>
        <v>940741</v>
      </c>
      <c r="HW158" s="314" t="n">
        <f aca="false">CT144</f>
        <v>5954</v>
      </c>
      <c r="HX158" s="199" t="n">
        <f aca="false">HW158/HV158</f>
        <v>0.00632905337388293</v>
      </c>
      <c r="HY158" s="200" t="n">
        <f aca="false">2*HU158*HX158/(2+HU158*HX158)</f>
        <v>0.00630908809623214</v>
      </c>
      <c r="HZ158" s="160" t="n">
        <f aca="false">HV158+HN158-HF158</f>
        <v>0</v>
      </c>
      <c r="IA158" s="160" t="n">
        <f aca="false">HW158+HO158-HG158</f>
        <v>-8</v>
      </c>
      <c r="IC158" s="0" t="s">
        <v>5</v>
      </c>
      <c r="ID158" s="0" t="s">
        <v>410</v>
      </c>
      <c r="IE158" s="0" t="s">
        <v>32</v>
      </c>
    </row>
    <row r="159" customFormat="false" ht="15" hidden="false" customHeight="false" outlineLevel="0" collapsed="false">
      <c r="A159" s="295" t="s">
        <v>484</v>
      </c>
      <c r="B159" s="295" t="n">
        <v>21639</v>
      </c>
      <c r="C159" s="295" t="n">
        <v>214</v>
      </c>
      <c r="D159" s="295" t="n">
        <v>4433</v>
      </c>
      <c r="E159" s="295" t="n">
        <v>6009</v>
      </c>
      <c r="F159" s="295" t="n">
        <v>5009</v>
      </c>
      <c r="G159" s="295" t="n">
        <v>3353</v>
      </c>
      <c r="H159" s="295" t="n">
        <v>1693</v>
      </c>
      <c r="I159" s="295" t="n">
        <v>530</v>
      </c>
      <c r="J159" s="295" t="n">
        <v>44</v>
      </c>
      <c r="K159" s="295" t="n">
        <v>0</v>
      </c>
      <c r="L159" s="310" t="n">
        <v>354</v>
      </c>
      <c r="N159" s="295" t="s">
        <v>484</v>
      </c>
      <c r="O159" s="295" t="n">
        <v>5805</v>
      </c>
      <c r="P159" s="295" t="n">
        <v>136</v>
      </c>
      <c r="Q159" s="295" t="n">
        <v>61</v>
      </c>
      <c r="R159" s="295" t="n">
        <v>118</v>
      </c>
      <c r="S159" s="295" t="n">
        <v>315</v>
      </c>
      <c r="T159" s="295" t="n">
        <v>25</v>
      </c>
      <c r="U159" s="295" t="n">
        <v>19</v>
      </c>
      <c r="V159" s="295" t="n">
        <v>20</v>
      </c>
      <c r="W159" s="295" t="n">
        <v>6</v>
      </c>
      <c r="X159" s="295" t="n">
        <v>47</v>
      </c>
      <c r="Y159" s="295" t="n">
        <v>48</v>
      </c>
      <c r="Z159" s="295" t="n">
        <v>93</v>
      </c>
      <c r="AA159" s="310" t="n">
        <v>98</v>
      </c>
      <c r="AB159" s="295"/>
      <c r="AC159" s="295" t="s">
        <v>484</v>
      </c>
      <c r="AD159" s="295" t="n">
        <v>98</v>
      </c>
      <c r="AE159" s="295" t="n">
        <v>90</v>
      </c>
      <c r="AF159" s="295" t="n">
        <v>125</v>
      </c>
      <c r="AG159" s="295" t="n">
        <v>145</v>
      </c>
      <c r="AH159" s="295" t="n">
        <v>227</v>
      </c>
      <c r="AI159" s="295" t="n">
        <v>305</v>
      </c>
      <c r="AJ159" s="295" t="n">
        <v>392</v>
      </c>
      <c r="AK159" s="295" t="n">
        <v>464</v>
      </c>
      <c r="AL159" s="295" t="n">
        <v>571</v>
      </c>
      <c r="AM159" s="295" t="n">
        <v>629</v>
      </c>
      <c r="AN159" s="295" t="n">
        <v>682</v>
      </c>
      <c r="AO159" s="295" t="n">
        <v>624</v>
      </c>
      <c r="AP159" s="295" t="n">
        <v>732</v>
      </c>
      <c r="AQ159" s="310" t="n">
        <v>50</v>
      </c>
      <c r="AS159" s="295" t="s">
        <v>484</v>
      </c>
      <c r="AT159" s="295" t="n">
        <v>3356</v>
      </c>
      <c r="AU159" s="295" t="n">
        <v>77</v>
      </c>
      <c r="AV159" s="295" t="n">
        <v>36</v>
      </c>
      <c r="AW159" s="295" t="n">
        <v>64</v>
      </c>
      <c r="AX159" s="295" t="n">
        <v>177</v>
      </c>
      <c r="AY159" s="295" t="n">
        <v>12</v>
      </c>
      <c r="AZ159" s="295" t="n">
        <v>10</v>
      </c>
      <c r="BA159" s="295" t="n">
        <v>13</v>
      </c>
      <c r="BB159" s="295" t="n">
        <v>1</v>
      </c>
      <c r="BC159" s="295" t="n">
        <v>25</v>
      </c>
      <c r="BD159" s="295" t="n">
        <v>26</v>
      </c>
      <c r="BE159" s="295" t="n">
        <v>60</v>
      </c>
      <c r="BF159" s="310" t="n">
        <v>63</v>
      </c>
      <c r="BG159" s="295"/>
      <c r="BH159" s="295" t="s">
        <v>484</v>
      </c>
      <c r="BI159" s="295" t="n">
        <v>71</v>
      </c>
      <c r="BJ159" s="295" t="n">
        <v>61</v>
      </c>
      <c r="BK159" s="295" t="n">
        <v>80</v>
      </c>
      <c r="BL159" s="295" t="n">
        <v>96</v>
      </c>
      <c r="BM159" s="295" t="n">
        <v>133</v>
      </c>
      <c r="BN159" s="295" t="n">
        <v>199</v>
      </c>
      <c r="BO159" s="295" t="n">
        <v>249</v>
      </c>
      <c r="BP159" s="295" t="n">
        <v>300</v>
      </c>
      <c r="BQ159" s="295" t="n">
        <v>369</v>
      </c>
      <c r="BR159" s="295" t="n">
        <v>390</v>
      </c>
      <c r="BS159" s="295" t="n">
        <v>376</v>
      </c>
      <c r="BT159" s="295" t="n">
        <v>334</v>
      </c>
      <c r="BU159" s="295" t="n">
        <v>285</v>
      </c>
      <c r="BV159" s="310" t="n">
        <v>26</v>
      </c>
      <c r="BX159" s="295" t="s">
        <v>484</v>
      </c>
      <c r="BY159" s="295" t="n">
        <v>2393</v>
      </c>
      <c r="BZ159" s="295" t="n">
        <v>58</v>
      </c>
      <c r="CA159" s="295" t="n">
        <v>25</v>
      </c>
      <c r="CB159" s="295" t="n">
        <v>53</v>
      </c>
      <c r="CC159" s="295" t="n">
        <v>136</v>
      </c>
      <c r="CD159" s="295" t="n">
        <v>13</v>
      </c>
      <c r="CE159" s="295" t="n">
        <v>9</v>
      </c>
      <c r="CF159" s="295" t="n">
        <v>7</v>
      </c>
      <c r="CG159" s="295" t="n">
        <v>5</v>
      </c>
      <c r="CH159" s="295" t="n">
        <v>22</v>
      </c>
      <c r="CI159" s="295" t="n">
        <v>22</v>
      </c>
      <c r="CJ159" s="295" t="n">
        <v>33</v>
      </c>
      <c r="CK159" s="310" t="n">
        <v>34</v>
      </c>
      <c r="CL159" s="295"/>
      <c r="CM159" s="295" t="s">
        <v>484</v>
      </c>
      <c r="CN159" s="295" t="n">
        <v>26</v>
      </c>
      <c r="CO159" s="295" t="n">
        <v>29</v>
      </c>
      <c r="CP159" s="295" t="n">
        <v>44</v>
      </c>
      <c r="CQ159" s="295" t="n">
        <v>48</v>
      </c>
      <c r="CR159" s="295" t="n">
        <v>94</v>
      </c>
      <c r="CS159" s="295" t="n">
        <v>105</v>
      </c>
      <c r="CT159" s="295" t="n">
        <v>140</v>
      </c>
      <c r="CU159" s="295" t="n">
        <v>161</v>
      </c>
      <c r="CV159" s="295" t="n">
        <v>199</v>
      </c>
      <c r="CW159" s="295" t="n">
        <v>233</v>
      </c>
      <c r="CX159" s="295" t="n">
        <v>298</v>
      </c>
      <c r="CY159" s="295" t="n">
        <v>286</v>
      </c>
      <c r="CZ159" s="295" t="n">
        <v>439</v>
      </c>
      <c r="DA159" s="310" t="n">
        <v>10</v>
      </c>
      <c r="DD159" s="295" t="s">
        <v>485</v>
      </c>
      <c r="DE159" s="295" t="n">
        <v>48</v>
      </c>
      <c r="DF159" s="295" t="n">
        <v>96</v>
      </c>
      <c r="DG159" s="295" t="n">
        <v>4</v>
      </c>
      <c r="DH159" s="295" t="n">
        <v>3</v>
      </c>
      <c r="DI159" s="295" t="n">
        <v>8</v>
      </c>
      <c r="DJ159" s="295" t="n">
        <v>11</v>
      </c>
      <c r="DK159" s="295" t="n">
        <v>17</v>
      </c>
      <c r="DL159" s="295" t="n">
        <v>41</v>
      </c>
      <c r="DM159" s="295" t="n">
        <v>107</v>
      </c>
      <c r="DN159" s="295" t="n">
        <v>236</v>
      </c>
      <c r="DO159" s="310" t="n">
        <v>831</v>
      </c>
      <c r="DQ159" s="295" t="s">
        <v>485</v>
      </c>
      <c r="DR159" s="295" t="n">
        <v>56</v>
      </c>
      <c r="DS159" s="295" t="n">
        <v>104</v>
      </c>
      <c r="DT159" s="295" t="n">
        <v>4</v>
      </c>
      <c r="DU159" s="295" t="n">
        <v>2</v>
      </c>
      <c r="DV159" s="295" t="n">
        <v>11</v>
      </c>
      <c r="DW159" s="295" t="n">
        <v>15</v>
      </c>
      <c r="DX159" s="295" t="n">
        <v>23</v>
      </c>
      <c r="DY159" s="295" t="n">
        <v>54</v>
      </c>
      <c r="DZ159" s="295" t="n">
        <v>144</v>
      </c>
      <c r="EA159" s="295" t="n">
        <v>329</v>
      </c>
      <c r="EB159" s="310" t="n">
        <v>959</v>
      </c>
      <c r="ED159" s="295" t="s">
        <v>485</v>
      </c>
      <c r="EE159" s="295" t="n">
        <v>41</v>
      </c>
      <c r="EF159" s="295" t="n">
        <v>88</v>
      </c>
      <c r="EG159" s="295" t="n">
        <v>4</v>
      </c>
      <c r="EH159" s="295" t="n">
        <v>4</v>
      </c>
      <c r="EI159" s="295" t="n">
        <v>3</v>
      </c>
      <c r="EJ159" s="295" t="n">
        <v>7</v>
      </c>
      <c r="EK159" s="295" t="n">
        <v>11</v>
      </c>
      <c r="EL159" s="295" t="n">
        <v>28</v>
      </c>
      <c r="EM159" s="295" t="n">
        <v>70</v>
      </c>
      <c r="EN159" s="295" t="n">
        <v>153</v>
      </c>
      <c r="EO159" s="310" t="n">
        <v>750</v>
      </c>
      <c r="ER159" s="295" t="s">
        <v>485</v>
      </c>
      <c r="ES159" s="295" t="n">
        <v>538952</v>
      </c>
      <c r="ET159" s="295" t="n">
        <v>49457</v>
      </c>
      <c r="EU159" s="295" t="n">
        <v>48834</v>
      </c>
      <c r="EV159" s="295" t="n">
        <v>51719</v>
      </c>
      <c r="EW159" s="295" t="n">
        <v>53297</v>
      </c>
      <c r="EX159" s="295" t="n">
        <v>47977</v>
      </c>
      <c r="EY159" s="295" t="n">
        <v>43750</v>
      </c>
      <c r="EZ159" s="295" t="n">
        <v>42447</v>
      </c>
      <c r="FA159" s="295" t="n">
        <v>37954</v>
      </c>
      <c r="FB159" s="295" t="n">
        <v>34644</v>
      </c>
      <c r="FC159" s="295" t="n">
        <v>30819</v>
      </c>
      <c r="FD159" s="295" t="n">
        <v>26854</v>
      </c>
      <c r="FE159" s="295" t="n">
        <v>21656</v>
      </c>
      <c r="FF159" s="295" t="n">
        <v>16144</v>
      </c>
      <c r="FG159" s="295" t="n">
        <v>12127</v>
      </c>
      <c r="FH159" s="295" t="n">
        <v>8936</v>
      </c>
      <c r="FI159" s="295" t="n">
        <v>6324</v>
      </c>
      <c r="FJ159" s="310" t="n">
        <v>6013</v>
      </c>
      <c r="FM159" s="295" t="s">
        <v>485</v>
      </c>
      <c r="FN159" s="295" t="n">
        <v>268777</v>
      </c>
      <c r="FO159" s="295" t="n">
        <v>25258</v>
      </c>
      <c r="FP159" s="295" t="n">
        <v>24985</v>
      </c>
      <c r="FQ159" s="295" t="n">
        <v>26252</v>
      </c>
      <c r="FR159" s="295" t="n">
        <v>27086</v>
      </c>
      <c r="FS159" s="295" t="n">
        <v>24426</v>
      </c>
      <c r="FT159" s="295" t="n">
        <v>22084</v>
      </c>
      <c r="FU159" s="295" t="n">
        <v>20958</v>
      </c>
      <c r="FV159" s="295" t="n">
        <v>18908</v>
      </c>
      <c r="FW159" s="295" t="n">
        <v>17063</v>
      </c>
      <c r="FX159" s="295" t="n">
        <v>15231</v>
      </c>
      <c r="FY159" s="295" t="n">
        <v>13206</v>
      </c>
      <c r="FZ159" s="295" t="n">
        <v>10674</v>
      </c>
      <c r="GA159" s="295" t="n">
        <v>7961</v>
      </c>
      <c r="GB159" s="295" t="n">
        <v>5840</v>
      </c>
      <c r="GC159" s="295" t="n">
        <v>4070</v>
      </c>
      <c r="GD159" s="295" t="n">
        <v>2642</v>
      </c>
      <c r="GE159" s="310" t="n">
        <v>2133</v>
      </c>
      <c r="GH159" s="295" t="s">
        <v>485</v>
      </c>
      <c r="GI159" s="295" t="n">
        <v>270175</v>
      </c>
      <c r="GJ159" s="295" t="n">
        <v>24199</v>
      </c>
      <c r="GK159" s="295" t="n">
        <v>23849</v>
      </c>
      <c r="GL159" s="295" t="n">
        <v>25467</v>
      </c>
      <c r="GM159" s="295" t="n">
        <v>26211</v>
      </c>
      <c r="GN159" s="295" t="n">
        <v>23551</v>
      </c>
      <c r="GO159" s="295" t="n">
        <v>21666</v>
      </c>
      <c r="GP159" s="295" t="n">
        <v>21489</v>
      </c>
      <c r="GQ159" s="295" t="n">
        <v>19046</v>
      </c>
      <c r="GR159" s="295" t="n">
        <v>17581</v>
      </c>
      <c r="GS159" s="295" t="n">
        <v>15588</v>
      </c>
      <c r="GT159" s="295" t="n">
        <v>13648</v>
      </c>
      <c r="GU159" s="295" t="n">
        <v>10982</v>
      </c>
      <c r="GV159" s="295" t="n">
        <v>8183</v>
      </c>
      <c r="GW159" s="295" t="n">
        <v>6287</v>
      </c>
      <c r="GX159" s="295" t="n">
        <v>4866</v>
      </c>
      <c r="GY159" s="295" t="n">
        <v>3682</v>
      </c>
      <c r="GZ159" s="310" t="n">
        <v>3880</v>
      </c>
      <c r="HC159" s="203" t="s">
        <v>211</v>
      </c>
      <c r="HD159" s="204" t="s">
        <v>57</v>
      </c>
      <c r="HE159" s="204" t="n">
        <v>1</v>
      </c>
      <c r="HF159" s="205" t="n">
        <f aca="false">FF144</f>
        <v>1515506</v>
      </c>
      <c r="HG159" s="205" t="n">
        <f aca="false">AK144</f>
        <v>21982</v>
      </c>
      <c r="HH159" s="206" t="n">
        <f aca="false">HG159/HF159</f>
        <v>0.0145047264741941</v>
      </c>
      <c r="HI159" s="207" t="n">
        <f aca="false">2*HE159*HH159/(2+HE159*HH159)</f>
        <v>0.0144002903379437</v>
      </c>
      <c r="HK159" s="203" t="s">
        <v>211</v>
      </c>
      <c r="HL159" s="204" t="s">
        <v>57</v>
      </c>
      <c r="HM159" s="204" t="n">
        <v>1</v>
      </c>
      <c r="HN159" s="205" t="n">
        <f aca="false">GA144</f>
        <v>710473</v>
      </c>
      <c r="HO159" s="205" t="n">
        <f aca="false">BP144</f>
        <v>14265</v>
      </c>
      <c r="HP159" s="206" t="n">
        <f aca="false">HO159/HN159</f>
        <v>0.0200781732732982</v>
      </c>
      <c r="HQ159" s="207" t="n">
        <f aca="false">2*HM159*HP159/(2+HM159*HP159)</f>
        <v>0.0198786101834504</v>
      </c>
      <c r="HS159" s="203" t="s">
        <v>211</v>
      </c>
      <c r="HT159" s="316" t="s">
        <v>57</v>
      </c>
      <c r="HU159" s="316" t="n">
        <v>1</v>
      </c>
      <c r="HV159" s="205" t="n">
        <f aca="false">GV144</f>
        <v>805033</v>
      </c>
      <c r="HW159" s="317" t="n">
        <f aca="false">CU144</f>
        <v>7708</v>
      </c>
      <c r="HX159" s="206" t="n">
        <f aca="false">HW159/HV159</f>
        <v>0.00957476277369996</v>
      </c>
      <c r="HY159" s="207" t="n">
        <f aca="false">2*HU159*HX159/(2+HU159*HX159)</f>
        <v>0.00952914313124083</v>
      </c>
      <c r="HZ159" s="160" t="n">
        <f aca="false">HV159+HN159-HF159</f>
        <v>0</v>
      </c>
      <c r="IA159" s="160" t="n">
        <f aca="false">HW159+HO159-HG159</f>
        <v>-9</v>
      </c>
      <c r="IE159" s="160"/>
    </row>
    <row r="160" customFormat="false" ht="15" hidden="false" customHeight="false" outlineLevel="0" collapsed="false">
      <c r="A160" s="295" t="s">
        <v>485</v>
      </c>
      <c r="B160" s="295" t="n">
        <v>11022</v>
      </c>
      <c r="C160" s="295" t="n">
        <v>61</v>
      </c>
      <c r="D160" s="295" t="n">
        <v>1879</v>
      </c>
      <c r="E160" s="295" t="n">
        <v>2764</v>
      </c>
      <c r="F160" s="295" t="n">
        <v>2816</v>
      </c>
      <c r="G160" s="295" t="n">
        <v>2114</v>
      </c>
      <c r="H160" s="295" t="n">
        <v>1081</v>
      </c>
      <c r="I160" s="295" t="n">
        <v>275</v>
      </c>
      <c r="J160" s="295" t="n">
        <v>13</v>
      </c>
      <c r="K160" s="295" t="n">
        <v>0</v>
      </c>
      <c r="L160" s="310" t="n">
        <v>19</v>
      </c>
      <c r="N160" s="295" t="s">
        <v>485</v>
      </c>
      <c r="O160" s="295" t="n">
        <v>261</v>
      </c>
      <c r="P160" s="295" t="n">
        <v>46</v>
      </c>
      <c r="Q160" s="295" t="n">
        <v>20</v>
      </c>
      <c r="R160" s="295" t="n">
        <v>40</v>
      </c>
      <c r="S160" s="295" t="n">
        <v>106</v>
      </c>
      <c r="T160" s="295" t="n">
        <v>10</v>
      </c>
      <c r="U160" s="295" t="n">
        <v>2</v>
      </c>
      <c r="V160" s="295" t="n">
        <v>2</v>
      </c>
      <c r="W160" s="295" t="n">
        <v>1</v>
      </c>
      <c r="X160" s="295" t="n">
        <v>14</v>
      </c>
      <c r="Y160" s="295" t="n">
        <v>16</v>
      </c>
      <c r="Z160" s="295" t="n">
        <v>31</v>
      </c>
      <c r="AA160" s="310" t="n">
        <v>45</v>
      </c>
      <c r="AB160" s="295"/>
      <c r="AC160" s="295" t="s">
        <v>485</v>
      </c>
      <c r="AD160" s="295" t="n">
        <v>54</v>
      </c>
      <c r="AE160" s="295" t="n">
        <v>44</v>
      </c>
      <c r="AF160" s="295" t="n">
        <v>46</v>
      </c>
      <c r="AG160" s="295" t="n">
        <v>76</v>
      </c>
      <c r="AH160" s="295" t="n">
        <v>99</v>
      </c>
      <c r="AI160" s="295" t="n">
        <v>136</v>
      </c>
      <c r="AJ160" s="295" t="n">
        <v>175</v>
      </c>
      <c r="AK160" s="295" t="n">
        <v>228</v>
      </c>
      <c r="AL160" s="295" t="n">
        <v>238</v>
      </c>
      <c r="AM160" s="295" t="n">
        <v>259</v>
      </c>
      <c r="AN160" s="295" t="n">
        <v>306</v>
      </c>
      <c r="AO160" s="295" t="n">
        <v>293</v>
      </c>
      <c r="AP160" s="295" t="n">
        <v>426</v>
      </c>
      <c r="AQ160" s="310" t="n">
        <v>3</v>
      </c>
      <c r="AS160" s="295" t="s">
        <v>485</v>
      </c>
      <c r="AT160" s="295" t="n">
        <v>1492</v>
      </c>
      <c r="AU160" s="295" t="n">
        <v>24</v>
      </c>
      <c r="AV160" s="295" t="n">
        <v>11</v>
      </c>
      <c r="AW160" s="295" t="n">
        <v>24</v>
      </c>
      <c r="AX160" s="295" t="n">
        <v>59</v>
      </c>
      <c r="AY160" s="295" t="n">
        <v>4</v>
      </c>
      <c r="AZ160" s="295" t="n">
        <v>2</v>
      </c>
      <c r="BA160" s="295" t="n">
        <v>1</v>
      </c>
      <c r="BB160" s="295" t="n">
        <v>1</v>
      </c>
      <c r="BC160" s="295" t="n">
        <v>4</v>
      </c>
      <c r="BD160" s="295" t="n">
        <v>6</v>
      </c>
      <c r="BE160" s="295" t="n">
        <v>23</v>
      </c>
      <c r="BF160" s="310" t="n">
        <v>36</v>
      </c>
      <c r="BG160" s="295"/>
      <c r="BH160" s="295" t="s">
        <v>485</v>
      </c>
      <c r="BI160" s="295" t="n">
        <v>41</v>
      </c>
      <c r="BJ160" s="295" t="n">
        <v>25</v>
      </c>
      <c r="BK160" s="295" t="n">
        <v>30</v>
      </c>
      <c r="BL160" s="295" t="n">
        <v>51</v>
      </c>
      <c r="BM160" s="295" t="n">
        <v>62</v>
      </c>
      <c r="BN160" s="295" t="n">
        <v>91</v>
      </c>
      <c r="BO160" s="295" t="n">
        <v>119</v>
      </c>
      <c r="BP160" s="295" t="n">
        <v>150</v>
      </c>
      <c r="BQ160" s="295" t="n">
        <v>159</v>
      </c>
      <c r="BR160" s="295" t="n">
        <v>167</v>
      </c>
      <c r="BS160" s="295" t="n">
        <v>178</v>
      </c>
      <c r="BT160" s="295" t="n">
        <v>139</v>
      </c>
      <c r="BU160" s="295" t="n">
        <v>141</v>
      </c>
      <c r="BV160" s="310" t="n">
        <v>3</v>
      </c>
      <c r="BX160" s="295" t="s">
        <v>485</v>
      </c>
      <c r="BY160" s="295" t="n">
        <v>1118</v>
      </c>
      <c r="BZ160" s="295" t="n">
        <v>22</v>
      </c>
      <c r="CA160" s="295" t="n">
        <v>9</v>
      </c>
      <c r="CB160" s="295" t="n">
        <v>16</v>
      </c>
      <c r="CC160" s="295" t="n">
        <v>47</v>
      </c>
      <c r="CD160" s="295" t="n">
        <v>6</v>
      </c>
      <c r="CE160" s="295" t="n">
        <v>0</v>
      </c>
      <c r="CF160" s="295" t="n">
        <v>1</v>
      </c>
      <c r="CG160" s="295" t="n">
        <v>0</v>
      </c>
      <c r="CH160" s="295" t="n">
        <v>10</v>
      </c>
      <c r="CI160" s="295" t="n">
        <v>10</v>
      </c>
      <c r="CJ160" s="295" t="n">
        <v>8</v>
      </c>
      <c r="CK160" s="310" t="n">
        <v>9</v>
      </c>
      <c r="CL160" s="295"/>
      <c r="CM160" s="295" t="s">
        <v>485</v>
      </c>
      <c r="CN160" s="295" t="n">
        <v>13</v>
      </c>
      <c r="CO160" s="295" t="n">
        <v>19</v>
      </c>
      <c r="CP160" s="295" t="n">
        <v>16</v>
      </c>
      <c r="CQ160" s="295" t="n">
        <v>25</v>
      </c>
      <c r="CR160" s="295" t="n">
        <v>37</v>
      </c>
      <c r="CS160" s="295" t="n">
        <v>45</v>
      </c>
      <c r="CT160" s="295" t="n">
        <v>56</v>
      </c>
      <c r="CU160" s="295" t="n">
        <v>78</v>
      </c>
      <c r="CV160" s="295" t="n">
        <v>79</v>
      </c>
      <c r="CW160" s="295" t="n">
        <v>92</v>
      </c>
      <c r="CX160" s="295" t="n">
        <v>128</v>
      </c>
      <c r="CY160" s="295" t="n">
        <v>154</v>
      </c>
      <c r="CZ160" s="295" t="n">
        <v>285</v>
      </c>
      <c r="DA160" s="310" t="n">
        <v>0</v>
      </c>
      <c r="DD160" s="295" t="s">
        <v>486</v>
      </c>
      <c r="DE160" s="295" t="n">
        <v>61</v>
      </c>
      <c r="DF160" s="295" t="n">
        <v>98</v>
      </c>
      <c r="DG160" s="295" t="n">
        <v>6</v>
      </c>
      <c r="DH160" s="295" t="n">
        <v>3</v>
      </c>
      <c r="DI160" s="295" t="n">
        <v>9</v>
      </c>
      <c r="DJ160" s="295" t="n">
        <v>11</v>
      </c>
      <c r="DK160" s="295" t="n">
        <v>17</v>
      </c>
      <c r="DL160" s="295" t="n">
        <v>45</v>
      </c>
      <c r="DM160" s="295" t="n">
        <v>107</v>
      </c>
      <c r="DN160" s="295" t="n">
        <v>233</v>
      </c>
      <c r="DO160" s="310" t="n">
        <v>881</v>
      </c>
      <c r="DQ160" s="295" t="s">
        <v>486</v>
      </c>
      <c r="DR160" s="295" t="n">
        <v>70</v>
      </c>
      <c r="DS160" s="295" t="n">
        <v>119</v>
      </c>
      <c r="DT160" s="295" t="n">
        <v>6</v>
      </c>
      <c r="DU160" s="295" t="n">
        <v>4</v>
      </c>
      <c r="DV160" s="295" t="n">
        <v>13</v>
      </c>
      <c r="DW160" s="295" t="n">
        <v>16</v>
      </c>
      <c r="DX160" s="295" t="n">
        <v>25</v>
      </c>
      <c r="DY160" s="295" t="n">
        <v>59</v>
      </c>
      <c r="DZ160" s="295" t="n">
        <v>146</v>
      </c>
      <c r="EA160" s="295" t="n">
        <v>310</v>
      </c>
      <c r="EB160" s="310" t="n">
        <v>933</v>
      </c>
      <c r="ED160" s="295" t="s">
        <v>486</v>
      </c>
      <c r="EE160" s="295" t="n">
        <v>53</v>
      </c>
      <c r="EF160" s="295" t="n">
        <v>75</v>
      </c>
      <c r="EG160" s="295" t="n">
        <v>6</v>
      </c>
      <c r="EH160" s="295" t="n">
        <v>2</v>
      </c>
      <c r="EI160" s="295" t="n">
        <v>5</v>
      </c>
      <c r="EJ160" s="295" t="n">
        <v>6</v>
      </c>
      <c r="EK160" s="295" t="n">
        <v>9</v>
      </c>
      <c r="EL160" s="295" t="n">
        <v>31</v>
      </c>
      <c r="EM160" s="295" t="n">
        <v>69</v>
      </c>
      <c r="EN160" s="295" t="n">
        <v>162</v>
      </c>
      <c r="EO160" s="310" t="n">
        <v>840</v>
      </c>
      <c r="ER160" s="295" t="s">
        <v>486</v>
      </c>
      <c r="ES160" s="295" t="n">
        <v>594189</v>
      </c>
      <c r="ET160" s="295" t="n">
        <v>52722</v>
      </c>
      <c r="EU160" s="295" t="n">
        <v>52042</v>
      </c>
      <c r="EV160" s="295" t="n">
        <v>55879</v>
      </c>
      <c r="EW160" s="295" t="n">
        <v>57445</v>
      </c>
      <c r="EX160" s="295" t="n">
        <v>52218</v>
      </c>
      <c r="EY160" s="295" t="n">
        <v>44000</v>
      </c>
      <c r="EZ160" s="295" t="n">
        <v>42027</v>
      </c>
      <c r="FA160" s="295" t="n">
        <v>38479</v>
      </c>
      <c r="FB160" s="295" t="n">
        <v>36865</v>
      </c>
      <c r="FC160" s="295" t="n">
        <v>34306</v>
      </c>
      <c r="FD160" s="295" t="n">
        <v>30899</v>
      </c>
      <c r="FE160" s="295" t="n">
        <v>26568</v>
      </c>
      <c r="FF160" s="295" t="n">
        <v>21623</v>
      </c>
      <c r="FG160" s="295" t="n">
        <v>17403</v>
      </c>
      <c r="FH160" s="295" t="n">
        <v>13275</v>
      </c>
      <c r="FI160" s="295" t="n">
        <v>9614</v>
      </c>
      <c r="FJ160" s="310" t="n">
        <v>8824</v>
      </c>
      <c r="FM160" s="295" t="s">
        <v>486</v>
      </c>
      <c r="FN160" s="295" t="n">
        <v>297125</v>
      </c>
      <c r="FO160" s="295" t="n">
        <v>26974</v>
      </c>
      <c r="FP160" s="295" t="n">
        <v>26701</v>
      </c>
      <c r="FQ160" s="295" t="n">
        <v>28337</v>
      </c>
      <c r="FR160" s="295" t="n">
        <v>29294</v>
      </c>
      <c r="FS160" s="295" t="n">
        <v>26675</v>
      </c>
      <c r="FT160" s="295" t="n">
        <v>22200</v>
      </c>
      <c r="FU160" s="295" t="n">
        <v>20886</v>
      </c>
      <c r="FV160" s="295" t="n">
        <v>19085</v>
      </c>
      <c r="FW160" s="295" t="n">
        <v>18162</v>
      </c>
      <c r="FX160" s="295" t="n">
        <v>16853</v>
      </c>
      <c r="FY160" s="295" t="n">
        <v>15216</v>
      </c>
      <c r="FZ160" s="295" t="n">
        <v>13247</v>
      </c>
      <c r="GA160" s="295" t="n">
        <v>10756</v>
      </c>
      <c r="GB160" s="295" t="n">
        <v>8563</v>
      </c>
      <c r="GC160" s="295" t="n">
        <v>6163</v>
      </c>
      <c r="GD160" s="295" t="n">
        <v>4325</v>
      </c>
      <c r="GE160" s="310" t="n">
        <v>3688</v>
      </c>
      <c r="GH160" s="295" t="s">
        <v>486</v>
      </c>
      <c r="GI160" s="295" t="n">
        <v>297064</v>
      </c>
      <c r="GJ160" s="295" t="n">
        <v>25748</v>
      </c>
      <c r="GK160" s="295" t="n">
        <v>25341</v>
      </c>
      <c r="GL160" s="295" t="n">
        <v>27542</v>
      </c>
      <c r="GM160" s="295" t="n">
        <v>28151</v>
      </c>
      <c r="GN160" s="295" t="n">
        <v>25543</v>
      </c>
      <c r="GO160" s="295" t="n">
        <v>21800</v>
      </c>
      <c r="GP160" s="295" t="n">
        <v>21141</v>
      </c>
      <c r="GQ160" s="295" t="n">
        <v>19394</v>
      </c>
      <c r="GR160" s="295" t="n">
        <v>18703</v>
      </c>
      <c r="GS160" s="295" t="n">
        <v>17453</v>
      </c>
      <c r="GT160" s="295" t="n">
        <v>15683</v>
      </c>
      <c r="GU160" s="295" t="n">
        <v>13321</v>
      </c>
      <c r="GV160" s="295" t="n">
        <v>10867</v>
      </c>
      <c r="GW160" s="295" t="n">
        <v>8840</v>
      </c>
      <c r="GX160" s="295" t="n">
        <v>7112</v>
      </c>
      <c r="GY160" s="295" t="n">
        <v>5289</v>
      </c>
      <c r="GZ160" s="310" t="n">
        <v>5136</v>
      </c>
      <c r="HC160" s="196" t="s">
        <v>212</v>
      </c>
      <c r="HD160" s="197" t="s">
        <v>62</v>
      </c>
      <c r="HE160" s="197" t="n">
        <v>1</v>
      </c>
      <c r="HF160" s="198" t="n">
        <f aca="false">FG144</f>
        <v>1255661</v>
      </c>
      <c r="HG160" s="198" t="n">
        <f aca="false">AL144</f>
        <v>26979</v>
      </c>
      <c r="HH160" s="199" t="n">
        <f aca="false">HG160/HF160</f>
        <v>0.0214858946801724</v>
      </c>
      <c r="HI160" s="200" t="n">
        <f aca="false">2*HE160*HH160/(2+HE160*HH160)</f>
        <v>0.0212575261956718</v>
      </c>
      <c r="HK160" s="196" t="s">
        <v>212</v>
      </c>
      <c r="HL160" s="197" t="s">
        <v>62</v>
      </c>
      <c r="HM160" s="197" t="n">
        <v>1</v>
      </c>
      <c r="HN160" s="198" t="n">
        <f aca="false">GB144</f>
        <v>566698</v>
      </c>
      <c r="HO160" s="198" t="n">
        <f aca="false">BQ144</f>
        <v>17049</v>
      </c>
      <c r="HP160" s="199" t="n">
        <f aca="false">HO160/HN160</f>
        <v>0.0300848070753735</v>
      </c>
      <c r="HQ160" s="200" t="n">
        <f aca="false">2*HM160*HP160/(2+HM160*HP160)</f>
        <v>0.0296389657914981</v>
      </c>
      <c r="HS160" s="196" t="s">
        <v>212</v>
      </c>
      <c r="HT160" s="313" t="s">
        <v>62</v>
      </c>
      <c r="HU160" s="313" t="n">
        <v>1</v>
      </c>
      <c r="HV160" s="198" t="n">
        <f aca="false">GW144</f>
        <v>688963</v>
      </c>
      <c r="HW160" s="314" t="n">
        <f aca="false">CV144</f>
        <v>9920</v>
      </c>
      <c r="HX160" s="199" t="n">
        <f aca="false">HW160/HV160</f>
        <v>0.0143984510053515</v>
      </c>
      <c r="HY160" s="200" t="n">
        <f aca="false">2*HU160*HX160/(2+HU160*HX160)</f>
        <v>0.0142955342307432</v>
      </c>
      <c r="HZ160" s="160" t="n">
        <f aca="false">HV160+HN160-HF160</f>
        <v>0</v>
      </c>
      <c r="IA160" s="160" t="n">
        <f aca="false">HW160+HO160-HG160</f>
        <v>-10</v>
      </c>
      <c r="IC160" s="160" t="n">
        <v>67157</v>
      </c>
      <c r="ID160" s="160" t="n">
        <v>22937</v>
      </c>
      <c r="IE160" s="160" t="n">
        <v>44220</v>
      </c>
    </row>
    <row r="161" customFormat="false" ht="15" hidden="false" customHeight="false" outlineLevel="0" collapsed="false">
      <c r="A161" s="295" t="s">
        <v>486</v>
      </c>
      <c r="B161" s="295" t="n">
        <v>11214</v>
      </c>
      <c r="C161" s="295" t="n">
        <v>64</v>
      </c>
      <c r="D161" s="295" t="n">
        <v>2011</v>
      </c>
      <c r="E161" s="295" t="n">
        <v>2939</v>
      </c>
      <c r="F161" s="295" t="n">
        <v>2863</v>
      </c>
      <c r="G161" s="295" t="n">
        <v>2041</v>
      </c>
      <c r="H161" s="295" t="n">
        <v>1002</v>
      </c>
      <c r="I161" s="295" t="n">
        <v>267</v>
      </c>
      <c r="J161" s="295" t="n">
        <v>19</v>
      </c>
      <c r="K161" s="295" t="n">
        <v>0</v>
      </c>
      <c r="L161" s="310" t="n">
        <v>8</v>
      </c>
      <c r="N161" s="295" t="s">
        <v>486</v>
      </c>
      <c r="O161" s="295" t="n">
        <v>3647</v>
      </c>
      <c r="P161" s="295" t="n">
        <v>64</v>
      </c>
      <c r="Q161" s="295" t="n">
        <v>24</v>
      </c>
      <c r="R161" s="295" t="n">
        <v>22</v>
      </c>
      <c r="S161" s="295" t="n">
        <v>110</v>
      </c>
      <c r="T161" s="295" t="n">
        <v>10</v>
      </c>
      <c r="U161" s="295" t="n">
        <v>9</v>
      </c>
      <c r="V161" s="295" t="n">
        <v>5</v>
      </c>
      <c r="W161" s="295" t="n">
        <v>2</v>
      </c>
      <c r="X161" s="295" t="n">
        <v>15</v>
      </c>
      <c r="Y161" s="295" t="n">
        <v>17</v>
      </c>
      <c r="Z161" s="295" t="n">
        <v>52</v>
      </c>
      <c r="AA161" s="310" t="n">
        <v>48</v>
      </c>
      <c r="AB161" s="295"/>
      <c r="AC161" s="295" t="s">
        <v>486</v>
      </c>
      <c r="AD161" s="295" t="n">
        <v>54</v>
      </c>
      <c r="AE161" s="295" t="n">
        <v>39</v>
      </c>
      <c r="AF161" s="295" t="n">
        <v>50</v>
      </c>
      <c r="AG161" s="295" t="n">
        <v>80</v>
      </c>
      <c r="AH161" s="295" t="n">
        <v>118</v>
      </c>
      <c r="AI161" s="295" t="n">
        <v>176</v>
      </c>
      <c r="AJ161" s="295" t="n">
        <v>230</v>
      </c>
      <c r="AK161" s="295" t="n">
        <v>286</v>
      </c>
      <c r="AL161" s="295" t="n">
        <v>334</v>
      </c>
      <c r="AM161" s="295" t="n">
        <v>381</v>
      </c>
      <c r="AN161" s="295" t="n">
        <v>469</v>
      </c>
      <c r="AO161" s="295" t="n">
        <v>478</v>
      </c>
      <c r="AP161" s="295" t="n">
        <v>677</v>
      </c>
      <c r="AQ161" s="310" t="n">
        <v>7</v>
      </c>
      <c r="AS161" s="295" t="s">
        <v>486</v>
      </c>
      <c r="AT161" s="295" t="n">
        <v>2084</v>
      </c>
      <c r="AU161" s="295" t="n">
        <v>39</v>
      </c>
      <c r="AV161" s="295" t="n">
        <v>14</v>
      </c>
      <c r="AW161" s="295" t="n">
        <v>15</v>
      </c>
      <c r="AX161" s="295" t="n">
        <v>68</v>
      </c>
      <c r="AY161" s="295" t="n">
        <v>6</v>
      </c>
      <c r="AZ161" s="295" t="n">
        <v>3</v>
      </c>
      <c r="BA161" s="295" t="n">
        <v>3</v>
      </c>
      <c r="BB161" s="295" t="n">
        <v>1</v>
      </c>
      <c r="BC161" s="295" t="n">
        <v>10</v>
      </c>
      <c r="BD161" s="295" t="n">
        <v>10</v>
      </c>
      <c r="BE161" s="295" t="n">
        <v>36</v>
      </c>
      <c r="BF161" s="310" t="n">
        <v>35</v>
      </c>
      <c r="BG161" s="295"/>
      <c r="BH161" s="295" t="s">
        <v>486</v>
      </c>
      <c r="BI161" s="295" t="n">
        <v>42</v>
      </c>
      <c r="BJ161" s="295" t="n">
        <v>25</v>
      </c>
      <c r="BK161" s="295" t="n">
        <v>40</v>
      </c>
      <c r="BL161" s="295" t="n">
        <v>54</v>
      </c>
      <c r="BM161" s="295" t="n">
        <v>74</v>
      </c>
      <c r="BN161" s="295" t="n">
        <v>116</v>
      </c>
      <c r="BO161" s="295" t="n">
        <v>169</v>
      </c>
      <c r="BP161" s="295" t="n">
        <v>181</v>
      </c>
      <c r="BQ161" s="295" t="n">
        <v>228</v>
      </c>
      <c r="BR161" s="295" t="n">
        <v>229</v>
      </c>
      <c r="BS161" s="295" t="n">
        <v>254</v>
      </c>
      <c r="BT161" s="295" t="n">
        <v>251</v>
      </c>
      <c r="BU161" s="295" t="n">
        <v>243</v>
      </c>
      <c r="BV161" s="310" t="n">
        <v>6</v>
      </c>
      <c r="BX161" s="295" t="s">
        <v>486</v>
      </c>
      <c r="BY161" s="295" t="n">
        <v>1562</v>
      </c>
      <c r="BZ161" s="295" t="n">
        <v>24</v>
      </c>
      <c r="CA161" s="295" t="n">
        <v>10</v>
      </c>
      <c r="CB161" s="295" t="n">
        <v>7</v>
      </c>
      <c r="CC161" s="295" t="n">
        <v>41</v>
      </c>
      <c r="CD161" s="295" t="n">
        <v>4</v>
      </c>
      <c r="CE161" s="295" t="n">
        <v>6</v>
      </c>
      <c r="CF161" s="295" t="n">
        <v>2</v>
      </c>
      <c r="CG161" s="295" t="n">
        <v>1</v>
      </c>
      <c r="CH161" s="295" t="n">
        <v>5</v>
      </c>
      <c r="CI161" s="295" t="n">
        <v>7</v>
      </c>
      <c r="CJ161" s="295" t="n">
        <v>16</v>
      </c>
      <c r="CK161" s="310" t="n">
        <v>13</v>
      </c>
      <c r="CL161" s="295"/>
      <c r="CM161" s="295" t="s">
        <v>486</v>
      </c>
      <c r="CN161" s="295" t="n">
        <v>12</v>
      </c>
      <c r="CO161" s="295" t="n">
        <v>14</v>
      </c>
      <c r="CP161" s="295" t="n">
        <v>10</v>
      </c>
      <c r="CQ161" s="295" t="n">
        <v>26</v>
      </c>
      <c r="CR161" s="295" t="n">
        <v>44</v>
      </c>
      <c r="CS161" s="295" t="n">
        <v>60</v>
      </c>
      <c r="CT161" s="295" t="n">
        <v>61</v>
      </c>
      <c r="CU161" s="295" t="n">
        <v>105</v>
      </c>
      <c r="CV161" s="295" t="n">
        <v>106</v>
      </c>
      <c r="CW161" s="295" t="n">
        <v>152</v>
      </c>
      <c r="CX161" s="295" t="n">
        <v>215</v>
      </c>
      <c r="CY161" s="295" t="n">
        <v>227</v>
      </c>
      <c r="CZ161" s="295" t="n">
        <v>434</v>
      </c>
      <c r="DA161" s="310" t="n">
        <v>1</v>
      </c>
      <c r="DD161" s="295" t="s">
        <v>487</v>
      </c>
      <c r="DE161" s="295" t="n">
        <v>53</v>
      </c>
      <c r="DF161" s="295" t="n">
        <v>154</v>
      </c>
      <c r="DG161" s="295" t="n">
        <v>10</v>
      </c>
      <c r="DH161" s="295" t="n">
        <v>3</v>
      </c>
      <c r="DI161" s="295" t="n">
        <v>8</v>
      </c>
      <c r="DJ161" s="295" t="n">
        <v>13</v>
      </c>
      <c r="DK161" s="295" t="n">
        <v>22</v>
      </c>
      <c r="DL161" s="295" t="n">
        <v>49</v>
      </c>
      <c r="DM161" s="295" t="n">
        <v>113</v>
      </c>
      <c r="DN161" s="295" t="n">
        <v>247</v>
      </c>
      <c r="DO161" s="310" t="n">
        <v>896</v>
      </c>
      <c r="DQ161" s="295" t="s">
        <v>487</v>
      </c>
      <c r="DR161" s="295" t="n">
        <v>60</v>
      </c>
      <c r="DS161" s="295" t="n">
        <v>165</v>
      </c>
      <c r="DT161" s="295" t="n">
        <v>10</v>
      </c>
      <c r="DU161" s="295" t="n">
        <v>3</v>
      </c>
      <c r="DV161" s="295" t="n">
        <v>10</v>
      </c>
      <c r="DW161" s="295" t="n">
        <v>17</v>
      </c>
      <c r="DX161" s="295" t="n">
        <v>27</v>
      </c>
      <c r="DY161" s="295" t="n">
        <v>62</v>
      </c>
      <c r="DZ161" s="295" t="n">
        <v>146</v>
      </c>
      <c r="EA161" s="295" t="n">
        <v>313</v>
      </c>
      <c r="EB161" s="310" t="n">
        <v>1017</v>
      </c>
      <c r="ED161" s="295" t="s">
        <v>487</v>
      </c>
      <c r="EE161" s="295" t="n">
        <v>47</v>
      </c>
      <c r="EF161" s="295" t="n">
        <v>139</v>
      </c>
      <c r="EG161" s="295" t="n">
        <v>11</v>
      </c>
      <c r="EH161" s="295" t="n">
        <v>3</v>
      </c>
      <c r="EI161" s="295" t="n">
        <v>6</v>
      </c>
      <c r="EJ161" s="295" t="n">
        <v>9</v>
      </c>
      <c r="EK161" s="295" t="n">
        <v>17</v>
      </c>
      <c r="EL161" s="295" t="n">
        <v>36</v>
      </c>
      <c r="EM161" s="295" t="n">
        <v>82</v>
      </c>
      <c r="EN161" s="295" t="n">
        <v>186</v>
      </c>
      <c r="EO161" s="310" t="n">
        <v>805</v>
      </c>
      <c r="ER161" s="295" t="s">
        <v>487</v>
      </c>
      <c r="ES161" s="295" t="n">
        <v>1202753</v>
      </c>
      <c r="ET161" s="295" t="n">
        <v>133296</v>
      </c>
      <c r="EU161" s="295" t="n">
        <v>128880</v>
      </c>
      <c r="EV161" s="295" t="n">
        <v>133284</v>
      </c>
      <c r="EW161" s="295" t="n">
        <v>121141</v>
      </c>
      <c r="EX161" s="295" t="n">
        <v>109524</v>
      </c>
      <c r="EY161" s="295" t="n">
        <v>96522</v>
      </c>
      <c r="EZ161" s="295" t="n">
        <v>84335</v>
      </c>
      <c r="FA161" s="295" t="n">
        <v>71335</v>
      </c>
      <c r="FB161" s="295" t="n">
        <v>64422</v>
      </c>
      <c r="FC161" s="295" t="n">
        <v>56491</v>
      </c>
      <c r="FD161" s="295" t="n">
        <v>51203</v>
      </c>
      <c r="FE161" s="295" t="n">
        <v>43051</v>
      </c>
      <c r="FF161" s="295" t="n">
        <v>33234</v>
      </c>
      <c r="FG161" s="295" t="n">
        <v>26820</v>
      </c>
      <c r="FH161" s="295" t="n">
        <v>20876</v>
      </c>
      <c r="FI161" s="295" t="n">
        <v>15160</v>
      </c>
      <c r="FJ161" s="310" t="n">
        <v>13179</v>
      </c>
      <c r="FM161" s="295" t="s">
        <v>487</v>
      </c>
      <c r="FN161" s="295" t="n">
        <v>598614</v>
      </c>
      <c r="FO161" s="295" t="n">
        <v>67248</v>
      </c>
      <c r="FP161" s="295" t="n">
        <v>65404</v>
      </c>
      <c r="FQ161" s="295" t="n">
        <v>67453</v>
      </c>
      <c r="FR161" s="295" t="n">
        <v>61555</v>
      </c>
      <c r="FS161" s="295" t="n">
        <v>55332</v>
      </c>
      <c r="FT161" s="295" t="n">
        <v>47764</v>
      </c>
      <c r="FU161" s="295" t="n">
        <v>41356</v>
      </c>
      <c r="FV161" s="295" t="n">
        <v>35465</v>
      </c>
      <c r="FW161" s="295" t="n">
        <v>32086</v>
      </c>
      <c r="FX161" s="295" t="n">
        <v>27820</v>
      </c>
      <c r="FY161" s="295" t="n">
        <v>25190</v>
      </c>
      <c r="FZ161" s="295" t="n">
        <v>20914</v>
      </c>
      <c r="GA161" s="295" t="n">
        <v>16142</v>
      </c>
      <c r="GB161" s="295" t="n">
        <v>12959</v>
      </c>
      <c r="GC161" s="295" t="n">
        <v>9791</v>
      </c>
      <c r="GD161" s="295" t="n">
        <v>6870</v>
      </c>
      <c r="GE161" s="310" t="n">
        <v>5265</v>
      </c>
      <c r="GH161" s="295" t="s">
        <v>487</v>
      </c>
      <c r="GI161" s="295" t="n">
        <v>604139</v>
      </c>
      <c r="GJ161" s="295" t="n">
        <v>66048</v>
      </c>
      <c r="GK161" s="295" t="n">
        <v>63476</v>
      </c>
      <c r="GL161" s="295" t="n">
        <v>65831</v>
      </c>
      <c r="GM161" s="295" t="n">
        <v>59586</v>
      </c>
      <c r="GN161" s="295" t="n">
        <v>54192</v>
      </c>
      <c r="GO161" s="295" t="n">
        <v>48758</v>
      </c>
      <c r="GP161" s="295" t="n">
        <v>42979</v>
      </c>
      <c r="GQ161" s="295" t="n">
        <v>35870</v>
      </c>
      <c r="GR161" s="295" t="n">
        <v>32336</v>
      </c>
      <c r="GS161" s="295" t="n">
        <v>28671</v>
      </c>
      <c r="GT161" s="295" t="n">
        <v>26013</v>
      </c>
      <c r="GU161" s="295" t="n">
        <v>22137</v>
      </c>
      <c r="GV161" s="295" t="n">
        <v>17092</v>
      </c>
      <c r="GW161" s="295" t="n">
        <v>13861</v>
      </c>
      <c r="GX161" s="295" t="n">
        <v>11085</v>
      </c>
      <c r="GY161" s="295" t="n">
        <v>8290</v>
      </c>
      <c r="GZ161" s="310" t="n">
        <v>7914</v>
      </c>
      <c r="HC161" s="203" t="s">
        <v>213</v>
      </c>
      <c r="HD161" s="204" t="s">
        <v>64</v>
      </c>
      <c r="HE161" s="204" t="n">
        <v>1</v>
      </c>
      <c r="HF161" s="205" t="n">
        <f aca="false">FH144</f>
        <v>1045588</v>
      </c>
      <c r="HG161" s="205" t="n">
        <f aca="false">AM144</f>
        <v>33266</v>
      </c>
      <c r="HH161" s="206" t="n">
        <f aca="false">HG161/HF161</f>
        <v>0.0318155908445774</v>
      </c>
      <c r="HI161" s="207" t="n">
        <f aca="false">2*HE161*HH161/(2+HE161*HH161)</f>
        <v>0.0313174000514017</v>
      </c>
      <c r="HK161" s="203" t="s">
        <v>213</v>
      </c>
      <c r="HL161" s="204" t="s">
        <v>64</v>
      </c>
      <c r="HM161" s="204" t="n">
        <v>1</v>
      </c>
      <c r="HN161" s="205" t="n">
        <f aca="false">GC144</f>
        <v>443870</v>
      </c>
      <c r="HO161" s="205" t="n">
        <f aca="false">BR144</f>
        <v>19952</v>
      </c>
      <c r="HP161" s="206" t="n">
        <f aca="false">HO161/HN161</f>
        <v>0.0449500980016672</v>
      </c>
      <c r="HQ161" s="207" t="n">
        <f aca="false">2*HM161*HP161/(2+HM161*HP161)</f>
        <v>0.0439620488006945</v>
      </c>
      <c r="HS161" s="203" t="s">
        <v>213</v>
      </c>
      <c r="HT161" s="316" t="s">
        <v>64</v>
      </c>
      <c r="HU161" s="316" t="n">
        <v>1</v>
      </c>
      <c r="HV161" s="205" t="n">
        <f aca="false">GX144</f>
        <v>601718</v>
      </c>
      <c r="HW161" s="317" t="n">
        <f aca="false">CW144</f>
        <v>13299</v>
      </c>
      <c r="HX161" s="206" t="n">
        <f aca="false">HW161/HV161</f>
        <v>0.0221017154215097</v>
      </c>
      <c r="HY161" s="207" t="n">
        <f aca="false">2*HU161*HX161/(2+HU161*HX161)</f>
        <v>0.021860142101608</v>
      </c>
      <c r="HZ161" s="160" t="n">
        <f aca="false">HV161+HN161-HF161</f>
        <v>0</v>
      </c>
      <c r="IA161" s="160" t="n">
        <f aca="false">HW161+HO161-HG161</f>
        <v>-15</v>
      </c>
      <c r="IE161" s="318"/>
    </row>
    <row r="162" customFormat="false" ht="15" hidden="false" customHeight="false" outlineLevel="0" collapsed="false">
      <c r="A162" s="295" t="s">
        <v>487</v>
      </c>
      <c r="B162" s="295" t="n">
        <v>24808</v>
      </c>
      <c r="C162" s="295" t="n">
        <v>111</v>
      </c>
      <c r="D162" s="295" t="n">
        <v>3973</v>
      </c>
      <c r="E162" s="295" t="n">
        <v>6953</v>
      </c>
      <c r="F162" s="295" t="n">
        <v>6022</v>
      </c>
      <c r="G162" s="295" t="n">
        <v>4398</v>
      </c>
      <c r="H162" s="295" t="n">
        <v>2347</v>
      </c>
      <c r="I162" s="295" t="n">
        <v>697</v>
      </c>
      <c r="J162" s="295" t="n">
        <v>71</v>
      </c>
      <c r="K162" s="295" t="n">
        <v>4</v>
      </c>
      <c r="L162" s="310" t="n">
        <v>232</v>
      </c>
      <c r="N162" s="295" t="s">
        <v>487</v>
      </c>
      <c r="O162" s="295" t="n">
        <v>6394</v>
      </c>
      <c r="P162" s="295" t="n">
        <v>180</v>
      </c>
      <c r="Q162" s="295" t="n">
        <v>68</v>
      </c>
      <c r="R162" s="295" t="n">
        <v>134</v>
      </c>
      <c r="S162" s="295" t="n">
        <v>382</v>
      </c>
      <c r="T162" s="295" t="n">
        <v>58</v>
      </c>
      <c r="U162" s="295" t="n">
        <v>27</v>
      </c>
      <c r="V162" s="295" t="n">
        <v>15</v>
      </c>
      <c r="W162" s="295" t="n">
        <v>11</v>
      </c>
      <c r="X162" s="295" t="n">
        <v>34</v>
      </c>
      <c r="Y162" s="295" t="n">
        <v>45</v>
      </c>
      <c r="Z162" s="295" t="n">
        <v>95</v>
      </c>
      <c r="AA162" s="310" t="n">
        <v>90</v>
      </c>
      <c r="AB162" s="295"/>
      <c r="AC162" s="295" t="s">
        <v>487</v>
      </c>
      <c r="AD162" s="295" t="n">
        <v>106</v>
      </c>
      <c r="AE162" s="295" t="n">
        <v>129</v>
      </c>
      <c r="AF162" s="295" t="n">
        <v>125</v>
      </c>
      <c r="AG162" s="295" t="n">
        <v>174</v>
      </c>
      <c r="AH162" s="295" t="n">
        <v>226</v>
      </c>
      <c r="AI162" s="295" t="n">
        <v>298</v>
      </c>
      <c r="AJ162" s="295" t="n">
        <v>380</v>
      </c>
      <c r="AK162" s="295" t="n">
        <v>485</v>
      </c>
      <c r="AL162" s="295" t="n">
        <v>515</v>
      </c>
      <c r="AM162" s="295" t="n">
        <v>661</v>
      </c>
      <c r="AN162" s="295" t="n">
        <v>783</v>
      </c>
      <c r="AO162" s="295" t="n">
        <v>758</v>
      </c>
      <c r="AP162" s="295" t="n">
        <v>997</v>
      </c>
      <c r="AQ162" s="310" t="n">
        <v>0</v>
      </c>
      <c r="AS162" s="295" t="s">
        <v>487</v>
      </c>
      <c r="AT162" s="295" t="n">
        <v>3577</v>
      </c>
      <c r="AU162" s="295" t="n">
        <v>99</v>
      </c>
      <c r="AV162" s="295" t="n">
        <v>40</v>
      </c>
      <c r="AW162" s="295" t="n">
        <v>73</v>
      </c>
      <c r="AX162" s="295" t="n">
        <v>212</v>
      </c>
      <c r="AY162" s="295" t="n">
        <v>24</v>
      </c>
      <c r="AZ162" s="295" t="n">
        <v>18</v>
      </c>
      <c r="BA162" s="295" t="n">
        <v>7</v>
      </c>
      <c r="BB162" s="295" t="n">
        <v>6</v>
      </c>
      <c r="BC162" s="295" t="n">
        <v>17</v>
      </c>
      <c r="BD162" s="295" t="n">
        <v>21</v>
      </c>
      <c r="BE162" s="295" t="n">
        <v>57</v>
      </c>
      <c r="BF162" s="310" t="n">
        <v>64</v>
      </c>
      <c r="BG162" s="295"/>
      <c r="BH162" s="295" t="s">
        <v>487</v>
      </c>
      <c r="BI162" s="295" t="n">
        <v>70</v>
      </c>
      <c r="BJ162" s="295" t="n">
        <v>80</v>
      </c>
      <c r="BK162" s="295" t="n">
        <v>92</v>
      </c>
      <c r="BL162" s="295" t="n">
        <v>93</v>
      </c>
      <c r="BM162" s="295" t="n">
        <v>131</v>
      </c>
      <c r="BN162" s="295" t="n">
        <v>198</v>
      </c>
      <c r="BO162" s="295" t="n">
        <v>235</v>
      </c>
      <c r="BP162" s="295" t="n">
        <v>307</v>
      </c>
      <c r="BQ162" s="295" t="n">
        <v>318</v>
      </c>
      <c r="BR162" s="295" t="n">
        <v>393</v>
      </c>
      <c r="BS162" s="295" t="n">
        <v>429</v>
      </c>
      <c r="BT162" s="295" t="n">
        <v>392</v>
      </c>
      <c r="BU162" s="295" t="n">
        <v>413</v>
      </c>
      <c r="BV162" s="310" t="n">
        <v>0</v>
      </c>
      <c r="BX162" s="295" t="s">
        <v>487</v>
      </c>
      <c r="BY162" s="295" t="n">
        <v>2814</v>
      </c>
      <c r="BZ162" s="295" t="n">
        <v>79</v>
      </c>
      <c r="CA162" s="295" t="n">
        <v>27</v>
      </c>
      <c r="CB162" s="295" t="n">
        <v>61</v>
      </c>
      <c r="CC162" s="295" t="n">
        <v>167</v>
      </c>
      <c r="CD162" s="295" t="n">
        <v>34</v>
      </c>
      <c r="CE162" s="295" t="n">
        <v>9</v>
      </c>
      <c r="CF162" s="295" t="n">
        <v>8</v>
      </c>
      <c r="CG162" s="295" t="n">
        <v>5</v>
      </c>
      <c r="CH162" s="295" t="n">
        <v>17</v>
      </c>
      <c r="CI162" s="295" t="n">
        <v>24</v>
      </c>
      <c r="CJ162" s="295" t="n">
        <v>38</v>
      </c>
      <c r="CK162" s="310" t="n">
        <v>26</v>
      </c>
      <c r="CL162" s="295"/>
      <c r="CM162" s="295" t="s">
        <v>487</v>
      </c>
      <c r="CN162" s="295" t="n">
        <v>36</v>
      </c>
      <c r="CO162" s="295" t="n">
        <v>49</v>
      </c>
      <c r="CP162" s="295" t="n">
        <v>33</v>
      </c>
      <c r="CQ162" s="295" t="n">
        <v>81</v>
      </c>
      <c r="CR162" s="295" t="n">
        <v>95</v>
      </c>
      <c r="CS162" s="295" t="n">
        <v>100</v>
      </c>
      <c r="CT162" s="295" t="n">
        <v>145</v>
      </c>
      <c r="CU162" s="295" t="n">
        <v>178</v>
      </c>
      <c r="CV162" s="295" t="n">
        <v>197</v>
      </c>
      <c r="CW162" s="295" t="n">
        <v>268</v>
      </c>
      <c r="CX162" s="295" t="n">
        <v>354</v>
      </c>
      <c r="CY162" s="295" t="n">
        <v>366</v>
      </c>
      <c r="CZ162" s="295" t="n">
        <v>584</v>
      </c>
      <c r="DA162" s="310" t="n">
        <v>0</v>
      </c>
      <c r="DD162" s="295" t="s">
        <v>488</v>
      </c>
      <c r="DE162" s="295" t="n">
        <v>66</v>
      </c>
      <c r="DF162" s="295" t="n">
        <v>132</v>
      </c>
      <c r="DG162" s="295" t="n">
        <v>7</v>
      </c>
      <c r="DH162" s="295" t="n">
        <v>3</v>
      </c>
      <c r="DI162" s="295" t="n">
        <v>8</v>
      </c>
      <c r="DJ162" s="295" t="n">
        <v>10</v>
      </c>
      <c r="DK162" s="295" t="n">
        <v>13</v>
      </c>
      <c r="DL162" s="295" t="n">
        <v>47</v>
      </c>
      <c r="DM162" s="295" t="n">
        <v>114</v>
      </c>
      <c r="DN162" s="295" t="n">
        <v>278</v>
      </c>
      <c r="DO162" s="310" t="n">
        <v>915</v>
      </c>
      <c r="DQ162" s="295" t="s">
        <v>488</v>
      </c>
      <c r="DR162" s="295" t="n">
        <v>73</v>
      </c>
      <c r="DS162" s="295" t="n">
        <v>160</v>
      </c>
      <c r="DT162" s="295" t="n">
        <v>9</v>
      </c>
      <c r="DU162" s="295" t="n">
        <v>3</v>
      </c>
      <c r="DV162" s="295" t="n">
        <v>12</v>
      </c>
      <c r="DW162" s="295" t="n">
        <v>13</v>
      </c>
      <c r="DX162" s="295" t="n">
        <v>14</v>
      </c>
      <c r="DY162" s="295" t="n">
        <v>60</v>
      </c>
      <c r="DZ162" s="295" t="n">
        <v>152</v>
      </c>
      <c r="EA162" s="295" t="n">
        <v>365</v>
      </c>
      <c r="EB162" s="310" t="n">
        <v>1038</v>
      </c>
      <c r="ED162" s="295" t="s">
        <v>488</v>
      </c>
      <c r="EE162" s="295" t="n">
        <v>60</v>
      </c>
      <c r="EF162" s="295" t="n">
        <v>102</v>
      </c>
      <c r="EG162" s="295" t="n">
        <v>4</v>
      </c>
      <c r="EH162" s="295" t="n">
        <v>2</v>
      </c>
      <c r="EI162" s="295" t="n">
        <v>4</v>
      </c>
      <c r="EJ162" s="295" t="n">
        <v>7</v>
      </c>
      <c r="EK162" s="295" t="n">
        <v>12</v>
      </c>
      <c r="EL162" s="295" t="n">
        <v>34</v>
      </c>
      <c r="EM162" s="295" t="n">
        <v>79</v>
      </c>
      <c r="EN162" s="295" t="n">
        <v>209</v>
      </c>
      <c r="EO162" s="310" t="n">
        <v>832</v>
      </c>
      <c r="ER162" s="295" t="s">
        <v>488</v>
      </c>
      <c r="ES162" s="295" t="n">
        <v>685883</v>
      </c>
      <c r="ET162" s="295" t="n">
        <v>68268</v>
      </c>
      <c r="EU162" s="295" t="n">
        <v>65468</v>
      </c>
      <c r="EV162" s="295" t="n">
        <v>65403</v>
      </c>
      <c r="EW162" s="295" t="n">
        <v>61531</v>
      </c>
      <c r="EX162" s="295" t="n">
        <v>57708</v>
      </c>
      <c r="EY162" s="295" t="n">
        <v>55273</v>
      </c>
      <c r="EZ162" s="295" t="n">
        <v>51114</v>
      </c>
      <c r="FA162" s="295" t="n">
        <v>42411</v>
      </c>
      <c r="FB162" s="295" t="n">
        <v>37286</v>
      </c>
      <c r="FC162" s="295" t="n">
        <v>35095</v>
      </c>
      <c r="FD162" s="295" t="n">
        <v>33428</v>
      </c>
      <c r="FE162" s="295" t="n">
        <v>30536</v>
      </c>
      <c r="FF162" s="295" t="n">
        <v>24941</v>
      </c>
      <c r="FG162" s="295" t="n">
        <v>19507</v>
      </c>
      <c r="FH162" s="295" t="n">
        <v>15219</v>
      </c>
      <c r="FI162" s="295" t="n">
        <v>11745</v>
      </c>
      <c r="FJ162" s="310" t="n">
        <v>10950</v>
      </c>
      <c r="FM162" s="295" t="s">
        <v>488</v>
      </c>
      <c r="FN162" s="295" t="n">
        <v>338094</v>
      </c>
      <c r="FO162" s="295" t="n">
        <v>34595</v>
      </c>
      <c r="FP162" s="295" t="n">
        <v>33319</v>
      </c>
      <c r="FQ162" s="295" t="n">
        <v>33072</v>
      </c>
      <c r="FR162" s="295" t="n">
        <v>31369</v>
      </c>
      <c r="FS162" s="295" t="n">
        <v>29230</v>
      </c>
      <c r="FT162" s="295" t="n">
        <v>28067</v>
      </c>
      <c r="FU162" s="295" t="n">
        <v>25738</v>
      </c>
      <c r="FV162" s="295" t="n">
        <v>20953</v>
      </c>
      <c r="FW162" s="295" t="n">
        <v>18434</v>
      </c>
      <c r="FX162" s="295" t="n">
        <v>16711</v>
      </c>
      <c r="FY162" s="295" t="n">
        <v>15811</v>
      </c>
      <c r="FZ162" s="295" t="n">
        <v>14491</v>
      </c>
      <c r="GA162" s="295" t="n">
        <v>11754</v>
      </c>
      <c r="GB162" s="295" t="n">
        <v>8787</v>
      </c>
      <c r="GC162" s="295" t="n">
        <v>6658</v>
      </c>
      <c r="GD162" s="295" t="n">
        <v>4918</v>
      </c>
      <c r="GE162" s="310" t="n">
        <v>4187</v>
      </c>
      <c r="GH162" s="295" t="s">
        <v>488</v>
      </c>
      <c r="GI162" s="295" t="n">
        <v>347789</v>
      </c>
      <c r="GJ162" s="295" t="n">
        <v>33673</v>
      </c>
      <c r="GK162" s="295" t="n">
        <v>32149</v>
      </c>
      <c r="GL162" s="295" t="n">
        <v>32331</v>
      </c>
      <c r="GM162" s="295" t="n">
        <v>30162</v>
      </c>
      <c r="GN162" s="295" t="n">
        <v>28478</v>
      </c>
      <c r="GO162" s="295" t="n">
        <v>27206</v>
      </c>
      <c r="GP162" s="295" t="n">
        <v>25376</v>
      </c>
      <c r="GQ162" s="295" t="n">
        <v>21458</v>
      </c>
      <c r="GR162" s="295" t="n">
        <v>18852</v>
      </c>
      <c r="GS162" s="295" t="n">
        <v>18384</v>
      </c>
      <c r="GT162" s="295" t="n">
        <v>17617</v>
      </c>
      <c r="GU162" s="295" t="n">
        <v>16045</v>
      </c>
      <c r="GV162" s="295" t="n">
        <v>13187</v>
      </c>
      <c r="GW162" s="295" t="n">
        <v>10720</v>
      </c>
      <c r="GX162" s="295" t="n">
        <v>8561</v>
      </c>
      <c r="GY162" s="295" t="n">
        <v>6827</v>
      </c>
      <c r="GZ162" s="310" t="n">
        <v>6763</v>
      </c>
      <c r="HC162" s="196" t="s">
        <v>214</v>
      </c>
      <c r="HD162" s="197" t="s">
        <v>69</v>
      </c>
      <c r="HE162" s="197" t="n">
        <v>1</v>
      </c>
      <c r="HF162" s="198" t="n">
        <f aca="false">FI144</f>
        <v>829500</v>
      </c>
      <c r="HG162" s="198" t="n">
        <f aca="false">AN144</f>
        <v>43162</v>
      </c>
      <c r="HH162" s="199" t="n">
        <f aca="false">HG162/HF162</f>
        <v>0.0520337552742616</v>
      </c>
      <c r="HI162" s="200" t="n">
        <f aca="false">2*HE162*HH162/(2+HE162*HH162)</f>
        <v>0.050714326838456</v>
      </c>
      <c r="HK162" s="196" t="s">
        <v>214</v>
      </c>
      <c r="HL162" s="197" t="s">
        <v>69</v>
      </c>
      <c r="HM162" s="197" t="n">
        <v>1</v>
      </c>
      <c r="HN162" s="198" t="n">
        <f aca="false">GD144</f>
        <v>324995</v>
      </c>
      <c r="HO162" s="198" t="n">
        <f aca="false">BS144</f>
        <v>23065</v>
      </c>
      <c r="HP162" s="199" t="n">
        <f aca="false">HO162/HN162</f>
        <v>0.070970322620348</v>
      </c>
      <c r="HQ162" s="200" t="n">
        <f aca="false">2*HM162*HP162/(2+HM162*HP162)</f>
        <v>0.0685382323881406</v>
      </c>
      <c r="HS162" s="196" t="s">
        <v>214</v>
      </c>
      <c r="HT162" s="313" t="s">
        <v>69</v>
      </c>
      <c r="HU162" s="313" t="n">
        <v>1</v>
      </c>
      <c r="HV162" s="198" t="n">
        <f aca="false">GY144</f>
        <v>504505</v>
      </c>
      <c r="HW162" s="314" t="n">
        <f aca="false">CX144</f>
        <v>20082</v>
      </c>
      <c r="HX162" s="199" t="n">
        <f aca="false">HW162/HV162</f>
        <v>0.039805353762599</v>
      </c>
      <c r="HY162" s="200" t="n">
        <f aca="false">2*HU162*HX162/(2+HU162*HX162)</f>
        <v>0.0390285805350736</v>
      </c>
      <c r="HZ162" s="160" t="n">
        <f aca="false">HV162+HN162-HF162</f>
        <v>0</v>
      </c>
      <c r="IA162" s="160" t="n">
        <f aca="false">HW162+HO162-HG162</f>
        <v>-15</v>
      </c>
      <c r="IC162" s="0" t="n">
        <v>0.585761722530786</v>
      </c>
      <c r="ID162" s="0" t="n">
        <v>0.657017046693116</v>
      </c>
      <c r="IE162" s="0" t="n">
        <v>0.54880144730891</v>
      </c>
    </row>
    <row r="163" customFormat="false" ht="15" hidden="false" customHeight="false" outlineLevel="0" collapsed="false">
      <c r="A163" s="295" t="s">
        <v>488</v>
      </c>
      <c r="B163" s="295" t="n">
        <v>14254</v>
      </c>
      <c r="C163" s="295" t="n">
        <v>43</v>
      </c>
      <c r="D163" s="295" t="n">
        <v>2058</v>
      </c>
      <c r="E163" s="295" t="n">
        <v>3775</v>
      </c>
      <c r="F163" s="295" t="n">
        <v>3737</v>
      </c>
      <c r="G163" s="295" t="n">
        <v>2817</v>
      </c>
      <c r="H163" s="295" t="n">
        <v>1413</v>
      </c>
      <c r="I163" s="295" t="n">
        <v>384</v>
      </c>
      <c r="J163" s="295" t="n">
        <v>13</v>
      </c>
      <c r="K163" s="295" t="n">
        <v>0</v>
      </c>
      <c r="L163" s="310" t="n">
        <v>14</v>
      </c>
      <c r="N163" s="295" t="s">
        <v>488</v>
      </c>
      <c r="O163" s="295" t="n">
        <v>4561</v>
      </c>
      <c r="P163" s="295" t="n">
        <v>91</v>
      </c>
      <c r="Q163" s="295" t="n">
        <v>42</v>
      </c>
      <c r="R163" s="295" t="n">
        <v>55</v>
      </c>
      <c r="S163" s="295" t="n">
        <v>188</v>
      </c>
      <c r="T163" s="295" t="n">
        <v>24</v>
      </c>
      <c r="U163" s="295" t="n">
        <v>7</v>
      </c>
      <c r="V163" s="295" t="n">
        <v>6</v>
      </c>
      <c r="W163" s="295" t="n">
        <v>0</v>
      </c>
      <c r="X163" s="295" t="n">
        <v>15</v>
      </c>
      <c r="Y163" s="295" t="n">
        <v>22</v>
      </c>
      <c r="Z163" s="295" t="n">
        <v>34</v>
      </c>
      <c r="AA163" s="310" t="n">
        <v>60</v>
      </c>
      <c r="AB163" s="295"/>
      <c r="AC163" s="295" t="s">
        <v>488</v>
      </c>
      <c r="AD163" s="295" t="n">
        <v>50</v>
      </c>
      <c r="AE163" s="295" t="n">
        <v>56</v>
      </c>
      <c r="AF163" s="295" t="n">
        <v>48</v>
      </c>
      <c r="AG163" s="295" t="n">
        <v>56</v>
      </c>
      <c r="AH163" s="295" t="n">
        <v>124</v>
      </c>
      <c r="AI163" s="295" t="n">
        <v>195</v>
      </c>
      <c r="AJ163" s="295" t="n">
        <v>290</v>
      </c>
      <c r="AK163" s="295" t="n">
        <v>342</v>
      </c>
      <c r="AL163" s="295" t="n">
        <v>430</v>
      </c>
      <c r="AM163" s="295" t="n">
        <v>536</v>
      </c>
      <c r="AN163" s="295" t="n">
        <v>694</v>
      </c>
      <c r="AO163" s="295" t="n">
        <v>655</v>
      </c>
      <c r="AP163" s="295" t="n">
        <v>727</v>
      </c>
      <c r="AQ163" s="310" t="n">
        <v>2</v>
      </c>
      <c r="AS163" s="295" t="s">
        <v>488</v>
      </c>
      <c r="AT163" s="295" t="n">
        <v>2464</v>
      </c>
      <c r="AU163" s="295" t="n">
        <v>60</v>
      </c>
      <c r="AV163" s="295" t="n">
        <v>28</v>
      </c>
      <c r="AW163" s="295" t="n">
        <v>30</v>
      </c>
      <c r="AX163" s="295" t="n">
        <v>118</v>
      </c>
      <c r="AY163" s="295" t="n">
        <v>14</v>
      </c>
      <c r="AZ163" s="295" t="n">
        <v>5</v>
      </c>
      <c r="BA163" s="295" t="n">
        <v>6</v>
      </c>
      <c r="BB163" s="295" t="n">
        <v>0</v>
      </c>
      <c r="BC163" s="295" t="n">
        <v>7</v>
      </c>
      <c r="BD163" s="295" t="n">
        <v>16</v>
      </c>
      <c r="BE163" s="295" t="n">
        <v>28</v>
      </c>
      <c r="BF163" s="310" t="n">
        <v>43</v>
      </c>
      <c r="BG163" s="295"/>
      <c r="BH163" s="295" t="s">
        <v>488</v>
      </c>
      <c r="BI163" s="295" t="n">
        <v>35</v>
      </c>
      <c r="BJ163" s="295" t="n">
        <v>33</v>
      </c>
      <c r="BK163" s="295" t="n">
        <v>28</v>
      </c>
      <c r="BL163" s="295" t="n">
        <v>28</v>
      </c>
      <c r="BM163" s="295" t="n">
        <v>76</v>
      </c>
      <c r="BN163" s="295" t="n">
        <v>119</v>
      </c>
      <c r="BO163" s="295" t="n">
        <v>175</v>
      </c>
      <c r="BP163" s="295" t="n">
        <v>225</v>
      </c>
      <c r="BQ163" s="295" t="n">
        <v>258</v>
      </c>
      <c r="BR163" s="295" t="n">
        <v>305</v>
      </c>
      <c r="BS163" s="295" t="n">
        <v>368</v>
      </c>
      <c r="BT163" s="295" t="n">
        <v>327</v>
      </c>
      <c r="BU163" s="295" t="n">
        <v>250</v>
      </c>
      <c r="BV163" s="310" t="n">
        <v>0</v>
      </c>
      <c r="BX163" s="295" t="s">
        <v>488</v>
      </c>
      <c r="BY163" s="295" t="n">
        <v>2097</v>
      </c>
      <c r="BZ163" s="295" t="n">
        <v>31</v>
      </c>
      <c r="CA163" s="295" t="n">
        <v>14</v>
      </c>
      <c r="CB163" s="295" t="n">
        <v>25</v>
      </c>
      <c r="CC163" s="295" t="n">
        <v>70</v>
      </c>
      <c r="CD163" s="295" t="n">
        <v>10</v>
      </c>
      <c r="CE163" s="295" t="n">
        <v>2</v>
      </c>
      <c r="CF163" s="295" t="n">
        <v>0</v>
      </c>
      <c r="CG163" s="295" t="n">
        <v>0</v>
      </c>
      <c r="CH163" s="295" t="n">
        <v>8</v>
      </c>
      <c r="CI163" s="295" t="n">
        <v>6</v>
      </c>
      <c r="CJ163" s="295" t="n">
        <v>6</v>
      </c>
      <c r="CK163" s="310" t="n">
        <v>17</v>
      </c>
      <c r="CL163" s="295"/>
      <c r="CM163" s="295" t="s">
        <v>488</v>
      </c>
      <c r="CN163" s="295" t="n">
        <v>15</v>
      </c>
      <c r="CO163" s="295" t="n">
        <v>23</v>
      </c>
      <c r="CP163" s="295" t="n">
        <v>20</v>
      </c>
      <c r="CQ163" s="295" t="n">
        <v>28</v>
      </c>
      <c r="CR163" s="295" t="n">
        <v>48</v>
      </c>
      <c r="CS163" s="295" t="n">
        <v>76</v>
      </c>
      <c r="CT163" s="295" t="n">
        <v>115</v>
      </c>
      <c r="CU163" s="295" t="n">
        <v>117</v>
      </c>
      <c r="CV163" s="295" t="n">
        <v>172</v>
      </c>
      <c r="CW163" s="295" t="n">
        <v>231</v>
      </c>
      <c r="CX163" s="295" t="n">
        <v>326</v>
      </c>
      <c r="CY163" s="295" t="n">
        <v>328</v>
      </c>
      <c r="CZ163" s="295" t="n">
        <v>477</v>
      </c>
      <c r="DA163" s="310" t="n">
        <v>2</v>
      </c>
      <c r="DD163" s="295" t="s">
        <v>489</v>
      </c>
      <c r="DE163" s="295" t="n">
        <v>63</v>
      </c>
      <c r="DF163" s="295" t="n">
        <v>157</v>
      </c>
      <c r="DG163" s="295" t="n">
        <v>6</v>
      </c>
      <c r="DH163" s="295" t="n">
        <v>2</v>
      </c>
      <c r="DI163" s="295" t="n">
        <v>7</v>
      </c>
      <c r="DJ163" s="295" t="n">
        <v>8</v>
      </c>
      <c r="DK163" s="295" t="n">
        <v>12</v>
      </c>
      <c r="DL163" s="295" t="n">
        <v>43</v>
      </c>
      <c r="DM163" s="295" t="n">
        <v>106</v>
      </c>
      <c r="DN163" s="295" t="n">
        <v>276</v>
      </c>
      <c r="DO163" s="310" t="n">
        <v>939</v>
      </c>
      <c r="DQ163" s="295" t="s">
        <v>489</v>
      </c>
      <c r="DR163" s="295" t="n">
        <v>66</v>
      </c>
      <c r="DS163" s="295" t="n">
        <v>157</v>
      </c>
      <c r="DT163" s="295" t="n">
        <v>6</v>
      </c>
      <c r="DU163" s="295" t="n">
        <v>3</v>
      </c>
      <c r="DV163" s="295" t="n">
        <v>10</v>
      </c>
      <c r="DW163" s="295" t="n">
        <v>13</v>
      </c>
      <c r="DX163" s="295" t="n">
        <v>15</v>
      </c>
      <c r="DY163" s="295" t="n">
        <v>54</v>
      </c>
      <c r="DZ163" s="295" t="n">
        <v>129</v>
      </c>
      <c r="EA163" s="295" t="n">
        <v>372</v>
      </c>
      <c r="EB163" s="310" t="n">
        <v>996</v>
      </c>
      <c r="ED163" s="295" t="s">
        <v>489</v>
      </c>
      <c r="EE163" s="295" t="n">
        <v>59</v>
      </c>
      <c r="EF163" s="295" t="n">
        <v>155</v>
      </c>
      <c r="EG163" s="295" t="n">
        <v>7</v>
      </c>
      <c r="EH163" s="295" t="n">
        <v>2</v>
      </c>
      <c r="EI163" s="295" t="n">
        <v>4</v>
      </c>
      <c r="EJ163" s="295" t="n">
        <v>4</v>
      </c>
      <c r="EK163" s="295" t="n">
        <v>9</v>
      </c>
      <c r="EL163" s="295" t="n">
        <v>32</v>
      </c>
      <c r="EM163" s="295" t="n">
        <v>84</v>
      </c>
      <c r="EN163" s="295" t="n">
        <v>191</v>
      </c>
      <c r="EO163" s="310" t="n">
        <v>901</v>
      </c>
      <c r="ER163" s="295" t="s">
        <v>489</v>
      </c>
      <c r="ES163" s="295" t="n">
        <v>428025</v>
      </c>
      <c r="ET163" s="295" t="n">
        <v>43240</v>
      </c>
      <c r="EU163" s="295" t="n">
        <v>41389</v>
      </c>
      <c r="EV163" s="295" t="n">
        <v>41083</v>
      </c>
      <c r="EW163" s="295" t="n">
        <v>38622</v>
      </c>
      <c r="EX163" s="295" t="n">
        <v>34336</v>
      </c>
      <c r="EY163" s="295" t="n">
        <v>34744</v>
      </c>
      <c r="EZ163" s="295" t="n">
        <v>31388</v>
      </c>
      <c r="FA163" s="295" t="n">
        <v>27151</v>
      </c>
      <c r="FB163" s="295" t="n">
        <v>25076</v>
      </c>
      <c r="FC163" s="295" t="n">
        <v>22692</v>
      </c>
      <c r="FD163" s="295" t="n">
        <v>20797</v>
      </c>
      <c r="FE163" s="295" t="n">
        <v>18115</v>
      </c>
      <c r="FF163" s="295" t="n">
        <v>15097</v>
      </c>
      <c r="FG163" s="295" t="n">
        <v>11945</v>
      </c>
      <c r="FH163" s="295" t="n">
        <v>9316</v>
      </c>
      <c r="FI163" s="295" t="n">
        <v>6756</v>
      </c>
      <c r="FJ163" s="310" t="n">
        <v>6278</v>
      </c>
      <c r="FM163" s="295" t="s">
        <v>489</v>
      </c>
      <c r="FN163" s="295" t="n">
        <v>214677</v>
      </c>
      <c r="FO163" s="295" t="n">
        <v>22105</v>
      </c>
      <c r="FP163" s="295" t="n">
        <v>21099</v>
      </c>
      <c r="FQ163" s="295" t="n">
        <v>20871</v>
      </c>
      <c r="FR163" s="295" t="n">
        <v>19566</v>
      </c>
      <c r="FS163" s="295" t="n">
        <v>17519</v>
      </c>
      <c r="FT163" s="295" t="n">
        <v>17596</v>
      </c>
      <c r="FU163" s="295" t="n">
        <v>15896</v>
      </c>
      <c r="FV163" s="295" t="n">
        <v>13948</v>
      </c>
      <c r="FW163" s="295" t="n">
        <v>12779</v>
      </c>
      <c r="FX163" s="295" t="n">
        <v>11326</v>
      </c>
      <c r="FY163" s="295" t="n">
        <v>10328</v>
      </c>
      <c r="FZ163" s="295" t="n">
        <v>9103</v>
      </c>
      <c r="GA163" s="295" t="n">
        <v>7367</v>
      </c>
      <c r="GB163" s="295" t="n">
        <v>5687</v>
      </c>
      <c r="GC163" s="295" t="n">
        <v>4288</v>
      </c>
      <c r="GD163" s="295" t="n">
        <v>2839</v>
      </c>
      <c r="GE163" s="310" t="n">
        <v>2360</v>
      </c>
      <c r="GH163" s="295" t="s">
        <v>489</v>
      </c>
      <c r="GI163" s="295" t="n">
        <v>213348</v>
      </c>
      <c r="GJ163" s="295" t="n">
        <v>21135</v>
      </c>
      <c r="GK163" s="295" t="n">
        <v>20290</v>
      </c>
      <c r="GL163" s="295" t="n">
        <v>20212</v>
      </c>
      <c r="GM163" s="295" t="n">
        <v>19056</v>
      </c>
      <c r="GN163" s="295" t="n">
        <v>16817</v>
      </c>
      <c r="GO163" s="295" t="n">
        <v>17148</v>
      </c>
      <c r="GP163" s="295" t="n">
        <v>15492</v>
      </c>
      <c r="GQ163" s="295" t="n">
        <v>13203</v>
      </c>
      <c r="GR163" s="295" t="n">
        <v>12297</v>
      </c>
      <c r="GS163" s="295" t="n">
        <v>11366</v>
      </c>
      <c r="GT163" s="295" t="n">
        <v>10469</v>
      </c>
      <c r="GU163" s="295" t="n">
        <v>9012</v>
      </c>
      <c r="GV163" s="295" t="n">
        <v>7730</v>
      </c>
      <c r="GW163" s="295" t="n">
        <v>6258</v>
      </c>
      <c r="GX163" s="295" t="n">
        <v>5028</v>
      </c>
      <c r="GY163" s="295" t="n">
        <v>3917</v>
      </c>
      <c r="GZ163" s="310" t="n">
        <v>3918</v>
      </c>
      <c r="HC163" s="203" t="s">
        <v>215</v>
      </c>
      <c r="HD163" s="204" t="s">
        <v>70</v>
      </c>
      <c r="HE163" s="204" t="n">
        <v>1</v>
      </c>
      <c r="HF163" s="205" t="n">
        <f aca="false">FJ144*IC152</f>
        <v>488189.865625562</v>
      </c>
      <c r="HG163" s="205" t="n">
        <f aca="false">AO144</f>
        <v>46604</v>
      </c>
      <c r="HH163" s="206" t="n">
        <f aca="false">HG163/HF163</f>
        <v>0.0954628583702411</v>
      </c>
      <c r="HI163" s="207" t="n">
        <f aca="false">2*HE163*HH163/(2+HE163*HH163)</f>
        <v>0.0911138634492313</v>
      </c>
      <c r="HK163" s="203" t="s">
        <v>215</v>
      </c>
      <c r="HL163" s="204" t="s">
        <v>70</v>
      </c>
      <c r="HM163" s="204" t="n">
        <v>1</v>
      </c>
      <c r="HN163" s="205" t="n">
        <f aca="false">GE144*IJ152</f>
        <v>173103.351940725</v>
      </c>
      <c r="HO163" s="205" t="n">
        <f aca="false">BT144</f>
        <v>21764</v>
      </c>
      <c r="HP163" s="206" t="n">
        <f aca="false">HO163/HN163</f>
        <v>0.125728356822649</v>
      </c>
      <c r="HQ163" s="207" t="n">
        <f aca="false">2*HM163*HP163/(2+HM163*HP163)</f>
        <v>0.11829202580764</v>
      </c>
      <c r="HS163" s="203" t="s">
        <v>215</v>
      </c>
      <c r="HT163" s="316" t="s">
        <v>70</v>
      </c>
      <c r="HU163" s="316" t="n">
        <v>1</v>
      </c>
      <c r="HV163" s="205" t="n">
        <f aca="false">GZ144*IL152</f>
        <v>314982.491770255</v>
      </c>
      <c r="HW163" s="317" t="n">
        <f aca="false">CY144</f>
        <v>24828</v>
      </c>
      <c r="HX163" s="206" t="n">
        <f aca="false">HW163/HV163</f>
        <v>0.0788234287577777</v>
      </c>
      <c r="HY163" s="207" t="n">
        <f aca="false">2*HU163*HX163/(2+HU163*HX163)</f>
        <v>0.0758346549950897</v>
      </c>
      <c r="HZ163" s="160" t="n">
        <f aca="false">HV163+HN163-HF163</f>
        <v>-104.021914581885</v>
      </c>
      <c r="IA163" s="160" t="n">
        <f aca="false">HW163+HO163-HG163</f>
        <v>-12</v>
      </c>
      <c r="IC163" s="0" t="n">
        <v>0.293684947213247</v>
      </c>
      <c r="ID163" s="0" t="n">
        <v>0.262327244190609</v>
      </c>
      <c r="IE163" s="0" t="n">
        <v>0.309950248756219</v>
      </c>
    </row>
    <row r="164" customFormat="false" ht="15" hidden="false" customHeight="false" outlineLevel="0" collapsed="false">
      <c r="A164" s="295" t="s">
        <v>489</v>
      </c>
      <c r="B164" s="295" t="n">
        <v>8265</v>
      </c>
      <c r="C164" s="295" t="n">
        <v>25</v>
      </c>
      <c r="D164" s="295" t="n">
        <v>1223</v>
      </c>
      <c r="E164" s="295" t="n">
        <v>2229</v>
      </c>
      <c r="F164" s="295" t="n">
        <v>2231</v>
      </c>
      <c r="G164" s="295" t="n">
        <v>1495</v>
      </c>
      <c r="H164" s="295" t="n">
        <v>796</v>
      </c>
      <c r="I164" s="295" t="n">
        <v>249</v>
      </c>
      <c r="J164" s="295" t="n">
        <v>14</v>
      </c>
      <c r="K164" s="295" t="n">
        <v>0</v>
      </c>
      <c r="L164" s="310" t="n">
        <v>3</v>
      </c>
      <c r="N164" s="295" t="s">
        <v>489</v>
      </c>
      <c r="O164" s="295" t="n">
        <v>2692</v>
      </c>
      <c r="P164" s="295" t="n">
        <v>66</v>
      </c>
      <c r="Q164" s="295" t="n">
        <v>24</v>
      </c>
      <c r="R164" s="295" t="n">
        <v>40</v>
      </c>
      <c r="S164" s="295" t="n">
        <v>130</v>
      </c>
      <c r="T164" s="295" t="n">
        <v>9</v>
      </c>
      <c r="U164" s="295" t="n">
        <v>6</v>
      </c>
      <c r="V164" s="295" t="n">
        <v>2</v>
      </c>
      <c r="W164" s="295" t="n">
        <v>4</v>
      </c>
      <c r="X164" s="295" t="n">
        <v>10</v>
      </c>
      <c r="Y164" s="295" t="n">
        <v>9</v>
      </c>
      <c r="Z164" s="295" t="n">
        <v>25</v>
      </c>
      <c r="AA164" s="310" t="n">
        <v>28</v>
      </c>
      <c r="AB164" s="295"/>
      <c r="AC164" s="295" t="s">
        <v>489</v>
      </c>
      <c r="AD164" s="295" t="n">
        <v>25</v>
      </c>
      <c r="AE164" s="295" t="n">
        <v>29</v>
      </c>
      <c r="AF164" s="295" t="n">
        <v>24</v>
      </c>
      <c r="AG164" s="295" t="n">
        <v>40</v>
      </c>
      <c r="AH164" s="295" t="n">
        <v>76</v>
      </c>
      <c r="AI164" s="295" t="n">
        <v>111</v>
      </c>
      <c r="AJ164" s="295" t="n">
        <v>175</v>
      </c>
      <c r="AK164" s="295" t="n">
        <v>178</v>
      </c>
      <c r="AL164" s="295" t="n">
        <v>263</v>
      </c>
      <c r="AM164" s="295" t="n">
        <v>324</v>
      </c>
      <c r="AN164" s="295" t="n">
        <v>365</v>
      </c>
      <c r="AO164" s="295" t="n">
        <v>359</v>
      </c>
      <c r="AP164" s="295" t="n">
        <v>500</v>
      </c>
      <c r="AQ164" s="310" t="n">
        <v>0</v>
      </c>
      <c r="AS164" s="295" t="s">
        <v>489</v>
      </c>
      <c r="AT164" s="295" t="n">
        <v>1426</v>
      </c>
      <c r="AU164" s="295" t="n">
        <v>39</v>
      </c>
      <c r="AV164" s="295" t="n">
        <v>11</v>
      </c>
      <c r="AW164" s="295" t="n">
        <v>16</v>
      </c>
      <c r="AX164" s="295" t="n">
        <v>66</v>
      </c>
      <c r="AY164" s="295" t="n">
        <v>3</v>
      </c>
      <c r="AZ164" s="295" t="n">
        <v>4</v>
      </c>
      <c r="BA164" s="295" t="n">
        <v>1</v>
      </c>
      <c r="BB164" s="295" t="n">
        <v>2</v>
      </c>
      <c r="BC164" s="295" t="n">
        <v>6</v>
      </c>
      <c r="BD164" s="295" t="n">
        <v>6</v>
      </c>
      <c r="BE164" s="295" t="n">
        <v>16</v>
      </c>
      <c r="BF164" s="310" t="n">
        <v>21</v>
      </c>
      <c r="BG164" s="295"/>
      <c r="BH164" s="295" t="s">
        <v>489</v>
      </c>
      <c r="BI164" s="295" t="n">
        <v>17</v>
      </c>
      <c r="BJ164" s="295" t="n">
        <v>25</v>
      </c>
      <c r="BK164" s="295" t="n">
        <v>12</v>
      </c>
      <c r="BL164" s="295" t="n">
        <v>28</v>
      </c>
      <c r="BM164" s="295" t="n">
        <v>48</v>
      </c>
      <c r="BN164" s="295" t="n">
        <v>69</v>
      </c>
      <c r="BO164" s="295" t="n">
        <v>104</v>
      </c>
      <c r="BP164" s="295" t="n">
        <v>109</v>
      </c>
      <c r="BQ164" s="295" t="n">
        <v>169</v>
      </c>
      <c r="BR164" s="295" t="n">
        <v>202</v>
      </c>
      <c r="BS164" s="295" t="n">
        <v>185</v>
      </c>
      <c r="BT164" s="295" t="n">
        <v>161</v>
      </c>
      <c r="BU164" s="295" t="n">
        <v>172</v>
      </c>
      <c r="BV164" s="310" t="n">
        <v>0</v>
      </c>
      <c r="BX164" s="295" t="s">
        <v>489</v>
      </c>
      <c r="BY164" s="295" t="n">
        <v>1265</v>
      </c>
      <c r="BZ164" s="295" t="n">
        <v>26</v>
      </c>
      <c r="CA164" s="295" t="n">
        <v>13</v>
      </c>
      <c r="CB164" s="295" t="n">
        <v>24</v>
      </c>
      <c r="CC164" s="295" t="n">
        <v>63</v>
      </c>
      <c r="CD164" s="295" t="n">
        <v>6</v>
      </c>
      <c r="CE164" s="295" t="n">
        <v>2</v>
      </c>
      <c r="CF164" s="295" t="n">
        <v>1</v>
      </c>
      <c r="CG164" s="295" t="n">
        <v>2</v>
      </c>
      <c r="CH164" s="295" t="n">
        <v>4</v>
      </c>
      <c r="CI164" s="295" t="n">
        <v>3</v>
      </c>
      <c r="CJ164" s="295" t="n">
        <v>9</v>
      </c>
      <c r="CK164" s="310" t="n">
        <v>7</v>
      </c>
      <c r="CL164" s="295"/>
      <c r="CM164" s="295" t="s">
        <v>489</v>
      </c>
      <c r="CN164" s="295" t="n">
        <v>8</v>
      </c>
      <c r="CO164" s="295" t="n">
        <v>4</v>
      </c>
      <c r="CP164" s="295" t="n">
        <v>12</v>
      </c>
      <c r="CQ164" s="295" t="n">
        <v>12</v>
      </c>
      <c r="CR164" s="295" t="n">
        <v>28</v>
      </c>
      <c r="CS164" s="295" t="n">
        <v>42</v>
      </c>
      <c r="CT164" s="295" t="n">
        <v>71</v>
      </c>
      <c r="CU164" s="295" t="n">
        <v>69</v>
      </c>
      <c r="CV164" s="295" t="n">
        <v>94</v>
      </c>
      <c r="CW164" s="295" t="n">
        <v>122</v>
      </c>
      <c r="CX164" s="295" t="n">
        <v>180</v>
      </c>
      <c r="CY164" s="295" t="n">
        <v>198</v>
      </c>
      <c r="CZ164" s="295" t="n">
        <v>328</v>
      </c>
      <c r="DA164" s="310" t="n">
        <v>0</v>
      </c>
      <c r="DD164" s="295" t="s">
        <v>490</v>
      </c>
      <c r="DE164" s="295" t="n">
        <v>55</v>
      </c>
      <c r="DF164" s="295" t="n">
        <v>129</v>
      </c>
      <c r="DG164" s="295" t="n">
        <v>5</v>
      </c>
      <c r="DH164" s="295" t="n">
        <v>4</v>
      </c>
      <c r="DI164" s="295" t="n">
        <v>12</v>
      </c>
      <c r="DJ164" s="295" t="n">
        <v>16</v>
      </c>
      <c r="DK164" s="295" t="n">
        <v>17</v>
      </c>
      <c r="DL164" s="295" t="n">
        <v>57</v>
      </c>
      <c r="DM164" s="295" t="n">
        <v>129</v>
      </c>
      <c r="DN164" s="295" t="n">
        <v>263</v>
      </c>
      <c r="DO164" s="310" t="n">
        <v>947</v>
      </c>
      <c r="DQ164" s="295" t="s">
        <v>490</v>
      </c>
      <c r="DR164" s="295" t="n">
        <v>68</v>
      </c>
      <c r="DS164" s="295" t="n">
        <v>152</v>
      </c>
      <c r="DT164" s="295" t="n">
        <v>3</v>
      </c>
      <c r="DU164" s="295" t="n">
        <v>4</v>
      </c>
      <c r="DV164" s="295" t="n">
        <v>16</v>
      </c>
      <c r="DW164" s="295" t="n">
        <v>20</v>
      </c>
      <c r="DX164" s="295" t="n">
        <v>21</v>
      </c>
      <c r="DY164" s="295" t="n">
        <v>85</v>
      </c>
      <c r="DZ164" s="295" t="n">
        <v>175</v>
      </c>
      <c r="EA164" s="295" t="n">
        <v>361</v>
      </c>
      <c r="EB164" s="310" t="n">
        <v>1149</v>
      </c>
      <c r="ED164" s="295" t="s">
        <v>490</v>
      </c>
      <c r="EE164" s="295" t="n">
        <v>41</v>
      </c>
      <c r="EF164" s="295" t="n">
        <v>105</v>
      </c>
      <c r="EG164" s="295" t="n">
        <v>6</v>
      </c>
      <c r="EH164" s="295" t="n">
        <v>4</v>
      </c>
      <c r="EI164" s="295" t="n">
        <v>7</v>
      </c>
      <c r="EJ164" s="295" t="n">
        <v>11</v>
      </c>
      <c r="EK164" s="295" t="n">
        <v>12</v>
      </c>
      <c r="EL164" s="295" t="n">
        <v>26</v>
      </c>
      <c r="EM164" s="295" t="n">
        <v>81</v>
      </c>
      <c r="EN164" s="295" t="n">
        <v>170</v>
      </c>
      <c r="EO164" s="310" t="n">
        <v>794</v>
      </c>
      <c r="ER164" s="295" t="s">
        <v>490</v>
      </c>
      <c r="ES164" s="295" t="n">
        <v>221871</v>
      </c>
      <c r="ET164" s="295" t="n">
        <v>21521</v>
      </c>
      <c r="EU164" s="295" t="n">
        <v>21315</v>
      </c>
      <c r="EV164" s="295" t="n">
        <v>21847</v>
      </c>
      <c r="EW164" s="295" t="n">
        <v>21082</v>
      </c>
      <c r="EX164" s="295" t="n">
        <v>17915</v>
      </c>
      <c r="EY164" s="295" t="n">
        <v>16524</v>
      </c>
      <c r="EZ164" s="295" t="n">
        <v>18001</v>
      </c>
      <c r="FA164" s="295" t="n">
        <v>16411</v>
      </c>
      <c r="FB164" s="295" t="n">
        <v>15044</v>
      </c>
      <c r="FC164" s="295" t="n">
        <v>13277</v>
      </c>
      <c r="FD164" s="295" t="n">
        <v>11141</v>
      </c>
      <c r="FE164" s="295" t="n">
        <v>8483</v>
      </c>
      <c r="FF164" s="295" t="n">
        <v>6279</v>
      </c>
      <c r="FG164" s="295" t="n">
        <v>5062</v>
      </c>
      <c r="FH164" s="295" t="n">
        <v>3713</v>
      </c>
      <c r="FI164" s="295" t="n">
        <v>2380</v>
      </c>
      <c r="FJ164" s="310" t="n">
        <v>1876</v>
      </c>
      <c r="FM164" s="295" t="s">
        <v>490</v>
      </c>
      <c r="FN164" s="295" t="n">
        <v>112785</v>
      </c>
      <c r="FO164" s="295" t="n">
        <v>10949</v>
      </c>
      <c r="FP164" s="295" t="n">
        <v>10885</v>
      </c>
      <c r="FQ164" s="295" t="n">
        <v>11039</v>
      </c>
      <c r="FR164" s="295" t="n">
        <v>10666</v>
      </c>
      <c r="FS164" s="295" t="n">
        <v>9210</v>
      </c>
      <c r="FT164" s="295" t="n">
        <v>8641</v>
      </c>
      <c r="FU164" s="295" t="n">
        <v>9126</v>
      </c>
      <c r="FV164" s="295" t="n">
        <v>8216</v>
      </c>
      <c r="FW164" s="295" t="n">
        <v>7649</v>
      </c>
      <c r="FX164" s="295" t="n">
        <v>6935</v>
      </c>
      <c r="FY164" s="295" t="n">
        <v>5745</v>
      </c>
      <c r="FZ164" s="295" t="n">
        <v>4411</v>
      </c>
      <c r="GA164" s="295" t="n">
        <v>3177</v>
      </c>
      <c r="GB164" s="295" t="n">
        <v>2541</v>
      </c>
      <c r="GC164" s="295" t="n">
        <v>1758</v>
      </c>
      <c r="GD164" s="295" t="n">
        <v>1103</v>
      </c>
      <c r="GE164" s="310" t="n">
        <v>734</v>
      </c>
      <c r="GH164" s="295" t="s">
        <v>490</v>
      </c>
      <c r="GI164" s="295" t="n">
        <v>109086</v>
      </c>
      <c r="GJ164" s="295" t="n">
        <v>10572</v>
      </c>
      <c r="GK164" s="295" t="n">
        <v>10430</v>
      </c>
      <c r="GL164" s="295" t="n">
        <v>10808</v>
      </c>
      <c r="GM164" s="295" t="n">
        <v>10416</v>
      </c>
      <c r="GN164" s="295" t="n">
        <v>8705</v>
      </c>
      <c r="GO164" s="295" t="n">
        <v>7883</v>
      </c>
      <c r="GP164" s="295" t="n">
        <v>8875</v>
      </c>
      <c r="GQ164" s="295" t="n">
        <v>8195</v>
      </c>
      <c r="GR164" s="295" t="n">
        <v>7395</v>
      </c>
      <c r="GS164" s="295" t="n">
        <v>6342</v>
      </c>
      <c r="GT164" s="295" t="n">
        <v>5396</v>
      </c>
      <c r="GU164" s="295" t="n">
        <v>4072</v>
      </c>
      <c r="GV164" s="295" t="n">
        <v>3102</v>
      </c>
      <c r="GW164" s="295" t="n">
        <v>2521</v>
      </c>
      <c r="GX164" s="295" t="n">
        <v>1955</v>
      </c>
      <c r="GY164" s="295" t="n">
        <v>1277</v>
      </c>
      <c r="GZ164" s="310" t="n">
        <v>1142</v>
      </c>
      <c r="HC164" s="196" t="s">
        <v>216</v>
      </c>
      <c r="HD164" s="197" t="s">
        <v>71</v>
      </c>
      <c r="HE164" s="197" t="n">
        <v>1</v>
      </c>
      <c r="HF164" s="198" t="n">
        <f aca="false">FJ144*IC153</f>
        <v>258924.67345981</v>
      </c>
      <c r="HG164" s="198" t="n">
        <f aca="false">AP144*IC162</f>
        <v>41882.5489226737</v>
      </c>
      <c r="HH164" s="199" t="n">
        <f aca="false">HG164/HF164</f>
        <v>0.161755727498</v>
      </c>
      <c r="HI164" s="200" t="n">
        <f aca="false">2*HE164*HH164/(2+HE164*HH164)</f>
        <v>0.149652178958457</v>
      </c>
      <c r="HK164" s="196" t="s">
        <v>216</v>
      </c>
      <c r="HL164" s="197" t="s">
        <v>71</v>
      </c>
      <c r="HM164" s="197" t="n">
        <v>1</v>
      </c>
      <c r="HN164" s="198" t="n">
        <f aca="false">GE144*IJ153</f>
        <v>80701.8029686131</v>
      </c>
      <c r="HO164" s="198" t="n">
        <f aca="false">BU144*ID162</f>
        <v>15621.2373021755</v>
      </c>
      <c r="HP164" s="199" t="n">
        <f aca="false">HO164/HN164</f>
        <v>0.193567389172842</v>
      </c>
      <c r="HQ164" s="200" t="n">
        <f aca="false">2*HM164*HP164/(2+HM164*HP164)</f>
        <v>0.176486384807018</v>
      </c>
      <c r="HS164" s="196" t="s">
        <v>216</v>
      </c>
      <c r="HT164" s="313" t="s">
        <v>71</v>
      </c>
      <c r="HU164" s="313" t="n">
        <v>1</v>
      </c>
      <c r="HV164" s="198" t="n">
        <f aca="false">GZ144*IL153</f>
        <v>178255.488089761</v>
      </c>
      <c r="HW164" s="314" t="n">
        <f aca="false">CZ144*IE162</f>
        <v>26179.4754409769</v>
      </c>
      <c r="HX164" s="199" t="n">
        <f aca="false">HW164/HV164</f>
        <v>0.146864905656056</v>
      </c>
      <c r="HY164" s="200" t="n">
        <f aca="false">2*HU164*HX164/(2+HU164*HX164)</f>
        <v>0.136818022660979</v>
      </c>
      <c r="HZ164" s="160" t="n">
        <f aca="false">HV164+HN164-HF164</f>
        <v>32.6175985639857</v>
      </c>
      <c r="IA164" s="160" t="n">
        <f aca="false">HW164+HO164-HG164</f>
        <v>-81.8361795212768</v>
      </c>
      <c r="IC164" s="0" t="n">
        <v>0.102372053546168</v>
      </c>
      <c r="ID164" s="0" t="n">
        <v>0.0678379910188778</v>
      </c>
      <c r="IE164" s="0" t="n">
        <v>0.120284938941655</v>
      </c>
    </row>
    <row r="165" customFormat="false" ht="15" hidden="false" customHeight="false" outlineLevel="0" collapsed="false">
      <c r="A165" s="295" t="s">
        <v>490</v>
      </c>
      <c r="B165" s="295" t="n">
        <v>5276</v>
      </c>
      <c r="C165" s="295" t="n">
        <v>11</v>
      </c>
      <c r="D165" s="295" t="n">
        <v>885</v>
      </c>
      <c r="E165" s="295" t="n">
        <v>1458</v>
      </c>
      <c r="F165" s="295" t="n">
        <v>1438</v>
      </c>
      <c r="G165" s="295" t="n">
        <v>882</v>
      </c>
      <c r="H165" s="295" t="n">
        <v>471</v>
      </c>
      <c r="I165" s="295" t="n">
        <v>111</v>
      </c>
      <c r="J165" s="295" t="n">
        <v>6</v>
      </c>
      <c r="K165" s="295" t="n">
        <v>0</v>
      </c>
      <c r="L165" s="310" t="n">
        <v>14</v>
      </c>
      <c r="N165" s="295" t="s">
        <v>490</v>
      </c>
      <c r="O165" s="295" t="n">
        <v>1212</v>
      </c>
      <c r="P165" s="295" t="n">
        <v>30</v>
      </c>
      <c r="Q165" s="295" t="n">
        <v>17</v>
      </c>
      <c r="R165" s="295" t="n">
        <v>21</v>
      </c>
      <c r="S165" s="295" t="n">
        <v>68</v>
      </c>
      <c r="T165" s="295" t="n">
        <v>5</v>
      </c>
      <c r="U165" s="295" t="n">
        <v>2</v>
      </c>
      <c r="V165" s="295" t="n">
        <v>1</v>
      </c>
      <c r="W165" s="295" t="n">
        <v>0</v>
      </c>
      <c r="X165" s="295" t="n">
        <v>8</v>
      </c>
      <c r="Y165" s="295" t="n">
        <v>9</v>
      </c>
      <c r="Z165" s="295" t="n">
        <v>18</v>
      </c>
      <c r="AA165" s="310" t="n">
        <v>28</v>
      </c>
      <c r="AB165" s="295"/>
      <c r="AC165" s="295" t="s">
        <v>490</v>
      </c>
      <c r="AD165" s="295" t="n">
        <v>24</v>
      </c>
      <c r="AE165" s="295" t="n">
        <v>30</v>
      </c>
      <c r="AF165" s="295" t="n">
        <v>24</v>
      </c>
      <c r="AG165" s="295" t="n">
        <v>29</v>
      </c>
      <c r="AH165" s="295" t="n">
        <v>62</v>
      </c>
      <c r="AI165" s="295" t="n">
        <v>77</v>
      </c>
      <c r="AJ165" s="295" t="n">
        <v>93</v>
      </c>
      <c r="AK165" s="295" t="n">
        <v>98</v>
      </c>
      <c r="AL165" s="295" t="n">
        <v>123</v>
      </c>
      <c r="AM165" s="295" t="n">
        <v>108</v>
      </c>
      <c r="AN165" s="295" t="n">
        <v>158</v>
      </c>
      <c r="AO165" s="295" t="n">
        <v>114</v>
      </c>
      <c r="AP165" s="295" t="n">
        <v>131</v>
      </c>
      <c r="AQ165" s="310" t="n">
        <v>2</v>
      </c>
      <c r="AS165" s="295" t="s">
        <v>490</v>
      </c>
      <c r="AT165" s="295" t="n">
        <v>764</v>
      </c>
      <c r="AU165" s="295" t="n">
        <v>15</v>
      </c>
      <c r="AV165" s="295" t="n">
        <v>12</v>
      </c>
      <c r="AW165" s="295" t="n">
        <v>14</v>
      </c>
      <c r="AX165" s="295" t="n">
        <v>41</v>
      </c>
      <c r="AY165" s="295" t="n">
        <v>1</v>
      </c>
      <c r="AZ165" s="295" t="n">
        <v>1</v>
      </c>
      <c r="BA165" s="295" t="n">
        <v>1</v>
      </c>
      <c r="BB165" s="295" t="n">
        <v>0</v>
      </c>
      <c r="BC165" s="295" t="n">
        <v>5</v>
      </c>
      <c r="BD165" s="295" t="n">
        <v>4</v>
      </c>
      <c r="BE165" s="295" t="n">
        <v>12</v>
      </c>
      <c r="BF165" s="310" t="n">
        <v>20</v>
      </c>
      <c r="BG165" s="295"/>
      <c r="BH165" s="295" t="s">
        <v>490</v>
      </c>
      <c r="BI165" s="295" t="n">
        <v>17</v>
      </c>
      <c r="BJ165" s="295" t="n">
        <v>19</v>
      </c>
      <c r="BK165" s="295" t="n">
        <v>17</v>
      </c>
      <c r="BL165" s="295" t="n">
        <v>17</v>
      </c>
      <c r="BM165" s="295" t="n">
        <v>51</v>
      </c>
      <c r="BN165" s="295" t="n">
        <v>57</v>
      </c>
      <c r="BO165" s="295" t="n">
        <v>61</v>
      </c>
      <c r="BP165" s="295" t="n">
        <v>72</v>
      </c>
      <c r="BQ165" s="295" t="n">
        <v>84</v>
      </c>
      <c r="BR165" s="295" t="n">
        <v>71</v>
      </c>
      <c r="BS165" s="295" t="n">
        <v>93</v>
      </c>
      <c r="BT165" s="295" t="n">
        <v>66</v>
      </c>
      <c r="BU165" s="295" t="n">
        <v>52</v>
      </c>
      <c r="BV165" s="310" t="n">
        <v>2</v>
      </c>
      <c r="BX165" s="295" t="s">
        <v>490</v>
      </c>
      <c r="BY165" s="295" t="n">
        <v>448</v>
      </c>
      <c r="BZ165" s="295" t="n">
        <v>15</v>
      </c>
      <c r="CA165" s="295" t="n">
        <v>5</v>
      </c>
      <c r="CB165" s="295" t="n">
        <v>7</v>
      </c>
      <c r="CC165" s="295" t="n">
        <v>27</v>
      </c>
      <c r="CD165" s="295" t="n">
        <v>4</v>
      </c>
      <c r="CE165" s="295" t="n">
        <v>1</v>
      </c>
      <c r="CF165" s="295" t="n">
        <v>0</v>
      </c>
      <c r="CG165" s="295" t="n">
        <v>0</v>
      </c>
      <c r="CH165" s="295" t="n">
        <v>3</v>
      </c>
      <c r="CI165" s="295" t="n">
        <v>5</v>
      </c>
      <c r="CJ165" s="295" t="n">
        <v>6</v>
      </c>
      <c r="CK165" s="310" t="n">
        <v>8</v>
      </c>
      <c r="CL165" s="295"/>
      <c r="CM165" s="295" t="s">
        <v>490</v>
      </c>
      <c r="CN165" s="295" t="n">
        <v>7</v>
      </c>
      <c r="CO165" s="295" t="n">
        <v>11</v>
      </c>
      <c r="CP165" s="295" t="n">
        <v>7</v>
      </c>
      <c r="CQ165" s="295" t="n">
        <v>12</v>
      </c>
      <c r="CR165" s="295" t="n">
        <v>11</v>
      </c>
      <c r="CS165" s="295" t="n">
        <v>20</v>
      </c>
      <c r="CT165" s="295" t="n">
        <v>32</v>
      </c>
      <c r="CU165" s="295" t="n">
        <v>26</v>
      </c>
      <c r="CV165" s="295" t="n">
        <v>39</v>
      </c>
      <c r="CW165" s="295" t="n">
        <v>37</v>
      </c>
      <c r="CX165" s="295" t="n">
        <v>65</v>
      </c>
      <c r="CY165" s="295" t="n">
        <v>48</v>
      </c>
      <c r="CZ165" s="295" t="n">
        <v>79</v>
      </c>
      <c r="DA165" s="310" t="n">
        <v>0</v>
      </c>
      <c r="DD165" s="295" t="s">
        <v>491</v>
      </c>
      <c r="DE165" s="295" t="n">
        <v>93</v>
      </c>
      <c r="DF165" s="295" t="n">
        <v>116</v>
      </c>
      <c r="DG165" s="295" t="n">
        <v>5</v>
      </c>
      <c r="DH165" s="295" t="n">
        <v>3</v>
      </c>
      <c r="DI165" s="295" t="n">
        <v>11</v>
      </c>
      <c r="DJ165" s="295" t="n">
        <v>11</v>
      </c>
      <c r="DK165" s="295" t="n">
        <v>20</v>
      </c>
      <c r="DL165" s="295" t="n">
        <v>49</v>
      </c>
      <c r="DM165" s="295" t="n">
        <v>120</v>
      </c>
      <c r="DN165" s="295" t="n">
        <v>277</v>
      </c>
      <c r="DO165" s="310" t="n">
        <v>994</v>
      </c>
      <c r="DQ165" s="295" t="s">
        <v>491</v>
      </c>
      <c r="DR165" s="295" t="n">
        <v>99</v>
      </c>
      <c r="DS165" s="295" t="n">
        <v>123</v>
      </c>
      <c r="DT165" s="295" t="n">
        <v>6</v>
      </c>
      <c r="DU165" s="295" t="n">
        <v>4</v>
      </c>
      <c r="DV165" s="295" t="n">
        <v>16</v>
      </c>
      <c r="DW165" s="295" t="n">
        <v>16</v>
      </c>
      <c r="DX165" s="295" t="n">
        <v>25</v>
      </c>
      <c r="DY165" s="295" t="n">
        <v>65</v>
      </c>
      <c r="DZ165" s="295" t="n">
        <v>167</v>
      </c>
      <c r="EA165" s="295" t="n">
        <v>396</v>
      </c>
      <c r="EB165" s="310" t="n">
        <v>1209</v>
      </c>
      <c r="ED165" s="295" t="s">
        <v>491</v>
      </c>
      <c r="EE165" s="295" t="n">
        <v>87</v>
      </c>
      <c r="EF165" s="295" t="n">
        <v>108</v>
      </c>
      <c r="EG165" s="295" t="n">
        <v>5</v>
      </c>
      <c r="EH165" s="295" t="n">
        <v>2</v>
      </c>
      <c r="EI165" s="295" t="n">
        <v>5</v>
      </c>
      <c r="EJ165" s="295" t="n">
        <v>6</v>
      </c>
      <c r="EK165" s="295" t="n">
        <v>14</v>
      </c>
      <c r="EL165" s="295" t="n">
        <v>34</v>
      </c>
      <c r="EM165" s="295" t="n">
        <v>77</v>
      </c>
      <c r="EN165" s="295" t="n">
        <v>185</v>
      </c>
      <c r="EO165" s="310" t="n">
        <v>883</v>
      </c>
      <c r="ER165" s="295" t="s">
        <v>491</v>
      </c>
      <c r="ES165" s="295" t="n">
        <v>3220818</v>
      </c>
      <c r="ET165" s="295" t="n">
        <v>249796</v>
      </c>
      <c r="EU165" s="295" t="n">
        <v>252061</v>
      </c>
      <c r="EV165" s="295" t="n">
        <v>264218</v>
      </c>
      <c r="EW165" s="295" t="n">
        <v>272696</v>
      </c>
      <c r="EX165" s="295" t="n">
        <v>273815</v>
      </c>
      <c r="EY165" s="295" t="n">
        <v>276705</v>
      </c>
      <c r="EZ165" s="295" t="n">
        <v>234591</v>
      </c>
      <c r="FA165" s="295" t="n">
        <v>194266</v>
      </c>
      <c r="FB165" s="295" t="n">
        <v>187195</v>
      </c>
      <c r="FC165" s="295" t="n">
        <v>180192</v>
      </c>
      <c r="FD165" s="295" t="n">
        <v>170915</v>
      </c>
      <c r="FE165" s="295" t="n">
        <v>154001</v>
      </c>
      <c r="FF165" s="295" t="n">
        <v>133031</v>
      </c>
      <c r="FG165" s="295" t="n">
        <v>115089</v>
      </c>
      <c r="FH165" s="295" t="n">
        <v>98749</v>
      </c>
      <c r="FI165" s="295" t="n">
        <v>78678</v>
      </c>
      <c r="FJ165" s="310" t="n">
        <v>84820</v>
      </c>
      <c r="FM165" s="295" t="s">
        <v>491</v>
      </c>
      <c r="FN165" s="295" t="n">
        <v>1570984</v>
      </c>
      <c r="FO165" s="295" t="n">
        <v>127157</v>
      </c>
      <c r="FP165" s="295" t="n">
        <v>128035</v>
      </c>
      <c r="FQ165" s="295" t="n">
        <v>134138</v>
      </c>
      <c r="FR165" s="295" t="n">
        <v>138321</v>
      </c>
      <c r="FS165" s="295" t="n">
        <v>139137</v>
      </c>
      <c r="FT165" s="295" t="n">
        <v>140046</v>
      </c>
      <c r="FU165" s="295" t="n">
        <v>118262</v>
      </c>
      <c r="FV165" s="295" t="n">
        <v>97267</v>
      </c>
      <c r="FW165" s="295" t="n">
        <v>93391</v>
      </c>
      <c r="FX165" s="295" t="n">
        <v>87826</v>
      </c>
      <c r="FY165" s="295" t="n">
        <v>82816</v>
      </c>
      <c r="FZ165" s="295" t="n">
        <v>73715</v>
      </c>
      <c r="GA165" s="295" t="n">
        <v>62209</v>
      </c>
      <c r="GB165" s="295" t="n">
        <v>51714</v>
      </c>
      <c r="GC165" s="295" t="n">
        <v>41229</v>
      </c>
      <c r="GD165" s="295" t="n">
        <v>29675</v>
      </c>
      <c r="GE165" s="310" t="n">
        <v>26046</v>
      </c>
      <c r="GH165" s="295" t="s">
        <v>491</v>
      </c>
      <c r="GI165" s="295" t="n">
        <v>1649834</v>
      </c>
      <c r="GJ165" s="295" t="n">
        <v>122639</v>
      </c>
      <c r="GK165" s="295" t="n">
        <v>124026</v>
      </c>
      <c r="GL165" s="295" t="n">
        <v>130080</v>
      </c>
      <c r="GM165" s="295" t="n">
        <v>134375</v>
      </c>
      <c r="GN165" s="295" t="n">
        <v>134678</v>
      </c>
      <c r="GO165" s="295" t="n">
        <v>136659</v>
      </c>
      <c r="GP165" s="295" t="n">
        <v>116329</v>
      </c>
      <c r="GQ165" s="295" t="n">
        <v>96999</v>
      </c>
      <c r="GR165" s="295" t="n">
        <v>93804</v>
      </c>
      <c r="GS165" s="295" t="n">
        <v>92366</v>
      </c>
      <c r="GT165" s="295" t="n">
        <v>88099</v>
      </c>
      <c r="GU165" s="295" t="n">
        <v>80286</v>
      </c>
      <c r="GV165" s="295" t="n">
        <v>70822</v>
      </c>
      <c r="GW165" s="295" t="n">
        <v>63375</v>
      </c>
      <c r="GX165" s="295" t="n">
        <v>57520</v>
      </c>
      <c r="GY165" s="295" t="n">
        <v>49003</v>
      </c>
      <c r="GZ165" s="310" t="n">
        <v>58774</v>
      </c>
      <c r="HC165" s="203" t="n">
        <v>90</v>
      </c>
      <c r="HD165" s="204" t="s">
        <v>72</v>
      </c>
      <c r="HE165" s="204" t="n">
        <v>1</v>
      </c>
      <c r="HF165" s="205" t="n">
        <f aca="false">FJ144*IC154</f>
        <v>90320.5797184224</v>
      </c>
      <c r="HG165" s="205" t="n">
        <f aca="false">AP144*IC163</f>
        <v>20998.7674106943</v>
      </c>
      <c r="HH165" s="206" t="n">
        <f aca="false">HG165/HF165</f>
        <v>0.23249150388714</v>
      </c>
      <c r="HI165" s="207" t="n">
        <f aca="false">2*HE165*HH165/(2+HE165*HH165)</f>
        <v>0.208279855472985</v>
      </c>
      <c r="HK165" s="203" t="n">
        <v>90</v>
      </c>
      <c r="HL165" s="204" t="s">
        <v>72</v>
      </c>
      <c r="HM165" s="204" t="n">
        <v>1</v>
      </c>
      <c r="HN165" s="205" t="n">
        <f aca="false">GE144*IJ154</f>
        <v>23514.1702283758</v>
      </c>
      <c r="HO165" s="205" t="n">
        <f aca="false">BU144*ID163</f>
        <v>6237.09255787592</v>
      </c>
      <c r="HP165" s="206" t="n">
        <f aca="false">HO165/HN165</f>
        <v>0.265248252321882</v>
      </c>
      <c r="HQ165" s="207" t="n">
        <f aca="false">2*HM165*HP165/(2+HM165*HP165)</f>
        <v>0.234189124348735</v>
      </c>
      <c r="HS165" s="203" t="s">
        <v>358</v>
      </c>
      <c r="HT165" s="316" t="s">
        <v>72</v>
      </c>
      <c r="HU165" s="316" t="n">
        <v>1</v>
      </c>
      <c r="HV165" s="205" t="n">
        <f aca="false">GZ144*IL154</f>
        <v>66854.4337444112</v>
      </c>
      <c r="HW165" s="317" t="n">
        <f aca="false">CZ144*IE163</f>
        <v>14785.5567164179</v>
      </c>
      <c r="HX165" s="206" t="n">
        <f aca="false">HW165/HV165</f>
        <v>0.221160450972393</v>
      </c>
      <c r="HY165" s="207" t="n">
        <f aca="false">2*HU165*HX165/(2+HU165*HX165)</f>
        <v>0.199139554169148</v>
      </c>
      <c r="HZ165" s="160" t="n">
        <f aca="false">HV165+HN165-HF165</f>
        <v>48.0242543646018</v>
      </c>
      <c r="IA165" s="160" t="n">
        <f aca="false">HW165+HO165-HG165</f>
        <v>23.8818635994903</v>
      </c>
      <c r="IC165" s="319" t="n">
        <v>0.0181812767097994</v>
      </c>
      <c r="ID165" s="320" t="n">
        <v>0.0128177180973972</v>
      </c>
      <c r="IE165" s="0" t="n">
        <v>0.0209633649932157</v>
      </c>
    </row>
    <row r="166" customFormat="false" ht="15" hidden="false" customHeight="false" outlineLevel="0" collapsed="false">
      <c r="A166" s="295" t="s">
        <v>491</v>
      </c>
      <c r="B166" s="295" t="n">
        <v>50644</v>
      </c>
      <c r="C166" s="295" t="n">
        <v>401</v>
      </c>
      <c r="D166" s="295" t="n">
        <v>9036</v>
      </c>
      <c r="E166" s="295" t="n">
        <v>12174</v>
      </c>
      <c r="F166" s="295" t="n">
        <v>12694</v>
      </c>
      <c r="G166" s="295" t="n">
        <v>10126</v>
      </c>
      <c r="H166" s="295" t="n">
        <v>4889</v>
      </c>
      <c r="I166" s="295" t="n">
        <v>1151</v>
      </c>
      <c r="J166" s="295" t="n">
        <v>68</v>
      </c>
      <c r="K166" s="295" t="n">
        <v>1</v>
      </c>
      <c r="L166" s="310" t="n">
        <v>104</v>
      </c>
      <c r="N166" s="295" t="s">
        <v>491</v>
      </c>
      <c r="O166" s="295" t="n">
        <v>30071</v>
      </c>
      <c r="P166" s="295" t="n">
        <v>282</v>
      </c>
      <c r="Q166" s="295" t="n">
        <v>111</v>
      </c>
      <c r="R166" s="295" t="n">
        <v>194</v>
      </c>
      <c r="S166" s="295" t="n">
        <v>587</v>
      </c>
      <c r="T166" s="295" t="n">
        <v>47</v>
      </c>
      <c r="U166" s="295" t="n">
        <v>34</v>
      </c>
      <c r="V166" s="295" t="n">
        <v>13</v>
      </c>
      <c r="W166" s="295" t="n">
        <v>11</v>
      </c>
      <c r="X166" s="295" t="n">
        <v>53</v>
      </c>
      <c r="Y166" s="295" t="n">
        <v>102</v>
      </c>
      <c r="Z166" s="295" t="n">
        <v>250</v>
      </c>
      <c r="AA166" s="310" t="n">
        <v>325</v>
      </c>
      <c r="AB166" s="295"/>
      <c r="AC166" s="295" t="s">
        <v>491</v>
      </c>
      <c r="AD166" s="295" t="n">
        <v>293</v>
      </c>
      <c r="AE166" s="295" t="n">
        <v>269</v>
      </c>
      <c r="AF166" s="295" t="n">
        <v>302</v>
      </c>
      <c r="AG166" s="295" t="n">
        <v>442</v>
      </c>
      <c r="AH166" s="295" t="n">
        <v>681</v>
      </c>
      <c r="AI166" s="295" t="n">
        <v>1039</v>
      </c>
      <c r="AJ166" s="295" t="n">
        <v>1527</v>
      </c>
      <c r="AK166" s="295" t="n">
        <v>1909</v>
      </c>
      <c r="AL166" s="295" t="n">
        <v>2625</v>
      </c>
      <c r="AM166" s="295" t="n">
        <v>3296</v>
      </c>
      <c r="AN166" s="295" t="n">
        <v>4237</v>
      </c>
      <c r="AO166" s="295" t="n">
        <v>466</v>
      </c>
      <c r="AP166" s="295" t="n">
        <v>7361</v>
      </c>
      <c r="AQ166" s="310" t="n">
        <v>8</v>
      </c>
      <c r="AS166" s="295" t="s">
        <v>491</v>
      </c>
      <c r="AT166" s="295" t="n">
        <v>15631</v>
      </c>
      <c r="AU166" s="295" t="n">
        <v>154</v>
      </c>
      <c r="AV166" s="295" t="n">
        <v>63</v>
      </c>
      <c r="AW166" s="295" t="n">
        <v>102</v>
      </c>
      <c r="AX166" s="295" t="n">
        <v>319</v>
      </c>
      <c r="AY166" s="295" t="n">
        <v>26</v>
      </c>
      <c r="AZ166" s="295" t="n">
        <v>19</v>
      </c>
      <c r="BA166" s="295" t="n">
        <v>5</v>
      </c>
      <c r="BB166" s="295" t="n">
        <v>8</v>
      </c>
      <c r="BC166" s="295" t="n">
        <v>32</v>
      </c>
      <c r="BD166" s="295" t="n">
        <v>67</v>
      </c>
      <c r="BE166" s="295" t="n">
        <v>191</v>
      </c>
      <c r="BF166" s="310" t="n">
        <v>254</v>
      </c>
      <c r="BG166" s="295"/>
      <c r="BH166" s="295" t="s">
        <v>491</v>
      </c>
      <c r="BI166" s="295" t="n">
        <v>231</v>
      </c>
      <c r="BJ166" s="295" t="n">
        <v>186</v>
      </c>
      <c r="BK166" s="295" t="n">
        <v>188</v>
      </c>
      <c r="BL166" s="295" t="n">
        <v>293</v>
      </c>
      <c r="BM166" s="295" t="n">
        <v>437</v>
      </c>
      <c r="BN166" s="295" t="n">
        <v>675</v>
      </c>
      <c r="BO166" s="295" t="n">
        <v>1022</v>
      </c>
      <c r="BP166" s="295" t="n">
        <v>125</v>
      </c>
      <c r="BQ166" s="295" t="n">
        <v>1669</v>
      </c>
      <c r="BR166" s="295" t="n">
        <v>2016</v>
      </c>
      <c r="BS166" s="295" t="n">
        <v>22</v>
      </c>
      <c r="BT166" s="295" t="n">
        <v>2121</v>
      </c>
      <c r="BU166" s="295" t="n">
        <v>2417</v>
      </c>
      <c r="BV166" s="310" t="n">
        <v>5</v>
      </c>
      <c r="BX166" s="295" t="s">
        <v>491</v>
      </c>
      <c r="BY166" s="295" t="n">
        <v>14434</v>
      </c>
      <c r="BZ166" s="295" t="n">
        <v>126</v>
      </c>
      <c r="CA166" s="295" t="n">
        <v>48</v>
      </c>
      <c r="CB166" s="295" t="n">
        <v>92</v>
      </c>
      <c r="CC166" s="295" t="n">
        <v>266</v>
      </c>
      <c r="CD166" s="295" t="n">
        <v>21</v>
      </c>
      <c r="CE166" s="295" t="n">
        <v>15</v>
      </c>
      <c r="CF166" s="295" t="n">
        <v>8</v>
      </c>
      <c r="CG166" s="295" t="n">
        <v>3</v>
      </c>
      <c r="CH166" s="295" t="n">
        <v>21</v>
      </c>
      <c r="CI166" s="295" t="n">
        <v>35</v>
      </c>
      <c r="CJ166" s="295" t="n">
        <v>59</v>
      </c>
      <c r="CK166" s="310" t="n">
        <v>71</v>
      </c>
      <c r="CL166" s="295"/>
      <c r="CM166" s="295" t="s">
        <v>491</v>
      </c>
      <c r="CN166" s="295" t="n">
        <v>62</v>
      </c>
      <c r="CO166" s="295" t="n">
        <v>83</v>
      </c>
      <c r="CP166" s="295" t="n">
        <v>114</v>
      </c>
      <c r="CQ166" s="295" t="n">
        <v>149</v>
      </c>
      <c r="CR166" s="295" t="n">
        <v>244</v>
      </c>
      <c r="CS166" s="295" t="n">
        <v>364</v>
      </c>
      <c r="CT166" s="295" t="n">
        <v>505</v>
      </c>
      <c r="CU166" s="295" t="n">
        <v>658</v>
      </c>
      <c r="CV166" s="295" t="n">
        <v>956</v>
      </c>
      <c r="CW166" s="295" t="n">
        <v>128</v>
      </c>
      <c r="CX166" s="295" t="n">
        <v>2036</v>
      </c>
      <c r="CY166" s="295" t="n">
        <v>2539</v>
      </c>
      <c r="CZ166" s="295" t="n">
        <v>4942</v>
      </c>
      <c r="DA166" s="310" t="n">
        <v>3</v>
      </c>
      <c r="DD166" s="295" t="s">
        <v>493</v>
      </c>
      <c r="DE166" s="295" t="n">
        <v>64</v>
      </c>
      <c r="DF166" s="295" t="n">
        <v>138</v>
      </c>
      <c r="DG166" s="295" t="n">
        <v>7</v>
      </c>
      <c r="DH166" s="295" t="n">
        <v>4</v>
      </c>
      <c r="DI166" s="295" t="n">
        <v>8</v>
      </c>
      <c r="DJ166" s="295" t="n">
        <v>11</v>
      </c>
      <c r="DK166" s="295" t="n">
        <v>21</v>
      </c>
      <c r="DL166" s="295" t="n">
        <v>54</v>
      </c>
      <c r="DM166" s="295" t="n">
        <v>123</v>
      </c>
      <c r="DN166" s="295" t="n">
        <v>287</v>
      </c>
      <c r="DO166" s="310" t="n">
        <v>1026</v>
      </c>
      <c r="DQ166" s="295" t="s">
        <v>493</v>
      </c>
      <c r="DR166" s="295" t="n">
        <v>71</v>
      </c>
      <c r="DS166" s="295" t="n">
        <v>144</v>
      </c>
      <c r="DT166" s="295" t="n">
        <v>8</v>
      </c>
      <c r="DU166" s="295" t="n">
        <v>5</v>
      </c>
      <c r="DV166" s="295" t="n">
        <v>10</v>
      </c>
      <c r="DW166" s="295" t="n">
        <v>14</v>
      </c>
      <c r="DX166" s="295" t="n">
        <v>23</v>
      </c>
      <c r="DY166" s="295" t="n">
        <v>73</v>
      </c>
      <c r="DZ166" s="295" t="n">
        <v>158</v>
      </c>
      <c r="EA166" s="295" t="n">
        <v>368</v>
      </c>
      <c r="EB166" s="310" t="n">
        <v>1176</v>
      </c>
      <c r="ED166" s="295" t="s">
        <v>493</v>
      </c>
      <c r="EE166" s="295" t="n">
        <v>56</v>
      </c>
      <c r="EF166" s="295" t="n">
        <v>131</v>
      </c>
      <c r="EG166" s="295" t="n">
        <v>7</v>
      </c>
      <c r="EH166" s="295" t="n">
        <v>3</v>
      </c>
      <c r="EI166" s="295" t="n">
        <v>5</v>
      </c>
      <c r="EJ166" s="295" t="n">
        <v>8</v>
      </c>
      <c r="EK166" s="295" t="n">
        <v>18</v>
      </c>
      <c r="EL166" s="295" t="n">
        <v>35</v>
      </c>
      <c r="EM166" s="295" t="n">
        <v>85</v>
      </c>
      <c r="EN166" s="295" t="n">
        <v>215</v>
      </c>
      <c r="EO166" s="310" t="n">
        <v>916</v>
      </c>
      <c r="ER166" s="295" t="s">
        <v>526</v>
      </c>
      <c r="ES166" s="295" t="n">
        <v>856739</v>
      </c>
      <c r="ET166" s="295" t="n">
        <v>76692</v>
      </c>
      <c r="EU166" s="295" t="n">
        <v>90260</v>
      </c>
      <c r="EV166" s="295" t="n">
        <v>97555</v>
      </c>
      <c r="EW166" s="295" t="n">
        <v>89722</v>
      </c>
      <c r="EX166" s="295" t="n">
        <v>78558</v>
      </c>
      <c r="EY166" s="295" t="n">
        <v>71256</v>
      </c>
      <c r="EZ166" s="295" t="n">
        <v>60733</v>
      </c>
      <c r="FA166" s="295" t="n">
        <v>49885</v>
      </c>
      <c r="FB166" s="295" t="n">
        <v>44120</v>
      </c>
      <c r="FC166" s="295" t="n">
        <v>41184</v>
      </c>
      <c r="FD166" s="295" t="n">
        <v>37837</v>
      </c>
      <c r="FE166" s="295" t="n">
        <v>32574</v>
      </c>
      <c r="FF166" s="295" t="n">
        <v>25366</v>
      </c>
      <c r="FG166" s="295" t="n">
        <v>21482</v>
      </c>
      <c r="FH166" s="295" t="n">
        <v>16692</v>
      </c>
      <c r="FI166" s="295" t="n">
        <v>12168</v>
      </c>
      <c r="FJ166" s="310" t="n">
        <v>10655</v>
      </c>
      <c r="FM166" s="295" t="s">
        <v>526</v>
      </c>
      <c r="FN166" s="295" t="n">
        <v>432618</v>
      </c>
      <c r="FO166" s="295" t="n">
        <v>38810</v>
      </c>
      <c r="FP166" s="295" t="n">
        <v>45660</v>
      </c>
      <c r="FQ166" s="295" t="n">
        <v>49567</v>
      </c>
      <c r="FR166" s="295" t="n">
        <v>45747</v>
      </c>
      <c r="FS166" s="295" t="n">
        <v>40615</v>
      </c>
      <c r="FT166" s="295" t="n">
        <v>36500</v>
      </c>
      <c r="FU166" s="295" t="n">
        <v>30623</v>
      </c>
      <c r="FV166" s="295" t="n">
        <v>25518</v>
      </c>
      <c r="FW166" s="295" t="n">
        <v>22534</v>
      </c>
      <c r="FX166" s="295" t="n">
        <v>20667</v>
      </c>
      <c r="FY166" s="295" t="n">
        <v>19307</v>
      </c>
      <c r="FZ166" s="295" t="n">
        <v>16835</v>
      </c>
      <c r="GA166" s="295" t="n">
        <v>12690</v>
      </c>
      <c r="GB166" s="295" t="n">
        <v>10293</v>
      </c>
      <c r="GC166" s="295" t="n">
        <v>7675</v>
      </c>
      <c r="GD166" s="295" t="n">
        <v>5330</v>
      </c>
      <c r="GE166" s="310" t="n">
        <v>4247</v>
      </c>
      <c r="GH166" s="295" t="s">
        <v>526</v>
      </c>
      <c r="GI166" s="295" t="n">
        <v>424121</v>
      </c>
      <c r="GJ166" s="295" t="n">
        <v>37882</v>
      </c>
      <c r="GK166" s="295" t="n">
        <v>44600</v>
      </c>
      <c r="GL166" s="295" t="n">
        <v>47988</v>
      </c>
      <c r="GM166" s="295" t="n">
        <v>43975</v>
      </c>
      <c r="GN166" s="295" t="n">
        <v>37943</v>
      </c>
      <c r="GO166" s="295" t="n">
        <v>34756</v>
      </c>
      <c r="GP166" s="295" t="n">
        <v>30110</v>
      </c>
      <c r="GQ166" s="295" t="n">
        <v>24367</v>
      </c>
      <c r="GR166" s="295" t="n">
        <v>21586</v>
      </c>
      <c r="GS166" s="295" t="n">
        <v>20517</v>
      </c>
      <c r="GT166" s="295" t="n">
        <v>18530</v>
      </c>
      <c r="GU166" s="295" t="n">
        <v>15739</v>
      </c>
      <c r="GV166" s="295" t="n">
        <v>12676</v>
      </c>
      <c r="GW166" s="295" t="n">
        <v>11189</v>
      </c>
      <c r="GX166" s="295" t="n">
        <v>9017</v>
      </c>
      <c r="GY166" s="295" t="n">
        <v>6838</v>
      </c>
      <c r="GZ166" s="310" t="n">
        <v>6408</v>
      </c>
      <c r="HC166" s="196" t="n">
        <v>95</v>
      </c>
      <c r="HD166" s="197" t="s">
        <v>74</v>
      </c>
      <c r="HE166" s="197" t="n">
        <v>1</v>
      </c>
      <c r="HF166" s="198" t="n">
        <f aca="false">FJ144*IC155</f>
        <v>21191.1203734398</v>
      </c>
      <c r="HG166" s="198" t="n">
        <f aca="false">AP144*IC164</f>
        <v>7319.70420060455</v>
      </c>
      <c r="HH166" s="199" t="n">
        <f aca="false">HG166/HF166</f>
        <v>0.345413742719276</v>
      </c>
      <c r="HI166" s="200" t="n">
        <f aca="false">2*HE166*HH166/(2+HE166*HH166)</f>
        <v>0.294543974419458</v>
      </c>
      <c r="HK166" s="196" t="n">
        <v>95</v>
      </c>
      <c r="HL166" s="197" t="s">
        <v>74</v>
      </c>
      <c r="HM166" s="197" t="n">
        <v>1</v>
      </c>
      <c r="HN166" s="198" t="n">
        <f aca="false">GE144*IJ155</f>
        <v>4296.15426359174</v>
      </c>
      <c r="HO166" s="198" t="n">
        <f aca="false">BU144*ID164</f>
        <v>1612.91607446484</v>
      </c>
      <c r="HP166" s="199" t="n">
        <f aca="false">HO166/HN166</f>
        <v>0.375432532330993</v>
      </c>
      <c r="HQ166" s="200" t="n">
        <f aca="false">2*HM166*HP166/(2+HM166*HP166)</f>
        <v>0.316096144362041</v>
      </c>
      <c r="HS166" s="196" t="s">
        <v>359</v>
      </c>
      <c r="HT166" s="313" t="s">
        <v>74</v>
      </c>
      <c r="HU166" s="313" t="n">
        <v>1</v>
      </c>
      <c r="HV166" s="198" t="n">
        <f aca="false">GZ144*IL155</f>
        <v>16915.8813532068</v>
      </c>
      <c r="HW166" s="314" t="n">
        <f aca="false">CZ144*IE164</f>
        <v>5737.95244233379</v>
      </c>
      <c r="HX166" s="199" t="n">
        <f aca="false">HW166/HV166</f>
        <v>0.339205053672596</v>
      </c>
      <c r="HY166" s="200" t="n">
        <f aca="false">2*HU166*HX166/(2+HU166*HX166)</f>
        <v>0.29001737418448</v>
      </c>
      <c r="HZ166" s="160" t="n">
        <f aca="false">HV166+HN166-HF166</f>
        <v>20.9152433587114</v>
      </c>
      <c r="IA166" s="160" t="n">
        <f aca="false">HW166+HO166-HG166</f>
        <v>31.164316194071</v>
      </c>
      <c r="IC166" s="0" t="n">
        <v>1</v>
      </c>
      <c r="ID166" s="0" t="n">
        <v>1</v>
      </c>
      <c r="IE166" s="0" t="n">
        <v>1</v>
      </c>
    </row>
    <row r="167" customFormat="false" ht="15" hidden="false" customHeight="false" outlineLevel="0" collapsed="false">
      <c r="A167" s="295" t="s">
        <v>493</v>
      </c>
      <c r="B167" s="295" t="n">
        <v>16634</v>
      </c>
      <c r="C167" s="295" t="n">
        <v>137</v>
      </c>
      <c r="D167" s="295" t="n">
        <v>3174</v>
      </c>
      <c r="E167" s="295" t="n">
        <v>4467</v>
      </c>
      <c r="F167" s="295" t="n">
        <v>3789</v>
      </c>
      <c r="G167" s="295" t="n">
        <v>264</v>
      </c>
      <c r="H167" s="295" t="n">
        <v>1357</v>
      </c>
      <c r="I167" s="295" t="n">
        <v>393</v>
      </c>
      <c r="J167" s="295" t="n">
        <v>30</v>
      </c>
      <c r="K167" s="295" t="n">
        <v>1</v>
      </c>
      <c r="L167" s="310" t="n">
        <v>646</v>
      </c>
      <c r="N167" s="295" t="s">
        <v>493</v>
      </c>
      <c r="O167" s="295" t="n">
        <v>5473</v>
      </c>
      <c r="P167" s="295" t="n">
        <v>84</v>
      </c>
      <c r="Q167" s="295" t="n">
        <v>44</v>
      </c>
      <c r="R167" s="295" t="n">
        <v>101</v>
      </c>
      <c r="S167" s="295" t="n">
        <v>229</v>
      </c>
      <c r="T167" s="295" t="n">
        <v>14</v>
      </c>
      <c r="U167" s="295" t="n">
        <v>18</v>
      </c>
      <c r="V167" s="295" t="n">
        <v>5</v>
      </c>
      <c r="W167" s="295" t="n">
        <v>8</v>
      </c>
      <c r="X167" s="295" t="n">
        <v>32</v>
      </c>
      <c r="Y167" s="295" t="n">
        <v>39</v>
      </c>
      <c r="Z167" s="295" t="n">
        <v>64</v>
      </c>
      <c r="AA167" s="310" t="n">
        <v>67</v>
      </c>
      <c r="AB167" s="295"/>
      <c r="AC167" s="295" t="s">
        <v>493</v>
      </c>
      <c r="AD167" s="295" t="n">
        <v>77</v>
      </c>
      <c r="AE167" s="295" t="n">
        <v>67</v>
      </c>
      <c r="AF167" s="295" t="n">
        <v>87</v>
      </c>
      <c r="AG167" s="295" t="n">
        <v>110</v>
      </c>
      <c r="AH167" s="295" t="n">
        <v>180</v>
      </c>
      <c r="AI167" s="295" t="n">
        <v>249</v>
      </c>
      <c r="AJ167" s="295" t="n">
        <v>331</v>
      </c>
      <c r="AK167" s="295" t="n">
        <v>379</v>
      </c>
      <c r="AL167" s="295" t="n">
        <v>503</v>
      </c>
      <c r="AM167" s="295" t="n">
        <v>594</v>
      </c>
      <c r="AN167" s="295" t="n">
        <v>735</v>
      </c>
      <c r="AO167" s="295" t="n">
        <v>628</v>
      </c>
      <c r="AP167" s="295" t="n">
        <v>978</v>
      </c>
      <c r="AQ167" s="310" t="n">
        <v>79</v>
      </c>
      <c r="AS167" s="295" t="s">
        <v>493</v>
      </c>
      <c r="AT167" s="295" t="n">
        <v>3085</v>
      </c>
      <c r="AU167" s="295" t="n">
        <v>45</v>
      </c>
      <c r="AV167" s="295" t="n">
        <v>25</v>
      </c>
      <c r="AW167" s="295" t="n">
        <v>52</v>
      </c>
      <c r="AX167" s="295" t="n">
        <v>122</v>
      </c>
      <c r="AY167" s="295" t="n">
        <v>8</v>
      </c>
      <c r="AZ167" s="295" t="n">
        <v>13</v>
      </c>
      <c r="BA167" s="295" t="n">
        <v>1</v>
      </c>
      <c r="BB167" s="295" t="n">
        <v>3</v>
      </c>
      <c r="BC167" s="295" t="n">
        <v>22</v>
      </c>
      <c r="BD167" s="295" t="n">
        <v>21</v>
      </c>
      <c r="BE167" s="295" t="n">
        <v>45</v>
      </c>
      <c r="BF167" s="310" t="n">
        <v>44</v>
      </c>
      <c r="BG167" s="295"/>
      <c r="BH167" s="295" t="s">
        <v>493</v>
      </c>
      <c r="BI167" s="295" t="n">
        <v>53</v>
      </c>
      <c r="BJ167" s="295" t="n">
        <v>41</v>
      </c>
      <c r="BK167" s="295" t="n">
        <v>49</v>
      </c>
      <c r="BL167" s="295" t="n">
        <v>63</v>
      </c>
      <c r="BM167" s="295" t="n">
        <v>122</v>
      </c>
      <c r="BN167" s="295" t="n">
        <v>169</v>
      </c>
      <c r="BO167" s="295" t="n">
        <v>211</v>
      </c>
      <c r="BP167" s="295" t="n">
        <v>256</v>
      </c>
      <c r="BQ167" s="295" t="n">
        <v>315</v>
      </c>
      <c r="BR167" s="295" t="n">
        <v>347</v>
      </c>
      <c r="BS167" s="295" t="n">
        <v>424</v>
      </c>
      <c r="BT167" s="295" t="n">
        <v>294</v>
      </c>
      <c r="BU167" s="295" t="n">
        <v>408</v>
      </c>
      <c r="BV167" s="310" t="n">
        <v>54</v>
      </c>
      <c r="BX167" s="295" t="s">
        <v>493</v>
      </c>
      <c r="BY167" s="295" t="n">
        <v>2384</v>
      </c>
      <c r="BZ167" s="295" t="n">
        <v>39</v>
      </c>
      <c r="CA167" s="295" t="n">
        <v>19</v>
      </c>
      <c r="CB167" s="295" t="n">
        <v>49</v>
      </c>
      <c r="CC167" s="295" t="n">
        <v>107</v>
      </c>
      <c r="CD167" s="295" t="n">
        <v>6</v>
      </c>
      <c r="CE167" s="295" t="n">
        <v>5</v>
      </c>
      <c r="CF167" s="295" t="n">
        <v>4</v>
      </c>
      <c r="CG167" s="295" t="n">
        <v>5</v>
      </c>
      <c r="CH167" s="295" t="n">
        <v>10</v>
      </c>
      <c r="CI167" s="295" t="n">
        <v>18</v>
      </c>
      <c r="CJ167" s="295" t="n">
        <v>19</v>
      </c>
      <c r="CK167" s="310" t="n">
        <v>23</v>
      </c>
      <c r="CL167" s="295"/>
      <c r="CM167" s="295" t="s">
        <v>493</v>
      </c>
      <c r="CN167" s="295" t="n">
        <v>24</v>
      </c>
      <c r="CO167" s="295" t="n">
        <v>26</v>
      </c>
      <c r="CP167" s="295" t="n">
        <v>38</v>
      </c>
      <c r="CQ167" s="295" t="n">
        <v>47</v>
      </c>
      <c r="CR167" s="295" t="n">
        <v>58</v>
      </c>
      <c r="CS167" s="295" t="n">
        <v>80</v>
      </c>
      <c r="CT167" s="295" t="n">
        <v>119</v>
      </c>
      <c r="CU167" s="295" t="n">
        <v>123</v>
      </c>
      <c r="CV167" s="295" t="n">
        <v>188</v>
      </c>
      <c r="CW167" s="295" t="n">
        <v>246</v>
      </c>
      <c r="CX167" s="295" t="n">
        <v>310</v>
      </c>
      <c r="CY167" s="295" t="n">
        <v>334</v>
      </c>
      <c r="CZ167" s="295" t="n">
        <v>569</v>
      </c>
      <c r="DA167" s="310" t="n">
        <v>25</v>
      </c>
      <c r="DD167" s="295" t="s">
        <v>494</v>
      </c>
      <c r="DE167" s="295" t="n">
        <v>63</v>
      </c>
      <c r="DF167" s="295" t="n">
        <v>129</v>
      </c>
      <c r="DG167" s="295" t="n">
        <v>5</v>
      </c>
      <c r="DH167" s="295" t="n">
        <v>3</v>
      </c>
      <c r="DI167" s="295" t="n">
        <v>9</v>
      </c>
      <c r="DJ167" s="295" t="n">
        <v>8</v>
      </c>
      <c r="DK167" s="295" t="n">
        <v>16</v>
      </c>
      <c r="DL167" s="295" t="n">
        <v>42</v>
      </c>
      <c r="DM167" s="295" t="n">
        <v>115</v>
      </c>
      <c r="DN167" s="295" t="n">
        <v>289</v>
      </c>
      <c r="DO167" s="310" t="n">
        <v>947</v>
      </c>
      <c r="DQ167" s="295" t="s">
        <v>494</v>
      </c>
      <c r="DR167" s="295" t="n">
        <v>70</v>
      </c>
      <c r="DS167" s="295" t="n">
        <v>133</v>
      </c>
      <c r="DT167" s="295" t="n">
        <v>6</v>
      </c>
      <c r="DU167" s="295" t="n">
        <v>3</v>
      </c>
      <c r="DV167" s="295" t="n">
        <v>12</v>
      </c>
      <c r="DW167" s="295" t="n">
        <v>12</v>
      </c>
      <c r="DX167" s="295" t="n">
        <v>19</v>
      </c>
      <c r="DY167" s="295" t="n">
        <v>51</v>
      </c>
      <c r="DZ167" s="295" t="n">
        <v>153</v>
      </c>
      <c r="EA167" s="295" t="n">
        <v>392</v>
      </c>
      <c r="EB167" s="310" t="n">
        <v>1131</v>
      </c>
      <c r="ED167" s="295" t="s">
        <v>494</v>
      </c>
      <c r="EE167" s="295" t="n">
        <v>57</v>
      </c>
      <c r="EF167" s="295" t="n">
        <v>123</v>
      </c>
      <c r="EG167" s="295" t="n">
        <v>4</v>
      </c>
      <c r="EH167" s="295" t="n">
        <v>2</v>
      </c>
      <c r="EI167" s="295" t="n">
        <v>5</v>
      </c>
      <c r="EJ167" s="295" t="n">
        <v>5</v>
      </c>
      <c r="EK167" s="295" t="n">
        <v>14</v>
      </c>
      <c r="EL167" s="295" t="n">
        <v>33</v>
      </c>
      <c r="EM167" s="295" t="n">
        <v>80</v>
      </c>
      <c r="EN167" s="295" t="n">
        <v>206</v>
      </c>
      <c r="EO167" s="310" t="n">
        <v>832</v>
      </c>
      <c r="ER167" s="295" t="s">
        <v>494</v>
      </c>
      <c r="ES167" s="295" t="n">
        <v>1457357</v>
      </c>
      <c r="ET167" s="295" t="n">
        <v>136228</v>
      </c>
      <c r="EU167" s="295" t="n">
        <v>142219</v>
      </c>
      <c r="EV167" s="295" t="n">
        <v>144817</v>
      </c>
      <c r="EW167" s="295" t="n">
        <v>134235</v>
      </c>
      <c r="EX167" s="295" t="n">
        <v>126206</v>
      </c>
      <c r="EY167" s="295" t="n">
        <v>135796</v>
      </c>
      <c r="EZ167" s="295" t="n">
        <v>107890</v>
      </c>
      <c r="FA167" s="295" t="n">
        <v>83709</v>
      </c>
      <c r="FB167" s="295" t="n">
        <v>77193</v>
      </c>
      <c r="FC167" s="295" t="n">
        <v>75279</v>
      </c>
      <c r="FD167" s="295" t="n">
        <v>73748</v>
      </c>
      <c r="FE167" s="295" t="n">
        <v>62687</v>
      </c>
      <c r="FF167" s="295" t="n">
        <v>45959</v>
      </c>
      <c r="FG167" s="295" t="n">
        <v>36729</v>
      </c>
      <c r="FH167" s="295" t="n">
        <v>30446</v>
      </c>
      <c r="FI167" s="295" t="n">
        <v>23537</v>
      </c>
      <c r="FJ167" s="310" t="n">
        <v>20679</v>
      </c>
      <c r="FM167" s="295" t="s">
        <v>494</v>
      </c>
      <c r="FN167" s="295" t="n">
        <v>720960</v>
      </c>
      <c r="FO167" s="295" t="n">
        <v>68928</v>
      </c>
      <c r="FP167" s="295" t="n">
        <v>72047</v>
      </c>
      <c r="FQ167" s="295" t="n">
        <v>73310</v>
      </c>
      <c r="FR167" s="295" t="n">
        <v>68228</v>
      </c>
      <c r="FS167" s="295" t="n">
        <v>63656</v>
      </c>
      <c r="FT167" s="295" t="n">
        <v>68185</v>
      </c>
      <c r="FU167" s="295" t="n">
        <v>54186</v>
      </c>
      <c r="FV167" s="295" t="n">
        <v>41876</v>
      </c>
      <c r="FW167" s="295" t="n">
        <v>38281</v>
      </c>
      <c r="FX167" s="295" t="n">
        <v>36397</v>
      </c>
      <c r="FY167" s="295" t="n">
        <v>35821</v>
      </c>
      <c r="FZ167" s="295" t="n">
        <v>30805</v>
      </c>
      <c r="GA167" s="295" t="n">
        <v>22123</v>
      </c>
      <c r="GB167" s="295" t="n">
        <v>16963</v>
      </c>
      <c r="GC167" s="295" t="n">
        <v>13115</v>
      </c>
      <c r="GD167" s="295" t="n">
        <v>9618</v>
      </c>
      <c r="GE167" s="310" t="n">
        <v>7421</v>
      </c>
      <c r="GH167" s="295" t="s">
        <v>494</v>
      </c>
      <c r="GI167" s="295" t="n">
        <v>736397</v>
      </c>
      <c r="GJ167" s="295" t="n">
        <v>67300</v>
      </c>
      <c r="GK167" s="295" t="n">
        <v>70172</v>
      </c>
      <c r="GL167" s="295" t="n">
        <v>71507</v>
      </c>
      <c r="GM167" s="295" t="n">
        <v>66007</v>
      </c>
      <c r="GN167" s="295" t="n">
        <v>62550</v>
      </c>
      <c r="GO167" s="295" t="n">
        <v>67611</v>
      </c>
      <c r="GP167" s="295" t="n">
        <v>53704</v>
      </c>
      <c r="GQ167" s="295" t="n">
        <v>41833</v>
      </c>
      <c r="GR167" s="295" t="n">
        <v>38912</v>
      </c>
      <c r="GS167" s="295" t="n">
        <v>38882</v>
      </c>
      <c r="GT167" s="295" t="n">
        <v>37927</v>
      </c>
      <c r="GU167" s="295" t="n">
        <v>31882</v>
      </c>
      <c r="GV167" s="295" t="n">
        <v>23836</v>
      </c>
      <c r="GW167" s="295" t="n">
        <v>19766</v>
      </c>
      <c r="GX167" s="295" t="n">
        <v>17331</v>
      </c>
      <c r="GY167" s="295" t="n">
        <v>13919</v>
      </c>
      <c r="GZ167" s="310" t="n">
        <v>13258</v>
      </c>
      <c r="HC167" s="220" t="s">
        <v>217</v>
      </c>
      <c r="HD167" s="221" t="s">
        <v>218</v>
      </c>
      <c r="HE167" s="221" t="n">
        <v>1</v>
      </c>
      <c r="HF167" s="222" t="n">
        <f aca="false">FJ144*IC156</f>
        <v>3007.76082276585</v>
      </c>
      <c r="HG167" s="222" t="n">
        <f aca="false">AP144*IC165</f>
        <v>1299.97946602737</v>
      </c>
      <c r="HH167" s="223" t="n">
        <f aca="false">HG167/HF167</f>
        <v>0.432208391102037</v>
      </c>
      <c r="HI167" s="224" t="n">
        <f aca="false">2*HE167*HH167/(2+HE167*HH167)</f>
        <v>0.355404078600521</v>
      </c>
      <c r="HK167" s="220" t="s">
        <v>217</v>
      </c>
      <c r="HL167" s="221" t="s">
        <v>218</v>
      </c>
      <c r="HM167" s="221" t="n">
        <v>1</v>
      </c>
      <c r="HN167" s="222" t="n">
        <f aca="false">GE144*IJ156</f>
        <v>673.520598694562</v>
      </c>
      <c r="HO167" s="222" t="n">
        <f aca="false">BU144*ID165</f>
        <v>304.754065483716</v>
      </c>
      <c r="HP167" s="223" t="n">
        <f aca="false">HO167/HN167</f>
        <v>0.452479205646271</v>
      </c>
      <c r="HQ167" s="224" t="n">
        <f aca="false">2*HM167*HP167/(2+HM167*HP167)</f>
        <v>0.368997384038602</v>
      </c>
      <c r="HS167" s="220" t="s">
        <v>217</v>
      </c>
      <c r="HT167" s="221" t="s">
        <v>218</v>
      </c>
      <c r="HU167" s="221" t="n">
        <v>1</v>
      </c>
      <c r="HV167" s="222" t="n">
        <f aca="false">GZ144*IL156</f>
        <v>2336.70504236588</v>
      </c>
      <c r="HW167" s="321" t="n">
        <f aca="false">CZ144*IE165</f>
        <v>1000.01540027137</v>
      </c>
      <c r="HX167" s="223" t="n">
        <f aca="false">HW167/HV167</f>
        <v>0.427959619267509</v>
      </c>
      <c r="HY167" s="224" t="n">
        <f aca="false">2*HU167*HX167/(2+HU167*HX167)</f>
        <v>0.352526142421282</v>
      </c>
      <c r="HZ167" s="160" t="n">
        <f aca="false">HV167+HN167-HF167</f>
        <v>2.46481829458935</v>
      </c>
      <c r="IA167" s="160" t="n">
        <f aca="false">HW167+HO167-HG167</f>
        <v>4.78999972771817</v>
      </c>
    </row>
    <row r="168" customFormat="false" ht="15" hidden="false" customHeight="false" outlineLevel="0" collapsed="false">
      <c r="A168" s="295" t="s">
        <v>494</v>
      </c>
      <c r="B168" s="295" t="n">
        <v>28765</v>
      </c>
      <c r="C168" s="295" t="n">
        <v>140</v>
      </c>
      <c r="D168" s="295" t="n">
        <v>4729</v>
      </c>
      <c r="E168" s="295" t="n">
        <v>742</v>
      </c>
      <c r="F168" s="295" t="n">
        <v>7739</v>
      </c>
      <c r="G168" s="295" t="n">
        <v>5373</v>
      </c>
      <c r="H168" s="295" t="n">
        <v>2531</v>
      </c>
      <c r="I168" s="295" t="n">
        <v>664</v>
      </c>
      <c r="J168" s="295" t="n">
        <v>49</v>
      </c>
      <c r="K168" s="295" t="n">
        <v>7</v>
      </c>
      <c r="L168" s="310" t="n">
        <v>113</v>
      </c>
      <c r="N168" s="295" t="s">
        <v>494</v>
      </c>
      <c r="O168" s="295" t="n">
        <v>923</v>
      </c>
      <c r="P168" s="295" t="n">
        <v>205</v>
      </c>
      <c r="Q168" s="295" t="n">
        <v>58</v>
      </c>
      <c r="R168" s="295" t="n">
        <v>108</v>
      </c>
      <c r="S168" s="295" t="n">
        <v>371</v>
      </c>
      <c r="T168" s="295" t="n">
        <v>21</v>
      </c>
      <c r="U168" s="295" t="n">
        <v>17</v>
      </c>
      <c r="V168" s="295" t="n">
        <v>9</v>
      </c>
      <c r="W168" s="295" t="n">
        <v>6</v>
      </c>
      <c r="X168" s="295" t="n">
        <v>26</v>
      </c>
      <c r="Y168" s="295" t="n">
        <v>51</v>
      </c>
      <c r="Z168" s="295" t="n">
        <v>104</v>
      </c>
      <c r="AA168" s="310" t="n">
        <v>118</v>
      </c>
      <c r="AB168" s="295"/>
      <c r="AC168" s="295" t="s">
        <v>494</v>
      </c>
      <c r="AD168" s="295" t="n">
        <v>104</v>
      </c>
      <c r="AE168" s="295" t="n">
        <v>103</v>
      </c>
      <c r="AF168" s="295" t="n">
        <v>107</v>
      </c>
      <c r="AG168" s="295" t="n">
        <v>156</v>
      </c>
      <c r="AH168" s="295" t="n">
        <v>240</v>
      </c>
      <c r="AI168" s="295" t="n">
        <v>383</v>
      </c>
      <c r="AJ168" s="295" t="n">
        <v>560</v>
      </c>
      <c r="AK168" s="295" t="n">
        <v>693</v>
      </c>
      <c r="AL168" s="295" t="n">
        <v>827</v>
      </c>
      <c r="AM168" s="295" t="n">
        <v>1116</v>
      </c>
      <c r="AN168" s="295" t="n">
        <v>1368</v>
      </c>
      <c r="AO168" s="295" t="n">
        <v>123</v>
      </c>
      <c r="AP168" s="295" t="n">
        <v>1589</v>
      </c>
      <c r="AQ168" s="310" t="n">
        <v>31</v>
      </c>
      <c r="AS168" s="295" t="s">
        <v>494</v>
      </c>
      <c r="AT168" s="295" t="n">
        <v>5033</v>
      </c>
      <c r="AU168" s="295" t="n">
        <v>108</v>
      </c>
      <c r="AV168" s="295" t="n">
        <v>31</v>
      </c>
      <c r="AW168" s="295" t="n">
        <v>56</v>
      </c>
      <c r="AX168" s="295" t="n">
        <v>195</v>
      </c>
      <c r="AY168" s="295" t="n">
        <v>12</v>
      </c>
      <c r="AZ168" s="295" t="n">
        <v>11</v>
      </c>
      <c r="BA168" s="295" t="n">
        <v>5</v>
      </c>
      <c r="BB168" s="295" t="n">
        <v>4</v>
      </c>
      <c r="BC168" s="295" t="n">
        <v>15</v>
      </c>
      <c r="BD168" s="295" t="n">
        <v>30</v>
      </c>
      <c r="BE168" s="295" t="n">
        <v>73</v>
      </c>
      <c r="BF168" s="310" t="n">
        <v>87</v>
      </c>
      <c r="BG168" s="295"/>
      <c r="BH168" s="295" t="s">
        <v>494</v>
      </c>
      <c r="BI168" s="295" t="n">
        <v>78</v>
      </c>
      <c r="BJ168" s="295" t="n">
        <v>64</v>
      </c>
      <c r="BK168" s="295" t="n">
        <v>65</v>
      </c>
      <c r="BL168" s="295" t="n">
        <v>84</v>
      </c>
      <c r="BM168" s="295" t="n">
        <v>137</v>
      </c>
      <c r="BN168" s="295" t="n">
        <v>233</v>
      </c>
      <c r="BO168" s="295" t="n">
        <v>365</v>
      </c>
      <c r="BP168" s="295" t="n">
        <v>443</v>
      </c>
      <c r="BQ168" s="295" t="n">
        <v>499</v>
      </c>
      <c r="BR168" s="295" t="n">
        <v>679</v>
      </c>
      <c r="BS168" s="295" t="n">
        <v>739</v>
      </c>
      <c r="BT168" s="295" t="n">
        <v>612</v>
      </c>
      <c r="BU168" s="295" t="n">
        <v>576</v>
      </c>
      <c r="BV168" s="310" t="n">
        <v>27</v>
      </c>
      <c r="BX168" s="295" t="s">
        <v>494</v>
      </c>
      <c r="BY168" s="295" t="n">
        <v>4195</v>
      </c>
      <c r="BZ168" s="295" t="n">
        <v>95</v>
      </c>
      <c r="CA168" s="295" t="n">
        <v>27</v>
      </c>
      <c r="CB168" s="295" t="n">
        <v>52</v>
      </c>
      <c r="CC168" s="295" t="n">
        <v>174</v>
      </c>
      <c r="CD168" s="295" t="n">
        <v>9</v>
      </c>
      <c r="CE168" s="295" t="n">
        <v>6</v>
      </c>
      <c r="CF168" s="295" t="n">
        <v>4</v>
      </c>
      <c r="CG168" s="295" t="n">
        <v>2</v>
      </c>
      <c r="CH168" s="295" t="n">
        <v>11</v>
      </c>
      <c r="CI168" s="295" t="n">
        <v>21</v>
      </c>
      <c r="CJ168" s="295" t="n">
        <v>31</v>
      </c>
      <c r="CK168" s="310" t="n">
        <v>31</v>
      </c>
      <c r="CL168" s="295"/>
      <c r="CM168" s="295" t="s">
        <v>494</v>
      </c>
      <c r="CN168" s="295" t="n">
        <v>26</v>
      </c>
      <c r="CO168" s="295" t="n">
        <v>39</v>
      </c>
      <c r="CP168" s="295" t="n">
        <v>42</v>
      </c>
      <c r="CQ168" s="295" t="n">
        <v>72</v>
      </c>
      <c r="CR168" s="295" t="n">
        <v>103</v>
      </c>
      <c r="CS168" s="295" t="n">
        <v>150</v>
      </c>
      <c r="CT168" s="295" t="n">
        <v>195</v>
      </c>
      <c r="CU168" s="295" t="n">
        <v>250</v>
      </c>
      <c r="CV168" s="295" t="n">
        <v>328</v>
      </c>
      <c r="CW168" s="295" t="n">
        <v>437</v>
      </c>
      <c r="CX168" s="295" t="n">
        <v>629</v>
      </c>
      <c r="CY168" s="295" t="n">
        <v>618</v>
      </c>
      <c r="CZ168" s="295" t="n">
        <v>1013</v>
      </c>
      <c r="DA168" s="310" t="n">
        <v>4</v>
      </c>
      <c r="DD168" s="322" t="s">
        <v>495</v>
      </c>
      <c r="DE168" s="322" t="n">
        <v>33</v>
      </c>
      <c r="DF168" s="322" t="n">
        <v>102</v>
      </c>
      <c r="DG168" s="322" t="n">
        <v>8</v>
      </c>
      <c r="DH168" s="322" t="n">
        <v>3</v>
      </c>
      <c r="DI168" s="322" t="n">
        <v>6</v>
      </c>
      <c r="DJ168" s="322" t="n">
        <v>9</v>
      </c>
      <c r="DK168" s="322" t="n">
        <v>13</v>
      </c>
      <c r="DL168" s="322" t="n">
        <v>32</v>
      </c>
      <c r="DM168" s="322" t="n">
        <v>101</v>
      </c>
      <c r="DN168" s="322" t="n">
        <v>224</v>
      </c>
      <c r="DO168" s="323" t="n">
        <v>870</v>
      </c>
      <c r="DQ168" s="322" t="s">
        <v>495</v>
      </c>
      <c r="DR168" s="322" t="n">
        <v>39</v>
      </c>
      <c r="DS168" s="322" t="n">
        <v>109</v>
      </c>
      <c r="DT168" s="322" t="n">
        <v>6</v>
      </c>
      <c r="DU168" s="322" t="n">
        <v>3</v>
      </c>
      <c r="DV168" s="322" t="n">
        <v>9</v>
      </c>
      <c r="DW168" s="322" t="n">
        <v>12</v>
      </c>
      <c r="DX168" s="322" t="n">
        <v>17</v>
      </c>
      <c r="DY168" s="322" t="n">
        <v>41</v>
      </c>
      <c r="DZ168" s="322" t="n">
        <v>125</v>
      </c>
      <c r="EA168" s="322" t="n">
        <v>315</v>
      </c>
      <c r="EB168" s="323" t="n">
        <v>1092</v>
      </c>
      <c r="ED168" s="322" t="s">
        <v>495</v>
      </c>
      <c r="EE168" s="322" t="n">
        <v>26</v>
      </c>
      <c r="EF168" s="322" t="n">
        <v>95</v>
      </c>
      <c r="EG168" s="322" t="n">
        <v>11</v>
      </c>
      <c r="EH168" s="322" t="n">
        <v>3</v>
      </c>
      <c r="EI168" s="322" t="n">
        <v>3</v>
      </c>
      <c r="EJ168" s="322" t="n">
        <v>6</v>
      </c>
      <c r="EK168" s="322" t="n">
        <v>10</v>
      </c>
      <c r="EL168" s="322" t="n">
        <v>21</v>
      </c>
      <c r="EM168" s="322" t="n">
        <v>73</v>
      </c>
      <c r="EN168" s="322" t="n">
        <v>141</v>
      </c>
      <c r="EO168" s="323" t="n">
        <v>713</v>
      </c>
      <c r="ER168" s="322" t="s">
        <v>495</v>
      </c>
      <c r="ES168" s="322" t="n">
        <v>122531</v>
      </c>
      <c r="ET168" s="322" t="n">
        <v>11974</v>
      </c>
      <c r="EU168" s="322" t="n">
        <v>11765</v>
      </c>
      <c r="EV168" s="322" t="n">
        <v>12454</v>
      </c>
      <c r="EW168" s="322" t="n">
        <v>12378</v>
      </c>
      <c r="EX168" s="322" t="n">
        <v>9719</v>
      </c>
      <c r="EY168" s="322" t="n">
        <v>8737</v>
      </c>
      <c r="EZ168" s="322" t="n">
        <v>9863</v>
      </c>
      <c r="FA168" s="322" t="n">
        <v>9263</v>
      </c>
      <c r="FB168" s="322" t="n">
        <v>9741</v>
      </c>
      <c r="FC168" s="322" t="n">
        <v>8878</v>
      </c>
      <c r="FD168" s="322" t="n">
        <v>6345</v>
      </c>
      <c r="FE168" s="322" t="n">
        <v>4247</v>
      </c>
      <c r="FF168" s="322" t="n">
        <v>2712</v>
      </c>
      <c r="FG168" s="322" t="n">
        <v>1851</v>
      </c>
      <c r="FH168" s="322" t="n">
        <v>1236</v>
      </c>
      <c r="FI168" s="322" t="n">
        <v>787</v>
      </c>
      <c r="FJ168" s="323" t="n">
        <v>581</v>
      </c>
      <c r="FM168" s="322" t="s">
        <v>495</v>
      </c>
      <c r="FN168" s="322" t="n">
        <v>62448</v>
      </c>
      <c r="FO168" s="322" t="n">
        <v>6045</v>
      </c>
      <c r="FP168" s="322" t="n">
        <v>6011</v>
      </c>
      <c r="FQ168" s="322" t="n">
        <v>6288</v>
      </c>
      <c r="FR168" s="322" t="n">
        <v>6288</v>
      </c>
      <c r="FS168" s="322" t="n">
        <v>5071</v>
      </c>
      <c r="FT168" s="322" t="n">
        <v>4478</v>
      </c>
      <c r="FU168" s="322" t="n">
        <v>4848</v>
      </c>
      <c r="FV168" s="322" t="n">
        <v>4593</v>
      </c>
      <c r="FW168" s="322" t="n">
        <v>5023</v>
      </c>
      <c r="FX168" s="322" t="n">
        <v>4767</v>
      </c>
      <c r="FY168" s="322" t="n">
        <v>3327</v>
      </c>
      <c r="FZ168" s="322" t="n">
        <v>2278</v>
      </c>
      <c r="GA168" s="322" t="n">
        <v>1402</v>
      </c>
      <c r="GB168" s="322" t="n">
        <v>887</v>
      </c>
      <c r="GC168" s="322" t="n">
        <v>574</v>
      </c>
      <c r="GD168" s="322" t="n">
        <v>336</v>
      </c>
      <c r="GE168" s="323" t="n">
        <v>232</v>
      </c>
      <c r="GH168" s="322" t="s">
        <v>495</v>
      </c>
      <c r="GI168" s="322" t="n">
        <v>60083</v>
      </c>
      <c r="GJ168" s="322" t="n">
        <v>5929</v>
      </c>
      <c r="GK168" s="322" t="n">
        <v>5754</v>
      </c>
      <c r="GL168" s="322" t="n">
        <v>6166</v>
      </c>
      <c r="GM168" s="322" t="n">
        <v>6090</v>
      </c>
      <c r="GN168" s="322" t="n">
        <v>4648</v>
      </c>
      <c r="GO168" s="322" t="n">
        <v>4259</v>
      </c>
      <c r="GP168" s="322" t="n">
        <v>5015</v>
      </c>
      <c r="GQ168" s="322" t="n">
        <v>4670</v>
      </c>
      <c r="GR168" s="322" t="n">
        <v>4718</v>
      </c>
      <c r="GS168" s="322" t="n">
        <v>4111</v>
      </c>
      <c r="GT168" s="322" t="n">
        <v>3018</v>
      </c>
      <c r="GU168" s="322" t="n">
        <v>1969</v>
      </c>
      <c r="GV168" s="322" t="n">
        <v>1310</v>
      </c>
      <c r="GW168" s="322" t="n">
        <v>964</v>
      </c>
      <c r="GX168" s="322" t="n">
        <v>662</v>
      </c>
      <c r="GY168" s="322" t="n">
        <v>451</v>
      </c>
      <c r="GZ168" s="323" t="n">
        <v>349</v>
      </c>
    </row>
    <row r="169" customFormat="false" ht="15" hidden="false" customHeight="false" outlineLevel="0" collapsed="false">
      <c r="A169" s="295" t="s">
        <v>495</v>
      </c>
      <c r="B169" s="295" t="n">
        <v>2551</v>
      </c>
      <c r="C169" s="295" t="n">
        <v>5</v>
      </c>
      <c r="D169" s="295" t="n">
        <v>382</v>
      </c>
      <c r="E169" s="295" t="n">
        <v>717</v>
      </c>
      <c r="F169" s="295" t="n">
        <v>641</v>
      </c>
      <c r="G169" s="295" t="n">
        <v>485</v>
      </c>
      <c r="H169" s="295" t="n">
        <v>253</v>
      </c>
      <c r="I169" s="295" t="n">
        <v>63</v>
      </c>
      <c r="J169" s="295" t="n">
        <v>4</v>
      </c>
      <c r="K169" s="295" t="n">
        <v>0</v>
      </c>
      <c r="L169" s="310" t="n">
        <v>1</v>
      </c>
      <c r="N169" s="295" t="s">
        <v>495</v>
      </c>
      <c r="O169" s="295" t="n">
        <v>402</v>
      </c>
      <c r="P169" s="295" t="n">
        <v>11</v>
      </c>
      <c r="Q169" s="295" t="n">
        <v>8</v>
      </c>
      <c r="R169" s="295" t="n">
        <v>7</v>
      </c>
      <c r="S169" s="295" t="n">
        <v>26</v>
      </c>
      <c r="T169" s="295" t="n">
        <v>3</v>
      </c>
      <c r="U169" s="295" t="n">
        <v>1</v>
      </c>
      <c r="V169" s="295" t="n">
        <v>2</v>
      </c>
      <c r="W169" s="295" t="n">
        <v>2</v>
      </c>
      <c r="X169" s="295" t="n">
        <v>3</v>
      </c>
      <c r="Y169" s="295" t="n">
        <v>4</v>
      </c>
      <c r="Z169" s="295" t="n">
        <v>5</v>
      </c>
      <c r="AA169" s="310" t="n">
        <v>8</v>
      </c>
      <c r="AB169" s="295"/>
      <c r="AC169" s="295" t="s">
        <v>495</v>
      </c>
      <c r="AD169" s="295" t="n">
        <v>14</v>
      </c>
      <c r="AE169" s="295" t="n">
        <v>3</v>
      </c>
      <c r="AF169" s="295" t="n">
        <v>5</v>
      </c>
      <c r="AG169" s="295" t="n">
        <v>20</v>
      </c>
      <c r="AH169" s="295" t="n">
        <v>23</v>
      </c>
      <c r="AI169" s="295" t="n">
        <v>25</v>
      </c>
      <c r="AJ169" s="295" t="n">
        <v>30</v>
      </c>
      <c r="AK169" s="295" t="n">
        <v>40</v>
      </c>
      <c r="AL169" s="295" t="n">
        <v>33</v>
      </c>
      <c r="AM169" s="295" t="n">
        <v>36</v>
      </c>
      <c r="AN169" s="295" t="n">
        <v>48</v>
      </c>
      <c r="AO169" s="295" t="n">
        <v>39</v>
      </c>
      <c r="AP169" s="295" t="n">
        <v>32</v>
      </c>
      <c r="AQ169" s="310" t="n">
        <v>0</v>
      </c>
      <c r="AS169" s="295" t="s">
        <v>495</v>
      </c>
      <c r="AT169" s="295" t="n">
        <v>245</v>
      </c>
      <c r="AU169" s="295" t="n">
        <v>5</v>
      </c>
      <c r="AV169" s="295" t="n">
        <v>6</v>
      </c>
      <c r="AW169" s="295" t="n">
        <v>3</v>
      </c>
      <c r="AX169" s="295" t="n">
        <v>14</v>
      </c>
      <c r="AY169" s="295" t="n">
        <v>2</v>
      </c>
      <c r="AZ169" s="295" t="n">
        <v>0</v>
      </c>
      <c r="BA169" s="295" t="n">
        <v>1</v>
      </c>
      <c r="BB169" s="295" t="n">
        <v>0</v>
      </c>
      <c r="BC169" s="295" t="n">
        <v>2</v>
      </c>
      <c r="BD169" s="295" t="n">
        <v>2</v>
      </c>
      <c r="BE169" s="295" t="n">
        <v>3</v>
      </c>
      <c r="BF169" s="310" t="n">
        <v>7</v>
      </c>
      <c r="BG169" s="295"/>
      <c r="BH169" s="295" t="s">
        <v>495</v>
      </c>
      <c r="BI169" s="295" t="n">
        <v>9</v>
      </c>
      <c r="BJ169" s="295" t="n">
        <v>2</v>
      </c>
      <c r="BK169" s="295" t="n">
        <v>4</v>
      </c>
      <c r="BL169" s="295" t="n">
        <v>12</v>
      </c>
      <c r="BM169" s="295" t="n">
        <v>15</v>
      </c>
      <c r="BN169" s="295" t="n">
        <v>18</v>
      </c>
      <c r="BO169" s="295" t="n">
        <v>18</v>
      </c>
      <c r="BP169" s="295" t="n">
        <v>28</v>
      </c>
      <c r="BQ169" s="295" t="n">
        <v>22</v>
      </c>
      <c r="BR169" s="295" t="n">
        <v>24</v>
      </c>
      <c r="BS169" s="295" t="n">
        <v>25</v>
      </c>
      <c r="BT169" s="295" t="n">
        <v>21</v>
      </c>
      <c r="BU169" s="295" t="n">
        <v>16</v>
      </c>
      <c r="BV169" s="310" t="n">
        <v>0</v>
      </c>
      <c r="BX169" s="295" t="s">
        <v>495</v>
      </c>
      <c r="BY169" s="295" t="n">
        <v>157</v>
      </c>
      <c r="BZ169" s="295" t="n">
        <v>6</v>
      </c>
      <c r="CA169" s="295" t="n">
        <v>2</v>
      </c>
      <c r="CB169" s="295" t="n">
        <v>4</v>
      </c>
      <c r="CC169" s="295" t="n">
        <v>12</v>
      </c>
      <c r="CD169" s="295" t="n">
        <v>1</v>
      </c>
      <c r="CE169" s="295" t="n">
        <v>1</v>
      </c>
      <c r="CF169" s="295" t="n">
        <v>1</v>
      </c>
      <c r="CG169" s="295" t="n">
        <v>2</v>
      </c>
      <c r="CH169" s="295" t="n">
        <v>1</v>
      </c>
      <c r="CI169" s="295" t="n">
        <v>2</v>
      </c>
      <c r="CJ169" s="295" t="n">
        <v>2</v>
      </c>
      <c r="CK169" s="310" t="n">
        <v>1</v>
      </c>
      <c r="CL169" s="295"/>
      <c r="CM169" s="295" t="s">
        <v>495</v>
      </c>
      <c r="CN169" s="295" t="n">
        <v>5</v>
      </c>
      <c r="CO169" s="295" t="n">
        <v>1</v>
      </c>
      <c r="CP169" s="295" t="n">
        <v>1</v>
      </c>
      <c r="CQ169" s="295" t="n">
        <v>8</v>
      </c>
      <c r="CR169" s="295" t="n">
        <v>8</v>
      </c>
      <c r="CS169" s="295" t="n">
        <v>7</v>
      </c>
      <c r="CT169" s="295" t="n">
        <v>12</v>
      </c>
      <c r="CU169" s="295" t="n">
        <v>12</v>
      </c>
      <c r="CV169" s="295" t="n">
        <v>11</v>
      </c>
      <c r="CW169" s="295" t="n">
        <v>12</v>
      </c>
      <c r="CX169" s="295" t="n">
        <v>23</v>
      </c>
      <c r="CY169" s="295" t="n">
        <v>18</v>
      </c>
      <c r="CZ169" s="295" t="n">
        <v>16</v>
      </c>
      <c r="DA169" s="310" t="n">
        <v>0</v>
      </c>
      <c r="DD169" s="219" t="s">
        <v>497</v>
      </c>
      <c r="DQ169" s="219" t="s">
        <v>533</v>
      </c>
      <c r="ED169" s="219" t="s">
        <v>533</v>
      </c>
      <c r="ER169" s="219" t="s">
        <v>540</v>
      </c>
      <c r="FM169" s="219" t="s">
        <v>540</v>
      </c>
      <c r="GH169" s="219" t="s">
        <v>540</v>
      </c>
    </row>
    <row r="170" customFormat="false" ht="15" hidden="false" customHeight="false" outlineLevel="0" collapsed="false">
      <c r="A170" s="295" t="s">
        <v>496</v>
      </c>
      <c r="B170" s="295" t="n">
        <v>246</v>
      </c>
      <c r="C170" s="295" t="n">
        <v>1</v>
      </c>
      <c r="D170" s="295" t="n">
        <v>31</v>
      </c>
      <c r="E170" s="295" t="n">
        <v>68</v>
      </c>
      <c r="F170" s="295" t="n">
        <v>57</v>
      </c>
      <c r="G170" s="295" t="n">
        <v>34</v>
      </c>
      <c r="H170" s="295" t="n">
        <v>27</v>
      </c>
      <c r="I170" s="295" t="n">
        <v>5</v>
      </c>
      <c r="J170" s="295" t="n">
        <v>1</v>
      </c>
      <c r="K170" s="295" t="n">
        <v>0</v>
      </c>
      <c r="L170" s="310" t="n">
        <v>22</v>
      </c>
      <c r="N170" s="295" t="s">
        <v>496</v>
      </c>
      <c r="O170" s="295" t="n">
        <v>632</v>
      </c>
      <c r="P170" s="295" t="n">
        <v>0</v>
      </c>
      <c r="Q170" s="295" t="n">
        <v>1</v>
      </c>
      <c r="R170" s="295" t="n">
        <v>3</v>
      </c>
      <c r="S170" s="295" t="n">
        <v>4</v>
      </c>
      <c r="T170" s="295" t="n">
        <v>2</v>
      </c>
      <c r="U170" s="295" t="n">
        <v>2</v>
      </c>
      <c r="V170" s="295" t="n">
        <v>1</v>
      </c>
      <c r="W170" s="295" t="n">
        <v>1</v>
      </c>
      <c r="X170" s="295" t="n">
        <v>3</v>
      </c>
      <c r="Y170" s="295" t="n">
        <v>3</v>
      </c>
      <c r="Z170" s="295" t="n">
        <v>18</v>
      </c>
      <c r="AA170" s="310" t="n">
        <v>14</v>
      </c>
      <c r="AB170" s="295"/>
      <c r="AC170" s="295" t="s">
        <v>496</v>
      </c>
      <c r="AD170" s="295" t="n">
        <v>15</v>
      </c>
      <c r="AE170" s="295" t="n">
        <v>25</v>
      </c>
      <c r="AF170" s="295" t="n">
        <v>22</v>
      </c>
      <c r="AG170" s="295" t="n">
        <v>21</v>
      </c>
      <c r="AH170" s="295" t="n">
        <v>31</v>
      </c>
      <c r="AI170" s="295" t="n">
        <v>48</v>
      </c>
      <c r="AJ170" s="295" t="n">
        <v>49</v>
      </c>
      <c r="AK170" s="295" t="n">
        <v>64</v>
      </c>
      <c r="AL170" s="295" t="n">
        <v>62</v>
      </c>
      <c r="AM170" s="295" t="n">
        <v>60</v>
      </c>
      <c r="AN170" s="295" t="n">
        <v>55</v>
      </c>
      <c r="AO170" s="295" t="n">
        <v>59</v>
      </c>
      <c r="AP170" s="295" t="n">
        <v>46</v>
      </c>
      <c r="AQ170" s="310" t="n">
        <v>27</v>
      </c>
      <c r="AS170" s="295" t="s">
        <v>496</v>
      </c>
      <c r="AT170" s="295" t="n">
        <v>446</v>
      </c>
      <c r="AU170" s="295" t="n">
        <v>0</v>
      </c>
      <c r="AV170" s="295" t="n">
        <v>0</v>
      </c>
      <c r="AW170" s="295" t="n">
        <v>3</v>
      </c>
      <c r="AX170" s="295" t="n">
        <v>3</v>
      </c>
      <c r="AY170" s="295" t="n">
        <v>0</v>
      </c>
      <c r="AZ170" s="295" t="n">
        <v>2</v>
      </c>
      <c r="BA170" s="295" t="n">
        <v>1</v>
      </c>
      <c r="BB170" s="295" t="n">
        <v>0</v>
      </c>
      <c r="BC170" s="295" t="n">
        <v>1</v>
      </c>
      <c r="BD170" s="295" t="n">
        <v>2</v>
      </c>
      <c r="BE170" s="295" t="n">
        <v>12</v>
      </c>
      <c r="BF170" s="310" t="n">
        <v>9</v>
      </c>
      <c r="BG170" s="295"/>
      <c r="BH170" s="295" t="s">
        <v>496</v>
      </c>
      <c r="BI170" s="295" t="n">
        <v>12</v>
      </c>
      <c r="BJ170" s="295" t="n">
        <v>18</v>
      </c>
      <c r="BK170" s="295" t="n">
        <v>19</v>
      </c>
      <c r="BL170" s="295" t="n">
        <v>17</v>
      </c>
      <c r="BM170" s="295" t="n">
        <v>23</v>
      </c>
      <c r="BN170" s="295" t="n">
        <v>38</v>
      </c>
      <c r="BO170" s="295" t="n">
        <v>40</v>
      </c>
      <c r="BP170" s="295" t="n">
        <v>55</v>
      </c>
      <c r="BQ170" s="295" t="n">
        <v>45</v>
      </c>
      <c r="BR170" s="295" t="n">
        <v>49</v>
      </c>
      <c r="BS170" s="295" t="n">
        <v>36</v>
      </c>
      <c r="BT170" s="295" t="n">
        <v>27</v>
      </c>
      <c r="BU170" s="295" t="n">
        <v>20</v>
      </c>
      <c r="BV170" s="310" t="n">
        <v>17</v>
      </c>
      <c r="BX170" s="295" t="s">
        <v>496</v>
      </c>
      <c r="BY170" s="295" t="n">
        <v>182</v>
      </c>
      <c r="BZ170" s="295" t="n">
        <v>0</v>
      </c>
      <c r="CA170" s="295" t="n">
        <v>1</v>
      </c>
      <c r="CB170" s="295" t="n">
        <v>0</v>
      </c>
      <c r="CC170" s="295" t="n">
        <v>1</v>
      </c>
      <c r="CD170" s="295" t="n">
        <v>2</v>
      </c>
      <c r="CE170" s="295" t="n">
        <v>0</v>
      </c>
      <c r="CF170" s="295" t="n">
        <v>0</v>
      </c>
      <c r="CG170" s="295" t="n">
        <v>1</v>
      </c>
      <c r="CH170" s="295" t="n">
        <v>2</v>
      </c>
      <c r="CI170" s="295" t="n">
        <v>1</v>
      </c>
      <c r="CJ170" s="295" t="n">
        <v>6</v>
      </c>
      <c r="CK170" s="310" t="n">
        <v>5</v>
      </c>
      <c r="CL170" s="295"/>
      <c r="CM170" s="295" t="s">
        <v>496</v>
      </c>
      <c r="CN170" s="295" t="n">
        <v>3</v>
      </c>
      <c r="CO170" s="295" t="n">
        <v>7</v>
      </c>
      <c r="CP170" s="295" t="n">
        <v>3</v>
      </c>
      <c r="CQ170" s="295" t="n">
        <v>4</v>
      </c>
      <c r="CR170" s="295" t="n">
        <v>8</v>
      </c>
      <c r="CS170" s="295" t="n">
        <v>10</v>
      </c>
      <c r="CT170" s="295" t="n">
        <v>9</v>
      </c>
      <c r="CU170" s="295" t="n">
        <v>8</v>
      </c>
      <c r="CV170" s="295" t="n">
        <v>17</v>
      </c>
      <c r="CW170" s="295" t="n">
        <v>11</v>
      </c>
      <c r="CX170" s="295" t="n">
        <v>19</v>
      </c>
      <c r="CY170" s="295" t="n">
        <v>31</v>
      </c>
      <c r="CZ170" s="295" t="n">
        <v>26</v>
      </c>
      <c r="DA170" s="310" t="n">
        <v>8</v>
      </c>
      <c r="DD170" s="219" t="s">
        <v>500</v>
      </c>
      <c r="DQ170" s="219" t="s">
        <v>534</v>
      </c>
      <c r="ED170" s="219" t="s">
        <v>534</v>
      </c>
    </row>
    <row r="171" customFormat="false" ht="15" hidden="false" customHeight="false" outlineLevel="0" collapsed="false">
      <c r="A171" s="322" t="s">
        <v>498</v>
      </c>
      <c r="B171" s="322" t="n">
        <v>1925</v>
      </c>
      <c r="C171" s="322" t="n">
        <v>7</v>
      </c>
      <c r="D171" s="322" t="n">
        <v>257</v>
      </c>
      <c r="E171" s="322" t="n">
        <v>333</v>
      </c>
      <c r="F171" s="322" t="n">
        <v>311</v>
      </c>
      <c r="G171" s="322" t="n">
        <v>214</v>
      </c>
      <c r="H171" s="322" t="n">
        <v>121</v>
      </c>
      <c r="I171" s="322" t="n">
        <v>38</v>
      </c>
      <c r="J171" s="322" t="n">
        <v>1</v>
      </c>
      <c r="K171" s="322" t="n">
        <v>1</v>
      </c>
      <c r="L171" s="323" t="n">
        <v>642</v>
      </c>
      <c r="N171" s="322" t="s">
        <v>498</v>
      </c>
      <c r="O171" s="322" t="n">
        <v>717</v>
      </c>
      <c r="P171" s="322" t="n">
        <v>22</v>
      </c>
      <c r="Q171" s="322" t="n">
        <v>5</v>
      </c>
      <c r="R171" s="322" t="n">
        <v>4</v>
      </c>
      <c r="S171" s="322" t="n">
        <v>31</v>
      </c>
      <c r="T171" s="322" t="n">
        <v>1</v>
      </c>
      <c r="U171" s="322" t="n">
        <v>0</v>
      </c>
      <c r="V171" s="322" t="n">
        <v>2</v>
      </c>
      <c r="W171" s="322" t="n">
        <v>2</v>
      </c>
      <c r="X171" s="322" t="n">
        <v>3</v>
      </c>
      <c r="Y171" s="322" t="n">
        <v>3</v>
      </c>
      <c r="Z171" s="322" t="n">
        <v>13</v>
      </c>
      <c r="AA171" s="323" t="n">
        <v>17</v>
      </c>
      <c r="AB171" s="322"/>
      <c r="AC171" s="322" t="s">
        <v>498</v>
      </c>
      <c r="AD171" s="322" t="n">
        <v>22</v>
      </c>
      <c r="AE171" s="322" t="n">
        <v>30</v>
      </c>
      <c r="AF171" s="322" t="n">
        <v>26</v>
      </c>
      <c r="AG171" s="322" t="n">
        <v>34</v>
      </c>
      <c r="AH171" s="322" t="n">
        <v>42</v>
      </c>
      <c r="AI171" s="322" t="n">
        <v>61</v>
      </c>
      <c r="AJ171" s="322" t="n">
        <v>58</v>
      </c>
      <c r="AK171" s="322" t="n">
        <v>66</v>
      </c>
      <c r="AL171" s="322" t="n">
        <v>57</v>
      </c>
      <c r="AM171" s="322" t="n">
        <v>55</v>
      </c>
      <c r="AN171" s="322" t="n">
        <v>52</v>
      </c>
      <c r="AO171" s="322" t="n">
        <v>43</v>
      </c>
      <c r="AP171" s="322" t="n">
        <v>63</v>
      </c>
      <c r="AQ171" s="323" t="n">
        <v>36</v>
      </c>
      <c r="AS171" s="322" t="s">
        <v>498</v>
      </c>
      <c r="AT171" s="322" t="n">
        <v>540</v>
      </c>
      <c r="AU171" s="322" t="n">
        <v>14</v>
      </c>
      <c r="AV171" s="322" t="n">
        <v>3</v>
      </c>
      <c r="AW171" s="322" t="n">
        <v>3</v>
      </c>
      <c r="AX171" s="322" t="n">
        <v>20</v>
      </c>
      <c r="AY171" s="322" t="n">
        <v>1</v>
      </c>
      <c r="AZ171" s="322" t="n">
        <v>0</v>
      </c>
      <c r="BA171" s="322" t="n">
        <v>0</v>
      </c>
      <c r="BB171" s="322" t="n">
        <v>2</v>
      </c>
      <c r="BC171" s="322" t="n">
        <v>2</v>
      </c>
      <c r="BD171" s="322" t="n">
        <v>1</v>
      </c>
      <c r="BE171" s="322" t="n">
        <v>12</v>
      </c>
      <c r="BF171" s="323" t="n">
        <v>14</v>
      </c>
      <c r="BG171" s="322"/>
      <c r="BH171" s="322" t="s">
        <v>498</v>
      </c>
      <c r="BI171" s="322" t="n">
        <v>14</v>
      </c>
      <c r="BJ171" s="322" t="n">
        <v>27</v>
      </c>
      <c r="BK171" s="322" t="n">
        <v>19</v>
      </c>
      <c r="BL171" s="322" t="n">
        <v>27</v>
      </c>
      <c r="BM171" s="322" t="n">
        <v>40</v>
      </c>
      <c r="BN171" s="322" t="n">
        <v>56</v>
      </c>
      <c r="BO171" s="322" t="n">
        <v>49</v>
      </c>
      <c r="BP171" s="322" t="n">
        <v>55</v>
      </c>
      <c r="BQ171" s="322" t="n">
        <v>46</v>
      </c>
      <c r="BR171" s="322" t="n">
        <v>39</v>
      </c>
      <c r="BS171" s="322" t="n">
        <v>37</v>
      </c>
      <c r="BT171" s="322" t="n">
        <v>23</v>
      </c>
      <c r="BU171" s="322" t="n">
        <v>28</v>
      </c>
      <c r="BV171" s="323" t="n">
        <v>28</v>
      </c>
      <c r="BX171" s="322" t="s">
        <v>498</v>
      </c>
      <c r="BY171" s="322" t="n">
        <v>171</v>
      </c>
      <c r="BZ171" s="322" t="n">
        <v>8</v>
      </c>
      <c r="CA171" s="322" t="n">
        <v>2</v>
      </c>
      <c r="CB171" s="322" t="n">
        <v>1</v>
      </c>
      <c r="CC171" s="322" t="n">
        <v>11</v>
      </c>
      <c r="CD171" s="322" t="n">
        <v>0</v>
      </c>
      <c r="CE171" s="322" t="n">
        <v>0</v>
      </c>
      <c r="CF171" s="322" t="n">
        <v>2</v>
      </c>
      <c r="CG171" s="322" t="n">
        <v>0</v>
      </c>
      <c r="CH171" s="322" t="n">
        <v>1</v>
      </c>
      <c r="CI171" s="322" t="n">
        <v>2</v>
      </c>
      <c r="CJ171" s="322" t="n">
        <v>1</v>
      </c>
      <c r="CK171" s="323" t="n">
        <v>3</v>
      </c>
      <c r="CL171" s="322"/>
      <c r="CM171" s="322" t="s">
        <v>498</v>
      </c>
      <c r="CN171" s="322" t="n">
        <v>8</v>
      </c>
      <c r="CO171" s="322" t="n">
        <v>3</v>
      </c>
      <c r="CP171" s="322" t="n">
        <v>7</v>
      </c>
      <c r="CQ171" s="322" t="n">
        <v>7</v>
      </c>
      <c r="CR171" s="322" t="n">
        <v>2</v>
      </c>
      <c r="CS171" s="322" t="n">
        <v>5</v>
      </c>
      <c r="CT171" s="322" t="n">
        <v>9</v>
      </c>
      <c r="CU171" s="322" t="n">
        <v>11</v>
      </c>
      <c r="CV171" s="322" t="n">
        <v>11</v>
      </c>
      <c r="CW171" s="322" t="n">
        <v>16</v>
      </c>
      <c r="CX171" s="322" t="n">
        <v>15</v>
      </c>
      <c r="CY171" s="322" t="n">
        <v>20</v>
      </c>
      <c r="CZ171" s="322" t="n">
        <v>34</v>
      </c>
      <c r="DA171" s="323" t="n">
        <v>3</v>
      </c>
      <c r="DD171" s="219" t="s">
        <v>527</v>
      </c>
      <c r="DQ171" s="219" t="s">
        <v>500</v>
      </c>
      <c r="ED171" s="219" t="s">
        <v>500</v>
      </c>
    </row>
    <row r="172" customFormat="false" ht="15" hidden="false" customHeight="false" outlineLevel="0" collapsed="false">
      <c r="N172" s="219" t="s">
        <v>541</v>
      </c>
      <c r="AC172" s="219" t="s">
        <v>541</v>
      </c>
      <c r="DD172" s="219" t="s">
        <v>499</v>
      </c>
      <c r="DQ172" s="219" t="s">
        <v>499</v>
      </c>
      <c r="ED172" s="219" t="s">
        <v>499</v>
      </c>
    </row>
    <row r="176" customFormat="false" ht="15" hidden="false" customHeight="false" outlineLevel="0" collapsed="false">
      <c r="A176" s="289" t="n">
        <v>2008</v>
      </c>
      <c r="B176" s="289" t="n">
        <v>2008</v>
      </c>
      <c r="C176" s="289" t="n">
        <v>2008</v>
      </c>
      <c r="D176" s="289" t="n">
        <v>2008</v>
      </c>
      <c r="E176" s="289" t="n">
        <v>2008</v>
      </c>
      <c r="F176" s="289" t="n">
        <v>2008</v>
      </c>
      <c r="G176" s="289" t="n">
        <v>2008</v>
      </c>
      <c r="H176" s="289" t="n">
        <v>2008</v>
      </c>
      <c r="I176" s="289" t="n">
        <v>2008</v>
      </c>
      <c r="J176" s="289" t="n">
        <v>2008</v>
      </c>
      <c r="K176" s="289" t="n">
        <v>2008</v>
      </c>
      <c r="L176" s="289" t="n">
        <v>2008</v>
      </c>
      <c r="M176" s="289" t="n">
        <v>2008</v>
      </c>
      <c r="N176" s="289" t="n">
        <v>2008</v>
      </c>
      <c r="O176" s="289" t="n">
        <v>2008</v>
      </c>
      <c r="P176" s="289" t="n">
        <v>2008</v>
      </c>
      <c r="Q176" s="289" t="n">
        <v>2008</v>
      </c>
      <c r="R176" s="289" t="n">
        <v>2008</v>
      </c>
      <c r="S176" s="289" t="n">
        <v>2008</v>
      </c>
      <c r="T176" s="289" t="n">
        <v>2008</v>
      </c>
      <c r="U176" s="289" t="n">
        <v>2008</v>
      </c>
      <c r="V176" s="289" t="n">
        <v>2008</v>
      </c>
      <c r="W176" s="289" t="n">
        <v>2008</v>
      </c>
      <c r="X176" s="289" t="n">
        <v>2008</v>
      </c>
      <c r="Y176" s="289" t="n">
        <v>2008</v>
      </c>
      <c r="Z176" s="289" t="n">
        <v>2008</v>
      </c>
      <c r="AA176" s="289" t="n">
        <v>2008</v>
      </c>
      <c r="AB176" s="289"/>
      <c r="AC176" s="289" t="n">
        <v>2008</v>
      </c>
      <c r="AD176" s="289" t="n">
        <v>2008</v>
      </c>
      <c r="AE176" s="289" t="n">
        <v>2008</v>
      </c>
      <c r="AF176" s="289" t="n">
        <v>2008</v>
      </c>
      <c r="AG176" s="289" t="n">
        <v>2008</v>
      </c>
      <c r="AH176" s="289" t="n">
        <v>2008</v>
      </c>
      <c r="AI176" s="289" t="n">
        <v>2008</v>
      </c>
      <c r="AJ176" s="289" t="n">
        <v>2008</v>
      </c>
      <c r="AK176" s="289" t="n">
        <v>2008</v>
      </c>
      <c r="AL176" s="289" t="n">
        <v>2008</v>
      </c>
      <c r="AM176" s="289" t="n">
        <v>2008</v>
      </c>
      <c r="AN176" s="289" t="n">
        <v>2008</v>
      </c>
      <c r="AO176" s="289" t="n">
        <v>2008</v>
      </c>
      <c r="AP176" s="289" t="n">
        <v>2008</v>
      </c>
      <c r="AQ176" s="289" t="n">
        <v>2008</v>
      </c>
      <c r="AR176" s="289" t="n">
        <v>2008</v>
      </c>
      <c r="AS176" s="289" t="n">
        <v>2008</v>
      </c>
      <c r="AT176" s="289" t="n">
        <v>2008</v>
      </c>
      <c r="AU176" s="289" t="n">
        <v>2008</v>
      </c>
      <c r="AV176" s="289" t="n">
        <v>2008</v>
      </c>
      <c r="AW176" s="289" t="n">
        <v>2008</v>
      </c>
      <c r="AX176" s="289" t="n">
        <v>2008</v>
      </c>
      <c r="AY176" s="289" t="n">
        <v>2008</v>
      </c>
      <c r="AZ176" s="289" t="n">
        <v>2008</v>
      </c>
      <c r="BA176" s="289" t="n">
        <v>2008</v>
      </c>
      <c r="BB176" s="289" t="n">
        <v>2008</v>
      </c>
      <c r="BC176" s="289" t="n">
        <v>2008</v>
      </c>
      <c r="BD176" s="289" t="n">
        <v>2008</v>
      </c>
      <c r="BE176" s="289" t="n">
        <v>2008</v>
      </c>
      <c r="BF176" s="289" t="n">
        <v>2008</v>
      </c>
      <c r="BG176" s="289"/>
      <c r="BH176" s="289" t="n">
        <v>2008</v>
      </c>
      <c r="BI176" s="289" t="n">
        <v>2008</v>
      </c>
      <c r="BJ176" s="289" t="n">
        <v>2008</v>
      </c>
      <c r="BK176" s="289" t="n">
        <v>2008</v>
      </c>
      <c r="BL176" s="289" t="n">
        <v>2008</v>
      </c>
      <c r="BM176" s="289" t="n">
        <v>2008</v>
      </c>
      <c r="BN176" s="289" t="n">
        <v>2008</v>
      </c>
      <c r="BO176" s="289" t="n">
        <v>2008</v>
      </c>
      <c r="BP176" s="289" t="n">
        <v>2008</v>
      </c>
      <c r="BQ176" s="289" t="n">
        <v>2008</v>
      </c>
      <c r="BR176" s="289" t="n">
        <v>2008</v>
      </c>
      <c r="BS176" s="289" t="n">
        <v>2008</v>
      </c>
      <c r="BT176" s="289" t="n">
        <v>2008</v>
      </c>
      <c r="BU176" s="289" t="n">
        <v>2008</v>
      </c>
      <c r="BV176" s="289" t="n">
        <v>2008</v>
      </c>
      <c r="BW176" s="289" t="n">
        <v>2008</v>
      </c>
      <c r="BX176" s="289" t="n">
        <v>2008</v>
      </c>
      <c r="BY176" s="289" t="n">
        <v>2008</v>
      </c>
      <c r="BZ176" s="289" t="n">
        <v>2008</v>
      </c>
      <c r="CA176" s="289" t="n">
        <v>2008</v>
      </c>
      <c r="CB176" s="289" t="n">
        <v>2008</v>
      </c>
      <c r="CC176" s="289" t="n">
        <v>2008</v>
      </c>
      <c r="CD176" s="289" t="n">
        <v>2008</v>
      </c>
      <c r="CE176" s="289" t="n">
        <v>2008</v>
      </c>
      <c r="CF176" s="289" t="n">
        <v>2008</v>
      </c>
      <c r="CG176" s="289" t="n">
        <v>2008</v>
      </c>
      <c r="CH176" s="289" t="n">
        <v>2008</v>
      </c>
      <c r="CI176" s="289" t="n">
        <v>2008</v>
      </c>
      <c r="CJ176" s="289" t="n">
        <v>2008</v>
      </c>
      <c r="CK176" s="289" t="n">
        <v>2008</v>
      </c>
      <c r="CL176" s="289"/>
      <c r="CM176" s="289" t="n">
        <v>2008</v>
      </c>
      <c r="CN176" s="289" t="n">
        <v>2008</v>
      </c>
      <c r="CO176" s="289" t="n">
        <v>2008</v>
      </c>
      <c r="CP176" s="289" t="n">
        <v>2008</v>
      </c>
      <c r="CQ176" s="289" t="n">
        <v>2008</v>
      </c>
      <c r="CR176" s="289" t="n">
        <v>2008</v>
      </c>
      <c r="CS176" s="289" t="n">
        <v>2008</v>
      </c>
      <c r="CT176" s="289" t="n">
        <v>2008</v>
      </c>
      <c r="CU176" s="289" t="n">
        <v>2008</v>
      </c>
      <c r="CV176" s="289" t="n">
        <v>2008</v>
      </c>
      <c r="CW176" s="289" t="n">
        <v>2008</v>
      </c>
      <c r="CX176" s="289" t="n">
        <v>2008</v>
      </c>
      <c r="CY176" s="289" t="n">
        <v>2008</v>
      </c>
      <c r="CZ176" s="289" t="n">
        <v>2008</v>
      </c>
      <c r="DA176" s="289" t="n">
        <v>2008</v>
      </c>
      <c r="DB176" s="289" t="n">
        <v>2008</v>
      </c>
      <c r="DC176" s="289" t="n">
        <v>2008</v>
      </c>
      <c r="DD176" s="289" t="n">
        <v>2008</v>
      </c>
      <c r="DE176" s="289" t="n">
        <v>2008</v>
      </c>
      <c r="DF176" s="289" t="n">
        <v>2008</v>
      </c>
      <c r="DG176" s="289" t="n">
        <v>2008</v>
      </c>
      <c r="DH176" s="289" t="n">
        <v>2008</v>
      </c>
      <c r="DI176" s="289" t="n">
        <v>2008</v>
      </c>
      <c r="DJ176" s="289" t="n">
        <v>2008</v>
      </c>
      <c r="DK176" s="289" t="n">
        <v>2008</v>
      </c>
      <c r="DL176" s="289" t="n">
        <v>2008</v>
      </c>
      <c r="DM176" s="289" t="n">
        <v>2008</v>
      </c>
      <c r="DN176" s="289" t="n">
        <v>2008</v>
      </c>
      <c r="DO176" s="289" t="n">
        <v>2008</v>
      </c>
      <c r="DP176" s="289" t="n">
        <v>2008</v>
      </c>
      <c r="DQ176" s="289" t="n">
        <v>2008</v>
      </c>
      <c r="DR176" s="289" t="n">
        <v>2008</v>
      </c>
      <c r="DS176" s="289" t="n">
        <v>2008</v>
      </c>
      <c r="DT176" s="289" t="n">
        <v>2008</v>
      </c>
      <c r="DU176" s="289" t="n">
        <v>2008</v>
      </c>
      <c r="DV176" s="289" t="n">
        <v>2008</v>
      </c>
      <c r="DW176" s="289" t="n">
        <v>2008</v>
      </c>
      <c r="DX176" s="289" t="n">
        <v>2008</v>
      </c>
      <c r="DY176" s="289" t="n">
        <v>2008</v>
      </c>
      <c r="DZ176" s="289" t="n">
        <v>2008</v>
      </c>
      <c r="EA176" s="289" t="n">
        <v>2008</v>
      </c>
      <c r="EB176" s="289" t="n">
        <v>2008</v>
      </c>
      <c r="EC176" s="289" t="n">
        <v>2008</v>
      </c>
      <c r="ED176" s="289" t="n">
        <v>2008</v>
      </c>
      <c r="EE176" s="289" t="n">
        <v>2008</v>
      </c>
      <c r="EF176" s="289" t="n">
        <v>2008</v>
      </c>
      <c r="EG176" s="289" t="n">
        <v>2008</v>
      </c>
      <c r="EH176" s="289" t="n">
        <v>2008</v>
      </c>
      <c r="EI176" s="289" t="n">
        <v>2008</v>
      </c>
      <c r="EJ176" s="289" t="n">
        <v>2008</v>
      </c>
      <c r="EK176" s="289" t="n">
        <v>2008</v>
      </c>
      <c r="EL176" s="289" t="n">
        <v>2008</v>
      </c>
      <c r="EM176" s="289" t="n">
        <v>2008</v>
      </c>
      <c r="EN176" s="289" t="n">
        <v>2008</v>
      </c>
      <c r="EO176" s="289" t="n">
        <v>2008</v>
      </c>
      <c r="EP176" s="289" t="n">
        <v>2008</v>
      </c>
      <c r="EQ176" s="289" t="n">
        <v>2008</v>
      </c>
      <c r="ER176" s="289" t="n">
        <v>2008</v>
      </c>
      <c r="ES176" s="289" t="n">
        <v>2008</v>
      </c>
      <c r="ET176" s="289" t="n">
        <v>2008</v>
      </c>
      <c r="EU176" s="289" t="n">
        <v>2008</v>
      </c>
      <c r="EV176" s="289" t="n">
        <v>2008</v>
      </c>
      <c r="EW176" s="289" t="n">
        <v>2008</v>
      </c>
      <c r="EX176" s="289" t="n">
        <v>2008</v>
      </c>
      <c r="EY176" s="289" t="n">
        <v>2008</v>
      </c>
      <c r="EZ176" s="289" t="n">
        <v>2008</v>
      </c>
      <c r="FA176" s="289" t="n">
        <v>2008</v>
      </c>
      <c r="FB176" s="289" t="n">
        <v>2008</v>
      </c>
      <c r="FC176" s="289" t="n">
        <v>2008</v>
      </c>
      <c r="FD176" s="289" t="n">
        <v>2008</v>
      </c>
      <c r="FE176" s="289" t="n">
        <v>2008</v>
      </c>
      <c r="FF176" s="289" t="n">
        <v>2008</v>
      </c>
      <c r="FG176" s="289" t="n">
        <v>2008</v>
      </c>
      <c r="FH176" s="289" t="n">
        <v>2008</v>
      </c>
      <c r="FI176" s="289" t="n">
        <v>2008</v>
      </c>
      <c r="FJ176" s="289" t="n">
        <v>2008</v>
      </c>
      <c r="FK176" s="289" t="n">
        <v>2008</v>
      </c>
      <c r="FL176" s="289" t="n">
        <v>2008</v>
      </c>
      <c r="FM176" s="289" t="n">
        <v>2008</v>
      </c>
      <c r="FN176" s="289" t="n">
        <v>2008</v>
      </c>
      <c r="FO176" s="289" t="n">
        <v>2008</v>
      </c>
      <c r="FP176" s="289" t="n">
        <v>2008</v>
      </c>
      <c r="FQ176" s="289" t="n">
        <v>2008</v>
      </c>
      <c r="FR176" s="289" t="n">
        <v>2008</v>
      </c>
      <c r="FS176" s="289" t="n">
        <v>2008</v>
      </c>
      <c r="FT176" s="289" t="n">
        <v>2008</v>
      </c>
      <c r="FU176" s="289" t="n">
        <v>2008</v>
      </c>
      <c r="FV176" s="289" t="n">
        <v>2008</v>
      </c>
      <c r="FW176" s="289" t="n">
        <v>2008</v>
      </c>
      <c r="FX176" s="289" t="n">
        <v>2008</v>
      </c>
      <c r="FY176" s="289" t="n">
        <v>2008</v>
      </c>
      <c r="FZ176" s="289" t="n">
        <v>2008</v>
      </c>
      <c r="GA176" s="289" t="n">
        <v>2008</v>
      </c>
      <c r="GB176" s="289" t="n">
        <v>2008</v>
      </c>
      <c r="GC176" s="289" t="n">
        <v>2008</v>
      </c>
      <c r="GD176" s="289" t="n">
        <v>2008</v>
      </c>
      <c r="GE176" s="289" t="n">
        <v>2008</v>
      </c>
      <c r="GF176" s="289" t="n">
        <v>2008</v>
      </c>
      <c r="GG176" s="289" t="n">
        <v>2008</v>
      </c>
      <c r="GH176" s="289" t="n">
        <v>2008</v>
      </c>
      <c r="GI176" s="289" t="n">
        <v>2008</v>
      </c>
      <c r="GJ176" s="289" t="n">
        <v>2008</v>
      </c>
      <c r="GK176" s="289" t="n">
        <v>2008</v>
      </c>
      <c r="GL176" s="289" t="n">
        <v>2008</v>
      </c>
      <c r="GM176" s="289" t="n">
        <v>2008</v>
      </c>
      <c r="GN176" s="289" t="n">
        <v>2008</v>
      </c>
      <c r="GO176" s="289" t="n">
        <v>2008</v>
      </c>
      <c r="GP176" s="289" t="n">
        <v>2008</v>
      </c>
      <c r="GQ176" s="289" t="n">
        <v>2008</v>
      </c>
      <c r="GR176" s="289" t="n">
        <v>2008</v>
      </c>
      <c r="GS176" s="289" t="n">
        <v>2008</v>
      </c>
      <c r="GT176" s="289" t="n">
        <v>2008</v>
      </c>
      <c r="GU176" s="289" t="n">
        <v>2008</v>
      </c>
      <c r="GV176" s="289" t="n">
        <v>2008</v>
      </c>
      <c r="GW176" s="289" t="n">
        <v>2008</v>
      </c>
      <c r="GX176" s="289" t="n">
        <v>2008</v>
      </c>
      <c r="GY176" s="289" t="n">
        <v>2008</v>
      </c>
      <c r="GZ176" s="289" t="n">
        <v>2008</v>
      </c>
      <c r="HA176" s="289" t="n">
        <v>2008</v>
      </c>
      <c r="HB176" s="289" t="n">
        <v>2008</v>
      </c>
      <c r="HC176" s="289" t="n">
        <v>2008</v>
      </c>
      <c r="HD176" s="289" t="n">
        <v>2008</v>
      </c>
      <c r="HE176" s="289" t="n">
        <v>2008</v>
      </c>
      <c r="HF176" s="289" t="n">
        <v>2008</v>
      </c>
      <c r="HG176" s="289" t="n">
        <v>2008</v>
      </c>
    </row>
    <row r="177" customFormat="false" ht="15" hidden="false" customHeight="false" outlineLevel="0" collapsed="false">
      <c r="DD177" s="325" t="s">
        <v>503</v>
      </c>
      <c r="DJ177" s="0" t="s">
        <v>528</v>
      </c>
      <c r="DQ177" s="325" t="s">
        <v>408</v>
      </c>
      <c r="ED177" s="325" t="s">
        <v>409</v>
      </c>
    </row>
    <row r="178" customFormat="false" ht="75" hidden="false" customHeight="false" outlineLevel="0" collapsed="false">
      <c r="A178" s="293" t="s">
        <v>519</v>
      </c>
      <c r="B178" s="293" t="s">
        <v>403</v>
      </c>
      <c r="C178" s="296" t="s">
        <v>520</v>
      </c>
      <c r="Q178" s="0" t="s">
        <v>542</v>
      </c>
      <c r="AW178" s="0" t="s">
        <v>537</v>
      </c>
      <c r="CB178" s="0" t="s">
        <v>538</v>
      </c>
      <c r="DD178" s="297" t="s">
        <v>521</v>
      </c>
      <c r="DE178" s="293" t="s">
        <v>403</v>
      </c>
      <c r="DF178" s="293"/>
      <c r="DG178" s="298"/>
      <c r="DH178" s="298"/>
      <c r="DI178" s="298"/>
      <c r="DJ178" s="298" t="s">
        <v>445</v>
      </c>
      <c r="DK178" s="298" t="s">
        <v>446</v>
      </c>
      <c r="DL178" s="298"/>
      <c r="DM178" s="298"/>
      <c r="DN178" s="298"/>
      <c r="DO178" s="299"/>
      <c r="DQ178" s="297" t="s">
        <v>521</v>
      </c>
      <c r="DR178" s="293" t="s">
        <v>403</v>
      </c>
      <c r="DS178" s="293"/>
      <c r="DT178" s="298"/>
      <c r="DU178" s="298"/>
      <c r="DV178" s="298"/>
      <c r="DW178" s="298" t="s">
        <v>445</v>
      </c>
      <c r="DX178" s="298" t="s">
        <v>446</v>
      </c>
      <c r="DY178" s="298"/>
      <c r="DZ178" s="298"/>
      <c r="EA178" s="298"/>
      <c r="EB178" s="299"/>
      <c r="ED178" s="297" t="s">
        <v>521</v>
      </c>
      <c r="EE178" s="293" t="s">
        <v>403</v>
      </c>
      <c r="EF178" s="293"/>
      <c r="EG178" s="298"/>
      <c r="EH178" s="298"/>
      <c r="EI178" s="298"/>
      <c r="EJ178" s="298" t="s">
        <v>445</v>
      </c>
      <c r="EK178" s="298" t="s">
        <v>446</v>
      </c>
      <c r="EL178" s="298"/>
      <c r="EM178" s="298"/>
      <c r="EN178" s="298"/>
      <c r="EO178" s="299"/>
      <c r="ER178" s="219" t="s">
        <v>503</v>
      </c>
      <c r="FM178" s="219" t="s">
        <v>408</v>
      </c>
      <c r="GH178" s="219" t="s">
        <v>409</v>
      </c>
      <c r="HC178" s="180"/>
      <c r="HD178" s="181"/>
      <c r="HE178" s="181"/>
      <c r="HF178" s="181"/>
      <c r="HG178" s="182"/>
      <c r="HH178" s="182" t="s">
        <v>5</v>
      </c>
      <c r="HI178" s="181"/>
      <c r="HK178" s="180"/>
      <c r="HL178" s="181"/>
      <c r="HM178" s="181"/>
      <c r="HN178" s="181"/>
      <c r="HO178" s="182"/>
      <c r="HP178" s="182" t="s">
        <v>410</v>
      </c>
      <c r="HQ178" s="181"/>
      <c r="HS178" s="180"/>
      <c r="HT178" s="181"/>
      <c r="HU178" s="181"/>
      <c r="HV178" s="181"/>
      <c r="HW178" s="182"/>
      <c r="HX178" s="182" t="s">
        <v>32</v>
      </c>
      <c r="HY178" s="182"/>
      <c r="IB178" s="58" t="s">
        <v>70</v>
      </c>
      <c r="IC178" s="54" t="n">
        <v>567436</v>
      </c>
      <c r="ID178" s="54" t="n">
        <v>571682</v>
      </c>
      <c r="IE178" s="54" t="n">
        <v>575646</v>
      </c>
      <c r="IF178" s="54" t="n">
        <v>579982</v>
      </c>
      <c r="IG178" s="54" t="n">
        <v>585184</v>
      </c>
      <c r="IH178" s="54" t="n">
        <v>591455</v>
      </c>
      <c r="II178" s="58" t="s">
        <v>70</v>
      </c>
      <c r="IJ178" s="54" t="n">
        <v>202269</v>
      </c>
      <c r="IK178" s="58" t="s">
        <v>70</v>
      </c>
      <c r="IL178" s="54" t="n">
        <v>365167</v>
      </c>
    </row>
    <row r="179" customFormat="false" ht="75" hidden="false" customHeight="false" outlineLevel="0" collapsed="false">
      <c r="A179" s="295"/>
      <c r="B179" s="295"/>
      <c r="C179" s="293" t="s">
        <v>505</v>
      </c>
      <c r="D179" s="293" t="s">
        <v>506</v>
      </c>
      <c r="E179" s="293" t="s">
        <v>507</v>
      </c>
      <c r="F179" s="293" t="s">
        <v>508</v>
      </c>
      <c r="G179" s="293" t="s">
        <v>509</v>
      </c>
      <c r="H179" s="293" t="s">
        <v>510</v>
      </c>
      <c r="I179" s="293" t="s">
        <v>511</v>
      </c>
      <c r="J179" s="293" t="s">
        <v>512</v>
      </c>
      <c r="K179" s="293" t="s">
        <v>513</v>
      </c>
      <c r="L179" s="296" t="s">
        <v>522</v>
      </c>
      <c r="N179" s="297" t="s">
        <v>521</v>
      </c>
      <c r="O179" s="293" t="s">
        <v>403</v>
      </c>
      <c r="P179" s="293" t="s">
        <v>423</v>
      </c>
      <c r="Q179" s="297" t="s">
        <v>424</v>
      </c>
      <c r="R179" s="293" t="s">
        <v>425</v>
      </c>
      <c r="S179" s="297" t="s">
        <v>543</v>
      </c>
      <c r="T179" s="293" t="n">
        <v>1</v>
      </c>
      <c r="U179" s="293" t="n">
        <v>2</v>
      </c>
      <c r="V179" s="293" t="n">
        <v>3</v>
      </c>
      <c r="W179" s="293" t="n">
        <v>4</v>
      </c>
      <c r="X179" s="293" t="s">
        <v>427</v>
      </c>
      <c r="Y179" s="293" t="s">
        <v>428</v>
      </c>
      <c r="Z179" s="293" t="s">
        <v>429</v>
      </c>
      <c r="AA179" s="296" t="s">
        <v>430</v>
      </c>
      <c r="AB179" s="297"/>
      <c r="AC179" s="297" t="s">
        <v>521</v>
      </c>
      <c r="AD179" s="293" t="s">
        <v>431</v>
      </c>
      <c r="AE179" s="293" t="s">
        <v>432</v>
      </c>
      <c r="AF179" s="293" t="s">
        <v>433</v>
      </c>
      <c r="AG179" s="293" t="s">
        <v>434</v>
      </c>
      <c r="AH179" s="293" t="s">
        <v>435</v>
      </c>
      <c r="AI179" s="293" t="s">
        <v>436</v>
      </c>
      <c r="AJ179" s="293" t="s">
        <v>437</v>
      </c>
      <c r="AK179" s="293" t="s">
        <v>438</v>
      </c>
      <c r="AL179" s="293" t="s">
        <v>439</v>
      </c>
      <c r="AM179" s="293" t="s">
        <v>440</v>
      </c>
      <c r="AN179" s="293" t="s">
        <v>441</v>
      </c>
      <c r="AO179" s="293" t="s">
        <v>442</v>
      </c>
      <c r="AP179" s="293" t="s">
        <v>443</v>
      </c>
      <c r="AQ179" s="296" t="s">
        <v>515</v>
      </c>
      <c r="AS179" s="297" t="s">
        <v>521</v>
      </c>
      <c r="AT179" s="293" t="s">
        <v>403</v>
      </c>
      <c r="AU179" s="293" t="s">
        <v>423</v>
      </c>
      <c r="AV179" s="297" t="s">
        <v>424</v>
      </c>
      <c r="AW179" s="293" t="s">
        <v>425</v>
      </c>
      <c r="AX179" s="297" t="s">
        <v>543</v>
      </c>
      <c r="AY179" s="293" t="n">
        <v>1</v>
      </c>
      <c r="AZ179" s="293" t="n">
        <v>2</v>
      </c>
      <c r="BA179" s="293" t="n">
        <v>3</v>
      </c>
      <c r="BB179" s="293" t="n">
        <v>4</v>
      </c>
      <c r="BC179" s="293" t="s">
        <v>427</v>
      </c>
      <c r="BD179" s="293" t="s">
        <v>428</v>
      </c>
      <c r="BE179" s="293" t="s">
        <v>429</v>
      </c>
      <c r="BF179" s="296" t="s">
        <v>430</v>
      </c>
      <c r="BG179" s="297"/>
      <c r="BH179" s="297" t="s">
        <v>521</v>
      </c>
      <c r="BI179" s="293" t="s">
        <v>431</v>
      </c>
      <c r="BJ179" s="293" t="s">
        <v>432</v>
      </c>
      <c r="BK179" s="293" t="s">
        <v>433</v>
      </c>
      <c r="BL179" s="293" t="s">
        <v>434</v>
      </c>
      <c r="BM179" s="293" t="s">
        <v>435</v>
      </c>
      <c r="BN179" s="293" t="s">
        <v>436</v>
      </c>
      <c r="BO179" s="293" t="s">
        <v>437</v>
      </c>
      <c r="BP179" s="293" t="s">
        <v>438</v>
      </c>
      <c r="BQ179" s="293" t="s">
        <v>439</v>
      </c>
      <c r="BR179" s="293" t="s">
        <v>440</v>
      </c>
      <c r="BS179" s="293" t="s">
        <v>441</v>
      </c>
      <c r="BT179" s="293" t="s">
        <v>442</v>
      </c>
      <c r="BU179" s="293" t="s">
        <v>443</v>
      </c>
      <c r="BV179" s="296" t="s">
        <v>515</v>
      </c>
      <c r="BX179" s="297" t="s">
        <v>521</v>
      </c>
      <c r="BY179" s="293" t="s">
        <v>403</v>
      </c>
      <c r="BZ179" s="293" t="s">
        <v>423</v>
      </c>
      <c r="CA179" s="297" t="s">
        <v>424</v>
      </c>
      <c r="CB179" s="293" t="s">
        <v>425</v>
      </c>
      <c r="CC179" s="297" t="s">
        <v>543</v>
      </c>
      <c r="CD179" s="293" t="n">
        <v>1</v>
      </c>
      <c r="CE179" s="293" t="n">
        <v>2</v>
      </c>
      <c r="CF179" s="293" t="n">
        <v>3</v>
      </c>
      <c r="CG179" s="293" t="n">
        <v>4</v>
      </c>
      <c r="CH179" s="293" t="s">
        <v>427</v>
      </c>
      <c r="CI179" s="293" t="s">
        <v>428</v>
      </c>
      <c r="CJ179" s="293" t="s">
        <v>429</v>
      </c>
      <c r="CK179" s="296" t="s">
        <v>430</v>
      </c>
      <c r="CL179" s="297"/>
      <c r="CM179" s="297" t="s">
        <v>521</v>
      </c>
      <c r="CN179" s="293" t="s">
        <v>431</v>
      </c>
      <c r="CO179" s="293" t="s">
        <v>432</v>
      </c>
      <c r="CP179" s="293" t="s">
        <v>433</v>
      </c>
      <c r="CQ179" s="293" t="s">
        <v>434</v>
      </c>
      <c r="CR179" s="293" t="s">
        <v>435</v>
      </c>
      <c r="CS179" s="293" t="s">
        <v>436</v>
      </c>
      <c r="CT179" s="293" t="s">
        <v>437</v>
      </c>
      <c r="CU179" s="293" t="s">
        <v>438</v>
      </c>
      <c r="CV179" s="293" t="s">
        <v>439</v>
      </c>
      <c r="CW179" s="293" t="s">
        <v>440</v>
      </c>
      <c r="CX179" s="293" t="s">
        <v>441</v>
      </c>
      <c r="CY179" s="293" t="s">
        <v>442</v>
      </c>
      <c r="CZ179" s="293" t="s">
        <v>443</v>
      </c>
      <c r="DA179" s="296" t="s">
        <v>515</v>
      </c>
      <c r="DD179" s="295"/>
      <c r="DE179" s="295"/>
      <c r="DF179" s="293" t="s">
        <v>452</v>
      </c>
      <c r="DG179" s="293" t="s">
        <v>453</v>
      </c>
      <c r="DH179" s="293" t="s">
        <v>454</v>
      </c>
      <c r="DI179" s="293" t="s">
        <v>455</v>
      </c>
      <c r="DJ179" s="293" t="s">
        <v>456</v>
      </c>
      <c r="DK179" s="293" t="s">
        <v>457</v>
      </c>
      <c r="DL179" s="293" t="s">
        <v>458</v>
      </c>
      <c r="DM179" s="293" t="s">
        <v>459</v>
      </c>
      <c r="DN179" s="293" t="s">
        <v>460</v>
      </c>
      <c r="DO179" s="296" t="s">
        <v>461</v>
      </c>
      <c r="DQ179" s="295"/>
      <c r="DR179" s="295"/>
      <c r="DS179" s="293" t="s">
        <v>452</v>
      </c>
      <c r="DT179" s="293" t="s">
        <v>453</v>
      </c>
      <c r="DU179" s="293" t="s">
        <v>454</v>
      </c>
      <c r="DV179" s="293" t="s">
        <v>455</v>
      </c>
      <c r="DW179" s="293" t="s">
        <v>456</v>
      </c>
      <c r="DX179" s="293" t="s">
        <v>457</v>
      </c>
      <c r="DY179" s="293" t="s">
        <v>458</v>
      </c>
      <c r="DZ179" s="293" t="s">
        <v>459</v>
      </c>
      <c r="EA179" s="293" t="s">
        <v>460</v>
      </c>
      <c r="EB179" s="296" t="s">
        <v>461</v>
      </c>
      <c r="ED179" s="295"/>
      <c r="EE179" s="295"/>
      <c r="EF179" s="293" t="s">
        <v>452</v>
      </c>
      <c r="EG179" s="293" t="s">
        <v>453</v>
      </c>
      <c r="EH179" s="293" t="s">
        <v>454</v>
      </c>
      <c r="EI179" s="293" t="s">
        <v>455</v>
      </c>
      <c r="EJ179" s="293" t="s">
        <v>456</v>
      </c>
      <c r="EK179" s="293" t="s">
        <v>457</v>
      </c>
      <c r="EL179" s="293" t="s">
        <v>458</v>
      </c>
      <c r="EM179" s="293" t="s">
        <v>459</v>
      </c>
      <c r="EN179" s="293" t="s">
        <v>460</v>
      </c>
      <c r="EO179" s="296" t="s">
        <v>461</v>
      </c>
      <c r="ER179" s="293" t="s">
        <v>447</v>
      </c>
      <c r="ES179" s="293" t="s">
        <v>403</v>
      </c>
      <c r="ET179" s="293" t="s">
        <v>448</v>
      </c>
      <c r="EU179" s="293" t="s">
        <v>427</v>
      </c>
      <c r="EV179" s="293" t="s">
        <v>428</v>
      </c>
      <c r="EW179" s="293" t="s">
        <v>429</v>
      </c>
      <c r="EX179" s="293" t="s">
        <v>430</v>
      </c>
      <c r="EY179" s="293" t="s">
        <v>431</v>
      </c>
      <c r="EZ179" s="293" t="s">
        <v>432</v>
      </c>
      <c r="FA179" s="293" t="s">
        <v>433</v>
      </c>
      <c r="FB179" s="293" t="s">
        <v>434</v>
      </c>
      <c r="FC179" s="293" t="s">
        <v>435</v>
      </c>
      <c r="FD179" s="293" t="s">
        <v>436</v>
      </c>
      <c r="FE179" s="293" t="s">
        <v>437</v>
      </c>
      <c r="FF179" s="293" t="s">
        <v>438</v>
      </c>
      <c r="FG179" s="293" t="s">
        <v>439</v>
      </c>
      <c r="FH179" s="293" t="s">
        <v>440</v>
      </c>
      <c r="FI179" s="293" t="s">
        <v>441</v>
      </c>
      <c r="FJ179" s="296" t="s">
        <v>449</v>
      </c>
      <c r="FM179" s="293" t="s">
        <v>447</v>
      </c>
      <c r="FN179" s="293" t="s">
        <v>403</v>
      </c>
      <c r="FO179" s="293" t="s">
        <v>448</v>
      </c>
      <c r="FP179" s="293" t="s">
        <v>427</v>
      </c>
      <c r="FQ179" s="293" t="s">
        <v>428</v>
      </c>
      <c r="FR179" s="293" t="s">
        <v>429</v>
      </c>
      <c r="FS179" s="293" t="s">
        <v>430</v>
      </c>
      <c r="FT179" s="293" t="s">
        <v>431</v>
      </c>
      <c r="FU179" s="293" t="s">
        <v>432</v>
      </c>
      <c r="FV179" s="293" t="s">
        <v>433</v>
      </c>
      <c r="FW179" s="293" t="s">
        <v>434</v>
      </c>
      <c r="FX179" s="293" t="s">
        <v>435</v>
      </c>
      <c r="FY179" s="293" t="s">
        <v>436</v>
      </c>
      <c r="FZ179" s="293" t="s">
        <v>437</v>
      </c>
      <c r="GA179" s="293" t="s">
        <v>438</v>
      </c>
      <c r="GB179" s="293" t="s">
        <v>439</v>
      </c>
      <c r="GC179" s="293" t="s">
        <v>440</v>
      </c>
      <c r="GD179" s="293" t="s">
        <v>441</v>
      </c>
      <c r="GE179" s="296" t="s">
        <v>449</v>
      </c>
      <c r="GH179" s="293" t="s">
        <v>447</v>
      </c>
      <c r="GI179" s="293" t="s">
        <v>403</v>
      </c>
      <c r="GJ179" s="293" t="s">
        <v>448</v>
      </c>
      <c r="GK179" s="293" t="s">
        <v>427</v>
      </c>
      <c r="GL179" s="293" t="s">
        <v>428</v>
      </c>
      <c r="GM179" s="293" t="s">
        <v>429</v>
      </c>
      <c r="GN179" s="293" t="s">
        <v>430</v>
      </c>
      <c r="GO179" s="293" t="s">
        <v>431</v>
      </c>
      <c r="GP179" s="293" t="s">
        <v>432</v>
      </c>
      <c r="GQ179" s="293" t="s">
        <v>433</v>
      </c>
      <c r="GR179" s="293" t="s">
        <v>434</v>
      </c>
      <c r="GS179" s="293" t="s">
        <v>435</v>
      </c>
      <c r="GT179" s="293" t="s">
        <v>436</v>
      </c>
      <c r="GU179" s="293" t="s">
        <v>437</v>
      </c>
      <c r="GV179" s="293" t="s">
        <v>438</v>
      </c>
      <c r="GW179" s="293" t="s">
        <v>439</v>
      </c>
      <c r="GX179" s="293" t="s">
        <v>440</v>
      </c>
      <c r="GY179" s="293" t="s">
        <v>441</v>
      </c>
      <c r="GZ179" s="296" t="s">
        <v>449</v>
      </c>
      <c r="HC179" s="184"/>
      <c r="HD179" s="185"/>
      <c r="HE179" s="186"/>
      <c r="HF179" s="187"/>
      <c r="HG179" s="187"/>
      <c r="HH179" s="187"/>
      <c r="HI179" s="187"/>
      <c r="HK179" s="184"/>
      <c r="HL179" s="185"/>
      <c r="HM179" s="186"/>
      <c r="HN179" s="187"/>
      <c r="HO179" s="187"/>
      <c r="HP179" s="187"/>
      <c r="HQ179" s="187"/>
      <c r="HS179" s="184"/>
      <c r="HT179" s="301"/>
      <c r="HU179" s="302"/>
      <c r="HV179" s="303"/>
      <c r="HW179" s="303"/>
      <c r="HX179" s="303"/>
      <c r="HY179" s="303"/>
      <c r="IB179" s="58" t="s">
        <v>71</v>
      </c>
      <c r="IC179" s="54" t="n">
        <v>300955</v>
      </c>
      <c r="ID179" s="54" t="n">
        <v>310367</v>
      </c>
      <c r="IE179" s="54" t="n">
        <v>319518</v>
      </c>
      <c r="IF179" s="54" t="n">
        <v>328030</v>
      </c>
      <c r="IG179" s="54" t="n">
        <v>335449</v>
      </c>
      <c r="IH179" s="54" t="n">
        <v>341806</v>
      </c>
      <c r="II179" s="58" t="s">
        <v>71</v>
      </c>
      <c r="IJ179" s="54" t="n">
        <v>94299</v>
      </c>
      <c r="IK179" s="58" t="s">
        <v>71</v>
      </c>
      <c r="IL179" s="54" t="n">
        <v>206656</v>
      </c>
    </row>
    <row r="180" customFormat="false" ht="61" hidden="false" customHeight="false" outlineLevel="0" collapsed="false">
      <c r="A180" s="306" t="s">
        <v>450</v>
      </c>
      <c r="B180" s="306" t="n">
        <v>74646</v>
      </c>
      <c r="C180" s="306" t="n">
        <v>2937</v>
      </c>
      <c r="D180" s="306" t="n">
        <v>112034</v>
      </c>
      <c r="E180" s="306" t="n">
        <v>183265</v>
      </c>
      <c r="F180" s="306" t="n">
        <v>184978</v>
      </c>
      <c r="G180" s="306" t="n">
        <v>153805</v>
      </c>
      <c r="H180" s="306" t="n">
        <v>80258</v>
      </c>
      <c r="I180" s="306" t="n">
        <v>20824</v>
      </c>
      <c r="J180" s="306" t="n">
        <v>1535</v>
      </c>
      <c r="K180" s="306" t="n">
        <v>95</v>
      </c>
      <c r="L180" s="307" t="n">
        <v>6729</v>
      </c>
      <c r="N180" s="306" t="s">
        <v>450</v>
      </c>
      <c r="O180" s="306" t="n">
        <v>302133</v>
      </c>
      <c r="P180" s="306" t="n">
        <v>4466</v>
      </c>
      <c r="Q180" s="306" t="n">
        <v>173</v>
      </c>
      <c r="R180" s="306" t="n">
        <v>3145</v>
      </c>
      <c r="S180" s="306" t="n">
        <v>9341</v>
      </c>
      <c r="T180" s="306" t="n">
        <v>623</v>
      </c>
      <c r="U180" s="306" t="n">
        <v>433</v>
      </c>
      <c r="V180" s="306" t="n">
        <v>261</v>
      </c>
      <c r="W180" s="306" t="n">
        <v>200</v>
      </c>
      <c r="X180" s="306" t="n">
        <v>846</v>
      </c>
      <c r="Y180" s="306" t="n">
        <v>1031</v>
      </c>
      <c r="Z180" s="306" t="n">
        <v>2696</v>
      </c>
      <c r="AA180" s="307" t="n">
        <v>3299</v>
      </c>
      <c r="AB180" s="306"/>
      <c r="AC180" s="306" t="s">
        <v>450</v>
      </c>
      <c r="AD180" s="306" t="n">
        <v>3452</v>
      </c>
      <c r="AE180" s="306" t="n">
        <v>3532</v>
      </c>
      <c r="AF180" s="306" t="n">
        <v>3973</v>
      </c>
      <c r="AG180" s="306" t="n">
        <v>5269</v>
      </c>
      <c r="AH180" s="306" t="n">
        <v>7801</v>
      </c>
      <c r="AI180" s="306" t="n">
        <v>12026</v>
      </c>
      <c r="AJ180" s="306" t="n">
        <v>16651</v>
      </c>
      <c r="AK180" s="306" t="n">
        <v>21305</v>
      </c>
      <c r="AL180" s="306" t="n">
        <v>26103</v>
      </c>
      <c r="AM180" s="306" t="n">
        <v>31227</v>
      </c>
      <c r="AN180" s="306" t="n">
        <v>39833</v>
      </c>
      <c r="AO180" s="306" t="n">
        <v>44166</v>
      </c>
      <c r="AP180" s="306" t="n">
        <v>67274</v>
      </c>
      <c r="AQ180" s="307" t="n">
        <v>791</v>
      </c>
      <c r="AS180" s="306" t="s">
        <v>450</v>
      </c>
      <c r="AT180" s="306" t="n">
        <v>159527</v>
      </c>
      <c r="AU180" s="306" t="n">
        <v>252</v>
      </c>
      <c r="AV180" s="306" t="n">
        <v>983</v>
      </c>
      <c r="AW180" s="306" t="n">
        <v>1712</v>
      </c>
      <c r="AX180" s="306" t="n">
        <v>5215</v>
      </c>
      <c r="AY180" s="306" t="n">
        <v>325</v>
      </c>
      <c r="AZ180" s="306" t="n">
        <v>244</v>
      </c>
      <c r="BA180" s="306" t="n">
        <v>152</v>
      </c>
      <c r="BB180" s="306" t="n">
        <v>107</v>
      </c>
      <c r="BC180" s="306" t="n">
        <v>478</v>
      </c>
      <c r="BD180" s="306" t="n">
        <v>604</v>
      </c>
      <c r="BE180" s="306" t="n">
        <v>1917</v>
      </c>
      <c r="BF180" s="307" t="n">
        <v>2462</v>
      </c>
      <c r="BG180" s="306"/>
      <c r="BH180" s="306" t="s">
        <v>450</v>
      </c>
      <c r="BI180" s="306" t="n">
        <v>2512</v>
      </c>
      <c r="BJ180" s="306" t="n">
        <v>2425</v>
      </c>
      <c r="BK180" s="306" t="n">
        <v>2539</v>
      </c>
      <c r="BL180" s="306" t="n">
        <v>3392</v>
      </c>
      <c r="BM180" s="306" t="n">
        <v>4853</v>
      </c>
      <c r="BN180" s="306" t="n">
        <v>7722</v>
      </c>
      <c r="BO180" s="306" t="n">
        <v>10689</v>
      </c>
      <c r="BP180" s="306" t="n">
        <v>13777</v>
      </c>
      <c r="BQ180" s="306" t="n">
        <v>16438</v>
      </c>
      <c r="BR180" s="306" t="n">
        <v>18618</v>
      </c>
      <c r="BS180" s="306" t="n">
        <v>21746</v>
      </c>
      <c r="BT180" s="306" t="n">
        <v>20405</v>
      </c>
      <c r="BU180" s="306" t="n">
        <v>22484</v>
      </c>
      <c r="BV180" s="307" t="n">
        <v>423</v>
      </c>
      <c r="BX180" s="306" t="s">
        <v>450</v>
      </c>
      <c r="BY180" s="306" t="n">
        <v>142274</v>
      </c>
      <c r="BZ180" s="306" t="n">
        <v>1933</v>
      </c>
      <c r="CA180" s="306" t="n">
        <v>746</v>
      </c>
      <c r="CB180" s="306" t="n">
        <v>1432</v>
      </c>
      <c r="CC180" s="306" t="n">
        <v>4111</v>
      </c>
      <c r="CD180" s="306" t="n">
        <v>297</v>
      </c>
      <c r="CE180" s="306" t="n">
        <v>188</v>
      </c>
      <c r="CF180" s="306" t="n">
        <v>108</v>
      </c>
      <c r="CG180" s="306" t="n">
        <v>92</v>
      </c>
      <c r="CH180" s="306" t="n">
        <v>368</v>
      </c>
      <c r="CI180" s="306" t="n">
        <v>424</v>
      </c>
      <c r="CJ180" s="306" t="n">
        <v>777</v>
      </c>
      <c r="CK180" s="307" t="n">
        <v>834</v>
      </c>
      <c r="CL180" s="306"/>
      <c r="CM180" s="306" t="s">
        <v>450</v>
      </c>
      <c r="CN180" s="306" t="n">
        <v>934</v>
      </c>
      <c r="CO180" s="306" t="n">
        <v>1103</v>
      </c>
      <c r="CP180" s="306" t="n">
        <v>1433</v>
      </c>
      <c r="CQ180" s="306" t="n">
        <v>1872</v>
      </c>
      <c r="CR180" s="306" t="n">
        <v>2944</v>
      </c>
      <c r="CS180" s="306" t="n">
        <v>4291</v>
      </c>
      <c r="CT180" s="306" t="n">
        <v>5948</v>
      </c>
      <c r="CU180" s="306" t="n">
        <v>7514</v>
      </c>
      <c r="CV180" s="306" t="n">
        <v>9638</v>
      </c>
      <c r="CW180" s="306" t="n">
        <v>12589</v>
      </c>
      <c r="CX180" s="306" t="n">
        <v>18069</v>
      </c>
      <c r="CY180" s="306" t="n">
        <v>23739</v>
      </c>
      <c r="CZ180" s="306" t="n">
        <v>44759</v>
      </c>
      <c r="DA180" s="307" t="n">
        <v>242</v>
      </c>
      <c r="DD180" s="306" t="s">
        <v>450</v>
      </c>
      <c r="DE180" s="306" t="n">
        <v>76</v>
      </c>
      <c r="DF180" s="306" t="n">
        <v>125</v>
      </c>
      <c r="DG180" s="306" t="n">
        <v>6</v>
      </c>
      <c r="DH180" s="306" t="n">
        <v>3</v>
      </c>
      <c r="DI180" s="306" t="n">
        <v>9</v>
      </c>
      <c r="DJ180" s="306" t="n">
        <v>11</v>
      </c>
      <c r="DK180" s="306" t="n">
        <v>19</v>
      </c>
      <c r="DL180" s="306" t="n">
        <v>47</v>
      </c>
      <c r="DM180" s="306" t="n">
        <v>112</v>
      </c>
      <c r="DN180" s="306" t="n">
        <v>246</v>
      </c>
      <c r="DO180" s="307" t="n">
        <v>876</v>
      </c>
      <c r="DQ180" s="306" t="s">
        <v>450</v>
      </c>
      <c r="DR180" s="306" t="n">
        <v>82</v>
      </c>
      <c r="DS180" s="306" t="n">
        <v>136</v>
      </c>
      <c r="DT180" s="306" t="n">
        <v>6</v>
      </c>
      <c r="DU180" s="306" t="n">
        <v>3</v>
      </c>
      <c r="DV180" s="306" t="n">
        <v>13</v>
      </c>
      <c r="DW180" s="306" t="n">
        <v>16</v>
      </c>
      <c r="DX180" s="306" t="n">
        <v>24</v>
      </c>
      <c r="DY180" s="306" t="n">
        <v>62</v>
      </c>
      <c r="DZ180" s="306" t="n">
        <v>153</v>
      </c>
      <c r="EA180" s="306" t="n">
        <v>342</v>
      </c>
      <c r="EB180" s="307" t="n">
        <v>1045</v>
      </c>
      <c r="ED180" s="306" t="s">
        <v>450</v>
      </c>
      <c r="EE180" s="306" t="n">
        <v>70</v>
      </c>
      <c r="EF180" s="306" t="n">
        <v>113</v>
      </c>
      <c r="EG180" s="306" t="n">
        <v>5</v>
      </c>
      <c r="EH180" s="306" t="n">
        <v>2</v>
      </c>
      <c r="EI180" s="306" t="n">
        <v>5</v>
      </c>
      <c r="EJ180" s="306" t="n">
        <v>6</v>
      </c>
      <c r="EK180" s="306" t="n">
        <v>13</v>
      </c>
      <c r="EL180" s="306" t="n">
        <v>33</v>
      </c>
      <c r="EM180" s="306" t="n">
        <v>75</v>
      </c>
      <c r="EN180" s="306" t="n">
        <v>170</v>
      </c>
      <c r="EO180" s="307" t="n">
        <v>782</v>
      </c>
      <c r="ER180" s="306" t="s">
        <v>462</v>
      </c>
      <c r="ES180" s="293" t="n">
        <v>39745613</v>
      </c>
      <c r="ET180" s="293" t="n">
        <v>3379023</v>
      </c>
      <c r="EU180" s="293" t="n">
        <v>3349177</v>
      </c>
      <c r="EV180" s="293" t="n">
        <v>3441003</v>
      </c>
      <c r="EW180" s="293" t="n">
        <v>3424754</v>
      </c>
      <c r="EX180" s="293" t="n">
        <v>3293215</v>
      </c>
      <c r="EY180" s="293" t="n">
        <v>3247327</v>
      </c>
      <c r="EZ180" s="293" t="n">
        <v>3073754</v>
      </c>
      <c r="FA180" s="293" t="n">
        <v>2562370</v>
      </c>
      <c r="FB180" s="293" t="n">
        <v>2313646</v>
      </c>
      <c r="FC180" s="293" t="n">
        <v>2181896</v>
      </c>
      <c r="FD180" s="293" t="n">
        <v>2034596</v>
      </c>
      <c r="FE180" s="293" t="n">
        <v>1837206</v>
      </c>
      <c r="FF180" s="293" t="n">
        <v>1552712</v>
      </c>
      <c r="FG180" s="293" t="n">
        <v>1277575</v>
      </c>
      <c r="FH180" s="293" t="n">
        <v>1051442</v>
      </c>
      <c r="FI180" s="293" t="n">
        <v>834306</v>
      </c>
      <c r="FJ180" s="296" t="n">
        <v>891611</v>
      </c>
      <c r="FM180" s="306" t="s">
        <v>462</v>
      </c>
      <c r="FN180" s="293" t="n">
        <v>19465305</v>
      </c>
      <c r="FO180" s="293" t="n">
        <v>1719424</v>
      </c>
      <c r="FP180" s="293" t="n">
        <v>1702852</v>
      </c>
      <c r="FQ180" s="293" t="n">
        <v>1748461</v>
      </c>
      <c r="FR180" s="293" t="n">
        <v>1738687</v>
      </c>
      <c r="FS180" s="293" t="n">
        <v>1667426</v>
      </c>
      <c r="FT180" s="293" t="n">
        <v>1634889</v>
      </c>
      <c r="FU180" s="293" t="n">
        <v>1539324</v>
      </c>
      <c r="FV180" s="293" t="n">
        <v>1278518</v>
      </c>
      <c r="FW180" s="293" t="n">
        <v>1147736</v>
      </c>
      <c r="FX180" s="293" t="n">
        <v>1065054</v>
      </c>
      <c r="FY180" s="293" t="n">
        <v>976553</v>
      </c>
      <c r="FZ180" s="293" t="n">
        <v>876087</v>
      </c>
      <c r="GA180" s="293" t="n">
        <v>726939</v>
      </c>
      <c r="GB180" s="293" t="n">
        <v>577847</v>
      </c>
      <c r="GC180" s="293" t="n">
        <v>446952</v>
      </c>
      <c r="GD180" s="293" t="n">
        <v>326827</v>
      </c>
      <c r="GE180" s="296" t="n">
        <v>291729</v>
      </c>
      <c r="GH180" s="306" t="s">
        <v>462</v>
      </c>
      <c r="GI180" s="293" t="n">
        <v>20280308</v>
      </c>
      <c r="GJ180" s="293" t="n">
        <v>1659599</v>
      </c>
      <c r="GK180" s="293" t="n">
        <v>1646325</v>
      </c>
      <c r="GL180" s="293" t="n">
        <v>1692542</v>
      </c>
      <c r="GM180" s="293" t="n">
        <v>1686067</v>
      </c>
      <c r="GN180" s="293" t="n">
        <v>1625789</v>
      </c>
      <c r="GO180" s="293" t="n">
        <v>1612438</v>
      </c>
      <c r="GP180" s="293" t="n">
        <v>1534430</v>
      </c>
      <c r="GQ180" s="293" t="n">
        <v>1283852</v>
      </c>
      <c r="GR180" s="293" t="n">
        <v>1165910</v>
      </c>
      <c r="GS180" s="293" t="n">
        <v>1116842</v>
      </c>
      <c r="GT180" s="293" t="n">
        <v>1058043</v>
      </c>
      <c r="GU180" s="293" t="n">
        <v>961119</v>
      </c>
      <c r="GV180" s="293" t="n">
        <v>825773</v>
      </c>
      <c r="GW180" s="293" t="n">
        <v>699728</v>
      </c>
      <c r="GX180" s="293" t="n">
        <v>604490</v>
      </c>
      <c r="GY180" s="293" t="n">
        <v>507479</v>
      </c>
      <c r="GZ180" s="296" t="n">
        <v>599882</v>
      </c>
      <c r="HC180" s="184" t="s">
        <v>411</v>
      </c>
      <c r="HD180" s="187" t="s">
        <v>364</v>
      </c>
      <c r="HE180" s="186" t="s">
        <v>356</v>
      </c>
      <c r="HF180" s="187" t="s">
        <v>463</v>
      </c>
      <c r="HG180" s="187" t="s">
        <v>464</v>
      </c>
      <c r="HH180" s="187" t="s">
        <v>465</v>
      </c>
      <c r="HI180" s="187" t="s">
        <v>466</v>
      </c>
      <c r="HK180" s="184" t="s">
        <v>411</v>
      </c>
      <c r="HL180" s="187" t="s">
        <v>364</v>
      </c>
      <c r="HM180" s="186" t="s">
        <v>356</v>
      </c>
      <c r="HN180" s="187" t="s">
        <v>463</v>
      </c>
      <c r="HO180" s="187" t="s">
        <v>464</v>
      </c>
      <c r="HP180" s="187" t="s">
        <v>465</v>
      </c>
      <c r="HQ180" s="187" t="s">
        <v>466</v>
      </c>
      <c r="HS180" s="184" t="s">
        <v>411</v>
      </c>
      <c r="HT180" s="303" t="s">
        <v>364</v>
      </c>
      <c r="HU180" s="302" t="s">
        <v>356</v>
      </c>
      <c r="HV180" s="303" t="s">
        <v>463</v>
      </c>
      <c r="HW180" s="303" t="s">
        <v>464</v>
      </c>
      <c r="HX180" s="303" t="s">
        <v>465</v>
      </c>
      <c r="HY180" s="303" t="s">
        <v>466</v>
      </c>
      <c r="IB180" s="58" t="s">
        <v>72</v>
      </c>
      <c r="IC180" s="54" t="n">
        <v>104982</v>
      </c>
      <c r="ID180" s="54" t="n">
        <v>113834</v>
      </c>
      <c r="IE180" s="54" t="n">
        <v>121659</v>
      </c>
      <c r="IF180" s="54" t="n">
        <v>128675</v>
      </c>
      <c r="IG180" s="54" t="n">
        <v>135274</v>
      </c>
      <c r="IH180" s="54" t="n">
        <v>141746</v>
      </c>
      <c r="II180" s="58" t="s">
        <v>72</v>
      </c>
      <c r="IJ180" s="54" t="n">
        <v>27476</v>
      </c>
      <c r="IK180" s="58" t="s">
        <v>72</v>
      </c>
      <c r="IL180" s="54" t="n">
        <v>77506</v>
      </c>
    </row>
    <row r="181" customFormat="false" ht="15" hidden="false" customHeight="false" outlineLevel="0" collapsed="false">
      <c r="A181" s="295" t="s">
        <v>467</v>
      </c>
      <c r="B181" s="295" t="n">
        <v>4582</v>
      </c>
      <c r="C181" s="295" t="n">
        <v>58</v>
      </c>
      <c r="D181" s="295" t="n">
        <v>3186</v>
      </c>
      <c r="E181" s="295" t="n">
        <v>7742</v>
      </c>
      <c r="F181" s="295" t="n">
        <v>10838</v>
      </c>
      <c r="G181" s="295" t="n">
        <v>13856</v>
      </c>
      <c r="H181" s="295" t="n">
        <v>8001</v>
      </c>
      <c r="I181" s="295" t="n">
        <v>1895</v>
      </c>
      <c r="J181" s="295" t="n">
        <v>144</v>
      </c>
      <c r="K181" s="295" t="n">
        <v>16</v>
      </c>
      <c r="L181" s="310" t="n">
        <v>84</v>
      </c>
      <c r="N181" s="295" t="s">
        <v>467</v>
      </c>
      <c r="O181" s="295" t="n">
        <v>32074</v>
      </c>
      <c r="P181" s="295" t="n">
        <v>147</v>
      </c>
      <c r="Q181" s="295" t="n">
        <v>92</v>
      </c>
      <c r="R181" s="295" t="n">
        <v>115</v>
      </c>
      <c r="S181" s="295" t="n">
        <v>354</v>
      </c>
      <c r="T181" s="295" t="n">
        <v>28</v>
      </c>
      <c r="U181" s="295" t="n">
        <v>17</v>
      </c>
      <c r="V181" s="295" t="n">
        <v>11</v>
      </c>
      <c r="W181" s="295" t="n">
        <v>5</v>
      </c>
      <c r="X181" s="295" t="n">
        <v>32</v>
      </c>
      <c r="Y181" s="295" t="n">
        <v>30</v>
      </c>
      <c r="Z181" s="295" t="n">
        <v>106</v>
      </c>
      <c r="AA181" s="310" t="n">
        <v>137</v>
      </c>
      <c r="AB181" s="295"/>
      <c r="AC181" s="295" t="s">
        <v>467</v>
      </c>
      <c r="AD181" s="295" t="n">
        <v>191</v>
      </c>
      <c r="AE181" s="295" t="n">
        <v>224</v>
      </c>
      <c r="AF181" s="295" t="n">
        <v>307</v>
      </c>
      <c r="AG181" s="295" t="n">
        <v>371</v>
      </c>
      <c r="AH181" s="295" t="n">
        <v>522</v>
      </c>
      <c r="AI181" s="295" t="n">
        <v>893</v>
      </c>
      <c r="AJ181" s="295" t="n">
        <v>1318</v>
      </c>
      <c r="AK181" s="295" t="n">
        <v>1762</v>
      </c>
      <c r="AL181" s="295" t="n">
        <v>219</v>
      </c>
      <c r="AM181" s="295" t="n">
        <v>2837</v>
      </c>
      <c r="AN181" s="295" t="n">
        <v>4243</v>
      </c>
      <c r="AO181" s="295" t="n">
        <v>5695</v>
      </c>
      <c r="AP181" s="295" t="n">
        <v>10779</v>
      </c>
      <c r="AQ181" s="310" t="n">
        <v>22</v>
      </c>
      <c r="AS181" s="295" t="s">
        <v>467</v>
      </c>
      <c r="AT181" s="295" t="n">
        <v>1449</v>
      </c>
      <c r="AU181" s="295" t="n">
        <v>79</v>
      </c>
      <c r="AV181" s="295" t="n">
        <v>56</v>
      </c>
      <c r="AW181" s="295" t="n">
        <v>64</v>
      </c>
      <c r="AX181" s="295" t="n">
        <v>199</v>
      </c>
      <c r="AY181" s="295" t="n">
        <v>12</v>
      </c>
      <c r="AZ181" s="295" t="n">
        <v>10</v>
      </c>
      <c r="BA181" s="295" t="n">
        <v>6</v>
      </c>
      <c r="BB181" s="295" t="n">
        <v>2</v>
      </c>
      <c r="BC181" s="295" t="n">
        <v>19</v>
      </c>
      <c r="BD181" s="295" t="n">
        <v>20</v>
      </c>
      <c r="BE181" s="295" t="n">
        <v>78</v>
      </c>
      <c r="BF181" s="310" t="n">
        <v>90</v>
      </c>
      <c r="BG181" s="295"/>
      <c r="BH181" s="295" t="s">
        <v>467</v>
      </c>
      <c r="BI181" s="295" t="n">
        <v>134</v>
      </c>
      <c r="BJ181" s="295" t="n">
        <v>160</v>
      </c>
      <c r="BK181" s="295" t="n">
        <v>202</v>
      </c>
      <c r="BL181" s="295" t="n">
        <v>247</v>
      </c>
      <c r="BM181" s="295" t="n">
        <v>322</v>
      </c>
      <c r="BN181" s="295" t="n">
        <v>526</v>
      </c>
      <c r="BO181" s="295" t="n">
        <v>808</v>
      </c>
      <c r="BP181" s="295" t="n">
        <v>1085</v>
      </c>
      <c r="BQ181" s="295" t="n">
        <v>1295</v>
      </c>
      <c r="BR181" s="295" t="n">
        <v>1576</v>
      </c>
      <c r="BS181" s="295" t="n">
        <v>2199</v>
      </c>
      <c r="BT181" s="295" t="n">
        <v>2404</v>
      </c>
      <c r="BU181" s="295" t="n">
        <v>3089</v>
      </c>
      <c r="BV181" s="310" t="n">
        <v>7</v>
      </c>
      <c r="BX181" s="295" t="s">
        <v>467</v>
      </c>
      <c r="BY181" s="295" t="n">
        <v>17575</v>
      </c>
      <c r="BZ181" s="295" t="n">
        <v>68</v>
      </c>
      <c r="CA181" s="295" t="n">
        <v>36</v>
      </c>
      <c r="CB181" s="295" t="n">
        <v>51</v>
      </c>
      <c r="CC181" s="295" t="n">
        <v>155</v>
      </c>
      <c r="CD181" s="295" t="n">
        <v>16</v>
      </c>
      <c r="CE181" s="295" t="n">
        <v>7</v>
      </c>
      <c r="CF181" s="295" t="n">
        <v>5</v>
      </c>
      <c r="CG181" s="295" t="n">
        <v>3</v>
      </c>
      <c r="CH181" s="295" t="n">
        <v>13</v>
      </c>
      <c r="CI181" s="295" t="n">
        <v>10</v>
      </c>
      <c r="CJ181" s="295" t="n">
        <v>28</v>
      </c>
      <c r="CK181" s="310" t="n">
        <v>47</v>
      </c>
      <c r="CL181" s="295"/>
      <c r="CM181" s="295" t="s">
        <v>467</v>
      </c>
      <c r="CN181" s="295" t="n">
        <v>57</v>
      </c>
      <c r="CO181" s="295" t="n">
        <v>64</v>
      </c>
      <c r="CP181" s="295" t="n">
        <v>105</v>
      </c>
      <c r="CQ181" s="295" t="n">
        <v>124</v>
      </c>
      <c r="CR181" s="295" t="n">
        <v>200</v>
      </c>
      <c r="CS181" s="295" t="n">
        <v>366</v>
      </c>
      <c r="CT181" s="295" t="n">
        <v>510</v>
      </c>
      <c r="CU181" s="295" t="n">
        <v>676</v>
      </c>
      <c r="CV181" s="295" t="n">
        <v>894</v>
      </c>
      <c r="CW181" s="295" t="n">
        <v>1259</v>
      </c>
      <c r="CX181" s="295" t="n">
        <v>2044</v>
      </c>
      <c r="CY181" s="295" t="n">
        <v>3291</v>
      </c>
      <c r="CZ181" s="295" t="n">
        <v>7688</v>
      </c>
      <c r="DA181" s="310" t="n">
        <v>13</v>
      </c>
      <c r="DD181" s="295" t="s">
        <v>467</v>
      </c>
      <c r="DE181" s="295" t="n">
        <v>105</v>
      </c>
      <c r="DF181" s="295" t="n">
        <v>77</v>
      </c>
      <c r="DG181" s="295" t="n">
        <v>4</v>
      </c>
      <c r="DH181" s="295" t="n">
        <v>2</v>
      </c>
      <c r="DI181" s="295" t="n">
        <v>6</v>
      </c>
      <c r="DJ181" s="295" t="n">
        <v>8</v>
      </c>
      <c r="DK181" s="295" t="n">
        <v>17</v>
      </c>
      <c r="DL181" s="295" t="n">
        <v>40</v>
      </c>
      <c r="DM181" s="295" t="n">
        <v>96</v>
      </c>
      <c r="DN181" s="295" t="n">
        <v>196</v>
      </c>
      <c r="DO181" s="310" t="n">
        <v>833</v>
      </c>
      <c r="DQ181" s="295" t="s">
        <v>467</v>
      </c>
      <c r="DR181" s="295" t="n">
        <v>103</v>
      </c>
      <c r="DS181" s="295" t="n">
        <v>85</v>
      </c>
      <c r="DT181" s="295" t="n">
        <v>4</v>
      </c>
      <c r="DU181" s="295" t="n">
        <v>2</v>
      </c>
      <c r="DV181" s="295" t="n">
        <v>9</v>
      </c>
      <c r="DW181" s="295" t="n">
        <v>12</v>
      </c>
      <c r="DX181" s="295" t="n">
        <v>22</v>
      </c>
      <c r="DY181" s="295" t="n">
        <v>51</v>
      </c>
      <c r="DZ181" s="295" t="n">
        <v>134</v>
      </c>
      <c r="EA181" s="295" t="n">
        <v>285</v>
      </c>
      <c r="EB181" s="310" t="n">
        <v>994</v>
      </c>
      <c r="ED181" s="295" t="s">
        <v>467</v>
      </c>
      <c r="EE181" s="295" t="n">
        <v>107</v>
      </c>
      <c r="EF181" s="295" t="n">
        <v>69</v>
      </c>
      <c r="EG181" s="295" t="n">
        <v>4</v>
      </c>
      <c r="EH181" s="295" t="n">
        <v>1</v>
      </c>
      <c r="EI181" s="295" t="n">
        <v>4</v>
      </c>
      <c r="EJ181" s="295" t="n">
        <v>5</v>
      </c>
      <c r="EK181" s="295" t="n">
        <v>11</v>
      </c>
      <c r="EL181" s="295" t="n">
        <v>30</v>
      </c>
      <c r="EM181" s="295" t="n">
        <v>66</v>
      </c>
      <c r="EN181" s="295" t="n">
        <v>138</v>
      </c>
      <c r="EO181" s="310" t="n">
        <v>760</v>
      </c>
      <c r="ER181" s="295" t="s">
        <v>469</v>
      </c>
      <c r="ES181" s="295" t="n">
        <v>3042581</v>
      </c>
      <c r="ET181" s="295" t="n">
        <v>200963</v>
      </c>
      <c r="EU181" s="295" t="n">
        <v>192746</v>
      </c>
      <c r="EV181" s="295" t="n">
        <v>173948</v>
      </c>
      <c r="EW181" s="295" t="n">
        <v>181031</v>
      </c>
      <c r="EX181" s="295" t="n">
        <v>208616</v>
      </c>
      <c r="EY181" s="295" t="n">
        <v>240948</v>
      </c>
      <c r="EZ181" s="295" t="n">
        <v>252318</v>
      </c>
      <c r="FA181" s="295" t="n">
        <v>217066</v>
      </c>
      <c r="FB181" s="295" t="n">
        <v>191903</v>
      </c>
      <c r="FC181" s="295" t="n">
        <v>181849</v>
      </c>
      <c r="FD181" s="295" t="n">
        <v>174924</v>
      </c>
      <c r="FE181" s="295" t="n">
        <v>166411</v>
      </c>
      <c r="FF181" s="295" t="n">
        <v>154678</v>
      </c>
      <c r="FG181" s="295" t="n">
        <v>136629</v>
      </c>
      <c r="FH181" s="295" t="n">
        <v>119788</v>
      </c>
      <c r="FI181" s="295" t="n">
        <v>103120</v>
      </c>
      <c r="FJ181" s="310" t="n">
        <v>145643</v>
      </c>
      <c r="FM181" s="295" t="s">
        <v>469</v>
      </c>
      <c r="FN181" s="295" t="n">
        <v>1403522</v>
      </c>
      <c r="FO181" s="295" t="n">
        <v>102284</v>
      </c>
      <c r="FP181" s="295" t="n">
        <v>98041</v>
      </c>
      <c r="FQ181" s="295" t="n">
        <v>87753</v>
      </c>
      <c r="FR181" s="295" t="n">
        <v>90544</v>
      </c>
      <c r="FS181" s="295" t="n">
        <v>101418</v>
      </c>
      <c r="FT181" s="295" t="n">
        <v>115067</v>
      </c>
      <c r="FU181" s="295" t="n">
        <v>121501</v>
      </c>
      <c r="FV181" s="295" t="n">
        <v>106244</v>
      </c>
      <c r="FW181" s="295" t="n">
        <v>93741</v>
      </c>
      <c r="FX181" s="295" t="n">
        <v>86621</v>
      </c>
      <c r="FY181" s="295" t="n">
        <v>81030</v>
      </c>
      <c r="FZ181" s="295" t="n">
        <v>74823</v>
      </c>
      <c r="GA181" s="295" t="n">
        <v>66276</v>
      </c>
      <c r="GB181" s="295" t="n">
        <v>55020</v>
      </c>
      <c r="GC181" s="295" t="n">
        <v>45749</v>
      </c>
      <c r="GD181" s="295" t="n">
        <v>36584</v>
      </c>
      <c r="GE181" s="310" t="n">
        <v>40826</v>
      </c>
      <c r="GH181" s="295" t="s">
        <v>469</v>
      </c>
      <c r="GI181" s="295" t="n">
        <v>1639059</v>
      </c>
      <c r="GJ181" s="295" t="n">
        <v>98679</v>
      </c>
      <c r="GK181" s="295" t="n">
        <v>94705</v>
      </c>
      <c r="GL181" s="295" t="n">
        <v>86195</v>
      </c>
      <c r="GM181" s="295" t="n">
        <v>90487</v>
      </c>
      <c r="GN181" s="295" t="n">
        <v>107198</v>
      </c>
      <c r="GO181" s="295" t="n">
        <v>125881</v>
      </c>
      <c r="GP181" s="295" t="n">
        <v>130817</v>
      </c>
      <c r="GQ181" s="295" t="n">
        <v>110822</v>
      </c>
      <c r="GR181" s="295" t="n">
        <v>98162</v>
      </c>
      <c r="GS181" s="295" t="n">
        <v>95228</v>
      </c>
      <c r="GT181" s="295" t="n">
        <v>93894</v>
      </c>
      <c r="GU181" s="295" t="n">
        <v>91588</v>
      </c>
      <c r="GV181" s="295" t="n">
        <v>88402</v>
      </c>
      <c r="GW181" s="295" t="n">
        <v>81609</v>
      </c>
      <c r="GX181" s="295" t="n">
        <v>74039</v>
      </c>
      <c r="GY181" s="295" t="n">
        <v>66536</v>
      </c>
      <c r="GZ181" s="310" t="n">
        <v>104817</v>
      </c>
      <c r="HC181" s="191" t="s">
        <v>175</v>
      </c>
      <c r="HD181" s="192" t="s">
        <v>176</v>
      </c>
      <c r="HE181" s="193" t="s">
        <v>177</v>
      </c>
      <c r="HF181" s="192" t="s">
        <v>178</v>
      </c>
      <c r="HG181" s="192" t="s">
        <v>179</v>
      </c>
      <c r="HH181" s="192" t="s">
        <v>180</v>
      </c>
      <c r="HI181" s="192" t="s">
        <v>181</v>
      </c>
      <c r="HK181" s="191" t="s">
        <v>175</v>
      </c>
      <c r="HL181" s="192" t="s">
        <v>176</v>
      </c>
      <c r="HM181" s="193" t="s">
        <v>177</v>
      </c>
      <c r="HN181" s="192" t="s">
        <v>178</v>
      </c>
      <c r="HO181" s="192" t="s">
        <v>179</v>
      </c>
      <c r="HP181" s="192" t="s">
        <v>180</v>
      </c>
      <c r="HQ181" s="192" t="s">
        <v>181</v>
      </c>
      <c r="HS181" s="191" t="s">
        <v>175</v>
      </c>
      <c r="HT181" s="192" t="s">
        <v>176</v>
      </c>
      <c r="HU181" s="193" t="s">
        <v>177</v>
      </c>
      <c r="HV181" s="192" t="s">
        <v>178</v>
      </c>
      <c r="HW181" s="192" t="s">
        <v>179</v>
      </c>
      <c r="HX181" s="192" t="s">
        <v>180</v>
      </c>
      <c r="HY181" s="192" t="s">
        <v>181</v>
      </c>
      <c r="IB181" s="77" t="s">
        <v>74</v>
      </c>
      <c r="IC181" s="78" t="n">
        <v>24631</v>
      </c>
      <c r="ID181" s="78" t="n">
        <v>24266</v>
      </c>
      <c r="IE181" s="78" t="n">
        <v>25647</v>
      </c>
      <c r="IF181" s="78" t="n">
        <v>28245</v>
      </c>
      <c r="IG181" s="78" t="n">
        <v>31512</v>
      </c>
      <c r="IH181" s="78" t="n">
        <v>35094</v>
      </c>
      <c r="II181" s="77" t="s">
        <v>74</v>
      </c>
      <c r="IJ181" s="78" t="n">
        <v>5020</v>
      </c>
      <c r="IK181" s="77" t="s">
        <v>74</v>
      </c>
      <c r="IL181" s="78" t="n">
        <v>19611</v>
      </c>
    </row>
    <row r="182" customFormat="false" ht="15" hidden="false" customHeight="false" outlineLevel="0" collapsed="false">
      <c r="A182" s="295" t="s">
        <v>470</v>
      </c>
      <c r="B182" s="295" t="n">
        <v>280318</v>
      </c>
      <c r="C182" s="295" t="n">
        <v>509</v>
      </c>
      <c r="D182" s="295" t="n">
        <v>36732</v>
      </c>
      <c r="E182" s="295" t="n">
        <v>69475</v>
      </c>
      <c r="F182" s="295" t="n">
        <v>68837</v>
      </c>
      <c r="G182" s="295" t="n">
        <v>58748</v>
      </c>
      <c r="H182" s="295" t="n">
        <v>3244</v>
      </c>
      <c r="I182" s="295" t="n">
        <v>8635</v>
      </c>
      <c r="J182" s="295" t="n">
        <v>709</v>
      </c>
      <c r="K182" s="295" t="n">
        <v>49</v>
      </c>
      <c r="L182" s="310" t="n">
        <v>4184</v>
      </c>
      <c r="N182" s="295" t="s">
        <v>470</v>
      </c>
      <c r="O182" s="295" t="n">
        <v>1233</v>
      </c>
      <c r="P182" s="295" t="n">
        <v>1545</v>
      </c>
      <c r="Q182" s="295" t="n">
        <v>673</v>
      </c>
      <c r="R182" s="295" t="n">
        <v>1245</v>
      </c>
      <c r="S182" s="295" t="n">
        <v>3463</v>
      </c>
      <c r="T182" s="295" t="n">
        <v>151</v>
      </c>
      <c r="U182" s="295" t="n">
        <v>162</v>
      </c>
      <c r="V182" s="295" t="n">
        <v>100</v>
      </c>
      <c r="W182" s="295" t="n">
        <v>73</v>
      </c>
      <c r="X182" s="295" t="n">
        <v>310</v>
      </c>
      <c r="Y182" s="295" t="n">
        <v>355</v>
      </c>
      <c r="Z182" s="295" t="n">
        <v>938</v>
      </c>
      <c r="AA182" s="310" t="n">
        <v>1258</v>
      </c>
      <c r="AB182" s="295"/>
      <c r="AC182" s="295" t="s">
        <v>470</v>
      </c>
      <c r="AD182" s="295" t="n">
        <v>1371</v>
      </c>
      <c r="AE182" s="295" t="n">
        <v>1451</v>
      </c>
      <c r="AF182" s="295" t="n">
        <v>1668</v>
      </c>
      <c r="AG182" s="295" t="n">
        <v>2153</v>
      </c>
      <c r="AH182" s="295" t="n">
        <v>3031</v>
      </c>
      <c r="AI182" s="295" t="n">
        <v>4741</v>
      </c>
      <c r="AJ182" s="295" t="n">
        <v>662</v>
      </c>
      <c r="AK182" s="295" t="n">
        <v>8695</v>
      </c>
      <c r="AL182" s="295" t="n">
        <v>10675</v>
      </c>
      <c r="AM182" s="295" t="n">
        <v>12881</v>
      </c>
      <c r="AN182" s="295" t="n">
        <v>16497</v>
      </c>
      <c r="AO182" s="295" t="n">
        <v>1842</v>
      </c>
      <c r="AP182" s="295" t="n">
        <v>27845</v>
      </c>
      <c r="AQ182" s="310" t="n">
        <v>442</v>
      </c>
      <c r="AS182" s="295" t="s">
        <v>470</v>
      </c>
      <c r="AT182" s="295" t="n">
        <v>65043</v>
      </c>
      <c r="AU182" s="295" t="n">
        <v>872</v>
      </c>
      <c r="AV182" s="295" t="n">
        <v>388</v>
      </c>
      <c r="AW182" s="295" t="n">
        <v>689</v>
      </c>
      <c r="AX182" s="295" t="n">
        <v>1949</v>
      </c>
      <c r="AY182" s="295" t="n">
        <v>81</v>
      </c>
      <c r="AZ182" s="295" t="n">
        <v>88</v>
      </c>
      <c r="BA182" s="295" t="n">
        <v>56</v>
      </c>
      <c r="BB182" s="295" t="n">
        <v>38</v>
      </c>
      <c r="BC182" s="295" t="n">
        <v>171</v>
      </c>
      <c r="BD182" s="295" t="n">
        <v>205</v>
      </c>
      <c r="BE182" s="295" t="n">
        <v>689</v>
      </c>
      <c r="BF182" s="310" t="n">
        <v>969</v>
      </c>
      <c r="BG182" s="295"/>
      <c r="BH182" s="295" t="s">
        <v>470</v>
      </c>
      <c r="BI182" s="295" t="n">
        <v>1002</v>
      </c>
      <c r="BJ182" s="295" t="n">
        <v>1021</v>
      </c>
      <c r="BK182" s="295" t="n">
        <v>1079</v>
      </c>
      <c r="BL182" s="295" t="n">
        <v>1429</v>
      </c>
      <c r="BM182" s="295" t="n">
        <v>1883</v>
      </c>
      <c r="BN182" s="295" t="n">
        <v>3034</v>
      </c>
      <c r="BO182" s="295" t="n">
        <v>4216</v>
      </c>
      <c r="BP182" s="295" t="n">
        <v>5582</v>
      </c>
      <c r="BQ182" s="295" t="n">
        <v>6723</v>
      </c>
      <c r="BR182" s="295" t="n">
        <v>7786</v>
      </c>
      <c r="BS182" s="295" t="n">
        <v>8983</v>
      </c>
      <c r="BT182" s="295" t="n">
        <v>8487</v>
      </c>
      <c r="BU182" s="295" t="n">
        <v>9362</v>
      </c>
      <c r="BV182" s="310" t="n">
        <v>210</v>
      </c>
      <c r="BX182" s="295" t="s">
        <v>470</v>
      </c>
      <c r="BY182" s="295" t="n">
        <v>58063</v>
      </c>
      <c r="BZ182" s="295" t="n">
        <v>673</v>
      </c>
      <c r="CA182" s="295" t="n">
        <v>285</v>
      </c>
      <c r="CB182" s="295" t="n">
        <v>556</v>
      </c>
      <c r="CC182" s="295" t="n">
        <v>1514</v>
      </c>
      <c r="CD182" s="295" t="n">
        <v>70</v>
      </c>
      <c r="CE182" s="295" t="n">
        <v>73</v>
      </c>
      <c r="CF182" s="295" t="n">
        <v>44</v>
      </c>
      <c r="CG182" s="295" t="n">
        <v>34</v>
      </c>
      <c r="CH182" s="295" t="n">
        <v>139</v>
      </c>
      <c r="CI182" s="295" t="n">
        <v>149</v>
      </c>
      <c r="CJ182" s="295" t="n">
        <v>248</v>
      </c>
      <c r="CK182" s="310" t="n">
        <v>287</v>
      </c>
      <c r="CL182" s="295"/>
      <c r="CM182" s="295" t="s">
        <v>470</v>
      </c>
      <c r="CN182" s="295" t="n">
        <v>364</v>
      </c>
      <c r="CO182" s="295" t="n">
        <v>428</v>
      </c>
      <c r="CP182" s="295" t="n">
        <v>588</v>
      </c>
      <c r="CQ182" s="295" t="n">
        <v>722</v>
      </c>
      <c r="CR182" s="295" t="n">
        <v>1146</v>
      </c>
      <c r="CS182" s="295" t="n">
        <v>1699</v>
      </c>
      <c r="CT182" s="295" t="n">
        <v>2393</v>
      </c>
      <c r="CU182" s="295" t="n">
        <v>3106</v>
      </c>
      <c r="CV182" s="295" t="n">
        <v>3937</v>
      </c>
      <c r="CW182" s="295" t="n">
        <v>5087</v>
      </c>
      <c r="CX182" s="295" t="n">
        <v>75</v>
      </c>
      <c r="CY182" s="295" t="n">
        <v>992</v>
      </c>
      <c r="CZ182" s="295" t="n">
        <v>18461</v>
      </c>
      <c r="DA182" s="310" t="n">
        <v>154</v>
      </c>
      <c r="DD182" s="295" t="s">
        <v>470</v>
      </c>
      <c r="DE182" s="295" t="n">
        <v>82</v>
      </c>
      <c r="DF182" s="295" t="n">
        <v>124</v>
      </c>
      <c r="DG182" s="295" t="n">
        <v>5</v>
      </c>
      <c r="DH182" s="295" t="n">
        <v>3</v>
      </c>
      <c r="DI182" s="295" t="n">
        <v>9</v>
      </c>
      <c r="DJ182" s="295" t="n">
        <v>12</v>
      </c>
      <c r="DK182" s="295" t="n">
        <v>20</v>
      </c>
      <c r="DL182" s="295" t="n">
        <v>47</v>
      </c>
      <c r="DM182" s="295" t="n">
        <v>113</v>
      </c>
      <c r="DN182" s="295" t="n">
        <v>254</v>
      </c>
      <c r="DO182" s="310" t="n">
        <v>900</v>
      </c>
      <c r="DQ182" s="295" t="s">
        <v>470</v>
      </c>
      <c r="DR182" s="295" t="n">
        <v>88</v>
      </c>
      <c r="DS182" s="295" t="n">
        <v>134</v>
      </c>
      <c r="DT182" s="295" t="n">
        <v>5</v>
      </c>
      <c r="DU182" s="295" t="n">
        <v>3</v>
      </c>
      <c r="DV182" s="295" t="n">
        <v>13</v>
      </c>
      <c r="DW182" s="295" t="n">
        <v>16</v>
      </c>
      <c r="DX182" s="295" t="n">
        <v>26</v>
      </c>
      <c r="DY182" s="295" t="n">
        <v>63</v>
      </c>
      <c r="DZ182" s="295" t="n">
        <v>155</v>
      </c>
      <c r="EA182" s="295" t="n">
        <v>356</v>
      </c>
      <c r="EB182" s="310" t="n">
        <v>1082</v>
      </c>
      <c r="ED182" s="295" t="s">
        <v>470</v>
      </c>
      <c r="EE182" s="295" t="n">
        <v>75</v>
      </c>
      <c r="EF182" s="295" t="n">
        <v>113</v>
      </c>
      <c r="EG182" s="295" t="n">
        <v>5</v>
      </c>
      <c r="EH182" s="295" t="n">
        <v>2</v>
      </c>
      <c r="EI182" s="295" t="n">
        <v>4</v>
      </c>
      <c r="EJ182" s="295" t="n">
        <v>7</v>
      </c>
      <c r="EK182" s="295" t="n">
        <v>14</v>
      </c>
      <c r="EL182" s="295" t="n">
        <v>33</v>
      </c>
      <c r="EM182" s="295" t="n">
        <v>76</v>
      </c>
      <c r="EN182" s="295" t="n">
        <v>173</v>
      </c>
      <c r="EO182" s="310" t="n">
        <v>799</v>
      </c>
      <c r="ER182" s="295" t="s">
        <v>470</v>
      </c>
      <c r="ES182" s="295" t="n">
        <v>15052177</v>
      </c>
      <c r="ET182" s="295" t="n">
        <v>1212380</v>
      </c>
      <c r="EU182" s="295" t="n">
        <v>1216544</v>
      </c>
      <c r="EV182" s="295" t="n">
        <v>1220478</v>
      </c>
      <c r="EW182" s="295" t="n">
        <v>1229218</v>
      </c>
      <c r="EX182" s="295" t="n">
        <v>1202138</v>
      </c>
      <c r="EY182" s="295" t="n">
        <v>1231010</v>
      </c>
      <c r="EZ182" s="295" t="n">
        <v>1207494</v>
      </c>
      <c r="FA182" s="295" t="n">
        <v>1018481</v>
      </c>
      <c r="FB182" s="295" t="n">
        <v>899836</v>
      </c>
      <c r="FC182" s="295" t="n">
        <v>844333</v>
      </c>
      <c r="FD182" s="295" t="n">
        <v>792542</v>
      </c>
      <c r="FE182" s="295" t="n">
        <v>725782</v>
      </c>
      <c r="FF182" s="295" t="n">
        <v>625576</v>
      </c>
      <c r="FG182" s="295" t="n">
        <v>509182</v>
      </c>
      <c r="FH182" s="295" t="n">
        <v>419969</v>
      </c>
      <c r="FI182" s="295" t="n">
        <v>341845</v>
      </c>
      <c r="FJ182" s="310" t="n">
        <v>355369</v>
      </c>
      <c r="FM182" s="295" t="s">
        <v>470</v>
      </c>
      <c r="FN182" s="295" t="n">
        <v>7349701</v>
      </c>
      <c r="FO182" s="295" t="n">
        <v>618813</v>
      </c>
      <c r="FP182" s="295" t="n">
        <v>619565</v>
      </c>
      <c r="FQ182" s="295" t="n">
        <v>621533</v>
      </c>
      <c r="FR182" s="295" t="n">
        <v>624829</v>
      </c>
      <c r="FS182" s="295" t="n">
        <v>609206</v>
      </c>
      <c r="FT182" s="295" t="n">
        <v>622992</v>
      </c>
      <c r="FU182" s="295" t="n">
        <v>608530</v>
      </c>
      <c r="FV182" s="295" t="n">
        <v>509138</v>
      </c>
      <c r="FW182" s="295" t="n">
        <v>444504</v>
      </c>
      <c r="FX182" s="295" t="n">
        <v>409107</v>
      </c>
      <c r="FY182" s="295" t="n">
        <v>374784</v>
      </c>
      <c r="FZ182" s="295" t="n">
        <v>339954</v>
      </c>
      <c r="GA182" s="295" t="n">
        <v>291094</v>
      </c>
      <c r="GB182" s="295" t="n">
        <v>230326</v>
      </c>
      <c r="GC182" s="295" t="n">
        <v>177291</v>
      </c>
      <c r="GD182" s="295" t="n">
        <v>132040</v>
      </c>
      <c r="GE182" s="310" t="n">
        <v>115995</v>
      </c>
      <c r="GH182" s="295" t="s">
        <v>470</v>
      </c>
      <c r="GI182" s="295" t="n">
        <v>7702476</v>
      </c>
      <c r="GJ182" s="295" t="n">
        <v>593567</v>
      </c>
      <c r="GK182" s="295" t="n">
        <v>596979</v>
      </c>
      <c r="GL182" s="295" t="n">
        <v>598945</v>
      </c>
      <c r="GM182" s="295" t="n">
        <v>604389</v>
      </c>
      <c r="GN182" s="295" t="n">
        <v>592932</v>
      </c>
      <c r="GO182" s="295" t="n">
        <v>608018</v>
      </c>
      <c r="GP182" s="295" t="n">
        <v>598964</v>
      </c>
      <c r="GQ182" s="295" t="n">
        <v>509343</v>
      </c>
      <c r="GR182" s="295" t="n">
        <v>455332</v>
      </c>
      <c r="GS182" s="295" t="n">
        <v>435226</v>
      </c>
      <c r="GT182" s="295" t="n">
        <v>417758</v>
      </c>
      <c r="GU182" s="295" t="n">
        <v>385828</v>
      </c>
      <c r="GV182" s="295" t="n">
        <v>334482</v>
      </c>
      <c r="GW182" s="295" t="n">
        <v>278856</v>
      </c>
      <c r="GX182" s="295" t="n">
        <v>242678</v>
      </c>
      <c r="GY182" s="295" t="n">
        <v>209805</v>
      </c>
      <c r="GZ182" s="310" t="n">
        <v>239374</v>
      </c>
      <c r="HC182" s="196" t="s">
        <v>186</v>
      </c>
      <c r="HD182" s="197" t="s">
        <v>186</v>
      </c>
      <c r="HE182" s="197" t="n">
        <v>1</v>
      </c>
      <c r="HF182" s="198" t="n">
        <f aca="false">B180-S180</f>
        <v>65305</v>
      </c>
      <c r="HG182" s="198" t="n">
        <f aca="false">S180</f>
        <v>9341</v>
      </c>
      <c r="HH182" s="199" t="n">
        <f aca="false">HG182/HF182</f>
        <v>0.143036520940204</v>
      </c>
      <c r="HI182" s="200" t="n">
        <f aca="false">2*HE182*HH182/(2+HE182*HH182)</f>
        <v>0.133489578495331</v>
      </c>
      <c r="HK182" s="196" t="s">
        <v>186</v>
      </c>
      <c r="HL182" s="197" t="s">
        <v>186</v>
      </c>
      <c r="HM182" s="197" t="n">
        <v>1</v>
      </c>
      <c r="HN182" s="198" t="n">
        <f aca="false">B180*0.51-AX180</f>
        <v>32854.46</v>
      </c>
      <c r="HO182" s="198" t="n">
        <f aca="false">AX180</f>
        <v>5215</v>
      </c>
      <c r="HP182" s="199" t="n">
        <f aca="false">HO182/HN182</f>
        <v>0.158730351982653</v>
      </c>
      <c r="HQ182" s="200" t="n">
        <f aca="false">2*HM182*HP182/(2+HM182*HP182)</f>
        <v>0.147058989407241</v>
      </c>
      <c r="HS182" s="196" t="s">
        <v>186</v>
      </c>
      <c r="HT182" s="313" t="n">
        <v>0</v>
      </c>
      <c r="HU182" s="313" t="n">
        <v>1</v>
      </c>
      <c r="HV182" s="314" t="n">
        <f aca="false">B180*0.49-CC180</f>
        <v>32465.54</v>
      </c>
      <c r="HW182" s="314" t="n">
        <f aca="false">CC180</f>
        <v>4111</v>
      </c>
      <c r="HX182" s="199" t="n">
        <f aca="false">HW182/HV182</f>
        <v>0.126626570819398</v>
      </c>
      <c r="HY182" s="200" t="n">
        <f aca="false">2*HU182*HX182/(2+HU182*HX182)</f>
        <v>0.119086794604102</v>
      </c>
      <c r="HZ182" s="160" t="n">
        <f aca="false">HV182+HN182-HF182</f>
        <v>15</v>
      </c>
      <c r="IA182" s="160" t="n">
        <f aca="false">HW182+HO182-HG182</f>
        <v>-15</v>
      </c>
      <c r="IB182" s="79" t="s">
        <v>75</v>
      </c>
      <c r="IC182" s="80" t="n">
        <v>3496</v>
      </c>
      <c r="ID182" s="80" t="n">
        <v>4645</v>
      </c>
      <c r="IE182" s="80" t="n">
        <v>5231</v>
      </c>
      <c r="IF182" s="80" t="n">
        <v>5515</v>
      </c>
      <c r="IG182" s="80" t="n">
        <v>5730</v>
      </c>
      <c r="IH182" s="80" t="n">
        <v>5933</v>
      </c>
      <c r="II182" s="79" t="s">
        <v>75</v>
      </c>
      <c r="IJ182" s="80" t="n">
        <v>787</v>
      </c>
      <c r="IK182" s="79" t="s">
        <v>75</v>
      </c>
      <c r="IL182" s="80" t="n">
        <v>2709</v>
      </c>
    </row>
    <row r="183" customFormat="false" ht="15" hidden="false" customHeight="false" outlineLevel="0" collapsed="false">
      <c r="A183" s="295" t="s">
        <v>516</v>
      </c>
      <c r="B183" s="295" t="n">
        <v>199412</v>
      </c>
      <c r="C183" s="295" t="n">
        <v>339</v>
      </c>
      <c r="D183" s="295" t="n">
        <v>25908</v>
      </c>
      <c r="E183" s="295" t="n">
        <v>50437</v>
      </c>
      <c r="F183" s="295" t="n">
        <v>4888</v>
      </c>
      <c r="G183" s="295" t="n">
        <v>40932</v>
      </c>
      <c r="H183" s="295" t="n">
        <v>23032</v>
      </c>
      <c r="I183" s="295" t="n">
        <v>6215</v>
      </c>
      <c r="J183" s="295" t="n">
        <v>531</v>
      </c>
      <c r="K183" s="295" t="n">
        <v>38</v>
      </c>
      <c r="L183" s="310" t="n">
        <v>31</v>
      </c>
      <c r="N183" s="295" t="s">
        <v>516</v>
      </c>
      <c r="O183" s="295" t="n">
        <v>78079</v>
      </c>
      <c r="P183" s="295" t="n">
        <v>1107</v>
      </c>
      <c r="Q183" s="295" t="n">
        <v>483</v>
      </c>
      <c r="R183" s="295" t="n">
        <v>929</v>
      </c>
      <c r="S183" s="295" t="n">
        <v>2519</v>
      </c>
      <c r="T183" s="295" t="n">
        <v>117</v>
      </c>
      <c r="U183" s="295" t="n">
        <v>109</v>
      </c>
      <c r="V183" s="295" t="n">
        <v>67</v>
      </c>
      <c r="W183" s="295" t="n">
        <v>43</v>
      </c>
      <c r="X183" s="295" t="n">
        <v>192</v>
      </c>
      <c r="Y183" s="295" t="n">
        <v>233</v>
      </c>
      <c r="Z183" s="295" t="n">
        <v>651</v>
      </c>
      <c r="AA183" s="310" t="n">
        <v>856</v>
      </c>
      <c r="AB183" s="295"/>
      <c r="AC183" s="295" t="s">
        <v>516</v>
      </c>
      <c r="AD183" s="295" t="n">
        <v>920</v>
      </c>
      <c r="AE183" s="295" t="n">
        <v>1029</v>
      </c>
      <c r="AF183" s="295" t="n">
        <v>1179</v>
      </c>
      <c r="AG183" s="295" t="n">
        <v>151</v>
      </c>
      <c r="AH183" s="295" t="n">
        <v>2094</v>
      </c>
      <c r="AI183" s="295" t="n">
        <v>3157</v>
      </c>
      <c r="AJ183" s="295" t="n">
        <v>4451</v>
      </c>
      <c r="AK183" s="295" t="n">
        <v>569</v>
      </c>
      <c r="AL183" s="295" t="n">
        <v>7057</v>
      </c>
      <c r="AM183" s="295" t="n">
        <v>8171</v>
      </c>
      <c r="AN183" s="295" t="n">
        <v>10518</v>
      </c>
      <c r="AO183" s="295" t="n">
        <v>11228</v>
      </c>
      <c r="AP183" s="295" t="n">
        <v>16017</v>
      </c>
      <c r="AQ183" s="310" t="n">
        <v>271</v>
      </c>
      <c r="AS183" s="295" t="s">
        <v>516</v>
      </c>
      <c r="AT183" s="295" t="n">
        <v>41114</v>
      </c>
      <c r="AU183" s="295" t="n">
        <v>628</v>
      </c>
      <c r="AV183" s="295" t="n">
        <v>276</v>
      </c>
      <c r="AW183" s="295" t="n">
        <v>525</v>
      </c>
      <c r="AX183" s="295" t="n">
        <v>1429</v>
      </c>
      <c r="AY183" s="295" t="n">
        <v>62</v>
      </c>
      <c r="AZ183" s="295" t="n">
        <v>62</v>
      </c>
      <c r="BA183" s="295" t="n">
        <v>40</v>
      </c>
      <c r="BB183" s="295" t="n">
        <v>22</v>
      </c>
      <c r="BC183" s="295" t="n">
        <v>107</v>
      </c>
      <c r="BD183" s="295" t="n">
        <v>140</v>
      </c>
      <c r="BE183" s="295" t="n">
        <v>463</v>
      </c>
      <c r="BF183" s="310" t="n">
        <v>667</v>
      </c>
      <c r="BG183" s="295"/>
      <c r="BH183" s="295" t="s">
        <v>516</v>
      </c>
      <c r="BI183" s="295" t="n">
        <v>659</v>
      </c>
      <c r="BJ183" s="295" t="n">
        <v>717</v>
      </c>
      <c r="BK183" s="295" t="n">
        <v>760</v>
      </c>
      <c r="BL183" s="295" t="n">
        <v>1005</v>
      </c>
      <c r="BM183" s="295" t="n">
        <v>1287</v>
      </c>
      <c r="BN183" s="295" t="n">
        <v>1982</v>
      </c>
      <c r="BO183" s="295" t="n">
        <v>2816</v>
      </c>
      <c r="BP183" s="295" t="n">
        <v>3581</v>
      </c>
      <c r="BQ183" s="295" t="n">
        <v>4353</v>
      </c>
      <c r="BR183" s="295" t="n">
        <v>481</v>
      </c>
      <c r="BS183" s="295" t="n">
        <v>5631</v>
      </c>
      <c r="BT183" s="295" t="n">
        <v>5069</v>
      </c>
      <c r="BU183" s="295" t="n">
        <v>5338</v>
      </c>
      <c r="BV183" s="310" t="n">
        <v>114</v>
      </c>
      <c r="BX183" s="295" t="s">
        <v>516</v>
      </c>
      <c r="BY183" s="295" t="n">
        <v>36826</v>
      </c>
      <c r="BZ183" s="295" t="n">
        <v>479</v>
      </c>
      <c r="CA183" s="295" t="n">
        <v>207</v>
      </c>
      <c r="CB183" s="295" t="n">
        <v>404</v>
      </c>
      <c r="CC183" s="295" t="n">
        <v>109</v>
      </c>
      <c r="CD183" s="295" t="n">
        <v>55</v>
      </c>
      <c r="CE183" s="295" t="n">
        <v>46</v>
      </c>
      <c r="CF183" s="295" t="n">
        <v>27</v>
      </c>
      <c r="CG183" s="295" t="n">
        <v>21</v>
      </c>
      <c r="CH183" s="295" t="n">
        <v>85</v>
      </c>
      <c r="CI183" s="295" t="n">
        <v>92</v>
      </c>
      <c r="CJ183" s="295" t="n">
        <v>188</v>
      </c>
      <c r="CK183" s="310" t="n">
        <v>187</v>
      </c>
      <c r="CL183" s="295"/>
      <c r="CM183" s="295" t="s">
        <v>516</v>
      </c>
      <c r="CN183" s="295" t="n">
        <v>258</v>
      </c>
      <c r="CO183" s="295" t="n">
        <v>310</v>
      </c>
      <c r="CP183" s="295" t="n">
        <v>419</v>
      </c>
      <c r="CQ183" s="295" t="n">
        <v>504</v>
      </c>
      <c r="CR183" s="295" t="n">
        <v>806</v>
      </c>
      <c r="CS183" s="295" t="n">
        <v>1169</v>
      </c>
      <c r="CT183" s="295" t="n">
        <v>1627</v>
      </c>
      <c r="CU183" s="295" t="n">
        <v>2103</v>
      </c>
      <c r="CV183" s="295" t="n">
        <v>2693</v>
      </c>
      <c r="CW183" s="295" t="n">
        <v>3355</v>
      </c>
      <c r="CX183" s="295" t="n">
        <v>4878</v>
      </c>
      <c r="CY183" s="295" t="n">
        <v>615</v>
      </c>
      <c r="CZ183" s="295" t="n">
        <v>10664</v>
      </c>
      <c r="DA183" s="310" t="n">
        <v>99</v>
      </c>
      <c r="DD183" s="295" t="s">
        <v>473</v>
      </c>
      <c r="DE183" s="295" t="n">
        <v>55</v>
      </c>
      <c r="DF183" s="295" t="n">
        <v>153</v>
      </c>
      <c r="DG183" s="295" t="n">
        <v>4</v>
      </c>
      <c r="DH183" s="295" t="n">
        <v>3</v>
      </c>
      <c r="DI183" s="295" t="n">
        <v>9</v>
      </c>
      <c r="DJ183" s="295" t="n">
        <v>10</v>
      </c>
      <c r="DK183" s="295" t="n">
        <v>17</v>
      </c>
      <c r="DL183" s="295" t="n">
        <v>42</v>
      </c>
      <c r="DM183" s="295" t="n">
        <v>114</v>
      </c>
      <c r="DN183" s="295" t="n">
        <v>247</v>
      </c>
      <c r="DO183" s="310" t="n">
        <v>823</v>
      </c>
      <c r="DQ183" s="295" t="s">
        <v>473</v>
      </c>
      <c r="DR183" s="295" t="n">
        <v>59</v>
      </c>
      <c r="DS183" s="295" t="n">
        <v>168</v>
      </c>
      <c r="DT183" s="295" t="n">
        <v>5</v>
      </c>
      <c r="DU183" s="295" t="n">
        <v>3</v>
      </c>
      <c r="DV183" s="295" t="n">
        <v>12</v>
      </c>
      <c r="DW183" s="295" t="n">
        <v>12</v>
      </c>
      <c r="DX183" s="295" t="n">
        <v>22</v>
      </c>
      <c r="DY183" s="295" t="n">
        <v>53</v>
      </c>
      <c r="DZ183" s="295" t="n">
        <v>138</v>
      </c>
      <c r="EA183" s="295" t="n">
        <v>333</v>
      </c>
      <c r="EB183" s="310" t="n">
        <v>912</v>
      </c>
      <c r="ED183" s="295" t="s">
        <v>473</v>
      </c>
      <c r="EE183" s="295" t="n">
        <v>51</v>
      </c>
      <c r="EF183" s="295" t="n">
        <v>138</v>
      </c>
      <c r="EG183" s="295" t="n">
        <v>4</v>
      </c>
      <c r="EH183" s="295" t="n">
        <v>2</v>
      </c>
      <c r="EI183" s="295" t="n">
        <v>5</v>
      </c>
      <c r="EJ183" s="295" t="n">
        <v>8</v>
      </c>
      <c r="EK183" s="295" t="n">
        <v>11</v>
      </c>
      <c r="EL183" s="295" t="n">
        <v>31</v>
      </c>
      <c r="EM183" s="295" t="n">
        <v>89</v>
      </c>
      <c r="EN183" s="295" t="n">
        <v>174</v>
      </c>
      <c r="EO183" s="310" t="n">
        <v>767</v>
      </c>
      <c r="ER183" s="295" t="n">
        <v>0</v>
      </c>
      <c r="ES183" s="295" t="n">
        <v>388416</v>
      </c>
      <c r="ET183" s="295" t="n">
        <v>41999</v>
      </c>
      <c r="EU183" s="295" t="n">
        <v>39502</v>
      </c>
      <c r="EV183" s="295" t="n">
        <v>39585</v>
      </c>
      <c r="EW183" s="295" t="n">
        <v>37287</v>
      </c>
      <c r="EX183" s="295" t="n">
        <v>33159</v>
      </c>
      <c r="EY183" s="295" t="n">
        <v>30769</v>
      </c>
      <c r="EZ183" s="295" t="n">
        <v>29082</v>
      </c>
      <c r="FA183" s="295" t="n">
        <v>24117</v>
      </c>
      <c r="FB183" s="295" t="n">
        <v>20885</v>
      </c>
      <c r="FC183" s="295" t="n">
        <v>19253</v>
      </c>
      <c r="FD183" s="295" t="n">
        <v>17729</v>
      </c>
      <c r="FE183" s="295" t="n">
        <v>15275</v>
      </c>
      <c r="FF183" s="295" t="n">
        <v>11821</v>
      </c>
      <c r="FG183" s="295" t="n">
        <v>9239</v>
      </c>
      <c r="FH183" s="295" t="n">
        <v>7457</v>
      </c>
      <c r="FI183" s="295" t="n">
        <v>5775</v>
      </c>
      <c r="FJ183" s="310" t="n">
        <v>5482</v>
      </c>
      <c r="FM183" s="295" t="s">
        <v>473</v>
      </c>
      <c r="FN183" s="295" t="n">
        <v>194849</v>
      </c>
      <c r="FO183" s="295" t="n">
        <v>21287</v>
      </c>
      <c r="FP183" s="295" t="n">
        <v>19957</v>
      </c>
      <c r="FQ183" s="295" t="n">
        <v>20032</v>
      </c>
      <c r="FR183" s="295" t="n">
        <v>18972</v>
      </c>
      <c r="FS183" s="295" t="n">
        <v>16910</v>
      </c>
      <c r="FT183" s="295" t="n">
        <v>15682</v>
      </c>
      <c r="FU183" s="295" t="n">
        <v>14801</v>
      </c>
      <c r="FV183" s="295" t="n">
        <v>12302</v>
      </c>
      <c r="FW183" s="295" t="n">
        <v>10682</v>
      </c>
      <c r="FX183" s="295" t="n">
        <v>9866</v>
      </c>
      <c r="FY183" s="295" t="n">
        <v>8931</v>
      </c>
      <c r="FZ183" s="295" t="n">
        <v>7671</v>
      </c>
      <c r="GA183" s="295" t="n">
        <v>5762</v>
      </c>
      <c r="GB183" s="295" t="n">
        <v>4287</v>
      </c>
      <c r="GC183" s="295" t="n">
        <v>3310</v>
      </c>
      <c r="GD183" s="295" t="n">
        <v>2407</v>
      </c>
      <c r="GE183" s="310" t="n">
        <v>1990</v>
      </c>
      <c r="GH183" s="295" t="s">
        <v>473</v>
      </c>
      <c r="GI183" s="295" t="n">
        <v>193567</v>
      </c>
      <c r="GJ183" s="295" t="n">
        <v>20712</v>
      </c>
      <c r="GK183" s="295" t="n">
        <v>19545</v>
      </c>
      <c r="GL183" s="295" t="n">
        <v>19553</v>
      </c>
      <c r="GM183" s="295" t="n">
        <v>18315</v>
      </c>
      <c r="GN183" s="295" t="n">
        <v>16249</v>
      </c>
      <c r="GO183" s="295" t="n">
        <v>15087</v>
      </c>
      <c r="GP183" s="295" t="n">
        <v>14281</v>
      </c>
      <c r="GQ183" s="295" t="n">
        <v>11815</v>
      </c>
      <c r="GR183" s="295" t="n">
        <v>10203</v>
      </c>
      <c r="GS183" s="295" t="n">
        <v>9387</v>
      </c>
      <c r="GT183" s="295" t="n">
        <v>8798</v>
      </c>
      <c r="GU183" s="295" t="n">
        <v>7604</v>
      </c>
      <c r="GV183" s="295" t="n">
        <v>6059</v>
      </c>
      <c r="GW183" s="295" t="n">
        <v>4952</v>
      </c>
      <c r="GX183" s="295" t="n">
        <v>4147</v>
      </c>
      <c r="GY183" s="295" t="n">
        <v>3368</v>
      </c>
      <c r="GZ183" s="310" t="n">
        <v>3492</v>
      </c>
      <c r="HC183" s="203" t="s">
        <v>188</v>
      </c>
      <c r="HD183" s="204" t="s">
        <v>189</v>
      </c>
      <c r="HE183" s="204" t="n">
        <v>1</v>
      </c>
      <c r="HF183" s="205" t="n">
        <f aca="false">ET180-HF182</f>
        <v>3313718</v>
      </c>
      <c r="HG183" s="205" t="n">
        <f aca="false">T180+U180+V180+W180</f>
        <v>1517</v>
      </c>
      <c r="HH183" s="206" t="n">
        <f aca="false">HG183/HF183</f>
        <v>0.000457793934185106</v>
      </c>
      <c r="HI183" s="207" t="n">
        <f aca="false">2*HE183*HH183/(2+HE183*HH183)</f>
        <v>0.000457689170522102</v>
      </c>
      <c r="HK183" s="203" t="s">
        <v>188</v>
      </c>
      <c r="HL183" s="204" t="s">
        <v>189</v>
      </c>
      <c r="HM183" s="204" t="n">
        <v>1</v>
      </c>
      <c r="HN183" s="205" t="n">
        <f aca="false">FO180-HN182</f>
        <v>1686569.54</v>
      </c>
      <c r="HO183" s="205" t="n">
        <f aca="false">AY180+AZ180+BA180+BB180</f>
        <v>828</v>
      </c>
      <c r="HP183" s="206" t="n">
        <f aca="false">HO183/HN183</f>
        <v>0.000490937361527352</v>
      </c>
      <c r="HQ183" s="207" t="n">
        <f aca="false">2*HM183*HP183/(2+HM183*HP183)</f>
        <v>0.000490816881354989</v>
      </c>
      <c r="HS183" s="203" t="s">
        <v>188</v>
      </c>
      <c r="HT183" s="316" t="n">
        <v>41730</v>
      </c>
      <c r="HU183" s="316" t="n">
        <v>1</v>
      </c>
      <c r="HV183" s="205" t="n">
        <f aca="false">GJ180-HV182</f>
        <v>1627133.46</v>
      </c>
      <c r="HW183" s="317" t="n">
        <f aca="false">CD180+CE180+CF180+CG180</f>
        <v>685</v>
      </c>
      <c r="HX183" s="206" t="n">
        <f aca="false">HW183/HV183</f>
        <v>0.000420985749994964</v>
      </c>
      <c r="HY183" s="207" t="n">
        <f aca="false">2*HU183*HX183/(2+HU183*HX183)</f>
        <v>0.00042089715414291</v>
      </c>
      <c r="HZ183" s="160" t="n">
        <f aca="false">HV183+HN183-HF183</f>
        <v>-15</v>
      </c>
      <c r="IA183" s="160" t="n">
        <f aca="false">HW183+HO183-HG183</f>
        <v>-4</v>
      </c>
    </row>
    <row r="184" customFormat="false" ht="15" hidden="false" customHeight="false" outlineLevel="0" collapsed="false">
      <c r="A184" s="295" t="s">
        <v>473</v>
      </c>
      <c r="B184" s="295" t="n">
        <v>7206</v>
      </c>
      <c r="C184" s="295" t="n">
        <v>41</v>
      </c>
      <c r="D184" s="295" t="n">
        <v>1318</v>
      </c>
      <c r="E184" s="295" t="n">
        <v>1917</v>
      </c>
      <c r="F184" s="295" t="n">
        <v>1756</v>
      </c>
      <c r="G184" s="295" t="n">
        <v>13</v>
      </c>
      <c r="H184" s="295" t="n">
        <v>666</v>
      </c>
      <c r="I184" s="295" t="n">
        <v>182</v>
      </c>
      <c r="J184" s="295" t="n">
        <v>9</v>
      </c>
      <c r="K184" s="295" t="n">
        <v>0</v>
      </c>
      <c r="L184" s="310" t="n">
        <v>17</v>
      </c>
      <c r="N184" s="295" t="s">
        <v>473</v>
      </c>
      <c r="O184" s="295" t="n">
        <v>2145</v>
      </c>
      <c r="P184" s="295" t="n">
        <v>59</v>
      </c>
      <c r="Q184" s="295" t="n">
        <v>23</v>
      </c>
      <c r="R184" s="295" t="n">
        <v>28</v>
      </c>
      <c r="S184" s="295" t="n">
        <v>110</v>
      </c>
      <c r="T184" s="295" t="n">
        <v>8</v>
      </c>
      <c r="U184" s="295" t="n">
        <v>1</v>
      </c>
      <c r="V184" s="295" t="n">
        <v>4</v>
      </c>
      <c r="W184" s="295" t="n">
        <v>1</v>
      </c>
      <c r="X184" s="295" t="n">
        <v>11</v>
      </c>
      <c r="Y184" s="295" t="n">
        <v>9</v>
      </c>
      <c r="Z184" s="295" t="n">
        <v>31</v>
      </c>
      <c r="AA184" s="310" t="n">
        <v>30</v>
      </c>
      <c r="AB184" s="295"/>
      <c r="AC184" s="295" t="s">
        <v>473</v>
      </c>
      <c r="AD184" s="295" t="n">
        <v>26</v>
      </c>
      <c r="AE184" s="295" t="n">
        <v>36</v>
      </c>
      <c r="AF184" s="295" t="n">
        <v>32</v>
      </c>
      <c r="AG184" s="295" t="n">
        <v>43</v>
      </c>
      <c r="AH184" s="295" t="n">
        <v>54</v>
      </c>
      <c r="AI184" s="295" t="n">
        <v>102</v>
      </c>
      <c r="AJ184" s="295" t="n">
        <v>132</v>
      </c>
      <c r="AK184" s="295" t="n">
        <v>176</v>
      </c>
      <c r="AL184" s="295" t="n">
        <v>182</v>
      </c>
      <c r="AM184" s="295" t="n">
        <v>230</v>
      </c>
      <c r="AN184" s="295" t="n">
        <v>256</v>
      </c>
      <c r="AO184" s="295" t="n">
        <v>278</v>
      </c>
      <c r="AP184" s="295" t="n">
        <v>393</v>
      </c>
      <c r="AQ184" s="310" t="n">
        <v>0</v>
      </c>
      <c r="AS184" s="295" t="s">
        <v>473</v>
      </c>
      <c r="AT184" s="295" t="n">
        <v>1151</v>
      </c>
      <c r="AU184" s="295" t="n">
        <v>30</v>
      </c>
      <c r="AV184" s="295" t="n">
        <v>12</v>
      </c>
      <c r="AW184" s="295" t="n">
        <v>19</v>
      </c>
      <c r="AX184" s="295" t="n">
        <v>61</v>
      </c>
      <c r="AY184" s="295" t="n">
        <v>6</v>
      </c>
      <c r="AZ184" s="295" t="n">
        <v>0</v>
      </c>
      <c r="BA184" s="295" t="n">
        <v>2</v>
      </c>
      <c r="BB184" s="295" t="n">
        <v>0</v>
      </c>
      <c r="BC184" s="295" t="n">
        <v>8</v>
      </c>
      <c r="BD184" s="295" t="n">
        <v>4</v>
      </c>
      <c r="BE184" s="295" t="n">
        <v>22</v>
      </c>
      <c r="BF184" s="310" t="n">
        <v>21</v>
      </c>
      <c r="BG184" s="295"/>
      <c r="BH184" s="295" t="s">
        <v>473</v>
      </c>
      <c r="BI184" s="295" t="n">
        <v>17</v>
      </c>
      <c r="BJ184" s="295" t="n">
        <v>21</v>
      </c>
      <c r="BK184" s="295" t="n">
        <v>23</v>
      </c>
      <c r="BL184" s="295" t="n">
        <v>27</v>
      </c>
      <c r="BM184" s="295" t="n">
        <v>32</v>
      </c>
      <c r="BN184" s="295" t="n">
        <v>67</v>
      </c>
      <c r="BO184" s="295" t="n">
        <v>74</v>
      </c>
      <c r="BP184" s="295" t="n">
        <v>112</v>
      </c>
      <c r="BQ184" s="295" t="n">
        <v>115</v>
      </c>
      <c r="BR184" s="295" t="n">
        <v>138</v>
      </c>
      <c r="BS184" s="295" t="n">
        <v>136</v>
      </c>
      <c r="BT184" s="295" t="n">
        <v>121</v>
      </c>
      <c r="BU184" s="295" t="n">
        <v>144</v>
      </c>
      <c r="BV184" s="310" t="n">
        <v>0</v>
      </c>
      <c r="BX184" s="295" t="s">
        <v>473</v>
      </c>
      <c r="BY184" s="295" t="n">
        <v>991</v>
      </c>
      <c r="BZ184" s="295" t="n">
        <v>29</v>
      </c>
      <c r="CA184" s="295" t="n">
        <v>11</v>
      </c>
      <c r="CB184" s="295" t="n">
        <v>9</v>
      </c>
      <c r="CC184" s="295" t="n">
        <v>49</v>
      </c>
      <c r="CD184" s="295" t="n">
        <v>2</v>
      </c>
      <c r="CE184" s="295" t="n">
        <v>1</v>
      </c>
      <c r="CF184" s="295" t="n">
        <v>2</v>
      </c>
      <c r="CG184" s="295" t="n">
        <v>1</v>
      </c>
      <c r="CH184" s="295" t="n">
        <v>3</v>
      </c>
      <c r="CI184" s="295" t="n">
        <v>5</v>
      </c>
      <c r="CJ184" s="295" t="n">
        <v>9</v>
      </c>
      <c r="CK184" s="310" t="n">
        <v>9</v>
      </c>
      <c r="CL184" s="295"/>
      <c r="CM184" s="295" t="s">
        <v>473</v>
      </c>
      <c r="CN184" s="295" t="n">
        <v>9</v>
      </c>
      <c r="CO184" s="295" t="n">
        <v>15</v>
      </c>
      <c r="CP184" s="295" t="n">
        <v>9</v>
      </c>
      <c r="CQ184" s="295" t="n">
        <v>15</v>
      </c>
      <c r="CR184" s="295" t="n">
        <v>22</v>
      </c>
      <c r="CS184" s="295" t="n">
        <v>35</v>
      </c>
      <c r="CT184" s="295" t="n">
        <v>58</v>
      </c>
      <c r="CU184" s="295" t="n">
        <v>63</v>
      </c>
      <c r="CV184" s="295" t="n">
        <v>67</v>
      </c>
      <c r="CW184" s="295" t="n">
        <v>91</v>
      </c>
      <c r="CX184" s="295" t="n">
        <v>120</v>
      </c>
      <c r="CY184" s="295" t="n">
        <v>157</v>
      </c>
      <c r="CZ184" s="295" t="n">
        <v>249</v>
      </c>
      <c r="DA184" s="310" t="n">
        <v>0</v>
      </c>
      <c r="DD184" s="295" t="s">
        <v>474</v>
      </c>
      <c r="DE184" s="295" t="n">
        <v>78</v>
      </c>
      <c r="DF184" s="295" t="n">
        <v>121</v>
      </c>
      <c r="DG184" s="295" t="n">
        <v>6</v>
      </c>
      <c r="DH184" s="295" t="n">
        <v>2</v>
      </c>
      <c r="DI184" s="295" t="n">
        <v>8</v>
      </c>
      <c r="DJ184" s="295" t="n">
        <v>9</v>
      </c>
      <c r="DK184" s="295" t="n">
        <v>17</v>
      </c>
      <c r="DL184" s="295" t="n">
        <v>42</v>
      </c>
      <c r="DM184" s="295" t="n">
        <v>104</v>
      </c>
      <c r="DN184" s="295" t="n">
        <v>231</v>
      </c>
      <c r="DO184" s="310" t="n">
        <v>857</v>
      </c>
      <c r="DQ184" s="295" t="s">
        <v>474</v>
      </c>
      <c r="DR184" s="295" t="n">
        <v>83</v>
      </c>
      <c r="DS184" s="295" t="n">
        <v>128</v>
      </c>
      <c r="DT184" s="295" t="n">
        <v>7</v>
      </c>
      <c r="DU184" s="295" t="n">
        <v>3</v>
      </c>
      <c r="DV184" s="295" t="n">
        <v>11</v>
      </c>
      <c r="DW184" s="295" t="n">
        <v>13</v>
      </c>
      <c r="DX184" s="295" t="n">
        <v>21</v>
      </c>
      <c r="DY184" s="295" t="n">
        <v>55</v>
      </c>
      <c r="DZ184" s="295" t="n">
        <v>142</v>
      </c>
      <c r="EA184" s="295" t="n">
        <v>324</v>
      </c>
      <c r="EB184" s="310" t="n">
        <v>1020</v>
      </c>
      <c r="ED184" s="295" t="s">
        <v>474</v>
      </c>
      <c r="EE184" s="295" t="n">
        <v>73</v>
      </c>
      <c r="EF184" s="295" t="n">
        <v>114</v>
      </c>
      <c r="EG184" s="295" t="n">
        <v>4</v>
      </c>
      <c r="EH184" s="295" t="n">
        <v>2</v>
      </c>
      <c r="EI184" s="295" t="n">
        <v>5</v>
      </c>
      <c r="EJ184" s="295" t="n">
        <v>5</v>
      </c>
      <c r="EK184" s="295" t="n">
        <v>12</v>
      </c>
      <c r="EL184" s="295" t="n">
        <v>30</v>
      </c>
      <c r="EM184" s="295" t="n">
        <v>70</v>
      </c>
      <c r="EN184" s="295" t="n">
        <v>159</v>
      </c>
      <c r="EO184" s="310" t="n">
        <v>767</v>
      </c>
      <c r="ER184" s="295" t="s">
        <v>474</v>
      </c>
      <c r="ES184" s="295" t="n">
        <v>3340041</v>
      </c>
      <c r="ET184" s="295" t="n">
        <v>246445</v>
      </c>
      <c r="EU184" s="295" t="n">
        <v>262141</v>
      </c>
      <c r="EV184" s="295" t="n">
        <v>277910</v>
      </c>
      <c r="EW184" s="295" t="n">
        <v>275363</v>
      </c>
      <c r="EX184" s="295" t="n">
        <v>276471</v>
      </c>
      <c r="EY184" s="295" t="n">
        <v>291614</v>
      </c>
      <c r="EZ184" s="295" t="n">
        <v>265179</v>
      </c>
      <c r="FA184" s="295" t="n">
        <v>208108</v>
      </c>
      <c r="FB184" s="295" t="n">
        <v>193042</v>
      </c>
      <c r="FC184" s="295" t="n">
        <v>185241</v>
      </c>
      <c r="FD184" s="295" t="n">
        <v>173938</v>
      </c>
      <c r="FE184" s="295" t="n">
        <v>162793</v>
      </c>
      <c r="FF184" s="295" t="n">
        <v>142045</v>
      </c>
      <c r="FG184" s="295" t="n">
        <v>119150</v>
      </c>
      <c r="FH184" s="295" t="n">
        <v>99312</v>
      </c>
      <c r="FI184" s="295" t="n">
        <v>78143</v>
      </c>
      <c r="FJ184" s="310" t="n">
        <v>83146</v>
      </c>
      <c r="FM184" s="295" t="s">
        <v>474</v>
      </c>
      <c r="FN184" s="295" t="n">
        <v>1630210</v>
      </c>
      <c r="FO184" s="295" t="n">
        <v>125317</v>
      </c>
      <c r="FP184" s="295" t="n">
        <v>133043</v>
      </c>
      <c r="FQ184" s="295" t="n">
        <v>141044</v>
      </c>
      <c r="FR184" s="295" t="n">
        <v>139461</v>
      </c>
      <c r="FS184" s="295" t="n">
        <v>139905</v>
      </c>
      <c r="FT184" s="295" t="n">
        <v>146960</v>
      </c>
      <c r="FU184" s="295" t="n">
        <v>133721</v>
      </c>
      <c r="FV184" s="295" t="n">
        <v>104672</v>
      </c>
      <c r="FW184" s="295" t="n">
        <v>96117</v>
      </c>
      <c r="FX184" s="295" t="n">
        <v>90393</v>
      </c>
      <c r="FY184" s="295" t="n">
        <v>83341</v>
      </c>
      <c r="FZ184" s="295" t="n">
        <v>77198</v>
      </c>
      <c r="GA184" s="295" t="n">
        <v>65888</v>
      </c>
      <c r="GB184" s="295" t="n">
        <v>53661</v>
      </c>
      <c r="GC184" s="295" t="n">
        <v>42348</v>
      </c>
      <c r="GD184" s="295" t="n">
        <v>30663</v>
      </c>
      <c r="GE184" s="310" t="n">
        <v>26478</v>
      </c>
      <c r="GH184" s="295" t="s">
        <v>474</v>
      </c>
      <c r="GI184" s="295" t="n">
        <v>1709831</v>
      </c>
      <c r="GJ184" s="295" t="n">
        <v>121128</v>
      </c>
      <c r="GK184" s="295" t="n">
        <v>129098</v>
      </c>
      <c r="GL184" s="295" t="n">
        <v>136866</v>
      </c>
      <c r="GM184" s="295" t="n">
        <v>135902</v>
      </c>
      <c r="GN184" s="295" t="n">
        <v>136566</v>
      </c>
      <c r="GO184" s="295" t="n">
        <v>144654</v>
      </c>
      <c r="GP184" s="295" t="n">
        <v>131458</v>
      </c>
      <c r="GQ184" s="295" t="n">
        <v>103436</v>
      </c>
      <c r="GR184" s="295" t="n">
        <v>96925</v>
      </c>
      <c r="GS184" s="295" t="n">
        <v>94848</v>
      </c>
      <c r="GT184" s="295" t="n">
        <v>90597</v>
      </c>
      <c r="GU184" s="295" t="n">
        <v>85595</v>
      </c>
      <c r="GV184" s="295" t="n">
        <v>76157</v>
      </c>
      <c r="GW184" s="295" t="n">
        <v>65489</v>
      </c>
      <c r="GX184" s="295" t="n">
        <v>56964</v>
      </c>
      <c r="GY184" s="295" t="n">
        <v>47480</v>
      </c>
      <c r="GZ184" s="310" t="n">
        <v>56668</v>
      </c>
      <c r="HC184" s="196" t="s">
        <v>194</v>
      </c>
      <c r="HD184" s="197" t="s">
        <v>46</v>
      </c>
      <c r="HE184" s="197" t="n">
        <v>1</v>
      </c>
      <c r="HF184" s="198" t="n">
        <f aca="false">EU180</f>
        <v>3349177</v>
      </c>
      <c r="HG184" s="198" t="n">
        <f aca="false">X180</f>
        <v>846</v>
      </c>
      <c r="HH184" s="199" t="n">
        <f aca="false">HG184/HF184</f>
        <v>0.000252599369934763</v>
      </c>
      <c r="HI184" s="200" t="n">
        <f aca="false">2*HE184*HH184/(2+HE184*HH184)</f>
        <v>0.000252567470742775</v>
      </c>
      <c r="HK184" s="196" t="s">
        <v>194</v>
      </c>
      <c r="HL184" s="197" t="s">
        <v>46</v>
      </c>
      <c r="HM184" s="197" t="n">
        <v>1</v>
      </c>
      <c r="HN184" s="198" t="n">
        <f aca="false">FP180</f>
        <v>1702852</v>
      </c>
      <c r="HO184" s="198" t="n">
        <f aca="false">BC180</f>
        <v>478</v>
      </c>
      <c r="HP184" s="199" t="n">
        <f aca="false">HO184/HN184</f>
        <v>0.000280705545755004</v>
      </c>
      <c r="HQ184" s="200" t="n">
        <f aca="false">2*HM184*HP184/(2+HM184*HP184)</f>
        <v>0.00028066615348211</v>
      </c>
      <c r="HS184" s="196" t="s">
        <v>194</v>
      </c>
      <c r="HT184" s="313" t="n">
        <v>41887</v>
      </c>
      <c r="HU184" s="313" t="n">
        <v>1</v>
      </c>
      <c r="HV184" s="198" t="n">
        <f aca="false">GK180</f>
        <v>1646325</v>
      </c>
      <c r="HW184" s="314" t="n">
        <f aca="false">CH180</f>
        <v>368</v>
      </c>
      <c r="HX184" s="199" t="n">
        <f aca="false">HW184/HV184</f>
        <v>0.000223528161207538</v>
      </c>
      <c r="HY184" s="200" t="n">
        <f aca="false">2*HU184*HX184/(2+HU184*HX184)</f>
        <v>0.000223503181579937</v>
      </c>
      <c r="HZ184" s="160" t="n">
        <f aca="false">HV184+HN184-HF184</f>
        <v>0</v>
      </c>
      <c r="IA184" s="160" t="n">
        <f aca="false">HW184+HO184-HG184</f>
        <v>0</v>
      </c>
    </row>
    <row r="185" customFormat="false" ht="15" hidden="false" customHeight="false" outlineLevel="0" collapsed="false">
      <c r="A185" s="295" t="s">
        <v>474</v>
      </c>
      <c r="B185" s="295" t="n">
        <v>58073</v>
      </c>
      <c r="C185" s="295" t="n">
        <v>155</v>
      </c>
      <c r="D185" s="295" t="n">
        <v>8493</v>
      </c>
      <c r="E185" s="295" t="n">
        <v>13282</v>
      </c>
      <c r="F185" s="295" t="n">
        <v>15464</v>
      </c>
      <c r="G185" s="295" t="n">
        <v>12702</v>
      </c>
      <c r="H185" s="295" t="n">
        <v>6152</v>
      </c>
      <c r="I185" s="295" t="n">
        <v>1508</v>
      </c>
      <c r="J185" s="295" t="n">
        <v>90</v>
      </c>
      <c r="K185" s="295" t="n">
        <v>5</v>
      </c>
      <c r="L185" s="310" t="n">
        <v>222</v>
      </c>
      <c r="N185" s="295" t="s">
        <v>474</v>
      </c>
      <c r="O185" s="295" t="n">
        <v>26097</v>
      </c>
      <c r="P185" s="295" t="n">
        <v>347</v>
      </c>
      <c r="Q185" s="295" t="n">
        <v>148</v>
      </c>
      <c r="R185" s="295" t="n">
        <v>209</v>
      </c>
      <c r="S185" s="295" t="n">
        <v>704</v>
      </c>
      <c r="T185" s="295" t="n">
        <v>32</v>
      </c>
      <c r="U185" s="295" t="n">
        <v>36</v>
      </c>
      <c r="V185" s="295" t="n">
        <v>21</v>
      </c>
      <c r="W185" s="295" t="n">
        <v>20</v>
      </c>
      <c r="X185" s="295" t="n">
        <v>63</v>
      </c>
      <c r="Y185" s="295" t="n">
        <v>63</v>
      </c>
      <c r="Z185" s="295" t="n">
        <v>186</v>
      </c>
      <c r="AA185" s="310" t="n">
        <v>258</v>
      </c>
      <c r="AB185" s="295"/>
      <c r="AC185" s="295" t="s">
        <v>474</v>
      </c>
      <c r="AD185" s="295" t="n">
        <v>275</v>
      </c>
      <c r="AE185" s="295" t="n">
        <v>235</v>
      </c>
      <c r="AF185" s="295" t="n">
        <v>257</v>
      </c>
      <c r="AG185" s="295" t="n">
        <v>408</v>
      </c>
      <c r="AH185" s="295" t="n">
        <v>570</v>
      </c>
      <c r="AI185" s="295" t="n">
        <v>931</v>
      </c>
      <c r="AJ185" s="295" t="n">
        <v>1317</v>
      </c>
      <c r="AK185" s="295" t="n">
        <v>1846</v>
      </c>
      <c r="AL185" s="295" t="n">
        <v>2313</v>
      </c>
      <c r="AM185" s="295" t="n">
        <v>2737</v>
      </c>
      <c r="AN185" s="295" t="n">
        <v>3643</v>
      </c>
      <c r="AO185" s="295" t="n">
        <v>404</v>
      </c>
      <c r="AP185" s="295" t="n">
        <v>6139</v>
      </c>
      <c r="AQ185" s="310" t="n">
        <v>3</v>
      </c>
      <c r="AS185" s="295" t="s">
        <v>474</v>
      </c>
      <c r="AT185" s="295" t="n">
        <v>13546</v>
      </c>
      <c r="AU185" s="295" t="n">
        <v>186</v>
      </c>
      <c r="AV185" s="295" t="n">
        <v>89</v>
      </c>
      <c r="AW185" s="295" t="n">
        <v>106</v>
      </c>
      <c r="AX185" s="295" t="n">
        <v>381</v>
      </c>
      <c r="AY185" s="295" t="n">
        <v>18</v>
      </c>
      <c r="AZ185" s="295" t="n">
        <v>24</v>
      </c>
      <c r="BA185" s="295" t="n">
        <v>16</v>
      </c>
      <c r="BB185" s="295" t="n">
        <v>11</v>
      </c>
      <c r="BC185" s="295" t="n">
        <v>36</v>
      </c>
      <c r="BD185" s="295" t="n">
        <v>37</v>
      </c>
      <c r="BE185" s="295" t="n">
        <v>130</v>
      </c>
      <c r="BF185" s="310" t="n">
        <v>187</v>
      </c>
      <c r="BG185" s="295"/>
      <c r="BH185" s="295" t="s">
        <v>474</v>
      </c>
      <c r="BI185" s="295" t="n">
        <v>205</v>
      </c>
      <c r="BJ185" s="295" t="n">
        <v>167</v>
      </c>
      <c r="BK185" s="295" t="n">
        <v>161</v>
      </c>
      <c r="BL185" s="295" t="n">
        <v>257</v>
      </c>
      <c r="BM185" s="295" t="n">
        <v>360</v>
      </c>
      <c r="BN185" s="295" t="n">
        <v>587</v>
      </c>
      <c r="BO185" s="295" t="n">
        <v>852</v>
      </c>
      <c r="BP185" s="295" t="n">
        <v>1179</v>
      </c>
      <c r="BQ185" s="295" t="n">
        <v>1486</v>
      </c>
      <c r="BR185" s="295" t="n">
        <v>1622</v>
      </c>
      <c r="BS185" s="295" t="n">
        <v>1995</v>
      </c>
      <c r="BT185" s="295" t="n">
        <v>1835</v>
      </c>
      <c r="BU185" s="295" t="n">
        <v>1999</v>
      </c>
      <c r="BV185" s="310" t="n">
        <v>1</v>
      </c>
      <c r="BX185" s="295" t="s">
        <v>474</v>
      </c>
      <c r="BY185" s="295" t="n">
        <v>1255</v>
      </c>
      <c r="BZ185" s="295" t="n">
        <v>161</v>
      </c>
      <c r="CA185" s="295" t="n">
        <v>59</v>
      </c>
      <c r="CB185" s="295" t="n">
        <v>103</v>
      </c>
      <c r="CC185" s="295" t="n">
        <v>323</v>
      </c>
      <c r="CD185" s="295" t="n">
        <v>14</v>
      </c>
      <c r="CE185" s="295" t="n">
        <v>12</v>
      </c>
      <c r="CF185" s="295" t="n">
        <v>5</v>
      </c>
      <c r="CG185" s="295" t="n">
        <v>9</v>
      </c>
      <c r="CH185" s="295" t="n">
        <v>27</v>
      </c>
      <c r="CI185" s="295" t="n">
        <v>26</v>
      </c>
      <c r="CJ185" s="295" t="n">
        <v>56</v>
      </c>
      <c r="CK185" s="310" t="n">
        <v>71</v>
      </c>
      <c r="CL185" s="295"/>
      <c r="CM185" s="295" t="s">
        <v>474</v>
      </c>
      <c r="CN185" s="295" t="n">
        <v>70</v>
      </c>
      <c r="CO185" s="295" t="n">
        <v>68</v>
      </c>
      <c r="CP185" s="295" t="n">
        <v>96</v>
      </c>
      <c r="CQ185" s="295" t="n">
        <v>151</v>
      </c>
      <c r="CR185" s="295" t="n">
        <v>210</v>
      </c>
      <c r="CS185" s="295" t="n">
        <v>344</v>
      </c>
      <c r="CT185" s="295" t="n">
        <v>465</v>
      </c>
      <c r="CU185" s="295" t="n">
        <v>667</v>
      </c>
      <c r="CV185" s="295" t="n">
        <v>827</v>
      </c>
      <c r="CW185" s="295" t="n">
        <v>1115</v>
      </c>
      <c r="CX185" s="295" t="n">
        <v>1648</v>
      </c>
      <c r="CY185" s="295" t="n">
        <v>2205</v>
      </c>
      <c r="CZ185" s="295" t="n">
        <v>414</v>
      </c>
      <c r="DA185" s="310" t="n">
        <v>1</v>
      </c>
      <c r="DD185" s="295" t="s">
        <v>475</v>
      </c>
      <c r="DE185" s="295" t="n">
        <v>62</v>
      </c>
      <c r="DF185" s="295" t="n">
        <v>171</v>
      </c>
      <c r="DG185" s="295" t="n">
        <v>6</v>
      </c>
      <c r="DH185" s="295" t="n">
        <v>3</v>
      </c>
      <c r="DI185" s="295" t="n">
        <v>9</v>
      </c>
      <c r="DJ185" s="295" t="n">
        <v>12</v>
      </c>
      <c r="DK185" s="295" t="n">
        <v>20</v>
      </c>
      <c r="DL185" s="295" t="n">
        <v>53</v>
      </c>
      <c r="DM185" s="295" t="n">
        <v>128</v>
      </c>
      <c r="DN185" s="295" t="n">
        <v>267</v>
      </c>
      <c r="DO185" s="310" t="n">
        <v>861</v>
      </c>
      <c r="DQ185" s="295" t="s">
        <v>475</v>
      </c>
      <c r="DR185" s="295" t="n">
        <v>69</v>
      </c>
      <c r="DS185" s="295" t="n">
        <v>170</v>
      </c>
      <c r="DT185" s="295" t="n">
        <v>5</v>
      </c>
      <c r="DU185" s="295" t="n">
        <v>3</v>
      </c>
      <c r="DV185" s="295" t="n">
        <v>13</v>
      </c>
      <c r="DW185" s="295" t="n">
        <v>14</v>
      </c>
      <c r="DX185" s="295" t="n">
        <v>22</v>
      </c>
      <c r="DY185" s="295" t="n">
        <v>63</v>
      </c>
      <c r="DZ185" s="295" t="n">
        <v>164</v>
      </c>
      <c r="EA185" s="295" t="n">
        <v>363</v>
      </c>
      <c r="EB185" s="310" t="n">
        <v>1058</v>
      </c>
      <c r="ED185" s="295" t="s">
        <v>475</v>
      </c>
      <c r="EE185" s="295" t="n">
        <v>55</v>
      </c>
      <c r="EF185" s="295" t="n">
        <v>170</v>
      </c>
      <c r="EG185" s="295" t="n">
        <v>7</v>
      </c>
      <c r="EH185" s="295" t="n">
        <v>2</v>
      </c>
      <c r="EI185" s="295" t="n">
        <v>6</v>
      </c>
      <c r="EJ185" s="295" t="n">
        <v>10</v>
      </c>
      <c r="EK185" s="295" t="n">
        <v>19</v>
      </c>
      <c r="EL185" s="295" t="n">
        <v>42</v>
      </c>
      <c r="EM185" s="295" t="n">
        <v>92</v>
      </c>
      <c r="EN185" s="295" t="n">
        <v>190</v>
      </c>
      <c r="EO185" s="310" t="n">
        <v>733</v>
      </c>
      <c r="ER185" s="295" t="s">
        <v>475</v>
      </c>
      <c r="ES185" s="295" t="n">
        <v>1013443</v>
      </c>
      <c r="ET185" s="295" t="n">
        <v>100981</v>
      </c>
      <c r="EU185" s="295" t="n">
        <v>99365</v>
      </c>
      <c r="EV185" s="295" t="n">
        <v>104492</v>
      </c>
      <c r="EW185" s="295" t="n">
        <v>102591</v>
      </c>
      <c r="EX185" s="295" t="n">
        <v>93444</v>
      </c>
      <c r="EY185" s="295" t="n">
        <v>82356</v>
      </c>
      <c r="EZ185" s="295" t="n">
        <v>69952</v>
      </c>
      <c r="FA185" s="295" t="n">
        <v>56991</v>
      </c>
      <c r="FB185" s="295" t="n">
        <v>55442</v>
      </c>
      <c r="FC185" s="295" t="n">
        <v>52789</v>
      </c>
      <c r="FD185" s="295" t="n">
        <v>47510</v>
      </c>
      <c r="FE185" s="295" t="n">
        <v>40667</v>
      </c>
      <c r="FF185" s="295" t="n">
        <v>31755</v>
      </c>
      <c r="FG185" s="295" t="n">
        <v>25570</v>
      </c>
      <c r="FH185" s="295" t="n">
        <v>20304</v>
      </c>
      <c r="FI185" s="295" t="n">
        <v>14517</v>
      </c>
      <c r="FJ185" s="310" t="n">
        <v>14717</v>
      </c>
      <c r="FM185" s="295" t="s">
        <v>475</v>
      </c>
      <c r="FN185" s="295" t="n">
        <v>502463</v>
      </c>
      <c r="FO185" s="295" t="n">
        <v>50892</v>
      </c>
      <c r="FP185" s="295" t="n">
        <v>50161</v>
      </c>
      <c r="FQ185" s="295" t="n">
        <v>52949</v>
      </c>
      <c r="FR185" s="295" t="n">
        <v>52002</v>
      </c>
      <c r="FS185" s="295" t="n">
        <v>47740</v>
      </c>
      <c r="FT185" s="295" t="n">
        <v>41261</v>
      </c>
      <c r="FU185" s="295" t="n">
        <v>34490</v>
      </c>
      <c r="FV185" s="295" t="n">
        <v>28216</v>
      </c>
      <c r="FW185" s="295" t="n">
        <v>27497</v>
      </c>
      <c r="FX185" s="295" t="n">
        <v>25991</v>
      </c>
      <c r="FY185" s="295" t="n">
        <v>23548</v>
      </c>
      <c r="FZ185" s="295" t="n">
        <v>20438</v>
      </c>
      <c r="GA185" s="295" t="n">
        <v>15469</v>
      </c>
      <c r="GB185" s="295" t="n">
        <v>11687</v>
      </c>
      <c r="GC185" s="295" t="n">
        <v>8767</v>
      </c>
      <c r="GD185" s="295" t="n">
        <v>6059</v>
      </c>
      <c r="GE185" s="310" t="n">
        <v>5296</v>
      </c>
      <c r="GH185" s="295" t="s">
        <v>475</v>
      </c>
      <c r="GI185" s="295" t="n">
        <v>510980</v>
      </c>
      <c r="GJ185" s="295" t="n">
        <v>50089</v>
      </c>
      <c r="GK185" s="295" t="n">
        <v>49204</v>
      </c>
      <c r="GL185" s="295" t="n">
        <v>51543</v>
      </c>
      <c r="GM185" s="295" t="n">
        <v>50589</v>
      </c>
      <c r="GN185" s="295" t="n">
        <v>45704</v>
      </c>
      <c r="GO185" s="295" t="n">
        <v>41095</v>
      </c>
      <c r="GP185" s="295" t="n">
        <v>35462</v>
      </c>
      <c r="GQ185" s="295" t="n">
        <v>28775</v>
      </c>
      <c r="GR185" s="295" t="n">
        <v>27945</v>
      </c>
      <c r="GS185" s="295" t="n">
        <v>26798</v>
      </c>
      <c r="GT185" s="295" t="n">
        <v>23962</v>
      </c>
      <c r="GU185" s="295" t="n">
        <v>20229</v>
      </c>
      <c r="GV185" s="295" t="n">
        <v>16286</v>
      </c>
      <c r="GW185" s="295" t="n">
        <v>13883</v>
      </c>
      <c r="GX185" s="295" t="n">
        <v>11537</v>
      </c>
      <c r="GY185" s="295" t="n">
        <v>8458</v>
      </c>
      <c r="GZ185" s="310" t="n">
        <v>9421</v>
      </c>
      <c r="HC185" s="203" t="s">
        <v>200</v>
      </c>
      <c r="HD185" s="204" t="s">
        <v>33</v>
      </c>
      <c r="HE185" s="204" t="n">
        <v>1</v>
      </c>
      <c r="HF185" s="205" t="n">
        <f aca="false">EV180</f>
        <v>3441003</v>
      </c>
      <c r="HG185" s="205" t="n">
        <f aca="false">Y180</f>
        <v>1031</v>
      </c>
      <c r="HH185" s="206" t="n">
        <f aca="false">HG185/HF185</f>
        <v>0.000299621941625741</v>
      </c>
      <c r="HI185" s="207" t="n">
        <f aca="false">2*HE185*HH185/(2+HE185*HH185)</f>
        <v>0.000299577061695295</v>
      </c>
      <c r="HK185" s="203" t="s">
        <v>200</v>
      </c>
      <c r="HL185" s="204" t="s">
        <v>33</v>
      </c>
      <c r="HM185" s="204" t="n">
        <v>1</v>
      </c>
      <c r="HN185" s="205" t="n">
        <f aca="false">FQ180</f>
        <v>1748461</v>
      </c>
      <c r="HO185" s="205" t="n">
        <f aca="false">BD180</f>
        <v>604</v>
      </c>
      <c r="HP185" s="206" t="n">
        <f aca="false">HO185/HN185</f>
        <v>0.000345446652799233</v>
      </c>
      <c r="HQ185" s="207" t="n">
        <f aca="false">2*HM185*HP185/(2+HM185*HP185)</f>
        <v>0.000345386996408318</v>
      </c>
      <c r="HS185" s="203" t="s">
        <v>200</v>
      </c>
      <c r="HT185" s="316" t="n">
        <v>41913</v>
      </c>
      <c r="HU185" s="316" t="n">
        <v>1</v>
      </c>
      <c r="HV185" s="205" t="n">
        <f aca="false">GL180</f>
        <v>1692542</v>
      </c>
      <c r="HW185" s="317" t="n">
        <f aca="false">CI180</f>
        <v>424</v>
      </c>
      <c r="HX185" s="206" t="n">
        <f aca="false">HW185/HV185</f>
        <v>0.000250510770190636</v>
      </c>
      <c r="HY185" s="207" t="n">
        <f aca="false">2*HU185*HX185/(2+HU185*HX185)</f>
        <v>0.000250479396297395</v>
      </c>
      <c r="HZ185" s="160" t="n">
        <f aca="false">HV185+HN185-HF185</f>
        <v>0</v>
      </c>
      <c r="IA185" s="160" t="n">
        <f aca="false">HW185+HO185-HG185</f>
        <v>-3</v>
      </c>
      <c r="IC185" s="0" t="s">
        <v>476</v>
      </c>
      <c r="IJ185" s="0" t="s">
        <v>410</v>
      </c>
      <c r="IL185" s="0" t="s">
        <v>32</v>
      </c>
    </row>
    <row r="186" customFormat="false" ht="15" hidden="false" customHeight="false" outlineLevel="0" collapsed="false">
      <c r="A186" s="295" t="s">
        <v>475</v>
      </c>
      <c r="B186" s="295" t="n">
        <v>19984</v>
      </c>
      <c r="C186" s="295" t="n">
        <v>144</v>
      </c>
      <c r="D186" s="295" t="n">
        <v>3834</v>
      </c>
      <c r="E186" s="295" t="n">
        <v>5297</v>
      </c>
      <c r="F186" s="295" t="n">
        <v>478</v>
      </c>
      <c r="G186" s="295" t="n">
        <v>3441</v>
      </c>
      <c r="H186" s="295" t="n">
        <v>1759</v>
      </c>
      <c r="I186" s="295" t="n">
        <v>515</v>
      </c>
      <c r="J186" s="295" t="n">
        <v>30</v>
      </c>
      <c r="K186" s="295" t="n">
        <v>0</v>
      </c>
      <c r="L186" s="310" t="n">
        <v>184</v>
      </c>
      <c r="N186" s="295" t="s">
        <v>475</v>
      </c>
      <c r="O186" s="295" t="n">
        <v>6314</v>
      </c>
      <c r="P186" s="295" t="n">
        <v>198</v>
      </c>
      <c r="Q186" s="295" t="n">
        <v>46</v>
      </c>
      <c r="R186" s="295" t="n">
        <v>97</v>
      </c>
      <c r="S186" s="295" t="n">
        <v>341</v>
      </c>
      <c r="T186" s="295" t="n">
        <v>22</v>
      </c>
      <c r="U186" s="295" t="n">
        <v>15</v>
      </c>
      <c r="V186" s="295" t="n">
        <v>5</v>
      </c>
      <c r="W186" s="295" t="n">
        <v>6</v>
      </c>
      <c r="X186" s="295" t="n">
        <v>27</v>
      </c>
      <c r="Y186" s="295" t="n">
        <v>31</v>
      </c>
      <c r="Z186" s="295" t="n">
        <v>95</v>
      </c>
      <c r="AA186" s="310" t="n">
        <v>83</v>
      </c>
      <c r="AB186" s="295"/>
      <c r="AC186" s="295" t="s">
        <v>475</v>
      </c>
      <c r="AD186" s="295" t="n">
        <v>78</v>
      </c>
      <c r="AE186" s="295" t="n">
        <v>107</v>
      </c>
      <c r="AF186" s="295" t="n">
        <v>91</v>
      </c>
      <c r="AG186" s="295" t="n">
        <v>137</v>
      </c>
      <c r="AH186" s="295" t="n">
        <v>215</v>
      </c>
      <c r="AI186" s="295" t="n">
        <v>313</v>
      </c>
      <c r="AJ186" s="295" t="n">
        <v>419</v>
      </c>
      <c r="AK186" s="295" t="n">
        <v>509</v>
      </c>
      <c r="AL186" s="295" t="n">
        <v>582</v>
      </c>
      <c r="AM186" s="295" t="n">
        <v>645</v>
      </c>
      <c r="AN186" s="295" t="n">
        <v>765</v>
      </c>
      <c r="AO186" s="295" t="n">
        <v>737</v>
      </c>
      <c r="AP186" s="295" t="n">
        <v>1014</v>
      </c>
      <c r="AQ186" s="310" t="n">
        <v>77</v>
      </c>
      <c r="AS186" s="295" t="s">
        <v>475</v>
      </c>
      <c r="AT186" s="295" t="n">
        <v>346</v>
      </c>
      <c r="AU186" s="295" t="n">
        <v>100</v>
      </c>
      <c r="AV186" s="295" t="n">
        <v>24</v>
      </c>
      <c r="AW186" s="295" t="n">
        <v>50</v>
      </c>
      <c r="AX186" s="295" t="n">
        <v>174</v>
      </c>
      <c r="AY186" s="295" t="n">
        <v>9</v>
      </c>
      <c r="AZ186" s="295" t="n">
        <v>7</v>
      </c>
      <c r="BA186" s="295" t="n">
        <v>3</v>
      </c>
      <c r="BB186" s="295" t="n">
        <v>1</v>
      </c>
      <c r="BC186" s="295" t="n">
        <v>15</v>
      </c>
      <c r="BD186" s="295" t="n">
        <v>20</v>
      </c>
      <c r="BE186" s="295" t="n">
        <v>63</v>
      </c>
      <c r="BF186" s="310" t="n">
        <v>62</v>
      </c>
      <c r="BG186" s="295"/>
      <c r="BH186" s="295" t="s">
        <v>475</v>
      </c>
      <c r="BI186" s="295" t="n">
        <v>48</v>
      </c>
      <c r="BJ186" s="295" t="n">
        <v>59</v>
      </c>
      <c r="BK186" s="295" t="n">
        <v>40</v>
      </c>
      <c r="BL186" s="295" t="n">
        <v>81</v>
      </c>
      <c r="BM186" s="295" t="n">
        <v>126</v>
      </c>
      <c r="BN186" s="295" t="n">
        <v>186</v>
      </c>
      <c r="BO186" s="295" t="n">
        <v>261</v>
      </c>
      <c r="BP186" s="295" t="n">
        <v>327</v>
      </c>
      <c r="BQ186" s="295" t="n">
        <v>367</v>
      </c>
      <c r="BR186" s="295" t="n">
        <v>375</v>
      </c>
      <c r="BS186" s="295" t="n">
        <v>412</v>
      </c>
      <c r="BT186" s="295" t="n">
        <v>393</v>
      </c>
      <c r="BU186" s="295" t="n">
        <v>396</v>
      </c>
      <c r="BV186" s="310" t="n">
        <v>35</v>
      </c>
      <c r="BX186" s="295" t="s">
        <v>475</v>
      </c>
      <c r="BY186" s="295" t="n">
        <v>281</v>
      </c>
      <c r="BZ186" s="295" t="n">
        <v>97</v>
      </c>
      <c r="CA186" s="295" t="n">
        <v>22</v>
      </c>
      <c r="CB186" s="295" t="n">
        <v>46</v>
      </c>
      <c r="CC186" s="295" t="n">
        <v>165</v>
      </c>
      <c r="CD186" s="295" t="n">
        <v>13</v>
      </c>
      <c r="CE186" s="295" t="n">
        <v>8</v>
      </c>
      <c r="CF186" s="295" t="n">
        <v>1</v>
      </c>
      <c r="CG186" s="295" t="n">
        <v>5</v>
      </c>
      <c r="CH186" s="295" t="n">
        <v>12</v>
      </c>
      <c r="CI186" s="295" t="n">
        <v>10</v>
      </c>
      <c r="CJ186" s="295" t="n">
        <v>32</v>
      </c>
      <c r="CK186" s="310" t="n">
        <v>21</v>
      </c>
      <c r="CL186" s="295"/>
      <c r="CM186" s="295" t="s">
        <v>475</v>
      </c>
      <c r="CN186" s="295" t="n">
        <v>30</v>
      </c>
      <c r="CO186" s="295" t="n">
        <v>47</v>
      </c>
      <c r="CP186" s="295" t="n">
        <v>51</v>
      </c>
      <c r="CQ186" s="295" t="n">
        <v>55</v>
      </c>
      <c r="CR186" s="295" t="n">
        <v>88</v>
      </c>
      <c r="CS186" s="295" t="n">
        <v>127</v>
      </c>
      <c r="CT186" s="295" t="n">
        <v>157</v>
      </c>
      <c r="CU186" s="295" t="n">
        <v>180</v>
      </c>
      <c r="CV186" s="295" t="n">
        <v>213</v>
      </c>
      <c r="CW186" s="295" t="n">
        <v>269</v>
      </c>
      <c r="CX186" s="295" t="n">
        <v>352</v>
      </c>
      <c r="CY186" s="295" t="n">
        <v>343</v>
      </c>
      <c r="CZ186" s="295" t="n">
        <v>615</v>
      </c>
      <c r="DA186" s="310" t="n">
        <v>16</v>
      </c>
      <c r="DD186" s="295" t="s">
        <v>477</v>
      </c>
      <c r="DE186" s="295" t="n">
        <v>64</v>
      </c>
      <c r="DF186" s="295" t="n">
        <v>180</v>
      </c>
      <c r="DG186" s="295" t="n">
        <v>10</v>
      </c>
      <c r="DH186" s="295" t="n">
        <v>3</v>
      </c>
      <c r="DI186" s="295" t="n">
        <v>9</v>
      </c>
      <c r="DJ186" s="295" t="n">
        <v>12</v>
      </c>
      <c r="DK186" s="295" t="n">
        <v>21</v>
      </c>
      <c r="DL186" s="295" t="n">
        <v>61</v>
      </c>
      <c r="DM186" s="295" t="n">
        <v>147</v>
      </c>
      <c r="DN186" s="295" t="n">
        <v>324</v>
      </c>
      <c r="DO186" s="310" t="n">
        <v>1005</v>
      </c>
      <c r="DQ186" s="295" t="s">
        <v>477</v>
      </c>
      <c r="DR186" s="295" t="n">
        <v>73</v>
      </c>
      <c r="DS186" s="295" t="n">
        <v>197</v>
      </c>
      <c r="DT186" s="295" t="n">
        <v>10</v>
      </c>
      <c r="DU186" s="295" t="n">
        <v>4</v>
      </c>
      <c r="DV186" s="295" t="n">
        <v>12</v>
      </c>
      <c r="DW186" s="295" t="n">
        <v>15</v>
      </c>
      <c r="DX186" s="295" t="n">
        <v>26</v>
      </c>
      <c r="DY186" s="295" t="n">
        <v>79</v>
      </c>
      <c r="DZ186" s="295" t="n">
        <v>198</v>
      </c>
      <c r="EA186" s="295" t="n">
        <v>441</v>
      </c>
      <c r="EB186" s="310" t="n">
        <v>1181</v>
      </c>
      <c r="ED186" s="295" t="s">
        <v>477</v>
      </c>
      <c r="EE186" s="295" t="n">
        <v>55</v>
      </c>
      <c r="EF186" s="295" t="n">
        <v>163</v>
      </c>
      <c r="EG186" s="295" t="n">
        <v>11</v>
      </c>
      <c r="EH186" s="295" t="n">
        <v>3</v>
      </c>
      <c r="EI186" s="295" t="n">
        <v>7</v>
      </c>
      <c r="EJ186" s="295" t="n">
        <v>9</v>
      </c>
      <c r="EK186" s="295" t="n">
        <v>16</v>
      </c>
      <c r="EL186" s="295" t="n">
        <v>42</v>
      </c>
      <c r="EM186" s="295" t="n">
        <v>95</v>
      </c>
      <c r="EN186" s="295" t="n">
        <v>228</v>
      </c>
      <c r="EO186" s="310" t="n">
        <v>886</v>
      </c>
      <c r="ER186" s="295" t="s">
        <v>477</v>
      </c>
      <c r="ES186" s="295" t="n">
        <v>1052185</v>
      </c>
      <c r="ET186" s="295" t="n">
        <v>104483</v>
      </c>
      <c r="EU186" s="295" t="n">
        <v>104236</v>
      </c>
      <c r="EV186" s="295" t="n">
        <v>117147</v>
      </c>
      <c r="EW186" s="295" t="n">
        <v>111804</v>
      </c>
      <c r="EX186" s="295" t="n">
        <v>99258</v>
      </c>
      <c r="EY186" s="295" t="n">
        <v>84868</v>
      </c>
      <c r="EZ186" s="295" t="n">
        <v>71663</v>
      </c>
      <c r="FA186" s="295" t="n">
        <v>59138</v>
      </c>
      <c r="FB186" s="295" t="n">
        <v>56791</v>
      </c>
      <c r="FC186" s="295" t="n">
        <v>54695</v>
      </c>
      <c r="FD186" s="295" t="n">
        <v>49023</v>
      </c>
      <c r="FE186" s="295" t="n">
        <v>40018</v>
      </c>
      <c r="FF186" s="295" t="n">
        <v>30190</v>
      </c>
      <c r="FG186" s="295" t="n">
        <v>24579</v>
      </c>
      <c r="FH186" s="295" t="n">
        <v>19725</v>
      </c>
      <c r="FI186" s="295" t="n">
        <v>13833</v>
      </c>
      <c r="FJ186" s="310" t="n">
        <v>10734</v>
      </c>
      <c r="FM186" s="295" t="s">
        <v>477</v>
      </c>
      <c r="FN186" s="295" t="n">
        <v>525961</v>
      </c>
      <c r="FO186" s="295" t="n">
        <v>53128</v>
      </c>
      <c r="FP186" s="295" t="n">
        <v>53131</v>
      </c>
      <c r="FQ186" s="295" t="n">
        <v>59575</v>
      </c>
      <c r="FR186" s="295" t="n">
        <v>57034</v>
      </c>
      <c r="FS186" s="295" t="n">
        <v>50597</v>
      </c>
      <c r="FT186" s="295" t="n">
        <v>42717</v>
      </c>
      <c r="FU186" s="295" t="n">
        <v>35529</v>
      </c>
      <c r="FV186" s="295" t="n">
        <v>29172</v>
      </c>
      <c r="FW186" s="295" t="n">
        <v>28234</v>
      </c>
      <c r="FX186" s="295" t="n">
        <v>27259</v>
      </c>
      <c r="FY186" s="295" t="n">
        <v>24482</v>
      </c>
      <c r="FZ186" s="295" t="n">
        <v>20368</v>
      </c>
      <c r="GA186" s="295" t="n">
        <v>14910</v>
      </c>
      <c r="GB186" s="295" t="n">
        <v>11340</v>
      </c>
      <c r="GC186" s="295" t="n">
        <v>8588</v>
      </c>
      <c r="GD186" s="295" t="n">
        <v>5746</v>
      </c>
      <c r="GE186" s="310" t="n">
        <v>4151</v>
      </c>
      <c r="GH186" s="295" t="s">
        <v>477</v>
      </c>
      <c r="GI186" s="295" t="n">
        <v>526224</v>
      </c>
      <c r="GJ186" s="295" t="n">
        <v>51355</v>
      </c>
      <c r="GK186" s="295" t="n">
        <v>51105</v>
      </c>
      <c r="GL186" s="295" t="n">
        <v>57572</v>
      </c>
      <c r="GM186" s="295" t="n">
        <v>54770</v>
      </c>
      <c r="GN186" s="295" t="n">
        <v>48661</v>
      </c>
      <c r="GO186" s="295" t="n">
        <v>42151</v>
      </c>
      <c r="GP186" s="295" t="n">
        <v>36134</v>
      </c>
      <c r="GQ186" s="295" t="n">
        <v>29966</v>
      </c>
      <c r="GR186" s="295" t="n">
        <v>28557</v>
      </c>
      <c r="GS186" s="295" t="n">
        <v>27436</v>
      </c>
      <c r="GT186" s="295" t="n">
        <v>24541</v>
      </c>
      <c r="GU186" s="295" t="n">
        <v>19650</v>
      </c>
      <c r="GV186" s="295" t="n">
        <v>15280</v>
      </c>
      <c r="GW186" s="295" t="n">
        <v>13239</v>
      </c>
      <c r="GX186" s="295" t="n">
        <v>11137</v>
      </c>
      <c r="GY186" s="295" t="n">
        <v>8087</v>
      </c>
      <c r="GZ186" s="310" t="n">
        <v>6583</v>
      </c>
      <c r="HC186" s="196" t="s">
        <v>202</v>
      </c>
      <c r="HD186" s="197" t="s">
        <v>34</v>
      </c>
      <c r="HE186" s="197" t="n">
        <v>1</v>
      </c>
      <c r="HF186" s="198" t="n">
        <f aca="false">EW180</f>
        <v>3424754</v>
      </c>
      <c r="HG186" s="198" t="n">
        <f aca="false">Z180</f>
        <v>2696</v>
      </c>
      <c r="HH186" s="199" t="n">
        <f aca="false">HG186/HF186</f>
        <v>0.000787209825873625</v>
      </c>
      <c r="HI186" s="200" t="n">
        <f aca="false">2*HE186*HH186/(2+HE186*HH186)</f>
        <v>0.000786900098129011</v>
      </c>
      <c r="HK186" s="196" t="s">
        <v>202</v>
      </c>
      <c r="HL186" s="197" t="s">
        <v>34</v>
      </c>
      <c r="HM186" s="197" t="n">
        <v>1</v>
      </c>
      <c r="HN186" s="198" t="n">
        <f aca="false">FR180</f>
        <v>1738687</v>
      </c>
      <c r="HO186" s="198" t="n">
        <f aca="false">BE180</f>
        <v>1917</v>
      </c>
      <c r="HP186" s="199" t="n">
        <f aca="false">HO186/HN186</f>
        <v>0.00110255612424778</v>
      </c>
      <c r="HQ186" s="200" t="n">
        <f aca="false">2*HM186*HP186/(2+HM186*HP186)</f>
        <v>0.00110194864413468</v>
      </c>
      <c r="HS186" s="196" t="s">
        <v>202</v>
      </c>
      <c r="HT186" s="313" t="s">
        <v>34</v>
      </c>
      <c r="HU186" s="313" t="n">
        <v>1</v>
      </c>
      <c r="HV186" s="198" t="n">
        <f aca="false">GM180</f>
        <v>1686067</v>
      </c>
      <c r="HW186" s="314" t="n">
        <f aca="false">CJ180</f>
        <v>777</v>
      </c>
      <c r="HX186" s="199" t="n">
        <f aca="false">HW186/HV186</f>
        <v>0.000460835779361081</v>
      </c>
      <c r="HY186" s="200" t="n">
        <f aca="false">2*HU186*HX186/(2+HU186*HX186)</f>
        <v>0.000460729619014554</v>
      </c>
      <c r="HZ186" s="160" t="n">
        <f aca="false">HV186+HN186-HF186</f>
        <v>0</v>
      </c>
      <c r="IA186" s="160" t="n">
        <f aca="false">HW186+HO186-HG186</f>
        <v>-2</v>
      </c>
    </row>
    <row r="187" customFormat="false" ht="15" hidden="false" customHeight="false" outlineLevel="0" collapsed="false">
      <c r="A187" s="295" t="s">
        <v>477</v>
      </c>
      <c r="B187" s="295" t="n">
        <v>21919</v>
      </c>
      <c r="C187" s="295" t="n">
        <v>272</v>
      </c>
      <c r="D187" s="295" t="n">
        <v>5004</v>
      </c>
      <c r="E187" s="295" t="n">
        <v>576</v>
      </c>
      <c r="F187" s="295" t="n">
        <v>5059</v>
      </c>
      <c r="G187" s="295" t="n">
        <v>3535</v>
      </c>
      <c r="H187" s="295" t="n">
        <v>1677</v>
      </c>
      <c r="I187" s="295" t="n">
        <v>430</v>
      </c>
      <c r="J187" s="295" t="n">
        <v>34</v>
      </c>
      <c r="K187" s="295" t="n">
        <v>3</v>
      </c>
      <c r="L187" s="310" t="n">
        <v>145</v>
      </c>
      <c r="N187" s="295" t="s">
        <v>477</v>
      </c>
      <c r="O187" s="295" t="n">
        <v>6748</v>
      </c>
      <c r="P187" s="295" t="n">
        <v>186</v>
      </c>
      <c r="Q187" s="295" t="n">
        <v>70</v>
      </c>
      <c r="R187" s="295" t="n">
        <v>139</v>
      </c>
      <c r="S187" s="295" t="n">
        <v>395</v>
      </c>
      <c r="T187" s="295" t="n">
        <v>40</v>
      </c>
      <c r="U187" s="295" t="n">
        <v>19</v>
      </c>
      <c r="V187" s="295" t="n">
        <v>10</v>
      </c>
      <c r="W187" s="295" t="n">
        <v>15</v>
      </c>
      <c r="X187" s="295" t="n">
        <v>32</v>
      </c>
      <c r="Y187" s="295" t="n">
        <v>43</v>
      </c>
      <c r="Z187" s="295" t="n">
        <v>104</v>
      </c>
      <c r="AA187" s="310" t="n">
        <v>96</v>
      </c>
      <c r="AB187" s="295"/>
      <c r="AC187" s="295" t="s">
        <v>477</v>
      </c>
      <c r="AD187" s="295" t="n">
        <v>93</v>
      </c>
      <c r="AE187" s="295" t="n">
        <v>91</v>
      </c>
      <c r="AF187" s="295" t="n">
        <v>100</v>
      </c>
      <c r="AG187" s="295" t="n">
        <v>142</v>
      </c>
      <c r="AH187" s="295" t="n">
        <v>252</v>
      </c>
      <c r="AI187" s="295" t="n">
        <v>378</v>
      </c>
      <c r="AJ187" s="295" t="n">
        <v>481</v>
      </c>
      <c r="AK187" s="295" t="n">
        <v>551</v>
      </c>
      <c r="AL187" s="295" t="n">
        <v>655</v>
      </c>
      <c r="AM187" s="295" t="n">
        <v>779</v>
      </c>
      <c r="AN187" s="295" t="n">
        <v>849</v>
      </c>
      <c r="AO187" s="295" t="n">
        <v>711</v>
      </c>
      <c r="AP187" s="295" t="n">
        <v>909</v>
      </c>
      <c r="AQ187" s="310" t="n">
        <v>3</v>
      </c>
      <c r="AS187" s="295" t="s">
        <v>477</v>
      </c>
      <c r="AT187" s="295" t="n">
        <v>3855</v>
      </c>
      <c r="AU187" s="295" t="n">
        <v>103</v>
      </c>
      <c r="AV187" s="295" t="n">
        <v>41</v>
      </c>
      <c r="AW187" s="295" t="n">
        <v>75</v>
      </c>
      <c r="AX187" s="295" t="n">
        <v>219</v>
      </c>
      <c r="AY187" s="295" t="n">
        <v>20</v>
      </c>
      <c r="AZ187" s="295" t="n">
        <v>9</v>
      </c>
      <c r="BA187" s="295" t="n">
        <v>3</v>
      </c>
      <c r="BB187" s="295" t="n">
        <v>9</v>
      </c>
      <c r="BC187" s="295" t="n">
        <v>16</v>
      </c>
      <c r="BD187" s="295" t="n">
        <v>28</v>
      </c>
      <c r="BE187" s="295" t="n">
        <v>60</v>
      </c>
      <c r="BF187" s="310" t="n">
        <v>65</v>
      </c>
      <c r="BG187" s="295"/>
      <c r="BH187" s="295" t="s">
        <v>477</v>
      </c>
      <c r="BI187" s="295" t="n">
        <v>60</v>
      </c>
      <c r="BJ187" s="295" t="n">
        <v>57</v>
      </c>
      <c r="BK187" s="295" t="n">
        <v>61</v>
      </c>
      <c r="BL187" s="295" t="n">
        <v>87</v>
      </c>
      <c r="BM187" s="295" t="n">
        <v>158</v>
      </c>
      <c r="BN187" s="295" t="n">
        <v>253</v>
      </c>
      <c r="BO187" s="295" t="n">
        <v>330</v>
      </c>
      <c r="BP187" s="295" t="n">
        <v>370</v>
      </c>
      <c r="BQ187" s="295" t="n">
        <v>408</v>
      </c>
      <c r="BR187" s="295" t="n">
        <v>471</v>
      </c>
      <c r="BS187" s="295" t="n">
        <v>466</v>
      </c>
      <c r="BT187" s="295" t="n">
        <v>370</v>
      </c>
      <c r="BU187" s="295" t="n">
        <v>333</v>
      </c>
      <c r="BV187" s="310" t="n">
        <v>2</v>
      </c>
      <c r="BX187" s="295" t="s">
        <v>477</v>
      </c>
      <c r="BY187" s="295" t="n">
        <v>2893</v>
      </c>
      <c r="BZ187" s="295" t="n">
        <v>83</v>
      </c>
      <c r="CA187" s="295" t="n">
        <v>29</v>
      </c>
      <c r="CB187" s="295" t="n">
        <v>64</v>
      </c>
      <c r="CC187" s="295" t="n">
        <v>176</v>
      </c>
      <c r="CD187" s="295" t="n">
        <v>20</v>
      </c>
      <c r="CE187" s="295" t="n">
        <v>10</v>
      </c>
      <c r="CF187" s="295" t="n">
        <v>7</v>
      </c>
      <c r="CG187" s="295" t="n">
        <v>6</v>
      </c>
      <c r="CH187" s="295" t="n">
        <v>16</v>
      </c>
      <c r="CI187" s="295" t="n">
        <v>15</v>
      </c>
      <c r="CJ187" s="295" t="n">
        <v>44</v>
      </c>
      <c r="CK187" s="310" t="n">
        <v>31</v>
      </c>
      <c r="CL187" s="295"/>
      <c r="CM187" s="295" t="s">
        <v>477</v>
      </c>
      <c r="CN187" s="295" t="n">
        <v>33</v>
      </c>
      <c r="CO187" s="295" t="n">
        <v>34</v>
      </c>
      <c r="CP187" s="295" t="n">
        <v>39</v>
      </c>
      <c r="CQ187" s="295" t="n">
        <v>55</v>
      </c>
      <c r="CR187" s="295" t="n">
        <v>94</v>
      </c>
      <c r="CS187" s="295" t="n">
        <v>125</v>
      </c>
      <c r="CT187" s="295" t="n">
        <v>151</v>
      </c>
      <c r="CU187" s="295" t="n">
        <v>181</v>
      </c>
      <c r="CV187" s="295" t="n">
        <v>247</v>
      </c>
      <c r="CW187" s="295" t="n">
        <v>308</v>
      </c>
      <c r="CX187" s="295" t="n">
        <v>383</v>
      </c>
      <c r="CY187" s="295" t="n">
        <v>341</v>
      </c>
      <c r="CZ187" s="295" t="n">
        <v>576</v>
      </c>
      <c r="DA187" s="310" t="n">
        <v>1</v>
      </c>
      <c r="DD187" s="295" t="s">
        <v>478</v>
      </c>
      <c r="DE187" s="295" t="n">
        <v>60</v>
      </c>
      <c r="DF187" s="295" t="n">
        <v>104</v>
      </c>
      <c r="DG187" s="295" t="n">
        <v>3</v>
      </c>
      <c r="DH187" s="295" t="n">
        <v>3</v>
      </c>
      <c r="DI187" s="295" t="n">
        <v>12</v>
      </c>
      <c r="DJ187" s="295" t="n">
        <v>16</v>
      </c>
      <c r="DK187" s="295" t="n">
        <v>25</v>
      </c>
      <c r="DL187" s="295" t="n">
        <v>44</v>
      </c>
      <c r="DM187" s="295" t="n">
        <v>119</v>
      </c>
      <c r="DN187" s="295" t="n">
        <v>237</v>
      </c>
      <c r="DO187" s="310" t="n">
        <v>876</v>
      </c>
      <c r="DQ187" s="295" t="s">
        <v>478</v>
      </c>
      <c r="DR187" s="295" t="n">
        <v>71</v>
      </c>
      <c r="DS187" s="295" t="n">
        <v>110</v>
      </c>
      <c r="DT187" s="295" t="n">
        <v>4</v>
      </c>
      <c r="DU187" s="295" t="n">
        <v>4</v>
      </c>
      <c r="DV187" s="295" t="n">
        <v>16</v>
      </c>
      <c r="DW187" s="295" t="n">
        <v>23</v>
      </c>
      <c r="DX187" s="295" t="n">
        <v>35</v>
      </c>
      <c r="DY187" s="295" t="n">
        <v>61</v>
      </c>
      <c r="DZ187" s="295" t="n">
        <v>158</v>
      </c>
      <c r="EA187" s="295" t="n">
        <v>320</v>
      </c>
      <c r="EB187" s="310" t="n">
        <v>1105</v>
      </c>
      <c r="ED187" s="295" t="s">
        <v>478</v>
      </c>
      <c r="EE187" s="295" t="n">
        <v>49</v>
      </c>
      <c r="EF187" s="295" t="n">
        <v>99</v>
      </c>
      <c r="EG187" s="295" t="n">
        <v>2</v>
      </c>
      <c r="EH187" s="295" t="n">
        <v>3</v>
      </c>
      <c r="EI187" s="295" t="n">
        <v>8</v>
      </c>
      <c r="EJ187" s="295" t="n">
        <v>9</v>
      </c>
      <c r="EK187" s="295" t="n">
        <v>15</v>
      </c>
      <c r="EL187" s="295" t="n">
        <v>26</v>
      </c>
      <c r="EM187" s="295" t="n">
        <v>80</v>
      </c>
      <c r="EN187" s="295" t="n">
        <v>164</v>
      </c>
      <c r="EO187" s="310" t="n">
        <v>728</v>
      </c>
      <c r="ER187" s="295" t="s">
        <v>478</v>
      </c>
      <c r="ES187" s="295" t="n">
        <v>460684</v>
      </c>
      <c r="ET187" s="295" t="n">
        <v>41285</v>
      </c>
      <c r="EU187" s="295" t="n">
        <v>40371</v>
      </c>
      <c r="EV187" s="295" t="n">
        <v>42569</v>
      </c>
      <c r="EW187" s="295" t="n">
        <v>43197</v>
      </c>
      <c r="EX187" s="295" t="n">
        <v>40297</v>
      </c>
      <c r="EY187" s="295" t="n">
        <v>36699</v>
      </c>
      <c r="EZ187" s="295" t="n">
        <v>35612</v>
      </c>
      <c r="FA187" s="295" t="n">
        <v>31197</v>
      </c>
      <c r="FB187" s="295" t="n">
        <v>28844</v>
      </c>
      <c r="FC187" s="295" t="n">
        <v>26875</v>
      </c>
      <c r="FD187" s="295" t="n">
        <v>23884</v>
      </c>
      <c r="FE187" s="295" t="n">
        <v>20060</v>
      </c>
      <c r="FF187" s="295" t="n">
        <v>15582</v>
      </c>
      <c r="FG187" s="295" t="n">
        <v>12467</v>
      </c>
      <c r="FH187" s="295" t="n">
        <v>9407</v>
      </c>
      <c r="FI187" s="295" t="n">
        <v>6496</v>
      </c>
      <c r="FJ187" s="310" t="n">
        <v>5842</v>
      </c>
      <c r="FM187" s="295" t="s">
        <v>478</v>
      </c>
      <c r="FN187" s="295" t="n">
        <v>230826</v>
      </c>
      <c r="FO187" s="295" t="n">
        <v>20909</v>
      </c>
      <c r="FP187" s="295" t="n">
        <v>20533</v>
      </c>
      <c r="FQ187" s="295" t="n">
        <v>21825</v>
      </c>
      <c r="FR187" s="295" t="n">
        <v>21950</v>
      </c>
      <c r="FS187" s="295" t="n">
        <v>20550</v>
      </c>
      <c r="FT187" s="295" t="n">
        <v>18780</v>
      </c>
      <c r="FU187" s="295" t="n">
        <v>18023</v>
      </c>
      <c r="FV187" s="295" t="n">
        <v>15643</v>
      </c>
      <c r="FW187" s="295" t="n">
        <v>14497</v>
      </c>
      <c r="FX187" s="295" t="n">
        <v>13557</v>
      </c>
      <c r="FY187" s="295" t="n">
        <v>11834</v>
      </c>
      <c r="FZ187" s="295" t="n">
        <v>9961</v>
      </c>
      <c r="GA187" s="295" t="n">
        <v>7661</v>
      </c>
      <c r="GB187" s="295" t="n">
        <v>5998</v>
      </c>
      <c r="GC187" s="295" t="n">
        <v>4263</v>
      </c>
      <c r="GD187" s="295" t="n">
        <v>2718</v>
      </c>
      <c r="GE187" s="310" t="n">
        <v>2124</v>
      </c>
      <c r="GH187" s="295" t="s">
        <v>478</v>
      </c>
      <c r="GI187" s="295" t="n">
        <v>229858</v>
      </c>
      <c r="GJ187" s="295" t="n">
        <v>20376</v>
      </c>
      <c r="GK187" s="295" t="n">
        <v>19838</v>
      </c>
      <c r="GL187" s="295" t="n">
        <v>20744</v>
      </c>
      <c r="GM187" s="295" t="n">
        <v>21247</v>
      </c>
      <c r="GN187" s="295" t="n">
        <v>19747</v>
      </c>
      <c r="GO187" s="295" t="n">
        <v>17919</v>
      </c>
      <c r="GP187" s="295" t="n">
        <v>17589</v>
      </c>
      <c r="GQ187" s="295" t="n">
        <v>15554</v>
      </c>
      <c r="GR187" s="295" t="n">
        <v>14347</v>
      </c>
      <c r="GS187" s="295" t="n">
        <v>13318</v>
      </c>
      <c r="GT187" s="295" t="n">
        <v>12050</v>
      </c>
      <c r="GU187" s="295" t="n">
        <v>10099</v>
      </c>
      <c r="GV187" s="295" t="n">
        <v>7921</v>
      </c>
      <c r="GW187" s="295" t="n">
        <v>6469</v>
      </c>
      <c r="GX187" s="295" t="n">
        <v>5144</v>
      </c>
      <c r="GY187" s="295" t="n">
        <v>3778</v>
      </c>
      <c r="GZ187" s="310" t="n">
        <v>3718</v>
      </c>
      <c r="HC187" s="203" t="s">
        <v>203</v>
      </c>
      <c r="HD187" s="204" t="s">
        <v>35</v>
      </c>
      <c r="HE187" s="204" t="n">
        <v>1</v>
      </c>
      <c r="HF187" s="205" t="n">
        <f aca="false">EX180</f>
        <v>3293215</v>
      </c>
      <c r="HG187" s="205" t="n">
        <f aca="false">AA180</f>
        <v>3299</v>
      </c>
      <c r="HH187" s="206" t="n">
        <f aca="false">HG187/HF187</f>
        <v>0.00100175664206558</v>
      </c>
      <c r="HI187" s="207" t="n">
        <f aca="false">2*HE187*HH187/(2+HE187*HH187)</f>
        <v>0.0010012551350746</v>
      </c>
      <c r="HK187" s="203" t="s">
        <v>203</v>
      </c>
      <c r="HL187" s="204" t="s">
        <v>35</v>
      </c>
      <c r="HM187" s="204" t="n">
        <v>1</v>
      </c>
      <c r="HN187" s="205" t="n">
        <f aca="false">FS180</f>
        <v>1667426</v>
      </c>
      <c r="HO187" s="205" t="n">
        <f aca="false">BF180</f>
        <v>2462</v>
      </c>
      <c r="HP187" s="206" t="n">
        <f aca="false">HO187/HN187</f>
        <v>0.00147652729416478</v>
      </c>
      <c r="HQ187" s="207" t="n">
        <f aca="false">2*HM187*HP187/(2+HM187*HP187)</f>
        <v>0.0014754380319023</v>
      </c>
      <c r="HS187" s="203" t="s">
        <v>203</v>
      </c>
      <c r="HT187" s="316" t="s">
        <v>35</v>
      </c>
      <c r="HU187" s="316" t="n">
        <v>1</v>
      </c>
      <c r="HV187" s="205" t="n">
        <f aca="false">GN180</f>
        <v>1625789</v>
      </c>
      <c r="HW187" s="317" t="n">
        <f aca="false">CK180</f>
        <v>834</v>
      </c>
      <c r="HX187" s="206" t="n">
        <f aca="false">HW187/HV187</f>
        <v>0.000512981696886865</v>
      </c>
      <c r="HY187" s="207" t="n">
        <f aca="false">2*HU187*HX187/(2+HU187*HX187)</f>
        <v>0.000512850155515353</v>
      </c>
      <c r="HZ187" s="160" t="n">
        <f aca="false">HV187+HN187-HF187</f>
        <v>0</v>
      </c>
      <c r="IA187" s="160" t="n">
        <f aca="false">HW187+HO187-HG187</f>
        <v>-3</v>
      </c>
      <c r="IC187" s="132" t="n">
        <f aca="false">SUM(IC178:IC182)</f>
        <v>1001500</v>
      </c>
      <c r="ID187" s="132" t="n">
        <f aca="false">somme(ID178:ID182)</f>
        <v>1024794</v>
      </c>
      <c r="IE187" s="132" t="n">
        <f aca="false">somme(IE178:IE182)</f>
        <v>1047701</v>
      </c>
      <c r="IF187" s="132" t="n">
        <f aca="false">somme(IF178:IF182)</f>
        <v>1070447</v>
      </c>
      <c r="IG187" s="132" t="n">
        <f aca="false">somme(IG178:IG182)</f>
        <v>1093149</v>
      </c>
      <c r="IH187" s="132" t="n">
        <f aca="false">somme(IH178:IH182)</f>
        <v>1116034</v>
      </c>
      <c r="IJ187" s="132" t="n">
        <f aca="false">SUM(IJ178:IJ182)</f>
        <v>329851</v>
      </c>
      <c r="IK187" s="132"/>
      <c r="IL187" s="132" t="n">
        <f aca="false">somme(IL178:IL182)</f>
        <v>671649</v>
      </c>
    </row>
    <row r="188" customFormat="false" ht="15" hidden="false" customHeight="false" outlineLevel="0" collapsed="false">
      <c r="A188" s="295" t="s">
        <v>478</v>
      </c>
      <c r="B188" s="295" t="n">
        <v>9864</v>
      </c>
      <c r="C188" s="295" t="n">
        <v>48</v>
      </c>
      <c r="D188" s="295" t="n">
        <v>1547</v>
      </c>
      <c r="E188" s="295" t="n">
        <v>2589</v>
      </c>
      <c r="F188" s="295" t="n">
        <v>2629</v>
      </c>
      <c r="G188" s="295" t="n">
        <v>191</v>
      </c>
      <c r="H188" s="295" t="n">
        <v>872</v>
      </c>
      <c r="I188" s="295" t="n">
        <v>210</v>
      </c>
      <c r="J188" s="295" t="n">
        <v>10</v>
      </c>
      <c r="K188" s="295" t="n">
        <v>0</v>
      </c>
      <c r="L188" s="310" t="n">
        <v>49</v>
      </c>
      <c r="N188" s="295" t="s">
        <v>478</v>
      </c>
      <c r="O188" s="295" t="n">
        <v>2761</v>
      </c>
      <c r="P188" s="295" t="n">
        <v>52</v>
      </c>
      <c r="Q188" s="295" t="n">
        <v>21</v>
      </c>
      <c r="R188" s="295" t="n">
        <v>30</v>
      </c>
      <c r="S188" s="295" t="n">
        <v>103</v>
      </c>
      <c r="T188" s="295" t="n">
        <v>4</v>
      </c>
      <c r="U188" s="295" t="n">
        <v>3</v>
      </c>
      <c r="V188" s="295" t="n">
        <v>0</v>
      </c>
      <c r="W188" s="295" t="n">
        <v>3</v>
      </c>
      <c r="X188" s="295" t="n">
        <v>18</v>
      </c>
      <c r="Y188" s="295" t="n">
        <v>11</v>
      </c>
      <c r="Z188" s="295" t="n">
        <v>53</v>
      </c>
      <c r="AA188" s="310" t="n">
        <v>47</v>
      </c>
      <c r="AB188" s="295"/>
      <c r="AC188" s="295" t="s">
        <v>478</v>
      </c>
      <c r="AD188" s="295" t="n">
        <v>64</v>
      </c>
      <c r="AE188" s="295" t="n">
        <v>51</v>
      </c>
      <c r="AF188" s="295" t="n">
        <v>66</v>
      </c>
      <c r="AG188" s="295" t="n">
        <v>83</v>
      </c>
      <c r="AH188" s="295" t="n">
        <v>92</v>
      </c>
      <c r="AI188" s="295" t="n">
        <v>131</v>
      </c>
      <c r="AJ188" s="295" t="n">
        <v>195</v>
      </c>
      <c r="AK188" s="295" t="n">
        <v>229</v>
      </c>
      <c r="AL188" s="295" t="n">
        <v>237</v>
      </c>
      <c r="AM188" s="295" t="n">
        <v>282</v>
      </c>
      <c r="AN188" s="295" t="n">
        <v>288</v>
      </c>
      <c r="AO188" s="295" t="n">
        <v>314</v>
      </c>
      <c r="AP188" s="295" t="n">
        <v>479</v>
      </c>
      <c r="AQ188" s="310" t="n">
        <v>8</v>
      </c>
      <c r="AS188" s="295" t="s">
        <v>478</v>
      </c>
      <c r="AT188" s="295" t="n">
        <v>1638</v>
      </c>
      <c r="AU188" s="295" t="n">
        <v>22</v>
      </c>
      <c r="AV188" s="295" t="n">
        <v>13</v>
      </c>
      <c r="AW188" s="295" t="n">
        <v>20</v>
      </c>
      <c r="AX188" s="295" t="n">
        <v>55</v>
      </c>
      <c r="AY188" s="295" t="n">
        <v>2</v>
      </c>
      <c r="AZ188" s="295" t="n">
        <v>2</v>
      </c>
      <c r="BA188" s="295" t="n">
        <v>0</v>
      </c>
      <c r="BB188" s="295" t="n">
        <v>2</v>
      </c>
      <c r="BC188" s="295" t="n">
        <v>10</v>
      </c>
      <c r="BD188" s="295" t="n">
        <v>6</v>
      </c>
      <c r="BE188" s="295" t="n">
        <v>37</v>
      </c>
      <c r="BF188" s="310" t="n">
        <v>31</v>
      </c>
      <c r="BG188" s="295"/>
      <c r="BH188" s="295" t="s">
        <v>478</v>
      </c>
      <c r="BI188" s="295" t="n">
        <v>50</v>
      </c>
      <c r="BJ188" s="295" t="n">
        <v>34</v>
      </c>
      <c r="BK188" s="295" t="n">
        <v>44</v>
      </c>
      <c r="BL188" s="295" t="n">
        <v>60</v>
      </c>
      <c r="BM188" s="295" t="n">
        <v>55</v>
      </c>
      <c r="BN188" s="295" t="n">
        <v>101</v>
      </c>
      <c r="BO188" s="295" t="n">
        <v>119</v>
      </c>
      <c r="BP188" s="295" t="n">
        <v>160</v>
      </c>
      <c r="BQ188" s="295" t="n">
        <v>156</v>
      </c>
      <c r="BR188" s="295" t="n">
        <v>172</v>
      </c>
      <c r="BS188" s="295" t="n">
        <v>177</v>
      </c>
      <c r="BT188" s="295" t="n">
        <v>164</v>
      </c>
      <c r="BU188" s="295" t="n">
        <v>194</v>
      </c>
      <c r="BV188" s="310" t="n">
        <v>7</v>
      </c>
      <c r="BX188" s="295" t="s">
        <v>478</v>
      </c>
      <c r="BY188" s="295" t="n">
        <v>1123</v>
      </c>
      <c r="BZ188" s="295" t="n">
        <v>30</v>
      </c>
      <c r="CA188" s="295" t="n">
        <v>8</v>
      </c>
      <c r="CB188" s="295" t="n">
        <v>10</v>
      </c>
      <c r="CC188" s="295" t="n">
        <v>48</v>
      </c>
      <c r="CD188" s="295" t="n">
        <v>2</v>
      </c>
      <c r="CE188" s="295" t="n">
        <v>1</v>
      </c>
      <c r="CF188" s="295" t="n">
        <v>0</v>
      </c>
      <c r="CG188" s="295" t="n">
        <v>1</v>
      </c>
      <c r="CH188" s="295" t="n">
        <v>8</v>
      </c>
      <c r="CI188" s="295" t="n">
        <v>5</v>
      </c>
      <c r="CJ188" s="295" t="n">
        <v>16</v>
      </c>
      <c r="CK188" s="310" t="n">
        <v>16</v>
      </c>
      <c r="CL188" s="295"/>
      <c r="CM188" s="295" t="s">
        <v>478</v>
      </c>
      <c r="CN188" s="295" t="n">
        <v>14</v>
      </c>
      <c r="CO188" s="295" t="n">
        <v>17</v>
      </c>
      <c r="CP188" s="295" t="n">
        <v>22</v>
      </c>
      <c r="CQ188" s="295" t="n">
        <v>23</v>
      </c>
      <c r="CR188" s="295" t="n">
        <v>37</v>
      </c>
      <c r="CS188" s="295" t="n">
        <v>30</v>
      </c>
      <c r="CT188" s="295" t="n">
        <v>76</v>
      </c>
      <c r="CU188" s="295" t="n">
        <v>69</v>
      </c>
      <c r="CV188" s="295" t="n">
        <v>81</v>
      </c>
      <c r="CW188" s="295" t="n">
        <v>110</v>
      </c>
      <c r="CX188" s="295" t="n">
        <v>111</v>
      </c>
      <c r="CY188" s="295" t="n">
        <v>150</v>
      </c>
      <c r="CZ188" s="295" t="n">
        <v>285</v>
      </c>
      <c r="DA188" s="310" t="n">
        <v>1</v>
      </c>
      <c r="DD188" s="295" t="s">
        <v>479</v>
      </c>
      <c r="DE188" s="295" t="n">
        <v>75</v>
      </c>
      <c r="DF188" s="295" t="n">
        <v>135</v>
      </c>
      <c r="DG188" s="295" t="n">
        <v>4</v>
      </c>
      <c r="DH188" s="295" t="n">
        <v>3</v>
      </c>
      <c r="DI188" s="295" t="n">
        <v>10</v>
      </c>
      <c r="DJ188" s="295" t="n">
        <v>12</v>
      </c>
      <c r="DK188" s="295" t="n">
        <v>18</v>
      </c>
      <c r="DL188" s="295" t="n">
        <v>51</v>
      </c>
      <c r="DM188" s="295" t="n">
        <v>119</v>
      </c>
      <c r="DN188" s="295" t="n">
        <v>250</v>
      </c>
      <c r="DO188" s="310" t="n">
        <v>848</v>
      </c>
      <c r="DQ188" s="295" t="s">
        <v>479</v>
      </c>
      <c r="DR188" s="295" t="n">
        <v>81</v>
      </c>
      <c r="DS188" s="295" t="n">
        <v>135</v>
      </c>
      <c r="DT188" s="295" t="n">
        <v>6</v>
      </c>
      <c r="DU188" s="295" t="n">
        <v>3</v>
      </c>
      <c r="DV188" s="295" t="n">
        <v>14</v>
      </c>
      <c r="DW188" s="295" t="n">
        <v>18</v>
      </c>
      <c r="DX188" s="295" t="n">
        <v>22</v>
      </c>
      <c r="DY188" s="295" t="n">
        <v>68</v>
      </c>
      <c r="DZ188" s="295" t="n">
        <v>169</v>
      </c>
      <c r="EA188" s="295" t="n">
        <v>347</v>
      </c>
      <c r="EB188" s="310" t="n">
        <v>1028</v>
      </c>
      <c r="ED188" s="295" t="s">
        <v>479</v>
      </c>
      <c r="EE188" s="295" t="n">
        <v>69</v>
      </c>
      <c r="EF188" s="295" t="n">
        <v>134</v>
      </c>
      <c r="EG188" s="295" t="n">
        <v>3</v>
      </c>
      <c r="EH188" s="295" t="n">
        <v>2</v>
      </c>
      <c r="EI188" s="295" t="n">
        <v>5</v>
      </c>
      <c r="EJ188" s="295" t="n">
        <v>7</v>
      </c>
      <c r="EK188" s="295" t="n">
        <v>14</v>
      </c>
      <c r="EL188" s="295" t="n">
        <v>34</v>
      </c>
      <c r="EM188" s="295" t="n">
        <v>72</v>
      </c>
      <c r="EN188" s="295" t="n">
        <v>173</v>
      </c>
      <c r="EO188" s="310" t="n">
        <v>755</v>
      </c>
      <c r="ER188" s="295" t="s">
        <v>479</v>
      </c>
      <c r="ES188" s="295" t="n">
        <v>1255787</v>
      </c>
      <c r="ET188" s="295" t="n">
        <v>112935</v>
      </c>
      <c r="EU188" s="295" t="n">
        <v>109993</v>
      </c>
      <c r="EV188" s="295" t="n">
        <v>111427</v>
      </c>
      <c r="EW188" s="295" t="n">
        <v>110892</v>
      </c>
      <c r="EX188" s="295" t="n">
        <v>105726</v>
      </c>
      <c r="EY188" s="295" t="n">
        <v>96082</v>
      </c>
      <c r="EZ188" s="295" t="n">
        <v>89251</v>
      </c>
      <c r="FA188" s="295" t="n">
        <v>77574</v>
      </c>
      <c r="FB188" s="295" t="n">
        <v>73254</v>
      </c>
      <c r="FC188" s="295" t="n">
        <v>69374</v>
      </c>
      <c r="FD188" s="295" t="n">
        <v>64396</v>
      </c>
      <c r="FE188" s="295" t="n">
        <v>58177</v>
      </c>
      <c r="FF188" s="295" t="n">
        <v>49140</v>
      </c>
      <c r="FG188" s="295" t="n">
        <v>41090</v>
      </c>
      <c r="FH188" s="295" t="n">
        <v>33410</v>
      </c>
      <c r="FI188" s="295" t="n">
        <v>25524</v>
      </c>
      <c r="FJ188" s="310" t="n">
        <v>27542</v>
      </c>
      <c r="FM188" s="295" t="s">
        <v>479</v>
      </c>
      <c r="FN188" s="295" t="n">
        <v>618015</v>
      </c>
      <c r="FO188" s="295" t="n">
        <v>57294</v>
      </c>
      <c r="FP188" s="295" t="n">
        <v>55743</v>
      </c>
      <c r="FQ188" s="295" t="n">
        <v>56682</v>
      </c>
      <c r="FR188" s="295" t="n">
        <v>56262</v>
      </c>
      <c r="FS188" s="295" t="n">
        <v>53650</v>
      </c>
      <c r="FT188" s="295" t="n">
        <v>48726</v>
      </c>
      <c r="FU188" s="295" t="n">
        <v>45250</v>
      </c>
      <c r="FV188" s="295" t="n">
        <v>39172</v>
      </c>
      <c r="FW188" s="295" t="n">
        <v>36976</v>
      </c>
      <c r="FX188" s="295" t="n">
        <v>34121</v>
      </c>
      <c r="FY188" s="295" t="n">
        <v>31298</v>
      </c>
      <c r="FZ188" s="295" t="n">
        <v>28365</v>
      </c>
      <c r="GA188" s="295" t="n">
        <v>23501</v>
      </c>
      <c r="GB188" s="295" t="n">
        <v>18806</v>
      </c>
      <c r="GC188" s="295" t="n">
        <v>13994</v>
      </c>
      <c r="GD188" s="295" t="n">
        <v>9572</v>
      </c>
      <c r="GE188" s="310" t="n">
        <v>8603</v>
      </c>
      <c r="GH188" s="295" t="s">
        <v>479</v>
      </c>
      <c r="GI188" s="295" t="n">
        <v>637772</v>
      </c>
      <c r="GJ188" s="295" t="n">
        <v>55641</v>
      </c>
      <c r="GK188" s="295" t="n">
        <v>54250</v>
      </c>
      <c r="GL188" s="295" t="n">
        <v>54745</v>
      </c>
      <c r="GM188" s="295" t="n">
        <v>54630</v>
      </c>
      <c r="GN188" s="295" t="n">
        <v>52076</v>
      </c>
      <c r="GO188" s="295" t="n">
        <v>47356</v>
      </c>
      <c r="GP188" s="295" t="n">
        <v>44001</v>
      </c>
      <c r="GQ188" s="295" t="n">
        <v>38402</v>
      </c>
      <c r="GR188" s="295" t="n">
        <v>36278</v>
      </c>
      <c r="GS188" s="295" t="n">
        <v>35253</v>
      </c>
      <c r="GT188" s="295" t="n">
        <v>33098</v>
      </c>
      <c r="GU188" s="295" t="n">
        <v>29812</v>
      </c>
      <c r="GV188" s="295" t="n">
        <v>25639</v>
      </c>
      <c r="GW188" s="295" t="n">
        <v>22284</v>
      </c>
      <c r="GX188" s="295" t="n">
        <v>19416</v>
      </c>
      <c r="GY188" s="295" t="n">
        <v>15952</v>
      </c>
      <c r="GZ188" s="310" t="n">
        <v>18939</v>
      </c>
      <c r="HC188" s="196" t="s">
        <v>204</v>
      </c>
      <c r="HD188" s="197" t="s">
        <v>36</v>
      </c>
      <c r="HE188" s="197" t="n">
        <v>1</v>
      </c>
      <c r="HF188" s="198" t="n">
        <f aca="false">EY180</f>
        <v>3247327</v>
      </c>
      <c r="HG188" s="198" t="n">
        <f aca="false">AD180</f>
        <v>3452</v>
      </c>
      <c r="HH188" s="199" t="n">
        <f aca="false">HG188/HF188</f>
        <v>0.00106302814591817</v>
      </c>
      <c r="HI188" s="200" t="n">
        <f aca="false">2*HE188*HH188/(2+HE188*HH188)</f>
        <v>0.00106246343165224</v>
      </c>
      <c r="HK188" s="196" t="s">
        <v>204</v>
      </c>
      <c r="HL188" s="197" t="s">
        <v>36</v>
      </c>
      <c r="HM188" s="197" t="n">
        <v>1</v>
      </c>
      <c r="HN188" s="198" t="n">
        <f aca="false">FT180</f>
        <v>1634889</v>
      </c>
      <c r="HO188" s="198" t="n">
        <f aca="false">BI180</f>
        <v>2512</v>
      </c>
      <c r="HP188" s="199" t="n">
        <f aca="false">HO188/HN188</f>
        <v>0.00153649574986436</v>
      </c>
      <c r="HQ188" s="200" t="n">
        <f aca="false">2*HM188*HP188/(2+HM188*HP188)</f>
        <v>0.0015353162464207</v>
      </c>
      <c r="HS188" s="196" t="s">
        <v>204</v>
      </c>
      <c r="HT188" s="313" t="s">
        <v>36</v>
      </c>
      <c r="HU188" s="313" t="n">
        <v>1</v>
      </c>
      <c r="HV188" s="198" t="n">
        <f aca="false">GO180</f>
        <v>1612438</v>
      </c>
      <c r="HW188" s="314" t="n">
        <f aca="false">CN180</f>
        <v>934</v>
      </c>
      <c r="HX188" s="199" t="n">
        <f aca="false">HW188/HV188</f>
        <v>0.000579247078027186</v>
      </c>
      <c r="HY188" s="200" t="n">
        <f aca="false">2*HU188*HX188/(2+HU188*HX188)</f>
        <v>0.000579079363012701</v>
      </c>
      <c r="HZ188" s="160" t="n">
        <f aca="false">HV188+HN188-HF188</f>
        <v>0</v>
      </c>
      <c r="IA188" s="160" t="n">
        <f aca="false">HW188+HO188-HG188</f>
        <v>-6</v>
      </c>
      <c r="IC188" s="0" t="n">
        <f aca="false">IC178/IC187</f>
        <v>0.566586120818772</v>
      </c>
      <c r="ID188" s="0" t="n">
        <f aca="false">ID178/ID187</f>
        <v>0.557850650960095</v>
      </c>
      <c r="IE188" s="0" t="n">
        <f aca="false">IE178/IE187</f>
        <v>0.549437291746405</v>
      </c>
      <c r="IF188" s="0" t="n">
        <f aca="false">IF178/IF187</f>
        <v>0.541812906197131</v>
      </c>
      <c r="IG188" s="0" t="n">
        <f aca="false">IG178/IG187</f>
        <v>0.535319521858411</v>
      </c>
      <c r="IH188" s="0" t="n">
        <f aca="false">IH178/IH187</f>
        <v>0.529961452787281</v>
      </c>
      <c r="IJ188" s="0" t="n">
        <f aca="false">IJ178/IJ187</f>
        <v>0.613213238704749</v>
      </c>
      <c r="IL188" s="0" t="n">
        <f aca="false">IL178/IL187</f>
        <v>0.54368725331237</v>
      </c>
    </row>
    <row r="189" customFormat="false" ht="15" hidden="false" customHeight="false" outlineLevel="0" collapsed="false">
      <c r="A189" s="295" t="s">
        <v>479</v>
      </c>
      <c r="B189" s="295" t="n">
        <v>21538</v>
      </c>
      <c r="C189" s="295" t="n">
        <v>150</v>
      </c>
      <c r="D189" s="295" t="n">
        <v>3871</v>
      </c>
      <c r="E189" s="295" t="n">
        <v>5247</v>
      </c>
      <c r="F189" s="295" t="n">
        <v>5387</v>
      </c>
      <c r="G189" s="295" t="n">
        <v>412</v>
      </c>
      <c r="H189" s="295" t="n">
        <v>2175</v>
      </c>
      <c r="I189" s="295" t="n">
        <v>517</v>
      </c>
      <c r="J189" s="295" t="n">
        <v>39</v>
      </c>
      <c r="K189" s="295" t="n">
        <v>0</v>
      </c>
      <c r="L189" s="310" t="n">
        <v>32</v>
      </c>
      <c r="N189" s="295" t="s">
        <v>479</v>
      </c>
      <c r="O189" s="295" t="n">
        <v>9433</v>
      </c>
      <c r="P189" s="295" t="n">
        <v>156</v>
      </c>
      <c r="Q189" s="295" t="n">
        <v>47</v>
      </c>
      <c r="R189" s="295" t="n">
        <v>88</v>
      </c>
      <c r="S189" s="295" t="n">
        <v>291</v>
      </c>
      <c r="T189" s="295" t="n">
        <v>12</v>
      </c>
      <c r="U189" s="295" t="n">
        <v>13</v>
      </c>
      <c r="V189" s="295" t="n">
        <v>9</v>
      </c>
      <c r="W189" s="295" t="n">
        <v>4</v>
      </c>
      <c r="X189" s="295" t="n">
        <v>27</v>
      </c>
      <c r="Y189" s="295" t="n">
        <v>33</v>
      </c>
      <c r="Z189" s="295" t="n">
        <v>89</v>
      </c>
      <c r="AA189" s="310" t="n">
        <v>121</v>
      </c>
      <c r="AB189" s="295"/>
      <c r="AC189" s="295" t="s">
        <v>479</v>
      </c>
      <c r="AD189" s="295" t="n">
        <v>114</v>
      </c>
      <c r="AE189" s="295" t="n">
        <v>114</v>
      </c>
      <c r="AF189" s="295" t="n">
        <v>116</v>
      </c>
      <c r="AG189" s="295" t="n">
        <v>159</v>
      </c>
      <c r="AH189" s="295" t="n">
        <v>266</v>
      </c>
      <c r="AI189" s="295" t="n">
        <v>415</v>
      </c>
      <c r="AJ189" s="295" t="n">
        <v>549</v>
      </c>
      <c r="AK189" s="295" t="n">
        <v>727</v>
      </c>
      <c r="AL189" s="295" t="n">
        <v>859</v>
      </c>
      <c r="AM189" s="295" t="n">
        <v>1001</v>
      </c>
      <c r="AN189" s="295" t="n">
        <v>1239</v>
      </c>
      <c r="AO189" s="295" t="n">
        <v>1259</v>
      </c>
      <c r="AP189" s="295" t="n">
        <v>2003</v>
      </c>
      <c r="AQ189" s="310" t="n">
        <v>13</v>
      </c>
      <c r="AS189" s="295" t="s">
        <v>479</v>
      </c>
      <c r="AT189" s="295" t="n">
        <v>5034</v>
      </c>
      <c r="AU189" s="295" t="n">
        <v>83</v>
      </c>
      <c r="AV189" s="295" t="n">
        <v>27</v>
      </c>
      <c r="AW189" s="295" t="n">
        <v>39</v>
      </c>
      <c r="AX189" s="295" t="n">
        <v>149</v>
      </c>
      <c r="AY189" s="295" t="n">
        <v>8</v>
      </c>
      <c r="AZ189" s="295" t="n">
        <v>8</v>
      </c>
      <c r="BA189" s="295" t="n">
        <v>7</v>
      </c>
      <c r="BB189" s="295" t="n">
        <v>3</v>
      </c>
      <c r="BC189" s="295" t="n">
        <v>13</v>
      </c>
      <c r="BD189" s="295" t="n">
        <v>21</v>
      </c>
      <c r="BE189" s="295" t="n">
        <v>64</v>
      </c>
      <c r="BF189" s="310" t="n">
        <v>91</v>
      </c>
      <c r="BG189" s="295"/>
      <c r="BH189" s="295" t="s">
        <v>479</v>
      </c>
      <c r="BI189" s="295" t="n">
        <v>81</v>
      </c>
      <c r="BJ189" s="295" t="n">
        <v>84</v>
      </c>
      <c r="BK189" s="295" t="n">
        <v>74</v>
      </c>
      <c r="BL189" s="295" t="n">
        <v>96</v>
      </c>
      <c r="BM189" s="295" t="n">
        <v>167</v>
      </c>
      <c r="BN189" s="295" t="n">
        <v>279</v>
      </c>
      <c r="BO189" s="295" t="n">
        <v>373</v>
      </c>
      <c r="BP189" s="295" t="n">
        <v>502</v>
      </c>
      <c r="BQ189" s="295" t="n">
        <v>551</v>
      </c>
      <c r="BR189" s="295" t="n">
        <v>586</v>
      </c>
      <c r="BS189" s="295" t="n">
        <v>673</v>
      </c>
      <c r="BT189" s="295" t="n">
        <v>562</v>
      </c>
      <c r="BU189" s="295" t="n">
        <v>633</v>
      </c>
      <c r="BV189" s="310" t="n">
        <v>9</v>
      </c>
      <c r="BX189" s="295" t="s">
        <v>479</v>
      </c>
      <c r="BY189" s="295" t="n">
        <v>4397</v>
      </c>
      <c r="BZ189" s="295" t="n">
        <v>72</v>
      </c>
      <c r="CA189" s="295" t="n">
        <v>20</v>
      </c>
      <c r="CB189" s="295" t="n">
        <v>49</v>
      </c>
      <c r="CC189" s="295" t="n">
        <v>141</v>
      </c>
      <c r="CD189" s="295" t="n">
        <v>4</v>
      </c>
      <c r="CE189" s="295" t="n">
        <v>5</v>
      </c>
      <c r="CF189" s="295" t="n">
        <v>2</v>
      </c>
      <c r="CG189" s="295" t="n">
        <v>1</v>
      </c>
      <c r="CH189" s="295" t="n">
        <v>14</v>
      </c>
      <c r="CI189" s="295" t="n">
        <v>12</v>
      </c>
      <c r="CJ189" s="295" t="n">
        <v>25</v>
      </c>
      <c r="CK189" s="310" t="n">
        <v>30</v>
      </c>
      <c r="CL189" s="295"/>
      <c r="CM189" s="295" t="s">
        <v>479</v>
      </c>
      <c r="CN189" s="295" t="n">
        <v>33</v>
      </c>
      <c r="CO189" s="295" t="n">
        <v>30</v>
      </c>
      <c r="CP189" s="295" t="n">
        <v>42</v>
      </c>
      <c r="CQ189" s="295" t="n">
        <v>63</v>
      </c>
      <c r="CR189" s="295" t="n">
        <v>99</v>
      </c>
      <c r="CS189" s="295" t="n">
        <v>136</v>
      </c>
      <c r="CT189" s="295" t="n">
        <v>176</v>
      </c>
      <c r="CU189" s="295" t="n">
        <v>225</v>
      </c>
      <c r="CV189" s="295" t="n">
        <v>308</v>
      </c>
      <c r="CW189" s="295" t="n">
        <v>415</v>
      </c>
      <c r="CX189" s="295" t="n">
        <v>566</v>
      </c>
      <c r="CY189" s="295" t="n">
        <v>697</v>
      </c>
      <c r="CZ189" s="295" t="n">
        <v>137</v>
      </c>
      <c r="DA189" s="310" t="n">
        <v>3</v>
      </c>
      <c r="DD189" s="295" t="s">
        <v>85</v>
      </c>
      <c r="DE189" s="295" t="n">
        <v>55</v>
      </c>
      <c r="DF189" s="295" t="n">
        <v>192</v>
      </c>
      <c r="DG189" s="295" t="n">
        <v>13</v>
      </c>
      <c r="DH189" s="295" t="n">
        <v>4</v>
      </c>
      <c r="DI189" s="295" t="n">
        <v>9</v>
      </c>
      <c r="DJ189" s="295" t="n">
        <v>14</v>
      </c>
      <c r="DK189" s="295" t="n">
        <v>21</v>
      </c>
      <c r="DL189" s="295" t="n">
        <v>56</v>
      </c>
      <c r="DM189" s="295" t="n">
        <v>109</v>
      </c>
      <c r="DN189" s="295" t="n">
        <v>270</v>
      </c>
      <c r="DO189" s="310" t="n">
        <v>930</v>
      </c>
      <c r="DQ189" s="295" t="s">
        <v>85</v>
      </c>
      <c r="DR189" s="295" t="n">
        <v>62</v>
      </c>
      <c r="DS189" s="295" t="n">
        <v>213</v>
      </c>
      <c r="DT189" s="295" t="n">
        <v>15</v>
      </c>
      <c r="DU189" s="295" t="n">
        <v>5</v>
      </c>
      <c r="DV189" s="295" t="n">
        <v>12</v>
      </c>
      <c r="DW189" s="295" t="n">
        <v>16</v>
      </c>
      <c r="DX189" s="295" t="n">
        <v>25</v>
      </c>
      <c r="DY189" s="295" t="n">
        <v>73</v>
      </c>
      <c r="DZ189" s="295" t="n">
        <v>142</v>
      </c>
      <c r="EA189" s="295" t="n">
        <v>322</v>
      </c>
      <c r="EB189" s="310" t="n">
        <v>1009</v>
      </c>
      <c r="ED189" s="295" t="s">
        <v>85</v>
      </c>
      <c r="EE189" s="295" t="n">
        <v>48</v>
      </c>
      <c r="EF189" s="295" t="n">
        <v>169</v>
      </c>
      <c r="EG189" s="295" t="n">
        <v>11</v>
      </c>
      <c r="EH189" s="295" t="n">
        <v>3</v>
      </c>
      <c r="EI189" s="295" t="n">
        <v>7</v>
      </c>
      <c r="EJ189" s="295" t="n">
        <v>12</v>
      </c>
      <c r="EK189" s="295" t="n">
        <v>17</v>
      </c>
      <c r="EL189" s="295" t="n">
        <v>39</v>
      </c>
      <c r="EM189" s="295" t="n">
        <v>74</v>
      </c>
      <c r="EN189" s="295" t="n">
        <v>219</v>
      </c>
      <c r="EO189" s="310" t="n">
        <v>864</v>
      </c>
      <c r="ER189" s="295" t="s">
        <v>85</v>
      </c>
      <c r="ES189" s="295" t="n">
        <v>539883</v>
      </c>
      <c r="ET189" s="295" t="n">
        <v>57960</v>
      </c>
      <c r="EU189" s="295" t="n">
        <v>54455</v>
      </c>
      <c r="EV189" s="295" t="n">
        <v>62363</v>
      </c>
      <c r="EW189" s="295" t="n">
        <v>61215</v>
      </c>
      <c r="EX189" s="295" t="n">
        <v>50604</v>
      </c>
      <c r="EY189" s="295" t="n">
        <v>40050</v>
      </c>
      <c r="EZ189" s="295" t="n">
        <v>34531</v>
      </c>
      <c r="FA189" s="295" t="n">
        <v>30250</v>
      </c>
      <c r="FB189" s="295" t="n">
        <v>29545</v>
      </c>
      <c r="FC189" s="295" t="n">
        <v>27546</v>
      </c>
      <c r="FD189" s="295" t="n">
        <v>24101</v>
      </c>
      <c r="FE189" s="295" t="n">
        <v>19757</v>
      </c>
      <c r="FF189" s="295" t="n">
        <v>14833</v>
      </c>
      <c r="FG189" s="295" t="n">
        <v>11993</v>
      </c>
      <c r="FH189" s="295" t="n">
        <v>9257</v>
      </c>
      <c r="FI189" s="295" t="n">
        <v>6249</v>
      </c>
      <c r="FJ189" s="310" t="n">
        <v>5174</v>
      </c>
      <c r="FM189" s="295" t="s">
        <v>85</v>
      </c>
      <c r="FN189" s="295" t="n">
        <v>271893</v>
      </c>
      <c r="FO189" s="295" t="n">
        <v>29421</v>
      </c>
      <c r="FP189" s="295" t="n">
        <v>27753</v>
      </c>
      <c r="FQ189" s="295" t="n">
        <v>31824</v>
      </c>
      <c r="FR189" s="295" t="n">
        <v>31124</v>
      </c>
      <c r="FS189" s="295" t="n">
        <v>25693</v>
      </c>
      <c r="FT189" s="295" t="n">
        <v>20202</v>
      </c>
      <c r="FU189" s="295" t="n">
        <v>16939</v>
      </c>
      <c r="FV189" s="295" t="n">
        <v>14784</v>
      </c>
      <c r="FW189" s="295" t="n">
        <v>14865</v>
      </c>
      <c r="FX189" s="295" t="n">
        <v>13897</v>
      </c>
      <c r="FY189" s="295" t="n">
        <v>12157</v>
      </c>
      <c r="FZ189" s="295" t="n">
        <v>10112</v>
      </c>
      <c r="GA189" s="295" t="n">
        <v>7540</v>
      </c>
      <c r="GB189" s="295" t="n">
        <v>5993</v>
      </c>
      <c r="GC189" s="295" t="n">
        <v>4428</v>
      </c>
      <c r="GD189" s="295" t="n">
        <v>2901</v>
      </c>
      <c r="GE189" s="310" t="n">
        <v>2260</v>
      </c>
      <c r="GH189" s="295" t="s">
        <v>85</v>
      </c>
      <c r="GI189" s="295" t="n">
        <v>267990</v>
      </c>
      <c r="GJ189" s="295" t="n">
        <v>28539</v>
      </c>
      <c r="GK189" s="295" t="n">
        <v>26702</v>
      </c>
      <c r="GL189" s="295" t="n">
        <v>30539</v>
      </c>
      <c r="GM189" s="295" t="n">
        <v>30091</v>
      </c>
      <c r="GN189" s="295" t="n">
        <v>24911</v>
      </c>
      <c r="GO189" s="295" t="n">
        <v>19848</v>
      </c>
      <c r="GP189" s="295" t="n">
        <v>17592</v>
      </c>
      <c r="GQ189" s="295" t="n">
        <v>15466</v>
      </c>
      <c r="GR189" s="295" t="n">
        <v>14680</v>
      </c>
      <c r="GS189" s="295" t="n">
        <v>13649</v>
      </c>
      <c r="GT189" s="295" t="n">
        <v>11944</v>
      </c>
      <c r="GU189" s="295" t="n">
        <v>9645</v>
      </c>
      <c r="GV189" s="295" t="n">
        <v>7293</v>
      </c>
      <c r="GW189" s="295" t="n">
        <v>6000</v>
      </c>
      <c r="GX189" s="295" t="n">
        <v>4829</v>
      </c>
      <c r="GY189" s="295" t="n">
        <v>3348</v>
      </c>
      <c r="GZ189" s="310" t="n">
        <v>2914</v>
      </c>
      <c r="HC189" s="203" t="s">
        <v>205</v>
      </c>
      <c r="HD189" s="204" t="s">
        <v>37</v>
      </c>
      <c r="HE189" s="204" t="n">
        <v>1</v>
      </c>
      <c r="HF189" s="205" t="n">
        <f aca="false">EZ180</f>
        <v>3073754</v>
      </c>
      <c r="HG189" s="205" t="n">
        <f aca="false">AE180</f>
        <v>3532</v>
      </c>
      <c r="HH189" s="206" t="n">
        <f aca="false">HG189/HF189</f>
        <v>0.00114908349854933</v>
      </c>
      <c r="HI189" s="207" t="n">
        <f aca="false">2*HE189*HH189/(2+HE189*HH189)</f>
        <v>0.00114842368119863</v>
      </c>
      <c r="HK189" s="203" t="s">
        <v>205</v>
      </c>
      <c r="HL189" s="204" t="s">
        <v>37</v>
      </c>
      <c r="HM189" s="204" t="n">
        <v>1</v>
      </c>
      <c r="HN189" s="205" t="n">
        <f aca="false">FU180</f>
        <v>1539324</v>
      </c>
      <c r="HO189" s="205" t="n">
        <f aca="false">BJ180</f>
        <v>2425</v>
      </c>
      <c r="HP189" s="206" t="n">
        <f aca="false">HO189/HN189</f>
        <v>0.00157536684934426</v>
      </c>
      <c r="HQ189" s="207" t="n">
        <f aca="false">2*HM189*HP189/(2+HM189*HP189)</f>
        <v>0.00157412693564872</v>
      </c>
      <c r="HS189" s="203" t="s">
        <v>205</v>
      </c>
      <c r="HT189" s="316" t="s">
        <v>37</v>
      </c>
      <c r="HU189" s="316" t="n">
        <v>1</v>
      </c>
      <c r="HV189" s="205" t="n">
        <f aca="false">GP180</f>
        <v>1534430</v>
      </c>
      <c r="HW189" s="317" t="n">
        <f aca="false">CO180</f>
        <v>1103</v>
      </c>
      <c r="HX189" s="206" t="n">
        <f aca="false">HW189/HV189</f>
        <v>0.0007188337037206</v>
      </c>
      <c r="HY189" s="207" t="n">
        <f aca="false">2*HU189*HX189/(2+HU189*HX189)</f>
        <v>0.000718575435599712</v>
      </c>
      <c r="HZ189" s="160" t="n">
        <f aca="false">HV189+HN189-HF189</f>
        <v>0</v>
      </c>
      <c r="IA189" s="160" t="n">
        <f aca="false">HW189+HO189-HG189</f>
        <v>-4</v>
      </c>
      <c r="IC189" s="0" t="n">
        <f aca="false">IC179/IC187</f>
        <v>0.300504243634548</v>
      </c>
      <c r="ID189" s="0" t="n">
        <f aca="false">ID179/ID187</f>
        <v>0.302857940229939</v>
      </c>
      <c r="IE189" s="0" t="n">
        <f aca="false">IE179/IE187</f>
        <v>0.304970597527348</v>
      </c>
      <c r="IF189" s="0" t="n">
        <f aca="false">IF179/IF187</f>
        <v>0.306442075133099</v>
      </c>
      <c r="IG189" s="0" t="n">
        <f aca="false">IG179/IG187</f>
        <v>0.306864846420753</v>
      </c>
      <c r="IH189" s="0" t="n">
        <f aca="false">IH179/IH187</f>
        <v>0.306268447018639</v>
      </c>
      <c r="IJ189" s="0" t="n">
        <f aca="false">IJ179/IJ187</f>
        <v>0.285883626243364</v>
      </c>
      <c r="IL189" s="0" t="n">
        <f aca="false">IL179/IL187</f>
        <v>0.30768451974171</v>
      </c>
    </row>
    <row r="190" customFormat="false" ht="15" hidden="false" customHeight="false" outlineLevel="0" collapsed="false">
      <c r="A190" s="295" t="s">
        <v>85</v>
      </c>
      <c r="B190" s="295" t="n">
        <v>12222</v>
      </c>
      <c r="C190" s="295" t="n">
        <v>122</v>
      </c>
      <c r="D190" s="295" t="n">
        <v>2502</v>
      </c>
      <c r="E190" s="295" t="n">
        <v>3363</v>
      </c>
      <c r="F190" s="295" t="n">
        <v>2889</v>
      </c>
      <c r="G190" s="295" t="n">
        <v>1935</v>
      </c>
      <c r="H190" s="295" t="n">
        <v>1047</v>
      </c>
      <c r="I190" s="295" t="n">
        <v>313</v>
      </c>
      <c r="J190" s="295" t="n">
        <v>30</v>
      </c>
      <c r="K190" s="295" t="n">
        <v>2</v>
      </c>
      <c r="L190" s="310" t="n">
        <v>19</v>
      </c>
      <c r="N190" s="295" t="s">
        <v>85</v>
      </c>
      <c r="O190" s="295" t="n">
        <v>2981</v>
      </c>
      <c r="P190" s="295" t="n">
        <v>110</v>
      </c>
      <c r="Q190" s="295" t="n">
        <v>27</v>
      </c>
      <c r="R190" s="295" t="n">
        <v>98</v>
      </c>
      <c r="S190" s="295" t="n">
        <v>235</v>
      </c>
      <c r="T190" s="295" t="n">
        <v>35</v>
      </c>
      <c r="U190" s="295" t="n">
        <v>16</v>
      </c>
      <c r="V190" s="295" t="n">
        <v>6</v>
      </c>
      <c r="W190" s="295" t="n">
        <v>4</v>
      </c>
      <c r="X190" s="295" t="n">
        <v>11</v>
      </c>
      <c r="Y190" s="295" t="n">
        <v>32</v>
      </c>
      <c r="Z190" s="295" t="n">
        <v>49</v>
      </c>
      <c r="AA190" s="310" t="n">
        <v>57</v>
      </c>
      <c r="AB190" s="295"/>
      <c r="AC190" s="295" t="s">
        <v>85</v>
      </c>
      <c r="AD190" s="295" t="n">
        <v>50</v>
      </c>
      <c r="AE190" s="295" t="n">
        <v>54</v>
      </c>
      <c r="AF190" s="295" t="n">
        <v>48</v>
      </c>
      <c r="AG190" s="295" t="n">
        <v>77</v>
      </c>
      <c r="AH190" s="295" t="n">
        <v>136</v>
      </c>
      <c r="AI190" s="295" t="n">
        <v>154</v>
      </c>
      <c r="AJ190" s="295" t="n">
        <v>155</v>
      </c>
      <c r="AK190" s="295" t="n">
        <v>221</v>
      </c>
      <c r="AL190" s="295" t="n">
        <v>295</v>
      </c>
      <c r="AM190" s="295" t="n">
        <v>278</v>
      </c>
      <c r="AN190" s="295" t="n">
        <v>322</v>
      </c>
      <c r="AO190" s="295" t="n">
        <v>322</v>
      </c>
      <c r="AP190" s="295" t="n">
        <v>418</v>
      </c>
      <c r="AQ190" s="310" t="n">
        <v>6</v>
      </c>
      <c r="AS190" s="295" t="s">
        <v>85</v>
      </c>
      <c r="AT190" s="295" t="n">
        <v>1699</v>
      </c>
      <c r="AU190" s="295" t="n">
        <v>59</v>
      </c>
      <c r="AV190" s="295" t="n">
        <v>18</v>
      </c>
      <c r="AW190" s="295" t="n">
        <v>56</v>
      </c>
      <c r="AX190" s="295" t="n">
        <v>133</v>
      </c>
      <c r="AY190" s="295" t="n">
        <v>21</v>
      </c>
      <c r="AZ190" s="295" t="n">
        <v>9</v>
      </c>
      <c r="BA190" s="295" t="n">
        <v>2</v>
      </c>
      <c r="BB190" s="295" t="n">
        <v>4</v>
      </c>
      <c r="BC190" s="295" t="n">
        <v>8</v>
      </c>
      <c r="BD190" s="295" t="n">
        <v>20</v>
      </c>
      <c r="BE190" s="295" t="n">
        <v>28</v>
      </c>
      <c r="BF190" s="310" t="n">
        <v>39</v>
      </c>
      <c r="BG190" s="295"/>
      <c r="BH190" s="295" t="s">
        <v>85</v>
      </c>
      <c r="BI190" s="295" t="n">
        <v>34</v>
      </c>
      <c r="BJ190" s="295" t="n">
        <v>26</v>
      </c>
      <c r="BK190" s="295" t="n">
        <v>27</v>
      </c>
      <c r="BL190" s="295" t="n">
        <v>46</v>
      </c>
      <c r="BM190" s="295" t="n">
        <v>85</v>
      </c>
      <c r="BN190" s="295" t="n">
        <v>106</v>
      </c>
      <c r="BO190" s="295" t="n">
        <v>111</v>
      </c>
      <c r="BP190" s="295" t="n">
        <v>140</v>
      </c>
      <c r="BQ190" s="295" t="n">
        <v>174</v>
      </c>
      <c r="BR190" s="295" t="n">
        <v>162</v>
      </c>
      <c r="BS190" s="295" t="n">
        <v>205</v>
      </c>
      <c r="BT190" s="295" t="n">
        <v>156</v>
      </c>
      <c r="BU190" s="295" t="n">
        <v>160</v>
      </c>
      <c r="BV190" s="310" t="n">
        <v>3</v>
      </c>
      <c r="BX190" s="295" t="s">
        <v>85</v>
      </c>
      <c r="BY190" s="295" t="n">
        <v>1278</v>
      </c>
      <c r="BZ190" s="295" t="n">
        <v>50</v>
      </c>
      <c r="CA190" s="295" t="n">
        <v>9</v>
      </c>
      <c r="CB190" s="295" t="n">
        <v>42</v>
      </c>
      <c r="CC190" s="295" t="n">
        <v>101</v>
      </c>
      <c r="CD190" s="295" t="n">
        <v>14</v>
      </c>
      <c r="CE190" s="295" t="n">
        <v>7</v>
      </c>
      <c r="CF190" s="295" t="n">
        <v>4</v>
      </c>
      <c r="CG190" s="295" t="n">
        <v>0</v>
      </c>
      <c r="CH190" s="295" t="n">
        <v>3</v>
      </c>
      <c r="CI190" s="295" t="n">
        <v>12</v>
      </c>
      <c r="CJ190" s="295" t="n">
        <v>21</v>
      </c>
      <c r="CK190" s="310" t="n">
        <v>18</v>
      </c>
      <c r="CL190" s="295"/>
      <c r="CM190" s="295" t="s">
        <v>85</v>
      </c>
      <c r="CN190" s="295" t="n">
        <v>16</v>
      </c>
      <c r="CO190" s="295" t="n">
        <v>28</v>
      </c>
      <c r="CP190" s="295" t="n">
        <v>21</v>
      </c>
      <c r="CQ190" s="295" t="n">
        <v>31</v>
      </c>
      <c r="CR190" s="295" t="n">
        <v>51</v>
      </c>
      <c r="CS190" s="295" t="n">
        <v>48</v>
      </c>
      <c r="CT190" s="295" t="n">
        <v>44</v>
      </c>
      <c r="CU190" s="295" t="n">
        <v>81</v>
      </c>
      <c r="CV190" s="295" t="n">
        <v>121</v>
      </c>
      <c r="CW190" s="295" t="n">
        <v>116</v>
      </c>
      <c r="CX190" s="295" t="n">
        <v>117</v>
      </c>
      <c r="CY190" s="295" t="n">
        <v>166</v>
      </c>
      <c r="CZ190" s="295" t="n">
        <v>258</v>
      </c>
      <c r="DA190" s="310" t="n">
        <v>0</v>
      </c>
      <c r="DD190" s="295" t="s">
        <v>480</v>
      </c>
      <c r="DE190" s="295" t="n">
        <v>54</v>
      </c>
      <c r="DF190" s="295" t="n">
        <v>140</v>
      </c>
      <c r="DG190" s="295" t="n">
        <v>7</v>
      </c>
      <c r="DH190" s="295" t="n">
        <v>3</v>
      </c>
      <c r="DI190" s="295" t="n">
        <v>8</v>
      </c>
      <c r="DJ190" s="295" t="n">
        <v>11</v>
      </c>
      <c r="DK190" s="295" t="n">
        <v>22</v>
      </c>
      <c r="DL190" s="295" t="n">
        <v>53</v>
      </c>
      <c r="DM190" s="295" t="n">
        <v>122</v>
      </c>
      <c r="DN190" s="295" t="n">
        <v>245</v>
      </c>
      <c r="DO190" s="310" t="n">
        <v>807</v>
      </c>
      <c r="DQ190" s="295" t="s">
        <v>480</v>
      </c>
      <c r="DR190" s="295" t="n">
        <v>62</v>
      </c>
      <c r="DS190" s="295" t="n">
        <v>149</v>
      </c>
      <c r="DT190" s="295" t="n">
        <v>6</v>
      </c>
      <c r="DU190" s="295" t="n">
        <v>4</v>
      </c>
      <c r="DV190" s="295" t="n">
        <v>10</v>
      </c>
      <c r="DW190" s="295" t="n">
        <v>13</v>
      </c>
      <c r="DX190" s="295" t="n">
        <v>28</v>
      </c>
      <c r="DY190" s="295" t="n">
        <v>73</v>
      </c>
      <c r="DZ190" s="295" t="n">
        <v>158</v>
      </c>
      <c r="EA190" s="295" t="n">
        <v>317</v>
      </c>
      <c r="EB190" s="310" t="n">
        <v>951</v>
      </c>
      <c r="ED190" s="295" t="s">
        <v>480</v>
      </c>
      <c r="EE190" s="295" t="n">
        <v>46</v>
      </c>
      <c r="EF190" s="295" t="n">
        <v>132</v>
      </c>
      <c r="EG190" s="295" t="n">
        <v>7</v>
      </c>
      <c r="EH190" s="295" t="n">
        <v>2</v>
      </c>
      <c r="EI190" s="295" t="n">
        <v>6</v>
      </c>
      <c r="EJ190" s="295" t="n">
        <v>9</v>
      </c>
      <c r="EK190" s="295" t="n">
        <v>16</v>
      </c>
      <c r="EL190" s="295" t="n">
        <v>34</v>
      </c>
      <c r="EM190" s="295" t="n">
        <v>90</v>
      </c>
      <c r="EN190" s="295" t="n">
        <v>181</v>
      </c>
      <c r="EO190" s="310" t="n">
        <v>703</v>
      </c>
      <c r="ER190" s="295" t="s">
        <v>480</v>
      </c>
      <c r="ES190" s="295" t="n">
        <v>679975</v>
      </c>
      <c r="ET190" s="295" t="n">
        <v>70797</v>
      </c>
      <c r="EU190" s="295" t="n">
        <v>66660</v>
      </c>
      <c r="EV190" s="295" t="n">
        <v>71756</v>
      </c>
      <c r="EW190" s="295" t="n">
        <v>68471</v>
      </c>
      <c r="EX190" s="295" t="n">
        <v>61949</v>
      </c>
      <c r="EY190" s="295" t="n">
        <v>56101</v>
      </c>
      <c r="EZ190" s="295" t="n">
        <v>50799</v>
      </c>
      <c r="FA190" s="295" t="n">
        <v>41919</v>
      </c>
      <c r="FB190" s="295" t="n">
        <v>36557</v>
      </c>
      <c r="FC190" s="295" t="n">
        <v>32855</v>
      </c>
      <c r="FD190" s="295" t="n">
        <v>29726</v>
      </c>
      <c r="FE190" s="295" t="n">
        <v>25652</v>
      </c>
      <c r="FF190" s="295" t="n">
        <v>20391</v>
      </c>
      <c r="FG190" s="295" t="n">
        <v>16481</v>
      </c>
      <c r="FH190" s="295" t="n">
        <v>12766</v>
      </c>
      <c r="FI190" s="295" t="n">
        <v>9104</v>
      </c>
      <c r="FJ190" s="310" t="n">
        <v>7991</v>
      </c>
      <c r="FM190" s="295" t="s">
        <v>480</v>
      </c>
      <c r="FN190" s="295" t="n">
        <v>337355</v>
      </c>
      <c r="FO190" s="295" t="n">
        <v>36196</v>
      </c>
      <c r="FP190" s="295" t="n">
        <v>33957</v>
      </c>
      <c r="FQ190" s="295" t="n">
        <v>36396</v>
      </c>
      <c r="FR190" s="295" t="n">
        <v>34655</v>
      </c>
      <c r="FS190" s="295" t="n">
        <v>31266</v>
      </c>
      <c r="FT190" s="295" t="n">
        <v>28103</v>
      </c>
      <c r="FU190" s="295" t="n">
        <v>25185</v>
      </c>
      <c r="FV190" s="295" t="n">
        <v>20901</v>
      </c>
      <c r="FW190" s="295" t="n">
        <v>17997</v>
      </c>
      <c r="FX190" s="295" t="n">
        <v>15720</v>
      </c>
      <c r="FY190" s="295" t="n">
        <v>14118</v>
      </c>
      <c r="FZ190" s="295" t="n">
        <v>12330</v>
      </c>
      <c r="GA190" s="295" t="n">
        <v>9706</v>
      </c>
      <c r="GB190" s="295" t="n">
        <v>7821</v>
      </c>
      <c r="GC190" s="295" t="n">
        <v>5833</v>
      </c>
      <c r="GD190" s="295" t="n">
        <v>3999</v>
      </c>
      <c r="GE190" s="310" t="n">
        <v>3172</v>
      </c>
      <c r="GH190" s="295" t="s">
        <v>480</v>
      </c>
      <c r="GI190" s="295" t="n">
        <v>342620</v>
      </c>
      <c r="GJ190" s="295" t="n">
        <v>34601</v>
      </c>
      <c r="GK190" s="295" t="n">
        <v>32703</v>
      </c>
      <c r="GL190" s="295" t="n">
        <v>35360</v>
      </c>
      <c r="GM190" s="295" t="n">
        <v>33816</v>
      </c>
      <c r="GN190" s="295" t="n">
        <v>30683</v>
      </c>
      <c r="GO190" s="295" t="n">
        <v>27998</v>
      </c>
      <c r="GP190" s="295" t="n">
        <v>25614</v>
      </c>
      <c r="GQ190" s="295" t="n">
        <v>21018</v>
      </c>
      <c r="GR190" s="295" t="n">
        <v>18560</v>
      </c>
      <c r="GS190" s="295" t="n">
        <v>17135</v>
      </c>
      <c r="GT190" s="295" t="n">
        <v>15608</v>
      </c>
      <c r="GU190" s="295" t="n">
        <v>13322</v>
      </c>
      <c r="GV190" s="295" t="n">
        <v>10685</v>
      </c>
      <c r="GW190" s="295" t="n">
        <v>8660</v>
      </c>
      <c r="GX190" s="295" t="n">
        <v>6933</v>
      </c>
      <c r="GY190" s="295" t="n">
        <v>5105</v>
      </c>
      <c r="GZ190" s="310" t="n">
        <v>4819</v>
      </c>
      <c r="HC190" s="196" t="s">
        <v>206</v>
      </c>
      <c r="HD190" s="197" t="s">
        <v>38</v>
      </c>
      <c r="HE190" s="197" t="n">
        <v>1</v>
      </c>
      <c r="HF190" s="198" t="n">
        <f aca="false">FA180</f>
        <v>2562370</v>
      </c>
      <c r="HG190" s="198" t="n">
        <f aca="false">AF180</f>
        <v>3973</v>
      </c>
      <c r="HH190" s="199" t="n">
        <f aca="false">HG190/HF190</f>
        <v>0.00155051768479962</v>
      </c>
      <c r="HI190" s="200" t="n">
        <f aca="false">2*HE190*HH190/(2+HE190*HH190)</f>
        <v>0.00154931656343414</v>
      </c>
      <c r="HK190" s="196" t="s">
        <v>206</v>
      </c>
      <c r="HL190" s="197" t="s">
        <v>38</v>
      </c>
      <c r="HM190" s="197" t="n">
        <v>1</v>
      </c>
      <c r="HN190" s="198" t="n">
        <f aca="false">FV180</f>
        <v>1278518</v>
      </c>
      <c r="HO190" s="198" t="n">
        <f aca="false">BK180</f>
        <v>2539</v>
      </c>
      <c r="HP190" s="199" t="n">
        <f aca="false">HO190/HN190</f>
        <v>0.00198589304178744</v>
      </c>
      <c r="HQ190" s="200" t="n">
        <f aca="false">2*HM190*HP190/(2+HM190*HP190)</f>
        <v>0.00198392311223543</v>
      </c>
      <c r="HS190" s="196" t="s">
        <v>206</v>
      </c>
      <c r="HT190" s="313" t="s">
        <v>38</v>
      </c>
      <c r="HU190" s="313" t="n">
        <v>1</v>
      </c>
      <c r="HV190" s="198" t="n">
        <f aca="false">GQ180</f>
        <v>1283852</v>
      </c>
      <c r="HW190" s="314" t="n">
        <f aca="false">CP180</f>
        <v>1433</v>
      </c>
      <c r="HX190" s="199" t="n">
        <f aca="false">HW190/HV190</f>
        <v>0.00111617226907774</v>
      </c>
      <c r="HY190" s="200" t="n">
        <f aca="false">2*HU190*HX190/(2+HU190*HX190)</f>
        <v>0.00111554969625987</v>
      </c>
      <c r="HZ190" s="160" t="n">
        <f aca="false">HV190+HN190-HF190</f>
        <v>0</v>
      </c>
      <c r="IA190" s="160" t="n">
        <f aca="false">HW190+HO190-HG190</f>
        <v>-1</v>
      </c>
      <c r="IC190" s="0" t="n">
        <f aca="false">IC180/IC187</f>
        <v>0.104824762855716</v>
      </c>
      <c r="ID190" s="0" t="n">
        <f aca="false">ID180/ID187</f>
        <v>0.111079885323294</v>
      </c>
      <c r="IE190" s="0" t="n">
        <f aca="false">IE180/IE187</f>
        <v>0.116119961706632</v>
      </c>
      <c r="IF190" s="0" t="n">
        <f aca="false">IF180/IF187</f>
        <v>0.120206792115817</v>
      </c>
      <c r="IG190" s="0" t="n">
        <f aca="false">IG180/IG187</f>
        <v>0.123747082968561</v>
      </c>
      <c r="IH190" s="0" t="n">
        <f aca="false">IH180/IH187</f>
        <v>0.127008675362937</v>
      </c>
      <c r="IJ190" s="0" t="n">
        <f aca="false">IJ180/IJ187</f>
        <v>0.0832982164674353</v>
      </c>
      <c r="IL190" s="0" t="n">
        <f aca="false">IL180/IL187</f>
        <v>0.115396583632225</v>
      </c>
    </row>
    <row r="191" customFormat="false" ht="15" hidden="false" customHeight="false" outlineLevel="0" collapsed="false">
      <c r="A191" s="295" t="s">
        <v>480</v>
      </c>
      <c r="B191" s="295" t="n">
        <v>12963</v>
      </c>
      <c r="C191" s="295" t="n">
        <v>53</v>
      </c>
      <c r="D191" s="295" t="n">
        <v>2126</v>
      </c>
      <c r="E191" s="295" t="n">
        <v>3514</v>
      </c>
      <c r="F191" s="295" t="n">
        <v>3224</v>
      </c>
      <c r="G191" s="295" t="n">
        <v>2398</v>
      </c>
      <c r="H191" s="295" t="n">
        <v>1246</v>
      </c>
      <c r="I191" s="295" t="n">
        <v>371</v>
      </c>
      <c r="J191" s="295" t="n">
        <v>22</v>
      </c>
      <c r="K191" s="295" t="n">
        <v>1</v>
      </c>
      <c r="L191" s="310" t="n">
        <v>8</v>
      </c>
      <c r="N191" s="295" t="s">
        <v>480</v>
      </c>
      <c r="O191" s="295" t="n">
        <v>3658</v>
      </c>
      <c r="P191" s="295" t="n">
        <v>98</v>
      </c>
      <c r="Q191" s="295" t="n">
        <v>32</v>
      </c>
      <c r="R191" s="295" t="n">
        <v>52</v>
      </c>
      <c r="S191" s="295" t="n">
        <v>182</v>
      </c>
      <c r="T191" s="295" t="n">
        <v>23</v>
      </c>
      <c r="U191" s="295" t="n">
        <v>6</v>
      </c>
      <c r="V191" s="295" t="n">
        <v>4</v>
      </c>
      <c r="W191" s="295" t="n">
        <v>4</v>
      </c>
      <c r="X191" s="295" t="n">
        <v>23</v>
      </c>
      <c r="Y191" s="295" t="n">
        <v>16</v>
      </c>
      <c r="Z191" s="295" t="n">
        <v>58</v>
      </c>
      <c r="AA191" s="310" t="n">
        <v>48</v>
      </c>
      <c r="AB191" s="295"/>
      <c r="AC191" s="295" t="s">
        <v>480</v>
      </c>
      <c r="AD191" s="295" t="n">
        <v>61</v>
      </c>
      <c r="AE191" s="295" t="n">
        <v>57</v>
      </c>
      <c r="AF191" s="295" t="n">
        <v>78</v>
      </c>
      <c r="AG191" s="295" t="n">
        <v>95</v>
      </c>
      <c r="AH191" s="295" t="n">
        <v>145</v>
      </c>
      <c r="AI191" s="295" t="n">
        <v>185</v>
      </c>
      <c r="AJ191" s="295" t="n">
        <v>273</v>
      </c>
      <c r="AK191" s="295" t="n">
        <v>291</v>
      </c>
      <c r="AL191" s="295" t="n">
        <v>348</v>
      </c>
      <c r="AM191" s="295" t="n">
        <v>368</v>
      </c>
      <c r="AN191" s="295" t="n">
        <v>469</v>
      </c>
      <c r="AO191" s="295" t="n">
        <v>426</v>
      </c>
      <c r="AP191" s="295" t="n">
        <v>485</v>
      </c>
      <c r="AQ191" s="310" t="n">
        <v>13</v>
      </c>
      <c r="AS191" s="295" t="s">
        <v>480</v>
      </c>
      <c r="AT191" s="295" t="n">
        <v>2076</v>
      </c>
      <c r="AU191" s="295" t="n">
        <v>53</v>
      </c>
      <c r="AV191" s="295" t="n">
        <v>18</v>
      </c>
      <c r="AW191" s="295" t="n">
        <v>26</v>
      </c>
      <c r="AX191" s="295" t="n">
        <v>97</v>
      </c>
      <c r="AY191" s="295" t="n">
        <v>10</v>
      </c>
      <c r="AZ191" s="295" t="n">
        <v>3</v>
      </c>
      <c r="BA191" s="295" t="n">
        <v>3</v>
      </c>
      <c r="BB191" s="295" t="n">
        <v>1</v>
      </c>
      <c r="BC191" s="295" t="n">
        <v>15</v>
      </c>
      <c r="BD191" s="295" t="n">
        <v>11</v>
      </c>
      <c r="BE191" s="295" t="n">
        <v>34</v>
      </c>
      <c r="BF191" s="310" t="n">
        <v>32</v>
      </c>
      <c r="BG191" s="295"/>
      <c r="BH191" s="295" t="s">
        <v>480</v>
      </c>
      <c r="BI191" s="295" t="n">
        <v>32</v>
      </c>
      <c r="BJ191" s="295" t="n">
        <v>38</v>
      </c>
      <c r="BK191" s="295" t="n">
        <v>49</v>
      </c>
      <c r="BL191" s="295" t="n">
        <v>61</v>
      </c>
      <c r="BM191" s="295" t="n">
        <v>91</v>
      </c>
      <c r="BN191" s="295" t="n">
        <v>127</v>
      </c>
      <c r="BO191" s="295" t="n">
        <v>175</v>
      </c>
      <c r="BP191" s="295" t="n">
        <v>174</v>
      </c>
      <c r="BQ191" s="295" t="n">
        <v>220</v>
      </c>
      <c r="BR191" s="295" t="n">
        <v>213</v>
      </c>
      <c r="BS191" s="295" t="n">
        <v>248</v>
      </c>
      <c r="BT191" s="295" t="n">
        <v>234</v>
      </c>
      <c r="BU191" s="295" t="n">
        <v>200</v>
      </c>
      <c r="BV191" s="310" t="n">
        <v>8</v>
      </c>
      <c r="BX191" s="295" t="s">
        <v>480</v>
      </c>
      <c r="BY191" s="295" t="n">
        <v>1582</v>
      </c>
      <c r="BZ191" s="295" t="n">
        <v>45</v>
      </c>
      <c r="CA191" s="295" t="n">
        <v>14</v>
      </c>
      <c r="CB191" s="295" t="n">
        <v>26</v>
      </c>
      <c r="CC191" s="295" t="n">
        <v>85</v>
      </c>
      <c r="CD191" s="295" t="n">
        <v>13</v>
      </c>
      <c r="CE191" s="295" t="n">
        <v>3</v>
      </c>
      <c r="CF191" s="295" t="n">
        <v>1</v>
      </c>
      <c r="CG191" s="295" t="n">
        <v>3</v>
      </c>
      <c r="CH191" s="295" t="n">
        <v>8</v>
      </c>
      <c r="CI191" s="295" t="n">
        <v>5</v>
      </c>
      <c r="CJ191" s="295" t="n">
        <v>24</v>
      </c>
      <c r="CK191" s="310" t="n">
        <v>16</v>
      </c>
      <c r="CL191" s="295"/>
      <c r="CM191" s="295" t="s">
        <v>480</v>
      </c>
      <c r="CN191" s="295" t="n">
        <v>29</v>
      </c>
      <c r="CO191" s="295" t="n">
        <v>19</v>
      </c>
      <c r="CP191" s="295" t="n">
        <v>29</v>
      </c>
      <c r="CQ191" s="295" t="n">
        <v>34</v>
      </c>
      <c r="CR191" s="295" t="n">
        <v>54</v>
      </c>
      <c r="CS191" s="295" t="n">
        <v>58</v>
      </c>
      <c r="CT191" s="295" t="n">
        <v>98</v>
      </c>
      <c r="CU191" s="295" t="n">
        <v>117</v>
      </c>
      <c r="CV191" s="295" t="n">
        <v>128</v>
      </c>
      <c r="CW191" s="295" t="n">
        <v>155</v>
      </c>
      <c r="CX191" s="295" t="n">
        <v>221</v>
      </c>
      <c r="CY191" s="295" t="n">
        <v>192</v>
      </c>
      <c r="CZ191" s="295" t="n">
        <v>285</v>
      </c>
      <c r="DA191" s="310" t="n">
        <v>5</v>
      </c>
      <c r="DD191" s="295" t="s">
        <v>481</v>
      </c>
      <c r="DE191" s="295" t="n">
        <v>72</v>
      </c>
      <c r="DF191" s="295" t="n">
        <v>149</v>
      </c>
      <c r="DG191" s="295" t="n">
        <v>4</v>
      </c>
      <c r="DH191" s="295" t="n">
        <v>5</v>
      </c>
      <c r="DI191" s="295" t="n">
        <v>7</v>
      </c>
      <c r="DJ191" s="295" t="n">
        <v>8</v>
      </c>
      <c r="DK191" s="295" t="n">
        <v>13</v>
      </c>
      <c r="DL191" s="295" t="n">
        <v>38</v>
      </c>
      <c r="DM191" s="295" t="n">
        <v>104</v>
      </c>
      <c r="DN191" s="295" t="n">
        <v>224</v>
      </c>
      <c r="DO191" s="310" t="n">
        <v>847</v>
      </c>
      <c r="DQ191" s="295" t="s">
        <v>481</v>
      </c>
      <c r="DR191" s="295" t="n">
        <v>82</v>
      </c>
      <c r="DS191" s="295" t="n">
        <v>193</v>
      </c>
      <c r="DT191" s="295" t="n">
        <v>5</v>
      </c>
      <c r="DU191" s="295" t="n">
        <v>6</v>
      </c>
      <c r="DV191" s="295" t="n">
        <v>11</v>
      </c>
      <c r="DW191" s="295" t="n">
        <v>11</v>
      </c>
      <c r="DX191" s="295" t="n">
        <v>19</v>
      </c>
      <c r="DY191" s="295" t="n">
        <v>50</v>
      </c>
      <c r="DZ191" s="295" t="n">
        <v>141</v>
      </c>
      <c r="EA191" s="295" t="n">
        <v>327</v>
      </c>
      <c r="EB191" s="310" t="n">
        <v>1011</v>
      </c>
      <c r="ED191" s="295" t="s">
        <v>481</v>
      </c>
      <c r="EE191" s="295" t="n">
        <v>63</v>
      </c>
      <c r="EF191" s="295" t="n">
        <v>103</v>
      </c>
      <c r="EG191" s="295" t="n">
        <v>4</v>
      </c>
      <c r="EH191" s="295" t="n">
        <v>3</v>
      </c>
      <c r="EI191" s="295" t="n">
        <v>3</v>
      </c>
      <c r="EJ191" s="295" t="n">
        <v>4</v>
      </c>
      <c r="EK191" s="295" t="n">
        <v>8</v>
      </c>
      <c r="EL191" s="295" t="n">
        <v>26</v>
      </c>
      <c r="EM191" s="295" t="n">
        <v>68</v>
      </c>
      <c r="EN191" s="295" t="n">
        <v>133</v>
      </c>
      <c r="EO191" s="310" t="n">
        <v>748</v>
      </c>
      <c r="ER191" s="295" t="s">
        <v>481</v>
      </c>
      <c r="ES191" s="295" t="n">
        <v>333550</v>
      </c>
      <c r="ET191" s="295" t="n">
        <v>26875</v>
      </c>
      <c r="EU191" s="295" t="n">
        <v>26323</v>
      </c>
      <c r="EV191" s="295" t="n">
        <v>28316</v>
      </c>
      <c r="EW191" s="295" t="n">
        <v>29859</v>
      </c>
      <c r="EX191" s="295" t="n">
        <v>27976</v>
      </c>
      <c r="EY191" s="295" t="n">
        <v>24570</v>
      </c>
      <c r="EZ191" s="295" t="n">
        <v>24062</v>
      </c>
      <c r="FA191" s="295" t="n">
        <v>21668</v>
      </c>
      <c r="FB191" s="295" t="n">
        <v>20632</v>
      </c>
      <c r="FC191" s="295" t="n">
        <v>19346</v>
      </c>
      <c r="FD191" s="295" t="n">
        <v>17958</v>
      </c>
      <c r="FE191" s="295" t="n">
        <v>16124</v>
      </c>
      <c r="FF191" s="295" t="n">
        <v>14056</v>
      </c>
      <c r="FG191" s="295" t="n">
        <v>11833</v>
      </c>
      <c r="FH191" s="295" t="n">
        <v>9425</v>
      </c>
      <c r="FI191" s="295" t="n">
        <v>7081</v>
      </c>
      <c r="FJ191" s="310" t="n">
        <v>7446</v>
      </c>
      <c r="FM191" s="295" t="s">
        <v>481</v>
      </c>
      <c r="FN191" s="295" t="n">
        <v>166623</v>
      </c>
      <c r="FO191" s="295" t="n">
        <v>13672</v>
      </c>
      <c r="FP191" s="295" t="n">
        <v>13313</v>
      </c>
      <c r="FQ191" s="295" t="n">
        <v>14434</v>
      </c>
      <c r="FR191" s="295" t="n">
        <v>15218</v>
      </c>
      <c r="FS191" s="295" t="n">
        <v>14269</v>
      </c>
      <c r="FT191" s="295" t="n">
        <v>12693</v>
      </c>
      <c r="FU191" s="295" t="n">
        <v>12360</v>
      </c>
      <c r="FV191" s="295" t="n">
        <v>10948</v>
      </c>
      <c r="FW191" s="295" t="n">
        <v>10397</v>
      </c>
      <c r="FX191" s="295" t="n">
        <v>9804</v>
      </c>
      <c r="FY191" s="295" t="n">
        <v>9102</v>
      </c>
      <c r="FZ191" s="295" t="n">
        <v>8049</v>
      </c>
      <c r="GA191" s="295" t="n">
        <v>6941</v>
      </c>
      <c r="GB191" s="295" t="n">
        <v>5686</v>
      </c>
      <c r="GC191" s="295" t="n">
        <v>4286</v>
      </c>
      <c r="GD191" s="295" t="n">
        <v>2952</v>
      </c>
      <c r="GE191" s="310" t="n">
        <v>2499</v>
      </c>
      <c r="GH191" s="295" t="s">
        <v>481</v>
      </c>
      <c r="GI191" s="295" t="n">
        <v>166927</v>
      </c>
      <c r="GJ191" s="295" t="n">
        <v>13203</v>
      </c>
      <c r="GK191" s="295" t="n">
        <v>13010</v>
      </c>
      <c r="GL191" s="295" t="n">
        <v>13882</v>
      </c>
      <c r="GM191" s="295" t="n">
        <v>14641</v>
      </c>
      <c r="GN191" s="295" t="n">
        <v>13707</v>
      </c>
      <c r="GO191" s="295" t="n">
        <v>11877</v>
      </c>
      <c r="GP191" s="295" t="n">
        <v>11702</v>
      </c>
      <c r="GQ191" s="295" t="n">
        <v>10720</v>
      </c>
      <c r="GR191" s="295" t="n">
        <v>10235</v>
      </c>
      <c r="GS191" s="295" t="n">
        <v>9542</v>
      </c>
      <c r="GT191" s="295" t="n">
        <v>8856</v>
      </c>
      <c r="GU191" s="295" t="n">
        <v>8075</v>
      </c>
      <c r="GV191" s="295" t="n">
        <v>7115</v>
      </c>
      <c r="GW191" s="295" t="n">
        <v>6147</v>
      </c>
      <c r="GX191" s="295" t="n">
        <v>5139</v>
      </c>
      <c r="GY191" s="295" t="n">
        <v>4129</v>
      </c>
      <c r="GZ191" s="310" t="n">
        <v>4947</v>
      </c>
      <c r="HC191" s="203" t="s">
        <v>207</v>
      </c>
      <c r="HD191" s="204" t="s">
        <v>39</v>
      </c>
      <c r="HE191" s="204" t="n">
        <v>1</v>
      </c>
      <c r="HF191" s="205" t="n">
        <f aca="false">FB180</f>
        <v>2313646</v>
      </c>
      <c r="HG191" s="205" t="n">
        <f aca="false">AG180</f>
        <v>5269</v>
      </c>
      <c r="HH191" s="206" t="n">
        <f aca="false">HG191/HF191</f>
        <v>0.00227735790177063</v>
      </c>
      <c r="HI191" s="207" t="n">
        <f aca="false">2*HE191*HH191/(2+HE191*HH191)</f>
        <v>0.0022747676717047</v>
      </c>
      <c r="HK191" s="203" t="s">
        <v>207</v>
      </c>
      <c r="HL191" s="204" t="s">
        <v>39</v>
      </c>
      <c r="HM191" s="204" t="n">
        <v>1</v>
      </c>
      <c r="HN191" s="205" t="n">
        <f aca="false">FW180</f>
        <v>1147736</v>
      </c>
      <c r="HO191" s="205" t="n">
        <f aca="false">BL180</f>
        <v>3392</v>
      </c>
      <c r="HP191" s="206" t="n">
        <f aca="false">HO191/HN191</f>
        <v>0.00295538346797521</v>
      </c>
      <c r="HQ191" s="207" t="n">
        <f aca="false">2*HM191*HP191/(2+HM191*HP191)</f>
        <v>0.00295102276602705</v>
      </c>
      <c r="HS191" s="203" t="s">
        <v>207</v>
      </c>
      <c r="HT191" s="316" t="s">
        <v>39</v>
      </c>
      <c r="HU191" s="316" t="n">
        <v>1</v>
      </c>
      <c r="HV191" s="205" t="n">
        <f aca="false">GR180</f>
        <v>1165910</v>
      </c>
      <c r="HW191" s="317" t="n">
        <f aca="false">CQ180</f>
        <v>1872</v>
      </c>
      <c r="HX191" s="206" t="n">
        <f aca="false">HW191/HV191</f>
        <v>0.00160561278314793</v>
      </c>
      <c r="HY191" s="207" t="n">
        <f aca="false">2*HU191*HX191/(2+HU191*HX191)</f>
        <v>0.00160432482092753</v>
      </c>
      <c r="HZ191" s="160" t="n">
        <f aca="false">HV191+HN191-HF191</f>
        <v>0</v>
      </c>
      <c r="IA191" s="160" t="n">
        <f aca="false">HW191+HO191-HG191</f>
        <v>-5</v>
      </c>
      <c r="IC191" s="0" t="n">
        <f aca="false">IC181/IC187</f>
        <v>0.0245941088367449</v>
      </c>
      <c r="ID191" s="0" t="n">
        <f aca="false">ID181/ID187</f>
        <v>0.0236789052238791</v>
      </c>
      <c r="IE191" s="0" t="n">
        <f aca="false">IE181/IE187</f>
        <v>0.024479312322886</v>
      </c>
      <c r="IF191" s="0" t="n">
        <f aca="false">IF181/IF187</f>
        <v>0.026386173252856</v>
      </c>
      <c r="IG191" s="0" t="n">
        <f aca="false">IG181/IG187</f>
        <v>0.0288268113495964</v>
      </c>
      <c r="IH191" s="0" t="n">
        <f aca="false">IH181/IH187</f>
        <v>0.0314452785488614</v>
      </c>
      <c r="IJ191" s="0" t="n">
        <f aca="false">IJ181/IJ187</f>
        <v>0.0152189928179693</v>
      </c>
      <c r="IL191" s="0" t="n">
        <f aca="false">IL181/IL187</f>
        <v>0.0291982866050571</v>
      </c>
    </row>
    <row r="192" customFormat="false" ht="15" hidden="false" customHeight="false" outlineLevel="0" collapsed="false">
      <c r="A192" s="295" t="s">
        <v>481</v>
      </c>
      <c r="B192" s="295" t="n">
        <v>5512</v>
      </c>
      <c r="C192" s="295" t="n">
        <v>22</v>
      </c>
      <c r="D192" s="295" t="n">
        <v>947</v>
      </c>
      <c r="E192" s="295" t="n">
        <v>1386</v>
      </c>
      <c r="F192" s="295" t="n">
        <v>139</v>
      </c>
      <c r="G192" s="295" t="n">
        <v>1102</v>
      </c>
      <c r="H192" s="295" t="n">
        <v>542</v>
      </c>
      <c r="I192" s="295" t="n">
        <v>119</v>
      </c>
      <c r="J192" s="295" t="n">
        <v>4</v>
      </c>
      <c r="K192" s="295" t="n">
        <v>0</v>
      </c>
      <c r="L192" s="310" t="n">
        <v>0</v>
      </c>
      <c r="N192" s="295" t="s">
        <v>481</v>
      </c>
      <c r="O192" s="295" t="n">
        <v>2415</v>
      </c>
      <c r="P192" s="295" t="n">
        <v>51</v>
      </c>
      <c r="Q192" s="295" t="n">
        <v>9</v>
      </c>
      <c r="R192" s="295" t="n">
        <v>22</v>
      </c>
      <c r="S192" s="295" t="n">
        <v>82</v>
      </c>
      <c r="T192" s="295" t="n">
        <v>4</v>
      </c>
      <c r="U192" s="295" t="n">
        <v>3</v>
      </c>
      <c r="V192" s="295" t="n">
        <v>0</v>
      </c>
      <c r="W192" s="295" t="n">
        <v>2</v>
      </c>
      <c r="X192" s="295" t="n">
        <v>14</v>
      </c>
      <c r="Y192" s="295" t="n">
        <v>12</v>
      </c>
      <c r="Z192" s="295" t="n">
        <v>18</v>
      </c>
      <c r="AA192" s="310" t="n">
        <v>22</v>
      </c>
      <c r="AB192" s="295"/>
      <c r="AC192" s="295" t="s">
        <v>481</v>
      </c>
      <c r="AD192" s="295" t="n">
        <v>18</v>
      </c>
      <c r="AE192" s="295" t="n">
        <v>21</v>
      </c>
      <c r="AF192" s="295" t="n">
        <v>21</v>
      </c>
      <c r="AG192" s="295" t="n">
        <v>36</v>
      </c>
      <c r="AH192" s="295" t="n">
        <v>63</v>
      </c>
      <c r="AI192" s="295" t="n">
        <v>78</v>
      </c>
      <c r="AJ192" s="295" t="n">
        <v>144</v>
      </c>
      <c r="AK192" s="295" t="n">
        <v>171</v>
      </c>
      <c r="AL192" s="295" t="n">
        <v>227</v>
      </c>
      <c r="AM192" s="295" t="n">
        <v>249</v>
      </c>
      <c r="AN192" s="295" t="n">
        <v>310</v>
      </c>
      <c r="AO192" s="295" t="n">
        <v>370</v>
      </c>
      <c r="AP192" s="295" t="n">
        <v>550</v>
      </c>
      <c r="AQ192" s="310" t="n">
        <v>0</v>
      </c>
      <c r="AS192" s="295" t="s">
        <v>481</v>
      </c>
      <c r="AT192" s="295" t="n">
        <v>1358</v>
      </c>
      <c r="AU192" s="295" t="n">
        <v>32</v>
      </c>
      <c r="AV192" s="295" t="n">
        <v>5</v>
      </c>
      <c r="AW192" s="295" t="n">
        <v>17</v>
      </c>
      <c r="AX192" s="295" t="n">
        <v>54</v>
      </c>
      <c r="AY192" s="295" t="n">
        <v>2</v>
      </c>
      <c r="AZ192" s="295" t="n">
        <v>1</v>
      </c>
      <c r="BA192" s="295" t="n">
        <v>0</v>
      </c>
      <c r="BB192" s="295" t="n">
        <v>2</v>
      </c>
      <c r="BC192" s="295" t="n">
        <v>9</v>
      </c>
      <c r="BD192" s="295" t="n">
        <v>8</v>
      </c>
      <c r="BE192" s="295" t="n">
        <v>14</v>
      </c>
      <c r="BF192" s="310" t="n">
        <v>17</v>
      </c>
      <c r="BG192" s="295"/>
      <c r="BH192" s="295" t="s">
        <v>481</v>
      </c>
      <c r="BI192" s="295" t="n">
        <v>14</v>
      </c>
      <c r="BJ192" s="295" t="n">
        <v>14</v>
      </c>
      <c r="BK192" s="295" t="n">
        <v>14</v>
      </c>
      <c r="BL192" s="295" t="n">
        <v>26</v>
      </c>
      <c r="BM192" s="295" t="n">
        <v>38</v>
      </c>
      <c r="BN192" s="295" t="n">
        <v>56</v>
      </c>
      <c r="BO192" s="295" t="n">
        <v>93</v>
      </c>
      <c r="BP192" s="295" t="n">
        <v>119</v>
      </c>
      <c r="BQ192" s="295" t="n">
        <v>161</v>
      </c>
      <c r="BR192" s="295" t="n">
        <v>165</v>
      </c>
      <c r="BS192" s="295" t="n">
        <v>189</v>
      </c>
      <c r="BT192" s="295" t="n">
        <v>172</v>
      </c>
      <c r="BU192" s="295" t="n">
        <v>190</v>
      </c>
      <c r="BV192" s="310" t="n">
        <v>0</v>
      </c>
      <c r="BX192" s="295" t="s">
        <v>481</v>
      </c>
      <c r="BY192" s="295" t="n">
        <v>1056</v>
      </c>
      <c r="BZ192" s="295" t="n">
        <v>19</v>
      </c>
      <c r="CA192" s="295" t="n">
        <v>4</v>
      </c>
      <c r="CB192" s="295" t="n">
        <v>5</v>
      </c>
      <c r="CC192" s="295" t="n">
        <v>28</v>
      </c>
      <c r="CD192" s="295" t="n">
        <v>2</v>
      </c>
      <c r="CE192" s="295" t="n">
        <v>2</v>
      </c>
      <c r="CF192" s="295" t="n">
        <v>0</v>
      </c>
      <c r="CG192" s="295" t="n">
        <v>0</v>
      </c>
      <c r="CH192" s="295" t="n">
        <v>5</v>
      </c>
      <c r="CI192" s="295" t="n">
        <v>4</v>
      </c>
      <c r="CJ192" s="295" t="n">
        <v>4</v>
      </c>
      <c r="CK192" s="310" t="n">
        <v>5</v>
      </c>
      <c r="CL192" s="295"/>
      <c r="CM192" s="295" t="s">
        <v>481</v>
      </c>
      <c r="CN192" s="295" t="n">
        <v>3</v>
      </c>
      <c r="CO192" s="295" t="n">
        <v>7</v>
      </c>
      <c r="CP192" s="295" t="n">
        <v>7</v>
      </c>
      <c r="CQ192" s="295" t="n">
        <v>10</v>
      </c>
      <c r="CR192" s="295" t="n">
        <v>25</v>
      </c>
      <c r="CS192" s="295" t="n">
        <v>22</v>
      </c>
      <c r="CT192" s="295" t="n">
        <v>51</v>
      </c>
      <c r="CU192" s="295" t="n">
        <v>52</v>
      </c>
      <c r="CV192" s="295" t="n">
        <v>66</v>
      </c>
      <c r="CW192" s="295" t="n">
        <v>84</v>
      </c>
      <c r="CX192" s="295" t="n">
        <v>121</v>
      </c>
      <c r="CY192" s="295" t="n">
        <v>198</v>
      </c>
      <c r="CZ192" s="295" t="n">
        <v>360</v>
      </c>
      <c r="DA192" s="310" t="n">
        <v>0</v>
      </c>
      <c r="DD192" s="295" t="s">
        <v>482</v>
      </c>
      <c r="DE192" s="295" t="n">
        <v>56</v>
      </c>
      <c r="DF192" s="295" t="n">
        <v>150</v>
      </c>
      <c r="DG192" s="295" t="n">
        <v>5</v>
      </c>
      <c r="DH192" s="295" t="n">
        <v>2</v>
      </c>
      <c r="DI192" s="295" t="n">
        <v>12</v>
      </c>
      <c r="DJ192" s="295" t="n">
        <v>10</v>
      </c>
      <c r="DK192" s="295" t="n">
        <v>17</v>
      </c>
      <c r="DL192" s="295" t="n">
        <v>47</v>
      </c>
      <c r="DM192" s="295" t="n">
        <v>114</v>
      </c>
      <c r="DN192" s="295" t="n">
        <v>257</v>
      </c>
      <c r="DO192" s="310" t="n">
        <v>923</v>
      </c>
      <c r="DQ192" s="295" t="s">
        <v>482</v>
      </c>
      <c r="DR192" s="295" t="n">
        <v>63</v>
      </c>
      <c r="DS192" s="295" t="n">
        <v>132</v>
      </c>
      <c r="DT192" s="295" t="n">
        <v>8</v>
      </c>
      <c r="DU192" s="295" t="n">
        <v>1</v>
      </c>
      <c r="DV192" s="295" t="n">
        <v>15</v>
      </c>
      <c r="DW192" s="295" t="n">
        <v>12</v>
      </c>
      <c r="DX192" s="295" t="n">
        <v>21</v>
      </c>
      <c r="DY192" s="295" t="n">
        <v>57</v>
      </c>
      <c r="DZ192" s="295" t="n">
        <v>153</v>
      </c>
      <c r="EA192" s="295" t="n">
        <v>342</v>
      </c>
      <c r="EB192" s="310" t="n">
        <v>1061</v>
      </c>
      <c r="ED192" s="295" t="s">
        <v>482</v>
      </c>
      <c r="EE192" s="295" t="n">
        <v>49</v>
      </c>
      <c r="EF192" s="295" t="n">
        <v>168</v>
      </c>
      <c r="EG192" s="295" t="n">
        <v>2</v>
      </c>
      <c r="EH192" s="295" t="n">
        <v>3</v>
      </c>
      <c r="EI192" s="295" t="n">
        <v>8</v>
      </c>
      <c r="EJ192" s="295" t="n">
        <v>7</v>
      </c>
      <c r="EK192" s="295" t="n">
        <v>13</v>
      </c>
      <c r="EL192" s="295" t="n">
        <v>37</v>
      </c>
      <c r="EM192" s="295" t="n">
        <v>74</v>
      </c>
      <c r="EN192" s="295" t="n">
        <v>183</v>
      </c>
      <c r="EO192" s="310" t="n">
        <v>820</v>
      </c>
      <c r="ER192" s="295" t="s">
        <v>482</v>
      </c>
      <c r="ES192" s="295" t="n">
        <v>341207</v>
      </c>
      <c r="ET192" s="295" t="n">
        <v>31617</v>
      </c>
      <c r="EU192" s="295" t="n">
        <v>31153</v>
      </c>
      <c r="EV192" s="295" t="n">
        <v>35730</v>
      </c>
      <c r="EW192" s="295" t="n">
        <v>34231</v>
      </c>
      <c r="EX192" s="295" t="n">
        <v>29855</v>
      </c>
      <c r="EY192" s="295" t="n">
        <v>29883</v>
      </c>
      <c r="EZ192" s="295" t="n">
        <v>27839</v>
      </c>
      <c r="FA192" s="295" t="n">
        <v>21943</v>
      </c>
      <c r="FB192" s="295" t="n">
        <v>19648</v>
      </c>
      <c r="FC192" s="295" t="n">
        <v>17757</v>
      </c>
      <c r="FD192" s="295" t="n">
        <v>15641</v>
      </c>
      <c r="FE192" s="295" t="n">
        <v>13274</v>
      </c>
      <c r="FF192" s="295" t="n">
        <v>10149</v>
      </c>
      <c r="FG192" s="295" t="n">
        <v>7916</v>
      </c>
      <c r="FH192" s="295" t="n">
        <v>6098</v>
      </c>
      <c r="FI192" s="295" t="n">
        <v>4448</v>
      </c>
      <c r="FJ192" s="310" t="n">
        <v>4025</v>
      </c>
      <c r="FM192" s="295" t="s">
        <v>482</v>
      </c>
      <c r="FN192" s="295" t="n">
        <v>171592</v>
      </c>
      <c r="FO192" s="295" t="n">
        <v>15984</v>
      </c>
      <c r="FP192" s="295" t="n">
        <v>15808</v>
      </c>
      <c r="FQ192" s="295" t="n">
        <v>18168</v>
      </c>
      <c r="FR192" s="295" t="n">
        <v>17305</v>
      </c>
      <c r="FS192" s="295" t="n">
        <v>15145</v>
      </c>
      <c r="FT192" s="295" t="n">
        <v>15181</v>
      </c>
      <c r="FU192" s="295" t="n">
        <v>14101</v>
      </c>
      <c r="FV192" s="295" t="n">
        <v>11174</v>
      </c>
      <c r="FW192" s="295" t="n">
        <v>9988</v>
      </c>
      <c r="FX192" s="295" t="n">
        <v>8986</v>
      </c>
      <c r="FY192" s="295" t="n">
        <v>7916</v>
      </c>
      <c r="FZ192" s="295" t="n">
        <v>6698</v>
      </c>
      <c r="GA192" s="295" t="n">
        <v>5036</v>
      </c>
      <c r="GB192" s="295" t="n">
        <v>3770</v>
      </c>
      <c r="GC192" s="295" t="n">
        <v>2723</v>
      </c>
      <c r="GD192" s="295" t="n">
        <v>1979</v>
      </c>
      <c r="GE192" s="310" t="n">
        <v>1630</v>
      </c>
      <c r="GH192" s="295" t="s">
        <v>482</v>
      </c>
      <c r="GI192" s="295" t="n">
        <v>169615</v>
      </c>
      <c r="GJ192" s="295" t="n">
        <v>15633</v>
      </c>
      <c r="GK192" s="295" t="n">
        <v>15345</v>
      </c>
      <c r="GL192" s="295" t="n">
        <v>17562</v>
      </c>
      <c r="GM192" s="295" t="n">
        <v>16926</v>
      </c>
      <c r="GN192" s="295" t="n">
        <v>14710</v>
      </c>
      <c r="GO192" s="295" t="n">
        <v>14702</v>
      </c>
      <c r="GP192" s="295" t="n">
        <v>13738</v>
      </c>
      <c r="GQ192" s="295" t="n">
        <v>10769</v>
      </c>
      <c r="GR192" s="295" t="n">
        <v>9660</v>
      </c>
      <c r="GS192" s="295" t="n">
        <v>8771</v>
      </c>
      <c r="GT192" s="295" t="n">
        <v>7725</v>
      </c>
      <c r="GU192" s="295" t="n">
        <v>6576</v>
      </c>
      <c r="GV192" s="295" t="n">
        <v>5113</v>
      </c>
      <c r="GW192" s="295" t="n">
        <v>4146</v>
      </c>
      <c r="GX192" s="295" t="n">
        <v>3375</v>
      </c>
      <c r="GY192" s="295" t="n">
        <v>2469</v>
      </c>
      <c r="GZ192" s="310" t="n">
        <v>2395</v>
      </c>
      <c r="HC192" s="196" t="s">
        <v>208</v>
      </c>
      <c r="HD192" s="197" t="s">
        <v>40</v>
      </c>
      <c r="HE192" s="197" t="n">
        <v>1</v>
      </c>
      <c r="HF192" s="198" t="n">
        <f aca="false">FC180</f>
        <v>2181896</v>
      </c>
      <c r="HG192" s="198" t="n">
        <f aca="false">AH180</f>
        <v>7801</v>
      </c>
      <c r="HH192" s="199" t="n">
        <f aca="false">HG192/HF192</f>
        <v>0.003575330813201</v>
      </c>
      <c r="HI192" s="200" t="n">
        <f aca="false">2*HE192*HH192/(2+HE192*HH192)</f>
        <v>0.00356895072345481</v>
      </c>
      <c r="HK192" s="196" t="s">
        <v>208</v>
      </c>
      <c r="HL192" s="197" t="s">
        <v>40</v>
      </c>
      <c r="HM192" s="197" t="n">
        <v>1</v>
      </c>
      <c r="HN192" s="198" t="n">
        <f aca="false">FX180</f>
        <v>1065054</v>
      </c>
      <c r="HO192" s="198" t="n">
        <f aca="false">BM180</f>
        <v>4853</v>
      </c>
      <c r="HP192" s="199" t="n">
        <f aca="false">HO192/HN192</f>
        <v>0.00455657647405671</v>
      </c>
      <c r="HQ192" s="200" t="n">
        <f aca="false">2*HM192*HP192/(2+HM192*HP192)</f>
        <v>0.00454621887706614</v>
      </c>
      <c r="HS192" s="196" t="s">
        <v>208</v>
      </c>
      <c r="HT192" s="313" t="s">
        <v>40</v>
      </c>
      <c r="HU192" s="313" t="n">
        <v>1</v>
      </c>
      <c r="HV192" s="198" t="n">
        <f aca="false">GS180</f>
        <v>1116842</v>
      </c>
      <c r="HW192" s="314" t="n">
        <f aca="false">CR180</f>
        <v>2944</v>
      </c>
      <c r="HX192" s="199" t="n">
        <f aca="false">HW192/HV192</f>
        <v>0.00263600401847352</v>
      </c>
      <c r="HY192" s="200" t="n">
        <f aca="false">2*HU192*HX192/(2+HU192*HX192)</f>
        <v>0.00263253433293333</v>
      </c>
      <c r="HZ192" s="160" t="n">
        <f aca="false">HV192+HN192-HF192</f>
        <v>0</v>
      </c>
      <c r="IA192" s="160" t="n">
        <f aca="false">HW192+HO192-HG192</f>
        <v>-4</v>
      </c>
      <c r="IC192" s="0" t="n">
        <f aca="false">IC182/IC187</f>
        <v>0.00349076385421867</v>
      </c>
      <c r="ID192" s="0" t="n">
        <f aca="false">ID182/ID187</f>
        <v>0.00453261826279233</v>
      </c>
      <c r="IE192" s="0" t="n">
        <f aca="false">IE182/IE187</f>
        <v>0.00499283669672932</v>
      </c>
      <c r="IF192" s="0" t="n">
        <f aca="false">IF182/IF187</f>
        <v>0.00515205330109758</v>
      </c>
      <c r="IG192" s="0" t="n">
        <f aca="false">IG182/IG187</f>
        <v>0.00524173740267795</v>
      </c>
      <c r="IH192" s="0" t="n">
        <f aca="false">IH182/IH187</f>
        <v>0.00531614628228172</v>
      </c>
      <c r="IJ192" s="0" t="n">
        <f aca="false">IJ182/IJ187</f>
        <v>0.00238592576648244</v>
      </c>
      <c r="IL192" s="0" t="n">
        <f aca="false">IL182/IL187</f>
        <v>0.00403335670863799</v>
      </c>
    </row>
    <row r="193" customFormat="false" ht="15" hidden="false" customHeight="false" outlineLevel="0" collapsed="false">
      <c r="A193" s="295" t="s">
        <v>482</v>
      </c>
      <c r="B193" s="295" t="n">
        <v>6487</v>
      </c>
      <c r="C193" s="295" t="n">
        <v>28</v>
      </c>
      <c r="D193" s="295" t="n">
        <v>1096</v>
      </c>
      <c r="E193" s="295" t="n">
        <v>1669</v>
      </c>
      <c r="F193" s="295" t="n">
        <v>1675</v>
      </c>
      <c r="G193" s="295" t="n">
        <v>1144</v>
      </c>
      <c r="H193" s="295" t="n">
        <v>563</v>
      </c>
      <c r="I193" s="295" t="n">
        <v>152</v>
      </c>
      <c r="J193" s="295" t="n">
        <v>6</v>
      </c>
      <c r="K193" s="295" t="n">
        <v>1</v>
      </c>
      <c r="L193" s="310" t="n">
        <v>153</v>
      </c>
      <c r="N193" s="295" t="s">
        <v>482</v>
      </c>
      <c r="O193" s="295" t="n">
        <v>1902</v>
      </c>
      <c r="P193" s="295" t="n">
        <v>48</v>
      </c>
      <c r="Q193" s="295" t="n">
        <v>15</v>
      </c>
      <c r="R193" s="295" t="n">
        <v>34</v>
      </c>
      <c r="S193" s="295" t="n">
        <v>97</v>
      </c>
      <c r="T193" s="295" t="n">
        <v>6</v>
      </c>
      <c r="U193" s="295" t="n">
        <v>2</v>
      </c>
      <c r="V193" s="295" t="n">
        <v>3</v>
      </c>
      <c r="W193" s="295" t="n">
        <v>2</v>
      </c>
      <c r="X193" s="295" t="n">
        <v>6</v>
      </c>
      <c r="Y193" s="295" t="n">
        <v>8</v>
      </c>
      <c r="Z193" s="295" t="n">
        <v>37</v>
      </c>
      <c r="AA193" s="310" t="n">
        <v>37</v>
      </c>
      <c r="AB193" s="295"/>
      <c r="AC193" s="295" t="s">
        <v>482</v>
      </c>
      <c r="AD193" s="295" t="n">
        <v>29</v>
      </c>
      <c r="AE193" s="295" t="n">
        <v>27</v>
      </c>
      <c r="AF193" s="295" t="n">
        <v>28</v>
      </c>
      <c r="AG193" s="295" t="n">
        <v>43</v>
      </c>
      <c r="AH193" s="295" t="n">
        <v>74</v>
      </c>
      <c r="AI193" s="295" t="n">
        <v>84</v>
      </c>
      <c r="AJ193" s="295" t="n">
        <v>106</v>
      </c>
      <c r="AK193" s="295" t="n">
        <v>160</v>
      </c>
      <c r="AL193" s="295" t="n">
        <v>166</v>
      </c>
      <c r="AM193" s="295" t="n">
        <v>194</v>
      </c>
      <c r="AN193" s="295" t="n">
        <v>229</v>
      </c>
      <c r="AO193" s="295" t="n">
        <v>230</v>
      </c>
      <c r="AP193" s="295" t="n">
        <v>323</v>
      </c>
      <c r="AQ193" s="310" t="n">
        <v>11</v>
      </c>
      <c r="AS193" s="295" t="s">
        <v>482</v>
      </c>
      <c r="AT193" s="295" t="n">
        <v>1073</v>
      </c>
      <c r="AU193" s="295" t="n">
        <v>23</v>
      </c>
      <c r="AV193" s="295" t="n">
        <v>7</v>
      </c>
      <c r="AW193" s="295" t="n">
        <v>14</v>
      </c>
      <c r="AX193" s="295" t="n">
        <v>44</v>
      </c>
      <c r="AY193" s="295" t="n">
        <v>5</v>
      </c>
      <c r="AZ193" s="295" t="n">
        <v>1</v>
      </c>
      <c r="BA193" s="295" t="n">
        <v>2</v>
      </c>
      <c r="BB193" s="295" t="n">
        <v>2</v>
      </c>
      <c r="BC193" s="295" t="n">
        <v>1</v>
      </c>
      <c r="BD193" s="295" t="n">
        <v>2</v>
      </c>
      <c r="BE193" s="295" t="n">
        <v>24</v>
      </c>
      <c r="BF193" s="310" t="n">
        <v>26</v>
      </c>
      <c r="BG193" s="295"/>
      <c r="BH193" s="295" t="s">
        <v>482</v>
      </c>
      <c r="BI193" s="295" t="n">
        <v>17</v>
      </c>
      <c r="BJ193" s="295" t="n">
        <v>18</v>
      </c>
      <c r="BK193" s="295" t="n">
        <v>21</v>
      </c>
      <c r="BL193" s="295" t="n">
        <v>24</v>
      </c>
      <c r="BM193" s="295" t="n">
        <v>43</v>
      </c>
      <c r="BN193" s="295" t="n">
        <v>53</v>
      </c>
      <c r="BO193" s="295" t="n">
        <v>69</v>
      </c>
      <c r="BP193" s="295" t="n">
        <v>111</v>
      </c>
      <c r="BQ193" s="295" t="n">
        <v>101</v>
      </c>
      <c r="BR193" s="295" t="n">
        <v>121</v>
      </c>
      <c r="BS193" s="295" t="n">
        <v>126</v>
      </c>
      <c r="BT193" s="295" t="n">
        <v>133</v>
      </c>
      <c r="BU193" s="295" t="n">
        <v>124</v>
      </c>
      <c r="BV193" s="310" t="n">
        <v>5</v>
      </c>
      <c r="BX193" s="295" t="s">
        <v>482</v>
      </c>
      <c r="BY193" s="295" t="n">
        <v>827</v>
      </c>
      <c r="BZ193" s="295" t="n">
        <v>25</v>
      </c>
      <c r="CA193" s="295" t="n">
        <v>8</v>
      </c>
      <c r="CB193" s="295" t="n">
        <v>20</v>
      </c>
      <c r="CC193" s="295" t="n">
        <v>53</v>
      </c>
      <c r="CD193" s="295" t="n">
        <v>1</v>
      </c>
      <c r="CE193" s="295" t="n">
        <v>1</v>
      </c>
      <c r="CF193" s="295" t="n">
        <v>1</v>
      </c>
      <c r="CG193" s="295" t="n">
        <v>0</v>
      </c>
      <c r="CH193" s="295" t="n">
        <v>5</v>
      </c>
      <c r="CI193" s="295" t="n">
        <v>6</v>
      </c>
      <c r="CJ193" s="295" t="n">
        <v>13</v>
      </c>
      <c r="CK193" s="310" t="n">
        <v>11</v>
      </c>
      <c r="CL193" s="295"/>
      <c r="CM193" s="295" t="s">
        <v>482</v>
      </c>
      <c r="CN193" s="295" t="n">
        <v>12</v>
      </c>
      <c r="CO193" s="295" t="n">
        <v>9</v>
      </c>
      <c r="CP193" s="295" t="n">
        <v>7</v>
      </c>
      <c r="CQ193" s="295" t="n">
        <v>19</v>
      </c>
      <c r="CR193" s="295" t="n">
        <v>31</v>
      </c>
      <c r="CS193" s="295" t="n">
        <v>30</v>
      </c>
      <c r="CT193" s="295" t="n">
        <v>37</v>
      </c>
      <c r="CU193" s="295" t="n">
        <v>49</v>
      </c>
      <c r="CV193" s="295" t="n">
        <v>65</v>
      </c>
      <c r="CW193" s="295" t="n">
        <v>73</v>
      </c>
      <c r="CX193" s="295" t="n">
        <v>103</v>
      </c>
      <c r="CY193" s="295" t="n">
        <v>97</v>
      </c>
      <c r="CZ193" s="295" t="n">
        <v>199</v>
      </c>
      <c r="DA193" s="310" t="n">
        <v>5</v>
      </c>
      <c r="DD193" s="295" t="s">
        <v>483</v>
      </c>
      <c r="DE193" s="295" t="n">
        <v>70</v>
      </c>
      <c r="DF193" s="295" t="n">
        <v>108</v>
      </c>
      <c r="DG193" s="295" t="n">
        <v>5</v>
      </c>
      <c r="DH193" s="295" t="n">
        <v>3</v>
      </c>
      <c r="DI193" s="295" t="n">
        <v>9</v>
      </c>
      <c r="DJ193" s="295" t="n">
        <v>10</v>
      </c>
      <c r="DK193" s="295" t="n">
        <v>16</v>
      </c>
      <c r="DL193" s="295" t="n">
        <v>42</v>
      </c>
      <c r="DM193" s="295" t="n">
        <v>97</v>
      </c>
      <c r="DN193" s="295" t="n">
        <v>231</v>
      </c>
      <c r="DO193" s="310" t="n">
        <v>842</v>
      </c>
      <c r="DQ193" s="295" t="s">
        <v>483</v>
      </c>
      <c r="DR193" s="295" t="n">
        <v>76</v>
      </c>
      <c r="DS193" s="295" t="n">
        <v>125</v>
      </c>
      <c r="DT193" s="295" t="n">
        <v>6</v>
      </c>
      <c r="DU193" s="295" t="n">
        <v>3</v>
      </c>
      <c r="DV193" s="295" t="n">
        <v>13</v>
      </c>
      <c r="DW193" s="295" t="n">
        <v>14</v>
      </c>
      <c r="DX193" s="295" t="n">
        <v>22</v>
      </c>
      <c r="DY193" s="295" t="n">
        <v>55</v>
      </c>
      <c r="DZ193" s="295" t="n">
        <v>128</v>
      </c>
      <c r="EA193" s="295" t="n">
        <v>311</v>
      </c>
      <c r="EB193" s="310" t="n">
        <v>960</v>
      </c>
      <c r="ED193" s="295" t="s">
        <v>483</v>
      </c>
      <c r="EE193" s="295" t="n">
        <v>65</v>
      </c>
      <c r="EF193" s="295" t="n">
        <v>90</v>
      </c>
      <c r="EG193" s="295" t="n">
        <v>4</v>
      </c>
      <c r="EH193" s="295" t="n">
        <v>3</v>
      </c>
      <c r="EI193" s="295" t="n">
        <v>5</v>
      </c>
      <c r="EJ193" s="295" t="n">
        <v>5</v>
      </c>
      <c r="EK193" s="295" t="n">
        <v>11</v>
      </c>
      <c r="EL193" s="295" t="n">
        <v>31</v>
      </c>
      <c r="EM193" s="295" t="n">
        <v>69</v>
      </c>
      <c r="EN193" s="295" t="n">
        <v>165</v>
      </c>
      <c r="EO193" s="310" t="n">
        <v>767</v>
      </c>
      <c r="ER193" s="295" t="s">
        <v>483</v>
      </c>
      <c r="ES193" s="295" t="n">
        <v>1729660</v>
      </c>
      <c r="ET193" s="295" t="n">
        <v>154800</v>
      </c>
      <c r="EU193" s="295" t="n">
        <v>145611</v>
      </c>
      <c r="EV193" s="295" t="n">
        <v>151216</v>
      </c>
      <c r="EW193" s="295" t="n">
        <v>153872</v>
      </c>
      <c r="EX193" s="295" t="n">
        <v>147395</v>
      </c>
      <c r="EY193" s="295" t="n">
        <v>140706</v>
      </c>
      <c r="EZ193" s="295" t="n">
        <v>130279</v>
      </c>
      <c r="FA193" s="295" t="n">
        <v>106873</v>
      </c>
      <c r="FB193" s="295" t="n">
        <v>94549</v>
      </c>
      <c r="FC193" s="295" t="n">
        <v>90291</v>
      </c>
      <c r="FD193" s="295" t="n">
        <v>88158</v>
      </c>
      <c r="FE193" s="295" t="n">
        <v>82051</v>
      </c>
      <c r="FF193" s="295" t="n">
        <v>69307</v>
      </c>
      <c r="FG193" s="295" t="n">
        <v>55874</v>
      </c>
      <c r="FH193" s="295" t="n">
        <v>44890</v>
      </c>
      <c r="FI193" s="295" t="n">
        <v>36144</v>
      </c>
      <c r="FJ193" s="310" t="n">
        <v>37644</v>
      </c>
      <c r="FM193" s="295" t="s">
        <v>483</v>
      </c>
      <c r="FN193" s="295" t="n">
        <v>847377</v>
      </c>
      <c r="FO193" s="295" t="n">
        <v>78620</v>
      </c>
      <c r="FP193" s="295" t="n">
        <v>73842</v>
      </c>
      <c r="FQ193" s="295" t="n">
        <v>76989</v>
      </c>
      <c r="FR193" s="295" t="n">
        <v>78439</v>
      </c>
      <c r="FS193" s="295" t="n">
        <v>74747</v>
      </c>
      <c r="FT193" s="295" t="n">
        <v>71092</v>
      </c>
      <c r="FU193" s="295" t="n">
        <v>65134</v>
      </c>
      <c r="FV193" s="295" t="n">
        <v>52399</v>
      </c>
      <c r="FW193" s="295" t="n">
        <v>45804</v>
      </c>
      <c r="FX193" s="295" t="n">
        <v>43198</v>
      </c>
      <c r="FY193" s="295" t="n">
        <v>41787</v>
      </c>
      <c r="FZ193" s="295" t="n">
        <v>38759</v>
      </c>
      <c r="GA193" s="295" t="n">
        <v>32331</v>
      </c>
      <c r="GB193" s="295" t="n">
        <v>25644</v>
      </c>
      <c r="GC193" s="295" t="n">
        <v>19844</v>
      </c>
      <c r="GD193" s="295" t="n">
        <v>14946</v>
      </c>
      <c r="GE193" s="310" t="n">
        <v>13802</v>
      </c>
      <c r="GH193" s="295" t="s">
        <v>483</v>
      </c>
      <c r="GI193" s="295" t="n">
        <v>882283</v>
      </c>
      <c r="GJ193" s="295" t="n">
        <v>76180</v>
      </c>
      <c r="GK193" s="295" t="n">
        <v>71769</v>
      </c>
      <c r="GL193" s="295" t="n">
        <v>74227</v>
      </c>
      <c r="GM193" s="295" t="n">
        <v>75433</v>
      </c>
      <c r="GN193" s="295" t="n">
        <v>72648</v>
      </c>
      <c r="GO193" s="295" t="n">
        <v>69614</v>
      </c>
      <c r="GP193" s="295" t="n">
        <v>65145</v>
      </c>
      <c r="GQ193" s="295" t="n">
        <v>54474</v>
      </c>
      <c r="GR193" s="295" t="n">
        <v>48745</v>
      </c>
      <c r="GS193" s="295" t="n">
        <v>47093</v>
      </c>
      <c r="GT193" s="295" t="n">
        <v>46371</v>
      </c>
      <c r="GU193" s="295" t="n">
        <v>43292</v>
      </c>
      <c r="GV193" s="295" t="n">
        <v>36976</v>
      </c>
      <c r="GW193" s="295" t="n">
        <v>30230</v>
      </c>
      <c r="GX193" s="295" t="n">
        <v>25046</v>
      </c>
      <c r="GY193" s="295" t="n">
        <v>21198</v>
      </c>
      <c r="GZ193" s="310" t="n">
        <v>23842</v>
      </c>
      <c r="HC193" s="203" t="s">
        <v>209</v>
      </c>
      <c r="HD193" s="204" t="s">
        <v>52</v>
      </c>
      <c r="HE193" s="204" t="n">
        <v>1</v>
      </c>
      <c r="HF193" s="205" t="n">
        <f aca="false">FD180</f>
        <v>2034596</v>
      </c>
      <c r="HG193" s="205" t="n">
        <f aca="false">AI180</f>
        <v>12026</v>
      </c>
      <c r="HH193" s="206" t="n">
        <f aca="false">HG193/HF193</f>
        <v>0.00591075574708689</v>
      </c>
      <c r="HI193" s="207" t="n">
        <f aca="false">2*HE193*HH193/(2+HE193*HH193)</f>
        <v>0.00589333870427897</v>
      </c>
      <c r="HK193" s="203" t="s">
        <v>209</v>
      </c>
      <c r="HL193" s="204" t="s">
        <v>52</v>
      </c>
      <c r="HM193" s="204" t="n">
        <v>1</v>
      </c>
      <c r="HN193" s="205" t="n">
        <f aca="false">FY180</f>
        <v>976553</v>
      </c>
      <c r="HO193" s="205" t="n">
        <f aca="false">BN180</f>
        <v>7722</v>
      </c>
      <c r="HP193" s="206" t="n">
        <f aca="false">HO193/HN193</f>
        <v>0.00790740492323509</v>
      </c>
      <c r="HQ193" s="207" t="n">
        <f aca="false">2*HM193*HP193/(2+HM193*HP193)</f>
        <v>0.00787626451682656</v>
      </c>
      <c r="HS193" s="203" t="s">
        <v>209</v>
      </c>
      <c r="HT193" s="316" t="s">
        <v>52</v>
      </c>
      <c r="HU193" s="316" t="n">
        <v>1</v>
      </c>
      <c r="HV193" s="205" t="n">
        <f aca="false">GT180</f>
        <v>1058043</v>
      </c>
      <c r="HW193" s="317" t="n">
        <f aca="false">CS180</f>
        <v>4291</v>
      </c>
      <c r="HX193" s="206" t="n">
        <f aca="false">HW193/HV193</f>
        <v>0.00405560076480824</v>
      </c>
      <c r="HY193" s="207" t="n">
        <f aca="false">2*HU193*HX193/(2+HU193*HX193)</f>
        <v>0.00404739345880473</v>
      </c>
      <c r="HZ193" s="160" t="n">
        <f aca="false">HV193+HN193-HF193</f>
        <v>0</v>
      </c>
      <c r="IA193" s="160" t="n">
        <f aca="false">HW193+HO193-HG193</f>
        <v>-13</v>
      </c>
      <c r="IC193" s="0" t="n">
        <f aca="false">SUM(IC188:IC192)</f>
        <v>1</v>
      </c>
      <c r="ID193" s="0" t="n">
        <f aca="false">somme(ID188:ID192)</f>
        <v>1</v>
      </c>
      <c r="IE193" s="0" t="n">
        <f aca="false">somme(IE188:IE192)</f>
        <v>1</v>
      </c>
      <c r="IF193" s="0" t="n">
        <f aca="false">somme(IF188:IF192)</f>
        <v>1</v>
      </c>
      <c r="IG193" s="0" t="n">
        <f aca="false">somme(IG188:IG192)</f>
        <v>1</v>
      </c>
      <c r="IH193" s="0" t="n">
        <f aca="false">somme(IH188:IH192)</f>
        <v>1</v>
      </c>
      <c r="IJ193" s="0" t="n">
        <f aca="false">SUM(IJ188:IJ192)</f>
        <v>1</v>
      </c>
      <c r="IL193" s="0" t="n">
        <f aca="false">somme(IL188:IL192)</f>
        <v>1</v>
      </c>
    </row>
    <row r="194" customFormat="false" ht="15" hidden="false" customHeight="false" outlineLevel="0" collapsed="false">
      <c r="A194" s="295" t="s">
        <v>483</v>
      </c>
      <c r="B194" s="295" t="n">
        <v>3486</v>
      </c>
      <c r="C194" s="295" t="n">
        <v>112</v>
      </c>
      <c r="D194" s="295" t="n">
        <v>5283</v>
      </c>
      <c r="E194" s="295" t="n">
        <v>8848</v>
      </c>
      <c r="F194" s="295" t="n">
        <v>8935</v>
      </c>
      <c r="G194" s="295" t="n">
        <v>7216</v>
      </c>
      <c r="H194" s="295" t="n">
        <v>3523</v>
      </c>
      <c r="I194" s="295" t="n">
        <v>839</v>
      </c>
      <c r="J194" s="295" t="n">
        <v>42</v>
      </c>
      <c r="K194" s="295" t="n">
        <v>3</v>
      </c>
      <c r="L194" s="310" t="n">
        <v>59</v>
      </c>
      <c r="N194" s="295" t="s">
        <v>483</v>
      </c>
      <c r="O194" s="295" t="n">
        <v>12158</v>
      </c>
      <c r="P194" s="295" t="n">
        <v>162</v>
      </c>
      <c r="Q194" s="295" t="n">
        <v>68</v>
      </c>
      <c r="R194" s="295" t="n">
        <v>146</v>
      </c>
      <c r="S194" s="295" t="n">
        <v>376</v>
      </c>
      <c r="T194" s="295" t="n">
        <v>30</v>
      </c>
      <c r="U194" s="295" t="n">
        <v>18</v>
      </c>
      <c r="V194" s="295" t="n">
        <v>8</v>
      </c>
      <c r="W194" s="295" t="n">
        <v>8</v>
      </c>
      <c r="X194" s="295" t="n">
        <v>36</v>
      </c>
      <c r="Y194" s="295" t="n">
        <v>47</v>
      </c>
      <c r="Z194" s="295" t="n">
        <v>124</v>
      </c>
      <c r="AA194" s="310" t="n">
        <v>152</v>
      </c>
      <c r="AB194" s="295"/>
      <c r="AC194" s="295" t="s">
        <v>483</v>
      </c>
      <c r="AD194" s="295" t="n">
        <v>128</v>
      </c>
      <c r="AE194" s="295" t="n">
        <v>136</v>
      </c>
      <c r="AF194" s="295" t="n">
        <v>161</v>
      </c>
      <c r="AG194" s="295" t="n">
        <v>168</v>
      </c>
      <c r="AH194" s="295" t="n">
        <v>304</v>
      </c>
      <c r="AI194" s="295" t="n">
        <v>454</v>
      </c>
      <c r="AJ194" s="295" t="n">
        <v>637</v>
      </c>
      <c r="AK194" s="295" t="n">
        <v>829</v>
      </c>
      <c r="AL194" s="295" t="n">
        <v>1016</v>
      </c>
      <c r="AM194" s="295" t="n">
        <v>1312</v>
      </c>
      <c r="AN194" s="295" t="n">
        <v>1705</v>
      </c>
      <c r="AO194" s="295" t="n">
        <v>1958</v>
      </c>
      <c r="AP194" s="295" t="n">
        <v>2551</v>
      </c>
      <c r="AQ194" s="310" t="n">
        <v>0</v>
      </c>
      <c r="AS194" s="295" t="s">
        <v>483</v>
      </c>
      <c r="AT194" s="295" t="n">
        <v>6458</v>
      </c>
      <c r="AU194" s="295" t="n">
        <v>103</v>
      </c>
      <c r="AV194" s="295" t="n">
        <v>37</v>
      </c>
      <c r="AW194" s="295" t="n">
        <v>81</v>
      </c>
      <c r="AX194" s="295" t="n">
        <v>221</v>
      </c>
      <c r="AY194" s="295" t="n">
        <v>15</v>
      </c>
      <c r="AZ194" s="295" t="n">
        <v>15</v>
      </c>
      <c r="BA194" s="295" t="n">
        <v>6</v>
      </c>
      <c r="BB194" s="295" t="n">
        <v>3</v>
      </c>
      <c r="BC194" s="295" t="n">
        <v>17</v>
      </c>
      <c r="BD194" s="295" t="n">
        <v>24</v>
      </c>
      <c r="BE194" s="295" t="n">
        <v>89</v>
      </c>
      <c r="BF194" s="310" t="n">
        <v>108</v>
      </c>
      <c r="BG194" s="295"/>
      <c r="BH194" s="295" t="s">
        <v>483</v>
      </c>
      <c r="BI194" s="295" t="n">
        <v>101</v>
      </c>
      <c r="BJ194" s="295" t="n">
        <v>96</v>
      </c>
      <c r="BK194" s="295" t="n">
        <v>107</v>
      </c>
      <c r="BL194" s="295" t="n">
        <v>107</v>
      </c>
      <c r="BM194" s="295" t="n">
        <v>185</v>
      </c>
      <c r="BN194" s="295" t="n">
        <v>280</v>
      </c>
      <c r="BO194" s="295" t="n">
        <v>397</v>
      </c>
      <c r="BP194" s="295" t="n">
        <v>514</v>
      </c>
      <c r="BQ194" s="295" t="n">
        <v>627</v>
      </c>
      <c r="BR194" s="295" t="n">
        <v>787</v>
      </c>
      <c r="BS194" s="295" t="n">
        <v>920</v>
      </c>
      <c r="BT194" s="295" t="n">
        <v>929</v>
      </c>
      <c r="BU194" s="295" t="n">
        <v>910</v>
      </c>
      <c r="BV194" s="310" t="n">
        <v>0</v>
      </c>
      <c r="BX194" s="295" t="s">
        <v>483</v>
      </c>
      <c r="BY194" s="295" t="n">
        <v>57</v>
      </c>
      <c r="BZ194" s="295" t="n">
        <v>59</v>
      </c>
      <c r="CA194" s="295" t="n">
        <v>31</v>
      </c>
      <c r="CB194" s="295" t="n">
        <v>65</v>
      </c>
      <c r="CC194" s="295" t="n">
        <v>155</v>
      </c>
      <c r="CD194" s="295" t="n">
        <v>15</v>
      </c>
      <c r="CE194" s="295" t="n">
        <v>3</v>
      </c>
      <c r="CF194" s="295" t="n">
        <v>2</v>
      </c>
      <c r="CG194" s="295" t="n">
        <v>5</v>
      </c>
      <c r="CH194" s="295" t="n">
        <v>19</v>
      </c>
      <c r="CI194" s="295" t="n">
        <v>23</v>
      </c>
      <c r="CJ194" s="295" t="n">
        <v>35</v>
      </c>
      <c r="CK194" s="310" t="n">
        <v>44</v>
      </c>
      <c r="CL194" s="295"/>
      <c r="CM194" s="295" t="s">
        <v>483</v>
      </c>
      <c r="CN194" s="295" t="n">
        <v>27</v>
      </c>
      <c r="CO194" s="295" t="n">
        <v>40</v>
      </c>
      <c r="CP194" s="295" t="n">
        <v>54</v>
      </c>
      <c r="CQ194" s="295" t="n">
        <v>61</v>
      </c>
      <c r="CR194" s="295" t="n">
        <v>119</v>
      </c>
      <c r="CS194" s="295" t="n">
        <v>174</v>
      </c>
      <c r="CT194" s="295" t="n">
        <v>240</v>
      </c>
      <c r="CU194" s="295" t="n">
        <v>315</v>
      </c>
      <c r="CV194" s="295" t="n">
        <v>389</v>
      </c>
      <c r="CW194" s="295" t="n">
        <v>525</v>
      </c>
      <c r="CX194" s="295" t="n">
        <v>785</v>
      </c>
      <c r="CY194" s="295" t="n">
        <v>1029</v>
      </c>
      <c r="CZ194" s="295" t="n">
        <v>1641</v>
      </c>
      <c r="DA194" s="310" t="n">
        <v>0</v>
      </c>
      <c r="DD194" s="295" t="s">
        <v>484</v>
      </c>
      <c r="DE194" s="295" t="n">
        <v>54</v>
      </c>
      <c r="DF194" s="295" t="n">
        <v>139</v>
      </c>
      <c r="DG194" s="295" t="n">
        <v>7</v>
      </c>
      <c r="DH194" s="295" t="n">
        <v>4</v>
      </c>
      <c r="DI194" s="295" t="n">
        <v>9</v>
      </c>
      <c r="DJ194" s="295" t="n">
        <v>13</v>
      </c>
      <c r="DK194" s="295" t="n">
        <v>20</v>
      </c>
      <c r="DL194" s="295" t="n">
        <v>54</v>
      </c>
      <c r="DM194" s="295" t="n">
        <v>127</v>
      </c>
      <c r="DN194" s="295" t="n">
        <v>290</v>
      </c>
      <c r="DO194" s="310" t="n">
        <v>862</v>
      </c>
      <c r="DQ194" s="295" t="s">
        <v>484</v>
      </c>
      <c r="DR194" s="295" t="n">
        <v>64</v>
      </c>
      <c r="DS194" s="295" t="n">
        <v>156</v>
      </c>
      <c r="DT194" s="295" t="n">
        <v>6</v>
      </c>
      <c r="DU194" s="295" t="n">
        <v>5</v>
      </c>
      <c r="DV194" s="295" t="n">
        <v>13</v>
      </c>
      <c r="DW194" s="295" t="n">
        <v>18</v>
      </c>
      <c r="DX194" s="295" t="n">
        <v>25</v>
      </c>
      <c r="DY194" s="295" t="n">
        <v>66</v>
      </c>
      <c r="DZ194" s="295" t="n">
        <v>165</v>
      </c>
      <c r="EA194" s="295" t="n">
        <v>377</v>
      </c>
      <c r="EB194" s="310" t="n">
        <v>1036</v>
      </c>
      <c r="ED194" s="295" t="s">
        <v>484</v>
      </c>
      <c r="EE194" s="295" t="n">
        <v>43</v>
      </c>
      <c r="EF194" s="295" t="n">
        <v>120</v>
      </c>
      <c r="EG194" s="295" t="n">
        <v>7</v>
      </c>
      <c r="EH194" s="295" t="n">
        <v>2</v>
      </c>
      <c r="EI194" s="295" t="n">
        <v>5</v>
      </c>
      <c r="EJ194" s="295" t="n">
        <v>8</v>
      </c>
      <c r="EK194" s="295" t="n">
        <v>15</v>
      </c>
      <c r="EL194" s="295" t="n">
        <v>42</v>
      </c>
      <c r="EM194" s="295" t="n">
        <v>86</v>
      </c>
      <c r="EN194" s="295" t="n">
        <v>204</v>
      </c>
      <c r="EO194" s="310" t="n">
        <v>720</v>
      </c>
      <c r="ER194" s="295" t="s">
        <v>484</v>
      </c>
      <c r="ES194" s="295" t="n">
        <v>1077987</v>
      </c>
      <c r="ET194" s="295" t="n">
        <v>123960</v>
      </c>
      <c r="EU194" s="295" t="n">
        <v>116975</v>
      </c>
      <c r="EV194" s="295" t="n">
        <v>119928</v>
      </c>
      <c r="EW194" s="295" t="n">
        <v>114184</v>
      </c>
      <c r="EX194" s="295" t="n">
        <v>99399</v>
      </c>
      <c r="EY194" s="295" t="n">
        <v>80633</v>
      </c>
      <c r="EZ194" s="295" t="n">
        <v>70307</v>
      </c>
      <c r="FA194" s="295" t="n">
        <v>61411</v>
      </c>
      <c r="FB194" s="295" t="n">
        <v>58353</v>
      </c>
      <c r="FC194" s="295" t="n">
        <v>54808</v>
      </c>
      <c r="FD194" s="295" t="n">
        <v>47146</v>
      </c>
      <c r="FE194" s="295" t="n">
        <v>37227</v>
      </c>
      <c r="FF194" s="295" t="n">
        <v>28181</v>
      </c>
      <c r="FG194" s="295" t="n">
        <v>23162</v>
      </c>
      <c r="FH194" s="295" t="n">
        <v>18425</v>
      </c>
      <c r="FI194" s="295" t="n">
        <v>12890</v>
      </c>
      <c r="FJ194" s="310" t="n">
        <v>10998</v>
      </c>
      <c r="FM194" s="295" t="s">
        <v>484</v>
      </c>
      <c r="FN194" s="295" t="n">
        <v>543565</v>
      </c>
      <c r="FO194" s="295" t="n">
        <v>63222</v>
      </c>
      <c r="FP194" s="295" t="n">
        <v>59577</v>
      </c>
      <c r="FQ194" s="295" t="n">
        <v>60837</v>
      </c>
      <c r="FR194" s="295" t="n">
        <v>58269</v>
      </c>
      <c r="FS194" s="295" t="n">
        <v>50706</v>
      </c>
      <c r="FT194" s="295" t="n">
        <v>40358</v>
      </c>
      <c r="FU194" s="295" t="n">
        <v>34994</v>
      </c>
      <c r="FV194" s="295" t="n">
        <v>30642</v>
      </c>
      <c r="FW194" s="295" t="n">
        <v>29378</v>
      </c>
      <c r="FX194" s="295" t="n">
        <v>27741</v>
      </c>
      <c r="FY194" s="295" t="n">
        <v>24023</v>
      </c>
      <c r="FZ194" s="295" t="n">
        <v>19138</v>
      </c>
      <c r="GA194" s="295" t="n">
        <v>14178</v>
      </c>
      <c r="GB194" s="295" t="n">
        <v>11328</v>
      </c>
      <c r="GC194" s="295" t="n">
        <v>8737</v>
      </c>
      <c r="GD194" s="295" t="n">
        <v>5874</v>
      </c>
      <c r="GE194" s="310" t="n">
        <v>4563</v>
      </c>
      <c r="GH194" s="295" t="s">
        <v>484</v>
      </c>
      <c r="GI194" s="295" t="n">
        <v>534422</v>
      </c>
      <c r="GJ194" s="295" t="n">
        <v>60738</v>
      </c>
      <c r="GK194" s="295" t="n">
        <v>57398</v>
      </c>
      <c r="GL194" s="295" t="n">
        <v>59091</v>
      </c>
      <c r="GM194" s="295" t="n">
        <v>55915</v>
      </c>
      <c r="GN194" s="295" t="n">
        <v>48693</v>
      </c>
      <c r="GO194" s="295" t="n">
        <v>40275</v>
      </c>
      <c r="GP194" s="295" t="n">
        <v>35313</v>
      </c>
      <c r="GQ194" s="295" t="n">
        <v>30769</v>
      </c>
      <c r="GR194" s="295" t="n">
        <v>28975</v>
      </c>
      <c r="GS194" s="295" t="n">
        <v>27067</v>
      </c>
      <c r="GT194" s="295" t="n">
        <v>23123</v>
      </c>
      <c r="GU194" s="295" t="n">
        <v>18089</v>
      </c>
      <c r="GV194" s="295" t="n">
        <v>14003</v>
      </c>
      <c r="GW194" s="295" t="n">
        <v>11834</v>
      </c>
      <c r="GX194" s="295" t="n">
        <v>9688</v>
      </c>
      <c r="GY194" s="295" t="n">
        <v>7016</v>
      </c>
      <c r="GZ194" s="310" t="n">
        <v>6435</v>
      </c>
      <c r="HC194" s="196" t="s">
        <v>210</v>
      </c>
      <c r="HD194" s="197" t="s">
        <v>53</v>
      </c>
      <c r="HE194" s="197" t="n">
        <v>1</v>
      </c>
      <c r="HF194" s="198" t="n">
        <f aca="false">FE180</f>
        <v>1837206</v>
      </c>
      <c r="HG194" s="198" t="n">
        <f aca="false">AJ180</f>
        <v>16651</v>
      </c>
      <c r="HH194" s="199" t="n">
        <f aca="false">HG194/HF194</f>
        <v>0.00906321882249459</v>
      </c>
      <c r="HI194" s="200" t="n">
        <f aca="false">2*HE194*HH194/(2+HE194*HH194)</f>
        <v>0.00902233313275877</v>
      </c>
      <c r="HK194" s="196" t="s">
        <v>210</v>
      </c>
      <c r="HL194" s="197" t="s">
        <v>53</v>
      </c>
      <c r="HM194" s="197" t="n">
        <v>1</v>
      </c>
      <c r="HN194" s="198" t="n">
        <f aca="false">FZ180</f>
        <v>876087</v>
      </c>
      <c r="HO194" s="198" t="n">
        <f aca="false">BO180</f>
        <v>10689</v>
      </c>
      <c r="HP194" s="199" t="n">
        <f aca="false">HO194/HN194</f>
        <v>0.0122008430669557</v>
      </c>
      <c r="HQ194" s="200" t="n">
        <f aca="false">2*HM194*HP194/(2+HM194*HP194)</f>
        <v>0.0121268640841631</v>
      </c>
      <c r="HS194" s="196" t="s">
        <v>210</v>
      </c>
      <c r="HT194" s="313" t="s">
        <v>53</v>
      </c>
      <c r="HU194" s="313" t="n">
        <v>1</v>
      </c>
      <c r="HV194" s="198" t="n">
        <f aca="false">GU180</f>
        <v>961119</v>
      </c>
      <c r="HW194" s="314" t="n">
        <f aca="false">CT180</f>
        <v>5948</v>
      </c>
      <c r="HX194" s="199" t="n">
        <f aca="false">HW194/HV194</f>
        <v>0.00618861972346817</v>
      </c>
      <c r="HY194" s="200" t="n">
        <f aca="false">2*HU194*HX194/(2+HU194*HX194)</f>
        <v>0.00616952928814959</v>
      </c>
      <c r="HZ194" s="160" t="n">
        <f aca="false">HV194+HN194-HF194</f>
        <v>0</v>
      </c>
      <c r="IA194" s="160" t="n">
        <f aca="false">HW194+HO194-HG194</f>
        <v>-14</v>
      </c>
      <c r="IC194" s="0" t="s">
        <v>5</v>
      </c>
      <c r="ID194" s="0" t="s">
        <v>410</v>
      </c>
      <c r="IE194" s="0" t="s">
        <v>32</v>
      </c>
    </row>
    <row r="195" customFormat="false" ht="15" hidden="false" customHeight="false" outlineLevel="0" collapsed="false">
      <c r="A195" s="295" t="s">
        <v>484</v>
      </c>
      <c r="B195" s="295" t="n">
        <v>24936</v>
      </c>
      <c r="C195" s="295" t="n">
        <v>229</v>
      </c>
      <c r="D195" s="295" t="n">
        <v>5266</v>
      </c>
      <c r="E195" s="295" t="n">
        <v>6922</v>
      </c>
      <c r="F195" s="295" t="n">
        <v>5722</v>
      </c>
      <c r="G195" s="295" t="n">
        <v>3939</v>
      </c>
      <c r="H195" s="295" t="n">
        <v>2072</v>
      </c>
      <c r="I195" s="295" t="n">
        <v>597</v>
      </c>
      <c r="J195" s="295" t="n">
        <v>64</v>
      </c>
      <c r="K195" s="295" t="n">
        <v>4</v>
      </c>
      <c r="L195" s="310" t="n">
        <v>121</v>
      </c>
      <c r="N195" s="295" t="s">
        <v>484</v>
      </c>
      <c r="O195" s="295" t="n">
        <v>581</v>
      </c>
      <c r="P195" s="295" t="n">
        <v>163</v>
      </c>
      <c r="Q195" s="295" t="n">
        <v>51</v>
      </c>
      <c r="R195" s="295" t="n">
        <v>133</v>
      </c>
      <c r="S195" s="295" t="n">
        <v>347</v>
      </c>
      <c r="T195" s="295" t="n">
        <v>31</v>
      </c>
      <c r="U195" s="295" t="n">
        <v>16</v>
      </c>
      <c r="V195" s="295" t="n">
        <v>12</v>
      </c>
      <c r="W195" s="295" t="n">
        <v>8</v>
      </c>
      <c r="X195" s="295" t="n">
        <v>41</v>
      </c>
      <c r="Y195" s="295" t="n">
        <v>44</v>
      </c>
      <c r="Z195" s="295" t="n">
        <v>92</v>
      </c>
      <c r="AA195" s="310" t="n">
        <v>106</v>
      </c>
      <c r="AB195" s="295"/>
      <c r="AC195" s="295" t="s">
        <v>484</v>
      </c>
      <c r="AD195" s="295" t="n">
        <v>113</v>
      </c>
      <c r="AE195" s="295" t="n">
        <v>82</v>
      </c>
      <c r="AF195" s="295" t="n">
        <v>96</v>
      </c>
      <c r="AG195" s="295" t="n">
        <v>144</v>
      </c>
      <c r="AH195" s="295" t="n">
        <v>245</v>
      </c>
      <c r="AI195" s="295" t="n">
        <v>310</v>
      </c>
      <c r="AJ195" s="295" t="n">
        <v>384</v>
      </c>
      <c r="AK195" s="295" t="n">
        <v>446</v>
      </c>
      <c r="AL195" s="295" t="n">
        <v>535</v>
      </c>
      <c r="AM195" s="295" t="n">
        <v>670</v>
      </c>
      <c r="AN195" s="295" t="n">
        <v>706</v>
      </c>
      <c r="AO195" s="295" t="n">
        <v>610</v>
      </c>
      <c r="AP195" s="295" t="n">
        <v>743</v>
      </c>
      <c r="AQ195" s="310" t="n">
        <v>29</v>
      </c>
      <c r="AS195" s="295" t="s">
        <v>484</v>
      </c>
      <c r="AT195" s="295" t="n">
        <v>3468</v>
      </c>
      <c r="AU195" s="295" t="n">
        <v>95</v>
      </c>
      <c r="AV195" s="295" t="n">
        <v>28</v>
      </c>
      <c r="AW195" s="295" t="n">
        <v>78</v>
      </c>
      <c r="AX195" s="295" t="n">
        <v>201</v>
      </c>
      <c r="AY195" s="295" t="n">
        <v>10</v>
      </c>
      <c r="AZ195" s="295" t="n">
        <v>10</v>
      </c>
      <c r="BA195" s="295" t="n">
        <v>6</v>
      </c>
      <c r="BB195" s="295" t="n">
        <v>5</v>
      </c>
      <c r="BC195" s="295" t="n">
        <v>30</v>
      </c>
      <c r="BD195" s="295" t="n">
        <v>26</v>
      </c>
      <c r="BE195" s="295" t="n">
        <v>65</v>
      </c>
      <c r="BF195" s="310" t="n">
        <v>82</v>
      </c>
      <c r="BG195" s="295"/>
      <c r="BH195" s="295" t="s">
        <v>484</v>
      </c>
      <c r="BI195" s="295" t="n">
        <v>82</v>
      </c>
      <c r="BJ195" s="295" t="n">
        <v>52</v>
      </c>
      <c r="BK195" s="295" t="n">
        <v>59</v>
      </c>
      <c r="BL195" s="295" t="n">
        <v>89</v>
      </c>
      <c r="BM195" s="295" t="n">
        <v>150</v>
      </c>
      <c r="BN195" s="295" t="n">
        <v>194</v>
      </c>
      <c r="BO195" s="295" t="n">
        <v>255</v>
      </c>
      <c r="BP195" s="295" t="n">
        <v>294</v>
      </c>
      <c r="BQ195" s="295" t="n">
        <v>351</v>
      </c>
      <c r="BR195" s="295" t="n">
        <v>405</v>
      </c>
      <c r="BS195" s="295" t="n">
        <v>419</v>
      </c>
      <c r="BT195" s="295" t="n">
        <v>328</v>
      </c>
      <c r="BU195" s="295" t="n">
        <v>334</v>
      </c>
      <c r="BV195" s="310" t="n">
        <v>21</v>
      </c>
      <c r="BX195" s="295" t="s">
        <v>484</v>
      </c>
      <c r="BY195" s="295" t="n">
        <v>2306</v>
      </c>
      <c r="BZ195" s="295" t="n">
        <v>67</v>
      </c>
      <c r="CA195" s="295" t="n">
        <v>23</v>
      </c>
      <c r="CB195" s="295" t="n">
        <v>55</v>
      </c>
      <c r="CC195" s="295" t="n">
        <v>145</v>
      </c>
      <c r="CD195" s="295" t="n">
        <v>20</v>
      </c>
      <c r="CE195" s="295" t="n">
        <v>6</v>
      </c>
      <c r="CF195" s="295" t="n">
        <v>6</v>
      </c>
      <c r="CG195" s="295" t="n">
        <v>3</v>
      </c>
      <c r="CH195" s="295" t="n">
        <v>11</v>
      </c>
      <c r="CI195" s="295" t="n">
        <v>18</v>
      </c>
      <c r="CJ195" s="295" t="n">
        <v>26</v>
      </c>
      <c r="CK195" s="310" t="n">
        <v>24</v>
      </c>
      <c r="CL195" s="295"/>
      <c r="CM195" s="295" t="s">
        <v>484</v>
      </c>
      <c r="CN195" s="295" t="n">
        <v>31</v>
      </c>
      <c r="CO195" s="295" t="n">
        <v>30</v>
      </c>
      <c r="CP195" s="295" t="n">
        <v>37</v>
      </c>
      <c r="CQ195" s="295" t="n">
        <v>55</v>
      </c>
      <c r="CR195" s="295" t="n">
        <v>94</v>
      </c>
      <c r="CS195" s="295" t="n">
        <v>115</v>
      </c>
      <c r="CT195" s="295" t="n">
        <v>127</v>
      </c>
      <c r="CU195" s="295" t="n">
        <v>150</v>
      </c>
      <c r="CV195" s="295" t="n">
        <v>180</v>
      </c>
      <c r="CW195" s="295" t="n">
        <v>258</v>
      </c>
      <c r="CX195" s="295" t="n">
        <v>285</v>
      </c>
      <c r="CY195" s="295" t="n">
        <v>278</v>
      </c>
      <c r="CZ195" s="295" t="n">
        <v>405</v>
      </c>
      <c r="DA195" s="310" t="n">
        <v>2</v>
      </c>
      <c r="DD195" s="295" t="s">
        <v>485</v>
      </c>
      <c r="DE195" s="295" t="n">
        <v>46</v>
      </c>
      <c r="DF195" s="295" t="n">
        <v>74</v>
      </c>
      <c r="DG195" s="295" t="n">
        <v>5</v>
      </c>
      <c r="DH195" s="295" t="n">
        <v>2</v>
      </c>
      <c r="DI195" s="295" t="n">
        <v>9</v>
      </c>
      <c r="DJ195" s="295" t="n">
        <v>11</v>
      </c>
      <c r="DK195" s="295" t="n">
        <v>14</v>
      </c>
      <c r="DL195" s="295" t="n">
        <v>44</v>
      </c>
      <c r="DM195" s="295" t="n">
        <v>99</v>
      </c>
      <c r="DN195" s="295" t="n">
        <v>229</v>
      </c>
      <c r="DO195" s="310" t="n">
        <v>735</v>
      </c>
      <c r="DQ195" s="295" t="s">
        <v>485</v>
      </c>
      <c r="DR195" s="295" t="n">
        <v>55</v>
      </c>
      <c r="DS195" s="295" t="n">
        <v>85</v>
      </c>
      <c r="DT195" s="295" t="n">
        <v>4</v>
      </c>
      <c r="DU195" s="295" t="n">
        <v>3</v>
      </c>
      <c r="DV195" s="295" t="n">
        <v>14</v>
      </c>
      <c r="DW195" s="295" t="n">
        <v>17</v>
      </c>
      <c r="DX195" s="295" t="n">
        <v>17</v>
      </c>
      <c r="DY195" s="295" t="n">
        <v>55</v>
      </c>
      <c r="DZ195" s="295" t="n">
        <v>134</v>
      </c>
      <c r="EA195" s="295" t="n">
        <v>315</v>
      </c>
      <c r="EB195" s="310" t="n">
        <v>929</v>
      </c>
      <c r="ED195" s="295" t="s">
        <v>485</v>
      </c>
      <c r="EE195" s="295" t="n">
        <v>38</v>
      </c>
      <c r="EF195" s="295" t="n">
        <v>60</v>
      </c>
      <c r="EG195" s="295" t="n">
        <v>5</v>
      </c>
      <c r="EH195" s="295" t="n">
        <v>1</v>
      </c>
      <c r="EI195" s="295" t="n">
        <v>5</v>
      </c>
      <c r="EJ195" s="295" t="n">
        <v>5</v>
      </c>
      <c r="EK195" s="295" t="n">
        <v>11</v>
      </c>
      <c r="EL195" s="295" t="n">
        <v>34</v>
      </c>
      <c r="EM195" s="295" t="n">
        <v>65</v>
      </c>
      <c r="EN195" s="295" t="n">
        <v>152</v>
      </c>
      <c r="EO195" s="310" t="n">
        <v>613</v>
      </c>
      <c r="ER195" s="295" t="s">
        <v>485</v>
      </c>
      <c r="ES195" s="295" t="n">
        <v>547742</v>
      </c>
      <c r="ET195" s="295" t="n">
        <v>49964</v>
      </c>
      <c r="EU195" s="295" t="n">
        <v>48547</v>
      </c>
      <c r="EV195" s="295" t="n">
        <v>51358</v>
      </c>
      <c r="EW195" s="295" t="n">
        <v>53277</v>
      </c>
      <c r="EX195" s="295" t="n">
        <v>49401</v>
      </c>
      <c r="EY195" s="295" t="n">
        <v>43941</v>
      </c>
      <c r="EZ195" s="295" t="n">
        <v>43515</v>
      </c>
      <c r="FA195" s="295" t="n">
        <v>38938</v>
      </c>
      <c r="FB195" s="295" t="n">
        <v>35118</v>
      </c>
      <c r="FC195" s="295" t="n">
        <v>31622</v>
      </c>
      <c r="FD195" s="295" t="n">
        <v>27509</v>
      </c>
      <c r="FE195" s="295" t="n">
        <v>22678</v>
      </c>
      <c r="FF195" s="295" t="n">
        <v>16997</v>
      </c>
      <c r="FG195" s="295" t="n">
        <v>12625</v>
      </c>
      <c r="FH195" s="295" t="n">
        <v>9285</v>
      </c>
      <c r="FI195" s="295" t="n">
        <v>6582</v>
      </c>
      <c r="FJ195" s="310" t="n">
        <v>6385</v>
      </c>
      <c r="FM195" s="295" t="s">
        <v>485</v>
      </c>
      <c r="FN195" s="295" t="n">
        <v>272934</v>
      </c>
      <c r="FO195" s="295" t="n">
        <v>25521</v>
      </c>
      <c r="FP195" s="295" t="n">
        <v>24830</v>
      </c>
      <c r="FQ195" s="295" t="n">
        <v>26107</v>
      </c>
      <c r="FR195" s="295" t="n">
        <v>27048</v>
      </c>
      <c r="FS195" s="295" t="n">
        <v>25151</v>
      </c>
      <c r="FT195" s="295" t="n">
        <v>22215</v>
      </c>
      <c r="FU195" s="295" t="n">
        <v>21537</v>
      </c>
      <c r="FV195" s="295" t="n">
        <v>19335</v>
      </c>
      <c r="FW195" s="295" t="n">
        <v>17335</v>
      </c>
      <c r="FX195" s="295" t="n">
        <v>15582</v>
      </c>
      <c r="FY195" s="295" t="n">
        <v>13499</v>
      </c>
      <c r="FZ195" s="295" t="n">
        <v>11125</v>
      </c>
      <c r="GA195" s="295" t="n">
        <v>8333</v>
      </c>
      <c r="GB195" s="295" t="n">
        <v>6077</v>
      </c>
      <c r="GC195" s="295" t="n">
        <v>4233</v>
      </c>
      <c r="GD195" s="295" t="n">
        <v>2751</v>
      </c>
      <c r="GE195" s="310" t="n">
        <v>2255</v>
      </c>
      <c r="GH195" s="295" t="s">
        <v>485</v>
      </c>
      <c r="GI195" s="295" t="n">
        <v>274808</v>
      </c>
      <c r="GJ195" s="295" t="n">
        <v>24443</v>
      </c>
      <c r="GK195" s="295" t="n">
        <v>23717</v>
      </c>
      <c r="GL195" s="295" t="n">
        <v>25251</v>
      </c>
      <c r="GM195" s="295" t="n">
        <v>26229</v>
      </c>
      <c r="GN195" s="295" t="n">
        <v>24250</v>
      </c>
      <c r="GO195" s="295" t="n">
        <v>21726</v>
      </c>
      <c r="GP195" s="295" t="n">
        <v>21978</v>
      </c>
      <c r="GQ195" s="295" t="n">
        <v>19603</v>
      </c>
      <c r="GR195" s="295" t="n">
        <v>17783</v>
      </c>
      <c r="GS195" s="295" t="n">
        <v>16040</v>
      </c>
      <c r="GT195" s="295" t="n">
        <v>14010</v>
      </c>
      <c r="GU195" s="295" t="n">
        <v>11553</v>
      </c>
      <c r="GV195" s="295" t="n">
        <v>8664</v>
      </c>
      <c r="GW195" s="295" t="n">
        <v>6548</v>
      </c>
      <c r="GX195" s="295" t="n">
        <v>5052</v>
      </c>
      <c r="GY195" s="295" t="n">
        <v>3831</v>
      </c>
      <c r="GZ195" s="310" t="n">
        <v>4130</v>
      </c>
      <c r="HC195" s="203" t="s">
        <v>211</v>
      </c>
      <c r="HD195" s="204" t="s">
        <v>57</v>
      </c>
      <c r="HE195" s="204" t="n">
        <v>1</v>
      </c>
      <c r="HF195" s="205" t="n">
        <f aca="false">FF180</f>
        <v>1552712</v>
      </c>
      <c r="HG195" s="205" t="n">
        <f aca="false">AK180</f>
        <v>21305</v>
      </c>
      <c r="HH195" s="206" t="n">
        <f aca="false">HG195/HF195</f>
        <v>0.0137211536975305</v>
      </c>
      <c r="HI195" s="207" t="n">
        <f aca="false">2*HE195*HH195/(2+HE195*HH195)</f>
        <v>0.0136276600882264</v>
      </c>
      <c r="HK195" s="203" t="s">
        <v>211</v>
      </c>
      <c r="HL195" s="204" t="s">
        <v>57</v>
      </c>
      <c r="HM195" s="204" t="n">
        <v>1</v>
      </c>
      <c r="HN195" s="205" t="n">
        <f aca="false">GA180</f>
        <v>726939</v>
      </c>
      <c r="HO195" s="205" t="n">
        <f aca="false">BP180</f>
        <v>13777</v>
      </c>
      <c r="HP195" s="206" t="n">
        <f aca="false">HO195/HN195</f>
        <v>0.0189520716318701</v>
      </c>
      <c r="HQ195" s="207" t="n">
        <f aca="false">2*HM195*HP195/(2+HM195*HP195)</f>
        <v>0.0187741669534053</v>
      </c>
      <c r="HS195" s="203" t="s">
        <v>211</v>
      </c>
      <c r="HT195" s="316" t="s">
        <v>57</v>
      </c>
      <c r="HU195" s="316" t="n">
        <v>1</v>
      </c>
      <c r="HV195" s="205" t="n">
        <f aca="false">GV180</f>
        <v>825773</v>
      </c>
      <c r="HW195" s="317" t="n">
        <f aca="false">CU180</f>
        <v>7514</v>
      </c>
      <c r="HX195" s="206" t="n">
        <f aca="false">HW195/HV195</f>
        <v>0.00909935296988398</v>
      </c>
      <c r="HY195" s="207" t="n">
        <f aca="false">2*HU195*HX195/(2+HU195*HX195)</f>
        <v>0.00905814135715405</v>
      </c>
      <c r="HZ195" s="160" t="n">
        <f aca="false">HV195+HN195-HF195</f>
        <v>0</v>
      </c>
      <c r="IA195" s="160" t="n">
        <f aca="false">HW195+HO195-HG195</f>
        <v>-14</v>
      </c>
      <c r="IE195" s="160"/>
    </row>
    <row r="196" customFormat="false" ht="15" hidden="false" customHeight="false" outlineLevel="0" collapsed="false">
      <c r="A196" s="295" t="s">
        <v>485</v>
      </c>
      <c r="B196" s="295" t="n">
        <v>11529</v>
      </c>
      <c r="C196" s="295" t="n">
        <v>48</v>
      </c>
      <c r="D196" s="295" t="n">
        <v>1853</v>
      </c>
      <c r="E196" s="295" t="n">
        <v>2861</v>
      </c>
      <c r="F196" s="295" t="n">
        <v>2885</v>
      </c>
      <c r="G196" s="295" t="n">
        <v>2425</v>
      </c>
      <c r="H196" s="295" t="n">
        <v>1141</v>
      </c>
      <c r="I196" s="295" t="n">
        <v>294</v>
      </c>
      <c r="J196" s="295" t="n">
        <v>15</v>
      </c>
      <c r="K196" s="295" t="n">
        <v>1</v>
      </c>
      <c r="L196" s="310" t="n">
        <v>6</v>
      </c>
      <c r="N196" s="295" t="s">
        <v>485</v>
      </c>
      <c r="O196" s="295" t="n">
        <v>2538</v>
      </c>
      <c r="P196" s="295" t="n">
        <v>40</v>
      </c>
      <c r="Q196" s="295" t="n">
        <v>11</v>
      </c>
      <c r="R196" s="295" t="n">
        <v>34</v>
      </c>
      <c r="S196" s="295" t="n">
        <v>85</v>
      </c>
      <c r="T196" s="295" t="n">
        <v>9</v>
      </c>
      <c r="U196" s="295" t="n">
        <v>6</v>
      </c>
      <c r="V196" s="295" t="n">
        <v>2</v>
      </c>
      <c r="W196" s="295" t="n">
        <v>1</v>
      </c>
      <c r="X196" s="295" t="n">
        <v>11</v>
      </c>
      <c r="Y196" s="295" t="n">
        <v>10</v>
      </c>
      <c r="Z196" s="295" t="n">
        <v>45</v>
      </c>
      <c r="AA196" s="310" t="n">
        <v>52</v>
      </c>
      <c r="AB196" s="295"/>
      <c r="AC196" s="295" t="s">
        <v>485</v>
      </c>
      <c r="AD196" s="295" t="n">
        <v>48</v>
      </c>
      <c r="AE196" s="295" t="n">
        <v>48</v>
      </c>
      <c r="AF196" s="295" t="n">
        <v>47</v>
      </c>
      <c r="AG196" s="295" t="n">
        <v>55</v>
      </c>
      <c r="AH196" s="295" t="n">
        <v>104</v>
      </c>
      <c r="AI196" s="295" t="n">
        <v>158</v>
      </c>
      <c r="AJ196" s="295" t="n">
        <v>187</v>
      </c>
      <c r="AK196" s="295" t="n">
        <v>206</v>
      </c>
      <c r="AL196" s="295" t="n">
        <v>238</v>
      </c>
      <c r="AM196" s="295" t="n">
        <v>263</v>
      </c>
      <c r="AN196" s="295" t="n">
        <v>293</v>
      </c>
      <c r="AO196" s="295" t="n">
        <v>285</v>
      </c>
      <c r="AP196" s="295" t="n">
        <v>375</v>
      </c>
      <c r="AQ196" s="310" t="n">
        <v>10</v>
      </c>
      <c r="AS196" s="295" t="s">
        <v>485</v>
      </c>
      <c r="AT196" s="295" t="n">
        <v>1498</v>
      </c>
      <c r="AU196" s="295" t="n">
        <v>21</v>
      </c>
      <c r="AV196" s="295" t="n">
        <v>8</v>
      </c>
      <c r="AW196" s="295" t="n">
        <v>21</v>
      </c>
      <c r="AX196" s="295" t="n">
        <v>50</v>
      </c>
      <c r="AY196" s="295" t="n">
        <v>4</v>
      </c>
      <c r="AZ196" s="295" t="n">
        <v>2</v>
      </c>
      <c r="BA196" s="295" t="n">
        <v>2</v>
      </c>
      <c r="BB196" s="295" t="n">
        <v>1</v>
      </c>
      <c r="BC196" s="295" t="n">
        <v>8</v>
      </c>
      <c r="BD196" s="295" t="n">
        <v>6</v>
      </c>
      <c r="BE196" s="295" t="n">
        <v>31</v>
      </c>
      <c r="BF196" s="310" t="n">
        <v>42</v>
      </c>
      <c r="BG196" s="295"/>
      <c r="BH196" s="295" t="s">
        <v>485</v>
      </c>
      <c r="BI196" s="295" t="n">
        <v>38</v>
      </c>
      <c r="BJ196" s="295" t="n">
        <v>36</v>
      </c>
      <c r="BK196" s="295" t="n">
        <v>31</v>
      </c>
      <c r="BL196" s="295" t="n">
        <v>30</v>
      </c>
      <c r="BM196" s="295" t="n">
        <v>66</v>
      </c>
      <c r="BN196" s="295" t="n">
        <v>93</v>
      </c>
      <c r="BO196" s="295" t="n">
        <v>115</v>
      </c>
      <c r="BP196" s="295" t="n">
        <v>146</v>
      </c>
      <c r="BQ196" s="295" t="n">
        <v>152</v>
      </c>
      <c r="BR196" s="295" t="n">
        <v>173</v>
      </c>
      <c r="BS196" s="295" t="n">
        <v>180</v>
      </c>
      <c r="BT196" s="295" t="n">
        <v>149</v>
      </c>
      <c r="BU196" s="295" t="n">
        <v>136</v>
      </c>
      <c r="BV196" s="310" t="n">
        <v>7</v>
      </c>
      <c r="BX196" s="295" t="s">
        <v>485</v>
      </c>
      <c r="BY196" s="295" t="n">
        <v>1038</v>
      </c>
      <c r="BZ196" s="295" t="n">
        <v>18</v>
      </c>
      <c r="CA196" s="295" t="n">
        <v>3</v>
      </c>
      <c r="CB196" s="295" t="n">
        <v>13</v>
      </c>
      <c r="CC196" s="295" t="n">
        <v>34</v>
      </c>
      <c r="CD196" s="295" t="n">
        <v>5</v>
      </c>
      <c r="CE196" s="295" t="n">
        <v>4</v>
      </c>
      <c r="CF196" s="295" t="n">
        <v>0</v>
      </c>
      <c r="CG196" s="295" t="n">
        <v>0</v>
      </c>
      <c r="CH196" s="295" t="n">
        <v>3</v>
      </c>
      <c r="CI196" s="295" t="n">
        <v>4</v>
      </c>
      <c r="CJ196" s="295" t="n">
        <v>14</v>
      </c>
      <c r="CK196" s="310" t="n">
        <v>10</v>
      </c>
      <c r="CL196" s="295"/>
      <c r="CM196" s="295" t="s">
        <v>485</v>
      </c>
      <c r="CN196" s="295" t="n">
        <v>10</v>
      </c>
      <c r="CO196" s="295" t="n">
        <v>12</v>
      </c>
      <c r="CP196" s="295" t="n">
        <v>16</v>
      </c>
      <c r="CQ196" s="295" t="n">
        <v>25</v>
      </c>
      <c r="CR196" s="295" t="n">
        <v>38</v>
      </c>
      <c r="CS196" s="295" t="n">
        <v>65</v>
      </c>
      <c r="CT196" s="295" t="n">
        <v>72</v>
      </c>
      <c r="CU196" s="295" t="n">
        <v>60</v>
      </c>
      <c r="CV196" s="295" t="n">
        <v>86</v>
      </c>
      <c r="CW196" s="295" t="n">
        <v>90</v>
      </c>
      <c r="CX196" s="295" t="n">
        <v>113</v>
      </c>
      <c r="CY196" s="295" t="n">
        <v>136</v>
      </c>
      <c r="CZ196" s="295" t="n">
        <v>239</v>
      </c>
      <c r="DA196" s="310" t="n">
        <v>2</v>
      </c>
      <c r="DD196" s="295" t="s">
        <v>486</v>
      </c>
      <c r="DE196" s="295" t="n">
        <v>61</v>
      </c>
      <c r="DF196" s="295" t="n">
        <v>117</v>
      </c>
      <c r="DG196" s="295" t="n">
        <v>5</v>
      </c>
      <c r="DH196" s="295" t="n">
        <v>2</v>
      </c>
      <c r="DI196" s="295" t="n">
        <v>9</v>
      </c>
      <c r="DJ196" s="295" t="n">
        <v>12</v>
      </c>
      <c r="DK196" s="295" t="n">
        <v>17</v>
      </c>
      <c r="DL196" s="295" t="n">
        <v>45</v>
      </c>
      <c r="DM196" s="295" t="n">
        <v>102</v>
      </c>
      <c r="DN196" s="295" t="n">
        <v>224</v>
      </c>
      <c r="DO196" s="310" t="n">
        <v>829</v>
      </c>
      <c r="DQ196" s="295" t="s">
        <v>486</v>
      </c>
      <c r="DR196" s="295" t="n">
        <v>71</v>
      </c>
      <c r="DS196" s="295" t="n">
        <v>135</v>
      </c>
      <c r="DT196" s="295" t="n">
        <v>7</v>
      </c>
      <c r="DU196" s="295" t="n">
        <v>2</v>
      </c>
      <c r="DV196" s="295" t="n">
        <v>11</v>
      </c>
      <c r="DW196" s="295" t="n">
        <v>19</v>
      </c>
      <c r="DX196" s="295" t="n">
        <v>23</v>
      </c>
      <c r="DY196" s="295" t="n">
        <v>61</v>
      </c>
      <c r="DZ196" s="295" t="n">
        <v>138</v>
      </c>
      <c r="EA196" s="295" t="n">
        <v>312</v>
      </c>
      <c r="EB196" s="310" t="n">
        <v>922</v>
      </c>
      <c r="ED196" s="295" t="s">
        <v>486</v>
      </c>
      <c r="EE196" s="295" t="n">
        <v>50</v>
      </c>
      <c r="EF196" s="295" t="n">
        <v>98</v>
      </c>
      <c r="EG196" s="295" t="n">
        <v>3</v>
      </c>
      <c r="EH196" s="295" t="n">
        <v>3</v>
      </c>
      <c r="EI196" s="295" t="n">
        <v>6</v>
      </c>
      <c r="EJ196" s="295" t="n">
        <v>5</v>
      </c>
      <c r="EK196" s="295" t="n">
        <v>11</v>
      </c>
      <c r="EL196" s="295" t="n">
        <v>29</v>
      </c>
      <c r="EM196" s="295" t="n">
        <v>66</v>
      </c>
      <c r="EN196" s="295" t="n">
        <v>143</v>
      </c>
      <c r="EO196" s="310" t="n">
        <v>758</v>
      </c>
      <c r="ER196" s="295" t="s">
        <v>486</v>
      </c>
      <c r="ES196" s="295" t="n">
        <v>597476</v>
      </c>
      <c r="ET196" s="295" t="n">
        <v>52744</v>
      </c>
      <c r="EU196" s="295" t="n">
        <v>51165</v>
      </c>
      <c r="EV196" s="295" t="n">
        <v>54697</v>
      </c>
      <c r="EW196" s="295" t="n">
        <v>57081</v>
      </c>
      <c r="EX196" s="295" t="n">
        <v>52996</v>
      </c>
      <c r="EY196" s="295" t="n">
        <v>44440</v>
      </c>
      <c r="EZ196" s="295" t="n">
        <v>42553</v>
      </c>
      <c r="FA196" s="295" t="n">
        <v>38965</v>
      </c>
      <c r="FB196" s="295" t="n">
        <v>36684</v>
      </c>
      <c r="FC196" s="295" t="n">
        <v>34708</v>
      </c>
      <c r="FD196" s="295" t="n">
        <v>31244</v>
      </c>
      <c r="FE196" s="295" t="n">
        <v>27262</v>
      </c>
      <c r="FF196" s="295" t="n">
        <v>22311</v>
      </c>
      <c r="FG196" s="295" t="n">
        <v>17877</v>
      </c>
      <c r="FH196" s="295" t="n">
        <v>13664</v>
      </c>
      <c r="FI196" s="295" t="n">
        <v>9850</v>
      </c>
      <c r="FJ196" s="310" t="n">
        <v>9235</v>
      </c>
      <c r="FM196" s="295" t="s">
        <v>486</v>
      </c>
      <c r="FN196" s="295" t="n">
        <v>298753</v>
      </c>
      <c r="FO196" s="295" t="n">
        <v>26989</v>
      </c>
      <c r="FP196" s="295" t="n">
        <v>26254</v>
      </c>
      <c r="FQ196" s="295" t="n">
        <v>27808</v>
      </c>
      <c r="FR196" s="295" t="n">
        <v>29064</v>
      </c>
      <c r="FS196" s="295" t="n">
        <v>27104</v>
      </c>
      <c r="FT196" s="295" t="n">
        <v>22492</v>
      </c>
      <c r="FU196" s="295" t="n">
        <v>21180</v>
      </c>
      <c r="FV196" s="295" t="n">
        <v>19324</v>
      </c>
      <c r="FW196" s="295" t="n">
        <v>18083</v>
      </c>
      <c r="FX196" s="295" t="n">
        <v>17055</v>
      </c>
      <c r="FY196" s="295" t="n">
        <v>15318</v>
      </c>
      <c r="FZ196" s="295" t="n">
        <v>13532</v>
      </c>
      <c r="GA196" s="295" t="n">
        <v>11077</v>
      </c>
      <c r="GB196" s="295" t="n">
        <v>8784</v>
      </c>
      <c r="GC196" s="295" t="n">
        <v>6389</v>
      </c>
      <c r="GD196" s="295" t="n">
        <v>4409</v>
      </c>
      <c r="GE196" s="310" t="n">
        <v>3891</v>
      </c>
      <c r="GH196" s="295" t="s">
        <v>486</v>
      </c>
      <c r="GI196" s="295" t="n">
        <v>298723</v>
      </c>
      <c r="GJ196" s="295" t="n">
        <v>25755</v>
      </c>
      <c r="GK196" s="295" t="n">
        <v>24911</v>
      </c>
      <c r="GL196" s="295" t="n">
        <v>26889</v>
      </c>
      <c r="GM196" s="295" t="n">
        <v>28017</v>
      </c>
      <c r="GN196" s="295" t="n">
        <v>25892</v>
      </c>
      <c r="GO196" s="295" t="n">
        <v>21948</v>
      </c>
      <c r="GP196" s="295" t="n">
        <v>21373</v>
      </c>
      <c r="GQ196" s="295" t="n">
        <v>19641</v>
      </c>
      <c r="GR196" s="295" t="n">
        <v>18601</v>
      </c>
      <c r="GS196" s="295" t="n">
        <v>17653</v>
      </c>
      <c r="GT196" s="295" t="n">
        <v>15926</v>
      </c>
      <c r="GU196" s="295" t="n">
        <v>13730</v>
      </c>
      <c r="GV196" s="295" t="n">
        <v>11234</v>
      </c>
      <c r="GW196" s="295" t="n">
        <v>9093</v>
      </c>
      <c r="GX196" s="295" t="n">
        <v>7275</v>
      </c>
      <c r="GY196" s="295" t="n">
        <v>5441</v>
      </c>
      <c r="GZ196" s="310" t="n">
        <v>5344</v>
      </c>
      <c r="HC196" s="196" t="s">
        <v>212</v>
      </c>
      <c r="HD196" s="197" t="s">
        <v>62</v>
      </c>
      <c r="HE196" s="197" t="n">
        <v>1</v>
      </c>
      <c r="HF196" s="198" t="n">
        <f aca="false">FG180</f>
        <v>1277575</v>
      </c>
      <c r="HG196" s="198" t="n">
        <f aca="false">AL180</f>
        <v>26103</v>
      </c>
      <c r="HH196" s="199" t="n">
        <f aca="false">HG196/HF196</f>
        <v>0.0204316772009471</v>
      </c>
      <c r="HI196" s="200" t="n">
        <f aca="false">2*HE196*HH196/(2+HE196*HH196)</f>
        <v>0.0202250612396383</v>
      </c>
      <c r="HK196" s="196" t="s">
        <v>212</v>
      </c>
      <c r="HL196" s="197" t="s">
        <v>62</v>
      </c>
      <c r="HM196" s="197" t="n">
        <v>1</v>
      </c>
      <c r="HN196" s="198" t="n">
        <f aca="false">GB180</f>
        <v>577847</v>
      </c>
      <c r="HO196" s="198" t="n">
        <f aca="false">BQ180</f>
        <v>16438</v>
      </c>
      <c r="HP196" s="199" t="n">
        <f aca="false">HO196/HN196</f>
        <v>0.0284469764487832</v>
      </c>
      <c r="HQ196" s="200" t="n">
        <f aca="false">2*HM196*HP196/(2+HM196*HP196)</f>
        <v>0.0280480355454846</v>
      </c>
      <c r="HS196" s="196" t="s">
        <v>212</v>
      </c>
      <c r="HT196" s="313" t="s">
        <v>62</v>
      </c>
      <c r="HU196" s="313" t="n">
        <v>1</v>
      </c>
      <c r="HV196" s="198" t="n">
        <f aca="false">GW180</f>
        <v>699728</v>
      </c>
      <c r="HW196" s="314" t="n">
        <f aca="false">CV180</f>
        <v>9638</v>
      </c>
      <c r="HX196" s="199" t="n">
        <f aca="false">HW196/HV196</f>
        <v>0.0137739235817346</v>
      </c>
      <c r="HY196" s="200" t="n">
        <f aca="false">2*HU196*HX196/(2+HU196*HX196)</f>
        <v>0.0136797119283738</v>
      </c>
      <c r="HZ196" s="160" t="n">
        <f aca="false">HV196+HN196-HF196</f>
        <v>0</v>
      </c>
      <c r="IA196" s="160" t="n">
        <f aca="false">HW196+HO196-HG196</f>
        <v>-27</v>
      </c>
      <c r="IC196" s="160" t="n">
        <v>67157</v>
      </c>
      <c r="ID196" s="160" t="n">
        <v>22937</v>
      </c>
      <c r="IE196" s="160" t="n">
        <v>44220</v>
      </c>
    </row>
    <row r="197" customFormat="false" ht="15" hidden="false" customHeight="false" outlineLevel="0" collapsed="false">
      <c r="A197" s="295" t="s">
        <v>486</v>
      </c>
      <c r="B197" s="295" t="n">
        <v>11882</v>
      </c>
      <c r="C197" s="295" t="n">
        <v>62</v>
      </c>
      <c r="D197" s="295" t="n">
        <v>2014</v>
      </c>
      <c r="E197" s="295" t="n">
        <v>3027</v>
      </c>
      <c r="F197" s="295" t="n">
        <v>2985</v>
      </c>
      <c r="G197" s="295" t="n">
        <v>2333</v>
      </c>
      <c r="H197" s="295" t="n">
        <v>1151</v>
      </c>
      <c r="I197" s="295" t="n">
        <v>279</v>
      </c>
      <c r="J197" s="295" t="n">
        <v>17</v>
      </c>
      <c r="K197" s="295" t="n">
        <v>0</v>
      </c>
      <c r="L197" s="310" t="n">
        <v>14</v>
      </c>
      <c r="N197" s="295" t="s">
        <v>486</v>
      </c>
      <c r="O197" s="295" t="n">
        <v>3616</v>
      </c>
      <c r="P197" s="295" t="n">
        <v>68</v>
      </c>
      <c r="Q197" s="295" t="n">
        <v>35</v>
      </c>
      <c r="R197" s="295" t="n">
        <v>36</v>
      </c>
      <c r="S197" s="295" t="n">
        <v>139</v>
      </c>
      <c r="T197" s="295" t="n">
        <v>11</v>
      </c>
      <c r="U197" s="295" t="n">
        <v>5</v>
      </c>
      <c r="V197" s="295" t="n">
        <v>4</v>
      </c>
      <c r="W197" s="295" t="n">
        <v>2</v>
      </c>
      <c r="X197" s="295" t="n">
        <v>9</v>
      </c>
      <c r="Y197" s="295" t="n">
        <v>14</v>
      </c>
      <c r="Z197" s="295" t="n">
        <v>44</v>
      </c>
      <c r="AA197" s="310" t="n">
        <v>50</v>
      </c>
      <c r="AB197" s="295"/>
      <c r="AC197" s="295" t="s">
        <v>486</v>
      </c>
      <c r="AD197" s="295" t="n">
        <v>51</v>
      </c>
      <c r="AE197" s="295" t="n">
        <v>56</v>
      </c>
      <c r="AF197" s="295" t="n">
        <v>50</v>
      </c>
      <c r="AG197" s="295" t="n">
        <v>79</v>
      </c>
      <c r="AH197" s="295" t="n">
        <v>128</v>
      </c>
      <c r="AI197" s="295" t="n">
        <v>169</v>
      </c>
      <c r="AJ197" s="295" t="n">
        <v>206</v>
      </c>
      <c r="AK197" s="295" t="n">
        <v>298</v>
      </c>
      <c r="AL197" s="295" t="n">
        <v>338</v>
      </c>
      <c r="AM197" s="295" t="n">
        <v>370</v>
      </c>
      <c r="AN197" s="295" t="n">
        <v>447</v>
      </c>
      <c r="AO197" s="295" t="n">
        <v>485</v>
      </c>
      <c r="AP197" s="295" t="n">
        <v>650</v>
      </c>
      <c r="AQ197" s="310" t="n">
        <v>11</v>
      </c>
      <c r="AS197" s="295" t="s">
        <v>486</v>
      </c>
      <c r="AT197" s="295" t="n">
        <v>2129</v>
      </c>
      <c r="AU197" s="295" t="n">
        <v>43</v>
      </c>
      <c r="AV197" s="295" t="n">
        <v>15</v>
      </c>
      <c r="AW197" s="295" t="n">
        <v>25</v>
      </c>
      <c r="AX197" s="295" t="n">
        <v>83</v>
      </c>
      <c r="AY197" s="295" t="n">
        <v>8</v>
      </c>
      <c r="AZ197" s="295" t="n">
        <v>4</v>
      </c>
      <c r="BA197" s="295" t="n">
        <v>3</v>
      </c>
      <c r="BB197" s="295" t="n">
        <v>1</v>
      </c>
      <c r="BC197" s="295" t="n">
        <v>5</v>
      </c>
      <c r="BD197" s="295" t="n">
        <v>4</v>
      </c>
      <c r="BE197" s="295" t="n">
        <v>30</v>
      </c>
      <c r="BF197" s="310" t="n">
        <v>34</v>
      </c>
      <c r="BG197" s="295"/>
      <c r="BH197" s="295" t="s">
        <v>486</v>
      </c>
      <c r="BI197" s="295" t="n">
        <v>43</v>
      </c>
      <c r="BJ197" s="295" t="n">
        <v>41</v>
      </c>
      <c r="BK197" s="295" t="n">
        <v>33</v>
      </c>
      <c r="BL197" s="295" t="n">
        <v>53</v>
      </c>
      <c r="BM197" s="295" t="n">
        <v>91</v>
      </c>
      <c r="BN197" s="295" t="n">
        <v>108</v>
      </c>
      <c r="BO197" s="295" t="n">
        <v>149</v>
      </c>
      <c r="BP197" s="295" t="n">
        <v>190</v>
      </c>
      <c r="BQ197" s="295" t="n">
        <v>237</v>
      </c>
      <c r="BR197" s="295" t="n">
        <v>237</v>
      </c>
      <c r="BS197" s="295" t="n">
        <v>280</v>
      </c>
      <c r="BT197" s="295" t="n">
        <v>228</v>
      </c>
      <c r="BU197" s="295" t="n">
        <v>257</v>
      </c>
      <c r="BV197" s="310" t="n">
        <v>10</v>
      </c>
      <c r="BX197" s="295" t="s">
        <v>486</v>
      </c>
      <c r="BY197" s="295" t="n">
        <v>1487</v>
      </c>
      <c r="BZ197" s="295" t="n">
        <v>25</v>
      </c>
      <c r="CA197" s="295" t="n">
        <v>20</v>
      </c>
      <c r="CB197" s="295" t="n">
        <v>11</v>
      </c>
      <c r="CC197" s="295" t="n">
        <v>56</v>
      </c>
      <c r="CD197" s="295" t="n">
        <v>3</v>
      </c>
      <c r="CE197" s="295" t="n">
        <v>1</v>
      </c>
      <c r="CF197" s="295" t="n">
        <v>1</v>
      </c>
      <c r="CG197" s="295" t="n">
        <v>1</v>
      </c>
      <c r="CH197" s="295" t="n">
        <v>4</v>
      </c>
      <c r="CI197" s="295" t="n">
        <v>10</v>
      </c>
      <c r="CJ197" s="295" t="n">
        <v>14</v>
      </c>
      <c r="CK197" s="310" t="n">
        <v>16</v>
      </c>
      <c r="CL197" s="295"/>
      <c r="CM197" s="295" t="s">
        <v>486</v>
      </c>
      <c r="CN197" s="295" t="n">
        <v>8</v>
      </c>
      <c r="CO197" s="295" t="n">
        <v>15</v>
      </c>
      <c r="CP197" s="295" t="n">
        <v>17</v>
      </c>
      <c r="CQ197" s="295" t="n">
        <v>26</v>
      </c>
      <c r="CR197" s="295" t="n">
        <v>37</v>
      </c>
      <c r="CS197" s="295" t="n">
        <v>61</v>
      </c>
      <c r="CT197" s="295" t="n">
        <v>57</v>
      </c>
      <c r="CU197" s="295" t="n">
        <v>108</v>
      </c>
      <c r="CV197" s="295" t="n">
        <v>101</v>
      </c>
      <c r="CW197" s="295" t="n">
        <v>133</v>
      </c>
      <c r="CX197" s="295" t="n">
        <v>167</v>
      </c>
      <c r="CY197" s="295" t="n">
        <v>257</v>
      </c>
      <c r="CZ197" s="295" t="n">
        <v>393</v>
      </c>
      <c r="DA197" s="310" t="n">
        <v>1</v>
      </c>
      <c r="DD197" s="295" t="s">
        <v>487</v>
      </c>
      <c r="DE197" s="295" t="n">
        <v>54</v>
      </c>
      <c r="DF197" s="295" t="n">
        <v>144</v>
      </c>
      <c r="DG197" s="295" t="n">
        <v>9</v>
      </c>
      <c r="DH197" s="295" t="n">
        <v>4</v>
      </c>
      <c r="DI197" s="295" t="n">
        <v>10</v>
      </c>
      <c r="DJ197" s="295" t="n">
        <v>13</v>
      </c>
      <c r="DK197" s="295" t="n">
        <v>21</v>
      </c>
      <c r="DL197" s="295" t="n">
        <v>49</v>
      </c>
      <c r="DM197" s="295" t="n">
        <v>116</v>
      </c>
      <c r="DN197" s="295" t="n">
        <v>257</v>
      </c>
      <c r="DO197" s="310" t="n">
        <v>878</v>
      </c>
      <c r="DQ197" s="295" t="s">
        <v>487</v>
      </c>
      <c r="DR197" s="295" t="n">
        <v>62</v>
      </c>
      <c r="DS197" s="295" t="n">
        <v>154</v>
      </c>
      <c r="DT197" s="295" t="n">
        <v>10</v>
      </c>
      <c r="DU197" s="295" t="n">
        <v>5</v>
      </c>
      <c r="DV197" s="295" t="n">
        <v>13</v>
      </c>
      <c r="DW197" s="295" t="n">
        <v>18</v>
      </c>
      <c r="DX197" s="295" t="n">
        <v>27</v>
      </c>
      <c r="DY197" s="295" t="n">
        <v>64</v>
      </c>
      <c r="DZ197" s="295" t="n">
        <v>151</v>
      </c>
      <c r="EA197" s="295" t="n">
        <v>327</v>
      </c>
      <c r="EB197" s="310" t="n">
        <v>993</v>
      </c>
      <c r="ED197" s="295" t="s">
        <v>487</v>
      </c>
      <c r="EE197" s="295" t="n">
        <v>47</v>
      </c>
      <c r="EF197" s="295" t="n">
        <v>131</v>
      </c>
      <c r="EG197" s="295" t="n">
        <v>8</v>
      </c>
      <c r="EH197" s="295" t="n">
        <v>3</v>
      </c>
      <c r="EI197" s="295" t="n">
        <v>7</v>
      </c>
      <c r="EJ197" s="295" t="n">
        <v>8</v>
      </c>
      <c r="EK197" s="295" t="n">
        <v>16</v>
      </c>
      <c r="EL197" s="295" t="n">
        <v>34</v>
      </c>
      <c r="EM197" s="295" t="n">
        <v>82</v>
      </c>
      <c r="EN197" s="295" t="n">
        <v>192</v>
      </c>
      <c r="EO197" s="310" t="n">
        <v>792</v>
      </c>
      <c r="ER197" s="295" t="s">
        <v>487</v>
      </c>
      <c r="ES197" s="295" t="n">
        <v>1224022</v>
      </c>
      <c r="ET197" s="295" t="n">
        <v>135445</v>
      </c>
      <c r="EU197" s="295" t="n">
        <v>128375</v>
      </c>
      <c r="EV197" s="295" t="n">
        <v>132873</v>
      </c>
      <c r="EW197" s="295" t="n">
        <v>124680</v>
      </c>
      <c r="EX197" s="295" t="n">
        <v>111102</v>
      </c>
      <c r="EY197" s="295" t="n">
        <v>97996</v>
      </c>
      <c r="EZ197" s="295" t="n">
        <v>87609</v>
      </c>
      <c r="FA197" s="295" t="n">
        <v>73507</v>
      </c>
      <c r="FB197" s="295" t="n">
        <v>65442</v>
      </c>
      <c r="FC197" s="295" t="n">
        <v>58006</v>
      </c>
      <c r="FD197" s="295" t="n">
        <v>51821</v>
      </c>
      <c r="FE197" s="295" t="n">
        <v>44674</v>
      </c>
      <c r="FF197" s="295" t="n">
        <v>34521</v>
      </c>
      <c r="FG197" s="295" t="n">
        <v>27333</v>
      </c>
      <c r="FH197" s="295" t="n">
        <v>21356</v>
      </c>
      <c r="FI197" s="295" t="n">
        <v>15503</v>
      </c>
      <c r="FJ197" s="310" t="n">
        <v>13779</v>
      </c>
      <c r="FM197" s="295" t="s">
        <v>487</v>
      </c>
      <c r="FN197" s="295" t="n">
        <v>609210</v>
      </c>
      <c r="FO197" s="295" t="n">
        <v>68359</v>
      </c>
      <c r="FP197" s="295" t="n">
        <v>65027</v>
      </c>
      <c r="FQ197" s="295" t="n">
        <v>67325</v>
      </c>
      <c r="FR197" s="295" t="n">
        <v>63291</v>
      </c>
      <c r="FS197" s="295" t="n">
        <v>56236</v>
      </c>
      <c r="FT197" s="295" t="n">
        <v>48661</v>
      </c>
      <c r="FU197" s="295" t="n">
        <v>42962</v>
      </c>
      <c r="FV197" s="295" t="n">
        <v>36436</v>
      </c>
      <c r="FW197" s="295" t="n">
        <v>32629</v>
      </c>
      <c r="FX197" s="295" t="n">
        <v>28668</v>
      </c>
      <c r="FY197" s="295" t="n">
        <v>25421</v>
      </c>
      <c r="FZ197" s="295" t="n">
        <v>21737</v>
      </c>
      <c r="GA197" s="295" t="n">
        <v>16699</v>
      </c>
      <c r="GB197" s="295" t="n">
        <v>13202</v>
      </c>
      <c r="GC197" s="295" t="n">
        <v>10028</v>
      </c>
      <c r="GD197" s="295" t="n">
        <v>7014</v>
      </c>
      <c r="GE197" s="310" t="n">
        <v>5515</v>
      </c>
      <c r="GH197" s="295" t="s">
        <v>487</v>
      </c>
      <c r="GI197" s="295" t="n">
        <v>614812</v>
      </c>
      <c r="GJ197" s="295" t="n">
        <v>67086</v>
      </c>
      <c r="GK197" s="295" t="n">
        <v>63348</v>
      </c>
      <c r="GL197" s="295" t="n">
        <v>65548</v>
      </c>
      <c r="GM197" s="295" t="n">
        <v>61389</v>
      </c>
      <c r="GN197" s="295" t="n">
        <v>54866</v>
      </c>
      <c r="GO197" s="295" t="n">
        <v>49335</v>
      </c>
      <c r="GP197" s="295" t="n">
        <v>44647</v>
      </c>
      <c r="GQ197" s="295" t="n">
        <v>37071</v>
      </c>
      <c r="GR197" s="295" t="n">
        <v>32813</v>
      </c>
      <c r="GS197" s="295" t="n">
        <v>29338</v>
      </c>
      <c r="GT197" s="295" t="n">
        <v>26400</v>
      </c>
      <c r="GU197" s="295" t="n">
        <v>22937</v>
      </c>
      <c r="GV197" s="295" t="n">
        <v>17822</v>
      </c>
      <c r="GW197" s="295" t="n">
        <v>14131</v>
      </c>
      <c r="GX197" s="295" t="n">
        <v>11328</v>
      </c>
      <c r="GY197" s="295" t="n">
        <v>8489</v>
      </c>
      <c r="GZ197" s="310" t="n">
        <v>8264</v>
      </c>
      <c r="HC197" s="203" t="s">
        <v>213</v>
      </c>
      <c r="HD197" s="204" t="s">
        <v>64</v>
      </c>
      <c r="HE197" s="204" t="n">
        <v>1</v>
      </c>
      <c r="HF197" s="205" t="n">
        <f aca="false">FH180</f>
        <v>1051442</v>
      </c>
      <c r="HG197" s="205" t="n">
        <f aca="false">AM180</f>
        <v>31227</v>
      </c>
      <c r="HH197" s="206" t="n">
        <f aca="false">HG197/HF197</f>
        <v>0.0296992130807025</v>
      </c>
      <c r="HI197" s="207" t="n">
        <f aca="false">2*HE197*HH197/(2+HE197*HH197)</f>
        <v>0.029264644622515</v>
      </c>
      <c r="HK197" s="203" t="s">
        <v>213</v>
      </c>
      <c r="HL197" s="204" t="s">
        <v>64</v>
      </c>
      <c r="HM197" s="204" t="n">
        <v>1</v>
      </c>
      <c r="HN197" s="205" t="n">
        <f aca="false">GC180</f>
        <v>446952</v>
      </c>
      <c r="HO197" s="205" t="n">
        <f aca="false">BR180</f>
        <v>18618</v>
      </c>
      <c r="HP197" s="206" t="n">
        <f aca="false">HO197/HN197</f>
        <v>0.041655479783064</v>
      </c>
      <c r="HQ197" s="207" t="n">
        <f aca="false">2*HM197*HP197/(2+HM197*HP197)</f>
        <v>0.0408055915364232</v>
      </c>
      <c r="HS197" s="203" t="s">
        <v>213</v>
      </c>
      <c r="HT197" s="316" t="s">
        <v>64</v>
      </c>
      <c r="HU197" s="316" t="n">
        <v>1</v>
      </c>
      <c r="HV197" s="205" t="n">
        <f aca="false">GX180</f>
        <v>604490</v>
      </c>
      <c r="HW197" s="317" t="n">
        <f aca="false">CW180</f>
        <v>12589</v>
      </c>
      <c r="HX197" s="206" t="n">
        <f aca="false">HW197/HV197</f>
        <v>0.0208258201128224</v>
      </c>
      <c r="HY197" s="207" t="n">
        <f aca="false">2*HU197*HX197/(2+HU197*HX197)</f>
        <v>0.0206111975664084</v>
      </c>
      <c r="HZ197" s="160" t="n">
        <f aca="false">HV197+HN197-HF197</f>
        <v>0</v>
      </c>
      <c r="IA197" s="160" t="n">
        <f aca="false">HW197+HO197-HG197</f>
        <v>-20</v>
      </c>
      <c r="IE197" s="318"/>
    </row>
    <row r="198" customFormat="false" ht="15" hidden="false" customHeight="false" outlineLevel="0" collapsed="false">
      <c r="A198" s="295" t="s">
        <v>487</v>
      </c>
      <c r="B198" s="295" t="n">
        <v>26211</v>
      </c>
      <c r="C198" s="295" t="n">
        <v>102</v>
      </c>
      <c r="D198" s="295" t="n">
        <v>4206</v>
      </c>
      <c r="E198" s="295" t="n">
        <v>7189</v>
      </c>
      <c r="F198" s="295" t="n">
        <v>6084</v>
      </c>
      <c r="G198" s="295" t="n">
        <v>4846</v>
      </c>
      <c r="H198" s="295" t="n">
        <v>2606</v>
      </c>
      <c r="I198" s="295" t="n">
        <v>768</v>
      </c>
      <c r="J198" s="295" t="n">
        <v>69</v>
      </c>
      <c r="K198" s="295" t="n">
        <v>2</v>
      </c>
      <c r="L198" s="310" t="n">
        <v>339</v>
      </c>
      <c r="N198" s="295" t="s">
        <v>487</v>
      </c>
      <c r="O198" s="295" t="n">
        <v>6628</v>
      </c>
      <c r="P198" s="295" t="n">
        <v>166</v>
      </c>
      <c r="Q198" s="295" t="n">
        <v>52</v>
      </c>
      <c r="R198" s="295" t="n">
        <v>160</v>
      </c>
      <c r="S198" s="295" t="n">
        <v>378</v>
      </c>
      <c r="T198" s="295" t="n">
        <v>47</v>
      </c>
      <c r="U198" s="295" t="n">
        <v>25</v>
      </c>
      <c r="V198" s="295" t="n">
        <v>18</v>
      </c>
      <c r="W198" s="295" t="n">
        <v>8</v>
      </c>
      <c r="X198" s="295" t="n">
        <v>46</v>
      </c>
      <c r="Y198" s="295" t="n">
        <v>57</v>
      </c>
      <c r="Z198" s="295" t="n">
        <v>108</v>
      </c>
      <c r="AA198" s="310" t="n">
        <v>130</v>
      </c>
      <c r="AB198" s="295"/>
      <c r="AC198" s="295" t="s">
        <v>487</v>
      </c>
      <c r="AD198" s="295" t="n">
        <v>124</v>
      </c>
      <c r="AE198" s="295" t="n">
        <v>118</v>
      </c>
      <c r="AF198" s="295" t="n">
        <v>132</v>
      </c>
      <c r="AG198" s="295" t="n">
        <v>164</v>
      </c>
      <c r="AH198" s="295" t="n">
        <v>218</v>
      </c>
      <c r="AI198" s="295" t="n">
        <v>316</v>
      </c>
      <c r="AJ198" s="295" t="n">
        <v>470</v>
      </c>
      <c r="AK198" s="295" t="n">
        <v>446</v>
      </c>
      <c r="AL198" s="295" t="n">
        <v>592</v>
      </c>
      <c r="AM198" s="295" t="n">
        <v>658</v>
      </c>
      <c r="AN198" s="295" t="n">
        <v>799</v>
      </c>
      <c r="AO198" s="295" t="n">
        <v>732</v>
      </c>
      <c r="AP198" s="295" t="n">
        <v>104</v>
      </c>
      <c r="AQ198" s="310" t="n">
        <v>2</v>
      </c>
      <c r="AS198" s="295" t="s">
        <v>487</v>
      </c>
      <c r="AT198" s="295" t="n">
        <v>3753</v>
      </c>
      <c r="AU198" s="295" t="n">
        <v>100</v>
      </c>
      <c r="AV198" s="295" t="n">
        <v>24</v>
      </c>
      <c r="AW198" s="295" t="n">
        <v>82</v>
      </c>
      <c r="AX198" s="295" t="n">
        <v>206</v>
      </c>
      <c r="AY198" s="295" t="n">
        <v>25</v>
      </c>
      <c r="AZ198" s="295" t="n">
        <v>16</v>
      </c>
      <c r="BA198" s="295" t="n">
        <v>11</v>
      </c>
      <c r="BB198" s="295" t="n">
        <v>4</v>
      </c>
      <c r="BC198" s="295" t="n">
        <v>27</v>
      </c>
      <c r="BD198" s="295" t="n">
        <v>33</v>
      </c>
      <c r="BE198" s="295" t="n">
        <v>67</v>
      </c>
      <c r="BF198" s="310" t="n">
        <v>84</v>
      </c>
      <c r="BG198" s="295"/>
      <c r="BH198" s="295" t="s">
        <v>487</v>
      </c>
      <c r="BI198" s="295" t="n">
        <v>94</v>
      </c>
      <c r="BJ198" s="295" t="n">
        <v>70</v>
      </c>
      <c r="BK198" s="295" t="n">
        <v>83</v>
      </c>
      <c r="BL198" s="295" t="n">
        <v>101</v>
      </c>
      <c r="BM198" s="295" t="n">
        <v>131</v>
      </c>
      <c r="BN198" s="295" t="n">
        <v>214</v>
      </c>
      <c r="BO198" s="295" t="n">
        <v>293</v>
      </c>
      <c r="BP198" s="295" t="n">
        <v>288</v>
      </c>
      <c r="BQ198" s="295" t="n">
        <v>360</v>
      </c>
      <c r="BR198" s="295" t="n">
        <v>400</v>
      </c>
      <c r="BS198" s="295" t="n">
        <v>458</v>
      </c>
      <c r="BT198" s="295" t="n">
        <v>382</v>
      </c>
      <c r="BU198" s="295" t="n">
        <v>404</v>
      </c>
      <c r="BV198" s="310" t="n">
        <v>2</v>
      </c>
      <c r="BX198" s="295" t="s">
        <v>487</v>
      </c>
      <c r="BY198" s="295" t="n">
        <v>2871</v>
      </c>
      <c r="BZ198" s="295" t="n">
        <v>62</v>
      </c>
      <c r="CA198" s="295" t="n">
        <v>28</v>
      </c>
      <c r="CB198" s="295" t="n">
        <v>78</v>
      </c>
      <c r="CC198" s="295" t="n">
        <v>168</v>
      </c>
      <c r="CD198" s="295" t="n">
        <v>22</v>
      </c>
      <c r="CE198" s="295" t="n">
        <v>9</v>
      </c>
      <c r="CF198" s="295" t="n">
        <v>7</v>
      </c>
      <c r="CG198" s="295" t="n">
        <v>4</v>
      </c>
      <c r="CH198" s="295" t="n">
        <v>19</v>
      </c>
      <c r="CI198" s="295" t="n">
        <v>24</v>
      </c>
      <c r="CJ198" s="295" t="n">
        <v>41</v>
      </c>
      <c r="CK198" s="310" t="n">
        <v>46</v>
      </c>
      <c r="CL198" s="295"/>
      <c r="CM198" s="295" t="s">
        <v>487</v>
      </c>
      <c r="CN198" s="295" t="n">
        <v>30</v>
      </c>
      <c r="CO198" s="295" t="n">
        <v>48</v>
      </c>
      <c r="CP198" s="295" t="n">
        <v>49</v>
      </c>
      <c r="CQ198" s="295" t="n">
        <v>63</v>
      </c>
      <c r="CR198" s="295" t="n">
        <v>87</v>
      </c>
      <c r="CS198" s="295" t="n">
        <v>102</v>
      </c>
      <c r="CT198" s="295" t="n">
        <v>177</v>
      </c>
      <c r="CU198" s="295" t="n">
        <v>158</v>
      </c>
      <c r="CV198" s="295" t="n">
        <v>232</v>
      </c>
      <c r="CW198" s="295" t="n">
        <v>258</v>
      </c>
      <c r="CX198" s="295" t="n">
        <v>341</v>
      </c>
      <c r="CY198" s="295" t="n">
        <v>350</v>
      </c>
      <c r="CZ198" s="295" t="n">
        <v>636</v>
      </c>
      <c r="DA198" s="310" t="n">
        <v>0</v>
      </c>
      <c r="DD198" s="295" t="s">
        <v>488</v>
      </c>
      <c r="DE198" s="295" t="n">
        <v>64</v>
      </c>
      <c r="DF198" s="295" t="n">
        <v>144</v>
      </c>
      <c r="DG198" s="295" t="n">
        <v>6</v>
      </c>
      <c r="DH198" s="295" t="n">
        <v>3</v>
      </c>
      <c r="DI198" s="295" t="n">
        <v>6</v>
      </c>
      <c r="DJ198" s="295" t="n">
        <v>9</v>
      </c>
      <c r="DK198" s="295" t="n">
        <v>16</v>
      </c>
      <c r="DL198" s="295" t="n">
        <v>41</v>
      </c>
      <c r="DM198" s="295" t="n">
        <v>111</v>
      </c>
      <c r="DN198" s="295" t="n">
        <v>259</v>
      </c>
      <c r="DO198" s="310" t="n">
        <v>884</v>
      </c>
      <c r="DQ198" s="295" t="s">
        <v>488</v>
      </c>
      <c r="DR198" s="295" t="n">
        <v>68</v>
      </c>
      <c r="DS198" s="295" t="n">
        <v>162</v>
      </c>
      <c r="DT198" s="295" t="n">
        <v>6</v>
      </c>
      <c r="DU198" s="295" t="n">
        <v>3</v>
      </c>
      <c r="DV198" s="295" t="n">
        <v>10</v>
      </c>
      <c r="DW198" s="295" t="n">
        <v>12</v>
      </c>
      <c r="DX198" s="295" t="n">
        <v>18</v>
      </c>
      <c r="DY198" s="295" t="n">
        <v>52</v>
      </c>
      <c r="DZ198" s="295" t="n">
        <v>142</v>
      </c>
      <c r="EA198" s="295" t="n">
        <v>333</v>
      </c>
      <c r="EB198" s="310" t="n">
        <v>969</v>
      </c>
      <c r="ED198" s="295" t="s">
        <v>488</v>
      </c>
      <c r="EE198" s="295" t="n">
        <v>60</v>
      </c>
      <c r="EF198" s="295" t="n">
        <v>123</v>
      </c>
      <c r="EG198" s="295" t="n">
        <v>5</v>
      </c>
      <c r="EH198" s="295" t="n">
        <v>3</v>
      </c>
      <c r="EI198" s="295" t="n">
        <v>3</v>
      </c>
      <c r="EJ198" s="295" t="n">
        <v>5</v>
      </c>
      <c r="EK198" s="295" t="n">
        <v>14</v>
      </c>
      <c r="EL198" s="295" t="n">
        <v>31</v>
      </c>
      <c r="EM198" s="295" t="n">
        <v>82</v>
      </c>
      <c r="EN198" s="295" t="n">
        <v>199</v>
      </c>
      <c r="EO198" s="310" t="n">
        <v>827</v>
      </c>
      <c r="ER198" s="295" t="s">
        <v>488</v>
      </c>
      <c r="ES198" s="295" t="n">
        <v>695640</v>
      </c>
      <c r="ET198" s="295" t="n">
        <v>68821</v>
      </c>
      <c r="EU198" s="295" t="n">
        <v>65670</v>
      </c>
      <c r="EV198" s="295" t="n">
        <v>65438</v>
      </c>
      <c r="EW198" s="295" t="n">
        <v>62625</v>
      </c>
      <c r="EX198" s="295" t="n">
        <v>58205</v>
      </c>
      <c r="EY198" s="295" t="n">
        <v>55078</v>
      </c>
      <c r="EZ198" s="295" t="n">
        <v>52786</v>
      </c>
      <c r="FA198" s="295" t="n">
        <v>44123</v>
      </c>
      <c r="FB198" s="295" t="n">
        <v>37914</v>
      </c>
      <c r="FC198" s="295" t="n">
        <v>35458</v>
      </c>
      <c r="FD198" s="295" t="n">
        <v>33612</v>
      </c>
      <c r="FE198" s="295" t="n">
        <v>31145</v>
      </c>
      <c r="FF198" s="295" t="n">
        <v>25844</v>
      </c>
      <c r="FG198" s="295" t="n">
        <v>20109</v>
      </c>
      <c r="FH198" s="295" t="n">
        <v>15435</v>
      </c>
      <c r="FI198" s="295" t="n">
        <v>11837</v>
      </c>
      <c r="FJ198" s="310" t="n">
        <v>11540</v>
      </c>
      <c r="FM198" s="295" t="s">
        <v>488</v>
      </c>
      <c r="FN198" s="295" t="n">
        <v>343143</v>
      </c>
      <c r="FO198" s="295" t="n">
        <v>34880</v>
      </c>
      <c r="FP198" s="295" t="n">
        <v>33396</v>
      </c>
      <c r="FQ198" s="295" t="n">
        <v>33134</v>
      </c>
      <c r="FR198" s="295" t="n">
        <v>31862</v>
      </c>
      <c r="FS198" s="295" t="n">
        <v>29555</v>
      </c>
      <c r="FT198" s="295" t="n">
        <v>27958</v>
      </c>
      <c r="FU198" s="295" t="n">
        <v>26684</v>
      </c>
      <c r="FV198" s="295" t="n">
        <v>21893</v>
      </c>
      <c r="FW198" s="295" t="n">
        <v>18751</v>
      </c>
      <c r="FX198" s="295" t="n">
        <v>17066</v>
      </c>
      <c r="FY198" s="295" t="n">
        <v>15833</v>
      </c>
      <c r="FZ198" s="295" t="n">
        <v>14775</v>
      </c>
      <c r="GA198" s="295" t="n">
        <v>12160</v>
      </c>
      <c r="GB198" s="295" t="n">
        <v>9114</v>
      </c>
      <c r="GC198" s="295" t="n">
        <v>6722</v>
      </c>
      <c r="GD198" s="295" t="n">
        <v>4953</v>
      </c>
      <c r="GE198" s="310" t="n">
        <v>4407</v>
      </c>
      <c r="GH198" s="295" t="s">
        <v>488</v>
      </c>
      <c r="GI198" s="295" t="n">
        <v>352497</v>
      </c>
      <c r="GJ198" s="295" t="n">
        <v>33941</v>
      </c>
      <c r="GK198" s="295" t="n">
        <v>32274</v>
      </c>
      <c r="GL198" s="295" t="n">
        <v>32304</v>
      </c>
      <c r="GM198" s="295" t="n">
        <v>30763</v>
      </c>
      <c r="GN198" s="295" t="n">
        <v>28650</v>
      </c>
      <c r="GO198" s="295" t="n">
        <v>27120</v>
      </c>
      <c r="GP198" s="295" t="n">
        <v>26102</v>
      </c>
      <c r="GQ198" s="295" t="n">
        <v>22230</v>
      </c>
      <c r="GR198" s="295" t="n">
        <v>19163</v>
      </c>
      <c r="GS198" s="295" t="n">
        <v>18392</v>
      </c>
      <c r="GT198" s="295" t="n">
        <v>17779</v>
      </c>
      <c r="GU198" s="295" t="n">
        <v>16370</v>
      </c>
      <c r="GV198" s="295" t="n">
        <v>13684</v>
      </c>
      <c r="GW198" s="295" t="n">
        <v>10995</v>
      </c>
      <c r="GX198" s="295" t="n">
        <v>8713</v>
      </c>
      <c r="GY198" s="295" t="n">
        <v>6884</v>
      </c>
      <c r="GZ198" s="310" t="n">
        <v>7133</v>
      </c>
      <c r="HC198" s="196" t="s">
        <v>214</v>
      </c>
      <c r="HD198" s="197" t="s">
        <v>69</v>
      </c>
      <c r="HE198" s="197" t="n">
        <v>1</v>
      </c>
      <c r="HF198" s="198" t="n">
        <f aca="false">FI180</f>
        <v>834306</v>
      </c>
      <c r="HG198" s="198" t="n">
        <f aca="false">AN180</f>
        <v>39833</v>
      </c>
      <c r="HH198" s="199" t="n">
        <f aca="false">HG198/HF198</f>
        <v>0.0477438733510247</v>
      </c>
      <c r="HI198" s="200" t="n">
        <f aca="false">2*HE198*HH198/(2+HE198*HH198)</f>
        <v>0.0466307080415231</v>
      </c>
      <c r="HK198" s="196" t="s">
        <v>214</v>
      </c>
      <c r="HL198" s="197" t="s">
        <v>69</v>
      </c>
      <c r="HM198" s="197" t="n">
        <v>1</v>
      </c>
      <c r="HN198" s="198" t="n">
        <f aca="false">GD180</f>
        <v>326827</v>
      </c>
      <c r="HO198" s="198" t="n">
        <f aca="false">BS180</f>
        <v>21746</v>
      </c>
      <c r="HP198" s="199" t="n">
        <f aca="false">HO198/HN198</f>
        <v>0.0665367304414874</v>
      </c>
      <c r="HQ198" s="200" t="n">
        <f aca="false">2*HM198*HP198/(2+HM198*HP198)</f>
        <v>0.0643944329286349</v>
      </c>
      <c r="HS198" s="196" t="s">
        <v>214</v>
      </c>
      <c r="HT198" s="313" t="s">
        <v>69</v>
      </c>
      <c r="HU198" s="313" t="n">
        <v>1</v>
      </c>
      <c r="HV198" s="198" t="n">
        <f aca="false">GY180</f>
        <v>507479</v>
      </c>
      <c r="HW198" s="314" t="n">
        <f aca="false">CX180</f>
        <v>18069</v>
      </c>
      <c r="HX198" s="199" t="n">
        <f aca="false">HW198/HV198</f>
        <v>0.0356054142141842</v>
      </c>
      <c r="HY198" s="200" t="n">
        <f aca="false">2*HU198*HX198/(2+HU198*HX198)</f>
        <v>0.0349826287212241</v>
      </c>
      <c r="HZ198" s="160" t="n">
        <f aca="false">HV198+HN198-HF198</f>
        <v>0</v>
      </c>
      <c r="IA198" s="160" t="n">
        <f aca="false">HW198+HO198-HG198</f>
        <v>-18</v>
      </c>
      <c r="IC198" s="0" t="n">
        <v>0.585761722530786</v>
      </c>
      <c r="ID198" s="0" t="n">
        <v>0.657017046693116</v>
      </c>
      <c r="IE198" s="0" t="n">
        <v>0.54880144730891</v>
      </c>
    </row>
    <row r="199" customFormat="false" ht="15" hidden="false" customHeight="false" outlineLevel="0" collapsed="false">
      <c r="A199" s="295" t="s">
        <v>488</v>
      </c>
      <c r="B199" s="295" t="n">
        <v>14425</v>
      </c>
      <c r="C199" s="295" t="n">
        <v>50</v>
      </c>
      <c r="D199" s="295" t="n">
        <v>2187</v>
      </c>
      <c r="E199" s="295" t="n">
        <v>3771</v>
      </c>
      <c r="F199" s="295" t="n">
        <v>3773</v>
      </c>
      <c r="G199" s="295" t="n">
        <v>2884</v>
      </c>
      <c r="H199" s="295" t="n">
        <v>1382</v>
      </c>
      <c r="I199" s="295" t="n">
        <v>352</v>
      </c>
      <c r="J199" s="295" t="n">
        <v>21</v>
      </c>
      <c r="K199" s="295" t="n">
        <v>0</v>
      </c>
      <c r="L199" s="310" t="n">
        <v>5</v>
      </c>
      <c r="N199" s="295" t="s">
        <v>488</v>
      </c>
      <c r="O199" s="295" t="n">
        <v>4474</v>
      </c>
      <c r="P199" s="295" t="n">
        <v>112</v>
      </c>
      <c r="Q199" s="295" t="n">
        <v>37</v>
      </c>
      <c r="R199" s="295" t="n">
        <v>58</v>
      </c>
      <c r="S199" s="295" t="n">
        <v>207</v>
      </c>
      <c r="T199" s="295" t="n">
        <v>15</v>
      </c>
      <c r="U199" s="295" t="n">
        <v>10</v>
      </c>
      <c r="V199" s="295" t="n">
        <v>5</v>
      </c>
      <c r="W199" s="295" t="n">
        <v>1</v>
      </c>
      <c r="X199" s="295" t="n">
        <v>15</v>
      </c>
      <c r="Y199" s="295" t="n">
        <v>24</v>
      </c>
      <c r="Z199" s="295" t="n">
        <v>30</v>
      </c>
      <c r="AA199" s="310" t="n">
        <v>48</v>
      </c>
      <c r="AB199" s="295"/>
      <c r="AC199" s="295" t="s">
        <v>488</v>
      </c>
      <c r="AD199" s="295" t="n">
        <v>46</v>
      </c>
      <c r="AE199" s="295" t="n">
        <v>46</v>
      </c>
      <c r="AF199" s="295" t="n">
        <v>58</v>
      </c>
      <c r="AG199" s="295" t="n">
        <v>72</v>
      </c>
      <c r="AH199" s="295" t="n">
        <v>114</v>
      </c>
      <c r="AI199" s="295" t="n">
        <v>167</v>
      </c>
      <c r="AJ199" s="295" t="n">
        <v>294</v>
      </c>
      <c r="AK199" s="295" t="n">
        <v>336</v>
      </c>
      <c r="AL199" s="295" t="n">
        <v>442</v>
      </c>
      <c r="AM199" s="295" t="n">
        <v>478</v>
      </c>
      <c r="AN199" s="295" t="n">
        <v>642</v>
      </c>
      <c r="AO199" s="295" t="n">
        <v>630</v>
      </c>
      <c r="AP199" s="295" t="n">
        <v>794</v>
      </c>
      <c r="AQ199" s="310" t="n">
        <v>0</v>
      </c>
      <c r="AS199" s="295" t="s">
        <v>488</v>
      </c>
      <c r="AT199" s="295" t="n">
        <v>2349</v>
      </c>
      <c r="AU199" s="295" t="n">
        <v>75</v>
      </c>
      <c r="AV199" s="295" t="n">
        <v>16</v>
      </c>
      <c r="AW199" s="295" t="n">
        <v>28</v>
      </c>
      <c r="AX199" s="295" t="n">
        <v>119</v>
      </c>
      <c r="AY199" s="295" t="n">
        <v>8</v>
      </c>
      <c r="AZ199" s="295" t="n">
        <v>6</v>
      </c>
      <c r="BA199" s="295" t="n">
        <v>3</v>
      </c>
      <c r="BB199" s="295" t="n">
        <v>1</v>
      </c>
      <c r="BC199" s="295" t="n">
        <v>8</v>
      </c>
      <c r="BD199" s="295" t="n">
        <v>14</v>
      </c>
      <c r="BE199" s="295" t="n">
        <v>24</v>
      </c>
      <c r="BF199" s="310" t="n">
        <v>38</v>
      </c>
      <c r="BG199" s="295"/>
      <c r="BH199" s="295" t="s">
        <v>488</v>
      </c>
      <c r="BI199" s="295" t="n">
        <v>32</v>
      </c>
      <c r="BJ199" s="295" t="n">
        <v>36</v>
      </c>
      <c r="BK199" s="295" t="n">
        <v>33</v>
      </c>
      <c r="BL199" s="295" t="n">
        <v>40</v>
      </c>
      <c r="BM199" s="295" t="n">
        <v>62</v>
      </c>
      <c r="BN199" s="295" t="n">
        <v>108</v>
      </c>
      <c r="BO199" s="295" t="n">
        <v>172</v>
      </c>
      <c r="BP199" s="295" t="n">
        <v>211</v>
      </c>
      <c r="BQ199" s="295" t="n">
        <v>258</v>
      </c>
      <c r="BR199" s="295" t="n">
        <v>269</v>
      </c>
      <c r="BS199" s="295" t="n">
        <v>320</v>
      </c>
      <c r="BT199" s="295" t="n">
        <v>296</v>
      </c>
      <c r="BU199" s="295" t="n">
        <v>291</v>
      </c>
      <c r="BV199" s="310" t="n">
        <v>0</v>
      </c>
      <c r="BX199" s="295" t="s">
        <v>488</v>
      </c>
      <c r="BY199" s="295" t="n">
        <v>2124</v>
      </c>
      <c r="BZ199" s="295" t="n">
        <v>37</v>
      </c>
      <c r="CA199" s="295" t="n">
        <v>20</v>
      </c>
      <c r="CB199" s="295" t="n">
        <v>30</v>
      </c>
      <c r="CC199" s="295" t="n">
        <v>87</v>
      </c>
      <c r="CD199" s="295" t="n">
        <v>7</v>
      </c>
      <c r="CE199" s="295" t="n">
        <v>4</v>
      </c>
      <c r="CF199" s="295" t="n">
        <v>2</v>
      </c>
      <c r="CG199" s="295" t="n">
        <v>0</v>
      </c>
      <c r="CH199" s="295" t="n">
        <v>7</v>
      </c>
      <c r="CI199" s="295" t="n">
        <v>10</v>
      </c>
      <c r="CJ199" s="295" t="n">
        <v>6</v>
      </c>
      <c r="CK199" s="310" t="n">
        <v>10</v>
      </c>
      <c r="CL199" s="295"/>
      <c r="CM199" s="295" t="s">
        <v>488</v>
      </c>
      <c r="CN199" s="295" t="n">
        <v>14</v>
      </c>
      <c r="CO199" s="295" t="n">
        <v>10</v>
      </c>
      <c r="CP199" s="295" t="n">
        <v>25</v>
      </c>
      <c r="CQ199" s="295" t="n">
        <v>32</v>
      </c>
      <c r="CR199" s="295" t="n">
        <v>52</v>
      </c>
      <c r="CS199" s="295" t="n">
        <v>59</v>
      </c>
      <c r="CT199" s="295" t="n">
        <v>122</v>
      </c>
      <c r="CU199" s="295" t="n">
        <v>125</v>
      </c>
      <c r="CV199" s="295" t="n">
        <v>184</v>
      </c>
      <c r="CW199" s="295" t="n">
        <v>209</v>
      </c>
      <c r="CX199" s="295" t="n">
        <v>322</v>
      </c>
      <c r="CY199" s="295" t="n">
        <v>334</v>
      </c>
      <c r="CZ199" s="295" t="n">
        <v>503</v>
      </c>
      <c r="DA199" s="310" t="n">
        <v>0</v>
      </c>
      <c r="DD199" s="295" t="s">
        <v>489</v>
      </c>
      <c r="DE199" s="295" t="n">
        <v>61</v>
      </c>
      <c r="DF199" s="295" t="n">
        <v>131</v>
      </c>
      <c r="DG199" s="295" t="n">
        <v>4</v>
      </c>
      <c r="DH199" s="295" t="n">
        <v>2</v>
      </c>
      <c r="DI199" s="295" t="n">
        <v>8</v>
      </c>
      <c r="DJ199" s="295" t="n">
        <v>8</v>
      </c>
      <c r="DK199" s="295" t="n">
        <v>19</v>
      </c>
      <c r="DL199" s="295" t="n">
        <v>46</v>
      </c>
      <c r="DM199" s="295" t="n">
        <v>121</v>
      </c>
      <c r="DN199" s="295" t="n">
        <v>234</v>
      </c>
      <c r="DO199" s="310" t="n">
        <v>875</v>
      </c>
      <c r="DQ199" s="295" t="s">
        <v>489</v>
      </c>
      <c r="DR199" s="295" t="n">
        <v>67</v>
      </c>
      <c r="DS199" s="295" t="n">
        <v>138</v>
      </c>
      <c r="DT199" s="295" t="n">
        <v>3</v>
      </c>
      <c r="DU199" s="295" t="n">
        <v>3</v>
      </c>
      <c r="DV199" s="295" t="n">
        <v>11</v>
      </c>
      <c r="DW199" s="295" t="n">
        <v>12</v>
      </c>
      <c r="DX199" s="295" t="n">
        <v>20</v>
      </c>
      <c r="DY199" s="295" t="n">
        <v>53</v>
      </c>
      <c r="DZ199" s="295" t="n">
        <v>163</v>
      </c>
      <c r="EA199" s="295" t="n">
        <v>303</v>
      </c>
      <c r="EB199" s="310" t="n">
        <v>1002</v>
      </c>
      <c r="ED199" s="295" t="s">
        <v>489</v>
      </c>
      <c r="EE199" s="295" t="n">
        <v>56</v>
      </c>
      <c r="EF199" s="295" t="n">
        <v>122</v>
      </c>
      <c r="EG199" s="295" t="n">
        <v>5</v>
      </c>
      <c r="EH199" s="295" t="n">
        <v>2</v>
      </c>
      <c r="EI199" s="295" t="n">
        <v>5</v>
      </c>
      <c r="EJ199" s="295" t="n">
        <v>5</v>
      </c>
      <c r="EK199" s="295" t="n">
        <v>17</v>
      </c>
      <c r="EL199" s="295" t="n">
        <v>40</v>
      </c>
      <c r="EM199" s="295" t="n">
        <v>80</v>
      </c>
      <c r="EN199" s="295" t="n">
        <v>174</v>
      </c>
      <c r="EO199" s="310" t="n">
        <v>790</v>
      </c>
      <c r="ER199" s="295" t="s">
        <v>489</v>
      </c>
      <c r="ES199" s="295" t="n">
        <v>437544</v>
      </c>
      <c r="ET199" s="295" t="n">
        <v>43983</v>
      </c>
      <c r="EU199" s="295" t="n">
        <v>41858</v>
      </c>
      <c r="EV199" s="295" t="n">
        <v>41536</v>
      </c>
      <c r="EW199" s="295" t="n">
        <v>39579</v>
      </c>
      <c r="EX199" s="295" t="n">
        <v>35316</v>
      </c>
      <c r="EY199" s="295" t="n">
        <v>34545</v>
      </c>
      <c r="EZ199" s="295" t="n">
        <v>33067</v>
      </c>
      <c r="FA199" s="295" t="n">
        <v>27885</v>
      </c>
      <c r="FB199" s="295" t="n">
        <v>25537</v>
      </c>
      <c r="FC199" s="295" t="n">
        <v>23322</v>
      </c>
      <c r="FD199" s="295" t="n">
        <v>21163</v>
      </c>
      <c r="FE199" s="295" t="n">
        <v>18723</v>
      </c>
      <c r="FF199" s="295" t="n">
        <v>15597</v>
      </c>
      <c r="FG199" s="295" t="n">
        <v>12397</v>
      </c>
      <c r="FH199" s="295" t="n">
        <v>9537</v>
      </c>
      <c r="FI199" s="295" t="n">
        <v>6938</v>
      </c>
      <c r="FJ199" s="310" t="n">
        <v>6561</v>
      </c>
      <c r="FM199" s="295" t="s">
        <v>489</v>
      </c>
      <c r="FN199" s="295" t="n">
        <v>219439</v>
      </c>
      <c r="FO199" s="295" t="n">
        <v>22490</v>
      </c>
      <c r="FP199" s="295" t="n">
        <v>21362</v>
      </c>
      <c r="FQ199" s="295" t="n">
        <v>21094</v>
      </c>
      <c r="FR199" s="295" t="n">
        <v>20059</v>
      </c>
      <c r="FS199" s="295" t="n">
        <v>17999</v>
      </c>
      <c r="FT199" s="295" t="n">
        <v>17537</v>
      </c>
      <c r="FU199" s="295" t="n">
        <v>16721</v>
      </c>
      <c r="FV199" s="295" t="n">
        <v>14281</v>
      </c>
      <c r="FW199" s="295" t="n">
        <v>13048</v>
      </c>
      <c r="FX199" s="295" t="n">
        <v>11684</v>
      </c>
      <c r="FY199" s="295" t="n">
        <v>10478</v>
      </c>
      <c r="FZ199" s="295" t="n">
        <v>9369</v>
      </c>
      <c r="GA199" s="295" t="n">
        <v>7635</v>
      </c>
      <c r="GB199" s="295" t="n">
        <v>5888</v>
      </c>
      <c r="GC199" s="295" t="n">
        <v>4386</v>
      </c>
      <c r="GD199" s="295" t="n">
        <v>2938</v>
      </c>
      <c r="GE199" s="310" t="n">
        <v>2470</v>
      </c>
      <c r="GH199" s="295" t="s">
        <v>489</v>
      </c>
      <c r="GI199" s="295" t="n">
        <v>218105</v>
      </c>
      <c r="GJ199" s="295" t="n">
        <v>21493</v>
      </c>
      <c r="GK199" s="295" t="n">
        <v>20496</v>
      </c>
      <c r="GL199" s="295" t="n">
        <v>20442</v>
      </c>
      <c r="GM199" s="295" t="n">
        <v>19520</v>
      </c>
      <c r="GN199" s="295" t="n">
        <v>17317</v>
      </c>
      <c r="GO199" s="295" t="n">
        <v>17008</v>
      </c>
      <c r="GP199" s="295" t="n">
        <v>16346</v>
      </c>
      <c r="GQ199" s="295" t="n">
        <v>13604</v>
      </c>
      <c r="GR199" s="295" t="n">
        <v>12489</v>
      </c>
      <c r="GS199" s="295" t="n">
        <v>11638</v>
      </c>
      <c r="GT199" s="295" t="n">
        <v>10685</v>
      </c>
      <c r="GU199" s="295" t="n">
        <v>9354</v>
      </c>
      <c r="GV199" s="295" t="n">
        <v>7962</v>
      </c>
      <c r="GW199" s="295" t="n">
        <v>6509</v>
      </c>
      <c r="GX199" s="295" t="n">
        <v>5151</v>
      </c>
      <c r="GY199" s="295" t="n">
        <v>4000</v>
      </c>
      <c r="GZ199" s="310" t="n">
        <v>4091</v>
      </c>
      <c r="HC199" s="203" t="s">
        <v>215</v>
      </c>
      <c r="HD199" s="204" t="s">
        <v>70</v>
      </c>
      <c r="HE199" s="204" t="n">
        <v>1</v>
      </c>
      <c r="HF199" s="205" t="n">
        <f aca="false">FJ180*IC188</f>
        <v>505174.417769346</v>
      </c>
      <c r="HG199" s="205" t="n">
        <f aca="false">AO180</f>
        <v>44166</v>
      </c>
      <c r="HH199" s="206" t="n">
        <f aca="false">HG199/HF199</f>
        <v>0.0874272299753814</v>
      </c>
      <c r="HI199" s="207" t="n">
        <f aca="false">2*HE199*HH199/(2+HE199*HH199)</f>
        <v>0.0837655356028028</v>
      </c>
      <c r="HK199" s="203" t="s">
        <v>215</v>
      </c>
      <c r="HL199" s="204" t="s">
        <v>70</v>
      </c>
      <c r="HM199" s="204" t="n">
        <v>1</v>
      </c>
      <c r="HN199" s="205" t="n">
        <f aca="false">GE180*IJ188</f>
        <v>178892.084914098</v>
      </c>
      <c r="HO199" s="205" t="n">
        <f aca="false">BT180</f>
        <v>20405</v>
      </c>
      <c r="HP199" s="206" t="n">
        <f aca="false">HO199/HN199</f>
        <v>0.114063179540885</v>
      </c>
      <c r="HQ199" s="207" t="n">
        <f aca="false">2*HM199*HP199/(2+HM199*HP199)</f>
        <v>0.107908960001523</v>
      </c>
      <c r="HS199" s="203" t="s">
        <v>215</v>
      </c>
      <c r="HT199" s="316" t="s">
        <v>70</v>
      </c>
      <c r="HU199" s="316" t="n">
        <v>1</v>
      </c>
      <c r="HV199" s="205" t="n">
        <f aca="false">GZ180*IL188</f>
        <v>326148.196891531</v>
      </c>
      <c r="HW199" s="317" t="n">
        <f aca="false">CY180</f>
        <v>23739</v>
      </c>
      <c r="HX199" s="206" t="n">
        <f aca="false">HW199/HV199</f>
        <v>0.0727859305256101</v>
      </c>
      <c r="HY199" s="207" t="n">
        <f aca="false">2*HU199*HX199/(2+HU199*HX199)</f>
        <v>0.0702300507290237</v>
      </c>
      <c r="HZ199" s="160" t="n">
        <f aca="false">HV199+HN199-HF199</f>
        <v>-134.135963717243</v>
      </c>
      <c r="IA199" s="160" t="n">
        <f aca="false">HW199+HO199-HG199</f>
        <v>-22</v>
      </c>
      <c r="IC199" s="0" t="n">
        <v>0.293684947213247</v>
      </c>
      <c r="ID199" s="0" t="n">
        <v>0.262327244190609</v>
      </c>
      <c r="IE199" s="0" t="n">
        <v>0.309950248756219</v>
      </c>
    </row>
    <row r="200" customFormat="false" ht="15" hidden="false" customHeight="false" outlineLevel="0" collapsed="false">
      <c r="A200" s="295" t="s">
        <v>489</v>
      </c>
      <c r="B200" s="295" t="n">
        <v>8449</v>
      </c>
      <c r="C200" s="295" t="n">
        <v>20</v>
      </c>
      <c r="D200" s="295" t="n">
        <v>1274</v>
      </c>
      <c r="E200" s="295" t="n">
        <v>2203</v>
      </c>
      <c r="F200" s="295" t="n">
        <v>2225</v>
      </c>
      <c r="G200" s="295" t="n">
        <v>169</v>
      </c>
      <c r="H200" s="295" t="n">
        <v>776</v>
      </c>
      <c r="I200" s="295" t="n">
        <v>242</v>
      </c>
      <c r="J200" s="295" t="n">
        <v>18</v>
      </c>
      <c r="K200" s="295" t="n">
        <v>1</v>
      </c>
      <c r="L200" s="310" t="n">
        <v>0</v>
      </c>
      <c r="N200" s="295" t="s">
        <v>489</v>
      </c>
      <c r="O200" s="295" t="n">
        <v>2681</v>
      </c>
      <c r="P200" s="295" t="n">
        <v>63</v>
      </c>
      <c r="Q200" s="295" t="n">
        <v>17</v>
      </c>
      <c r="R200" s="295" t="n">
        <v>31</v>
      </c>
      <c r="S200" s="295" t="n">
        <v>111</v>
      </c>
      <c r="T200" s="295" t="n">
        <v>8</v>
      </c>
      <c r="U200" s="295" t="n">
        <v>5</v>
      </c>
      <c r="V200" s="295" t="n">
        <v>0</v>
      </c>
      <c r="W200" s="295" t="n">
        <v>2</v>
      </c>
      <c r="X200" s="295" t="n">
        <v>9</v>
      </c>
      <c r="Y200" s="295" t="n">
        <v>11</v>
      </c>
      <c r="Z200" s="295" t="n">
        <v>29</v>
      </c>
      <c r="AA200" s="310" t="n">
        <v>31</v>
      </c>
      <c r="AB200" s="295"/>
      <c r="AC200" s="295" t="s">
        <v>489</v>
      </c>
      <c r="AD200" s="295" t="n">
        <v>32</v>
      </c>
      <c r="AE200" s="295" t="n">
        <v>25</v>
      </c>
      <c r="AF200" s="295" t="n">
        <v>44</v>
      </c>
      <c r="AG200" s="295" t="n">
        <v>57</v>
      </c>
      <c r="AH200" s="295" t="n">
        <v>79</v>
      </c>
      <c r="AI200" s="295" t="n">
        <v>127</v>
      </c>
      <c r="AJ200" s="295" t="n">
        <v>162</v>
      </c>
      <c r="AK200" s="295" t="n">
        <v>254</v>
      </c>
      <c r="AL200" s="295" t="n">
        <v>227</v>
      </c>
      <c r="AM200" s="295" t="n">
        <v>287</v>
      </c>
      <c r="AN200" s="295" t="n">
        <v>344</v>
      </c>
      <c r="AO200" s="295" t="n">
        <v>341</v>
      </c>
      <c r="AP200" s="295" t="n">
        <v>496</v>
      </c>
      <c r="AQ200" s="310" t="n">
        <v>0</v>
      </c>
      <c r="AS200" s="295" t="s">
        <v>489</v>
      </c>
      <c r="AT200" s="295" t="n">
        <v>1463</v>
      </c>
      <c r="AU200" s="295" t="n">
        <v>34</v>
      </c>
      <c r="AV200" s="295" t="n">
        <v>9</v>
      </c>
      <c r="AW200" s="295" t="n">
        <v>17</v>
      </c>
      <c r="AX200" s="295" t="n">
        <v>60</v>
      </c>
      <c r="AY200" s="295" t="n">
        <v>4</v>
      </c>
      <c r="AZ200" s="295" t="n">
        <v>1</v>
      </c>
      <c r="BA200" s="295" t="n">
        <v>0</v>
      </c>
      <c r="BB200" s="295" t="n">
        <v>1</v>
      </c>
      <c r="BC200" s="295" t="n">
        <v>5</v>
      </c>
      <c r="BD200" s="295" t="n">
        <v>6</v>
      </c>
      <c r="BE200" s="295" t="n">
        <v>17</v>
      </c>
      <c r="BF200" s="310" t="n">
        <v>24</v>
      </c>
      <c r="BG200" s="295"/>
      <c r="BH200" s="295" t="s">
        <v>489</v>
      </c>
      <c r="BI200" s="295" t="n">
        <v>23</v>
      </c>
      <c r="BJ200" s="295" t="n">
        <v>18</v>
      </c>
      <c r="BK200" s="295" t="n">
        <v>27</v>
      </c>
      <c r="BL200" s="295" t="n">
        <v>29</v>
      </c>
      <c r="BM200" s="295" t="n">
        <v>46</v>
      </c>
      <c r="BN200" s="295" t="n">
        <v>71</v>
      </c>
      <c r="BO200" s="295" t="n">
        <v>104</v>
      </c>
      <c r="BP200" s="295" t="n">
        <v>174</v>
      </c>
      <c r="BQ200" s="295" t="n">
        <v>142</v>
      </c>
      <c r="BR200" s="295" t="n">
        <v>169</v>
      </c>
      <c r="BS200" s="295" t="n">
        <v>200</v>
      </c>
      <c r="BT200" s="295" t="n">
        <v>162</v>
      </c>
      <c r="BU200" s="295" t="n">
        <v>180</v>
      </c>
      <c r="BV200" s="310" t="n">
        <v>0</v>
      </c>
      <c r="BX200" s="295" t="s">
        <v>489</v>
      </c>
      <c r="BY200" s="295" t="n">
        <v>1217</v>
      </c>
      <c r="BZ200" s="295" t="n">
        <v>28</v>
      </c>
      <c r="CA200" s="295" t="n">
        <v>8</v>
      </c>
      <c r="CB200" s="295" t="n">
        <v>14</v>
      </c>
      <c r="CC200" s="295" t="n">
        <v>50</v>
      </c>
      <c r="CD200" s="295" t="n">
        <v>4</v>
      </c>
      <c r="CE200" s="295" t="n">
        <v>4</v>
      </c>
      <c r="CF200" s="295" t="n">
        <v>0</v>
      </c>
      <c r="CG200" s="295" t="n">
        <v>1</v>
      </c>
      <c r="CH200" s="295" t="n">
        <v>4</v>
      </c>
      <c r="CI200" s="295" t="n">
        <v>5</v>
      </c>
      <c r="CJ200" s="295" t="n">
        <v>12</v>
      </c>
      <c r="CK200" s="310" t="n">
        <v>7</v>
      </c>
      <c r="CL200" s="295"/>
      <c r="CM200" s="295" t="s">
        <v>489</v>
      </c>
      <c r="CN200" s="295" t="n">
        <v>9</v>
      </c>
      <c r="CO200" s="295" t="n">
        <v>7</v>
      </c>
      <c r="CP200" s="295" t="n">
        <v>17</v>
      </c>
      <c r="CQ200" s="295" t="n">
        <v>28</v>
      </c>
      <c r="CR200" s="295" t="n">
        <v>33</v>
      </c>
      <c r="CS200" s="295" t="n">
        <v>56</v>
      </c>
      <c r="CT200" s="295" t="n">
        <v>58</v>
      </c>
      <c r="CU200" s="295" t="n">
        <v>80</v>
      </c>
      <c r="CV200" s="295" t="n">
        <v>85</v>
      </c>
      <c r="CW200" s="295" t="n">
        <v>118</v>
      </c>
      <c r="CX200" s="295" t="n">
        <v>144</v>
      </c>
      <c r="CY200" s="295" t="n">
        <v>179</v>
      </c>
      <c r="CZ200" s="295" t="n">
        <v>316</v>
      </c>
      <c r="DA200" s="310" t="n">
        <v>0</v>
      </c>
      <c r="DD200" s="295" t="s">
        <v>490</v>
      </c>
      <c r="DE200" s="295" t="n">
        <v>54</v>
      </c>
      <c r="DF200" s="295" t="n">
        <v>106</v>
      </c>
      <c r="DG200" s="295" t="n">
        <v>7</v>
      </c>
      <c r="DH200" s="295" t="n">
        <v>4</v>
      </c>
      <c r="DI200" s="295" t="n">
        <v>10</v>
      </c>
      <c r="DJ200" s="295" t="n">
        <v>17</v>
      </c>
      <c r="DK200" s="295" t="n">
        <v>24</v>
      </c>
      <c r="DL200" s="295" t="n">
        <v>56</v>
      </c>
      <c r="DM200" s="295" t="n">
        <v>130</v>
      </c>
      <c r="DN200" s="295" t="n">
        <v>282</v>
      </c>
      <c r="DO200" s="310" t="n">
        <v>804</v>
      </c>
      <c r="DQ200" s="295" t="s">
        <v>490</v>
      </c>
      <c r="DR200" s="295" t="n">
        <v>68</v>
      </c>
      <c r="DS200" s="295" t="n">
        <v>132</v>
      </c>
      <c r="DT200" s="295" t="n">
        <v>9</v>
      </c>
      <c r="DU200" s="295" t="n">
        <v>2</v>
      </c>
      <c r="DV200" s="295" t="n">
        <v>15</v>
      </c>
      <c r="DW200" s="295" t="n">
        <v>23</v>
      </c>
      <c r="DX200" s="295" t="n">
        <v>34</v>
      </c>
      <c r="DY200" s="295" t="n">
        <v>82</v>
      </c>
      <c r="DZ200" s="295" t="n">
        <v>180</v>
      </c>
      <c r="EA200" s="295" t="n">
        <v>385</v>
      </c>
      <c r="EB200" s="310" t="n">
        <v>934</v>
      </c>
      <c r="ED200" s="295" t="s">
        <v>490</v>
      </c>
      <c r="EE200" s="295" t="n">
        <v>40</v>
      </c>
      <c r="EF200" s="295" t="n">
        <v>76</v>
      </c>
      <c r="EG200" s="295" t="n">
        <v>6</v>
      </c>
      <c r="EH200" s="295" t="n">
        <v>5</v>
      </c>
      <c r="EI200" s="295" t="n">
        <v>4</v>
      </c>
      <c r="EJ200" s="295" t="n">
        <v>11</v>
      </c>
      <c r="EK200" s="295" t="n">
        <v>14</v>
      </c>
      <c r="EL200" s="295" t="n">
        <v>28</v>
      </c>
      <c r="EM200" s="295" t="n">
        <v>78</v>
      </c>
      <c r="EN200" s="295" t="n">
        <v>184</v>
      </c>
      <c r="EO200" s="310" t="n">
        <v>707</v>
      </c>
      <c r="ER200" s="295" t="s">
        <v>490</v>
      </c>
      <c r="ES200" s="295" t="n">
        <v>225920</v>
      </c>
      <c r="ET200" s="295" t="n">
        <v>21791</v>
      </c>
      <c r="EU200" s="295" t="n">
        <v>21383</v>
      </c>
      <c r="EV200" s="295" t="n">
        <v>21847</v>
      </c>
      <c r="EW200" s="295" t="n">
        <v>21356</v>
      </c>
      <c r="EX200" s="295" t="n">
        <v>18598</v>
      </c>
      <c r="EY200" s="295" t="n">
        <v>16586</v>
      </c>
      <c r="EZ200" s="295" t="n">
        <v>18209</v>
      </c>
      <c r="FA200" s="295" t="n">
        <v>16928</v>
      </c>
      <c r="FB200" s="295" t="n">
        <v>15195</v>
      </c>
      <c r="FC200" s="295" t="n">
        <v>13619</v>
      </c>
      <c r="FD200" s="295" t="n">
        <v>11473</v>
      </c>
      <c r="FE200" s="295" t="n">
        <v>8929</v>
      </c>
      <c r="FF200" s="295" t="n">
        <v>6518</v>
      </c>
      <c r="FG200" s="295" t="n">
        <v>5152</v>
      </c>
      <c r="FH200" s="295" t="n">
        <v>3859</v>
      </c>
      <c r="FI200" s="295" t="n">
        <v>2485</v>
      </c>
      <c r="FJ200" s="310" t="n">
        <v>1992</v>
      </c>
      <c r="FM200" s="295" t="s">
        <v>490</v>
      </c>
      <c r="FN200" s="295" t="n">
        <v>114665</v>
      </c>
      <c r="FO200" s="295" t="n">
        <v>11088</v>
      </c>
      <c r="FP200" s="295" t="n">
        <v>10921</v>
      </c>
      <c r="FQ200" s="295" t="n">
        <v>11053</v>
      </c>
      <c r="FR200" s="295" t="n">
        <v>10794</v>
      </c>
      <c r="FS200" s="295" t="n">
        <v>9542</v>
      </c>
      <c r="FT200" s="295" t="n">
        <v>8656</v>
      </c>
      <c r="FU200" s="295" t="n">
        <v>9264</v>
      </c>
      <c r="FV200" s="295" t="n">
        <v>8457</v>
      </c>
      <c r="FW200" s="295" t="n">
        <v>7688</v>
      </c>
      <c r="FX200" s="295" t="n">
        <v>7077</v>
      </c>
      <c r="FY200" s="295" t="n">
        <v>5909</v>
      </c>
      <c r="FZ200" s="295" t="n">
        <v>4613</v>
      </c>
      <c r="GA200" s="295" t="n">
        <v>3296</v>
      </c>
      <c r="GB200" s="295" t="n">
        <v>2558</v>
      </c>
      <c r="GC200" s="295" t="n">
        <v>1832</v>
      </c>
      <c r="GD200" s="295" t="n">
        <v>1130</v>
      </c>
      <c r="GE200" s="310" t="n">
        <v>787</v>
      </c>
      <c r="GH200" s="295" t="s">
        <v>490</v>
      </c>
      <c r="GI200" s="295" t="n">
        <v>111255</v>
      </c>
      <c r="GJ200" s="295" t="n">
        <v>10703</v>
      </c>
      <c r="GK200" s="295" t="n">
        <v>10462</v>
      </c>
      <c r="GL200" s="295" t="n">
        <v>10794</v>
      </c>
      <c r="GM200" s="295" t="n">
        <v>10562</v>
      </c>
      <c r="GN200" s="295" t="n">
        <v>9056</v>
      </c>
      <c r="GO200" s="295" t="n">
        <v>7930</v>
      </c>
      <c r="GP200" s="295" t="n">
        <v>8945</v>
      </c>
      <c r="GQ200" s="295" t="n">
        <v>8471</v>
      </c>
      <c r="GR200" s="295" t="n">
        <v>7507</v>
      </c>
      <c r="GS200" s="295" t="n">
        <v>6542</v>
      </c>
      <c r="GT200" s="295" t="n">
        <v>5564</v>
      </c>
      <c r="GU200" s="295" t="n">
        <v>4316</v>
      </c>
      <c r="GV200" s="295" t="n">
        <v>3222</v>
      </c>
      <c r="GW200" s="295" t="n">
        <v>2594</v>
      </c>
      <c r="GX200" s="295" t="n">
        <v>2027</v>
      </c>
      <c r="GY200" s="295" t="n">
        <v>1355</v>
      </c>
      <c r="GZ200" s="310" t="n">
        <v>1205</v>
      </c>
      <c r="HC200" s="196" t="s">
        <v>216</v>
      </c>
      <c r="HD200" s="197" t="s">
        <v>71</v>
      </c>
      <c r="HE200" s="197" t="n">
        <v>1</v>
      </c>
      <c r="HF200" s="198" t="n">
        <f aca="false">FJ180*IC189</f>
        <v>267932.889171243</v>
      </c>
      <c r="HG200" s="198" t="n">
        <f aca="false">AP180*IC198</f>
        <v>39406.5341215361</v>
      </c>
      <c r="HH200" s="199" t="n">
        <f aca="false">HG200/HF200</f>
        <v>0.147076136279598</v>
      </c>
      <c r="HI200" s="200" t="n">
        <f aca="false">2*HE200*HH200/(2+HE200*HH200)</f>
        <v>0.13700132360881</v>
      </c>
      <c r="HK200" s="196" t="s">
        <v>216</v>
      </c>
      <c r="HL200" s="197" t="s">
        <v>71</v>
      </c>
      <c r="HM200" s="197" t="n">
        <v>1</v>
      </c>
      <c r="HN200" s="198" t="n">
        <f aca="false">GE180*IJ189</f>
        <v>83400.5444003505</v>
      </c>
      <c r="HO200" s="198" t="n">
        <f aca="false">BU180*ID198</f>
        <v>14772.371277848</v>
      </c>
      <c r="HP200" s="199" t="n">
        <f aca="false">HO200/HN200</f>
        <v>0.177125597729143</v>
      </c>
      <c r="HQ200" s="200" t="n">
        <f aca="false">2*HM200*HP200/(2+HM200*HP200)</f>
        <v>0.162715093620593</v>
      </c>
      <c r="HS200" s="196" t="s">
        <v>216</v>
      </c>
      <c r="HT200" s="313" t="s">
        <v>71</v>
      </c>
      <c r="HU200" s="313" t="n">
        <v>1</v>
      </c>
      <c r="HV200" s="198" t="n">
        <f aca="false">GZ180*IL189</f>
        <v>184574.405071697</v>
      </c>
      <c r="HW200" s="314" t="n">
        <f aca="false">CZ180*IE198</f>
        <v>24563.8039800995</v>
      </c>
      <c r="HX200" s="199" t="n">
        <f aca="false">HW200/HV200</f>
        <v>0.133083479101871</v>
      </c>
      <c r="HY200" s="200" t="n">
        <f aca="false">2*HU200*HX200/(2+HU200*HX200)</f>
        <v>0.124780375832179</v>
      </c>
      <c r="HZ200" s="160" t="n">
        <f aca="false">HV200+HN200-HF200</f>
        <v>42.0603008039761</v>
      </c>
      <c r="IA200" s="160" t="n">
        <f aca="false">HW200+HO200-HG200</f>
        <v>-70.3588635885826</v>
      </c>
      <c r="IC200" s="0" t="n">
        <v>0.102372053546168</v>
      </c>
      <c r="ID200" s="0" t="n">
        <v>0.0678379910188778</v>
      </c>
      <c r="IE200" s="0" t="n">
        <v>0.120284938941655</v>
      </c>
    </row>
    <row r="201" customFormat="false" ht="15" hidden="false" customHeight="false" outlineLevel="0" collapsed="false">
      <c r="A201" s="295" t="s">
        <v>490</v>
      </c>
      <c r="B201" s="295" t="n">
        <v>5651</v>
      </c>
      <c r="C201" s="295" t="n">
        <v>35</v>
      </c>
      <c r="D201" s="295" t="n">
        <v>939</v>
      </c>
      <c r="E201" s="295" t="n">
        <v>1509</v>
      </c>
      <c r="F201" s="295" t="n">
        <v>1503</v>
      </c>
      <c r="G201" s="295" t="n">
        <v>1013</v>
      </c>
      <c r="H201" s="295" t="n">
        <v>477</v>
      </c>
      <c r="I201" s="295" t="n">
        <v>117</v>
      </c>
      <c r="J201" s="295" t="n">
        <v>12</v>
      </c>
      <c r="K201" s="295" t="n">
        <v>0</v>
      </c>
      <c r="L201" s="310" t="n">
        <v>46</v>
      </c>
      <c r="N201" s="295" t="s">
        <v>490</v>
      </c>
      <c r="O201" s="295" t="n">
        <v>1222</v>
      </c>
      <c r="P201" s="295" t="n">
        <v>28</v>
      </c>
      <c r="Q201" s="295" t="n">
        <v>13</v>
      </c>
      <c r="R201" s="295" t="n">
        <v>19</v>
      </c>
      <c r="S201" s="295" t="n">
        <v>60</v>
      </c>
      <c r="T201" s="295" t="n">
        <v>3</v>
      </c>
      <c r="U201" s="295" t="n">
        <v>3</v>
      </c>
      <c r="V201" s="295" t="n">
        <v>4</v>
      </c>
      <c r="W201" s="295" t="n">
        <v>3</v>
      </c>
      <c r="X201" s="295" t="n">
        <v>6</v>
      </c>
      <c r="Y201" s="295" t="n">
        <v>10</v>
      </c>
      <c r="Z201" s="295" t="n">
        <v>13</v>
      </c>
      <c r="AA201" s="310" t="n">
        <v>26</v>
      </c>
      <c r="AB201" s="295"/>
      <c r="AC201" s="295" t="s">
        <v>490</v>
      </c>
      <c r="AD201" s="295" t="n">
        <v>32</v>
      </c>
      <c r="AE201" s="295" t="n">
        <v>28</v>
      </c>
      <c r="AF201" s="295" t="n">
        <v>31</v>
      </c>
      <c r="AG201" s="295" t="n">
        <v>47</v>
      </c>
      <c r="AH201" s="295" t="n">
        <v>52</v>
      </c>
      <c r="AI201" s="295" t="n">
        <v>89</v>
      </c>
      <c r="AJ201" s="295" t="n">
        <v>109</v>
      </c>
      <c r="AK201" s="295" t="n">
        <v>92</v>
      </c>
      <c r="AL201" s="295" t="n">
        <v>125</v>
      </c>
      <c r="AM201" s="295" t="n">
        <v>129</v>
      </c>
      <c r="AN201" s="295" t="n">
        <v>130</v>
      </c>
      <c r="AO201" s="295" t="n">
        <v>99</v>
      </c>
      <c r="AP201" s="295" t="n">
        <v>131</v>
      </c>
      <c r="AQ201" s="310" t="n">
        <v>0</v>
      </c>
      <c r="AS201" s="295" t="s">
        <v>490</v>
      </c>
      <c r="AT201" s="295" t="n">
        <v>776</v>
      </c>
      <c r="AU201" s="295" t="n">
        <v>18</v>
      </c>
      <c r="AV201" s="295" t="n">
        <v>11</v>
      </c>
      <c r="AW201" s="295" t="n">
        <v>9</v>
      </c>
      <c r="AX201" s="295" t="n">
        <v>38</v>
      </c>
      <c r="AY201" s="295" t="n">
        <v>3</v>
      </c>
      <c r="AZ201" s="295" t="n">
        <v>1</v>
      </c>
      <c r="BA201" s="295" t="n">
        <v>2</v>
      </c>
      <c r="BB201" s="295" t="n">
        <v>2</v>
      </c>
      <c r="BC201" s="295" t="n">
        <v>2</v>
      </c>
      <c r="BD201" s="295" t="n">
        <v>3</v>
      </c>
      <c r="BE201" s="295" t="n">
        <v>10</v>
      </c>
      <c r="BF201" s="310" t="n">
        <v>21</v>
      </c>
      <c r="BG201" s="295"/>
      <c r="BH201" s="295" t="s">
        <v>490</v>
      </c>
      <c r="BI201" s="295" t="n">
        <v>25</v>
      </c>
      <c r="BJ201" s="295" t="n">
        <v>17</v>
      </c>
      <c r="BK201" s="295" t="n">
        <v>21</v>
      </c>
      <c r="BL201" s="295" t="n">
        <v>34</v>
      </c>
      <c r="BM201" s="295" t="n">
        <v>38</v>
      </c>
      <c r="BN201" s="295" t="n">
        <v>69</v>
      </c>
      <c r="BO201" s="295" t="n">
        <v>77</v>
      </c>
      <c r="BP201" s="295" t="n">
        <v>65</v>
      </c>
      <c r="BQ201" s="295" t="n">
        <v>85</v>
      </c>
      <c r="BR201" s="295" t="n">
        <v>84</v>
      </c>
      <c r="BS201" s="295" t="n">
        <v>79</v>
      </c>
      <c r="BT201" s="295" t="n">
        <v>49</v>
      </c>
      <c r="BU201" s="295" t="n">
        <v>51</v>
      </c>
      <c r="BV201" s="310" t="n">
        <v>0</v>
      </c>
      <c r="BX201" s="295" t="s">
        <v>490</v>
      </c>
      <c r="BY201" s="295" t="n">
        <v>444</v>
      </c>
      <c r="BZ201" s="295" t="n">
        <v>9</v>
      </c>
      <c r="CA201" s="295" t="n">
        <v>2</v>
      </c>
      <c r="CB201" s="295" t="n">
        <v>10</v>
      </c>
      <c r="CC201" s="295" t="n">
        <v>21</v>
      </c>
      <c r="CD201" s="295" t="n">
        <v>0</v>
      </c>
      <c r="CE201" s="295" t="n">
        <v>2</v>
      </c>
      <c r="CF201" s="295" t="n">
        <v>2</v>
      </c>
      <c r="CG201" s="295" t="n">
        <v>1</v>
      </c>
      <c r="CH201" s="295" t="n">
        <v>4</v>
      </c>
      <c r="CI201" s="295" t="n">
        <v>6</v>
      </c>
      <c r="CJ201" s="295" t="n">
        <v>3</v>
      </c>
      <c r="CK201" s="310" t="n">
        <v>5</v>
      </c>
      <c r="CL201" s="295"/>
      <c r="CM201" s="295" t="s">
        <v>490</v>
      </c>
      <c r="CN201" s="295" t="n">
        <v>7</v>
      </c>
      <c r="CO201" s="295" t="n">
        <v>11</v>
      </c>
      <c r="CP201" s="295" t="n">
        <v>10</v>
      </c>
      <c r="CQ201" s="295" t="n">
        <v>13</v>
      </c>
      <c r="CR201" s="295" t="n">
        <v>14</v>
      </c>
      <c r="CS201" s="295" t="n">
        <v>20</v>
      </c>
      <c r="CT201" s="295" t="n">
        <v>32</v>
      </c>
      <c r="CU201" s="295" t="n">
        <v>27</v>
      </c>
      <c r="CV201" s="295" t="n">
        <v>40</v>
      </c>
      <c r="CW201" s="295" t="n">
        <v>45</v>
      </c>
      <c r="CX201" s="295" t="n">
        <v>51</v>
      </c>
      <c r="CY201" s="295" t="n">
        <v>50</v>
      </c>
      <c r="CZ201" s="295" t="n">
        <v>80</v>
      </c>
      <c r="DA201" s="310" t="n">
        <v>0</v>
      </c>
      <c r="DD201" s="295" t="s">
        <v>491</v>
      </c>
      <c r="DE201" s="295" t="n">
        <v>87</v>
      </c>
      <c r="DF201" s="295" t="n">
        <v>115</v>
      </c>
      <c r="DG201" s="295" t="n">
        <v>6</v>
      </c>
      <c r="DH201" s="295" t="n">
        <v>3</v>
      </c>
      <c r="DI201" s="295" t="n">
        <v>10</v>
      </c>
      <c r="DJ201" s="295" t="n">
        <v>11</v>
      </c>
      <c r="DK201" s="295" t="n">
        <v>18</v>
      </c>
      <c r="DL201" s="295" t="n">
        <v>49</v>
      </c>
      <c r="DM201" s="295" t="n">
        <v>115</v>
      </c>
      <c r="DN201" s="295" t="n">
        <v>257</v>
      </c>
      <c r="DO201" s="310" t="n">
        <v>887</v>
      </c>
      <c r="DQ201" s="295" t="s">
        <v>491</v>
      </c>
      <c r="DR201" s="295" t="n">
        <v>93</v>
      </c>
      <c r="DS201" s="295" t="n">
        <v>124</v>
      </c>
      <c r="DT201" s="295" t="n">
        <v>6</v>
      </c>
      <c r="DU201" s="295" t="n">
        <v>3</v>
      </c>
      <c r="DV201" s="295" t="n">
        <v>16</v>
      </c>
      <c r="DW201" s="295" t="n">
        <v>16</v>
      </c>
      <c r="DX201" s="295" t="n">
        <v>24</v>
      </c>
      <c r="DY201" s="295" t="n">
        <v>67</v>
      </c>
      <c r="DZ201" s="295" t="n">
        <v>161</v>
      </c>
      <c r="EA201" s="295" t="n">
        <v>365</v>
      </c>
      <c r="EB201" s="310" t="n">
        <v>1079</v>
      </c>
      <c r="ED201" s="295" t="s">
        <v>491</v>
      </c>
      <c r="EE201" s="295" t="n">
        <v>80</v>
      </c>
      <c r="EF201" s="295" t="n">
        <v>105</v>
      </c>
      <c r="EG201" s="295" t="n">
        <v>5</v>
      </c>
      <c r="EH201" s="295" t="n">
        <v>2</v>
      </c>
      <c r="EI201" s="295" t="n">
        <v>4</v>
      </c>
      <c r="EJ201" s="295" t="n">
        <v>6</v>
      </c>
      <c r="EK201" s="295" t="n">
        <v>13</v>
      </c>
      <c r="EL201" s="295" t="n">
        <v>31</v>
      </c>
      <c r="EM201" s="295" t="n">
        <v>74</v>
      </c>
      <c r="EN201" s="295" t="n">
        <v>174</v>
      </c>
      <c r="EO201" s="310" t="n">
        <v>788</v>
      </c>
      <c r="ER201" s="295" t="s">
        <v>491</v>
      </c>
      <c r="ES201" s="295" t="n">
        <v>3242551</v>
      </c>
      <c r="ET201" s="295" t="n">
        <v>251154</v>
      </c>
      <c r="EU201" s="295" t="n">
        <v>249614</v>
      </c>
      <c r="EV201" s="295" t="n">
        <v>261121</v>
      </c>
      <c r="EW201" s="295" t="n">
        <v>271488</v>
      </c>
      <c r="EX201" s="295" t="n">
        <v>274322</v>
      </c>
      <c r="EY201" s="295" t="n">
        <v>275050</v>
      </c>
      <c r="EZ201" s="295" t="n">
        <v>247526</v>
      </c>
      <c r="FA201" s="295" t="n">
        <v>198217</v>
      </c>
      <c r="FB201" s="295" t="n">
        <v>186504</v>
      </c>
      <c r="FC201" s="295" t="n">
        <v>181815</v>
      </c>
      <c r="FD201" s="295" t="n">
        <v>171821</v>
      </c>
      <c r="FE201" s="295" t="n">
        <v>157065</v>
      </c>
      <c r="FF201" s="295" t="n">
        <v>135514</v>
      </c>
      <c r="FG201" s="295" t="n">
        <v>116130</v>
      </c>
      <c r="FH201" s="295" t="n">
        <v>99036</v>
      </c>
      <c r="FI201" s="295" t="n">
        <v>79017</v>
      </c>
      <c r="FJ201" s="310" t="n">
        <v>87157</v>
      </c>
      <c r="FM201" s="295" t="s">
        <v>491</v>
      </c>
      <c r="FN201" s="295" t="n">
        <v>1581598</v>
      </c>
      <c r="FO201" s="295" t="n">
        <v>127856</v>
      </c>
      <c r="FP201" s="295" t="n">
        <v>126855</v>
      </c>
      <c r="FQ201" s="295" t="n">
        <v>132553</v>
      </c>
      <c r="FR201" s="295" t="n">
        <v>137697</v>
      </c>
      <c r="FS201" s="295" t="n">
        <v>139339</v>
      </c>
      <c r="FT201" s="295" t="n">
        <v>139389</v>
      </c>
      <c r="FU201" s="295" t="n">
        <v>124835</v>
      </c>
      <c r="FV201" s="295" t="n">
        <v>99301</v>
      </c>
      <c r="FW201" s="295" t="n">
        <v>93085</v>
      </c>
      <c r="FX201" s="295" t="n">
        <v>89063</v>
      </c>
      <c r="FY201" s="295" t="n">
        <v>82939</v>
      </c>
      <c r="FZ201" s="295" t="n">
        <v>75289</v>
      </c>
      <c r="GA201" s="295" t="n">
        <v>63271</v>
      </c>
      <c r="GB201" s="295" t="n">
        <v>52253</v>
      </c>
      <c r="GC201" s="295" t="n">
        <v>41464</v>
      </c>
      <c r="GD201" s="295" t="n">
        <v>29777</v>
      </c>
      <c r="GE201" s="310" t="n">
        <v>26632</v>
      </c>
      <c r="GH201" s="295" t="s">
        <v>491</v>
      </c>
      <c r="GI201" s="295" t="n">
        <v>1660953</v>
      </c>
      <c r="GJ201" s="295" t="n">
        <v>123298</v>
      </c>
      <c r="GK201" s="295" t="n">
        <v>122759</v>
      </c>
      <c r="GL201" s="295" t="n">
        <v>128568</v>
      </c>
      <c r="GM201" s="295" t="n">
        <v>133791</v>
      </c>
      <c r="GN201" s="295" t="n">
        <v>134983</v>
      </c>
      <c r="GO201" s="295" t="n">
        <v>135661</v>
      </c>
      <c r="GP201" s="295" t="n">
        <v>122691</v>
      </c>
      <c r="GQ201" s="295" t="n">
        <v>98916</v>
      </c>
      <c r="GR201" s="295" t="n">
        <v>93419</v>
      </c>
      <c r="GS201" s="295" t="n">
        <v>92752</v>
      </c>
      <c r="GT201" s="295" t="n">
        <v>88882</v>
      </c>
      <c r="GU201" s="295" t="n">
        <v>81776</v>
      </c>
      <c r="GV201" s="295" t="n">
        <v>72243</v>
      </c>
      <c r="GW201" s="295" t="n">
        <v>63877</v>
      </c>
      <c r="GX201" s="295" t="n">
        <v>57572</v>
      </c>
      <c r="GY201" s="295" t="n">
        <v>49240</v>
      </c>
      <c r="GZ201" s="310" t="n">
        <v>60525</v>
      </c>
      <c r="HC201" s="203" t="n">
        <v>90</v>
      </c>
      <c r="HD201" s="204" t="s">
        <v>72</v>
      </c>
      <c r="HE201" s="204" t="n">
        <v>1</v>
      </c>
      <c r="HF201" s="205" t="n">
        <f aca="false">FJ180*IC190</f>
        <v>93462.9116345482</v>
      </c>
      <c r="HG201" s="205" t="n">
        <f aca="false">AP180*IC199</f>
        <v>19757.3611388239</v>
      </c>
      <c r="HH201" s="206" t="n">
        <f aca="false">HG201/HF201</f>
        <v>0.211392527723486</v>
      </c>
      <c r="HI201" s="207" t="n">
        <f aca="false">2*HE201*HH201/(2+HE201*HH201)</f>
        <v>0.191184988710352</v>
      </c>
      <c r="HK201" s="203" t="n">
        <v>90</v>
      </c>
      <c r="HL201" s="204" t="s">
        <v>72</v>
      </c>
      <c r="HM201" s="204" t="n">
        <v>1</v>
      </c>
      <c r="HN201" s="205" t="n">
        <f aca="false">GE180*IJ190</f>
        <v>24300.5053918284</v>
      </c>
      <c r="HO201" s="205" t="n">
        <f aca="false">BU180*ID199</f>
        <v>5898.16575838165</v>
      </c>
      <c r="HP201" s="206" t="n">
        <f aca="false">HO201/HN201</f>
        <v>0.242717822665739</v>
      </c>
      <c r="HQ201" s="207" t="n">
        <f aca="false">2*HM201*HP201/(2+HM201*HP201)</f>
        <v>0.216449720257041</v>
      </c>
      <c r="HS201" s="203" t="s">
        <v>358</v>
      </c>
      <c r="HT201" s="316" t="s">
        <v>72</v>
      </c>
      <c r="HU201" s="316" t="n">
        <v>1</v>
      </c>
      <c r="HV201" s="205" t="n">
        <f aca="false">GZ180*IL190</f>
        <v>69224.3333824661</v>
      </c>
      <c r="HW201" s="317" t="n">
        <f aca="false">CZ180*IE199</f>
        <v>13873.0631840796</v>
      </c>
      <c r="HX201" s="206" t="n">
        <f aca="false">HW201/HV201</f>
        <v>0.200407320752814</v>
      </c>
      <c r="HY201" s="207" t="n">
        <f aca="false">2*HU201*HX201/(2+HU201*HX201)</f>
        <v>0.18215474822566</v>
      </c>
      <c r="HZ201" s="160" t="n">
        <f aca="false">HV201+HN201-HF201</f>
        <v>61.9271397463745</v>
      </c>
      <c r="IA201" s="160" t="n">
        <f aca="false">HW201+HO201-HG201</f>
        <v>13.8678036373058</v>
      </c>
      <c r="IC201" s="319" t="n">
        <v>0.0181812767097994</v>
      </c>
      <c r="ID201" s="320" t="n">
        <v>0.0128177180973972</v>
      </c>
      <c r="IE201" s="0" t="n">
        <v>0.0209633649932157</v>
      </c>
    </row>
    <row r="202" customFormat="false" ht="15" hidden="false" customHeight="false" outlineLevel="0" collapsed="false">
      <c r="A202" s="295" t="s">
        <v>491</v>
      </c>
      <c r="B202" s="295" t="n">
        <v>54804</v>
      </c>
      <c r="C202" s="295" t="n">
        <v>409</v>
      </c>
      <c r="D202" s="295" t="n">
        <v>9642</v>
      </c>
      <c r="E202" s="295" t="n">
        <v>12496</v>
      </c>
      <c r="F202" s="295" t="n">
        <v>13772</v>
      </c>
      <c r="G202" s="295" t="n">
        <v>11626</v>
      </c>
      <c r="H202" s="295" t="n">
        <v>5327</v>
      </c>
      <c r="I202" s="295" t="n">
        <v>1248</v>
      </c>
      <c r="J202" s="295" t="n">
        <v>64</v>
      </c>
      <c r="K202" s="295" t="n">
        <v>2</v>
      </c>
      <c r="L202" s="310" t="n">
        <v>218</v>
      </c>
      <c r="N202" s="295" t="s">
        <v>491</v>
      </c>
      <c r="O202" s="295" t="n">
        <v>28089</v>
      </c>
      <c r="P202" s="295" t="n">
        <v>315</v>
      </c>
      <c r="Q202" s="295" t="n">
        <v>124</v>
      </c>
      <c r="R202" s="295" t="n">
        <v>190</v>
      </c>
      <c r="S202" s="295" t="n">
        <v>629</v>
      </c>
      <c r="T202" s="295" t="n">
        <v>50</v>
      </c>
      <c r="U202" s="295" t="n">
        <v>30</v>
      </c>
      <c r="V202" s="295" t="n">
        <v>17</v>
      </c>
      <c r="W202" s="295" t="n">
        <v>15</v>
      </c>
      <c r="X202" s="295" t="n">
        <v>48</v>
      </c>
      <c r="Y202" s="295" t="n">
        <v>93</v>
      </c>
      <c r="Z202" s="295" t="n">
        <v>266</v>
      </c>
      <c r="AA202" s="310" t="n">
        <v>282</v>
      </c>
      <c r="AB202" s="295"/>
      <c r="AC202" s="295" t="s">
        <v>491</v>
      </c>
      <c r="AD202" s="295" t="n">
        <v>293</v>
      </c>
      <c r="AE202" s="295" t="n">
        <v>281</v>
      </c>
      <c r="AF202" s="295" t="n">
        <v>298</v>
      </c>
      <c r="AG202" s="295" t="n">
        <v>411</v>
      </c>
      <c r="AH202" s="295" t="n">
        <v>670</v>
      </c>
      <c r="AI202" s="295" t="n">
        <v>106</v>
      </c>
      <c r="AJ202" s="295" t="n">
        <v>1487</v>
      </c>
      <c r="AK202" s="295" t="n">
        <v>188</v>
      </c>
      <c r="AL202" s="295" t="n">
        <v>248</v>
      </c>
      <c r="AM202" s="295" t="n">
        <v>3055</v>
      </c>
      <c r="AN202" s="295" t="n">
        <v>3749</v>
      </c>
      <c r="AO202" s="295" t="n">
        <v>4317</v>
      </c>
      <c r="AP202" s="295" t="n">
        <v>6666</v>
      </c>
      <c r="AQ202" s="310" t="n">
        <v>12</v>
      </c>
      <c r="AS202" s="295" t="s">
        <v>491</v>
      </c>
      <c r="AT202" s="295" t="n">
        <v>14729</v>
      </c>
      <c r="AU202" s="295" t="n">
        <v>178</v>
      </c>
      <c r="AV202" s="295" t="n">
        <v>70</v>
      </c>
      <c r="AW202" s="295" t="n">
        <v>99</v>
      </c>
      <c r="AX202" s="295" t="n">
        <v>347</v>
      </c>
      <c r="AY202" s="295" t="n">
        <v>28</v>
      </c>
      <c r="AZ202" s="295" t="n">
        <v>15</v>
      </c>
      <c r="BA202" s="295" t="n">
        <v>10</v>
      </c>
      <c r="BB202" s="295" t="n">
        <v>11</v>
      </c>
      <c r="BC202" s="295" t="n">
        <v>26</v>
      </c>
      <c r="BD202" s="295" t="n">
        <v>62</v>
      </c>
      <c r="BE202" s="295" t="n">
        <v>211</v>
      </c>
      <c r="BF202" s="310" t="n">
        <v>229</v>
      </c>
      <c r="BG202" s="295"/>
      <c r="BH202" s="295" t="s">
        <v>491</v>
      </c>
      <c r="BI202" s="295" t="n">
        <v>224</v>
      </c>
      <c r="BJ202" s="295" t="n">
        <v>198</v>
      </c>
      <c r="BK202" s="295" t="n">
        <v>190</v>
      </c>
      <c r="BL202" s="295" t="n">
        <v>272</v>
      </c>
      <c r="BM202" s="295" t="n">
        <v>439</v>
      </c>
      <c r="BN202" s="295" t="n">
        <v>720</v>
      </c>
      <c r="BO202" s="295" t="n">
        <v>977</v>
      </c>
      <c r="BP202" s="295" t="n">
        <v>1252</v>
      </c>
      <c r="BQ202" s="295" t="n">
        <v>1593</v>
      </c>
      <c r="BR202" s="295" t="n">
        <v>1829</v>
      </c>
      <c r="BS202" s="295" t="n">
        <v>2045</v>
      </c>
      <c r="BT202" s="295" t="n">
        <v>193</v>
      </c>
      <c r="BU202" s="295" t="n">
        <v>211</v>
      </c>
      <c r="BV202" s="310" t="n">
        <v>11</v>
      </c>
      <c r="BX202" s="295" t="s">
        <v>491</v>
      </c>
      <c r="BY202" s="295" t="n">
        <v>13354</v>
      </c>
      <c r="BZ202" s="295" t="n">
        <v>136</v>
      </c>
      <c r="CA202" s="295" t="n">
        <v>54</v>
      </c>
      <c r="CB202" s="295" t="n">
        <v>91</v>
      </c>
      <c r="CC202" s="295" t="n">
        <v>281</v>
      </c>
      <c r="CD202" s="295" t="n">
        <v>22</v>
      </c>
      <c r="CE202" s="295" t="n">
        <v>15</v>
      </c>
      <c r="CF202" s="295" t="n">
        <v>7</v>
      </c>
      <c r="CG202" s="295" t="n">
        <v>4</v>
      </c>
      <c r="CH202" s="295" t="n">
        <v>22</v>
      </c>
      <c r="CI202" s="295" t="n">
        <v>31</v>
      </c>
      <c r="CJ202" s="295" t="n">
        <v>55</v>
      </c>
      <c r="CK202" s="310" t="n">
        <v>53</v>
      </c>
      <c r="CL202" s="295"/>
      <c r="CM202" s="295" t="s">
        <v>491</v>
      </c>
      <c r="CN202" s="295" t="n">
        <v>69</v>
      </c>
      <c r="CO202" s="295" t="n">
        <v>82</v>
      </c>
      <c r="CP202" s="295" t="n">
        <v>108</v>
      </c>
      <c r="CQ202" s="295" t="n">
        <v>139</v>
      </c>
      <c r="CR202" s="295" t="n">
        <v>231</v>
      </c>
      <c r="CS202" s="295" t="n">
        <v>340</v>
      </c>
      <c r="CT202" s="295" t="n">
        <v>510</v>
      </c>
      <c r="CU202" s="295" t="n">
        <v>627</v>
      </c>
      <c r="CV202" s="295" t="n">
        <v>886</v>
      </c>
      <c r="CW202" s="295" t="n">
        <v>1226</v>
      </c>
      <c r="CX202" s="295" t="n">
        <v>1704</v>
      </c>
      <c r="CY202" s="295" t="n">
        <v>2385</v>
      </c>
      <c r="CZ202" s="295" t="n">
        <v>4556</v>
      </c>
      <c r="DA202" s="310" t="n">
        <v>1</v>
      </c>
      <c r="DD202" s="295" t="s">
        <v>493</v>
      </c>
      <c r="DE202" s="295" t="n">
        <v>55</v>
      </c>
      <c r="DF202" s="295" t="n">
        <v>104</v>
      </c>
      <c r="DG202" s="295" t="n">
        <v>6</v>
      </c>
      <c r="DH202" s="295" t="n">
        <v>3</v>
      </c>
      <c r="DI202" s="295" t="n">
        <v>7</v>
      </c>
      <c r="DJ202" s="295" t="n">
        <v>10</v>
      </c>
      <c r="DK202" s="295" t="n">
        <v>17</v>
      </c>
      <c r="DL202" s="295" t="n">
        <v>46</v>
      </c>
      <c r="DM202" s="295" t="n">
        <v>113</v>
      </c>
      <c r="DN202" s="295" t="n">
        <v>240</v>
      </c>
      <c r="DO202" s="310" t="n">
        <v>883</v>
      </c>
      <c r="DQ202" s="295" t="s">
        <v>493</v>
      </c>
      <c r="DR202" s="295" t="n">
        <v>61</v>
      </c>
      <c r="DS202" s="295" t="n">
        <v>104</v>
      </c>
      <c r="DT202" s="295" t="n">
        <v>7</v>
      </c>
      <c r="DU202" s="295" t="n">
        <v>3</v>
      </c>
      <c r="DV202" s="295" t="n">
        <v>9</v>
      </c>
      <c r="DW202" s="295" t="n">
        <v>13</v>
      </c>
      <c r="DX202" s="295" t="n">
        <v>21</v>
      </c>
      <c r="DY202" s="295" t="n">
        <v>61</v>
      </c>
      <c r="DZ202" s="295" t="n">
        <v>149</v>
      </c>
      <c r="EA202" s="295" t="n">
        <v>304</v>
      </c>
      <c r="EB202" s="310" t="n">
        <v>989</v>
      </c>
      <c r="ED202" s="295" t="s">
        <v>493</v>
      </c>
      <c r="EE202" s="295" t="n">
        <v>49</v>
      </c>
      <c r="EF202" s="295" t="n">
        <v>104</v>
      </c>
      <c r="EG202" s="295" t="n">
        <v>6</v>
      </c>
      <c r="EH202" s="295" t="n">
        <v>3</v>
      </c>
      <c r="EI202" s="295" t="n">
        <v>4</v>
      </c>
      <c r="EJ202" s="295" t="n">
        <v>8</v>
      </c>
      <c r="EK202" s="295" t="n">
        <v>13</v>
      </c>
      <c r="EL202" s="295" t="n">
        <v>31</v>
      </c>
      <c r="EM202" s="295" t="n">
        <v>75</v>
      </c>
      <c r="EN202" s="295" t="n">
        <v>183</v>
      </c>
      <c r="EO202" s="310" t="n">
        <v>804</v>
      </c>
      <c r="ER202" s="295" t="s">
        <v>526</v>
      </c>
      <c r="ES202" s="295" t="n">
        <v>865546</v>
      </c>
      <c r="ET202" s="295" t="n">
        <v>77817</v>
      </c>
      <c r="EU202" s="295" t="n">
        <v>85184</v>
      </c>
      <c r="EV202" s="295" t="n">
        <v>97528</v>
      </c>
      <c r="EW202" s="295" t="n">
        <v>91922</v>
      </c>
      <c r="EX202" s="295" t="n">
        <v>79621</v>
      </c>
      <c r="EY202" s="295" t="n">
        <v>71473</v>
      </c>
      <c r="EZ202" s="295" t="n">
        <v>63766</v>
      </c>
      <c r="FA202" s="295" t="n">
        <v>51607</v>
      </c>
      <c r="FB202" s="295" t="n">
        <v>44844</v>
      </c>
      <c r="FC202" s="295" t="n">
        <v>41661</v>
      </c>
      <c r="FD202" s="295" t="n">
        <v>38408</v>
      </c>
      <c r="FE202" s="295" t="n">
        <v>33572</v>
      </c>
      <c r="FF202" s="295" t="n">
        <v>26302</v>
      </c>
      <c r="FG202" s="295" t="n">
        <v>21615</v>
      </c>
      <c r="FH202" s="295" t="n">
        <v>17089</v>
      </c>
      <c r="FI202" s="295" t="n">
        <v>12238</v>
      </c>
      <c r="FJ202" s="310" t="n">
        <v>10899</v>
      </c>
      <c r="FM202" s="295" t="s">
        <v>526</v>
      </c>
      <c r="FN202" s="295" t="n">
        <v>437213</v>
      </c>
      <c r="FO202" s="295" t="n">
        <v>39387</v>
      </c>
      <c r="FP202" s="295" t="n">
        <v>43080</v>
      </c>
      <c r="FQ202" s="295" t="n">
        <v>49529</v>
      </c>
      <c r="FR202" s="295" t="n">
        <v>46864</v>
      </c>
      <c r="FS202" s="295" t="n">
        <v>41114</v>
      </c>
      <c r="FT202" s="295" t="n">
        <v>36740</v>
      </c>
      <c r="FU202" s="295" t="n">
        <v>32174</v>
      </c>
      <c r="FV202" s="295" t="n">
        <v>26319</v>
      </c>
      <c r="FW202" s="295" t="n">
        <v>22974</v>
      </c>
      <c r="FX202" s="295" t="n">
        <v>20994</v>
      </c>
      <c r="FY202" s="295" t="n">
        <v>19463</v>
      </c>
      <c r="FZ202" s="295" t="n">
        <v>17343</v>
      </c>
      <c r="GA202" s="295" t="n">
        <v>13243</v>
      </c>
      <c r="GB202" s="295" t="n">
        <v>10400</v>
      </c>
      <c r="GC202" s="295" t="n">
        <v>7869</v>
      </c>
      <c r="GD202" s="295" t="n">
        <v>5368</v>
      </c>
      <c r="GE202" s="310" t="n">
        <v>4352</v>
      </c>
      <c r="GH202" s="295" t="s">
        <v>526</v>
      </c>
      <c r="GI202" s="295" t="n">
        <v>428333</v>
      </c>
      <c r="GJ202" s="295" t="n">
        <v>38430</v>
      </c>
      <c r="GK202" s="295" t="n">
        <v>42104</v>
      </c>
      <c r="GL202" s="295" t="n">
        <v>47999</v>
      </c>
      <c r="GM202" s="295" t="n">
        <v>45058</v>
      </c>
      <c r="GN202" s="295" t="n">
        <v>38507</v>
      </c>
      <c r="GO202" s="295" t="n">
        <v>34733</v>
      </c>
      <c r="GP202" s="295" t="n">
        <v>31592</v>
      </c>
      <c r="GQ202" s="295" t="n">
        <v>25288</v>
      </c>
      <c r="GR202" s="295" t="n">
        <v>21870</v>
      </c>
      <c r="GS202" s="295" t="n">
        <v>20667</v>
      </c>
      <c r="GT202" s="295" t="n">
        <v>18945</v>
      </c>
      <c r="GU202" s="295" t="n">
        <v>16229</v>
      </c>
      <c r="GV202" s="295" t="n">
        <v>13059</v>
      </c>
      <c r="GW202" s="295" t="n">
        <v>11215</v>
      </c>
      <c r="GX202" s="295" t="n">
        <v>9220</v>
      </c>
      <c r="GY202" s="295" t="n">
        <v>6870</v>
      </c>
      <c r="GZ202" s="310" t="n">
        <v>6547</v>
      </c>
      <c r="HC202" s="196" t="n">
        <v>95</v>
      </c>
      <c r="HD202" s="197" t="s">
        <v>74</v>
      </c>
      <c r="HE202" s="197" t="n">
        <v>1</v>
      </c>
      <c r="HF202" s="198" t="n">
        <f aca="false">FJ180*IC191</f>
        <v>21928.3779740389</v>
      </c>
      <c r="HG202" s="198" t="n">
        <f aca="false">AP180*IC200</f>
        <v>6886.9775302649</v>
      </c>
      <c r="HH202" s="199" t="n">
        <f aca="false">HG202/HF202</f>
        <v>0.31406689260913</v>
      </c>
      <c r="HI202" s="200" t="n">
        <f aca="false">2*HE202*HH202/(2+HE202*HH202)</f>
        <v>0.27144149861201</v>
      </c>
      <c r="HK202" s="196" t="n">
        <v>95</v>
      </c>
      <c r="HL202" s="197" t="s">
        <v>74</v>
      </c>
      <c r="HM202" s="197" t="n">
        <v>1</v>
      </c>
      <c r="HN202" s="198" t="n">
        <f aca="false">GE180*IJ191</f>
        <v>4439.82155579337</v>
      </c>
      <c r="HO202" s="198" t="n">
        <f aca="false">BU180*ID200</f>
        <v>1525.26939006845</v>
      </c>
      <c r="HP202" s="199" t="n">
        <f aca="false">HO202/HN202</f>
        <v>0.343542948945364</v>
      </c>
      <c r="HQ202" s="200" t="n">
        <f aca="false">2*HM202*HP202/(2+HM202*HP202)</f>
        <v>0.293182550036016</v>
      </c>
      <c r="HS202" s="196" t="s">
        <v>359</v>
      </c>
      <c r="HT202" s="313" t="s">
        <v>74</v>
      </c>
      <c r="HU202" s="313" t="n">
        <v>1</v>
      </c>
      <c r="HV202" s="198" t="n">
        <f aca="false">GZ180*IL191</f>
        <v>17515.5265652149</v>
      </c>
      <c r="HW202" s="314" t="n">
        <f aca="false">CZ180*IE200</f>
        <v>5383.83358208955</v>
      </c>
      <c r="HX202" s="199" t="n">
        <f aca="false">HW202/HV202</f>
        <v>0.307374920305372</v>
      </c>
      <c r="HY202" s="200" t="n">
        <f aca="false">2*HU202*HX202/(2+HU202*HX202)</f>
        <v>0.266428240682006</v>
      </c>
      <c r="HZ202" s="160" t="n">
        <f aca="false">HV202+HN202-HF202</f>
        <v>26.9701469692991</v>
      </c>
      <c r="IA202" s="160" t="n">
        <f aca="false">HW202+HO202-HG202</f>
        <v>22.1254418930985</v>
      </c>
      <c r="IC202" s="0" t="n">
        <v>1</v>
      </c>
      <c r="ID202" s="0" t="n">
        <v>1</v>
      </c>
      <c r="IE202" s="0" t="n">
        <v>1</v>
      </c>
    </row>
    <row r="203" customFormat="false" ht="15" hidden="false" customHeight="false" outlineLevel="0" collapsed="false">
      <c r="A203" s="295" t="s">
        <v>493</v>
      </c>
      <c r="B203" s="295" t="n">
        <v>17715</v>
      </c>
      <c r="C203" s="295" t="n">
        <v>132</v>
      </c>
      <c r="D203" s="295" t="n">
        <v>3424</v>
      </c>
      <c r="E203" s="295" t="n">
        <v>4667</v>
      </c>
      <c r="F203" s="295" t="n">
        <v>4295</v>
      </c>
      <c r="G203" s="295" t="n">
        <v>3097</v>
      </c>
      <c r="H203" s="295" t="n">
        <v>1496</v>
      </c>
      <c r="I203" s="295" t="n">
        <v>399</v>
      </c>
      <c r="J203" s="295" t="n">
        <v>35</v>
      </c>
      <c r="K203" s="295" t="n">
        <v>2</v>
      </c>
      <c r="L203" s="310" t="n">
        <v>168</v>
      </c>
      <c r="N203" s="295" t="s">
        <v>493</v>
      </c>
      <c r="O203" s="295" t="n">
        <v>4781</v>
      </c>
      <c r="P203" s="295" t="n">
        <v>86</v>
      </c>
      <c r="Q203" s="295" t="n">
        <v>35</v>
      </c>
      <c r="R203" s="295" t="n">
        <v>64</v>
      </c>
      <c r="S203" s="295" t="n">
        <v>185</v>
      </c>
      <c r="T203" s="295" t="n">
        <v>21</v>
      </c>
      <c r="U203" s="295" t="n">
        <v>11</v>
      </c>
      <c r="V203" s="295" t="n">
        <v>4</v>
      </c>
      <c r="W203" s="295" t="n">
        <v>3</v>
      </c>
      <c r="X203" s="295" t="n">
        <v>24</v>
      </c>
      <c r="Y203" s="295" t="n">
        <v>31</v>
      </c>
      <c r="Z203" s="295" t="n">
        <v>61</v>
      </c>
      <c r="AA203" s="310" t="n">
        <v>58</v>
      </c>
      <c r="AB203" s="295"/>
      <c r="AC203" s="295" t="s">
        <v>493</v>
      </c>
      <c r="AD203" s="295" t="n">
        <v>64</v>
      </c>
      <c r="AE203" s="295" t="n">
        <v>78</v>
      </c>
      <c r="AF203" s="295" t="n">
        <v>68</v>
      </c>
      <c r="AG203" s="295" t="n">
        <v>95</v>
      </c>
      <c r="AH203" s="295" t="n">
        <v>139</v>
      </c>
      <c r="AI203" s="295" t="n">
        <v>231</v>
      </c>
      <c r="AJ203" s="295" t="n">
        <v>301</v>
      </c>
      <c r="AK203" s="295" t="n">
        <v>375</v>
      </c>
      <c r="AL203" s="295" t="n">
        <v>418</v>
      </c>
      <c r="AM203" s="295" t="n">
        <v>511</v>
      </c>
      <c r="AN203" s="295" t="n">
        <v>624</v>
      </c>
      <c r="AO203" s="295" t="n">
        <v>556</v>
      </c>
      <c r="AP203" s="295" t="n">
        <v>862</v>
      </c>
      <c r="AQ203" s="310" t="n">
        <v>61</v>
      </c>
      <c r="AS203" s="295" t="s">
        <v>493</v>
      </c>
      <c r="AT203" s="295" t="n">
        <v>2678</v>
      </c>
      <c r="AU203" s="295" t="n">
        <v>49</v>
      </c>
      <c r="AV203" s="295" t="n">
        <v>17</v>
      </c>
      <c r="AW203" s="295" t="n">
        <v>27</v>
      </c>
      <c r="AX203" s="295" t="n">
        <v>93</v>
      </c>
      <c r="AY203" s="295" t="n">
        <v>11</v>
      </c>
      <c r="AZ203" s="295" t="n">
        <v>6</v>
      </c>
      <c r="BA203" s="295" t="n">
        <v>2</v>
      </c>
      <c r="BB203" s="295" t="n">
        <v>2</v>
      </c>
      <c r="BC203" s="295" t="n">
        <v>10</v>
      </c>
      <c r="BD203" s="295" t="n">
        <v>19</v>
      </c>
      <c r="BE203" s="295" t="n">
        <v>42</v>
      </c>
      <c r="BF203" s="310" t="n">
        <v>40</v>
      </c>
      <c r="BG203" s="295"/>
      <c r="BH203" s="295" t="s">
        <v>493</v>
      </c>
      <c r="BI203" s="295" t="n">
        <v>41</v>
      </c>
      <c r="BJ203" s="295" t="n">
        <v>48</v>
      </c>
      <c r="BK203" s="295" t="n">
        <v>42</v>
      </c>
      <c r="BL203" s="295" t="n">
        <v>60</v>
      </c>
      <c r="BM203" s="295" t="n">
        <v>91</v>
      </c>
      <c r="BN203" s="295" t="n">
        <v>155</v>
      </c>
      <c r="BO203" s="295" t="n">
        <v>204</v>
      </c>
      <c r="BP203" s="295" t="n">
        <v>251</v>
      </c>
      <c r="BQ203" s="295" t="n">
        <v>269</v>
      </c>
      <c r="BR203" s="295" t="n">
        <v>286</v>
      </c>
      <c r="BS203" s="295" t="n">
        <v>343</v>
      </c>
      <c r="BT203" s="295" t="n">
        <v>258</v>
      </c>
      <c r="BU203" s="295" t="n">
        <v>360</v>
      </c>
      <c r="BV203" s="310" t="n">
        <v>45</v>
      </c>
      <c r="BX203" s="295" t="s">
        <v>493</v>
      </c>
      <c r="BY203" s="295" t="n">
        <v>21</v>
      </c>
      <c r="BZ203" s="295" t="n">
        <v>37</v>
      </c>
      <c r="CA203" s="295" t="n">
        <v>18</v>
      </c>
      <c r="CB203" s="295" t="n">
        <v>37</v>
      </c>
      <c r="CC203" s="295" t="n">
        <v>92</v>
      </c>
      <c r="CD203" s="295" t="n">
        <v>10</v>
      </c>
      <c r="CE203" s="295" t="n">
        <v>5</v>
      </c>
      <c r="CF203" s="295" t="n">
        <v>2</v>
      </c>
      <c r="CG203" s="295" t="n">
        <v>1</v>
      </c>
      <c r="CH203" s="295" t="n">
        <v>14</v>
      </c>
      <c r="CI203" s="295" t="n">
        <v>12</v>
      </c>
      <c r="CJ203" s="295" t="n">
        <v>19</v>
      </c>
      <c r="CK203" s="310" t="n">
        <v>18</v>
      </c>
      <c r="CL203" s="295"/>
      <c r="CM203" s="295" t="s">
        <v>493</v>
      </c>
      <c r="CN203" s="295" t="n">
        <v>23</v>
      </c>
      <c r="CO203" s="295" t="n">
        <v>30</v>
      </c>
      <c r="CP203" s="295" t="n">
        <v>26</v>
      </c>
      <c r="CQ203" s="295" t="n">
        <v>35</v>
      </c>
      <c r="CR203" s="295" t="n">
        <v>48</v>
      </c>
      <c r="CS203" s="295" t="n">
        <v>76</v>
      </c>
      <c r="CT203" s="295" t="n">
        <v>97</v>
      </c>
      <c r="CU203" s="295" t="n">
        <v>124</v>
      </c>
      <c r="CV203" s="295" t="n">
        <v>149</v>
      </c>
      <c r="CW203" s="295" t="n">
        <v>224</v>
      </c>
      <c r="CX203" s="295" t="n">
        <v>280</v>
      </c>
      <c r="CY203" s="295" t="n">
        <v>297</v>
      </c>
      <c r="CZ203" s="295" t="n">
        <v>502</v>
      </c>
      <c r="DA203" s="310" t="n">
        <v>16</v>
      </c>
      <c r="DD203" s="295" t="s">
        <v>494</v>
      </c>
      <c r="DE203" s="295" t="n">
        <v>60</v>
      </c>
      <c r="DF203" s="295" t="n">
        <v>138</v>
      </c>
      <c r="DG203" s="295" t="n">
        <v>5</v>
      </c>
      <c r="DH203" s="295" t="n">
        <v>2</v>
      </c>
      <c r="DI203" s="295" t="n">
        <v>8</v>
      </c>
      <c r="DJ203" s="295" t="n">
        <v>9</v>
      </c>
      <c r="DK203" s="295" t="n">
        <v>16</v>
      </c>
      <c r="DL203" s="295" t="n">
        <v>43</v>
      </c>
      <c r="DM203" s="295" t="n">
        <v>109</v>
      </c>
      <c r="DN203" s="295" t="n">
        <v>253</v>
      </c>
      <c r="DO203" s="310" t="n">
        <v>868</v>
      </c>
      <c r="DQ203" s="295" t="s">
        <v>494</v>
      </c>
      <c r="DR203" s="295" t="n">
        <v>65</v>
      </c>
      <c r="DS203" s="295" t="n">
        <v>161</v>
      </c>
      <c r="DT203" s="295" t="n">
        <v>3</v>
      </c>
      <c r="DU203" s="295" t="n">
        <v>2</v>
      </c>
      <c r="DV203" s="295" t="n">
        <v>12</v>
      </c>
      <c r="DW203" s="295" t="n">
        <v>12</v>
      </c>
      <c r="DX203" s="295" t="n">
        <v>18</v>
      </c>
      <c r="DY203" s="295" t="n">
        <v>51</v>
      </c>
      <c r="DZ203" s="295" t="n">
        <v>141</v>
      </c>
      <c r="EA203" s="295" t="n">
        <v>331</v>
      </c>
      <c r="EB203" s="310" t="n">
        <v>1040</v>
      </c>
      <c r="ED203" s="295" t="s">
        <v>494</v>
      </c>
      <c r="EE203" s="295" t="n">
        <v>54</v>
      </c>
      <c r="EF203" s="295" t="n">
        <v>113</v>
      </c>
      <c r="EG203" s="295" t="n">
        <v>6</v>
      </c>
      <c r="EH203" s="295" t="n">
        <v>2</v>
      </c>
      <c r="EI203" s="295" t="n">
        <v>4</v>
      </c>
      <c r="EJ203" s="295" t="n">
        <v>5</v>
      </c>
      <c r="EK203" s="295" t="n">
        <v>14</v>
      </c>
      <c r="EL203" s="295" t="n">
        <v>35</v>
      </c>
      <c r="EM203" s="295" t="n">
        <v>77</v>
      </c>
      <c r="EN203" s="295" t="n">
        <v>190</v>
      </c>
      <c r="EO203" s="310" t="n">
        <v>761</v>
      </c>
      <c r="ER203" s="295" t="s">
        <v>494</v>
      </c>
      <c r="ES203" s="295" t="n">
        <v>1475384</v>
      </c>
      <c r="ET203" s="295" t="n">
        <v>137563</v>
      </c>
      <c r="EU203" s="295" t="n">
        <v>139382</v>
      </c>
      <c r="EV203" s="295" t="n">
        <v>145233</v>
      </c>
      <c r="EW203" s="295" t="n">
        <v>136943</v>
      </c>
      <c r="EX203" s="295" t="n">
        <v>126891</v>
      </c>
      <c r="EY203" s="295" t="n">
        <v>133045</v>
      </c>
      <c r="EZ203" s="295" t="n">
        <v>116301</v>
      </c>
      <c r="FA203" s="295" t="n">
        <v>85924</v>
      </c>
      <c r="FB203" s="295" t="n">
        <v>77511</v>
      </c>
      <c r="FC203" s="295" t="n">
        <v>75417</v>
      </c>
      <c r="FD203" s="295" t="n">
        <v>74030</v>
      </c>
      <c r="FE203" s="295" t="n">
        <v>65310</v>
      </c>
      <c r="FF203" s="295" t="n">
        <v>48455</v>
      </c>
      <c r="FG203" s="295" t="n">
        <v>37215</v>
      </c>
      <c r="FH203" s="295" t="n">
        <v>30636</v>
      </c>
      <c r="FI203" s="295" t="n">
        <v>23855</v>
      </c>
      <c r="FJ203" s="310" t="n">
        <v>21673</v>
      </c>
      <c r="FM203" s="295" t="s">
        <v>494</v>
      </c>
      <c r="FN203" s="295" t="n">
        <v>730165</v>
      </c>
      <c r="FO203" s="295" t="n">
        <v>69624</v>
      </c>
      <c r="FP203" s="295" t="n">
        <v>70624</v>
      </c>
      <c r="FQ203" s="295" t="n">
        <v>73494</v>
      </c>
      <c r="FR203" s="295" t="n">
        <v>69568</v>
      </c>
      <c r="FS203" s="295" t="n">
        <v>64139</v>
      </c>
      <c r="FT203" s="295" t="n">
        <v>66847</v>
      </c>
      <c r="FU203" s="295" t="n">
        <v>58451</v>
      </c>
      <c r="FV203" s="295" t="n">
        <v>43064</v>
      </c>
      <c r="FW203" s="295" t="n">
        <v>38548</v>
      </c>
      <c r="FX203" s="295" t="n">
        <v>36669</v>
      </c>
      <c r="FY203" s="295" t="n">
        <v>35738</v>
      </c>
      <c r="FZ203" s="295" t="n">
        <v>32015</v>
      </c>
      <c r="GA203" s="295" t="n">
        <v>23394</v>
      </c>
      <c r="GB203" s="295" t="n">
        <v>17263</v>
      </c>
      <c r="GC203" s="295" t="n">
        <v>13262</v>
      </c>
      <c r="GD203" s="295" t="n">
        <v>9687</v>
      </c>
      <c r="GE203" s="310" t="n">
        <v>7778</v>
      </c>
      <c r="GH203" s="295" t="s">
        <v>494</v>
      </c>
      <c r="GI203" s="295" t="n">
        <v>745219</v>
      </c>
      <c r="GJ203" s="295" t="n">
        <v>67939</v>
      </c>
      <c r="GK203" s="295" t="n">
        <v>68758</v>
      </c>
      <c r="GL203" s="295" t="n">
        <v>71739</v>
      </c>
      <c r="GM203" s="295" t="n">
        <v>67375</v>
      </c>
      <c r="GN203" s="295" t="n">
        <v>62752</v>
      </c>
      <c r="GO203" s="295" t="n">
        <v>66198</v>
      </c>
      <c r="GP203" s="295" t="n">
        <v>57850</v>
      </c>
      <c r="GQ203" s="295" t="n">
        <v>42860</v>
      </c>
      <c r="GR203" s="295" t="n">
        <v>38963</v>
      </c>
      <c r="GS203" s="295" t="n">
        <v>38748</v>
      </c>
      <c r="GT203" s="295" t="n">
        <v>38292</v>
      </c>
      <c r="GU203" s="295" t="n">
        <v>33295</v>
      </c>
      <c r="GV203" s="295" t="n">
        <v>25061</v>
      </c>
      <c r="GW203" s="295" t="n">
        <v>19952</v>
      </c>
      <c r="GX203" s="295" t="n">
        <v>17374</v>
      </c>
      <c r="GY203" s="295" t="n">
        <v>14168</v>
      </c>
      <c r="GZ203" s="310" t="n">
        <v>13895</v>
      </c>
      <c r="HC203" s="220" t="s">
        <v>217</v>
      </c>
      <c r="HD203" s="221" t="s">
        <v>218</v>
      </c>
      <c r="HE203" s="221" t="n">
        <v>1</v>
      </c>
      <c r="HF203" s="222" t="n">
        <f aca="false">FJ180*IC192</f>
        <v>3112.40345082376</v>
      </c>
      <c r="HG203" s="222" t="n">
        <f aca="false">AP180*IC201</f>
        <v>1223.12720937505</v>
      </c>
      <c r="HH203" s="223" t="n">
        <f aca="false">HG203/HF203</f>
        <v>0.392984787705244</v>
      </c>
      <c r="HI203" s="224" t="n">
        <f aca="false">2*HE203*HH203/(2+HE203*HH203)</f>
        <v>0.328447376451647</v>
      </c>
      <c r="HK203" s="220" t="s">
        <v>217</v>
      </c>
      <c r="HL203" s="221" t="s">
        <v>218</v>
      </c>
      <c r="HM203" s="221" t="n">
        <v>1</v>
      </c>
      <c r="HN203" s="222" t="n">
        <f aca="false">GE180*IJ192</f>
        <v>696.043737930156</v>
      </c>
      <c r="HO203" s="222" t="n">
        <f aca="false">BU180*ID201</f>
        <v>288.193573701879</v>
      </c>
      <c r="HP203" s="223" t="n">
        <f aca="false">HO203/HN203</f>
        <v>0.414045207214834</v>
      </c>
      <c r="HQ203" s="224" t="n">
        <f aca="false">2*HM203*HP203/(2+HM203*HP203)</f>
        <v>0.343030201735561</v>
      </c>
      <c r="HS203" s="220" t="s">
        <v>217</v>
      </c>
      <c r="HT203" s="221" t="s">
        <v>218</v>
      </c>
      <c r="HU203" s="221" t="n">
        <v>1</v>
      </c>
      <c r="HV203" s="222" t="n">
        <f aca="false">GZ180*IL192</f>
        <v>2419.53808909118</v>
      </c>
      <c r="HW203" s="321" t="n">
        <f aca="false">CZ180*IE201</f>
        <v>938.299253731343</v>
      </c>
      <c r="HX203" s="223" t="n">
        <f aca="false">HW203/HV203</f>
        <v>0.387800984808545</v>
      </c>
      <c r="HY203" s="224" t="n">
        <f aca="false">2*HU203*HX203/(2+HU203*HX203)</f>
        <v>0.3248185148392</v>
      </c>
      <c r="HZ203" s="160" t="n">
        <f aca="false">HV203+HN203-HF203</f>
        <v>3.17837619756892</v>
      </c>
      <c r="IA203" s="160" t="n">
        <f aca="false">HW203+HO203-HG203</f>
        <v>3.36561805817587</v>
      </c>
    </row>
    <row r="204" customFormat="false" ht="15" hidden="false" customHeight="false" outlineLevel="0" collapsed="false">
      <c r="A204" s="295" t="s">
        <v>494</v>
      </c>
      <c r="B204" s="295" t="n">
        <v>29428</v>
      </c>
      <c r="C204" s="295" t="n">
        <v>113</v>
      </c>
      <c r="D204" s="295" t="n">
        <v>4673</v>
      </c>
      <c r="E204" s="295" t="n">
        <v>7471</v>
      </c>
      <c r="F204" s="295" t="n">
        <v>7777</v>
      </c>
      <c r="G204" s="295" t="n">
        <v>5793</v>
      </c>
      <c r="H204" s="295" t="n">
        <v>2751</v>
      </c>
      <c r="I204" s="295" t="n">
        <v>728</v>
      </c>
      <c r="J204" s="295" t="n">
        <v>38</v>
      </c>
      <c r="K204" s="295" t="n">
        <v>3</v>
      </c>
      <c r="L204" s="310" t="n">
        <v>81</v>
      </c>
      <c r="N204" s="295" t="s">
        <v>494</v>
      </c>
      <c r="O204" s="295" t="n">
        <v>8783</v>
      </c>
      <c r="P204" s="295" t="n">
        <v>231</v>
      </c>
      <c r="Q204" s="295" t="n">
        <v>72</v>
      </c>
      <c r="R204" s="295" t="n">
        <v>104</v>
      </c>
      <c r="S204" s="295" t="n">
        <v>407</v>
      </c>
      <c r="T204" s="295" t="n">
        <v>24</v>
      </c>
      <c r="U204" s="295" t="n">
        <v>8</v>
      </c>
      <c r="V204" s="295" t="n">
        <v>12</v>
      </c>
      <c r="W204" s="295" t="n">
        <v>7</v>
      </c>
      <c r="X204" s="295" t="n">
        <v>22</v>
      </c>
      <c r="Y204" s="295" t="n">
        <v>33</v>
      </c>
      <c r="Z204" s="295" t="n">
        <v>90</v>
      </c>
      <c r="AA204" s="310" t="n">
        <v>121</v>
      </c>
      <c r="AB204" s="295"/>
      <c r="AC204" s="295" t="s">
        <v>494</v>
      </c>
      <c r="AD204" s="295" t="n">
        <v>107</v>
      </c>
      <c r="AE204" s="295" t="n">
        <v>115</v>
      </c>
      <c r="AF204" s="295" t="n">
        <v>110</v>
      </c>
      <c r="AG204" s="295" t="n">
        <v>148</v>
      </c>
      <c r="AH204" s="295" t="n">
        <v>231</v>
      </c>
      <c r="AI204" s="295" t="n">
        <v>411</v>
      </c>
      <c r="AJ204" s="295" t="n">
        <v>570</v>
      </c>
      <c r="AK204" s="295" t="n">
        <v>665</v>
      </c>
      <c r="AL204" s="295" t="n">
        <v>828</v>
      </c>
      <c r="AM204" s="295" t="n">
        <v>891</v>
      </c>
      <c r="AN204" s="295" t="n">
        <v>117</v>
      </c>
      <c r="AO204" s="295" t="n">
        <v>1261</v>
      </c>
      <c r="AP204" s="295" t="n">
        <v>1521</v>
      </c>
      <c r="AQ204" s="310" t="n">
        <v>31</v>
      </c>
      <c r="AS204" s="295" t="s">
        <v>494</v>
      </c>
      <c r="AT204" s="295" t="n">
        <v>4754</v>
      </c>
      <c r="AU204" s="295" t="n">
        <v>138</v>
      </c>
      <c r="AV204" s="295" t="n">
        <v>44</v>
      </c>
      <c r="AW204" s="295" t="n">
        <v>61</v>
      </c>
      <c r="AX204" s="295" t="n">
        <v>243</v>
      </c>
      <c r="AY204" s="295" t="n">
        <v>8</v>
      </c>
      <c r="AZ204" s="295" t="n">
        <v>5</v>
      </c>
      <c r="BA204" s="295" t="n">
        <v>6</v>
      </c>
      <c r="BB204" s="295" t="n">
        <v>0</v>
      </c>
      <c r="BC204" s="295" t="n">
        <v>17</v>
      </c>
      <c r="BD204" s="295" t="n">
        <v>16</v>
      </c>
      <c r="BE204" s="295" t="n">
        <v>63</v>
      </c>
      <c r="BF204" s="310" t="n">
        <v>91</v>
      </c>
      <c r="BG204" s="295"/>
      <c r="BH204" s="295" t="s">
        <v>494</v>
      </c>
      <c r="BI204" s="295" t="n">
        <v>83</v>
      </c>
      <c r="BJ204" s="295" t="n">
        <v>73</v>
      </c>
      <c r="BK204" s="295" t="n">
        <v>66</v>
      </c>
      <c r="BL204" s="295" t="n">
        <v>81</v>
      </c>
      <c r="BM204" s="295" t="n">
        <v>123</v>
      </c>
      <c r="BN204" s="295" t="n">
        <v>249</v>
      </c>
      <c r="BO204" s="295" t="n">
        <v>357</v>
      </c>
      <c r="BP204" s="295" t="n">
        <v>426</v>
      </c>
      <c r="BQ204" s="295" t="n">
        <v>503</v>
      </c>
      <c r="BR204" s="295" t="n">
        <v>506</v>
      </c>
      <c r="BS204" s="295" t="n">
        <v>628</v>
      </c>
      <c r="BT204" s="295" t="n">
        <v>610</v>
      </c>
      <c r="BU204" s="295" t="n">
        <v>579</v>
      </c>
      <c r="BV204" s="310" t="n">
        <v>21</v>
      </c>
      <c r="BX204" s="295" t="s">
        <v>494</v>
      </c>
      <c r="BY204" s="295" t="n">
        <v>4028</v>
      </c>
      <c r="BZ204" s="295" t="n">
        <v>92</v>
      </c>
      <c r="CA204" s="295" t="n">
        <v>28</v>
      </c>
      <c r="CB204" s="295" t="n">
        <v>43</v>
      </c>
      <c r="CC204" s="295" t="n">
        <v>163</v>
      </c>
      <c r="CD204" s="295" t="n">
        <v>16</v>
      </c>
      <c r="CE204" s="295" t="n">
        <v>3</v>
      </c>
      <c r="CF204" s="295" t="n">
        <v>6</v>
      </c>
      <c r="CG204" s="295" t="n">
        <v>7</v>
      </c>
      <c r="CH204" s="295" t="n">
        <v>5</v>
      </c>
      <c r="CI204" s="295" t="n">
        <v>17</v>
      </c>
      <c r="CJ204" s="295" t="n">
        <v>27</v>
      </c>
      <c r="CK204" s="310" t="n">
        <v>30</v>
      </c>
      <c r="CL204" s="295"/>
      <c r="CM204" s="295" t="s">
        <v>494</v>
      </c>
      <c r="CN204" s="295" t="n">
        <v>24</v>
      </c>
      <c r="CO204" s="295" t="n">
        <v>42</v>
      </c>
      <c r="CP204" s="295" t="n">
        <v>44</v>
      </c>
      <c r="CQ204" s="295" t="n">
        <v>67</v>
      </c>
      <c r="CR204" s="295" t="n">
        <v>108</v>
      </c>
      <c r="CS204" s="295" t="n">
        <v>162</v>
      </c>
      <c r="CT204" s="295" t="n">
        <v>213</v>
      </c>
      <c r="CU204" s="295" t="n">
        <v>239</v>
      </c>
      <c r="CV204" s="295" t="n">
        <v>325</v>
      </c>
      <c r="CW204" s="295" t="n">
        <v>385</v>
      </c>
      <c r="CX204" s="295" t="n">
        <v>542</v>
      </c>
      <c r="CY204" s="295" t="n">
        <v>651</v>
      </c>
      <c r="CZ204" s="295" t="n">
        <v>942</v>
      </c>
      <c r="DA204" s="310" t="n">
        <v>10</v>
      </c>
      <c r="DD204" s="322" t="s">
        <v>495</v>
      </c>
      <c r="DE204" s="322" t="n">
        <v>33</v>
      </c>
      <c r="DF204" s="322" t="n">
        <v>68</v>
      </c>
      <c r="DG204" s="322" t="n">
        <v>3</v>
      </c>
      <c r="DH204" s="322" t="n">
        <v>2</v>
      </c>
      <c r="DI204" s="322" t="n">
        <v>9</v>
      </c>
      <c r="DJ204" s="322" t="n">
        <v>10</v>
      </c>
      <c r="DK204" s="322" t="n">
        <v>18</v>
      </c>
      <c r="DL204" s="322" t="n">
        <v>46</v>
      </c>
      <c r="DM204" s="322" t="n">
        <v>86</v>
      </c>
      <c r="DN204" s="322" t="n">
        <v>272</v>
      </c>
      <c r="DO204" s="323" t="n">
        <v>592</v>
      </c>
      <c r="DQ204" s="322" t="s">
        <v>495</v>
      </c>
      <c r="DR204" s="322" t="n">
        <v>38</v>
      </c>
      <c r="DS204" s="322" t="n">
        <v>88</v>
      </c>
      <c r="DT204" s="322" t="n">
        <v>2</v>
      </c>
      <c r="DU204" s="322" t="n">
        <v>1</v>
      </c>
      <c r="DV204" s="322" t="n">
        <v>13</v>
      </c>
      <c r="DW204" s="322" t="n">
        <v>13</v>
      </c>
      <c r="DX204" s="322" t="n">
        <v>20</v>
      </c>
      <c r="DY204" s="322" t="n">
        <v>48</v>
      </c>
      <c r="DZ204" s="322" t="n">
        <v>106</v>
      </c>
      <c r="EA204" s="322" t="n">
        <v>381</v>
      </c>
      <c r="EB204" s="323" t="n">
        <v>636</v>
      </c>
      <c r="ED204" s="322" t="s">
        <v>495</v>
      </c>
      <c r="EE204" s="322" t="n">
        <v>28</v>
      </c>
      <c r="EF204" s="322" t="n">
        <v>47</v>
      </c>
      <c r="EG204" s="322" t="n">
        <v>4</v>
      </c>
      <c r="EH204" s="322" t="n">
        <v>2</v>
      </c>
      <c r="EI204" s="322" t="n">
        <v>4</v>
      </c>
      <c r="EJ204" s="322" t="n">
        <v>7</v>
      </c>
      <c r="EK204" s="322" t="n">
        <v>15</v>
      </c>
      <c r="EL204" s="322" t="n">
        <v>44</v>
      </c>
      <c r="EM204" s="322" t="n">
        <v>64</v>
      </c>
      <c r="EN204" s="322" t="n">
        <v>174</v>
      </c>
      <c r="EO204" s="323" t="n">
        <v>561</v>
      </c>
      <c r="ER204" s="322" t="s">
        <v>495</v>
      </c>
      <c r="ES204" s="322" t="n">
        <v>126212</v>
      </c>
      <c r="ET204" s="322" t="n">
        <v>12261</v>
      </c>
      <c r="EU204" s="322" t="n">
        <v>11924</v>
      </c>
      <c r="EV204" s="322" t="n">
        <v>12507</v>
      </c>
      <c r="EW204" s="322" t="n">
        <v>12588</v>
      </c>
      <c r="EX204" s="322" t="n">
        <v>10476</v>
      </c>
      <c r="EY204" s="322" t="n">
        <v>8884</v>
      </c>
      <c r="EZ204" s="322" t="n">
        <v>10054</v>
      </c>
      <c r="FA204" s="322" t="n">
        <v>9540</v>
      </c>
      <c r="FB204" s="322" t="n">
        <v>9616</v>
      </c>
      <c r="FC204" s="322" t="n">
        <v>9256</v>
      </c>
      <c r="FD204" s="322" t="n">
        <v>6839</v>
      </c>
      <c r="FE204" s="322" t="n">
        <v>4580</v>
      </c>
      <c r="FF204" s="322" t="n">
        <v>2949</v>
      </c>
      <c r="FG204" s="322" t="n">
        <v>1957</v>
      </c>
      <c r="FH204" s="322" t="n">
        <v>1312</v>
      </c>
      <c r="FI204" s="322" t="n">
        <v>832</v>
      </c>
      <c r="FJ204" s="323" t="n">
        <v>637</v>
      </c>
      <c r="FM204" s="322" t="s">
        <v>495</v>
      </c>
      <c r="FN204" s="322" t="n">
        <v>64233</v>
      </c>
      <c r="FO204" s="322" t="n">
        <v>6191</v>
      </c>
      <c r="FP204" s="322" t="n">
        <v>6079</v>
      </c>
      <c r="FQ204" s="322" t="n">
        <v>6323</v>
      </c>
      <c r="FR204" s="322" t="n">
        <v>6376</v>
      </c>
      <c r="FS204" s="322" t="n">
        <v>5445</v>
      </c>
      <c r="FT204" s="322" t="n">
        <v>4580</v>
      </c>
      <c r="FU204" s="322" t="n">
        <v>4958</v>
      </c>
      <c r="FV204" s="322" t="n">
        <v>4701</v>
      </c>
      <c r="FW204" s="322" t="n">
        <v>4918</v>
      </c>
      <c r="FX204" s="322" t="n">
        <v>4935</v>
      </c>
      <c r="FY204" s="322" t="n">
        <v>3604</v>
      </c>
      <c r="FZ204" s="322" t="n">
        <v>2425</v>
      </c>
      <c r="GA204" s="322" t="n">
        <v>1538</v>
      </c>
      <c r="GB204" s="322" t="n">
        <v>941</v>
      </c>
      <c r="GC204" s="322" t="n">
        <v>606</v>
      </c>
      <c r="GD204" s="322" t="n">
        <v>360</v>
      </c>
      <c r="GE204" s="323" t="n">
        <v>253</v>
      </c>
      <c r="GH204" s="322" t="s">
        <v>495</v>
      </c>
      <c r="GI204" s="322" t="n">
        <v>61979</v>
      </c>
      <c r="GJ204" s="322" t="n">
        <v>6070</v>
      </c>
      <c r="GK204" s="322" t="n">
        <v>5845</v>
      </c>
      <c r="GL204" s="322" t="n">
        <v>6184</v>
      </c>
      <c r="GM204" s="322" t="n">
        <v>6212</v>
      </c>
      <c r="GN204" s="322" t="n">
        <v>5031</v>
      </c>
      <c r="GO204" s="322" t="n">
        <v>4304</v>
      </c>
      <c r="GP204" s="322" t="n">
        <v>5096</v>
      </c>
      <c r="GQ204" s="322" t="n">
        <v>4839</v>
      </c>
      <c r="GR204" s="322" t="n">
        <v>4698</v>
      </c>
      <c r="GS204" s="322" t="n">
        <v>4321</v>
      </c>
      <c r="GT204" s="322" t="n">
        <v>3235</v>
      </c>
      <c r="GU204" s="322" t="n">
        <v>2155</v>
      </c>
      <c r="GV204" s="322" t="n">
        <v>1411</v>
      </c>
      <c r="GW204" s="322" t="n">
        <v>1016</v>
      </c>
      <c r="GX204" s="322" t="n">
        <v>706</v>
      </c>
      <c r="GY204" s="322" t="n">
        <v>472</v>
      </c>
      <c r="GZ204" s="323" t="n">
        <v>384</v>
      </c>
    </row>
    <row r="205" customFormat="false" ht="15" hidden="false" customHeight="false" outlineLevel="0" collapsed="false">
      <c r="A205" s="295" t="s">
        <v>495</v>
      </c>
      <c r="B205" s="295" t="n">
        <v>2629</v>
      </c>
      <c r="C205" s="295" t="n">
        <v>6</v>
      </c>
      <c r="D205" s="295" t="n">
        <v>386</v>
      </c>
      <c r="E205" s="295" t="n">
        <v>655</v>
      </c>
      <c r="F205" s="295" t="n">
        <v>755</v>
      </c>
      <c r="G205" s="295" t="n">
        <v>483</v>
      </c>
      <c r="H205" s="295" t="n">
        <v>265</v>
      </c>
      <c r="I205" s="295" t="n">
        <v>70</v>
      </c>
      <c r="J205" s="295" t="n">
        <v>6</v>
      </c>
      <c r="K205" s="295" t="n">
        <v>0</v>
      </c>
      <c r="L205" s="310" t="n">
        <v>3</v>
      </c>
      <c r="N205" s="295" t="s">
        <v>495</v>
      </c>
      <c r="O205" s="295" t="n">
        <v>415</v>
      </c>
      <c r="P205" s="295" t="n">
        <v>11</v>
      </c>
      <c r="Q205" s="295" t="n">
        <v>3</v>
      </c>
      <c r="R205" s="295" t="n">
        <v>4</v>
      </c>
      <c r="S205" s="295" t="n">
        <v>18</v>
      </c>
      <c r="T205" s="295" t="n">
        <v>1</v>
      </c>
      <c r="U205" s="295" t="n">
        <v>1</v>
      </c>
      <c r="V205" s="295" t="n">
        <v>0</v>
      </c>
      <c r="W205" s="295" t="n">
        <v>1</v>
      </c>
      <c r="X205" s="295" t="n">
        <v>2</v>
      </c>
      <c r="Y205" s="295" t="n">
        <v>2</v>
      </c>
      <c r="Z205" s="295" t="n">
        <v>8</v>
      </c>
      <c r="AA205" s="310" t="n">
        <v>12</v>
      </c>
      <c r="AB205" s="295"/>
      <c r="AC205" s="295" t="s">
        <v>495</v>
      </c>
      <c r="AD205" s="295" t="n">
        <v>7</v>
      </c>
      <c r="AE205" s="295" t="n">
        <v>12</v>
      </c>
      <c r="AF205" s="295" t="n">
        <v>13</v>
      </c>
      <c r="AG205" s="295" t="n">
        <v>21</v>
      </c>
      <c r="AH205" s="295" t="n">
        <v>35</v>
      </c>
      <c r="AI205" s="295" t="n">
        <v>39</v>
      </c>
      <c r="AJ205" s="295" t="n">
        <v>42</v>
      </c>
      <c r="AK205" s="295" t="n">
        <v>23</v>
      </c>
      <c r="AL205" s="295" t="n">
        <v>43</v>
      </c>
      <c r="AM205" s="295" t="n">
        <v>46</v>
      </c>
      <c r="AN205" s="295" t="n">
        <v>33</v>
      </c>
      <c r="AO205" s="295" t="n">
        <v>30</v>
      </c>
      <c r="AP205" s="295" t="n">
        <v>24</v>
      </c>
      <c r="AQ205" s="310" t="n">
        <v>2</v>
      </c>
      <c r="AS205" s="295" t="s">
        <v>495</v>
      </c>
      <c r="AT205" s="295" t="n">
        <v>242</v>
      </c>
      <c r="AU205" s="295" t="n">
        <v>8</v>
      </c>
      <c r="AV205" s="295" t="n">
        <v>1</v>
      </c>
      <c r="AW205" s="295" t="n">
        <v>3</v>
      </c>
      <c r="AX205" s="295" t="n">
        <v>12</v>
      </c>
      <c r="AY205" s="295" t="n">
        <v>1</v>
      </c>
      <c r="AZ205" s="295" t="n">
        <v>0</v>
      </c>
      <c r="BA205" s="295" t="n">
        <v>0</v>
      </c>
      <c r="BB205" s="295" t="n">
        <v>0</v>
      </c>
      <c r="BC205" s="295" t="n">
        <v>0</v>
      </c>
      <c r="BD205" s="295" t="n">
        <v>1</v>
      </c>
      <c r="BE205" s="295" t="n">
        <v>5</v>
      </c>
      <c r="BF205" s="310" t="n">
        <v>10</v>
      </c>
      <c r="BG205" s="295"/>
      <c r="BH205" s="295" t="s">
        <v>495</v>
      </c>
      <c r="BI205" s="295" t="n">
        <v>5</v>
      </c>
      <c r="BJ205" s="295" t="n">
        <v>7</v>
      </c>
      <c r="BK205" s="295" t="n">
        <v>8</v>
      </c>
      <c r="BL205" s="295" t="n">
        <v>11</v>
      </c>
      <c r="BM205" s="295" t="n">
        <v>24</v>
      </c>
      <c r="BN205" s="295" t="n">
        <v>17</v>
      </c>
      <c r="BO205" s="295" t="n">
        <v>27</v>
      </c>
      <c r="BP205" s="295" t="n">
        <v>15</v>
      </c>
      <c r="BQ205" s="295" t="n">
        <v>31</v>
      </c>
      <c r="BR205" s="295" t="n">
        <v>28</v>
      </c>
      <c r="BS205" s="295" t="n">
        <v>12</v>
      </c>
      <c r="BT205" s="295" t="n">
        <v>19</v>
      </c>
      <c r="BU205" s="295" t="n">
        <v>8</v>
      </c>
      <c r="BV205" s="310" t="n">
        <v>1</v>
      </c>
      <c r="BX205" s="295" t="s">
        <v>495</v>
      </c>
      <c r="BY205" s="295" t="n">
        <v>172</v>
      </c>
      <c r="BZ205" s="295" t="n">
        <v>3</v>
      </c>
      <c r="CA205" s="295" t="n">
        <v>2</v>
      </c>
      <c r="CB205" s="295" t="n">
        <v>1</v>
      </c>
      <c r="CC205" s="295" t="n">
        <v>6</v>
      </c>
      <c r="CD205" s="295" t="n">
        <v>0</v>
      </c>
      <c r="CE205" s="295" t="n">
        <v>1</v>
      </c>
      <c r="CF205" s="295" t="n">
        <v>0</v>
      </c>
      <c r="CG205" s="295" t="n">
        <v>1</v>
      </c>
      <c r="CH205" s="295" t="n">
        <v>2</v>
      </c>
      <c r="CI205" s="295" t="n">
        <v>1</v>
      </c>
      <c r="CJ205" s="295" t="n">
        <v>3</v>
      </c>
      <c r="CK205" s="310" t="n">
        <v>2</v>
      </c>
      <c r="CL205" s="295"/>
      <c r="CM205" s="295" t="s">
        <v>495</v>
      </c>
      <c r="CN205" s="295" t="n">
        <v>2</v>
      </c>
      <c r="CO205" s="295" t="n">
        <v>5</v>
      </c>
      <c r="CP205" s="295" t="n">
        <v>5</v>
      </c>
      <c r="CQ205" s="295" t="n">
        <v>9</v>
      </c>
      <c r="CR205" s="295" t="n">
        <v>11</v>
      </c>
      <c r="CS205" s="295" t="n">
        <v>22</v>
      </c>
      <c r="CT205" s="295" t="n">
        <v>15</v>
      </c>
      <c r="CU205" s="295" t="n">
        <v>8</v>
      </c>
      <c r="CV205" s="295" t="n">
        <v>12</v>
      </c>
      <c r="CW205" s="295" t="n">
        <v>18</v>
      </c>
      <c r="CX205" s="295" t="n">
        <v>21</v>
      </c>
      <c r="CY205" s="295" t="n">
        <v>11</v>
      </c>
      <c r="CZ205" s="295" t="n">
        <v>16</v>
      </c>
      <c r="DA205" s="310" t="n">
        <v>1</v>
      </c>
      <c r="DD205" s="219" t="s">
        <v>533</v>
      </c>
      <c r="DQ205" s="219" t="s">
        <v>533</v>
      </c>
      <c r="ED205" s="219" t="s">
        <v>533</v>
      </c>
    </row>
    <row r="206" customFormat="false" ht="15" hidden="false" customHeight="false" outlineLevel="0" collapsed="false">
      <c r="A206" s="295" t="s">
        <v>496</v>
      </c>
      <c r="B206" s="295" t="n">
        <v>318</v>
      </c>
      <c r="C206" s="295" t="n">
        <v>5</v>
      </c>
      <c r="D206" s="295" t="n">
        <v>46</v>
      </c>
      <c r="E206" s="295" t="n">
        <v>87</v>
      </c>
      <c r="F206" s="295" t="n">
        <v>84</v>
      </c>
      <c r="G206" s="295" t="n">
        <v>44</v>
      </c>
      <c r="H206" s="295" t="n">
        <v>30</v>
      </c>
      <c r="I206" s="295" t="n">
        <v>18</v>
      </c>
      <c r="J206" s="295" t="n">
        <v>2</v>
      </c>
      <c r="K206" s="295" t="n">
        <v>0</v>
      </c>
      <c r="L206" s="310" t="n">
        <v>2</v>
      </c>
      <c r="N206" s="295" t="s">
        <v>544</v>
      </c>
      <c r="O206" s="295" t="n">
        <v>228</v>
      </c>
      <c r="P206" s="295" t="n">
        <v>5</v>
      </c>
      <c r="Q206" s="295" t="n">
        <v>0</v>
      </c>
      <c r="R206" s="295" t="n">
        <v>2</v>
      </c>
      <c r="S206" s="295" t="n">
        <v>7</v>
      </c>
      <c r="T206" s="295" t="n">
        <v>4</v>
      </c>
      <c r="U206" s="295" t="n">
        <v>1</v>
      </c>
      <c r="V206" s="295" t="n">
        <v>2</v>
      </c>
      <c r="W206" s="295" t="n">
        <v>1</v>
      </c>
      <c r="X206" s="295" t="n">
        <v>1</v>
      </c>
      <c r="Y206" s="295" t="n">
        <v>9</v>
      </c>
      <c r="Z206" s="295" t="n">
        <v>10</v>
      </c>
      <c r="AA206" s="310" t="n">
        <v>13</v>
      </c>
      <c r="AB206" s="295"/>
      <c r="AC206" s="295" t="s">
        <v>544</v>
      </c>
      <c r="AD206" s="295" t="n">
        <v>8</v>
      </c>
      <c r="AE206" s="295" t="n">
        <v>8</v>
      </c>
      <c r="AF206" s="295" t="n">
        <v>13</v>
      </c>
      <c r="AG206" s="295" t="n">
        <v>11</v>
      </c>
      <c r="AH206" s="295" t="n">
        <v>13</v>
      </c>
      <c r="AI206" s="295" t="n">
        <v>11</v>
      </c>
      <c r="AJ206" s="295" t="n">
        <v>17</v>
      </c>
      <c r="AK206" s="295" t="n">
        <v>15</v>
      </c>
      <c r="AL206" s="295" t="n">
        <v>17</v>
      </c>
      <c r="AM206" s="295" t="n">
        <v>17</v>
      </c>
      <c r="AN206" s="295" t="n">
        <v>21</v>
      </c>
      <c r="AO206" s="295" t="n">
        <v>10</v>
      </c>
      <c r="AP206" s="295" t="n">
        <v>18</v>
      </c>
      <c r="AQ206" s="310" t="n">
        <v>1</v>
      </c>
      <c r="AS206" s="295" t="s">
        <v>544</v>
      </c>
      <c r="AT206" s="295" t="n">
        <v>147</v>
      </c>
      <c r="AU206" s="295" t="n">
        <v>3</v>
      </c>
      <c r="AV206" s="295" t="n">
        <v>0</v>
      </c>
      <c r="AW206" s="295" t="n">
        <v>1</v>
      </c>
      <c r="AX206" s="295" t="n">
        <v>4</v>
      </c>
      <c r="AY206" s="295" t="n">
        <v>3</v>
      </c>
      <c r="AZ206" s="295" t="n">
        <v>1</v>
      </c>
      <c r="BA206" s="295" t="n">
        <v>1</v>
      </c>
      <c r="BB206" s="295" t="n">
        <v>1</v>
      </c>
      <c r="BC206" s="295" t="n">
        <v>1</v>
      </c>
      <c r="BD206" s="295" t="n">
        <v>5</v>
      </c>
      <c r="BE206" s="295" t="n">
        <v>9</v>
      </c>
      <c r="BF206" s="310" t="n">
        <v>10</v>
      </c>
      <c r="BG206" s="295"/>
      <c r="BH206" s="295" t="s">
        <v>544</v>
      </c>
      <c r="BI206" s="295" t="n">
        <v>6</v>
      </c>
      <c r="BJ206" s="295" t="n">
        <v>6</v>
      </c>
      <c r="BK206" s="295" t="n">
        <v>9</v>
      </c>
      <c r="BL206" s="295" t="n">
        <v>6</v>
      </c>
      <c r="BM206" s="295" t="n">
        <v>7</v>
      </c>
      <c r="BN206" s="295" t="n">
        <v>7</v>
      </c>
      <c r="BO206" s="295" t="n">
        <v>11</v>
      </c>
      <c r="BP206" s="295" t="n">
        <v>9</v>
      </c>
      <c r="BQ206" s="295" t="n">
        <v>10</v>
      </c>
      <c r="BR206" s="295" t="n">
        <v>13</v>
      </c>
      <c r="BS206" s="295" t="n">
        <v>12</v>
      </c>
      <c r="BT206" s="295" t="n">
        <v>9</v>
      </c>
      <c r="BU206" s="295" t="n">
        <v>7</v>
      </c>
      <c r="BV206" s="310" t="n">
        <v>0</v>
      </c>
      <c r="BX206" s="295" t="s">
        <v>544</v>
      </c>
      <c r="BY206" s="295" t="n">
        <v>81</v>
      </c>
      <c r="BZ206" s="295" t="n">
        <v>2</v>
      </c>
      <c r="CA206" s="295" t="n">
        <v>0</v>
      </c>
      <c r="CB206" s="295" t="n">
        <v>1</v>
      </c>
      <c r="CC206" s="295" t="n">
        <v>3</v>
      </c>
      <c r="CD206" s="295" t="n">
        <v>1</v>
      </c>
      <c r="CE206" s="295" t="n">
        <v>0</v>
      </c>
      <c r="CF206" s="295" t="n">
        <v>1</v>
      </c>
      <c r="CG206" s="295" t="n">
        <v>0</v>
      </c>
      <c r="CH206" s="295" t="n">
        <v>0</v>
      </c>
      <c r="CI206" s="295" t="n">
        <v>4</v>
      </c>
      <c r="CJ206" s="295" t="n">
        <v>1</v>
      </c>
      <c r="CK206" s="310" t="n">
        <v>3</v>
      </c>
      <c r="CL206" s="295"/>
      <c r="CM206" s="295" t="s">
        <v>544</v>
      </c>
      <c r="CN206" s="295" t="n">
        <v>2</v>
      </c>
      <c r="CO206" s="295" t="n">
        <v>2</v>
      </c>
      <c r="CP206" s="295" t="n">
        <v>4</v>
      </c>
      <c r="CQ206" s="295" t="n">
        <v>5</v>
      </c>
      <c r="CR206" s="295" t="n">
        <v>6</v>
      </c>
      <c r="CS206" s="295" t="n">
        <v>4</v>
      </c>
      <c r="CT206" s="295" t="n">
        <v>6</v>
      </c>
      <c r="CU206" s="295" t="n">
        <v>6</v>
      </c>
      <c r="CV206" s="295" t="n">
        <v>7</v>
      </c>
      <c r="CW206" s="295" t="n">
        <v>4</v>
      </c>
      <c r="CX206" s="295" t="n">
        <v>9</v>
      </c>
      <c r="CY206" s="295" t="n">
        <v>1</v>
      </c>
      <c r="CZ206" s="295" t="n">
        <v>11</v>
      </c>
      <c r="DA206" s="310" t="n">
        <v>1</v>
      </c>
      <c r="DD206" s="219" t="s">
        <v>500</v>
      </c>
      <c r="DQ206" s="219" t="s">
        <v>500</v>
      </c>
      <c r="ED206" s="219" t="s">
        <v>500</v>
      </c>
    </row>
    <row r="207" customFormat="false" ht="15" hidden="false" customHeight="false" outlineLevel="0" collapsed="false">
      <c r="A207" s="322" t="s">
        <v>498</v>
      </c>
      <c r="B207" s="322" t="n">
        <v>1717</v>
      </c>
      <c r="C207" s="322" t="n">
        <v>12</v>
      </c>
      <c r="D207" s="322" t="n">
        <v>185</v>
      </c>
      <c r="E207" s="322" t="n">
        <v>318</v>
      </c>
      <c r="F207" s="322" t="n">
        <v>255</v>
      </c>
      <c r="G207" s="322" t="n">
        <v>225</v>
      </c>
      <c r="H207" s="322" t="n">
        <v>121</v>
      </c>
      <c r="I207" s="322" t="n">
        <v>26</v>
      </c>
      <c r="J207" s="322" t="n">
        <v>5</v>
      </c>
      <c r="K207" s="322" t="n">
        <v>0</v>
      </c>
      <c r="L207" s="323" t="n">
        <v>570</v>
      </c>
      <c r="N207" s="322" t="s">
        <v>498</v>
      </c>
      <c r="O207" s="322" t="n">
        <v>882</v>
      </c>
      <c r="P207" s="322" t="n">
        <v>19</v>
      </c>
      <c r="Q207" s="322" t="n">
        <v>9</v>
      </c>
      <c r="R207" s="322" t="n">
        <v>7</v>
      </c>
      <c r="S207" s="322" t="n">
        <v>35</v>
      </c>
      <c r="T207" s="322" t="n">
        <v>4</v>
      </c>
      <c r="U207" s="322" t="n">
        <v>1</v>
      </c>
      <c r="V207" s="322" t="n">
        <v>0</v>
      </c>
      <c r="W207" s="322" t="n">
        <v>1</v>
      </c>
      <c r="X207" s="322" t="n">
        <v>2</v>
      </c>
      <c r="Y207" s="322" t="n">
        <v>3</v>
      </c>
      <c r="Z207" s="322" t="n">
        <v>12</v>
      </c>
      <c r="AA207" s="323" t="n">
        <v>24</v>
      </c>
      <c r="AB207" s="322"/>
      <c r="AC207" s="322" t="s">
        <v>498</v>
      </c>
      <c r="AD207" s="322" t="n">
        <v>29</v>
      </c>
      <c r="AE207" s="322" t="n">
        <v>31</v>
      </c>
      <c r="AF207" s="322" t="n">
        <v>40</v>
      </c>
      <c r="AG207" s="322" t="n">
        <v>50</v>
      </c>
      <c r="AH207" s="322" t="n">
        <v>49</v>
      </c>
      <c r="AI207" s="322" t="n">
        <v>79</v>
      </c>
      <c r="AJ207" s="322" t="n">
        <v>76</v>
      </c>
      <c r="AK207" s="322" t="n">
        <v>102</v>
      </c>
      <c r="AL207" s="322" t="n">
        <v>75</v>
      </c>
      <c r="AM207" s="322" t="n">
        <v>59</v>
      </c>
      <c r="AN207" s="322" t="n">
        <v>60</v>
      </c>
      <c r="AO207" s="322" t="n">
        <v>50</v>
      </c>
      <c r="AP207" s="322" t="n">
        <v>66</v>
      </c>
      <c r="AQ207" s="323" t="n">
        <v>34</v>
      </c>
      <c r="AS207" s="322" t="s">
        <v>498</v>
      </c>
      <c r="AT207" s="322" t="n">
        <v>660</v>
      </c>
      <c r="AU207" s="322" t="n">
        <v>13</v>
      </c>
      <c r="AV207" s="322" t="n">
        <v>5</v>
      </c>
      <c r="AW207" s="322" t="n">
        <v>5</v>
      </c>
      <c r="AX207" s="322" t="n">
        <v>23</v>
      </c>
      <c r="AY207" s="322" t="n">
        <v>3</v>
      </c>
      <c r="AZ207" s="322" t="n">
        <v>0</v>
      </c>
      <c r="BA207" s="322" t="n">
        <v>0</v>
      </c>
      <c r="BB207" s="322" t="n">
        <v>0</v>
      </c>
      <c r="BC207" s="322" t="n">
        <v>1</v>
      </c>
      <c r="BD207" s="322" t="n">
        <v>3</v>
      </c>
      <c r="BE207" s="322" t="n">
        <v>11</v>
      </c>
      <c r="BF207" s="323" t="n">
        <v>19</v>
      </c>
      <c r="BG207" s="322"/>
      <c r="BH207" s="322" t="s">
        <v>498</v>
      </c>
      <c r="BI207" s="322" t="n">
        <v>21</v>
      </c>
      <c r="BJ207" s="322" t="n">
        <v>28</v>
      </c>
      <c r="BK207" s="322" t="n">
        <v>35</v>
      </c>
      <c r="BL207" s="322" t="n">
        <v>38</v>
      </c>
      <c r="BM207" s="322" t="n">
        <v>40</v>
      </c>
      <c r="BN207" s="322" t="n">
        <v>62</v>
      </c>
      <c r="BO207" s="322" t="n">
        <v>70</v>
      </c>
      <c r="BP207" s="322" t="n">
        <v>81</v>
      </c>
      <c r="BQ207" s="322" t="n">
        <v>63</v>
      </c>
      <c r="BR207" s="322" t="n">
        <v>45</v>
      </c>
      <c r="BS207" s="322" t="n">
        <v>41</v>
      </c>
      <c r="BT207" s="322" t="n">
        <v>25</v>
      </c>
      <c r="BU207" s="322" t="n">
        <v>33</v>
      </c>
      <c r="BV207" s="323" t="n">
        <v>18</v>
      </c>
      <c r="BX207" s="322" t="s">
        <v>498</v>
      </c>
      <c r="BY207" s="322" t="n">
        <v>207</v>
      </c>
      <c r="BZ207" s="322" t="n">
        <v>6</v>
      </c>
      <c r="CA207" s="322" t="n">
        <v>4</v>
      </c>
      <c r="CB207" s="322" t="n">
        <v>2</v>
      </c>
      <c r="CC207" s="322" t="n">
        <v>12</v>
      </c>
      <c r="CD207" s="322" t="n">
        <v>1</v>
      </c>
      <c r="CE207" s="322" t="n">
        <v>1</v>
      </c>
      <c r="CF207" s="322" t="n">
        <v>0</v>
      </c>
      <c r="CG207" s="322" t="n">
        <v>1</v>
      </c>
      <c r="CH207" s="322" t="n">
        <v>1</v>
      </c>
      <c r="CI207" s="322" t="n">
        <v>0</v>
      </c>
      <c r="CJ207" s="322" t="n">
        <v>1</v>
      </c>
      <c r="CK207" s="323" t="n">
        <v>4</v>
      </c>
      <c r="CL207" s="322"/>
      <c r="CM207" s="322" t="s">
        <v>498</v>
      </c>
      <c r="CN207" s="322" t="n">
        <v>8</v>
      </c>
      <c r="CO207" s="322" t="n">
        <v>3</v>
      </c>
      <c r="CP207" s="322" t="n">
        <v>5</v>
      </c>
      <c r="CQ207" s="322" t="n">
        <v>12</v>
      </c>
      <c r="CR207" s="322" t="n">
        <v>9</v>
      </c>
      <c r="CS207" s="322" t="n">
        <v>15</v>
      </c>
      <c r="CT207" s="322" t="n">
        <v>6</v>
      </c>
      <c r="CU207" s="322" t="n">
        <v>21</v>
      </c>
      <c r="CV207" s="322" t="n">
        <v>8</v>
      </c>
      <c r="CW207" s="322" t="n">
        <v>14</v>
      </c>
      <c r="CX207" s="322" t="n">
        <v>19</v>
      </c>
      <c r="CY207" s="322" t="n">
        <v>24</v>
      </c>
      <c r="CZ207" s="322" t="n">
        <v>33</v>
      </c>
      <c r="DA207" s="323" t="n">
        <v>9</v>
      </c>
      <c r="DD207" s="219" t="s">
        <v>527</v>
      </c>
      <c r="DQ207" s="219" t="s">
        <v>499</v>
      </c>
      <c r="ED207" s="219" t="s">
        <v>499</v>
      </c>
    </row>
    <row r="208" customFormat="false" ht="15" hidden="false" customHeight="false" outlineLevel="0" collapsed="false">
      <c r="DD208" s="219" t="s">
        <v>545</v>
      </c>
    </row>
    <row r="212" customFormat="false" ht="15" hidden="false" customHeight="false" outlineLevel="0" collapsed="false">
      <c r="A212" s="289" t="n">
        <v>2009</v>
      </c>
      <c r="B212" s="289" t="n">
        <v>2009</v>
      </c>
      <c r="C212" s="289" t="n">
        <v>2009</v>
      </c>
      <c r="D212" s="289" t="n">
        <v>2009</v>
      </c>
      <c r="E212" s="289" t="n">
        <v>2009</v>
      </c>
      <c r="F212" s="289" t="n">
        <v>2009</v>
      </c>
      <c r="G212" s="289" t="n">
        <v>2009</v>
      </c>
      <c r="H212" s="289" t="n">
        <v>2009</v>
      </c>
      <c r="I212" s="289" t="n">
        <v>2009</v>
      </c>
      <c r="J212" s="289" t="n">
        <v>2009</v>
      </c>
      <c r="K212" s="289" t="n">
        <v>2009</v>
      </c>
      <c r="L212" s="289" t="n">
        <v>2009</v>
      </c>
      <c r="M212" s="289" t="n">
        <v>2009</v>
      </c>
      <c r="N212" s="289" t="n">
        <v>2009</v>
      </c>
      <c r="O212" s="289" t="n">
        <v>2009</v>
      </c>
      <c r="P212" s="289" t="n">
        <v>2009</v>
      </c>
      <c r="Q212" s="289" t="n">
        <v>2009</v>
      </c>
      <c r="R212" s="289" t="n">
        <v>2009</v>
      </c>
      <c r="S212" s="289" t="n">
        <v>2009</v>
      </c>
      <c r="T212" s="289" t="n">
        <v>2009</v>
      </c>
      <c r="U212" s="289" t="n">
        <v>2009</v>
      </c>
      <c r="V212" s="289" t="n">
        <v>2009</v>
      </c>
      <c r="W212" s="289" t="n">
        <v>2009</v>
      </c>
      <c r="X212" s="289" t="n">
        <v>2009</v>
      </c>
      <c r="Y212" s="289" t="n">
        <v>2009</v>
      </c>
      <c r="Z212" s="289" t="n">
        <v>2009</v>
      </c>
      <c r="AA212" s="289" t="n">
        <v>2009</v>
      </c>
      <c r="AB212" s="289"/>
      <c r="AC212" s="289" t="n">
        <v>2009</v>
      </c>
      <c r="AD212" s="289" t="n">
        <v>2009</v>
      </c>
      <c r="AE212" s="289" t="n">
        <v>2009</v>
      </c>
      <c r="AF212" s="289" t="n">
        <v>2009</v>
      </c>
      <c r="AG212" s="289" t="n">
        <v>2009</v>
      </c>
      <c r="AH212" s="289" t="n">
        <v>2009</v>
      </c>
      <c r="AI212" s="289" t="n">
        <v>2009</v>
      </c>
      <c r="AJ212" s="289" t="n">
        <v>2009</v>
      </c>
      <c r="AK212" s="289" t="n">
        <v>2009</v>
      </c>
      <c r="AL212" s="289" t="n">
        <v>2009</v>
      </c>
      <c r="AM212" s="289" t="n">
        <v>2009</v>
      </c>
      <c r="AN212" s="289" t="n">
        <v>2009</v>
      </c>
      <c r="AO212" s="289" t="n">
        <v>2009</v>
      </c>
      <c r="AP212" s="289" t="n">
        <v>2009</v>
      </c>
      <c r="AQ212" s="289" t="n">
        <v>2009</v>
      </c>
      <c r="AR212" s="289" t="n">
        <v>2009</v>
      </c>
      <c r="AS212" s="289" t="n">
        <v>2009</v>
      </c>
      <c r="AT212" s="289" t="n">
        <v>2009</v>
      </c>
      <c r="AU212" s="289" t="n">
        <v>2009</v>
      </c>
      <c r="AV212" s="289" t="n">
        <v>2009</v>
      </c>
      <c r="AW212" s="289" t="n">
        <v>2009</v>
      </c>
      <c r="AX212" s="289" t="n">
        <v>2009</v>
      </c>
      <c r="AY212" s="289" t="n">
        <v>2009</v>
      </c>
      <c r="AZ212" s="289" t="n">
        <v>2009</v>
      </c>
      <c r="BA212" s="289" t="n">
        <v>2009</v>
      </c>
      <c r="BB212" s="289" t="n">
        <v>2009</v>
      </c>
      <c r="BC212" s="289" t="n">
        <v>2009</v>
      </c>
      <c r="BD212" s="289" t="n">
        <v>2009</v>
      </c>
      <c r="BE212" s="289" t="n">
        <v>2009</v>
      </c>
      <c r="BF212" s="289" t="n">
        <v>2009</v>
      </c>
      <c r="BG212" s="289"/>
      <c r="BH212" s="289" t="n">
        <v>2009</v>
      </c>
      <c r="BI212" s="289" t="n">
        <v>2009</v>
      </c>
      <c r="BJ212" s="289" t="n">
        <v>2009</v>
      </c>
      <c r="BK212" s="289" t="n">
        <v>2009</v>
      </c>
      <c r="BL212" s="289" t="n">
        <v>2009</v>
      </c>
      <c r="BM212" s="289" t="n">
        <v>2009</v>
      </c>
      <c r="BN212" s="289" t="n">
        <v>2009</v>
      </c>
      <c r="BO212" s="289" t="n">
        <v>2009</v>
      </c>
      <c r="BP212" s="289" t="n">
        <v>2009</v>
      </c>
      <c r="BQ212" s="289" t="n">
        <v>2009</v>
      </c>
      <c r="BR212" s="289" t="n">
        <v>2009</v>
      </c>
      <c r="BS212" s="289" t="n">
        <v>2009</v>
      </c>
      <c r="BT212" s="289" t="n">
        <v>2009</v>
      </c>
      <c r="BU212" s="289" t="n">
        <v>2009</v>
      </c>
      <c r="BV212" s="289" t="n">
        <v>2009</v>
      </c>
      <c r="BW212" s="289" t="n">
        <v>2009</v>
      </c>
      <c r="BX212" s="289" t="n">
        <v>2009</v>
      </c>
      <c r="BY212" s="289" t="n">
        <v>2009</v>
      </c>
      <c r="BZ212" s="289" t="n">
        <v>2009</v>
      </c>
      <c r="CA212" s="289" t="n">
        <v>2009</v>
      </c>
      <c r="CB212" s="289" t="n">
        <v>2009</v>
      </c>
      <c r="CC212" s="289" t="n">
        <v>2009</v>
      </c>
      <c r="CD212" s="289" t="n">
        <v>2009</v>
      </c>
      <c r="CE212" s="289" t="n">
        <v>2009</v>
      </c>
      <c r="CF212" s="289" t="n">
        <v>2009</v>
      </c>
      <c r="CG212" s="289" t="n">
        <v>2009</v>
      </c>
      <c r="CH212" s="289" t="n">
        <v>2009</v>
      </c>
      <c r="CI212" s="289" t="n">
        <v>2009</v>
      </c>
      <c r="CJ212" s="289" t="n">
        <v>2009</v>
      </c>
      <c r="CK212" s="289" t="n">
        <v>2009</v>
      </c>
      <c r="CL212" s="289"/>
      <c r="CM212" s="289" t="n">
        <v>2009</v>
      </c>
      <c r="CN212" s="289" t="n">
        <v>2009</v>
      </c>
      <c r="CO212" s="289" t="n">
        <v>2009</v>
      </c>
      <c r="CP212" s="289" t="n">
        <v>2009</v>
      </c>
      <c r="CQ212" s="289" t="n">
        <v>2009</v>
      </c>
      <c r="CR212" s="289" t="n">
        <v>2009</v>
      </c>
      <c r="CS212" s="289" t="n">
        <v>2009</v>
      </c>
      <c r="CT212" s="289" t="n">
        <v>2009</v>
      </c>
      <c r="CU212" s="289" t="n">
        <v>2009</v>
      </c>
      <c r="CV212" s="289" t="n">
        <v>2009</v>
      </c>
      <c r="CW212" s="289" t="n">
        <v>2009</v>
      </c>
      <c r="CX212" s="289" t="n">
        <v>2009</v>
      </c>
      <c r="CY212" s="289" t="n">
        <v>2009</v>
      </c>
      <c r="CZ212" s="289" t="n">
        <v>2009</v>
      </c>
      <c r="DA212" s="289" t="n">
        <v>2009</v>
      </c>
      <c r="DB212" s="289" t="n">
        <v>2009</v>
      </c>
      <c r="DC212" s="289" t="n">
        <v>2009</v>
      </c>
      <c r="DD212" s="289" t="n">
        <v>2009</v>
      </c>
      <c r="DE212" s="289" t="n">
        <v>2009</v>
      </c>
      <c r="DF212" s="289" t="n">
        <v>2009</v>
      </c>
      <c r="DG212" s="289" t="n">
        <v>2009</v>
      </c>
      <c r="DH212" s="289" t="n">
        <v>2009</v>
      </c>
      <c r="DI212" s="289" t="n">
        <v>2009</v>
      </c>
      <c r="DJ212" s="289" t="n">
        <v>2009</v>
      </c>
      <c r="DK212" s="289" t="n">
        <v>2009</v>
      </c>
      <c r="DL212" s="289" t="n">
        <v>2009</v>
      </c>
      <c r="DM212" s="289" t="n">
        <v>2009</v>
      </c>
      <c r="DN212" s="289" t="n">
        <v>2009</v>
      </c>
      <c r="DO212" s="289" t="n">
        <v>2009</v>
      </c>
      <c r="DP212" s="289" t="n">
        <v>2009</v>
      </c>
      <c r="DQ212" s="289" t="n">
        <v>2009</v>
      </c>
      <c r="DR212" s="289" t="n">
        <v>2009</v>
      </c>
      <c r="DS212" s="289" t="n">
        <v>2009</v>
      </c>
      <c r="DT212" s="289" t="n">
        <v>2009</v>
      </c>
      <c r="DU212" s="289" t="n">
        <v>2009</v>
      </c>
      <c r="DV212" s="289" t="n">
        <v>2009</v>
      </c>
      <c r="DW212" s="289" t="n">
        <v>2009</v>
      </c>
      <c r="DX212" s="289" t="n">
        <v>2009</v>
      </c>
      <c r="DY212" s="289" t="n">
        <v>2009</v>
      </c>
      <c r="DZ212" s="289" t="n">
        <v>2009</v>
      </c>
      <c r="EA212" s="289" t="n">
        <v>2009</v>
      </c>
      <c r="EB212" s="289" t="n">
        <v>2009</v>
      </c>
      <c r="EC212" s="289" t="n">
        <v>2009</v>
      </c>
      <c r="ED212" s="289" t="n">
        <v>2009</v>
      </c>
      <c r="EE212" s="289" t="n">
        <v>2009</v>
      </c>
      <c r="EF212" s="289" t="n">
        <v>2009</v>
      </c>
      <c r="EG212" s="289" t="n">
        <v>2009</v>
      </c>
      <c r="EH212" s="289" t="n">
        <v>2009</v>
      </c>
      <c r="EI212" s="289" t="n">
        <v>2009</v>
      </c>
      <c r="EJ212" s="289" t="n">
        <v>2009</v>
      </c>
      <c r="EK212" s="289" t="n">
        <v>2009</v>
      </c>
      <c r="EL212" s="289" t="n">
        <v>2009</v>
      </c>
      <c r="EM212" s="289" t="n">
        <v>2009</v>
      </c>
      <c r="EN212" s="289" t="n">
        <v>2009</v>
      </c>
      <c r="EO212" s="289" t="n">
        <v>2009</v>
      </c>
      <c r="EP212" s="289" t="n">
        <v>2009</v>
      </c>
      <c r="EQ212" s="289" t="n">
        <v>2009</v>
      </c>
      <c r="ER212" s="289" t="n">
        <v>2009</v>
      </c>
      <c r="ES212" s="289" t="n">
        <v>2009</v>
      </c>
      <c r="ET212" s="289" t="n">
        <v>2009</v>
      </c>
      <c r="EU212" s="289" t="n">
        <v>2009</v>
      </c>
      <c r="EV212" s="289" t="n">
        <v>2009</v>
      </c>
      <c r="EW212" s="289" t="n">
        <v>2009</v>
      </c>
      <c r="EX212" s="289" t="n">
        <v>2009</v>
      </c>
      <c r="EY212" s="289" t="n">
        <v>2009</v>
      </c>
      <c r="EZ212" s="289" t="n">
        <v>2009</v>
      </c>
      <c r="FA212" s="289" t="n">
        <v>2009</v>
      </c>
      <c r="FB212" s="289" t="n">
        <v>2009</v>
      </c>
      <c r="FC212" s="289" t="n">
        <v>2009</v>
      </c>
      <c r="FD212" s="289" t="n">
        <v>2009</v>
      </c>
      <c r="FE212" s="289" t="n">
        <v>2009</v>
      </c>
      <c r="FF212" s="289" t="n">
        <v>2009</v>
      </c>
      <c r="FG212" s="289" t="n">
        <v>2009</v>
      </c>
      <c r="FH212" s="289" t="n">
        <v>2009</v>
      </c>
      <c r="FI212" s="289" t="n">
        <v>2009</v>
      </c>
      <c r="FJ212" s="289" t="n">
        <v>2009</v>
      </c>
      <c r="FK212" s="289" t="n">
        <v>2009</v>
      </c>
      <c r="FL212" s="289" t="n">
        <v>2009</v>
      </c>
      <c r="FM212" s="289" t="n">
        <v>2009</v>
      </c>
      <c r="FN212" s="289" t="n">
        <v>2009</v>
      </c>
      <c r="FO212" s="289" t="n">
        <v>2009</v>
      </c>
      <c r="FP212" s="289" t="n">
        <v>2009</v>
      </c>
      <c r="FQ212" s="289" t="n">
        <v>2009</v>
      </c>
      <c r="FR212" s="289" t="n">
        <v>2009</v>
      </c>
      <c r="FS212" s="289" t="n">
        <v>2009</v>
      </c>
      <c r="FT212" s="289" t="n">
        <v>2009</v>
      </c>
      <c r="FU212" s="289" t="n">
        <v>2009</v>
      </c>
      <c r="FV212" s="289" t="n">
        <v>2009</v>
      </c>
      <c r="FW212" s="289" t="n">
        <v>2009</v>
      </c>
      <c r="FX212" s="289" t="n">
        <v>2009</v>
      </c>
      <c r="FY212" s="289" t="n">
        <v>2009</v>
      </c>
      <c r="FZ212" s="289" t="n">
        <v>2009</v>
      </c>
      <c r="GA212" s="289" t="n">
        <v>2009</v>
      </c>
      <c r="GB212" s="289" t="n">
        <v>2009</v>
      </c>
      <c r="GC212" s="289" t="n">
        <v>2009</v>
      </c>
      <c r="GD212" s="289" t="n">
        <v>2009</v>
      </c>
      <c r="GE212" s="289" t="n">
        <v>2009</v>
      </c>
      <c r="GF212" s="289" t="n">
        <v>2009</v>
      </c>
      <c r="GG212" s="289" t="n">
        <v>2009</v>
      </c>
      <c r="GH212" s="289" t="n">
        <v>2009</v>
      </c>
      <c r="GI212" s="289" t="n">
        <v>2009</v>
      </c>
      <c r="GJ212" s="289" t="n">
        <v>2009</v>
      </c>
      <c r="GK212" s="289" t="n">
        <v>2009</v>
      </c>
      <c r="GL212" s="289" t="n">
        <v>2009</v>
      </c>
      <c r="GM212" s="289" t="n">
        <v>2009</v>
      </c>
      <c r="GN212" s="289" t="n">
        <v>2009</v>
      </c>
      <c r="GO212" s="289" t="n">
        <v>2009</v>
      </c>
      <c r="GP212" s="289" t="n">
        <v>2009</v>
      </c>
      <c r="GQ212" s="289" t="n">
        <v>2009</v>
      </c>
      <c r="GR212" s="289" t="n">
        <v>2009</v>
      </c>
      <c r="GS212" s="289" t="n">
        <v>2009</v>
      </c>
      <c r="GT212" s="289" t="n">
        <v>2009</v>
      </c>
      <c r="GU212" s="289" t="n">
        <v>2009</v>
      </c>
      <c r="GV212" s="289" t="n">
        <v>2009</v>
      </c>
      <c r="GW212" s="289" t="n">
        <v>2009</v>
      </c>
      <c r="GX212" s="289" t="n">
        <v>2009</v>
      </c>
      <c r="GY212" s="289" t="n">
        <v>2009</v>
      </c>
      <c r="GZ212" s="289" t="n">
        <v>2009</v>
      </c>
      <c r="HA212" s="289" t="n">
        <v>2009</v>
      </c>
      <c r="HB212" s="289" t="n">
        <v>2009</v>
      </c>
      <c r="HC212" s="289" t="n">
        <v>2009</v>
      </c>
      <c r="HD212" s="289" t="n">
        <v>2009</v>
      </c>
      <c r="HE212" s="289" t="n">
        <v>2009</v>
      </c>
      <c r="HF212" s="289" t="n">
        <v>2009</v>
      </c>
      <c r="HG212" s="289" t="n">
        <v>2009</v>
      </c>
      <c r="HH212" s="289" t="n">
        <v>2009</v>
      </c>
    </row>
    <row r="213" customFormat="false" ht="15" hidden="false" customHeight="false" outlineLevel="0" collapsed="false">
      <c r="DD213" s="325" t="s">
        <v>503</v>
      </c>
      <c r="DJ213" s="0" t="s">
        <v>528</v>
      </c>
      <c r="DQ213" s="325" t="s">
        <v>408</v>
      </c>
      <c r="ED213" s="325" t="s">
        <v>409</v>
      </c>
    </row>
    <row r="214" customFormat="false" ht="75" hidden="false" customHeight="false" outlineLevel="0" collapsed="false">
      <c r="A214" s="293" t="s">
        <v>519</v>
      </c>
      <c r="B214" s="297" t="s">
        <v>546</v>
      </c>
      <c r="C214" s="296" t="s">
        <v>520</v>
      </c>
      <c r="Q214" s="0" t="s">
        <v>542</v>
      </c>
      <c r="AW214" s="0" t="s">
        <v>537</v>
      </c>
      <c r="CA214" s="0" t="s">
        <v>538</v>
      </c>
      <c r="DD214" s="297" t="s">
        <v>547</v>
      </c>
      <c r="DE214" s="293" t="s">
        <v>403</v>
      </c>
      <c r="DF214" s="293"/>
      <c r="DG214" s="298"/>
      <c r="DH214" s="298"/>
      <c r="DI214" s="298"/>
      <c r="DJ214" s="298" t="s">
        <v>445</v>
      </c>
      <c r="DK214" s="298" t="s">
        <v>446</v>
      </c>
      <c r="DL214" s="298"/>
      <c r="DM214" s="298"/>
      <c r="DN214" s="298"/>
      <c r="DO214" s="299"/>
      <c r="DQ214" s="297" t="s">
        <v>547</v>
      </c>
      <c r="DR214" s="293" t="s">
        <v>403</v>
      </c>
      <c r="DS214" s="293"/>
      <c r="DT214" s="298"/>
      <c r="DU214" s="298"/>
      <c r="DV214" s="298"/>
      <c r="DW214" s="298" t="s">
        <v>445</v>
      </c>
      <c r="DX214" s="298" t="s">
        <v>446</v>
      </c>
      <c r="DY214" s="298"/>
      <c r="DZ214" s="298"/>
      <c r="EA214" s="298"/>
      <c r="EB214" s="299"/>
      <c r="ED214" s="297" t="s">
        <v>547</v>
      </c>
      <c r="EE214" s="293" t="s">
        <v>403</v>
      </c>
      <c r="EF214" s="293"/>
      <c r="EG214" s="298"/>
      <c r="EH214" s="298"/>
      <c r="EI214" s="298"/>
      <c r="EJ214" s="298" t="s">
        <v>445</v>
      </c>
      <c r="EK214" s="298" t="s">
        <v>446</v>
      </c>
      <c r="EL214" s="298"/>
      <c r="EM214" s="298"/>
      <c r="EN214" s="298"/>
      <c r="EO214" s="299"/>
      <c r="ER214" s="219" t="s">
        <v>503</v>
      </c>
      <c r="FM214" s="219" t="s">
        <v>408</v>
      </c>
      <c r="GH214" s="219" t="s">
        <v>409</v>
      </c>
    </row>
    <row r="215" customFormat="false" ht="75" hidden="false" customHeight="false" outlineLevel="0" collapsed="false">
      <c r="A215" s="295"/>
      <c r="B215" s="295"/>
      <c r="C215" s="293" t="s">
        <v>505</v>
      </c>
      <c r="D215" s="293" t="s">
        <v>506</v>
      </c>
      <c r="E215" s="293" t="s">
        <v>507</v>
      </c>
      <c r="F215" s="293" t="s">
        <v>508</v>
      </c>
      <c r="G215" s="293" t="s">
        <v>509</v>
      </c>
      <c r="H215" s="293" t="s">
        <v>510</v>
      </c>
      <c r="I215" s="293" t="s">
        <v>511</v>
      </c>
      <c r="J215" s="293" t="s">
        <v>512</v>
      </c>
      <c r="K215" s="293" t="s">
        <v>513</v>
      </c>
      <c r="L215" s="296" t="s">
        <v>522</v>
      </c>
      <c r="N215" s="297" t="s">
        <v>547</v>
      </c>
      <c r="O215" s="293" t="s">
        <v>403</v>
      </c>
      <c r="P215" s="293" t="s">
        <v>423</v>
      </c>
      <c r="Q215" s="297" t="s">
        <v>424</v>
      </c>
      <c r="R215" s="293" t="s">
        <v>425</v>
      </c>
      <c r="S215" s="297" t="s">
        <v>548</v>
      </c>
      <c r="T215" s="293" t="n">
        <v>1</v>
      </c>
      <c r="U215" s="293" t="n">
        <v>2</v>
      </c>
      <c r="V215" s="293" t="n">
        <v>3</v>
      </c>
      <c r="W215" s="293" t="n">
        <v>4</v>
      </c>
      <c r="X215" s="293" t="s">
        <v>427</v>
      </c>
      <c r="Y215" s="293" t="s">
        <v>428</v>
      </c>
      <c r="Z215" s="293" t="s">
        <v>429</v>
      </c>
      <c r="AA215" s="296" t="s">
        <v>430</v>
      </c>
      <c r="AB215" s="297"/>
      <c r="AC215" s="297" t="s">
        <v>547</v>
      </c>
      <c r="AD215" s="293" t="s">
        <v>431</v>
      </c>
      <c r="AE215" s="293" t="s">
        <v>432</v>
      </c>
      <c r="AF215" s="293" t="s">
        <v>433</v>
      </c>
      <c r="AG215" s="293" t="s">
        <v>434</v>
      </c>
      <c r="AH215" s="293" t="s">
        <v>435</v>
      </c>
      <c r="AI215" s="293" t="s">
        <v>436</v>
      </c>
      <c r="AJ215" s="293" t="s">
        <v>437</v>
      </c>
      <c r="AK215" s="293" t="s">
        <v>438</v>
      </c>
      <c r="AL215" s="293" t="s">
        <v>439</v>
      </c>
      <c r="AM215" s="293" t="s">
        <v>440</v>
      </c>
      <c r="AN215" s="293" t="s">
        <v>441</v>
      </c>
      <c r="AO215" s="293" t="s">
        <v>442</v>
      </c>
      <c r="AP215" s="293" t="s">
        <v>443</v>
      </c>
      <c r="AQ215" s="296" t="s">
        <v>515</v>
      </c>
      <c r="AS215" s="297" t="s">
        <v>547</v>
      </c>
      <c r="AT215" s="293" t="s">
        <v>403</v>
      </c>
      <c r="AU215" s="293" t="s">
        <v>423</v>
      </c>
      <c r="AV215" s="297" t="s">
        <v>424</v>
      </c>
      <c r="AW215" s="293" t="s">
        <v>425</v>
      </c>
      <c r="AX215" s="297" t="s">
        <v>548</v>
      </c>
      <c r="AY215" s="293" t="n">
        <v>1</v>
      </c>
      <c r="AZ215" s="293" t="n">
        <v>2</v>
      </c>
      <c r="BA215" s="293" t="n">
        <v>3</v>
      </c>
      <c r="BB215" s="293" t="n">
        <v>4</v>
      </c>
      <c r="BC215" s="293" t="s">
        <v>427</v>
      </c>
      <c r="BD215" s="293" t="s">
        <v>428</v>
      </c>
      <c r="BE215" s="293" t="s">
        <v>429</v>
      </c>
      <c r="BF215" s="296" t="s">
        <v>430</v>
      </c>
      <c r="BG215" s="297"/>
      <c r="BH215" s="297" t="s">
        <v>547</v>
      </c>
      <c r="BI215" s="293" t="s">
        <v>431</v>
      </c>
      <c r="BJ215" s="293" t="s">
        <v>432</v>
      </c>
      <c r="BK215" s="293" t="s">
        <v>433</v>
      </c>
      <c r="BL215" s="293" t="s">
        <v>434</v>
      </c>
      <c r="BM215" s="293" t="s">
        <v>435</v>
      </c>
      <c r="BN215" s="293" t="s">
        <v>436</v>
      </c>
      <c r="BO215" s="293" t="s">
        <v>437</v>
      </c>
      <c r="BP215" s="293" t="s">
        <v>438</v>
      </c>
      <c r="BQ215" s="293" t="s">
        <v>439</v>
      </c>
      <c r="BR215" s="293" t="s">
        <v>440</v>
      </c>
      <c r="BS215" s="293" t="s">
        <v>441</v>
      </c>
      <c r="BT215" s="293" t="s">
        <v>442</v>
      </c>
      <c r="BU215" s="293" t="s">
        <v>443</v>
      </c>
      <c r="BV215" s="296" t="s">
        <v>515</v>
      </c>
      <c r="BX215" s="297" t="s">
        <v>547</v>
      </c>
      <c r="BY215" s="293" t="s">
        <v>403</v>
      </c>
      <c r="BZ215" s="293" t="s">
        <v>423</v>
      </c>
      <c r="CA215" s="297" t="s">
        <v>424</v>
      </c>
      <c r="CB215" s="293" t="s">
        <v>425</v>
      </c>
      <c r="CC215" s="297" t="s">
        <v>548</v>
      </c>
      <c r="CD215" s="293" t="n">
        <v>1</v>
      </c>
      <c r="CE215" s="293" t="n">
        <v>2</v>
      </c>
      <c r="CF215" s="293" t="n">
        <v>3</v>
      </c>
      <c r="CG215" s="293" t="n">
        <v>4</v>
      </c>
      <c r="CH215" s="293" t="s">
        <v>427</v>
      </c>
      <c r="CI215" s="293" t="s">
        <v>428</v>
      </c>
      <c r="CJ215" s="293" t="s">
        <v>429</v>
      </c>
      <c r="CK215" s="296" t="s">
        <v>430</v>
      </c>
      <c r="CL215" s="297"/>
      <c r="CM215" s="297" t="s">
        <v>547</v>
      </c>
      <c r="CN215" s="293" t="s">
        <v>431</v>
      </c>
      <c r="CO215" s="293" t="s">
        <v>432</v>
      </c>
      <c r="CP215" s="293" t="s">
        <v>433</v>
      </c>
      <c r="CQ215" s="293" t="s">
        <v>434</v>
      </c>
      <c r="CR215" s="293" t="s">
        <v>435</v>
      </c>
      <c r="CS215" s="293" t="s">
        <v>436</v>
      </c>
      <c r="CT215" s="293" t="s">
        <v>437</v>
      </c>
      <c r="CU215" s="293" t="s">
        <v>438</v>
      </c>
      <c r="CV215" s="293" t="s">
        <v>439</v>
      </c>
      <c r="CW215" s="293" t="s">
        <v>440</v>
      </c>
      <c r="CX215" s="293" t="s">
        <v>441</v>
      </c>
      <c r="CY215" s="293" t="s">
        <v>442</v>
      </c>
      <c r="CZ215" s="293" t="s">
        <v>443</v>
      </c>
      <c r="DA215" s="296" t="s">
        <v>515</v>
      </c>
      <c r="DD215" s="295"/>
      <c r="DE215" s="295"/>
      <c r="DF215" s="293" t="s">
        <v>452</v>
      </c>
      <c r="DG215" s="293" t="s">
        <v>453</v>
      </c>
      <c r="DH215" s="293" t="s">
        <v>454</v>
      </c>
      <c r="DI215" s="293" t="s">
        <v>455</v>
      </c>
      <c r="DJ215" s="293" t="s">
        <v>456</v>
      </c>
      <c r="DK215" s="293" t="s">
        <v>457</v>
      </c>
      <c r="DL215" s="293" t="s">
        <v>458</v>
      </c>
      <c r="DM215" s="293" t="s">
        <v>459</v>
      </c>
      <c r="DN215" s="293" t="s">
        <v>460</v>
      </c>
      <c r="DO215" s="296" t="s">
        <v>461</v>
      </c>
      <c r="DQ215" s="295"/>
      <c r="DR215" s="295"/>
      <c r="DS215" s="293" t="s">
        <v>452</v>
      </c>
      <c r="DT215" s="293" t="s">
        <v>453</v>
      </c>
      <c r="DU215" s="293" t="s">
        <v>454</v>
      </c>
      <c r="DV215" s="293" t="s">
        <v>455</v>
      </c>
      <c r="DW215" s="293" t="s">
        <v>456</v>
      </c>
      <c r="DX215" s="293" t="s">
        <v>457</v>
      </c>
      <c r="DY215" s="293" t="s">
        <v>458</v>
      </c>
      <c r="DZ215" s="293" t="s">
        <v>459</v>
      </c>
      <c r="EA215" s="293" t="s">
        <v>460</v>
      </c>
      <c r="EB215" s="296" t="s">
        <v>461</v>
      </c>
      <c r="ED215" s="295"/>
      <c r="EE215" s="295"/>
      <c r="EF215" s="293" t="s">
        <v>452</v>
      </c>
      <c r="EG215" s="293" t="s">
        <v>453</v>
      </c>
      <c r="EH215" s="293" t="s">
        <v>454</v>
      </c>
      <c r="EI215" s="293" t="s">
        <v>455</v>
      </c>
      <c r="EJ215" s="293" t="s">
        <v>456</v>
      </c>
      <c r="EK215" s="293" t="s">
        <v>457</v>
      </c>
      <c r="EL215" s="293" t="s">
        <v>458</v>
      </c>
      <c r="EM215" s="293" t="s">
        <v>459</v>
      </c>
      <c r="EN215" s="293" t="s">
        <v>460</v>
      </c>
      <c r="EO215" s="296" t="s">
        <v>461</v>
      </c>
      <c r="ER215" s="293" t="s">
        <v>549</v>
      </c>
      <c r="ES215" s="293" t="s">
        <v>403</v>
      </c>
      <c r="ET215" s="293" t="s">
        <v>448</v>
      </c>
      <c r="EU215" s="293" t="s">
        <v>427</v>
      </c>
      <c r="EV215" s="293" t="s">
        <v>428</v>
      </c>
      <c r="EW215" s="293" t="s">
        <v>429</v>
      </c>
      <c r="EX215" s="293" t="s">
        <v>430</v>
      </c>
      <c r="EY215" s="293" t="s">
        <v>431</v>
      </c>
      <c r="EZ215" s="293" t="s">
        <v>432</v>
      </c>
      <c r="FA215" s="293" t="s">
        <v>433</v>
      </c>
      <c r="FB215" s="293" t="s">
        <v>434</v>
      </c>
      <c r="FC215" s="293" t="s">
        <v>435</v>
      </c>
      <c r="FD215" s="293" t="s">
        <v>436</v>
      </c>
      <c r="FE215" s="293" t="s">
        <v>437</v>
      </c>
      <c r="FF215" s="293" t="s">
        <v>438</v>
      </c>
      <c r="FG215" s="293" t="s">
        <v>439</v>
      </c>
      <c r="FH215" s="293" t="s">
        <v>440</v>
      </c>
      <c r="FI215" s="293" t="s">
        <v>441</v>
      </c>
      <c r="FJ215" s="296" t="s">
        <v>449</v>
      </c>
      <c r="FM215" s="293" t="s">
        <v>549</v>
      </c>
      <c r="FN215" s="293" t="s">
        <v>403</v>
      </c>
      <c r="FO215" s="293" t="s">
        <v>448</v>
      </c>
      <c r="FP215" s="293" t="s">
        <v>427</v>
      </c>
      <c r="FQ215" s="293" t="s">
        <v>428</v>
      </c>
      <c r="FR215" s="293" t="s">
        <v>429</v>
      </c>
      <c r="FS215" s="293" t="s">
        <v>430</v>
      </c>
      <c r="FT215" s="293" t="s">
        <v>431</v>
      </c>
      <c r="FU215" s="293" t="s">
        <v>432</v>
      </c>
      <c r="FV215" s="293" t="s">
        <v>433</v>
      </c>
      <c r="FW215" s="293" t="s">
        <v>434</v>
      </c>
      <c r="FX215" s="293" t="s">
        <v>435</v>
      </c>
      <c r="FY215" s="293" t="s">
        <v>436</v>
      </c>
      <c r="FZ215" s="293" t="s">
        <v>437</v>
      </c>
      <c r="GA215" s="293" t="s">
        <v>438</v>
      </c>
      <c r="GB215" s="293" t="s">
        <v>439</v>
      </c>
      <c r="GC215" s="293" t="s">
        <v>440</v>
      </c>
      <c r="GD215" s="293" t="s">
        <v>441</v>
      </c>
      <c r="GE215" s="296" t="s">
        <v>449</v>
      </c>
      <c r="GH215" s="293" t="s">
        <v>549</v>
      </c>
      <c r="GI215" s="293" t="s">
        <v>403</v>
      </c>
      <c r="GJ215" s="293" t="s">
        <v>448</v>
      </c>
      <c r="GK215" s="293" t="s">
        <v>427</v>
      </c>
      <c r="GL215" s="293" t="s">
        <v>428</v>
      </c>
      <c r="GM215" s="293" t="s">
        <v>429</v>
      </c>
      <c r="GN215" s="293" t="s">
        <v>430</v>
      </c>
      <c r="GO215" s="293" t="s">
        <v>431</v>
      </c>
      <c r="GP215" s="293" t="s">
        <v>432</v>
      </c>
      <c r="GQ215" s="293" t="s">
        <v>433</v>
      </c>
      <c r="GR215" s="293" t="s">
        <v>434</v>
      </c>
      <c r="GS215" s="293" t="s">
        <v>435</v>
      </c>
      <c r="GT215" s="293" t="s">
        <v>436</v>
      </c>
      <c r="GU215" s="293" t="s">
        <v>437</v>
      </c>
      <c r="GV215" s="293" t="s">
        <v>438</v>
      </c>
      <c r="GW215" s="293" t="s">
        <v>439</v>
      </c>
      <c r="GX215" s="293" t="s">
        <v>440</v>
      </c>
      <c r="GY215" s="293" t="s">
        <v>441</v>
      </c>
      <c r="GZ215" s="296" t="s">
        <v>449</v>
      </c>
      <c r="HC215" s="180"/>
      <c r="HD215" s="181"/>
      <c r="HE215" s="181"/>
      <c r="HF215" s="181"/>
      <c r="HG215" s="182"/>
      <c r="HH215" s="182" t="s">
        <v>5</v>
      </c>
      <c r="HI215" s="181"/>
      <c r="HK215" s="180"/>
      <c r="HL215" s="181"/>
      <c r="HM215" s="181"/>
      <c r="HN215" s="181"/>
      <c r="HO215" s="182"/>
      <c r="HP215" s="182" t="s">
        <v>410</v>
      </c>
      <c r="HQ215" s="181"/>
      <c r="HS215" s="180"/>
      <c r="HT215" s="181"/>
      <c r="HU215" s="181"/>
      <c r="HV215" s="181"/>
      <c r="HW215" s="182"/>
      <c r="HX215" s="182" t="s">
        <v>32</v>
      </c>
      <c r="HY215" s="182"/>
      <c r="IB215" s="58" t="s">
        <v>70</v>
      </c>
      <c r="IC215" s="54" t="n">
        <v>567436</v>
      </c>
      <c r="ID215" s="54" t="n">
        <v>571682</v>
      </c>
      <c r="IE215" s="54" t="n">
        <v>575646</v>
      </c>
      <c r="IF215" s="54" t="n">
        <v>579982</v>
      </c>
      <c r="IG215" s="54" t="n">
        <v>585184</v>
      </c>
      <c r="IH215" s="54" t="n">
        <v>591455</v>
      </c>
      <c r="II215" s="58" t="s">
        <v>70</v>
      </c>
      <c r="IJ215" s="54" t="n">
        <v>202269</v>
      </c>
      <c r="IK215" s="58" t="s">
        <v>70</v>
      </c>
      <c r="IL215" s="54" t="n">
        <v>365167</v>
      </c>
    </row>
    <row r="216" customFormat="false" ht="15" hidden="false" customHeight="false" outlineLevel="0" collapsed="false">
      <c r="A216" s="306" t="s">
        <v>550</v>
      </c>
      <c r="B216" s="306" t="n">
        <v>745336</v>
      </c>
      <c r="C216" s="306" t="n">
        <v>3346</v>
      </c>
      <c r="D216" s="306" t="n">
        <v>113478</v>
      </c>
      <c r="E216" s="306" t="n">
        <v>182747</v>
      </c>
      <c r="F216" s="306" t="n">
        <v>178935</v>
      </c>
      <c r="G216" s="306" t="n">
        <v>155464</v>
      </c>
      <c r="H216" s="306" t="n">
        <v>81397</v>
      </c>
      <c r="I216" s="306" t="n">
        <v>20840</v>
      </c>
      <c r="J216" s="306" t="n">
        <v>1440</v>
      </c>
      <c r="K216" s="306" t="n">
        <v>106</v>
      </c>
      <c r="L216" s="307" t="n">
        <v>7583</v>
      </c>
      <c r="N216" s="306" t="s">
        <v>550</v>
      </c>
      <c r="O216" s="306" t="n">
        <v>304525</v>
      </c>
      <c r="P216" s="306" t="n">
        <v>4276</v>
      </c>
      <c r="Q216" s="306" t="n">
        <v>1680</v>
      </c>
      <c r="R216" s="306" t="n">
        <v>3070</v>
      </c>
      <c r="S216" s="306" t="n">
        <v>9026</v>
      </c>
      <c r="T216" s="306" t="n">
        <v>571</v>
      </c>
      <c r="U216" s="306" t="n">
        <v>416</v>
      </c>
      <c r="V216" s="306" t="n">
        <v>275</v>
      </c>
      <c r="W216" s="306" t="n">
        <v>221</v>
      </c>
      <c r="X216" s="306" t="n">
        <v>863</v>
      </c>
      <c r="Y216" s="306" t="n">
        <v>1025</v>
      </c>
      <c r="Z216" s="306" t="n">
        <v>2708</v>
      </c>
      <c r="AA216" s="307" t="n">
        <v>3364</v>
      </c>
      <c r="AB216" s="306"/>
      <c r="AC216" s="306" t="s">
        <v>550</v>
      </c>
      <c r="AD216" s="306" t="n">
        <v>3494</v>
      </c>
      <c r="AE216" s="306" t="n">
        <v>3742</v>
      </c>
      <c r="AF216" s="306" t="n">
        <v>4276</v>
      </c>
      <c r="AG216" s="306" t="n">
        <v>5399</v>
      </c>
      <c r="AH216" s="306" t="n">
        <v>7832</v>
      </c>
      <c r="AI216" s="306" t="n">
        <v>11995</v>
      </c>
      <c r="AJ216" s="306" t="n">
        <v>16833</v>
      </c>
      <c r="AK216" s="306" t="n">
        <v>21783</v>
      </c>
      <c r="AL216" s="306" t="n">
        <v>26128</v>
      </c>
      <c r="AM216" s="306" t="n">
        <v>31093</v>
      </c>
      <c r="AN216" s="306" t="n">
        <v>39177</v>
      </c>
      <c r="AO216" s="306" t="n">
        <v>44135</v>
      </c>
      <c r="AP216" s="306" t="n">
        <v>68874</v>
      </c>
      <c r="AQ216" s="307" t="n">
        <v>1295</v>
      </c>
      <c r="AS216" s="306" t="s">
        <v>550</v>
      </c>
      <c r="AT216" s="306" t="n">
        <v>159983</v>
      </c>
      <c r="AU216" s="306" t="n">
        <v>2467</v>
      </c>
      <c r="AV216" s="306" t="n">
        <v>946</v>
      </c>
      <c r="AW216" s="306" t="n">
        <v>1699</v>
      </c>
      <c r="AX216" s="306" t="n">
        <v>5112</v>
      </c>
      <c r="AY216" s="306" t="n">
        <v>308</v>
      </c>
      <c r="AZ216" s="306" t="n">
        <v>218</v>
      </c>
      <c r="BA216" s="306" t="n">
        <v>144</v>
      </c>
      <c r="BB216" s="306" t="n">
        <v>116</v>
      </c>
      <c r="BC216" s="306" t="n">
        <v>463</v>
      </c>
      <c r="BD216" s="306" t="n">
        <v>606</v>
      </c>
      <c r="BE216" s="306" t="n">
        <v>1893</v>
      </c>
      <c r="BF216" s="307" t="n">
        <v>2482</v>
      </c>
      <c r="BG216" s="306"/>
      <c r="BH216" s="306" t="s">
        <v>550</v>
      </c>
      <c r="BI216" s="306" t="n">
        <v>2434</v>
      </c>
      <c r="BJ216" s="306" t="n">
        <v>2422</v>
      </c>
      <c r="BK216" s="306" t="n">
        <v>2670</v>
      </c>
      <c r="BL216" s="306" t="n">
        <v>3298</v>
      </c>
      <c r="BM216" s="306" t="n">
        <v>4808</v>
      </c>
      <c r="BN216" s="306" t="n">
        <v>7574</v>
      </c>
      <c r="BO216" s="306" t="n">
        <v>10825</v>
      </c>
      <c r="BP216" s="306" t="n">
        <v>13824</v>
      </c>
      <c r="BQ216" s="306" t="n">
        <v>16465</v>
      </c>
      <c r="BR216" s="306" t="n">
        <v>18421</v>
      </c>
      <c r="BS216" s="306" t="n">
        <v>21242</v>
      </c>
      <c r="BT216" s="306" t="n">
        <v>20675</v>
      </c>
      <c r="BU216" s="306" t="n">
        <v>23290</v>
      </c>
      <c r="BV216" s="307" t="n">
        <v>693</v>
      </c>
      <c r="BX216" s="306" t="s">
        <v>550</v>
      </c>
      <c r="BY216" s="306" t="n">
        <v>144060</v>
      </c>
      <c r="BZ216" s="306" t="n">
        <v>1799</v>
      </c>
      <c r="CA216" s="306" t="n">
        <v>732</v>
      </c>
      <c r="CB216" s="306" t="n">
        <v>1370</v>
      </c>
      <c r="CC216" s="306" t="n">
        <v>3901</v>
      </c>
      <c r="CD216" s="306" t="n">
        <v>261</v>
      </c>
      <c r="CE216" s="306" t="n">
        <v>197</v>
      </c>
      <c r="CF216" s="306" t="n">
        <v>129</v>
      </c>
      <c r="CG216" s="306" t="n">
        <v>105</v>
      </c>
      <c r="CH216" s="306" t="n">
        <v>400</v>
      </c>
      <c r="CI216" s="306" t="n">
        <v>409</v>
      </c>
      <c r="CJ216" s="306" t="n">
        <v>806</v>
      </c>
      <c r="CK216" s="307" t="n">
        <v>876</v>
      </c>
      <c r="CL216" s="306"/>
      <c r="CM216" s="306" t="s">
        <v>550</v>
      </c>
      <c r="CN216" s="306" t="n">
        <v>1055</v>
      </c>
      <c r="CO216" s="306" t="n">
        <v>1315</v>
      </c>
      <c r="CP216" s="306" t="n">
        <v>1604</v>
      </c>
      <c r="CQ216" s="306" t="n">
        <v>2096</v>
      </c>
      <c r="CR216" s="306" t="n">
        <v>3018</v>
      </c>
      <c r="CS216" s="306" t="n">
        <v>4408</v>
      </c>
      <c r="CT216" s="306" t="n">
        <v>5993</v>
      </c>
      <c r="CU216" s="306" t="n">
        <v>7942</v>
      </c>
      <c r="CV216" s="306" t="n">
        <v>9636</v>
      </c>
      <c r="CW216" s="306" t="n">
        <v>12648</v>
      </c>
      <c r="CX216" s="306" t="n">
        <v>17902</v>
      </c>
      <c r="CY216" s="306" t="n">
        <v>23420</v>
      </c>
      <c r="CZ216" s="306" t="n">
        <v>45524</v>
      </c>
      <c r="DA216" s="307" t="n">
        <v>415</v>
      </c>
      <c r="DD216" s="306" t="s">
        <v>550</v>
      </c>
      <c r="DE216" s="306" t="n">
        <v>7.6</v>
      </c>
      <c r="DF216" s="306" t="n">
        <v>12.1</v>
      </c>
      <c r="DG216" s="306" t="n">
        <v>0.5</v>
      </c>
      <c r="DH216" s="306" t="n">
        <v>0.3</v>
      </c>
      <c r="DI216" s="306" t="n">
        <v>0.9</v>
      </c>
      <c r="DJ216" s="306" t="n">
        <v>1.1</v>
      </c>
      <c r="DK216" s="306" t="n">
        <v>1.9</v>
      </c>
      <c r="DL216" s="306" t="n">
        <v>4.7</v>
      </c>
      <c r="DM216" s="306" t="n">
        <v>11.2</v>
      </c>
      <c r="DN216" s="306" t="n">
        <v>24.2</v>
      </c>
      <c r="DO216" s="307" t="n">
        <v>86.5</v>
      </c>
      <c r="DQ216" s="306" t="s">
        <v>550</v>
      </c>
      <c r="DR216" s="306" t="n">
        <v>8.1</v>
      </c>
      <c r="DS216" s="306" t="n">
        <v>13.4</v>
      </c>
      <c r="DT216" s="306" t="n">
        <v>0.6</v>
      </c>
      <c r="DU216" s="306" t="n">
        <v>0.3</v>
      </c>
      <c r="DV216" s="306" t="n">
        <v>1.3</v>
      </c>
      <c r="DW216" s="306" t="n">
        <v>1.5</v>
      </c>
      <c r="DX216" s="306" t="n">
        <v>2.4</v>
      </c>
      <c r="DY216" s="306" t="n">
        <v>6</v>
      </c>
      <c r="DZ216" s="306" t="n">
        <v>15.1</v>
      </c>
      <c r="EA216" s="306" t="n">
        <v>33.5</v>
      </c>
      <c r="EB216" s="307" t="n">
        <v>103.6</v>
      </c>
      <c r="ED216" s="306" t="s">
        <v>550</v>
      </c>
      <c r="EE216" s="306" t="n">
        <v>7</v>
      </c>
      <c r="EF216" s="306" t="n">
        <v>10.8</v>
      </c>
      <c r="EG216" s="306" t="n">
        <v>0.5</v>
      </c>
      <c r="EH216" s="306" t="n">
        <v>0.2</v>
      </c>
      <c r="EI216" s="306" t="n">
        <v>0.5</v>
      </c>
      <c r="EJ216" s="306" t="n">
        <v>0.7</v>
      </c>
      <c r="EK216" s="306" t="n">
        <v>1.5</v>
      </c>
      <c r="EL216" s="306" t="n">
        <v>3.4</v>
      </c>
      <c r="EM216" s="306" t="n">
        <v>7.6</v>
      </c>
      <c r="EN216" s="306" t="n">
        <v>16.9</v>
      </c>
      <c r="EO216" s="307" t="n">
        <v>76.8</v>
      </c>
      <c r="ER216" s="306" t="s">
        <v>462</v>
      </c>
      <c r="ES216" s="306" t="n">
        <v>40134425</v>
      </c>
      <c r="ET216" s="306" t="n">
        <v>3403145</v>
      </c>
      <c r="EU216" s="306" t="n">
        <v>3330005</v>
      </c>
      <c r="EV216" s="306" t="n">
        <v>3428408</v>
      </c>
      <c r="EW216" s="306" t="n">
        <v>3440578</v>
      </c>
      <c r="EX216" s="306" t="n">
        <v>3324013</v>
      </c>
      <c r="EY216" s="306" t="n">
        <v>3218927</v>
      </c>
      <c r="EZ216" s="306" t="n">
        <v>3178957</v>
      </c>
      <c r="FA216" s="306" t="n">
        <v>2633229</v>
      </c>
      <c r="FB216" s="306" t="n">
        <v>2337919</v>
      </c>
      <c r="FC216" s="306" t="n">
        <v>2203867</v>
      </c>
      <c r="FD216" s="306" t="n">
        <v>2050513</v>
      </c>
      <c r="FE216" s="306" t="n">
        <v>1872711</v>
      </c>
      <c r="FF216" s="306" t="n">
        <v>1590473</v>
      </c>
      <c r="FG216" s="306" t="n">
        <v>1302162</v>
      </c>
      <c r="FH216" s="306" t="n">
        <v>1059580</v>
      </c>
      <c r="FI216" s="306" t="n">
        <v>838996</v>
      </c>
      <c r="FJ216" s="307" t="n">
        <v>920942</v>
      </c>
      <c r="FM216" s="306" t="s">
        <v>462</v>
      </c>
      <c r="FN216" s="306" t="n">
        <v>19657086</v>
      </c>
      <c r="FO216" s="306" t="n">
        <v>1731906</v>
      </c>
      <c r="FP216" s="306" t="n">
        <v>1693267</v>
      </c>
      <c r="FQ216" s="306" t="n">
        <v>1742200</v>
      </c>
      <c r="FR216" s="306" t="n">
        <v>1746747</v>
      </c>
      <c r="FS216" s="306" t="n">
        <v>1683868</v>
      </c>
      <c r="FT216" s="306" t="n">
        <v>1621994</v>
      </c>
      <c r="FU216" s="306" t="n">
        <v>1592477</v>
      </c>
      <c r="FV216" s="306" t="n">
        <v>1314010</v>
      </c>
      <c r="FW216" s="306" t="n">
        <v>1160710</v>
      </c>
      <c r="FX216" s="306" t="n">
        <v>1079970</v>
      </c>
      <c r="FY216" s="306" t="n">
        <v>982902</v>
      </c>
      <c r="FZ216" s="306" t="n">
        <v>892548</v>
      </c>
      <c r="GA216" s="306" t="n">
        <v>743658</v>
      </c>
      <c r="GB216" s="306" t="n">
        <v>590001</v>
      </c>
      <c r="GC216" s="306" t="n">
        <v>451135</v>
      </c>
      <c r="GD216" s="306" t="n">
        <v>328715</v>
      </c>
      <c r="GE216" s="307" t="n">
        <v>300978</v>
      </c>
      <c r="GH216" s="306" t="s">
        <v>462</v>
      </c>
      <c r="GI216" s="306" t="n">
        <v>20477339</v>
      </c>
      <c r="GJ216" s="306" t="n">
        <v>1671239</v>
      </c>
      <c r="GK216" s="306" t="n">
        <v>1636738</v>
      </c>
      <c r="GL216" s="306" t="n">
        <v>1686208</v>
      </c>
      <c r="GM216" s="306" t="n">
        <v>1693831</v>
      </c>
      <c r="GN216" s="306" t="n">
        <v>1640145</v>
      </c>
      <c r="GO216" s="306" t="n">
        <v>1596933</v>
      </c>
      <c r="GP216" s="306" t="n">
        <v>1586480</v>
      </c>
      <c r="GQ216" s="306" t="n">
        <v>1319219</v>
      </c>
      <c r="GR216" s="306" t="n">
        <v>1177209</v>
      </c>
      <c r="GS216" s="306" t="n">
        <v>1123897</v>
      </c>
      <c r="GT216" s="306" t="n">
        <v>1067611</v>
      </c>
      <c r="GU216" s="306" t="n">
        <v>980163</v>
      </c>
      <c r="GV216" s="306" t="n">
        <v>846815</v>
      </c>
      <c r="GW216" s="306" t="n">
        <v>712161</v>
      </c>
      <c r="GX216" s="306" t="n">
        <v>608445</v>
      </c>
      <c r="GY216" s="306" t="n">
        <v>510281</v>
      </c>
      <c r="GZ216" s="307" t="n">
        <v>619964</v>
      </c>
      <c r="HC216" s="184"/>
      <c r="HD216" s="185"/>
      <c r="HE216" s="186"/>
      <c r="HF216" s="187"/>
      <c r="HG216" s="187"/>
      <c r="HH216" s="187"/>
      <c r="HI216" s="187"/>
      <c r="HK216" s="184"/>
      <c r="HL216" s="185"/>
      <c r="HM216" s="186"/>
      <c r="HN216" s="187"/>
      <c r="HO216" s="187"/>
      <c r="HP216" s="187"/>
      <c r="HQ216" s="187"/>
      <c r="HS216" s="184"/>
      <c r="HT216" s="301"/>
      <c r="HU216" s="302"/>
      <c r="HV216" s="303"/>
      <c r="HW216" s="303"/>
      <c r="HX216" s="303"/>
      <c r="HY216" s="303"/>
      <c r="IB216" s="58" t="s">
        <v>71</v>
      </c>
      <c r="IC216" s="54" t="n">
        <v>300955</v>
      </c>
      <c r="ID216" s="54" t="n">
        <v>310367</v>
      </c>
      <c r="IE216" s="54" t="n">
        <v>319518</v>
      </c>
      <c r="IF216" s="54" t="n">
        <v>328030</v>
      </c>
      <c r="IG216" s="54" t="n">
        <v>335449</v>
      </c>
      <c r="IH216" s="54" t="n">
        <v>341806</v>
      </c>
      <c r="II216" s="58" t="s">
        <v>71</v>
      </c>
      <c r="IJ216" s="54" t="n">
        <v>94299</v>
      </c>
      <c r="IK216" s="58" t="s">
        <v>71</v>
      </c>
      <c r="IL216" s="54" t="n">
        <v>206656</v>
      </c>
    </row>
    <row r="217" customFormat="false" ht="61" hidden="false" customHeight="false" outlineLevel="0" collapsed="false">
      <c r="A217" s="295" t="s">
        <v>467</v>
      </c>
      <c r="B217" s="295" t="n">
        <v>44615</v>
      </c>
      <c r="C217" s="295" t="n">
        <v>70</v>
      </c>
      <c r="D217" s="295" t="n">
        <v>3053</v>
      </c>
      <c r="E217" s="295" t="n">
        <v>7694</v>
      </c>
      <c r="F217" s="295" t="n">
        <v>10220</v>
      </c>
      <c r="G217" s="295" t="n">
        <v>13296</v>
      </c>
      <c r="H217" s="295" t="n">
        <v>8166</v>
      </c>
      <c r="I217" s="295" t="n">
        <v>1899</v>
      </c>
      <c r="J217" s="295" t="n">
        <v>138</v>
      </c>
      <c r="K217" s="295" t="n">
        <v>7</v>
      </c>
      <c r="L217" s="310" t="n">
        <v>72</v>
      </c>
      <c r="N217" s="295" t="s">
        <v>467</v>
      </c>
      <c r="O217" s="295" t="n">
        <v>31458</v>
      </c>
      <c r="P217" s="295" t="n">
        <v>184</v>
      </c>
      <c r="Q217" s="295" t="n">
        <v>77</v>
      </c>
      <c r="R217" s="295" t="n">
        <v>116</v>
      </c>
      <c r="S217" s="295" t="n">
        <v>377</v>
      </c>
      <c r="T217" s="295" t="n">
        <v>22</v>
      </c>
      <c r="U217" s="295" t="n">
        <v>18</v>
      </c>
      <c r="V217" s="295" t="n">
        <v>11</v>
      </c>
      <c r="W217" s="295" t="n">
        <v>13</v>
      </c>
      <c r="X217" s="295" t="n">
        <v>31</v>
      </c>
      <c r="Y217" s="295" t="n">
        <v>42</v>
      </c>
      <c r="Z217" s="295" t="n">
        <v>98</v>
      </c>
      <c r="AA217" s="310" t="n">
        <v>131</v>
      </c>
      <c r="AB217" s="295"/>
      <c r="AC217" s="295" t="s">
        <v>467</v>
      </c>
      <c r="AD217" s="295" t="n">
        <v>171</v>
      </c>
      <c r="AE217" s="295" t="n">
        <v>232</v>
      </c>
      <c r="AF217" s="295" t="n">
        <v>266</v>
      </c>
      <c r="AG217" s="295" t="n">
        <v>346</v>
      </c>
      <c r="AH217" s="295" t="n">
        <v>583</v>
      </c>
      <c r="AI217" s="295" t="n">
        <v>865</v>
      </c>
      <c r="AJ217" s="295" t="n">
        <v>1280</v>
      </c>
      <c r="AK217" s="295" t="n">
        <v>1764</v>
      </c>
      <c r="AL217" s="295" t="n">
        <v>2148</v>
      </c>
      <c r="AM217" s="295" t="n">
        <v>2750</v>
      </c>
      <c r="AN217" s="295" t="n">
        <v>4158</v>
      </c>
      <c r="AO217" s="295" t="n">
        <v>5434</v>
      </c>
      <c r="AP217" s="295" t="n">
        <v>10692</v>
      </c>
      <c r="AQ217" s="310" t="n">
        <v>26</v>
      </c>
      <c r="AS217" s="295" t="s">
        <v>467</v>
      </c>
      <c r="AT217" s="295" t="n">
        <v>14481</v>
      </c>
      <c r="AU217" s="295" t="n">
        <v>111</v>
      </c>
      <c r="AV217" s="295" t="n">
        <v>40</v>
      </c>
      <c r="AW217" s="295" t="n">
        <v>71</v>
      </c>
      <c r="AX217" s="295" t="n">
        <v>222</v>
      </c>
      <c r="AY217" s="295" t="n">
        <v>14</v>
      </c>
      <c r="AZ217" s="295" t="n">
        <v>10</v>
      </c>
      <c r="BA217" s="295" t="n">
        <v>7</v>
      </c>
      <c r="BB217" s="295" t="n">
        <v>6</v>
      </c>
      <c r="BC217" s="295" t="n">
        <v>19</v>
      </c>
      <c r="BD217" s="295" t="n">
        <v>22</v>
      </c>
      <c r="BE217" s="295" t="n">
        <v>64</v>
      </c>
      <c r="BF217" s="310" t="n">
        <v>81</v>
      </c>
      <c r="BG217" s="295"/>
      <c r="BH217" s="295" t="s">
        <v>467</v>
      </c>
      <c r="BI217" s="295" t="n">
        <v>114</v>
      </c>
      <c r="BJ217" s="295" t="n">
        <v>148</v>
      </c>
      <c r="BK217" s="295" t="n">
        <v>163</v>
      </c>
      <c r="BL217" s="295" t="n">
        <v>208</v>
      </c>
      <c r="BM217" s="295" t="n">
        <v>366</v>
      </c>
      <c r="BN217" s="295" t="n">
        <v>530</v>
      </c>
      <c r="BO217" s="295" t="n">
        <v>789</v>
      </c>
      <c r="BP217" s="295" t="n">
        <v>1083</v>
      </c>
      <c r="BQ217" s="295" t="n">
        <v>1293</v>
      </c>
      <c r="BR217" s="295" t="n">
        <v>1511</v>
      </c>
      <c r="BS217" s="295" t="n">
        <v>2171</v>
      </c>
      <c r="BT217" s="295" t="n">
        <v>2405</v>
      </c>
      <c r="BU217" s="295" t="n">
        <v>3242</v>
      </c>
      <c r="BV217" s="310" t="n">
        <v>13</v>
      </c>
      <c r="BX217" s="295" t="s">
        <v>467</v>
      </c>
      <c r="BY217" s="295" t="n">
        <v>16969</v>
      </c>
      <c r="BZ217" s="295" t="n">
        <v>73</v>
      </c>
      <c r="CA217" s="295" t="n">
        <v>37</v>
      </c>
      <c r="CB217" s="295" t="n">
        <v>45</v>
      </c>
      <c r="CC217" s="295" t="n">
        <v>155</v>
      </c>
      <c r="CD217" s="295" t="n">
        <v>8</v>
      </c>
      <c r="CE217" s="295" t="n">
        <v>8</v>
      </c>
      <c r="CF217" s="295" t="n">
        <v>4</v>
      </c>
      <c r="CG217" s="295" t="n">
        <v>7</v>
      </c>
      <c r="CH217" s="295" t="n">
        <v>12</v>
      </c>
      <c r="CI217" s="295" t="n">
        <v>20</v>
      </c>
      <c r="CJ217" s="295" t="n">
        <v>33</v>
      </c>
      <c r="CK217" s="310" t="n">
        <v>50</v>
      </c>
      <c r="CL217" s="295"/>
      <c r="CM217" s="295" t="s">
        <v>467</v>
      </c>
      <c r="CN217" s="295" t="n">
        <v>57</v>
      </c>
      <c r="CO217" s="295" t="n">
        <v>83</v>
      </c>
      <c r="CP217" s="295" t="n">
        <v>103</v>
      </c>
      <c r="CQ217" s="295" t="n">
        <v>138</v>
      </c>
      <c r="CR217" s="295" t="n">
        <v>217</v>
      </c>
      <c r="CS217" s="295" t="n">
        <v>335</v>
      </c>
      <c r="CT217" s="295" t="n">
        <v>490</v>
      </c>
      <c r="CU217" s="295" t="n">
        <v>680</v>
      </c>
      <c r="CV217" s="295" t="n">
        <v>855</v>
      </c>
      <c r="CW217" s="295" t="n">
        <v>1239</v>
      </c>
      <c r="CX217" s="295" t="n">
        <v>1987</v>
      </c>
      <c r="CY217" s="295" t="n">
        <v>3028</v>
      </c>
      <c r="CZ217" s="295" t="n">
        <v>7449</v>
      </c>
      <c r="DA217" s="310" t="n">
        <v>11</v>
      </c>
      <c r="DD217" s="295" t="s">
        <v>467</v>
      </c>
      <c r="DE217" s="295" t="n">
        <v>10.3</v>
      </c>
      <c r="DF217" s="295" t="n">
        <v>8.5</v>
      </c>
      <c r="DG217" s="295" t="n">
        <v>0.4</v>
      </c>
      <c r="DH217" s="295" t="n">
        <v>0.2</v>
      </c>
      <c r="DI217" s="295" t="n">
        <v>0.6</v>
      </c>
      <c r="DJ217" s="295" t="n">
        <v>0.8</v>
      </c>
      <c r="DK217" s="295" t="n">
        <v>1.5</v>
      </c>
      <c r="DL217" s="295" t="n">
        <v>4.1</v>
      </c>
      <c r="DM217" s="295" t="n">
        <v>9.5</v>
      </c>
      <c r="DN217" s="295" t="n">
        <v>19.1</v>
      </c>
      <c r="DO217" s="310" t="n">
        <v>81.7</v>
      </c>
      <c r="DQ217" s="295" t="s">
        <v>467</v>
      </c>
      <c r="DR217" s="295" t="n">
        <v>10.3</v>
      </c>
      <c r="DS217" s="295" t="n">
        <v>9.8</v>
      </c>
      <c r="DT217" s="295" t="n">
        <v>0.5</v>
      </c>
      <c r="DU217" s="295" t="n">
        <v>0.2</v>
      </c>
      <c r="DV217" s="295" t="n">
        <v>0.8</v>
      </c>
      <c r="DW217" s="295" t="n">
        <v>1.1</v>
      </c>
      <c r="DX217" s="295" t="n">
        <v>1.8</v>
      </c>
      <c r="DY217" s="295" t="n">
        <v>5.3</v>
      </c>
      <c r="DZ217" s="295" t="n">
        <v>13.2</v>
      </c>
      <c r="EA217" s="295" t="n">
        <v>27.8</v>
      </c>
      <c r="EB217" s="310" t="n">
        <v>101.2</v>
      </c>
      <c r="ED217" s="295" t="s">
        <v>467</v>
      </c>
      <c r="EE217" s="295" t="n">
        <v>10.3</v>
      </c>
      <c r="EF217" s="295" t="n">
        <v>7.1</v>
      </c>
      <c r="EG217" s="295" t="n">
        <v>0.3</v>
      </c>
      <c r="EH217" s="295" t="n">
        <v>0.2</v>
      </c>
      <c r="EI217" s="295" t="n">
        <v>0.4</v>
      </c>
      <c r="EJ217" s="295" t="n">
        <v>0.5</v>
      </c>
      <c r="EK217" s="295" t="n">
        <v>1.1</v>
      </c>
      <c r="EL217" s="295" t="n">
        <v>2.9</v>
      </c>
      <c r="EM217" s="295" t="n">
        <v>6.5</v>
      </c>
      <c r="EN217" s="295" t="n">
        <v>13.5</v>
      </c>
      <c r="EO217" s="310" t="n">
        <v>72.9</v>
      </c>
      <c r="ER217" s="295" t="s">
        <v>469</v>
      </c>
      <c r="ES217" s="295" t="n">
        <v>3050728</v>
      </c>
      <c r="ET217" s="295" t="n">
        <v>200686</v>
      </c>
      <c r="EU217" s="295" t="n">
        <v>199055</v>
      </c>
      <c r="EV217" s="295" t="n">
        <v>174648</v>
      </c>
      <c r="EW217" s="295" t="n">
        <v>180484</v>
      </c>
      <c r="EX217" s="295" t="n">
        <v>204702</v>
      </c>
      <c r="EY217" s="295" t="n">
        <v>235912</v>
      </c>
      <c r="EZ217" s="295" t="n">
        <v>255656</v>
      </c>
      <c r="FA217" s="295" t="n">
        <v>222694</v>
      </c>
      <c r="FB217" s="295" t="n">
        <v>194014</v>
      </c>
      <c r="FC217" s="295" t="n">
        <v>181952</v>
      </c>
      <c r="FD217" s="295" t="n">
        <v>174600</v>
      </c>
      <c r="FE217" s="295" t="n">
        <v>166712</v>
      </c>
      <c r="FF217" s="295" t="n">
        <v>154864</v>
      </c>
      <c r="FG217" s="295" t="n">
        <v>137816</v>
      </c>
      <c r="FH217" s="295" t="n">
        <v>118671</v>
      </c>
      <c r="FI217" s="295" t="n">
        <v>101827</v>
      </c>
      <c r="FJ217" s="310" t="n">
        <v>146435</v>
      </c>
      <c r="FM217" s="295" t="s">
        <v>469</v>
      </c>
      <c r="FN217" s="295" t="n">
        <v>1409151</v>
      </c>
      <c r="FO217" s="295" t="n">
        <v>102159</v>
      </c>
      <c r="FP217" s="295" t="n">
        <v>101319</v>
      </c>
      <c r="FQ217" s="295" t="n">
        <v>88181</v>
      </c>
      <c r="FR217" s="295" t="n">
        <v>90192</v>
      </c>
      <c r="FS217" s="295" t="n">
        <v>99593</v>
      </c>
      <c r="FT217" s="295" t="n">
        <v>112450</v>
      </c>
      <c r="FU217" s="295" t="n">
        <v>122947</v>
      </c>
      <c r="FV217" s="295" t="n">
        <v>108545</v>
      </c>
      <c r="FW217" s="295" t="n">
        <v>95260</v>
      </c>
      <c r="FX217" s="295" t="n">
        <v>87113</v>
      </c>
      <c r="FY217" s="295" t="n">
        <v>81207</v>
      </c>
      <c r="FZ217" s="295" t="n">
        <v>75359</v>
      </c>
      <c r="GA217" s="295" t="n">
        <v>66678</v>
      </c>
      <c r="GB217" s="295" t="n">
        <v>55797</v>
      </c>
      <c r="GC217" s="295" t="n">
        <v>45090</v>
      </c>
      <c r="GD217" s="295" t="n">
        <v>36180</v>
      </c>
      <c r="GE217" s="310" t="n">
        <v>41081</v>
      </c>
      <c r="GH217" s="295" t="s">
        <v>469</v>
      </c>
      <c r="GI217" s="295" t="n">
        <v>1641577</v>
      </c>
      <c r="GJ217" s="295" t="n">
        <v>98527</v>
      </c>
      <c r="GK217" s="295" t="n">
        <v>97736</v>
      </c>
      <c r="GL217" s="295" t="n">
        <v>86467</v>
      </c>
      <c r="GM217" s="295" t="n">
        <v>90292</v>
      </c>
      <c r="GN217" s="295" t="n">
        <v>105109</v>
      </c>
      <c r="GO217" s="295" t="n">
        <v>123462</v>
      </c>
      <c r="GP217" s="295" t="n">
        <v>132709</v>
      </c>
      <c r="GQ217" s="295" t="n">
        <v>114149</v>
      </c>
      <c r="GR217" s="295" t="n">
        <v>98754</v>
      </c>
      <c r="GS217" s="295" t="n">
        <v>94839</v>
      </c>
      <c r="GT217" s="295" t="n">
        <v>93393</v>
      </c>
      <c r="GU217" s="295" t="n">
        <v>91353</v>
      </c>
      <c r="GV217" s="295" t="n">
        <v>88186</v>
      </c>
      <c r="GW217" s="295" t="n">
        <v>82019</v>
      </c>
      <c r="GX217" s="295" t="n">
        <v>73581</v>
      </c>
      <c r="GY217" s="295" t="n">
        <v>65647</v>
      </c>
      <c r="GZ217" s="310" t="n">
        <v>105354</v>
      </c>
      <c r="HC217" s="184" t="s">
        <v>411</v>
      </c>
      <c r="HD217" s="187" t="s">
        <v>364</v>
      </c>
      <c r="HE217" s="186" t="s">
        <v>356</v>
      </c>
      <c r="HF217" s="187" t="s">
        <v>463</v>
      </c>
      <c r="HG217" s="187" t="s">
        <v>464</v>
      </c>
      <c r="HH217" s="187" t="s">
        <v>465</v>
      </c>
      <c r="HI217" s="187" t="s">
        <v>466</v>
      </c>
      <c r="HK217" s="184" t="s">
        <v>411</v>
      </c>
      <c r="HL217" s="187" t="s">
        <v>364</v>
      </c>
      <c r="HM217" s="186" t="s">
        <v>356</v>
      </c>
      <c r="HN217" s="187" t="s">
        <v>463</v>
      </c>
      <c r="HO217" s="187" t="s">
        <v>464</v>
      </c>
      <c r="HP217" s="187" t="s">
        <v>465</v>
      </c>
      <c r="HQ217" s="187" t="s">
        <v>466</v>
      </c>
      <c r="HS217" s="184" t="s">
        <v>411</v>
      </c>
      <c r="HT217" s="303" t="s">
        <v>364</v>
      </c>
      <c r="HU217" s="302" t="s">
        <v>356</v>
      </c>
      <c r="HV217" s="303" t="s">
        <v>463</v>
      </c>
      <c r="HW217" s="303" t="s">
        <v>464</v>
      </c>
      <c r="HX217" s="303" t="s">
        <v>465</v>
      </c>
      <c r="HY217" s="303" t="s">
        <v>466</v>
      </c>
      <c r="IB217" s="58" t="s">
        <v>72</v>
      </c>
      <c r="IC217" s="54" t="n">
        <v>104982</v>
      </c>
      <c r="ID217" s="54" t="n">
        <v>113834</v>
      </c>
      <c r="IE217" s="54" t="n">
        <v>121659</v>
      </c>
      <c r="IF217" s="54" t="n">
        <v>128675</v>
      </c>
      <c r="IG217" s="54" t="n">
        <v>135274</v>
      </c>
      <c r="IH217" s="54" t="n">
        <v>141746</v>
      </c>
      <c r="II217" s="58" t="s">
        <v>72</v>
      </c>
      <c r="IJ217" s="54" t="n">
        <v>27476</v>
      </c>
      <c r="IK217" s="58" t="s">
        <v>72</v>
      </c>
      <c r="IL217" s="54" t="n">
        <v>77506</v>
      </c>
    </row>
    <row r="218" customFormat="false" ht="15" hidden="false" customHeight="false" outlineLevel="0" collapsed="false">
      <c r="A218" s="295" t="s">
        <v>470</v>
      </c>
      <c r="B218" s="295" t="n">
        <v>279941</v>
      </c>
      <c r="C218" s="295" t="n">
        <v>694</v>
      </c>
      <c r="D218" s="295" t="n">
        <v>37604</v>
      </c>
      <c r="E218" s="295" t="n">
        <v>69499</v>
      </c>
      <c r="F218" s="295" t="n">
        <v>66296</v>
      </c>
      <c r="G218" s="295" t="n">
        <v>58979</v>
      </c>
      <c r="H218" s="295" t="n">
        <v>32714</v>
      </c>
      <c r="I218" s="295" t="n">
        <v>8793</v>
      </c>
      <c r="J218" s="295" t="n">
        <v>632</v>
      </c>
      <c r="K218" s="295" t="n">
        <v>53</v>
      </c>
      <c r="L218" s="310" t="n">
        <v>4677</v>
      </c>
      <c r="N218" s="295" t="s">
        <v>470</v>
      </c>
      <c r="O218" s="295" t="n">
        <v>124280</v>
      </c>
      <c r="P218" s="295" t="n">
        <v>1585</v>
      </c>
      <c r="Q218" s="295" t="n">
        <v>695</v>
      </c>
      <c r="R218" s="295" t="n">
        <v>1208</v>
      </c>
      <c r="S218" s="295" t="n">
        <v>3488</v>
      </c>
      <c r="T218" s="295" t="n">
        <v>150</v>
      </c>
      <c r="U218" s="295" t="n">
        <v>172</v>
      </c>
      <c r="V218" s="295" t="n">
        <v>110</v>
      </c>
      <c r="W218" s="295" t="n">
        <v>84</v>
      </c>
      <c r="X218" s="295" t="n">
        <v>290</v>
      </c>
      <c r="Y218" s="295" t="n">
        <v>343</v>
      </c>
      <c r="Z218" s="295" t="n">
        <v>935</v>
      </c>
      <c r="AA218" s="310" t="n">
        <v>1319</v>
      </c>
      <c r="AB218" s="295"/>
      <c r="AC218" s="295" t="s">
        <v>470</v>
      </c>
      <c r="AD218" s="295" t="n">
        <v>1367</v>
      </c>
      <c r="AE218" s="295" t="n">
        <v>1455</v>
      </c>
      <c r="AF218" s="295" t="n">
        <v>1848</v>
      </c>
      <c r="AG218" s="295" t="n">
        <v>2229</v>
      </c>
      <c r="AH218" s="295" t="n">
        <v>2993</v>
      </c>
      <c r="AI218" s="295" t="n">
        <v>4719</v>
      </c>
      <c r="AJ218" s="295" t="n">
        <v>6686</v>
      </c>
      <c r="AK218" s="295" t="n">
        <v>8726</v>
      </c>
      <c r="AL218" s="295" t="n">
        <v>10552</v>
      </c>
      <c r="AM218" s="295" t="n">
        <v>12770</v>
      </c>
      <c r="AN218" s="295" t="n">
        <v>16125</v>
      </c>
      <c r="AO218" s="295" t="n">
        <v>18318</v>
      </c>
      <c r="AP218" s="295" t="n">
        <v>28735</v>
      </c>
      <c r="AQ218" s="310" t="n">
        <v>866</v>
      </c>
      <c r="AS218" s="295" t="s">
        <v>470</v>
      </c>
      <c r="AT218" s="295" t="n">
        <v>64887</v>
      </c>
      <c r="AU218" s="295" t="n">
        <v>916</v>
      </c>
      <c r="AV218" s="295" t="n">
        <v>381</v>
      </c>
      <c r="AW218" s="295" t="n">
        <v>663</v>
      </c>
      <c r="AX218" s="295" t="n">
        <v>1960</v>
      </c>
      <c r="AY218" s="295" t="n">
        <v>83</v>
      </c>
      <c r="AZ218" s="295" t="n">
        <v>96</v>
      </c>
      <c r="BA218" s="295" t="n">
        <v>58</v>
      </c>
      <c r="BB218" s="295" t="n">
        <v>43</v>
      </c>
      <c r="BC218" s="295" t="n">
        <v>148</v>
      </c>
      <c r="BD218" s="295" t="n">
        <v>199</v>
      </c>
      <c r="BE218" s="295" t="n">
        <v>662</v>
      </c>
      <c r="BF218" s="310" t="n">
        <v>977</v>
      </c>
      <c r="BG218" s="295"/>
      <c r="BH218" s="295" t="s">
        <v>470</v>
      </c>
      <c r="BI218" s="295" t="n">
        <v>952</v>
      </c>
      <c r="BJ218" s="295" t="n">
        <v>941</v>
      </c>
      <c r="BK218" s="295" t="n">
        <v>1149</v>
      </c>
      <c r="BL218" s="295" t="n">
        <v>1382</v>
      </c>
      <c r="BM218" s="295" t="n">
        <v>1804</v>
      </c>
      <c r="BN218" s="295" t="n">
        <v>2973</v>
      </c>
      <c r="BO218" s="295" t="n">
        <v>4242</v>
      </c>
      <c r="BP218" s="295" t="n">
        <v>5599</v>
      </c>
      <c r="BQ218" s="295" t="n">
        <v>6710</v>
      </c>
      <c r="BR218" s="295" t="n">
        <v>7582</v>
      </c>
      <c r="BS218" s="295" t="n">
        <v>8750</v>
      </c>
      <c r="BT218" s="295" t="n">
        <v>8504</v>
      </c>
      <c r="BU218" s="295" t="n">
        <v>9646</v>
      </c>
      <c r="BV218" s="310" t="n">
        <v>427</v>
      </c>
      <c r="BX218" s="295" t="s">
        <v>470</v>
      </c>
      <c r="BY218" s="295" t="n">
        <v>59078</v>
      </c>
      <c r="BZ218" s="295" t="n">
        <v>669</v>
      </c>
      <c r="CA218" s="295" t="n">
        <v>314</v>
      </c>
      <c r="CB218" s="295" t="n">
        <v>545</v>
      </c>
      <c r="CC218" s="295" t="n">
        <v>1528</v>
      </c>
      <c r="CD218" s="295" t="n">
        <v>65</v>
      </c>
      <c r="CE218" s="295" t="n">
        <v>75</v>
      </c>
      <c r="CF218" s="295" t="n">
        <v>50</v>
      </c>
      <c r="CG218" s="295" t="n">
        <v>41</v>
      </c>
      <c r="CH218" s="295" t="n">
        <v>142</v>
      </c>
      <c r="CI218" s="295" t="n">
        <v>134</v>
      </c>
      <c r="CJ218" s="295" t="n">
        <v>265</v>
      </c>
      <c r="CK218" s="310" t="n">
        <v>338</v>
      </c>
      <c r="CL218" s="295"/>
      <c r="CM218" s="295" t="s">
        <v>470</v>
      </c>
      <c r="CN218" s="295" t="n">
        <v>411</v>
      </c>
      <c r="CO218" s="295" t="n">
        <v>510</v>
      </c>
      <c r="CP218" s="295" t="n">
        <v>697</v>
      </c>
      <c r="CQ218" s="295" t="n">
        <v>843</v>
      </c>
      <c r="CR218" s="295" t="n">
        <v>1185</v>
      </c>
      <c r="CS218" s="295" t="n">
        <v>1737</v>
      </c>
      <c r="CT218" s="295" t="n">
        <v>2436</v>
      </c>
      <c r="CU218" s="295" t="n">
        <v>3119</v>
      </c>
      <c r="CV218" s="295" t="n">
        <v>3826</v>
      </c>
      <c r="CW218" s="295" t="n">
        <v>5171</v>
      </c>
      <c r="CX218" s="295" t="n">
        <v>7351</v>
      </c>
      <c r="CY218" s="295" t="n">
        <v>9785</v>
      </c>
      <c r="CZ218" s="295" t="n">
        <v>19049</v>
      </c>
      <c r="DA218" s="310" t="n">
        <v>320</v>
      </c>
      <c r="DD218" s="295" t="s">
        <v>470</v>
      </c>
      <c r="DE218" s="295" t="n">
        <v>8.2</v>
      </c>
      <c r="DF218" s="295" t="n">
        <v>12.5</v>
      </c>
      <c r="DG218" s="295" t="n">
        <v>0.5</v>
      </c>
      <c r="DH218" s="295" t="n">
        <v>0.3</v>
      </c>
      <c r="DI218" s="295" t="n">
        <v>0.9</v>
      </c>
      <c r="DJ218" s="295" t="n">
        <v>1.2</v>
      </c>
      <c r="DK218" s="295" t="n">
        <v>2.1</v>
      </c>
      <c r="DL218" s="295" t="n">
        <v>4.7</v>
      </c>
      <c r="DM218" s="295" t="n">
        <v>11.2</v>
      </c>
      <c r="DN218" s="295" t="n">
        <v>24.8</v>
      </c>
      <c r="DO218" s="310" t="n">
        <v>88.8</v>
      </c>
      <c r="DQ218" s="295" t="s">
        <v>470</v>
      </c>
      <c r="DR218" s="295" t="n">
        <v>8.8</v>
      </c>
      <c r="DS218" s="295" t="n">
        <v>13.5</v>
      </c>
      <c r="DT218" s="295" t="n">
        <v>0.6</v>
      </c>
      <c r="DU218" s="295" t="n">
        <v>0.3</v>
      </c>
      <c r="DV218" s="295" t="n">
        <v>1.3</v>
      </c>
      <c r="DW218" s="295" t="n">
        <v>1.5</v>
      </c>
      <c r="DX218" s="295" t="n">
        <v>2.6</v>
      </c>
      <c r="DY218" s="295" t="n">
        <v>6</v>
      </c>
      <c r="DZ218" s="295" t="n">
        <v>15.4</v>
      </c>
      <c r="EA218" s="295" t="n">
        <v>34.5</v>
      </c>
      <c r="EB218" s="310" t="n">
        <v>106.7</v>
      </c>
      <c r="ED218" s="295" t="s">
        <v>470</v>
      </c>
      <c r="EE218" s="295" t="n">
        <v>7.6</v>
      </c>
      <c r="EF218" s="295" t="n">
        <v>11.4</v>
      </c>
      <c r="EG218" s="295" t="n">
        <v>0.5</v>
      </c>
      <c r="EH218" s="295" t="n">
        <v>0.2</v>
      </c>
      <c r="EI218" s="295" t="n">
        <v>0.5</v>
      </c>
      <c r="EJ218" s="295" t="n">
        <v>0.8</v>
      </c>
      <c r="EK218" s="295" t="n">
        <v>1.6</v>
      </c>
      <c r="EL218" s="295" t="n">
        <v>3.4</v>
      </c>
      <c r="EM218" s="295" t="n">
        <v>7.6</v>
      </c>
      <c r="EN218" s="295" t="n">
        <v>17</v>
      </c>
      <c r="EO218" s="310" t="n">
        <v>78.8</v>
      </c>
      <c r="ER218" s="295" t="s">
        <v>470</v>
      </c>
      <c r="ES218" s="295" t="n">
        <v>15185336</v>
      </c>
      <c r="ET218" s="295" t="n">
        <v>1217319</v>
      </c>
      <c r="EU218" s="295" t="n">
        <v>1213120</v>
      </c>
      <c r="EV218" s="295" t="n">
        <v>1222420</v>
      </c>
      <c r="EW218" s="295" t="n">
        <v>1227250</v>
      </c>
      <c r="EX218" s="295" t="n">
        <v>1215114</v>
      </c>
      <c r="EY218" s="295" t="n">
        <v>1209021</v>
      </c>
      <c r="EZ218" s="295" t="n">
        <v>1244125</v>
      </c>
      <c r="FA218" s="295" t="n">
        <v>1046329</v>
      </c>
      <c r="FB218" s="295" t="n">
        <v>915051</v>
      </c>
      <c r="FC218" s="295" t="n">
        <v>849721</v>
      </c>
      <c r="FD218" s="295" t="n">
        <v>798104</v>
      </c>
      <c r="FE218" s="295" t="n">
        <v>735966</v>
      </c>
      <c r="FF218" s="295" t="n">
        <v>638766</v>
      </c>
      <c r="FG218" s="295" t="n">
        <v>520631</v>
      </c>
      <c r="FH218" s="295" t="n">
        <v>421263</v>
      </c>
      <c r="FI218" s="295" t="n">
        <v>342198</v>
      </c>
      <c r="FJ218" s="310" t="n">
        <v>368938</v>
      </c>
      <c r="FM218" s="295" t="s">
        <v>470</v>
      </c>
      <c r="FN218" s="295" t="n">
        <v>7413408</v>
      </c>
      <c r="FO218" s="295" t="n">
        <v>621367</v>
      </c>
      <c r="FP218" s="295" t="n">
        <v>618118</v>
      </c>
      <c r="FQ218" s="295" t="n">
        <v>622293</v>
      </c>
      <c r="FR218" s="295" t="n">
        <v>624134</v>
      </c>
      <c r="FS218" s="295" t="n">
        <v>616321</v>
      </c>
      <c r="FT218" s="295" t="n">
        <v>612041</v>
      </c>
      <c r="FU218" s="295" t="n">
        <v>626882</v>
      </c>
      <c r="FV218" s="295" t="n">
        <v>523436</v>
      </c>
      <c r="FW218" s="295" t="n">
        <v>452329</v>
      </c>
      <c r="FX218" s="295" t="n">
        <v>413196</v>
      </c>
      <c r="FY218" s="295" t="n">
        <v>377322</v>
      </c>
      <c r="FZ218" s="295" t="n">
        <v>344051</v>
      </c>
      <c r="GA218" s="295" t="n">
        <v>295778</v>
      </c>
      <c r="GB218" s="295" t="n">
        <v>235814</v>
      </c>
      <c r="GC218" s="295" t="n">
        <v>178222</v>
      </c>
      <c r="GD218" s="295" t="n">
        <v>132194</v>
      </c>
      <c r="GE218" s="310" t="n">
        <v>119910</v>
      </c>
      <c r="GH218" s="295" t="s">
        <v>470</v>
      </c>
      <c r="GI218" s="295" t="n">
        <v>7771928</v>
      </c>
      <c r="GJ218" s="295" t="n">
        <v>595952</v>
      </c>
      <c r="GK218" s="295" t="n">
        <v>595002</v>
      </c>
      <c r="GL218" s="295" t="n">
        <v>600127</v>
      </c>
      <c r="GM218" s="295" t="n">
        <v>603116</v>
      </c>
      <c r="GN218" s="295" t="n">
        <v>598793</v>
      </c>
      <c r="GO218" s="295" t="n">
        <v>596980</v>
      </c>
      <c r="GP218" s="295" t="n">
        <v>617243</v>
      </c>
      <c r="GQ218" s="295" t="n">
        <v>522893</v>
      </c>
      <c r="GR218" s="295" t="n">
        <v>462722</v>
      </c>
      <c r="GS218" s="295" t="n">
        <v>436525</v>
      </c>
      <c r="GT218" s="295" t="n">
        <v>420782</v>
      </c>
      <c r="GU218" s="295" t="n">
        <v>391915</v>
      </c>
      <c r="GV218" s="295" t="n">
        <v>342988</v>
      </c>
      <c r="GW218" s="295" t="n">
        <v>284817</v>
      </c>
      <c r="GX218" s="295" t="n">
        <v>243041</v>
      </c>
      <c r="GY218" s="295" t="n">
        <v>210004</v>
      </c>
      <c r="GZ218" s="310" t="n">
        <v>249028</v>
      </c>
      <c r="HC218" s="191" t="s">
        <v>175</v>
      </c>
      <c r="HD218" s="192" t="s">
        <v>176</v>
      </c>
      <c r="HE218" s="193" t="s">
        <v>177</v>
      </c>
      <c r="HF218" s="192" t="s">
        <v>178</v>
      </c>
      <c r="HG218" s="192" t="s">
        <v>179</v>
      </c>
      <c r="HH218" s="192" t="s">
        <v>180</v>
      </c>
      <c r="HI218" s="192" t="s">
        <v>181</v>
      </c>
      <c r="HK218" s="191" t="s">
        <v>175</v>
      </c>
      <c r="HL218" s="192" t="s">
        <v>176</v>
      </c>
      <c r="HM218" s="193" t="s">
        <v>177</v>
      </c>
      <c r="HN218" s="192" t="s">
        <v>178</v>
      </c>
      <c r="HO218" s="192" t="s">
        <v>179</v>
      </c>
      <c r="HP218" s="192" t="s">
        <v>180</v>
      </c>
      <c r="HQ218" s="192" t="s">
        <v>181</v>
      </c>
      <c r="HS218" s="191" t="s">
        <v>175</v>
      </c>
      <c r="HT218" s="192" t="s">
        <v>176</v>
      </c>
      <c r="HU218" s="193" t="s">
        <v>177</v>
      </c>
      <c r="HV218" s="192" t="s">
        <v>178</v>
      </c>
      <c r="HW218" s="192" t="s">
        <v>179</v>
      </c>
      <c r="HX218" s="192" t="s">
        <v>180</v>
      </c>
      <c r="HY218" s="192" t="s">
        <v>181</v>
      </c>
      <c r="IB218" s="77" t="s">
        <v>74</v>
      </c>
      <c r="IC218" s="78" t="n">
        <v>24631</v>
      </c>
      <c r="ID218" s="78" t="n">
        <v>24266</v>
      </c>
      <c r="IE218" s="78" t="n">
        <v>25647</v>
      </c>
      <c r="IF218" s="78" t="n">
        <v>28245</v>
      </c>
      <c r="IG218" s="78" t="n">
        <v>31512</v>
      </c>
      <c r="IH218" s="78" t="n">
        <v>35094</v>
      </c>
      <c r="II218" s="77" t="s">
        <v>74</v>
      </c>
      <c r="IJ218" s="78" t="n">
        <v>5020</v>
      </c>
      <c r="IK218" s="77" t="s">
        <v>74</v>
      </c>
      <c r="IL218" s="78" t="n">
        <v>19611</v>
      </c>
    </row>
    <row r="219" customFormat="false" ht="15" hidden="false" customHeight="false" outlineLevel="0" collapsed="false">
      <c r="A219" s="295" t="s">
        <v>516</v>
      </c>
      <c r="B219" s="295" t="n">
        <v>198579</v>
      </c>
      <c r="C219" s="295" t="n">
        <v>466</v>
      </c>
      <c r="D219" s="295" t="n">
        <v>26415</v>
      </c>
      <c r="E219" s="295" t="n">
        <v>50455</v>
      </c>
      <c r="F219" s="295" t="n">
        <v>46933</v>
      </c>
      <c r="G219" s="295" t="n">
        <v>40983</v>
      </c>
      <c r="H219" s="295" t="n">
        <v>22996</v>
      </c>
      <c r="I219" s="295" t="n">
        <v>6472</v>
      </c>
      <c r="J219" s="295" t="n">
        <v>478</v>
      </c>
      <c r="K219" s="295" t="n">
        <v>34</v>
      </c>
      <c r="L219" s="310" t="n">
        <v>3347</v>
      </c>
      <c r="N219" s="295" t="s">
        <v>516</v>
      </c>
      <c r="O219" s="295" t="n">
        <v>79047</v>
      </c>
      <c r="P219" s="295" t="n">
        <v>1116</v>
      </c>
      <c r="Q219" s="295" t="n">
        <v>516</v>
      </c>
      <c r="R219" s="295" t="n">
        <v>897</v>
      </c>
      <c r="S219" s="295" t="n">
        <v>2529</v>
      </c>
      <c r="T219" s="295" t="n">
        <v>119</v>
      </c>
      <c r="U219" s="295" t="n">
        <v>122</v>
      </c>
      <c r="V219" s="295" t="n">
        <v>72</v>
      </c>
      <c r="W219" s="295" t="n">
        <v>63</v>
      </c>
      <c r="X219" s="295" t="n">
        <v>194</v>
      </c>
      <c r="Y219" s="295" t="n">
        <v>235</v>
      </c>
      <c r="Z219" s="295" t="n">
        <v>621</v>
      </c>
      <c r="AA219" s="310" t="n">
        <v>870</v>
      </c>
      <c r="AB219" s="295"/>
      <c r="AC219" s="295" t="s">
        <v>516</v>
      </c>
      <c r="AD219" s="295" t="n">
        <v>909</v>
      </c>
      <c r="AE219" s="295" t="n">
        <v>1022</v>
      </c>
      <c r="AF219" s="295" t="n">
        <v>1350</v>
      </c>
      <c r="AG219" s="295" t="n">
        <v>1560</v>
      </c>
      <c r="AH219" s="295" t="n">
        <v>2047</v>
      </c>
      <c r="AI219" s="295" t="n">
        <v>3179</v>
      </c>
      <c r="AJ219" s="295" t="n">
        <v>4481</v>
      </c>
      <c r="AK219" s="295" t="n">
        <v>5848</v>
      </c>
      <c r="AL219" s="295" t="n">
        <v>6982</v>
      </c>
      <c r="AM219" s="295" t="n">
        <v>8198</v>
      </c>
      <c r="AN219" s="295" t="n">
        <v>10214</v>
      </c>
      <c r="AO219" s="295" t="n">
        <v>11241</v>
      </c>
      <c r="AP219" s="295" t="n">
        <v>16606</v>
      </c>
      <c r="AQ219" s="310" t="n">
        <v>585</v>
      </c>
      <c r="AS219" s="295" t="s">
        <v>516</v>
      </c>
      <c r="AT219" s="295" t="n">
        <v>41204</v>
      </c>
      <c r="AU219" s="295" t="n">
        <v>648</v>
      </c>
      <c r="AV219" s="295" t="n">
        <v>282</v>
      </c>
      <c r="AW219" s="295" t="n">
        <v>490</v>
      </c>
      <c r="AX219" s="295" t="n">
        <v>1420</v>
      </c>
      <c r="AY219" s="295" t="n">
        <v>65</v>
      </c>
      <c r="AZ219" s="295" t="n">
        <v>71</v>
      </c>
      <c r="BA219" s="295" t="n">
        <v>37</v>
      </c>
      <c r="BB219" s="295" t="n">
        <v>33</v>
      </c>
      <c r="BC219" s="295" t="n">
        <v>99</v>
      </c>
      <c r="BD219" s="295" t="n">
        <v>137</v>
      </c>
      <c r="BE219" s="295" t="n">
        <v>448</v>
      </c>
      <c r="BF219" s="310" t="n">
        <v>637</v>
      </c>
      <c r="BG219" s="295"/>
      <c r="BH219" s="295" t="s">
        <v>516</v>
      </c>
      <c r="BI219" s="295" t="n">
        <v>639</v>
      </c>
      <c r="BJ219" s="295" t="n">
        <v>647</v>
      </c>
      <c r="BK219" s="295" t="n">
        <v>823</v>
      </c>
      <c r="BL219" s="295" t="n">
        <v>955</v>
      </c>
      <c r="BM219" s="295" t="n">
        <v>1206</v>
      </c>
      <c r="BN219" s="295" t="n">
        <v>1977</v>
      </c>
      <c r="BO219" s="295" t="n">
        <v>2786</v>
      </c>
      <c r="BP219" s="295" t="n">
        <v>3714</v>
      </c>
      <c r="BQ219" s="295" t="n">
        <v>4365</v>
      </c>
      <c r="BR219" s="295" t="n">
        <v>4793</v>
      </c>
      <c r="BS219" s="295" t="n">
        <v>5468</v>
      </c>
      <c r="BT219" s="295" t="n">
        <v>5120</v>
      </c>
      <c r="BU219" s="295" t="n">
        <v>5481</v>
      </c>
      <c r="BV219" s="310" t="n">
        <v>283</v>
      </c>
      <c r="BX219" s="295" t="s">
        <v>516</v>
      </c>
      <c r="BY219" s="295" t="n">
        <v>37609</v>
      </c>
      <c r="BZ219" s="295" t="n">
        <v>468</v>
      </c>
      <c r="CA219" s="295" t="n">
        <v>234</v>
      </c>
      <c r="CB219" s="295" t="n">
        <v>407</v>
      </c>
      <c r="CC219" s="295" t="n">
        <v>1109</v>
      </c>
      <c r="CD219" s="295" t="n">
        <v>52</v>
      </c>
      <c r="CE219" s="295" t="n">
        <v>50</v>
      </c>
      <c r="CF219" s="295" t="n">
        <v>34</v>
      </c>
      <c r="CG219" s="295" t="n">
        <v>30</v>
      </c>
      <c r="CH219" s="295" t="n">
        <v>95</v>
      </c>
      <c r="CI219" s="295" t="n">
        <v>91</v>
      </c>
      <c r="CJ219" s="295" t="n">
        <v>168</v>
      </c>
      <c r="CK219" s="310" t="n">
        <v>230</v>
      </c>
      <c r="CL219" s="295"/>
      <c r="CM219" s="295" t="s">
        <v>516</v>
      </c>
      <c r="CN219" s="295" t="n">
        <v>267</v>
      </c>
      <c r="CO219" s="295" t="n">
        <v>372</v>
      </c>
      <c r="CP219" s="295" t="n">
        <v>526</v>
      </c>
      <c r="CQ219" s="295" t="n">
        <v>603</v>
      </c>
      <c r="CR219" s="295" t="n">
        <v>838</v>
      </c>
      <c r="CS219" s="295" t="n">
        <v>1196</v>
      </c>
      <c r="CT219" s="295" t="n">
        <v>1688</v>
      </c>
      <c r="CU219" s="295" t="n">
        <v>2129</v>
      </c>
      <c r="CV219" s="295" t="n">
        <v>2606</v>
      </c>
      <c r="CW219" s="295" t="n">
        <v>3391</v>
      </c>
      <c r="CX219" s="295" t="n">
        <v>4727</v>
      </c>
      <c r="CY219" s="295" t="n">
        <v>6099</v>
      </c>
      <c r="CZ219" s="295" t="n">
        <v>11099</v>
      </c>
      <c r="DA219" s="310" t="n">
        <v>209</v>
      </c>
      <c r="DD219" s="295" t="s">
        <v>473</v>
      </c>
      <c r="DE219" s="295" t="n">
        <v>5.3</v>
      </c>
      <c r="DF219" s="295" t="n">
        <v>14.5</v>
      </c>
      <c r="DG219" s="295" t="n">
        <v>0.3</v>
      </c>
      <c r="DH219" s="295" t="n">
        <v>0.2</v>
      </c>
      <c r="DI219" s="295" t="n">
        <v>0.7</v>
      </c>
      <c r="DJ219" s="295" t="n">
        <v>1</v>
      </c>
      <c r="DK219" s="295" t="n">
        <v>1.7</v>
      </c>
      <c r="DL219" s="295" t="n">
        <v>3.6</v>
      </c>
      <c r="DM219" s="295" t="n">
        <v>10.6</v>
      </c>
      <c r="DN219" s="295" t="n">
        <v>22.5</v>
      </c>
      <c r="DO219" s="310" t="n">
        <v>83.1</v>
      </c>
      <c r="DQ219" s="295" t="s">
        <v>473</v>
      </c>
      <c r="DR219" s="295" t="n">
        <v>5.7</v>
      </c>
      <c r="DS219" s="295" t="n">
        <v>15.8</v>
      </c>
      <c r="DT219" s="295" t="n">
        <v>0.2</v>
      </c>
      <c r="DU219" s="295" t="n">
        <v>0.1</v>
      </c>
      <c r="DV219" s="295" t="n">
        <v>0.7</v>
      </c>
      <c r="DW219" s="295" t="n">
        <v>1.4</v>
      </c>
      <c r="DX219" s="295" t="n">
        <v>2.1</v>
      </c>
      <c r="DY219" s="295" t="n">
        <v>4.1</v>
      </c>
      <c r="DZ219" s="295" t="n">
        <v>13.2</v>
      </c>
      <c r="EA219" s="295" t="n">
        <v>29.5</v>
      </c>
      <c r="EB219" s="310" t="n">
        <v>100.7</v>
      </c>
      <c r="ED219" s="295" t="s">
        <v>473</v>
      </c>
      <c r="EE219" s="295" t="n">
        <v>4.9</v>
      </c>
      <c r="EF219" s="295" t="n">
        <v>13.3</v>
      </c>
      <c r="EG219" s="295" t="n">
        <v>0.4</v>
      </c>
      <c r="EH219" s="295" t="n">
        <v>0.2</v>
      </c>
      <c r="EI219" s="295" t="n">
        <v>0.7</v>
      </c>
      <c r="EJ219" s="295" t="n">
        <v>0.6</v>
      </c>
      <c r="EK219" s="295" t="n">
        <v>1.3</v>
      </c>
      <c r="EL219" s="295" t="n">
        <v>3.1</v>
      </c>
      <c r="EM219" s="295" t="n">
        <v>8.1</v>
      </c>
      <c r="EN219" s="295" t="n">
        <v>16.5</v>
      </c>
      <c r="EO219" s="310" t="n">
        <v>71.8</v>
      </c>
      <c r="ER219" s="295" t="s">
        <v>473</v>
      </c>
      <c r="ES219" s="295" t="n">
        <v>396303</v>
      </c>
      <c r="ET219" s="295" t="n">
        <v>42676</v>
      </c>
      <c r="EU219" s="295" t="n">
        <v>39816</v>
      </c>
      <c r="EV219" s="295" t="n">
        <v>39710</v>
      </c>
      <c r="EW219" s="295" t="n">
        <v>38192</v>
      </c>
      <c r="EX219" s="295" t="n">
        <v>33806</v>
      </c>
      <c r="EY219" s="295" t="n">
        <v>30926</v>
      </c>
      <c r="EZ219" s="295" t="n">
        <v>30133</v>
      </c>
      <c r="FA219" s="295" t="n">
        <v>25076</v>
      </c>
      <c r="FB219" s="295" t="n">
        <v>21443</v>
      </c>
      <c r="FC219" s="295" t="n">
        <v>19578</v>
      </c>
      <c r="FD219" s="295" t="n">
        <v>18055</v>
      </c>
      <c r="FE219" s="295" t="n">
        <v>15833</v>
      </c>
      <c r="FF219" s="295" t="n">
        <v>12390</v>
      </c>
      <c r="FG219" s="295" t="n">
        <v>9520</v>
      </c>
      <c r="FH219" s="295" t="n">
        <v>7568</v>
      </c>
      <c r="FI219" s="295" t="n">
        <v>5878</v>
      </c>
      <c r="FJ219" s="310" t="n">
        <v>5703</v>
      </c>
      <c r="FM219" s="295" t="s">
        <v>473</v>
      </c>
      <c r="FN219" s="295" t="n">
        <v>198851</v>
      </c>
      <c r="FO219" s="295" t="n">
        <v>21632</v>
      </c>
      <c r="FP219" s="295" t="n">
        <v>20125</v>
      </c>
      <c r="FQ219" s="295" t="n">
        <v>20097</v>
      </c>
      <c r="FR219" s="295" t="n">
        <v>19402</v>
      </c>
      <c r="FS219" s="295" t="n">
        <v>17259</v>
      </c>
      <c r="FT219" s="295" t="n">
        <v>15757</v>
      </c>
      <c r="FU219" s="295" t="n">
        <v>15331</v>
      </c>
      <c r="FV219" s="295" t="n">
        <v>12796</v>
      </c>
      <c r="FW219" s="295" t="n">
        <v>10976</v>
      </c>
      <c r="FX219" s="295" t="n">
        <v>10045</v>
      </c>
      <c r="FY219" s="295" t="n">
        <v>9120</v>
      </c>
      <c r="FZ219" s="295" t="n">
        <v>7925</v>
      </c>
      <c r="GA219" s="295" t="n">
        <v>6072</v>
      </c>
      <c r="GB219" s="295" t="n">
        <v>4427</v>
      </c>
      <c r="GC219" s="295" t="n">
        <v>3367</v>
      </c>
      <c r="GD219" s="295" t="n">
        <v>2453</v>
      </c>
      <c r="GE219" s="310" t="n">
        <v>2067</v>
      </c>
      <c r="GH219" s="295" t="s">
        <v>473</v>
      </c>
      <c r="GI219" s="295" t="n">
        <v>197452</v>
      </c>
      <c r="GJ219" s="295" t="n">
        <v>21044</v>
      </c>
      <c r="GK219" s="295" t="n">
        <v>19691</v>
      </c>
      <c r="GL219" s="295" t="n">
        <v>19613</v>
      </c>
      <c r="GM219" s="295" t="n">
        <v>18790</v>
      </c>
      <c r="GN219" s="295" t="n">
        <v>16547</v>
      </c>
      <c r="GO219" s="295" t="n">
        <v>15169</v>
      </c>
      <c r="GP219" s="295" t="n">
        <v>14802</v>
      </c>
      <c r="GQ219" s="295" t="n">
        <v>12280</v>
      </c>
      <c r="GR219" s="295" t="n">
        <v>10467</v>
      </c>
      <c r="GS219" s="295" t="n">
        <v>9533</v>
      </c>
      <c r="GT219" s="295" t="n">
        <v>8935</v>
      </c>
      <c r="GU219" s="295" t="n">
        <v>7908</v>
      </c>
      <c r="GV219" s="295" t="n">
        <v>6318</v>
      </c>
      <c r="GW219" s="295" t="n">
        <v>5093</v>
      </c>
      <c r="GX219" s="295" t="n">
        <v>4201</v>
      </c>
      <c r="GY219" s="295" t="n">
        <v>3425</v>
      </c>
      <c r="GZ219" s="310" t="n">
        <v>3636</v>
      </c>
      <c r="HC219" s="196" t="s">
        <v>186</v>
      </c>
      <c r="HD219" s="197" t="s">
        <v>186</v>
      </c>
      <c r="HE219" s="197" t="n">
        <v>1</v>
      </c>
      <c r="HF219" s="198" t="n">
        <f aca="false">B217-S217</f>
        <v>44238</v>
      </c>
      <c r="HG219" s="198" t="n">
        <f aca="false">S217</f>
        <v>377</v>
      </c>
      <c r="HH219" s="199" t="n">
        <f aca="false">HG219/HF219</f>
        <v>0.00852208508522085</v>
      </c>
      <c r="HI219" s="200" t="n">
        <f aca="false">2*HE219*HH219/(2+HE219*HH219)</f>
        <v>0.0084859261927003</v>
      </c>
      <c r="HK219" s="196" t="s">
        <v>186</v>
      </c>
      <c r="HL219" s="197" t="s">
        <v>186</v>
      </c>
      <c r="HM219" s="197" t="n">
        <v>1</v>
      </c>
      <c r="HN219" s="198" t="n">
        <f aca="false">B217*0.51-AX217</f>
        <v>22531.65</v>
      </c>
      <c r="HO219" s="198" t="n">
        <f aca="false">AX217</f>
        <v>222</v>
      </c>
      <c r="HP219" s="199" t="n">
        <f aca="false">HO219/HN219</f>
        <v>0.00985280705141434</v>
      </c>
      <c r="HQ219" s="200" t="n">
        <f aca="false">2*HM219*HP219/(2+HM219*HP219)</f>
        <v>0.00980450609800531</v>
      </c>
      <c r="HS219" s="196" t="s">
        <v>186</v>
      </c>
      <c r="HT219" s="313" t="n">
        <v>0</v>
      </c>
      <c r="HU219" s="313" t="n">
        <v>1</v>
      </c>
      <c r="HV219" s="314" t="n">
        <f aca="false">B217*0.49-CC217</f>
        <v>21706.35</v>
      </c>
      <c r="HW219" s="314" t="n">
        <f aca="false">CC217</f>
        <v>155</v>
      </c>
      <c r="HX219" s="199" t="n">
        <f aca="false">HW219/HV219</f>
        <v>0.00714076756340887</v>
      </c>
      <c r="HY219" s="200" t="n">
        <f aca="false">2*HU219*HX219/(2+HU219*HX219)</f>
        <v>0.00711536298679985</v>
      </c>
      <c r="HZ219" s="160" t="n">
        <f aca="false">HV219+HN219-HF219</f>
        <v>0</v>
      </c>
      <c r="IA219" s="160" t="n">
        <f aca="false">HW219+HO219-HG219</f>
        <v>0</v>
      </c>
      <c r="IB219" s="79" t="s">
        <v>75</v>
      </c>
      <c r="IC219" s="80" t="n">
        <v>3496</v>
      </c>
      <c r="ID219" s="80" t="n">
        <v>4645</v>
      </c>
      <c r="IE219" s="80" t="n">
        <v>5231</v>
      </c>
      <c r="IF219" s="80" t="n">
        <v>5515</v>
      </c>
      <c r="IG219" s="80" t="n">
        <v>5730</v>
      </c>
      <c r="IH219" s="80" t="n">
        <v>5933</v>
      </c>
      <c r="II219" s="79" t="s">
        <v>75</v>
      </c>
      <c r="IJ219" s="80" t="n">
        <v>787</v>
      </c>
      <c r="IK219" s="79" t="s">
        <v>75</v>
      </c>
      <c r="IL219" s="80" t="n">
        <v>2709</v>
      </c>
    </row>
    <row r="220" customFormat="false" ht="15" hidden="false" customHeight="false" outlineLevel="0" collapsed="false">
      <c r="A220" s="295" t="s">
        <v>473</v>
      </c>
      <c r="B220" s="295" t="n">
        <v>6876</v>
      </c>
      <c r="C220" s="295" t="n">
        <v>50</v>
      </c>
      <c r="D220" s="295" t="n">
        <v>1333</v>
      </c>
      <c r="E220" s="295" t="n">
        <v>1764</v>
      </c>
      <c r="F220" s="295" t="n">
        <v>1640</v>
      </c>
      <c r="G220" s="295" t="n">
        <v>1267</v>
      </c>
      <c r="H220" s="295" t="n">
        <v>630</v>
      </c>
      <c r="I220" s="295" t="n">
        <v>155</v>
      </c>
      <c r="J220" s="295" t="n">
        <v>11</v>
      </c>
      <c r="K220" s="295" t="n">
        <v>0</v>
      </c>
      <c r="L220" s="310" t="n">
        <v>26</v>
      </c>
      <c r="N220" s="295" t="s">
        <v>473</v>
      </c>
      <c r="O220" s="295" t="n">
        <v>2100</v>
      </c>
      <c r="P220" s="295" t="n">
        <v>50</v>
      </c>
      <c r="Q220" s="295" t="n">
        <v>17</v>
      </c>
      <c r="R220" s="295" t="n">
        <v>33</v>
      </c>
      <c r="S220" s="295" t="n">
        <v>100</v>
      </c>
      <c r="T220" s="295" t="n">
        <v>3</v>
      </c>
      <c r="U220" s="295" t="n">
        <v>4</v>
      </c>
      <c r="V220" s="295" t="n">
        <v>2</v>
      </c>
      <c r="W220" s="295" t="n">
        <v>1</v>
      </c>
      <c r="X220" s="295" t="n">
        <v>6</v>
      </c>
      <c r="Y220" s="295" t="n">
        <v>7</v>
      </c>
      <c r="Z220" s="295" t="n">
        <v>27</v>
      </c>
      <c r="AA220" s="310" t="n">
        <v>23</v>
      </c>
      <c r="AB220" s="295"/>
      <c r="AC220" s="295" t="s">
        <v>473</v>
      </c>
      <c r="AD220" s="295" t="n">
        <v>28</v>
      </c>
      <c r="AE220" s="295" t="n">
        <v>33</v>
      </c>
      <c r="AF220" s="295" t="n">
        <v>37</v>
      </c>
      <c r="AG220" s="295" t="n">
        <v>44</v>
      </c>
      <c r="AH220" s="295" t="n">
        <v>57</v>
      </c>
      <c r="AI220" s="295" t="n">
        <v>80</v>
      </c>
      <c r="AJ220" s="295" t="n">
        <v>134</v>
      </c>
      <c r="AK220" s="295" t="n">
        <v>166</v>
      </c>
      <c r="AL220" s="295" t="n">
        <v>181</v>
      </c>
      <c r="AM220" s="295" t="n">
        <v>204</v>
      </c>
      <c r="AN220" s="295" t="n">
        <v>265</v>
      </c>
      <c r="AO220" s="295" t="n">
        <v>290</v>
      </c>
      <c r="AP220" s="295" t="n">
        <v>407</v>
      </c>
      <c r="AQ220" s="310" t="n">
        <v>1</v>
      </c>
      <c r="AS220" s="295" t="s">
        <v>473</v>
      </c>
      <c r="AT220" s="295" t="n">
        <v>1133</v>
      </c>
      <c r="AU220" s="295" t="n">
        <v>24</v>
      </c>
      <c r="AV220" s="295" t="n">
        <v>11</v>
      </c>
      <c r="AW220" s="295" t="n">
        <v>20</v>
      </c>
      <c r="AX220" s="295" t="n">
        <v>55</v>
      </c>
      <c r="AY220" s="295" t="n">
        <v>0</v>
      </c>
      <c r="AZ220" s="295" t="n">
        <v>3</v>
      </c>
      <c r="BA220" s="295" t="n">
        <v>0</v>
      </c>
      <c r="BB220" s="295" t="n">
        <v>0</v>
      </c>
      <c r="BC220" s="295" t="n">
        <v>3</v>
      </c>
      <c r="BD220" s="295" t="n">
        <v>3</v>
      </c>
      <c r="BE220" s="295" t="n">
        <v>10</v>
      </c>
      <c r="BF220" s="310" t="n">
        <v>16</v>
      </c>
      <c r="BG220" s="295"/>
      <c r="BH220" s="295" t="s">
        <v>473</v>
      </c>
      <c r="BI220" s="295" t="n">
        <v>20</v>
      </c>
      <c r="BJ220" s="295" t="n">
        <v>23</v>
      </c>
      <c r="BK220" s="295" t="n">
        <v>25</v>
      </c>
      <c r="BL220" s="295" t="n">
        <v>26</v>
      </c>
      <c r="BM220" s="295" t="n">
        <v>31</v>
      </c>
      <c r="BN220" s="295" t="n">
        <v>48</v>
      </c>
      <c r="BO220" s="295" t="n">
        <v>82</v>
      </c>
      <c r="BP220" s="295" t="n">
        <v>103</v>
      </c>
      <c r="BQ220" s="295" t="n">
        <v>111</v>
      </c>
      <c r="BR220" s="295" t="n">
        <v>119</v>
      </c>
      <c r="BS220" s="295" t="n">
        <v>148</v>
      </c>
      <c r="BT220" s="295" t="n">
        <v>140</v>
      </c>
      <c r="BU220" s="295" t="n">
        <v>167</v>
      </c>
      <c r="BV220" s="310" t="n">
        <v>0</v>
      </c>
      <c r="BX220" s="295" t="s">
        <v>473</v>
      </c>
      <c r="BY220" s="295" t="n">
        <v>965</v>
      </c>
      <c r="BZ220" s="295" t="n">
        <v>26</v>
      </c>
      <c r="CA220" s="295" t="n">
        <v>6</v>
      </c>
      <c r="CB220" s="295" t="n">
        <v>13</v>
      </c>
      <c r="CC220" s="295" t="n">
        <v>45</v>
      </c>
      <c r="CD220" s="295" t="n">
        <v>3</v>
      </c>
      <c r="CE220" s="295" t="n">
        <v>1</v>
      </c>
      <c r="CF220" s="295" t="n">
        <v>2</v>
      </c>
      <c r="CG220" s="295" t="n">
        <v>1</v>
      </c>
      <c r="CH220" s="295" t="n">
        <v>3</v>
      </c>
      <c r="CI220" s="295" t="n">
        <v>4</v>
      </c>
      <c r="CJ220" s="295" t="n">
        <v>17</v>
      </c>
      <c r="CK220" s="310" t="n">
        <v>7</v>
      </c>
      <c r="CL220" s="295"/>
      <c r="CM220" s="295" t="s">
        <v>473</v>
      </c>
      <c r="CN220" s="295" t="n">
        <v>8</v>
      </c>
      <c r="CO220" s="295" t="n">
        <v>10</v>
      </c>
      <c r="CP220" s="295" t="n">
        <v>12</v>
      </c>
      <c r="CQ220" s="295" t="n">
        <v>18</v>
      </c>
      <c r="CR220" s="295" t="n">
        <v>26</v>
      </c>
      <c r="CS220" s="295" t="n">
        <v>32</v>
      </c>
      <c r="CT220" s="295" t="n">
        <v>52</v>
      </c>
      <c r="CU220" s="295" t="n">
        <v>63</v>
      </c>
      <c r="CV220" s="295" t="n">
        <v>69</v>
      </c>
      <c r="CW220" s="295" t="n">
        <v>84</v>
      </c>
      <c r="CX220" s="295" t="n">
        <v>117</v>
      </c>
      <c r="CY220" s="295" t="n">
        <v>150</v>
      </c>
      <c r="CZ220" s="295" t="n">
        <v>240</v>
      </c>
      <c r="DA220" s="310" t="n">
        <v>1</v>
      </c>
      <c r="DD220" s="295" t="s">
        <v>474</v>
      </c>
      <c r="DE220" s="295" t="n">
        <v>7.8</v>
      </c>
      <c r="DF220" s="295" t="n">
        <v>10.7</v>
      </c>
      <c r="DG220" s="295" t="n">
        <v>0.5</v>
      </c>
      <c r="DH220" s="295" t="n">
        <v>0.2</v>
      </c>
      <c r="DI220" s="295" t="n">
        <v>0.7</v>
      </c>
      <c r="DJ220" s="295" t="n">
        <v>0.8</v>
      </c>
      <c r="DK220" s="295" t="n">
        <v>1.7</v>
      </c>
      <c r="DL220" s="295" t="n">
        <v>4.3</v>
      </c>
      <c r="DM220" s="295" t="n">
        <v>10.7</v>
      </c>
      <c r="DN220" s="295" t="n">
        <v>23.6</v>
      </c>
      <c r="DO220" s="310" t="n">
        <v>83.6</v>
      </c>
      <c r="DQ220" s="295" t="s">
        <v>474</v>
      </c>
      <c r="DR220" s="295" t="n">
        <v>8.4</v>
      </c>
      <c r="DS220" s="295" t="n">
        <v>12.7</v>
      </c>
      <c r="DT220" s="295" t="n">
        <v>0.5</v>
      </c>
      <c r="DU220" s="295" t="n">
        <v>0.2</v>
      </c>
      <c r="DV220" s="295" t="n">
        <v>1</v>
      </c>
      <c r="DW220" s="295" t="n">
        <v>1.2</v>
      </c>
      <c r="DX220" s="295" t="n">
        <v>2</v>
      </c>
      <c r="DY220" s="295" t="n">
        <v>5.4</v>
      </c>
      <c r="DZ220" s="295" t="n">
        <v>14.8</v>
      </c>
      <c r="EA220" s="295" t="n">
        <v>32.8</v>
      </c>
      <c r="EB220" s="310" t="n">
        <v>101.5</v>
      </c>
      <c r="ED220" s="295" t="s">
        <v>474</v>
      </c>
      <c r="EE220" s="295" t="n">
        <v>7.3</v>
      </c>
      <c r="EF220" s="295" t="n">
        <v>8.6</v>
      </c>
      <c r="EG220" s="295" t="n">
        <v>0.5</v>
      </c>
      <c r="EH220" s="295" t="n">
        <v>0.2</v>
      </c>
      <c r="EI220" s="295" t="n">
        <v>0.4</v>
      </c>
      <c r="EJ220" s="295" t="n">
        <v>0.5</v>
      </c>
      <c r="EK220" s="295" t="n">
        <v>1.5</v>
      </c>
      <c r="EL220" s="295" t="n">
        <v>3.3</v>
      </c>
      <c r="EM220" s="295" t="n">
        <v>7.1</v>
      </c>
      <c r="EN220" s="295" t="n">
        <v>16.4</v>
      </c>
      <c r="EO220" s="310" t="n">
        <v>73.8</v>
      </c>
      <c r="ER220" s="295" t="s">
        <v>474</v>
      </c>
      <c r="ES220" s="295" t="n">
        <v>3368609</v>
      </c>
      <c r="ET220" s="295" t="n">
        <v>248151</v>
      </c>
      <c r="EU220" s="295" t="n">
        <v>255524</v>
      </c>
      <c r="EV220" s="295" t="n">
        <v>277985</v>
      </c>
      <c r="EW220" s="295" t="n">
        <v>276833</v>
      </c>
      <c r="EX220" s="295" t="n">
        <v>277473</v>
      </c>
      <c r="EY220" s="295" t="n">
        <v>286407</v>
      </c>
      <c r="EZ220" s="295" t="n">
        <v>278677</v>
      </c>
      <c r="FA220" s="295" t="n">
        <v>214285</v>
      </c>
      <c r="FB220" s="295" t="n">
        <v>193577</v>
      </c>
      <c r="FC220" s="295" t="n">
        <v>187473</v>
      </c>
      <c r="FD220" s="295" t="n">
        <v>175080</v>
      </c>
      <c r="FE220" s="295" t="n">
        <v>164754</v>
      </c>
      <c r="FF220" s="295" t="n">
        <v>145260</v>
      </c>
      <c r="FG220" s="295" t="n">
        <v>121435</v>
      </c>
      <c r="FH220" s="295" t="n">
        <v>100233</v>
      </c>
      <c r="FI220" s="295" t="n">
        <v>79059</v>
      </c>
      <c r="FJ220" s="310" t="n">
        <v>86403</v>
      </c>
      <c r="FM220" s="295" t="s">
        <v>474</v>
      </c>
      <c r="FN220" s="295" t="n">
        <v>1644068</v>
      </c>
      <c r="FO220" s="295" t="n">
        <v>126197</v>
      </c>
      <c r="FP220" s="295" t="n">
        <v>129765</v>
      </c>
      <c r="FQ220" s="295" t="n">
        <v>140962</v>
      </c>
      <c r="FR220" s="295" t="n">
        <v>140295</v>
      </c>
      <c r="FS220" s="295" t="n">
        <v>140367</v>
      </c>
      <c r="FT220" s="295" t="n">
        <v>144535</v>
      </c>
      <c r="FU220" s="295" t="n">
        <v>140324</v>
      </c>
      <c r="FV220" s="295" t="n">
        <v>107891</v>
      </c>
      <c r="FW220" s="295" t="n">
        <v>96520</v>
      </c>
      <c r="FX220" s="295" t="n">
        <v>91923</v>
      </c>
      <c r="FY220" s="295" t="n">
        <v>83796</v>
      </c>
      <c r="FZ220" s="295" t="n">
        <v>78147</v>
      </c>
      <c r="GA220" s="295" t="n">
        <v>67294</v>
      </c>
      <c r="GB220" s="295" t="n">
        <v>54707</v>
      </c>
      <c r="GC220" s="295" t="n">
        <v>42788</v>
      </c>
      <c r="GD220" s="295" t="n">
        <v>31053</v>
      </c>
      <c r="GE220" s="310" t="n">
        <v>27504</v>
      </c>
      <c r="GH220" s="295" t="s">
        <v>474</v>
      </c>
      <c r="GI220" s="295" t="n">
        <v>1724541</v>
      </c>
      <c r="GJ220" s="295" t="n">
        <v>121954</v>
      </c>
      <c r="GK220" s="295" t="n">
        <v>125759</v>
      </c>
      <c r="GL220" s="295" t="n">
        <v>137023</v>
      </c>
      <c r="GM220" s="295" t="n">
        <v>136538</v>
      </c>
      <c r="GN220" s="295" t="n">
        <v>137106</v>
      </c>
      <c r="GO220" s="295" t="n">
        <v>141872</v>
      </c>
      <c r="GP220" s="295" t="n">
        <v>138353</v>
      </c>
      <c r="GQ220" s="295" t="n">
        <v>106394</v>
      </c>
      <c r="GR220" s="295" t="n">
        <v>97057</v>
      </c>
      <c r="GS220" s="295" t="n">
        <v>95550</v>
      </c>
      <c r="GT220" s="295" t="n">
        <v>91284</v>
      </c>
      <c r="GU220" s="295" t="n">
        <v>86607</v>
      </c>
      <c r="GV220" s="295" t="n">
        <v>77966</v>
      </c>
      <c r="GW220" s="295" t="n">
        <v>66728</v>
      </c>
      <c r="GX220" s="295" t="n">
        <v>57445</v>
      </c>
      <c r="GY220" s="295" t="n">
        <v>48006</v>
      </c>
      <c r="GZ220" s="310" t="n">
        <v>58899</v>
      </c>
      <c r="HC220" s="203" t="s">
        <v>188</v>
      </c>
      <c r="HD220" s="204" t="s">
        <v>189</v>
      </c>
      <c r="HE220" s="204" t="n">
        <v>1</v>
      </c>
      <c r="HF220" s="205" t="n">
        <f aca="false">ET217-HF219</f>
        <v>156448</v>
      </c>
      <c r="HG220" s="205" t="n">
        <f aca="false">T217+U217+V217+W217</f>
        <v>64</v>
      </c>
      <c r="HH220" s="206" t="n">
        <f aca="false">HG220/HF220</f>
        <v>0.00040908161178155</v>
      </c>
      <c r="HI220" s="207" t="n">
        <f aca="false">2*HE220*HH220/(2+HE220*HH220)</f>
        <v>0.000408997955010225</v>
      </c>
      <c r="HK220" s="203" t="s">
        <v>188</v>
      </c>
      <c r="HL220" s="204" t="s">
        <v>189</v>
      </c>
      <c r="HM220" s="204" t="n">
        <v>1</v>
      </c>
      <c r="HN220" s="205" t="n">
        <f aca="false">FO217-HN219</f>
        <v>79627.35</v>
      </c>
      <c r="HO220" s="205" t="n">
        <f aca="false">AY217+AZ217+BA217+BB217</f>
        <v>37</v>
      </c>
      <c r="HP220" s="206" t="n">
        <f aca="false">HO220/HN220</f>
        <v>0.000464664465161782</v>
      </c>
      <c r="HQ220" s="207" t="n">
        <f aca="false">2*HM220*HP220/(2+HM220*HP220)</f>
        <v>0.000464556533705146</v>
      </c>
      <c r="HS220" s="203" t="s">
        <v>188</v>
      </c>
      <c r="HT220" s="316" t="n">
        <v>41730</v>
      </c>
      <c r="HU220" s="316" t="n">
        <v>1</v>
      </c>
      <c r="HV220" s="205" t="n">
        <f aca="false">GJ217-HV219</f>
        <v>76820.65</v>
      </c>
      <c r="HW220" s="317" t="n">
        <f aca="false">CD217+CE217+CF217+CG217</f>
        <v>27</v>
      </c>
      <c r="HX220" s="206" t="n">
        <f aca="false">HW220/HV220</f>
        <v>0.000351467997211687</v>
      </c>
      <c r="HY220" s="207" t="n">
        <f aca="false">2*HU220*HX220/(2+HU220*HX220)</f>
        <v>0.000351406243187437</v>
      </c>
      <c r="HZ220" s="160" t="n">
        <f aca="false">HV220+HN220-HF220</f>
        <v>0</v>
      </c>
      <c r="IA220" s="160" t="n">
        <f aca="false">HW220+HO220-HG220</f>
        <v>0</v>
      </c>
    </row>
    <row r="221" customFormat="false" ht="15" hidden="false" customHeight="false" outlineLevel="0" collapsed="false">
      <c r="A221" s="295" t="s">
        <v>474</v>
      </c>
      <c r="B221" s="295" t="n">
        <v>58595</v>
      </c>
      <c r="C221" s="295" t="n">
        <v>201</v>
      </c>
      <c r="D221" s="295" t="n">
        <v>8436</v>
      </c>
      <c r="E221" s="295" t="n">
        <v>13554</v>
      </c>
      <c r="F221" s="295" t="n">
        <v>15102</v>
      </c>
      <c r="G221" s="295" t="n">
        <v>13015</v>
      </c>
      <c r="H221" s="295" t="n">
        <v>6334</v>
      </c>
      <c r="I221" s="295" t="n">
        <v>1521</v>
      </c>
      <c r="J221" s="295" t="n">
        <v>104</v>
      </c>
      <c r="K221" s="295" t="n">
        <v>3</v>
      </c>
      <c r="L221" s="310" t="n">
        <v>325</v>
      </c>
      <c r="N221" s="295" t="s">
        <v>474</v>
      </c>
      <c r="O221" s="295" t="n">
        <v>26378</v>
      </c>
      <c r="P221" s="295" t="n">
        <v>304</v>
      </c>
      <c r="Q221" s="295" t="n">
        <v>129</v>
      </c>
      <c r="R221" s="295" t="n">
        <v>194</v>
      </c>
      <c r="S221" s="295" t="n">
        <v>627</v>
      </c>
      <c r="T221" s="295" t="n">
        <v>29</v>
      </c>
      <c r="U221" s="295" t="n">
        <v>28</v>
      </c>
      <c r="V221" s="295" t="n">
        <v>22</v>
      </c>
      <c r="W221" s="295" t="n">
        <v>17</v>
      </c>
      <c r="X221" s="295" t="n">
        <v>62</v>
      </c>
      <c r="Y221" s="295" t="n">
        <v>69</v>
      </c>
      <c r="Z221" s="295" t="n">
        <v>158</v>
      </c>
      <c r="AA221" s="310" t="n">
        <v>246</v>
      </c>
      <c r="AB221" s="295"/>
      <c r="AC221" s="295" t="s">
        <v>474</v>
      </c>
      <c r="AD221" s="295" t="n">
        <v>225</v>
      </c>
      <c r="AE221" s="295" t="n">
        <v>254</v>
      </c>
      <c r="AF221" s="295" t="n">
        <v>308</v>
      </c>
      <c r="AG221" s="295" t="n">
        <v>399</v>
      </c>
      <c r="AH221" s="295" t="n">
        <v>616</v>
      </c>
      <c r="AI221" s="295" t="n">
        <v>940</v>
      </c>
      <c r="AJ221" s="295" t="n">
        <v>1413</v>
      </c>
      <c r="AK221" s="295" t="n">
        <v>1904</v>
      </c>
      <c r="AL221" s="295" t="n">
        <v>2327</v>
      </c>
      <c r="AM221" s="295" t="n">
        <v>2906</v>
      </c>
      <c r="AN221" s="295" t="n">
        <v>3551</v>
      </c>
      <c r="AO221" s="295" t="n">
        <v>3958</v>
      </c>
      <c r="AP221" s="295" t="n">
        <v>6319</v>
      </c>
      <c r="AQ221" s="310" t="n">
        <v>0</v>
      </c>
      <c r="AS221" s="295" t="s">
        <v>474</v>
      </c>
      <c r="AT221" s="295" t="n">
        <v>13774</v>
      </c>
      <c r="AU221" s="295" t="n">
        <v>182</v>
      </c>
      <c r="AV221" s="295" t="n">
        <v>81</v>
      </c>
      <c r="AW221" s="295" t="n">
        <v>119</v>
      </c>
      <c r="AX221" s="295" t="n">
        <v>382</v>
      </c>
      <c r="AY221" s="295" t="n">
        <v>16</v>
      </c>
      <c r="AZ221" s="295" t="n">
        <v>12</v>
      </c>
      <c r="BA221" s="295" t="n">
        <v>9</v>
      </c>
      <c r="BB221" s="295" t="n">
        <v>12</v>
      </c>
      <c r="BC221" s="295" t="n">
        <v>28</v>
      </c>
      <c r="BD221" s="295" t="n">
        <v>39</v>
      </c>
      <c r="BE221" s="295" t="n">
        <v>112</v>
      </c>
      <c r="BF221" s="310" t="n">
        <v>179</v>
      </c>
      <c r="BG221" s="295"/>
      <c r="BH221" s="295" t="s">
        <v>474</v>
      </c>
      <c r="BI221" s="295" t="n">
        <v>149</v>
      </c>
      <c r="BJ221" s="295" t="n">
        <v>187</v>
      </c>
      <c r="BK221" s="295" t="n">
        <v>186</v>
      </c>
      <c r="BL221" s="295" t="n">
        <v>219</v>
      </c>
      <c r="BM221" s="295" t="n">
        <v>372</v>
      </c>
      <c r="BN221" s="295" t="n">
        <v>576</v>
      </c>
      <c r="BO221" s="295" t="n">
        <v>914</v>
      </c>
      <c r="BP221" s="295" t="n">
        <v>1239</v>
      </c>
      <c r="BQ221" s="295" t="n">
        <v>1449</v>
      </c>
      <c r="BR221" s="295" t="n">
        <v>1751</v>
      </c>
      <c r="BS221" s="295" t="n">
        <v>1919</v>
      </c>
      <c r="BT221" s="295" t="n">
        <v>1899</v>
      </c>
      <c r="BU221" s="295" t="n">
        <v>2125</v>
      </c>
      <c r="BV221" s="310" t="n">
        <v>0</v>
      </c>
      <c r="BX221" s="295" t="s">
        <v>474</v>
      </c>
      <c r="BY221" s="295" t="n">
        <v>12604</v>
      </c>
      <c r="BZ221" s="295" t="n">
        <v>122</v>
      </c>
      <c r="CA221" s="295" t="n">
        <v>48</v>
      </c>
      <c r="CB221" s="295" t="n">
        <v>75</v>
      </c>
      <c r="CC221" s="295" t="n">
        <v>245</v>
      </c>
      <c r="CD221" s="295" t="n">
        <v>13</v>
      </c>
      <c r="CE221" s="295" t="n">
        <v>16</v>
      </c>
      <c r="CF221" s="295" t="n">
        <v>13</v>
      </c>
      <c r="CG221" s="295" t="n">
        <v>5</v>
      </c>
      <c r="CH221" s="295" t="n">
        <v>34</v>
      </c>
      <c r="CI221" s="295" t="n">
        <v>30</v>
      </c>
      <c r="CJ221" s="295" t="n">
        <v>46</v>
      </c>
      <c r="CK221" s="310" t="n">
        <v>67</v>
      </c>
      <c r="CL221" s="295"/>
      <c r="CM221" s="295" t="s">
        <v>474</v>
      </c>
      <c r="CN221" s="295" t="n">
        <v>76</v>
      </c>
      <c r="CO221" s="295" t="n">
        <v>67</v>
      </c>
      <c r="CP221" s="295" t="n">
        <v>122</v>
      </c>
      <c r="CQ221" s="295" t="n">
        <v>180</v>
      </c>
      <c r="CR221" s="295" t="n">
        <v>244</v>
      </c>
      <c r="CS221" s="295" t="n">
        <v>364</v>
      </c>
      <c r="CT221" s="295" t="n">
        <v>499</v>
      </c>
      <c r="CU221" s="295" t="n">
        <v>665</v>
      </c>
      <c r="CV221" s="295" t="n">
        <v>878</v>
      </c>
      <c r="CW221" s="295" t="n">
        <v>1155</v>
      </c>
      <c r="CX221" s="295" t="n">
        <v>1632</v>
      </c>
      <c r="CY221" s="295" t="n">
        <v>2059</v>
      </c>
      <c r="CZ221" s="295" t="n">
        <v>4194</v>
      </c>
      <c r="DA221" s="310" t="n">
        <v>0</v>
      </c>
      <c r="DD221" s="295" t="s">
        <v>475</v>
      </c>
      <c r="DE221" s="295" t="n">
        <v>6.2</v>
      </c>
      <c r="DF221" s="295" t="n">
        <v>15.3</v>
      </c>
      <c r="DG221" s="295" t="n">
        <v>0.4</v>
      </c>
      <c r="DH221" s="295" t="n">
        <v>0.3</v>
      </c>
      <c r="DI221" s="295" t="n">
        <v>0.9</v>
      </c>
      <c r="DJ221" s="295" t="n">
        <v>1.1</v>
      </c>
      <c r="DK221" s="295" t="n">
        <v>2.1</v>
      </c>
      <c r="DL221" s="295" t="n">
        <v>5.4</v>
      </c>
      <c r="DM221" s="295" t="n">
        <v>12.5</v>
      </c>
      <c r="DN221" s="295" t="n">
        <v>27.8</v>
      </c>
      <c r="DO221" s="310" t="n">
        <v>84.7</v>
      </c>
      <c r="DQ221" s="295" t="s">
        <v>475</v>
      </c>
      <c r="DR221" s="295" t="n">
        <v>6.9</v>
      </c>
      <c r="DS221" s="295" t="n">
        <v>15.5</v>
      </c>
      <c r="DT221" s="295" t="n">
        <v>0.4</v>
      </c>
      <c r="DU221" s="295" t="n">
        <v>0.3</v>
      </c>
      <c r="DV221" s="295" t="n">
        <v>1.3</v>
      </c>
      <c r="DW221" s="295" t="n">
        <v>1.4</v>
      </c>
      <c r="DX221" s="295" t="n">
        <v>2.2</v>
      </c>
      <c r="DY221" s="295" t="n">
        <v>6.6</v>
      </c>
      <c r="DZ221" s="295" t="n">
        <v>16.5</v>
      </c>
      <c r="EA221" s="295" t="n">
        <v>37.9</v>
      </c>
      <c r="EB221" s="310" t="n">
        <v>97.9</v>
      </c>
      <c r="ED221" s="295" t="s">
        <v>475</v>
      </c>
      <c r="EE221" s="295" t="n">
        <v>5.5</v>
      </c>
      <c r="EF221" s="295" t="n">
        <v>14.7</v>
      </c>
      <c r="EG221" s="295" t="n">
        <v>0.3</v>
      </c>
      <c r="EH221" s="295" t="n">
        <v>0.3</v>
      </c>
      <c r="EI221" s="295" t="n">
        <v>0.4</v>
      </c>
      <c r="EJ221" s="295" t="n">
        <v>0.9</v>
      </c>
      <c r="EK221" s="295" t="n">
        <v>1.9</v>
      </c>
      <c r="EL221" s="295" t="n">
        <v>4.1</v>
      </c>
      <c r="EM221" s="295" t="n">
        <v>8.5</v>
      </c>
      <c r="EN221" s="295" t="n">
        <v>19.5</v>
      </c>
      <c r="EO221" s="310" t="n">
        <v>75.8</v>
      </c>
      <c r="ER221" s="295" t="s">
        <v>475</v>
      </c>
      <c r="ES221" s="295" t="n">
        <v>1024575</v>
      </c>
      <c r="ET221" s="295" t="n">
        <v>102117</v>
      </c>
      <c r="EU221" s="295" t="n">
        <v>97511</v>
      </c>
      <c r="EV221" s="295" t="n">
        <v>103651</v>
      </c>
      <c r="EW221" s="295" t="n">
        <v>103038</v>
      </c>
      <c r="EX221" s="295" t="n">
        <v>95126</v>
      </c>
      <c r="EY221" s="295" t="n">
        <v>82914</v>
      </c>
      <c r="EZ221" s="295" t="n">
        <v>73249</v>
      </c>
      <c r="FA221" s="295" t="n">
        <v>58090</v>
      </c>
      <c r="FB221" s="295" t="n">
        <v>55127</v>
      </c>
      <c r="FC221" s="295" t="n">
        <v>53733</v>
      </c>
      <c r="FD221" s="295" t="n">
        <v>48147</v>
      </c>
      <c r="FE221" s="295" t="n">
        <v>42099</v>
      </c>
      <c r="FF221" s="295" t="n">
        <v>32970</v>
      </c>
      <c r="FG221" s="295" t="n">
        <v>26007</v>
      </c>
      <c r="FH221" s="295" t="n">
        <v>20732</v>
      </c>
      <c r="FI221" s="295" t="n">
        <v>14842</v>
      </c>
      <c r="FJ221" s="310" t="n">
        <v>15222</v>
      </c>
      <c r="FM221" s="295" t="s">
        <v>475</v>
      </c>
      <c r="FN221" s="295" t="n">
        <v>507937</v>
      </c>
      <c r="FO221" s="295" t="n">
        <v>51477</v>
      </c>
      <c r="FP221" s="295" t="n">
        <v>49202</v>
      </c>
      <c r="FQ221" s="295" t="n">
        <v>52457</v>
      </c>
      <c r="FR221" s="295" t="n">
        <v>52264</v>
      </c>
      <c r="FS221" s="295" t="n">
        <v>48443</v>
      </c>
      <c r="FT221" s="295" t="n">
        <v>41817</v>
      </c>
      <c r="FU221" s="295" t="n">
        <v>36127</v>
      </c>
      <c r="FV221" s="295" t="n">
        <v>28761</v>
      </c>
      <c r="FW221" s="295" t="n">
        <v>27333</v>
      </c>
      <c r="FX221" s="295" t="n">
        <v>26559</v>
      </c>
      <c r="FY221" s="295" t="n">
        <v>23694</v>
      </c>
      <c r="FZ221" s="295" t="n">
        <v>21135</v>
      </c>
      <c r="GA221" s="295" t="n">
        <v>16125</v>
      </c>
      <c r="GB221" s="295" t="n">
        <v>11964</v>
      </c>
      <c r="GC221" s="295" t="n">
        <v>8942</v>
      </c>
      <c r="GD221" s="295" t="n">
        <v>6163</v>
      </c>
      <c r="GE221" s="310" t="n">
        <v>5474</v>
      </c>
      <c r="GH221" s="295" t="s">
        <v>475</v>
      </c>
      <c r="GI221" s="295" t="n">
        <v>516638</v>
      </c>
      <c r="GJ221" s="295" t="n">
        <v>50640</v>
      </c>
      <c r="GK221" s="295" t="n">
        <v>48309</v>
      </c>
      <c r="GL221" s="295" t="n">
        <v>51194</v>
      </c>
      <c r="GM221" s="295" t="n">
        <v>50774</v>
      </c>
      <c r="GN221" s="295" t="n">
        <v>46683</v>
      </c>
      <c r="GO221" s="295" t="n">
        <v>41097</v>
      </c>
      <c r="GP221" s="295" t="n">
        <v>37122</v>
      </c>
      <c r="GQ221" s="295" t="n">
        <v>29329</v>
      </c>
      <c r="GR221" s="295" t="n">
        <v>27794</v>
      </c>
      <c r="GS221" s="295" t="n">
        <v>27174</v>
      </c>
      <c r="GT221" s="295" t="n">
        <v>24453</v>
      </c>
      <c r="GU221" s="295" t="n">
        <v>20964</v>
      </c>
      <c r="GV221" s="295" t="n">
        <v>16845</v>
      </c>
      <c r="GW221" s="295" t="n">
        <v>14043</v>
      </c>
      <c r="GX221" s="295" t="n">
        <v>11790</v>
      </c>
      <c r="GY221" s="295" t="n">
        <v>8679</v>
      </c>
      <c r="GZ221" s="310" t="n">
        <v>9748</v>
      </c>
      <c r="HC221" s="196" t="s">
        <v>194</v>
      </c>
      <c r="HD221" s="197" t="s">
        <v>46</v>
      </c>
      <c r="HE221" s="197" t="n">
        <v>1</v>
      </c>
      <c r="HF221" s="198" t="n">
        <f aca="false">EU217</f>
        <v>199055</v>
      </c>
      <c r="HG221" s="198" t="n">
        <f aca="false">X217</f>
        <v>31</v>
      </c>
      <c r="HH221" s="199" t="n">
        <f aca="false">HG221/HF221</f>
        <v>0.000155735851900229</v>
      </c>
      <c r="HI221" s="200" t="n">
        <f aca="false">2*HE221*HH221/(2+HE221*HH221)</f>
        <v>0.000155723726016662</v>
      </c>
      <c r="HK221" s="196" t="s">
        <v>194</v>
      </c>
      <c r="HL221" s="197" t="s">
        <v>46</v>
      </c>
      <c r="HM221" s="197" t="n">
        <v>1</v>
      </c>
      <c r="HN221" s="198" t="n">
        <f aca="false">FP217</f>
        <v>101319</v>
      </c>
      <c r="HO221" s="198" t="n">
        <f aca="false">BC217</f>
        <v>19</v>
      </c>
      <c r="HP221" s="199" t="n">
        <f aca="false">HO221/HN221</f>
        <v>0.000187526525133489</v>
      </c>
      <c r="HQ221" s="200" t="n">
        <f aca="false">2*HM221*HP221/(2+HM221*HP221)</f>
        <v>0.000187508943683169</v>
      </c>
      <c r="HS221" s="196" t="s">
        <v>194</v>
      </c>
      <c r="HT221" s="313" t="n">
        <v>41887</v>
      </c>
      <c r="HU221" s="313" t="n">
        <v>1</v>
      </c>
      <c r="HV221" s="198" t="n">
        <f aca="false">GK217</f>
        <v>97736</v>
      </c>
      <c r="HW221" s="314" t="n">
        <f aca="false">CH217</f>
        <v>12</v>
      </c>
      <c r="HX221" s="199" t="n">
        <f aca="false">HW221/HV221</f>
        <v>0.000122779733158713</v>
      </c>
      <c r="HY221" s="200" t="n">
        <f aca="false">2*HU221*HX221/(2+HU221*HX221)</f>
        <v>0.00012277219618997</v>
      </c>
      <c r="HZ221" s="160" t="n">
        <f aca="false">HV221+HN221-HF221</f>
        <v>0</v>
      </c>
      <c r="IA221" s="160" t="n">
        <f aca="false">HW221+HO221-HG221</f>
        <v>0</v>
      </c>
    </row>
    <row r="222" customFormat="false" ht="15" hidden="false" customHeight="false" outlineLevel="0" collapsed="false">
      <c r="A222" s="295" t="s">
        <v>475</v>
      </c>
      <c r="B222" s="295" t="n">
        <v>20373</v>
      </c>
      <c r="C222" s="295" t="n">
        <v>161</v>
      </c>
      <c r="D222" s="295" t="n">
        <v>3965</v>
      </c>
      <c r="E222" s="295" t="n">
        <v>5384</v>
      </c>
      <c r="F222" s="295" t="n">
        <v>4657</v>
      </c>
      <c r="G222" s="295" t="n">
        <v>3639</v>
      </c>
      <c r="H222" s="295" t="n">
        <v>1866</v>
      </c>
      <c r="I222" s="295" t="n">
        <v>535</v>
      </c>
      <c r="J222" s="295" t="n">
        <v>35</v>
      </c>
      <c r="K222" s="295" t="n">
        <v>0</v>
      </c>
      <c r="L222" s="310" t="n">
        <v>131</v>
      </c>
      <c r="N222" s="295" t="s">
        <v>475</v>
      </c>
      <c r="O222" s="295" t="n">
        <v>6395</v>
      </c>
      <c r="P222" s="295" t="n">
        <v>175</v>
      </c>
      <c r="Q222" s="295" t="n">
        <v>52</v>
      </c>
      <c r="R222" s="295" t="n">
        <v>85</v>
      </c>
      <c r="S222" s="295" t="n">
        <v>312</v>
      </c>
      <c r="T222" s="295" t="n">
        <v>11</v>
      </c>
      <c r="U222" s="295" t="n">
        <v>8</v>
      </c>
      <c r="V222" s="295" t="n">
        <v>5</v>
      </c>
      <c r="W222" s="295" t="n">
        <v>6</v>
      </c>
      <c r="X222" s="295" t="n">
        <v>31</v>
      </c>
      <c r="Y222" s="295" t="n">
        <v>29</v>
      </c>
      <c r="Z222" s="295" t="n">
        <v>98</v>
      </c>
      <c r="AA222" s="310" t="n">
        <v>76</v>
      </c>
      <c r="AB222" s="295"/>
      <c r="AC222" s="295" t="s">
        <v>475</v>
      </c>
      <c r="AD222" s="295" t="n">
        <v>79</v>
      </c>
      <c r="AE222" s="295" t="n">
        <v>99</v>
      </c>
      <c r="AF222" s="295" t="n">
        <v>86</v>
      </c>
      <c r="AG222" s="295" t="n">
        <v>148</v>
      </c>
      <c r="AH222" s="295" t="n">
        <v>204</v>
      </c>
      <c r="AI222" s="295" t="n">
        <v>343</v>
      </c>
      <c r="AJ222" s="295" t="n">
        <v>447</v>
      </c>
      <c r="AK222" s="295" t="n">
        <v>488</v>
      </c>
      <c r="AL222" s="295" t="n">
        <v>605</v>
      </c>
      <c r="AM222" s="295" t="n">
        <v>694</v>
      </c>
      <c r="AN222" s="295" t="n">
        <v>733</v>
      </c>
      <c r="AO222" s="295" t="n">
        <v>769</v>
      </c>
      <c r="AP222" s="295" t="n">
        <v>1044</v>
      </c>
      <c r="AQ222" s="310" t="n">
        <v>80</v>
      </c>
      <c r="AS222" s="295" t="s">
        <v>475</v>
      </c>
      <c r="AT222" s="295" t="n">
        <v>3487</v>
      </c>
      <c r="AU222" s="295" t="n">
        <v>88</v>
      </c>
      <c r="AV222" s="295" t="n">
        <v>30</v>
      </c>
      <c r="AW222" s="295" t="n">
        <v>43</v>
      </c>
      <c r="AX222" s="295" t="n">
        <v>161</v>
      </c>
      <c r="AY222" s="295" t="n">
        <v>5</v>
      </c>
      <c r="AZ222" s="295" t="n">
        <v>6</v>
      </c>
      <c r="BA222" s="295" t="n">
        <v>2</v>
      </c>
      <c r="BB222" s="295" t="n">
        <v>3</v>
      </c>
      <c r="BC222" s="295" t="n">
        <v>15</v>
      </c>
      <c r="BD222" s="295" t="n">
        <v>15</v>
      </c>
      <c r="BE222" s="295" t="n">
        <v>74</v>
      </c>
      <c r="BF222" s="310" t="n">
        <v>57</v>
      </c>
      <c r="BG222" s="295"/>
      <c r="BH222" s="295" t="s">
        <v>475</v>
      </c>
      <c r="BI222" s="295" t="n">
        <v>48</v>
      </c>
      <c r="BJ222" s="295" t="n">
        <v>62</v>
      </c>
      <c r="BK222" s="295" t="n">
        <v>47</v>
      </c>
      <c r="BL222" s="295" t="n">
        <v>77</v>
      </c>
      <c r="BM222" s="295" t="n">
        <v>129</v>
      </c>
      <c r="BN222" s="295" t="n">
        <v>205</v>
      </c>
      <c r="BO222" s="295" t="n">
        <v>317</v>
      </c>
      <c r="BP222" s="295" t="n">
        <v>296</v>
      </c>
      <c r="BQ222" s="295" t="n">
        <v>376</v>
      </c>
      <c r="BR222" s="295" t="n">
        <v>416</v>
      </c>
      <c r="BS222" s="295" t="n">
        <v>379</v>
      </c>
      <c r="BT222" s="295" t="n">
        <v>364</v>
      </c>
      <c r="BU222" s="295" t="n">
        <v>396</v>
      </c>
      <c r="BV222" s="310" t="n">
        <v>37</v>
      </c>
      <c r="BX222" s="295" t="s">
        <v>475</v>
      </c>
      <c r="BY222" s="295" t="n">
        <v>2859</v>
      </c>
      <c r="BZ222" s="295" t="n">
        <v>83</v>
      </c>
      <c r="CA222" s="295" t="n">
        <v>21</v>
      </c>
      <c r="CB222" s="295" t="n">
        <v>42</v>
      </c>
      <c r="CC222" s="295" t="n">
        <v>146</v>
      </c>
      <c r="CD222" s="295" t="n">
        <v>6</v>
      </c>
      <c r="CE222" s="295" t="n">
        <v>2</v>
      </c>
      <c r="CF222" s="295" t="n">
        <v>3</v>
      </c>
      <c r="CG222" s="295" t="n">
        <v>3</v>
      </c>
      <c r="CH222" s="295" t="n">
        <v>16</v>
      </c>
      <c r="CI222" s="295" t="n">
        <v>14</v>
      </c>
      <c r="CJ222" s="295" t="n">
        <v>24</v>
      </c>
      <c r="CK222" s="310" t="n">
        <v>19</v>
      </c>
      <c r="CL222" s="295"/>
      <c r="CM222" s="295" t="s">
        <v>475</v>
      </c>
      <c r="CN222" s="295" t="n">
        <v>31</v>
      </c>
      <c r="CO222" s="295" t="n">
        <v>37</v>
      </c>
      <c r="CP222" s="295" t="n">
        <v>39</v>
      </c>
      <c r="CQ222" s="295" t="n">
        <v>70</v>
      </c>
      <c r="CR222" s="295" t="n">
        <v>75</v>
      </c>
      <c r="CS222" s="295" t="n">
        <v>137</v>
      </c>
      <c r="CT222" s="295" t="n">
        <v>130</v>
      </c>
      <c r="CU222" s="295" t="n">
        <v>191</v>
      </c>
      <c r="CV222" s="295" t="n">
        <v>228</v>
      </c>
      <c r="CW222" s="295" t="n">
        <v>276</v>
      </c>
      <c r="CX222" s="295" t="n">
        <v>354</v>
      </c>
      <c r="CY222" s="295" t="n">
        <v>401</v>
      </c>
      <c r="CZ222" s="295" t="n">
        <v>642</v>
      </c>
      <c r="DA222" s="310" t="n">
        <v>15</v>
      </c>
      <c r="DD222" s="295" t="s">
        <v>477</v>
      </c>
      <c r="DE222" s="295" t="n">
        <v>6.3</v>
      </c>
      <c r="DF222" s="295" t="n">
        <v>17.8</v>
      </c>
      <c r="DG222" s="295" t="n">
        <v>0.9</v>
      </c>
      <c r="DH222" s="295" t="n">
        <v>0.4</v>
      </c>
      <c r="DI222" s="295" t="n">
        <v>1.1</v>
      </c>
      <c r="DJ222" s="295" t="n">
        <v>1.3</v>
      </c>
      <c r="DK222" s="295" t="n">
        <v>2.5</v>
      </c>
      <c r="DL222" s="295" t="n">
        <v>5.7</v>
      </c>
      <c r="DM222" s="295" t="n">
        <v>13.6</v>
      </c>
      <c r="DN222" s="295" t="n">
        <v>29.3</v>
      </c>
      <c r="DO222" s="310" t="n">
        <v>96.9</v>
      </c>
      <c r="DQ222" s="295" t="s">
        <v>477</v>
      </c>
      <c r="DR222" s="295" t="n">
        <v>7.1</v>
      </c>
      <c r="DS222" s="295" t="n">
        <v>19.2</v>
      </c>
      <c r="DT222" s="295" t="n">
        <v>0.9</v>
      </c>
      <c r="DU222" s="295" t="n">
        <v>0.5</v>
      </c>
      <c r="DV222" s="295" t="n">
        <v>1.4</v>
      </c>
      <c r="DW222" s="295" t="n">
        <v>1.6</v>
      </c>
      <c r="DX222" s="295" t="n">
        <v>3.1</v>
      </c>
      <c r="DY222" s="295" t="n">
        <v>7.4</v>
      </c>
      <c r="DZ222" s="295" t="n">
        <v>17.4</v>
      </c>
      <c r="EA222" s="295" t="n">
        <v>38.9</v>
      </c>
      <c r="EB222" s="310" t="n">
        <v>113.9</v>
      </c>
      <c r="ED222" s="295" t="s">
        <v>477</v>
      </c>
      <c r="EE222" s="295" t="n">
        <v>5.5</v>
      </c>
      <c r="EF222" s="295" t="n">
        <v>16.3</v>
      </c>
      <c r="EG222" s="295" t="n">
        <v>0.9</v>
      </c>
      <c r="EH222" s="295" t="n">
        <v>0.3</v>
      </c>
      <c r="EI222" s="295" t="n">
        <v>0.7</v>
      </c>
      <c r="EJ222" s="295" t="n">
        <v>1</v>
      </c>
      <c r="EK222" s="295" t="n">
        <v>1.9</v>
      </c>
      <c r="EL222" s="295" t="n">
        <v>3.9</v>
      </c>
      <c r="EM222" s="295" t="n">
        <v>9.7</v>
      </c>
      <c r="EN222" s="295" t="n">
        <v>21.5</v>
      </c>
      <c r="EO222" s="310" t="n">
        <v>85.2</v>
      </c>
      <c r="ER222" s="295" t="s">
        <v>477</v>
      </c>
      <c r="ES222" s="295" t="n">
        <v>1061638</v>
      </c>
      <c r="ET222" s="295" t="n">
        <v>105665</v>
      </c>
      <c r="EU222" s="295" t="n">
        <v>100742</v>
      </c>
      <c r="EV222" s="295" t="n">
        <v>115660</v>
      </c>
      <c r="EW222" s="295" t="n">
        <v>113238</v>
      </c>
      <c r="EX222" s="295" t="n">
        <v>100658</v>
      </c>
      <c r="EY222" s="295" t="n">
        <v>86061</v>
      </c>
      <c r="EZ222" s="295" t="n">
        <v>74687</v>
      </c>
      <c r="FA222" s="295" t="n">
        <v>60215</v>
      </c>
      <c r="FB222" s="295" t="n">
        <v>56426</v>
      </c>
      <c r="FC222" s="295" t="n">
        <v>55296</v>
      </c>
      <c r="FD222" s="295" t="n">
        <v>49874</v>
      </c>
      <c r="FE222" s="295" t="n">
        <v>41718</v>
      </c>
      <c r="FF222" s="295" t="n">
        <v>31266</v>
      </c>
      <c r="FG222" s="295" t="n">
        <v>24758</v>
      </c>
      <c r="FH222" s="295" t="n">
        <v>20054</v>
      </c>
      <c r="FI222" s="295" t="n">
        <v>14171</v>
      </c>
      <c r="FJ222" s="310" t="n">
        <v>11149</v>
      </c>
      <c r="FM222" s="295" t="s">
        <v>477</v>
      </c>
      <c r="FN222" s="295" t="n">
        <v>530431</v>
      </c>
      <c r="FO222" s="295" t="n">
        <v>53740</v>
      </c>
      <c r="FP222" s="295" t="n">
        <v>51319</v>
      </c>
      <c r="FQ222" s="295" t="n">
        <v>58876</v>
      </c>
      <c r="FR222" s="295" t="n">
        <v>57706</v>
      </c>
      <c r="FS222" s="295" t="n">
        <v>51388</v>
      </c>
      <c r="FT222" s="295" t="n">
        <v>43364</v>
      </c>
      <c r="FU222" s="295" t="n">
        <v>37093</v>
      </c>
      <c r="FV222" s="295" t="n">
        <v>29659</v>
      </c>
      <c r="FW222" s="295" t="n">
        <v>27985</v>
      </c>
      <c r="FX222" s="295" t="n">
        <v>27578</v>
      </c>
      <c r="FY222" s="295" t="n">
        <v>24775</v>
      </c>
      <c r="FZ222" s="295" t="n">
        <v>21112</v>
      </c>
      <c r="GA222" s="295" t="n">
        <v>15537</v>
      </c>
      <c r="GB222" s="295" t="n">
        <v>11462</v>
      </c>
      <c r="GC222" s="295" t="n">
        <v>8706</v>
      </c>
      <c r="GD222" s="295" t="n">
        <v>5836</v>
      </c>
      <c r="GE222" s="310" t="n">
        <v>4295</v>
      </c>
      <c r="GH222" s="295" t="s">
        <v>477</v>
      </c>
      <c r="GI222" s="295" t="n">
        <v>531207</v>
      </c>
      <c r="GJ222" s="295" t="n">
        <v>51925</v>
      </c>
      <c r="GK222" s="295" t="n">
        <v>49423</v>
      </c>
      <c r="GL222" s="295" t="n">
        <v>56784</v>
      </c>
      <c r="GM222" s="295" t="n">
        <v>55532</v>
      </c>
      <c r="GN222" s="295" t="n">
        <v>49270</v>
      </c>
      <c r="GO222" s="295" t="n">
        <v>42697</v>
      </c>
      <c r="GP222" s="295" t="n">
        <v>37594</v>
      </c>
      <c r="GQ222" s="295" t="n">
        <v>30556</v>
      </c>
      <c r="GR222" s="295" t="n">
        <v>28441</v>
      </c>
      <c r="GS222" s="295" t="n">
        <v>27718</v>
      </c>
      <c r="GT222" s="295" t="n">
        <v>25099</v>
      </c>
      <c r="GU222" s="295" t="n">
        <v>20606</v>
      </c>
      <c r="GV222" s="295" t="n">
        <v>15729</v>
      </c>
      <c r="GW222" s="295" t="n">
        <v>13296</v>
      </c>
      <c r="GX222" s="295" t="n">
        <v>11348</v>
      </c>
      <c r="GY222" s="295" t="n">
        <v>8335</v>
      </c>
      <c r="GZ222" s="310" t="n">
        <v>6854</v>
      </c>
      <c r="HC222" s="203" t="s">
        <v>200</v>
      </c>
      <c r="HD222" s="204" t="s">
        <v>33</v>
      </c>
      <c r="HE222" s="204" t="n">
        <v>1</v>
      </c>
      <c r="HF222" s="205" t="n">
        <f aca="false">EV217</f>
        <v>174648</v>
      </c>
      <c r="HG222" s="205" t="n">
        <f aca="false">Y217</f>
        <v>42</v>
      </c>
      <c r="HH222" s="206" t="n">
        <f aca="false">HG222/HF222</f>
        <v>0.000240483715816958</v>
      </c>
      <c r="HI222" s="207" t="n">
        <f aca="false">2*HE222*HH222/(2+HE222*HH222)</f>
        <v>0.000240454803084692</v>
      </c>
      <c r="HK222" s="203" t="s">
        <v>200</v>
      </c>
      <c r="HL222" s="204" t="s">
        <v>33</v>
      </c>
      <c r="HM222" s="204" t="n">
        <v>1</v>
      </c>
      <c r="HN222" s="205" t="n">
        <f aca="false">FQ217</f>
        <v>88181</v>
      </c>
      <c r="HO222" s="205" t="n">
        <f aca="false">BD217</f>
        <v>22</v>
      </c>
      <c r="HP222" s="206" t="n">
        <f aca="false">HO222/HN222</f>
        <v>0.000249486850908926</v>
      </c>
      <c r="HQ222" s="207" t="n">
        <f aca="false">2*HM222*HP222/(2+HM222*HP222)</f>
        <v>0.000249455732946299</v>
      </c>
      <c r="HS222" s="203" t="s">
        <v>200</v>
      </c>
      <c r="HT222" s="316" t="n">
        <v>41913</v>
      </c>
      <c r="HU222" s="316" t="n">
        <v>1</v>
      </c>
      <c r="HV222" s="205" t="n">
        <f aca="false">GL217</f>
        <v>86467</v>
      </c>
      <c r="HW222" s="317" t="n">
        <f aca="false">CI217</f>
        <v>20</v>
      </c>
      <c r="HX222" s="206" t="n">
        <f aca="false">HW222/HV222</f>
        <v>0.000231302115257844</v>
      </c>
      <c r="HY222" s="207" t="n">
        <f aca="false">2*HU222*HX222/(2+HU222*HX222)</f>
        <v>0.000231275368016929</v>
      </c>
      <c r="HZ222" s="160" t="n">
        <f aca="false">HV222+HN222-HF222</f>
        <v>0</v>
      </c>
      <c r="IA222" s="160" t="n">
        <f aca="false">HW222+HO222-HG222</f>
        <v>0</v>
      </c>
      <c r="IC222" s="0" t="s">
        <v>476</v>
      </c>
      <c r="IJ222" s="0" t="s">
        <v>410</v>
      </c>
      <c r="IL222" s="0" t="s">
        <v>32</v>
      </c>
    </row>
    <row r="223" customFormat="false" ht="15" hidden="false" customHeight="false" outlineLevel="0" collapsed="false">
      <c r="A223" s="295" t="s">
        <v>477</v>
      </c>
      <c r="B223" s="295" t="n">
        <v>21703</v>
      </c>
      <c r="C223" s="295" t="n">
        <v>321</v>
      </c>
      <c r="D223" s="295" t="n">
        <v>4988</v>
      </c>
      <c r="E223" s="295" t="n">
        <v>5643</v>
      </c>
      <c r="F223" s="295" t="n">
        <v>4989</v>
      </c>
      <c r="G223" s="295" t="n">
        <v>3463</v>
      </c>
      <c r="H223" s="295" t="n">
        <v>1649</v>
      </c>
      <c r="I223" s="295" t="n">
        <v>456</v>
      </c>
      <c r="J223" s="295" t="n">
        <v>18</v>
      </c>
      <c r="K223" s="295" t="n">
        <v>3</v>
      </c>
      <c r="L223" s="310" t="n">
        <v>173</v>
      </c>
      <c r="N223" s="295" t="s">
        <v>477</v>
      </c>
      <c r="O223" s="295" t="n">
        <v>6656</v>
      </c>
      <c r="P223" s="295" t="n">
        <v>177</v>
      </c>
      <c r="Q223" s="295" t="n">
        <v>57</v>
      </c>
      <c r="R223" s="295" t="n">
        <v>152</v>
      </c>
      <c r="S223" s="295" t="n">
        <v>386</v>
      </c>
      <c r="T223" s="295" t="n">
        <v>37</v>
      </c>
      <c r="U223" s="295" t="n">
        <v>14</v>
      </c>
      <c r="V223" s="295" t="n">
        <v>14</v>
      </c>
      <c r="W223" s="295" t="n">
        <v>10</v>
      </c>
      <c r="X223" s="295" t="n">
        <v>41</v>
      </c>
      <c r="Y223" s="295" t="n">
        <v>51</v>
      </c>
      <c r="Z223" s="295" t="n">
        <v>117</v>
      </c>
      <c r="AA223" s="310" t="n">
        <v>117</v>
      </c>
      <c r="AB223" s="295"/>
      <c r="AC223" s="295" t="s">
        <v>477</v>
      </c>
      <c r="AD223" s="295" t="n">
        <v>108</v>
      </c>
      <c r="AE223" s="295" t="n">
        <v>103</v>
      </c>
      <c r="AF223" s="295" t="n">
        <v>118</v>
      </c>
      <c r="AG223" s="295" t="n">
        <v>173</v>
      </c>
      <c r="AH223" s="295" t="n">
        <v>268</v>
      </c>
      <c r="AI223" s="295" t="n">
        <v>328</v>
      </c>
      <c r="AJ223" s="295" t="n">
        <v>476</v>
      </c>
      <c r="AK223" s="295" t="n">
        <v>514</v>
      </c>
      <c r="AL223" s="295" t="n">
        <v>617</v>
      </c>
      <c r="AM223" s="295" t="n">
        <v>698</v>
      </c>
      <c r="AN223" s="295" t="n">
        <v>796</v>
      </c>
      <c r="AO223" s="295" t="n">
        <v>729</v>
      </c>
      <c r="AP223" s="295" t="n">
        <v>928</v>
      </c>
      <c r="AQ223" s="310" t="n">
        <v>13</v>
      </c>
      <c r="AS223" s="295" t="s">
        <v>477</v>
      </c>
      <c r="AT223" s="295" t="n">
        <v>3748</v>
      </c>
      <c r="AU223" s="295" t="n">
        <v>97</v>
      </c>
      <c r="AV223" s="295" t="n">
        <v>36</v>
      </c>
      <c r="AW223" s="295" t="n">
        <v>78</v>
      </c>
      <c r="AX223" s="295" t="n">
        <v>211</v>
      </c>
      <c r="AY223" s="295" t="n">
        <v>20</v>
      </c>
      <c r="AZ223" s="295" t="n">
        <v>7</v>
      </c>
      <c r="BA223" s="295" t="n">
        <v>7</v>
      </c>
      <c r="BB223" s="295" t="n">
        <v>4</v>
      </c>
      <c r="BC223" s="295" t="n">
        <v>26</v>
      </c>
      <c r="BD223" s="295" t="n">
        <v>30</v>
      </c>
      <c r="BE223" s="295" t="n">
        <v>75</v>
      </c>
      <c r="BF223" s="310" t="n">
        <v>83</v>
      </c>
      <c r="BG223" s="295"/>
      <c r="BH223" s="295" t="s">
        <v>477</v>
      </c>
      <c r="BI223" s="295" t="n">
        <v>75</v>
      </c>
      <c r="BJ223" s="295" t="n">
        <v>56</v>
      </c>
      <c r="BK223" s="295" t="n">
        <v>77</v>
      </c>
      <c r="BL223" s="295" t="n">
        <v>103</v>
      </c>
      <c r="BM223" s="295" t="n">
        <v>169</v>
      </c>
      <c r="BN223" s="295" t="n">
        <v>221</v>
      </c>
      <c r="BO223" s="295" t="n">
        <v>312</v>
      </c>
      <c r="BP223" s="295" t="n">
        <v>325</v>
      </c>
      <c r="BQ223" s="295" t="n">
        <v>378</v>
      </c>
      <c r="BR223" s="295" t="n">
        <v>407</v>
      </c>
      <c r="BS223" s="295" t="n">
        <v>434</v>
      </c>
      <c r="BT223" s="295" t="n">
        <v>362</v>
      </c>
      <c r="BU223" s="295" t="n">
        <v>358</v>
      </c>
      <c r="BV223" s="310" t="n">
        <v>8</v>
      </c>
      <c r="BX223" s="295" t="s">
        <v>477</v>
      </c>
      <c r="BY223" s="295" t="n">
        <v>2900</v>
      </c>
      <c r="BZ223" s="295" t="n">
        <v>80</v>
      </c>
      <c r="CA223" s="295" t="n">
        <v>21</v>
      </c>
      <c r="CB223" s="295" t="n">
        <v>74</v>
      </c>
      <c r="CC223" s="295" t="n">
        <v>175</v>
      </c>
      <c r="CD223" s="295" t="n">
        <v>17</v>
      </c>
      <c r="CE223" s="295" t="n">
        <v>7</v>
      </c>
      <c r="CF223" s="295" t="n">
        <v>7</v>
      </c>
      <c r="CG223" s="295" t="n">
        <v>6</v>
      </c>
      <c r="CH223" s="295" t="n">
        <v>15</v>
      </c>
      <c r="CI223" s="295" t="n">
        <v>21</v>
      </c>
      <c r="CJ223" s="295" t="n">
        <v>42</v>
      </c>
      <c r="CK223" s="310" t="n">
        <v>34</v>
      </c>
      <c r="CL223" s="295"/>
      <c r="CM223" s="295" t="s">
        <v>477</v>
      </c>
      <c r="CN223" s="295" t="n">
        <v>33</v>
      </c>
      <c r="CO223" s="295" t="n">
        <v>47</v>
      </c>
      <c r="CP223" s="295" t="n">
        <v>41</v>
      </c>
      <c r="CQ223" s="295" t="n">
        <v>70</v>
      </c>
      <c r="CR223" s="295" t="n">
        <v>99</v>
      </c>
      <c r="CS223" s="295" t="n">
        <v>106</v>
      </c>
      <c r="CT223" s="295" t="n">
        <v>163</v>
      </c>
      <c r="CU223" s="295" t="n">
        <v>189</v>
      </c>
      <c r="CV223" s="295" t="n">
        <v>239</v>
      </c>
      <c r="CW223" s="295" t="n">
        <v>290</v>
      </c>
      <c r="CX223" s="295" t="n">
        <v>360</v>
      </c>
      <c r="CY223" s="295" t="n">
        <v>366</v>
      </c>
      <c r="CZ223" s="295" t="n">
        <v>568</v>
      </c>
      <c r="DA223" s="310" t="n">
        <v>5</v>
      </c>
      <c r="DD223" s="295" t="s">
        <v>478</v>
      </c>
      <c r="DE223" s="295" t="n">
        <v>5.9</v>
      </c>
      <c r="DF223" s="295" t="n">
        <v>9.4</v>
      </c>
      <c r="DG223" s="295" t="n">
        <v>0.6</v>
      </c>
      <c r="DH223" s="295" t="n">
        <v>0.3</v>
      </c>
      <c r="DI223" s="295" t="n">
        <v>1.1</v>
      </c>
      <c r="DJ223" s="295" t="n">
        <v>1.4</v>
      </c>
      <c r="DK223" s="295" t="n">
        <v>2</v>
      </c>
      <c r="DL223" s="295" t="n">
        <v>5.1</v>
      </c>
      <c r="DM223" s="295" t="n">
        <v>9.7</v>
      </c>
      <c r="DN223" s="295" t="n">
        <v>24</v>
      </c>
      <c r="DO223" s="310" t="n">
        <v>87.4</v>
      </c>
      <c r="DQ223" s="295" t="s">
        <v>478</v>
      </c>
      <c r="DR223" s="295" t="n">
        <v>6.9</v>
      </c>
      <c r="DS223" s="295" t="n">
        <v>8.8</v>
      </c>
      <c r="DT223" s="295" t="n">
        <v>0.5</v>
      </c>
      <c r="DU223" s="295" t="n">
        <v>0.3</v>
      </c>
      <c r="DV223" s="295" t="n">
        <v>1.7</v>
      </c>
      <c r="DW223" s="295" t="n">
        <v>2.1</v>
      </c>
      <c r="DX223" s="295" t="n">
        <v>2.7</v>
      </c>
      <c r="DY223" s="295" t="n">
        <v>7.2</v>
      </c>
      <c r="DZ223" s="295" t="n">
        <v>13.4</v>
      </c>
      <c r="EA223" s="295" t="n">
        <v>34.3</v>
      </c>
      <c r="EB223" s="310" t="n">
        <v>105.4</v>
      </c>
      <c r="ED223" s="295" t="s">
        <v>478</v>
      </c>
      <c r="EE223" s="295" t="n">
        <v>4.8</v>
      </c>
      <c r="EF223" s="295" t="n">
        <v>10</v>
      </c>
      <c r="EG223" s="295" t="n">
        <v>0.7</v>
      </c>
      <c r="EH223" s="295" t="n">
        <v>0.3</v>
      </c>
      <c r="EI223" s="295" t="n">
        <v>0.4</v>
      </c>
      <c r="EJ223" s="295" t="n">
        <v>0.6</v>
      </c>
      <c r="EK223" s="295" t="n">
        <v>1.3</v>
      </c>
      <c r="EL223" s="295" t="n">
        <v>3</v>
      </c>
      <c r="EM223" s="295" t="n">
        <v>6.2</v>
      </c>
      <c r="EN223" s="295" t="n">
        <v>14.9</v>
      </c>
      <c r="EO223" s="310" t="n">
        <v>75.9</v>
      </c>
      <c r="ER223" s="295" t="s">
        <v>478</v>
      </c>
      <c r="ES223" s="295" t="n">
        <v>465750</v>
      </c>
      <c r="ET223" s="295" t="n">
        <v>41517</v>
      </c>
      <c r="EU223" s="295" t="n">
        <v>40163</v>
      </c>
      <c r="EV223" s="295" t="n">
        <v>42046</v>
      </c>
      <c r="EW223" s="295" t="n">
        <v>43220</v>
      </c>
      <c r="EX223" s="295" t="n">
        <v>40768</v>
      </c>
      <c r="EY223" s="295" t="n">
        <v>36927</v>
      </c>
      <c r="EZ223" s="295" t="n">
        <v>36391</v>
      </c>
      <c r="FA223" s="295" t="n">
        <v>31988</v>
      </c>
      <c r="FB223" s="295" t="n">
        <v>28937</v>
      </c>
      <c r="FC223" s="295" t="n">
        <v>27376</v>
      </c>
      <c r="FD223" s="295" t="n">
        <v>24244</v>
      </c>
      <c r="FE223" s="295" t="n">
        <v>20808</v>
      </c>
      <c r="FF223" s="295" t="n">
        <v>16166</v>
      </c>
      <c r="FG223" s="295" t="n">
        <v>12712</v>
      </c>
      <c r="FH223" s="295" t="n">
        <v>9738</v>
      </c>
      <c r="FI223" s="295" t="n">
        <v>6678</v>
      </c>
      <c r="FJ223" s="310" t="n">
        <v>6071</v>
      </c>
      <c r="FM223" s="295" t="s">
        <v>478</v>
      </c>
      <c r="FN223" s="295" t="n">
        <v>233178</v>
      </c>
      <c r="FO223" s="295" t="n">
        <v>21029</v>
      </c>
      <c r="FP223" s="295" t="n">
        <v>20369</v>
      </c>
      <c r="FQ223" s="295" t="n">
        <v>21578</v>
      </c>
      <c r="FR223" s="295" t="n">
        <v>22011</v>
      </c>
      <c r="FS223" s="295" t="n">
        <v>20749</v>
      </c>
      <c r="FT223" s="295" t="n">
        <v>18912</v>
      </c>
      <c r="FU223" s="295" t="n">
        <v>18453</v>
      </c>
      <c r="FV223" s="295" t="n">
        <v>16032</v>
      </c>
      <c r="FW223" s="295" t="n">
        <v>14518</v>
      </c>
      <c r="FX223" s="295" t="n">
        <v>13795</v>
      </c>
      <c r="FY223" s="295" t="n">
        <v>12022</v>
      </c>
      <c r="FZ223" s="295" t="n">
        <v>10278</v>
      </c>
      <c r="GA223" s="295" t="n">
        <v>7936</v>
      </c>
      <c r="GB223" s="295" t="n">
        <v>6091</v>
      </c>
      <c r="GC223" s="295" t="n">
        <v>4432</v>
      </c>
      <c r="GD223" s="295" t="n">
        <v>2770</v>
      </c>
      <c r="GE223" s="310" t="n">
        <v>2203</v>
      </c>
      <c r="GH223" s="295" t="s">
        <v>478</v>
      </c>
      <c r="GI223" s="295" t="n">
        <v>232572</v>
      </c>
      <c r="GJ223" s="295" t="n">
        <v>20488</v>
      </c>
      <c r="GK223" s="295" t="n">
        <v>19794</v>
      </c>
      <c r="GL223" s="295" t="n">
        <v>20468</v>
      </c>
      <c r="GM223" s="295" t="n">
        <v>21209</v>
      </c>
      <c r="GN223" s="295" t="n">
        <v>20019</v>
      </c>
      <c r="GO223" s="295" t="n">
        <v>18015</v>
      </c>
      <c r="GP223" s="295" t="n">
        <v>17938</v>
      </c>
      <c r="GQ223" s="295" t="n">
        <v>15956</v>
      </c>
      <c r="GR223" s="295" t="n">
        <v>14419</v>
      </c>
      <c r="GS223" s="295" t="n">
        <v>13581</v>
      </c>
      <c r="GT223" s="295" t="n">
        <v>12222</v>
      </c>
      <c r="GU223" s="295" t="n">
        <v>10530</v>
      </c>
      <c r="GV223" s="295" t="n">
        <v>8230</v>
      </c>
      <c r="GW223" s="295" t="n">
        <v>6621</v>
      </c>
      <c r="GX223" s="295" t="n">
        <v>5306</v>
      </c>
      <c r="GY223" s="295" t="n">
        <v>3908</v>
      </c>
      <c r="GZ223" s="310" t="n">
        <v>3868</v>
      </c>
      <c r="HC223" s="196" t="s">
        <v>202</v>
      </c>
      <c r="HD223" s="197" t="s">
        <v>34</v>
      </c>
      <c r="HE223" s="197" t="n">
        <v>1</v>
      </c>
      <c r="HF223" s="198" t="n">
        <f aca="false">EW217</f>
        <v>180484</v>
      </c>
      <c r="HG223" s="198" t="n">
        <f aca="false">Z217</f>
        <v>98</v>
      </c>
      <c r="HH223" s="199" t="n">
        <f aca="false">HG223/HF223</f>
        <v>0.00054298441967155</v>
      </c>
      <c r="HI223" s="200" t="n">
        <f aca="false">2*HE223*HH223/(2+HE223*HH223)</f>
        <v>0.000542837043642991</v>
      </c>
      <c r="HK223" s="196" t="s">
        <v>202</v>
      </c>
      <c r="HL223" s="197" t="s">
        <v>34</v>
      </c>
      <c r="HM223" s="197" t="n">
        <v>1</v>
      </c>
      <c r="HN223" s="198" t="n">
        <f aca="false">FR217</f>
        <v>90192</v>
      </c>
      <c r="HO223" s="198" t="n">
        <f aca="false">BE217</f>
        <v>64</v>
      </c>
      <c r="HP223" s="199" t="n">
        <f aca="false">HO223/HN223</f>
        <v>0.000709597303530247</v>
      </c>
      <c r="HQ223" s="200" t="n">
        <f aca="false">2*HM223*HP223/(2+HM223*HP223)</f>
        <v>0.000709345628657563</v>
      </c>
      <c r="HS223" s="196" t="s">
        <v>202</v>
      </c>
      <c r="HT223" s="313" t="s">
        <v>34</v>
      </c>
      <c r="HU223" s="313" t="n">
        <v>1</v>
      </c>
      <c r="HV223" s="198" t="n">
        <f aca="false">GM217</f>
        <v>90292</v>
      </c>
      <c r="HW223" s="314" t="n">
        <f aca="false">CJ217</f>
        <v>33</v>
      </c>
      <c r="HX223" s="199" t="n">
        <f aca="false">HW223/HV223</f>
        <v>0.000365480884242236</v>
      </c>
      <c r="HY223" s="200" t="n">
        <f aca="false">2*HU223*HX223/(2+HU223*HX223)</f>
        <v>0.000365414108306527</v>
      </c>
      <c r="HZ223" s="160" t="n">
        <f aca="false">HV223+HN223-HF223</f>
        <v>0</v>
      </c>
      <c r="IA223" s="160" t="n">
        <f aca="false">HW223+HO223-HG223</f>
        <v>-1</v>
      </c>
    </row>
    <row r="224" customFormat="false" ht="15" hidden="false" customHeight="false" outlineLevel="0" collapsed="false">
      <c r="A224" s="295" t="s">
        <v>478</v>
      </c>
      <c r="B224" s="295" t="n">
        <v>9921</v>
      </c>
      <c r="C224" s="295" t="n">
        <v>46</v>
      </c>
      <c r="D224" s="295" t="n">
        <v>1545</v>
      </c>
      <c r="E224" s="295" t="n">
        <v>2522</v>
      </c>
      <c r="F224" s="295" t="n">
        <v>2592</v>
      </c>
      <c r="G224" s="295" t="n">
        <v>2023</v>
      </c>
      <c r="H224" s="295" t="n">
        <v>927</v>
      </c>
      <c r="I224" s="295" t="n">
        <v>208</v>
      </c>
      <c r="J224" s="295" t="n">
        <v>8</v>
      </c>
      <c r="K224" s="295" t="n">
        <v>0</v>
      </c>
      <c r="L224" s="310" t="n">
        <v>50</v>
      </c>
      <c r="N224" s="295" t="s">
        <v>478</v>
      </c>
      <c r="O224" s="295" t="n">
        <v>2731</v>
      </c>
      <c r="P224" s="295" t="n">
        <v>51</v>
      </c>
      <c r="Q224" s="295" t="n">
        <v>14</v>
      </c>
      <c r="R224" s="295" t="n">
        <v>28</v>
      </c>
      <c r="S224" s="295" t="n">
        <v>93</v>
      </c>
      <c r="T224" s="295" t="n">
        <v>9</v>
      </c>
      <c r="U224" s="295" t="n">
        <v>2</v>
      </c>
      <c r="V224" s="295" t="n">
        <v>4</v>
      </c>
      <c r="W224" s="295" t="n">
        <v>5</v>
      </c>
      <c r="X224" s="295" t="n">
        <v>14</v>
      </c>
      <c r="Y224" s="295" t="n">
        <v>11</v>
      </c>
      <c r="Z224" s="295" t="n">
        <v>46</v>
      </c>
      <c r="AA224" s="310" t="n">
        <v>44</v>
      </c>
      <c r="AB224" s="295"/>
      <c r="AC224" s="295" t="s">
        <v>478</v>
      </c>
      <c r="AD224" s="295" t="n">
        <v>42</v>
      </c>
      <c r="AE224" s="295" t="n">
        <v>58</v>
      </c>
      <c r="AF224" s="295" t="n">
        <v>49</v>
      </c>
      <c r="AG224" s="295" t="n">
        <v>71</v>
      </c>
      <c r="AH224" s="295" t="n">
        <v>115</v>
      </c>
      <c r="AI224" s="295" t="n">
        <v>148</v>
      </c>
      <c r="AJ224" s="295" t="n">
        <v>158</v>
      </c>
      <c r="AK224" s="295" t="n">
        <v>202</v>
      </c>
      <c r="AL224" s="295" t="n">
        <v>252</v>
      </c>
      <c r="AM224" s="295" t="n">
        <v>287</v>
      </c>
      <c r="AN224" s="295" t="n">
        <v>336</v>
      </c>
      <c r="AO224" s="295" t="n">
        <v>326</v>
      </c>
      <c r="AP224" s="295" t="n">
        <v>452</v>
      </c>
      <c r="AQ224" s="310" t="n">
        <v>7</v>
      </c>
      <c r="AS224" s="295" t="s">
        <v>478</v>
      </c>
      <c r="AT224" s="295" t="n">
        <v>1620</v>
      </c>
      <c r="AU224" s="295" t="n">
        <v>26</v>
      </c>
      <c r="AV224" s="295" t="n">
        <v>4</v>
      </c>
      <c r="AW224" s="295" t="n">
        <v>14</v>
      </c>
      <c r="AX224" s="295" t="n">
        <v>44</v>
      </c>
      <c r="AY224" s="295" t="n">
        <v>4</v>
      </c>
      <c r="AZ224" s="295" t="n">
        <v>2</v>
      </c>
      <c r="BA224" s="295" t="n">
        <v>2</v>
      </c>
      <c r="BB224" s="295" t="n">
        <v>1</v>
      </c>
      <c r="BC224" s="295" t="n">
        <v>7</v>
      </c>
      <c r="BD224" s="295" t="n">
        <v>7</v>
      </c>
      <c r="BE224" s="295" t="n">
        <v>35</v>
      </c>
      <c r="BF224" s="310" t="n">
        <v>38</v>
      </c>
      <c r="BG224" s="295"/>
      <c r="BH224" s="295" t="s">
        <v>478</v>
      </c>
      <c r="BI224" s="295" t="n">
        <v>36</v>
      </c>
      <c r="BJ224" s="295" t="n">
        <v>42</v>
      </c>
      <c r="BK224" s="295" t="n">
        <v>37</v>
      </c>
      <c r="BL224" s="295" t="n">
        <v>45</v>
      </c>
      <c r="BM224" s="295" t="n">
        <v>82</v>
      </c>
      <c r="BN224" s="295" t="n">
        <v>104</v>
      </c>
      <c r="BO224" s="295" t="n">
        <v>105</v>
      </c>
      <c r="BP224" s="295" t="n">
        <v>139</v>
      </c>
      <c r="BQ224" s="295" t="n">
        <v>172</v>
      </c>
      <c r="BR224" s="295" t="n">
        <v>189</v>
      </c>
      <c r="BS224" s="295" t="n">
        <v>188</v>
      </c>
      <c r="BT224" s="295" t="n">
        <v>169</v>
      </c>
      <c r="BU224" s="295" t="n">
        <v>167</v>
      </c>
      <c r="BV224" s="310" t="n">
        <v>5</v>
      </c>
      <c r="BX224" s="295" t="s">
        <v>478</v>
      </c>
      <c r="BY224" s="295" t="n">
        <v>1111</v>
      </c>
      <c r="BZ224" s="295" t="n">
        <v>25</v>
      </c>
      <c r="CA224" s="295" t="n">
        <v>10</v>
      </c>
      <c r="CB224" s="295" t="n">
        <v>14</v>
      </c>
      <c r="CC224" s="295" t="n">
        <v>49</v>
      </c>
      <c r="CD224" s="295" t="n">
        <v>5</v>
      </c>
      <c r="CE224" s="295" t="n">
        <v>0</v>
      </c>
      <c r="CF224" s="295" t="n">
        <v>2</v>
      </c>
      <c r="CG224" s="295" t="n">
        <v>4</v>
      </c>
      <c r="CH224" s="295" t="n">
        <v>7</v>
      </c>
      <c r="CI224" s="295" t="n">
        <v>4</v>
      </c>
      <c r="CJ224" s="295" t="n">
        <v>11</v>
      </c>
      <c r="CK224" s="310" t="n">
        <v>6</v>
      </c>
      <c r="CL224" s="295"/>
      <c r="CM224" s="295" t="s">
        <v>478</v>
      </c>
      <c r="CN224" s="295" t="n">
        <v>6</v>
      </c>
      <c r="CO224" s="295" t="n">
        <v>16</v>
      </c>
      <c r="CP224" s="295" t="n">
        <v>12</v>
      </c>
      <c r="CQ224" s="295" t="n">
        <v>26</v>
      </c>
      <c r="CR224" s="295" t="n">
        <v>33</v>
      </c>
      <c r="CS224" s="295" t="n">
        <v>44</v>
      </c>
      <c r="CT224" s="295" t="n">
        <v>53</v>
      </c>
      <c r="CU224" s="295" t="n">
        <v>63</v>
      </c>
      <c r="CV224" s="295" t="n">
        <v>80</v>
      </c>
      <c r="CW224" s="295" t="n">
        <v>98</v>
      </c>
      <c r="CX224" s="295" t="n">
        <v>148</v>
      </c>
      <c r="CY224" s="295" t="n">
        <v>157</v>
      </c>
      <c r="CZ224" s="295" t="n">
        <v>285</v>
      </c>
      <c r="DA224" s="310" t="n">
        <v>2</v>
      </c>
      <c r="DD224" s="295" t="s">
        <v>479</v>
      </c>
      <c r="DE224" s="295" t="n">
        <v>7.3</v>
      </c>
      <c r="DF224" s="295" t="n">
        <v>11.8</v>
      </c>
      <c r="DG224" s="295" t="n">
        <v>0.4</v>
      </c>
      <c r="DH224" s="295" t="n">
        <v>0.3</v>
      </c>
      <c r="DI224" s="295" t="n">
        <v>0.8</v>
      </c>
      <c r="DJ224" s="295" t="n">
        <v>1.2</v>
      </c>
      <c r="DK224" s="295" t="n">
        <v>1.8</v>
      </c>
      <c r="DL224" s="295" t="n">
        <v>4.9</v>
      </c>
      <c r="DM224" s="295" t="n">
        <v>11.9</v>
      </c>
      <c r="DN224" s="295" t="n">
        <v>23.7</v>
      </c>
      <c r="DO224" s="310" t="n">
        <v>82.6</v>
      </c>
      <c r="DQ224" s="295" t="s">
        <v>479</v>
      </c>
      <c r="DR224" s="295" t="n">
        <v>8.2</v>
      </c>
      <c r="DS224" s="295" t="n">
        <v>13</v>
      </c>
      <c r="DT224" s="295" t="n">
        <v>0.3</v>
      </c>
      <c r="DU224" s="295" t="n">
        <v>0.3</v>
      </c>
      <c r="DV224" s="295" t="n">
        <v>1.2</v>
      </c>
      <c r="DW224" s="295" t="n">
        <v>1.6</v>
      </c>
      <c r="DX224" s="295" t="n">
        <v>2.5</v>
      </c>
      <c r="DY224" s="295" t="n">
        <v>6.7</v>
      </c>
      <c r="DZ224" s="295" t="n">
        <v>16.7</v>
      </c>
      <c r="EA224" s="295" t="n">
        <v>33.6</v>
      </c>
      <c r="EB224" s="310" t="n">
        <v>106.3</v>
      </c>
      <c r="ED224" s="295" t="s">
        <v>479</v>
      </c>
      <c r="EE224" s="295" t="n">
        <v>6.5</v>
      </c>
      <c r="EF224" s="295" t="n">
        <v>10.6</v>
      </c>
      <c r="EG224" s="295" t="n">
        <v>0.4</v>
      </c>
      <c r="EH224" s="295" t="n">
        <v>0.2</v>
      </c>
      <c r="EI224" s="295" t="n">
        <v>0.4</v>
      </c>
      <c r="EJ224" s="295" t="n">
        <v>0.8</v>
      </c>
      <c r="EK224" s="295" t="n">
        <v>1.2</v>
      </c>
      <c r="EL224" s="295" t="n">
        <v>3.2</v>
      </c>
      <c r="EM224" s="295" t="n">
        <v>7.5</v>
      </c>
      <c r="EN224" s="295" t="n">
        <v>15.8</v>
      </c>
      <c r="EO224" s="310" t="n">
        <v>70.2</v>
      </c>
      <c r="ER224" s="295" t="s">
        <v>479</v>
      </c>
      <c r="ES224" s="295" t="n">
        <v>1268979</v>
      </c>
      <c r="ET224" s="295" t="n">
        <v>113696</v>
      </c>
      <c r="EU224" s="295" t="n">
        <v>109170</v>
      </c>
      <c r="EV224" s="295" t="n">
        <v>111376</v>
      </c>
      <c r="EW224" s="295" t="n">
        <v>110911</v>
      </c>
      <c r="EX224" s="295" t="n">
        <v>106623</v>
      </c>
      <c r="EY224" s="295" t="n">
        <v>96714</v>
      </c>
      <c r="EZ224" s="295" t="n">
        <v>91784</v>
      </c>
      <c r="FA224" s="295" t="n">
        <v>79474</v>
      </c>
      <c r="FB224" s="295" t="n">
        <v>73488</v>
      </c>
      <c r="FC224" s="295" t="n">
        <v>70679</v>
      </c>
      <c r="FD224" s="295" t="n">
        <v>64898</v>
      </c>
      <c r="FE224" s="295" t="n">
        <v>59540</v>
      </c>
      <c r="FF224" s="295" t="n">
        <v>50395</v>
      </c>
      <c r="FG224" s="295" t="n">
        <v>41835</v>
      </c>
      <c r="FH224" s="295" t="n">
        <v>34015</v>
      </c>
      <c r="FI224" s="295" t="n">
        <v>25844</v>
      </c>
      <c r="FJ224" s="310" t="n">
        <v>28537</v>
      </c>
      <c r="FM224" s="295" t="s">
        <v>479</v>
      </c>
      <c r="FN224" s="295" t="n">
        <v>624569</v>
      </c>
      <c r="FO224" s="295" t="n">
        <v>57700</v>
      </c>
      <c r="FP224" s="295" t="n">
        <v>55302</v>
      </c>
      <c r="FQ224" s="295" t="n">
        <v>56646</v>
      </c>
      <c r="FR224" s="295" t="n">
        <v>56338</v>
      </c>
      <c r="FS224" s="295" t="n">
        <v>54097</v>
      </c>
      <c r="FT224" s="295" t="n">
        <v>49091</v>
      </c>
      <c r="FU224" s="295" t="n">
        <v>46522</v>
      </c>
      <c r="FV224" s="295" t="n">
        <v>40238</v>
      </c>
      <c r="FW224" s="295" t="n">
        <v>37057</v>
      </c>
      <c r="FX224" s="295" t="n">
        <v>35061</v>
      </c>
      <c r="FY224" s="295" t="n">
        <v>31355</v>
      </c>
      <c r="FZ224" s="295" t="n">
        <v>29003</v>
      </c>
      <c r="GA224" s="295" t="n">
        <v>24041</v>
      </c>
      <c r="GB224" s="295" t="n">
        <v>19218</v>
      </c>
      <c r="GC224" s="295" t="n">
        <v>14321</v>
      </c>
      <c r="GD224" s="295" t="n">
        <v>9687</v>
      </c>
      <c r="GE224" s="310" t="n">
        <v>8892</v>
      </c>
      <c r="GH224" s="295" t="s">
        <v>479</v>
      </c>
      <c r="GI224" s="295" t="n">
        <v>644410</v>
      </c>
      <c r="GJ224" s="295" t="n">
        <v>55996</v>
      </c>
      <c r="GK224" s="295" t="n">
        <v>53868</v>
      </c>
      <c r="GL224" s="295" t="n">
        <v>54730</v>
      </c>
      <c r="GM224" s="295" t="n">
        <v>54573</v>
      </c>
      <c r="GN224" s="295" t="n">
        <v>52526</v>
      </c>
      <c r="GO224" s="295" t="n">
        <v>47623</v>
      </c>
      <c r="GP224" s="295" t="n">
        <v>45262</v>
      </c>
      <c r="GQ224" s="295" t="n">
        <v>39236</v>
      </c>
      <c r="GR224" s="295" t="n">
        <v>36431</v>
      </c>
      <c r="GS224" s="295" t="n">
        <v>35618</v>
      </c>
      <c r="GT224" s="295" t="n">
        <v>33543</v>
      </c>
      <c r="GU224" s="295" t="n">
        <v>30537</v>
      </c>
      <c r="GV224" s="295" t="n">
        <v>26354</v>
      </c>
      <c r="GW224" s="295" t="n">
        <v>22617</v>
      </c>
      <c r="GX224" s="295" t="n">
        <v>19694</v>
      </c>
      <c r="GY224" s="295" t="n">
        <v>16157</v>
      </c>
      <c r="GZ224" s="310" t="n">
        <v>19645</v>
      </c>
      <c r="HC224" s="203" t="s">
        <v>203</v>
      </c>
      <c r="HD224" s="204" t="s">
        <v>35</v>
      </c>
      <c r="HE224" s="204" t="n">
        <v>1</v>
      </c>
      <c r="HF224" s="205" t="n">
        <f aca="false">EX217</f>
        <v>204702</v>
      </c>
      <c r="HG224" s="205" t="n">
        <f aca="false">AA217</f>
        <v>131</v>
      </c>
      <c r="HH224" s="206" t="n">
        <f aca="false">HG224/HF224</f>
        <v>0.00063995466580688</v>
      </c>
      <c r="HI224" s="207" t="n">
        <f aca="false">2*HE224*HH224/(2+HE224*HH224)</f>
        <v>0.000639749960320852</v>
      </c>
      <c r="HK224" s="203" t="s">
        <v>203</v>
      </c>
      <c r="HL224" s="204" t="s">
        <v>35</v>
      </c>
      <c r="HM224" s="204" t="n">
        <v>1</v>
      </c>
      <c r="HN224" s="205" t="n">
        <f aca="false">FS217</f>
        <v>99593</v>
      </c>
      <c r="HO224" s="205" t="n">
        <f aca="false">BF217</f>
        <v>81</v>
      </c>
      <c r="HP224" s="206" t="n">
        <f aca="false">HO224/HN224</f>
        <v>0.000813310172401675</v>
      </c>
      <c r="HQ224" s="207" t="n">
        <f aca="false">2*HM224*HP224/(2+HM224*HP224)</f>
        <v>0.000812979570124506</v>
      </c>
      <c r="HS224" s="203" t="s">
        <v>203</v>
      </c>
      <c r="HT224" s="316" t="s">
        <v>35</v>
      </c>
      <c r="HU224" s="316" t="n">
        <v>1</v>
      </c>
      <c r="HV224" s="205" t="n">
        <f aca="false">GN217</f>
        <v>105109</v>
      </c>
      <c r="HW224" s="317" t="n">
        <f aca="false">CK217</f>
        <v>50</v>
      </c>
      <c r="HX224" s="206" t="n">
        <f aca="false">HW224/HV224</f>
        <v>0.000475696657755283</v>
      </c>
      <c r="HY224" s="207" t="n">
        <f aca="false">2*HU224*HX224/(2+HU224*HX224)</f>
        <v>0.000475583541004813</v>
      </c>
      <c r="HZ224" s="160" t="n">
        <f aca="false">HV224+HN224-HF224</f>
        <v>0</v>
      </c>
      <c r="IA224" s="160" t="n">
        <f aca="false">HW224+HO224-HG224</f>
        <v>0</v>
      </c>
      <c r="IC224" s="132" t="n">
        <f aca="false">SUM(IC215:IC219)</f>
        <v>1001500</v>
      </c>
      <c r="ID224" s="132" t="n">
        <f aca="false">somme(ID215:ID219)</f>
        <v>1024794</v>
      </c>
      <c r="IE224" s="132" t="n">
        <f aca="false">somme(IE215:IE219)</f>
        <v>1047701</v>
      </c>
      <c r="IF224" s="132" t="n">
        <f aca="false">somme(IF215:IF219)</f>
        <v>1070447</v>
      </c>
      <c r="IG224" s="132" t="n">
        <f aca="false">somme(IG215:IG219)</f>
        <v>1093149</v>
      </c>
      <c r="IH224" s="132" t="n">
        <f aca="false">somme(IH215:IH219)</f>
        <v>1116034</v>
      </c>
      <c r="IJ224" s="132" t="n">
        <f aca="false">SUM(IJ215:IJ219)</f>
        <v>329851</v>
      </c>
      <c r="IK224" s="132"/>
      <c r="IL224" s="132" t="n">
        <f aca="false">somme(IL215:IL219)</f>
        <v>671649</v>
      </c>
    </row>
    <row r="225" customFormat="false" ht="15" hidden="false" customHeight="false" outlineLevel="0" collapsed="false">
      <c r="A225" s="295" t="s">
        <v>479</v>
      </c>
      <c r="B225" s="295" t="n">
        <v>22228</v>
      </c>
      <c r="C225" s="295" t="n">
        <v>143</v>
      </c>
      <c r="D225" s="295" t="n">
        <v>3994</v>
      </c>
      <c r="E225" s="295" t="n">
        <v>5467</v>
      </c>
      <c r="F225" s="295" t="n">
        <v>5454</v>
      </c>
      <c r="G225" s="295" t="n">
        <v>4414</v>
      </c>
      <c r="H225" s="295" t="n">
        <v>2176</v>
      </c>
      <c r="I225" s="295" t="n">
        <v>539</v>
      </c>
      <c r="J225" s="295" t="n">
        <v>27</v>
      </c>
      <c r="K225" s="295" t="n">
        <v>1</v>
      </c>
      <c r="L225" s="310" t="n">
        <v>13</v>
      </c>
      <c r="N225" s="295" t="s">
        <v>479</v>
      </c>
      <c r="O225" s="295" t="n">
        <v>9324</v>
      </c>
      <c r="P225" s="295" t="n">
        <v>116</v>
      </c>
      <c r="Q225" s="295" t="n">
        <v>46</v>
      </c>
      <c r="R225" s="295" t="n">
        <v>101</v>
      </c>
      <c r="S225" s="295" t="n">
        <v>263</v>
      </c>
      <c r="T225" s="295" t="n">
        <v>14</v>
      </c>
      <c r="U225" s="295" t="n">
        <v>10</v>
      </c>
      <c r="V225" s="295" t="n">
        <v>5</v>
      </c>
      <c r="W225" s="295" t="n">
        <v>4</v>
      </c>
      <c r="X225" s="295" t="n">
        <v>30</v>
      </c>
      <c r="Y225" s="295" t="n">
        <v>29</v>
      </c>
      <c r="Z225" s="295" t="n">
        <v>92</v>
      </c>
      <c r="AA225" s="310" t="n">
        <v>91</v>
      </c>
      <c r="AB225" s="295"/>
      <c r="AC225" s="295" t="s">
        <v>479</v>
      </c>
      <c r="AD225" s="295" t="n">
        <v>120</v>
      </c>
      <c r="AE225" s="295" t="n">
        <v>108</v>
      </c>
      <c r="AF225" s="295" t="n">
        <v>122</v>
      </c>
      <c r="AG225" s="295" t="n">
        <v>158</v>
      </c>
      <c r="AH225" s="295" t="n">
        <v>283</v>
      </c>
      <c r="AI225" s="295" t="n">
        <v>382</v>
      </c>
      <c r="AJ225" s="295" t="n">
        <v>575</v>
      </c>
      <c r="AK225" s="295" t="n">
        <v>735</v>
      </c>
      <c r="AL225" s="295" t="n">
        <v>857</v>
      </c>
      <c r="AM225" s="295" t="n">
        <v>939</v>
      </c>
      <c r="AN225" s="295" t="n">
        <v>1218</v>
      </c>
      <c r="AO225" s="295" t="n">
        <v>1302</v>
      </c>
      <c r="AP225" s="295" t="n">
        <v>1971</v>
      </c>
      <c r="AQ225" s="310" t="n">
        <v>16</v>
      </c>
      <c r="AS225" s="295" t="s">
        <v>479</v>
      </c>
      <c r="AT225" s="295" t="n">
        <v>5124</v>
      </c>
      <c r="AU225" s="295" t="n">
        <v>63</v>
      </c>
      <c r="AV225" s="295" t="n">
        <v>23</v>
      </c>
      <c r="AW225" s="295" t="n">
        <v>62</v>
      </c>
      <c r="AX225" s="295" t="n">
        <v>148</v>
      </c>
      <c r="AY225" s="295" t="n">
        <v>6</v>
      </c>
      <c r="AZ225" s="295" t="n">
        <v>1</v>
      </c>
      <c r="BA225" s="295" t="n">
        <v>4</v>
      </c>
      <c r="BB225" s="295" t="n">
        <v>3</v>
      </c>
      <c r="BC225" s="295" t="n">
        <v>19</v>
      </c>
      <c r="BD225" s="295" t="n">
        <v>18</v>
      </c>
      <c r="BE225" s="295" t="n">
        <v>67</v>
      </c>
      <c r="BF225" s="310" t="n">
        <v>69</v>
      </c>
      <c r="BG225" s="295"/>
      <c r="BH225" s="295" t="s">
        <v>479</v>
      </c>
      <c r="BI225" s="295" t="n">
        <v>84</v>
      </c>
      <c r="BJ225" s="295" t="n">
        <v>73</v>
      </c>
      <c r="BK225" s="295" t="n">
        <v>80</v>
      </c>
      <c r="BL225" s="295" t="n">
        <v>110</v>
      </c>
      <c r="BM225" s="295" t="n">
        <v>170</v>
      </c>
      <c r="BN225" s="295" t="n">
        <v>274</v>
      </c>
      <c r="BO225" s="295" t="n">
        <v>397</v>
      </c>
      <c r="BP225" s="295" t="n">
        <v>489</v>
      </c>
      <c r="BQ225" s="295" t="n">
        <v>549</v>
      </c>
      <c r="BR225" s="295" t="n">
        <v>577</v>
      </c>
      <c r="BS225" s="295" t="n">
        <v>667</v>
      </c>
      <c r="BT225" s="295" t="n">
        <v>632</v>
      </c>
      <c r="BU225" s="295" t="n">
        <v>676</v>
      </c>
      <c r="BV225" s="310" t="n">
        <v>11</v>
      </c>
      <c r="BX225" s="295" t="s">
        <v>479</v>
      </c>
      <c r="BY225" s="295" t="n">
        <v>4197</v>
      </c>
      <c r="BZ225" s="295" t="n">
        <v>53</v>
      </c>
      <c r="CA225" s="295" t="n">
        <v>23</v>
      </c>
      <c r="CB225" s="295" t="n">
        <v>39</v>
      </c>
      <c r="CC225" s="295" t="n">
        <v>115</v>
      </c>
      <c r="CD225" s="295" t="n">
        <v>8</v>
      </c>
      <c r="CE225" s="295" t="n">
        <v>9</v>
      </c>
      <c r="CF225" s="295" t="n">
        <v>1</v>
      </c>
      <c r="CG225" s="295" t="n">
        <v>1</v>
      </c>
      <c r="CH225" s="295" t="n">
        <v>11</v>
      </c>
      <c r="CI225" s="295" t="n">
        <v>11</v>
      </c>
      <c r="CJ225" s="295" t="n">
        <v>25</v>
      </c>
      <c r="CK225" s="310" t="n">
        <v>22</v>
      </c>
      <c r="CL225" s="295"/>
      <c r="CM225" s="295" t="s">
        <v>479</v>
      </c>
      <c r="CN225" s="295" t="n">
        <v>36</v>
      </c>
      <c r="CO225" s="295" t="n">
        <v>35</v>
      </c>
      <c r="CP225" s="295" t="n">
        <v>42</v>
      </c>
      <c r="CQ225" s="295" t="n">
        <v>48</v>
      </c>
      <c r="CR225" s="295" t="n">
        <v>113</v>
      </c>
      <c r="CS225" s="295" t="n">
        <v>108</v>
      </c>
      <c r="CT225" s="295" t="n">
        <v>178</v>
      </c>
      <c r="CU225" s="295" t="n">
        <v>246</v>
      </c>
      <c r="CV225" s="295" t="n">
        <v>308</v>
      </c>
      <c r="CW225" s="295" t="n">
        <v>362</v>
      </c>
      <c r="CX225" s="295" t="n">
        <v>551</v>
      </c>
      <c r="CY225" s="295" t="n">
        <v>669</v>
      </c>
      <c r="CZ225" s="295" t="n">
        <v>1295</v>
      </c>
      <c r="DA225" s="310" t="n">
        <v>3</v>
      </c>
      <c r="DD225" s="295" t="s">
        <v>85</v>
      </c>
      <c r="DE225" s="295" t="n">
        <v>6</v>
      </c>
      <c r="DF225" s="295" t="n">
        <v>20.5</v>
      </c>
      <c r="DG225" s="295" t="n">
        <v>1.1</v>
      </c>
      <c r="DH225" s="295" t="n">
        <v>0.3</v>
      </c>
      <c r="DI225" s="295" t="n">
        <v>1</v>
      </c>
      <c r="DJ225" s="295" t="n">
        <v>1.6</v>
      </c>
      <c r="DK225" s="295" t="n">
        <v>2.6</v>
      </c>
      <c r="DL225" s="295" t="n">
        <v>5.7</v>
      </c>
      <c r="DM225" s="295" t="n">
        <v>12.4</v>
      </c>
      <c r="DN225" s="295" t="n">
        <v>30.8</v>
      </c>
      <c r="DO225" s="310" t="n">
        <v>97</v>
      </c>
      <c r="DQ225" s="295" t="s">
        <v>85</v>
      </c>
      <c r="DR225" s="295" t="n">
        <v>6.9</v>
      </c>
      <c r="DS225" s="295" t="n">
        <v>22.6</v>
      </c>
      <c r="DT225" s="295" t="n">
        <v>1.2</v>
      </c>
      <c r="DU225" s="295" t="n">
        <v>0.3</v>
      </c>
      <c r="DV225" s="295" t="n">
        <v>1.2</v>
      </c>
      <c r="DW225" s="295" t="n">
        <v>1.9</v>
      </c>
      <c r="DX225" s="295" t="n">
        <v>2.8</v>
      </c>
      <c r="DY225" s="295" t="n">
        <v>6.8</v>
      </c>
      <c r="DZ225" s="295" t="n">
        <v>15.6</v>
      </c>
      <c r="EA225" s="295" t="n">
        <v>40</v>
      </c>
      <c r="EB225" s="310" t="n">
        <v>112.3</v>
      </c>
      <c r="ED225" s="295" t="s">
        <v>85</v>
      </c>
      <c r="EE225" s="295" t="n">
        <v>5.1</v>
      </c>
      <c r="EF225" s="295" t="n">
        <v>18.2</v>
      </c>
      <c r="EG225" s="295" t="n">
        <v>1</v>
      </c>
      <c r="EH225" s="295" t="n">
        <v>0.3</v>
      </c>
      <c r="EI225" s="295" t="n">
        <v>0.8</v>
      </c>
      <c r="EJ225" s="295" t="n">
        <v>1.4</v>
      </c>
      <c r="EK225" s="295" t="n">
        <v>2.4</v>
      </c>
      <c r="EL225" s="295" t="n">
        <v>4.6</v>
      </c>
      <c r="EM225" s="295" t="n">
        <v>9</v>
      </c>
      <c r="EN225" s="295" t="n">
        <v>22.1</v>
      </c>
      <c r="EO225" s="310" t="n">
        <v>84.6</v>
      </c>
      <c r="ER225" s="295" t="s">
        <v>85</v>
      </c>
      <c r="ES225" s="295" t="n">
        <v>547726</v>
      </c>
      <c r="ET225" s="295" t="n">
        <v>59047</v>
      </c>
      <c r="EU225" s="295" t="n">
        <v>53612</v>
      </c>
      <c r="EV225" s="295" t="n">
        <v>61116</v>
      </c>
      <c r="EW225" s="295" t="n">
        <v>62387</v>
      </c>
      <c r="EX225" s="295" t="n">
        <v>52223</v>
      </c>
      <c r="EY225" s="295" t="n">
        <v>41093</v>
      </c>
      <c r="EZ225" s="295" t="n">
        <v>35685</v>
      </c>
      <c r="FA225" s="295" t="n">
        <v>30693</v>
      </c>
      <c r="FB225" s="295" t="n">
        <v>29490</v>
      </c>
      <c r="FC225" s="295" t="n">
        <v>28168</v>
      </c>
      <c r="FD225" s="295" t="n">
        <v>24588</v>
      </c>
      <c r="FE225" s="295" t="n">
        <v>20609</v>
      </c>
      <c r="FF225" s="295" t="n">
        <v>15513</v>
      </c>
      <c r="FG225" s="295" t="n">
        <v>12154</v>
      </c>
      <c r="FH225" s="295" t="n">
        <v>9564</v>
      </c>
      <c r="FI225" s="295" t="n">
        <v>6434</v>
      </c>
      <c r="FJ225" s="310" t="n">
        <v>5350</v>
      </c>
      <c r="FM225" s="295" t="s">
        <v>85</v>
      </c>
      <c r="FN225" s="295" t="n">
        <v>275768</v>
      </c>
      <c r="FO225" s="295" t="n">
        <v>29976</v>
      </c>
      <c r="FP225" s="295" t="n">
        <v>27304</v>
      </c>
      <c r="FQ225" s="295" t="n">
        <v>31191</v>
      </c>
      <c r="FR225" s="295" t="n">
        <v>31762</v>
      </c>
      <c r="FS225" s="295" t="n">
        <v>26476</v>
      </c>
      <c r="FT225" s="295" t="n">
        <v>20766</v>
      </c>
      <c r="FU225" s="295" t="n">
        <v>17582</v>
      </c>
      <c r="FV225" s="295" t="n">
        <v>14976</v>
      </c>
      <c r="FW225" s="295" t="n">
        <v>14747</v>
      </c>
      <c r="FX225" s="295" t="n">
        <v>14278</v>
      </c>
      <c r="FY225" s="295" t="n">
        <v>12343</v>
      </c>
      <c r="FZ225" s="295" t="n">
        <v>10528</v>
      </c>
      <c r="GA225" s="295" t="n">
        <v>7885</v>
      </c>
      <c r="GB225" s="295" t="n">
        <v>6074</v>
      </c>
      <c r="GC225" s="295" t="n">
        <v>4589</v>
      </c>
      <c r="GD225" s="295" t="n">
        <v>2958</v>
      </c>
      <c r="GE225" s="310" t="n">
        <v>2333</v>
      </c>
      <c r="GH225" s="295" t="s">
        <v>85</v>
      </c>
      <c r="GI225" s="295" t="n">
        <v>271958</v>
      </c>
      <c r="GJ225" s="295" t="n">
        <v>29071</v>
      </c>
      <c r="GK225" s="295" t="n">
        <v>26308</v>
      </c>
      <c r="GL225" s="295" t="n">
        <v>29925</v>
      </c>
      <c r="GM225" s="295" t="n">
        <v>30625</v>
      </c>
      <c r="GN225" s="295" t="n">
        <v>25747</v>
      </c>
      <c r="GO225" s="295" t="n">
        <v>20327</v>
      </c>
      <c r="GP225" s="295" t="n">
        <v>18103</v>
      </c>
      <c r="GQ225" s="295" t="n">
        <v>15717</v>
      </c>
      <c r="GR225" s="295" t="n">
        <v>14743</v>
      </c>
      <c r="GS225" s="295" t="n">
        <v>13890</v>
      </c>
      <c r="GT225" s="295" t="n">
        <v>12245</v>
      </c>
      <c r="GU225" s="295" t="n">
        <v>10081</v>
      </c>
      <c r="GV225" s="295" t="n">
        <v>7628</v>
      </c>
      <c r="GW225" s="295" t="n">
        <v>6080</v>
      </c>
      <c r="GX225" s="295" t="n">
        <v>4975</v>
      </c>
      <c r="GY225" s="295" t="n">
        <v>3476</v>
      </c>
      <c r="GZ225" s="310" t="n">
        <v>3017</v>
      </c>
      <c r="HC225" s="196" t="s">
        <v>204</v>
      </c>
      <c r="HD225" s="197" t="s">
        <v>36</v>
      </c>
      <c r="HE225" s="197" t="n">
        <v>1</v>
      </c>
      <c r="HF225" s="198" t="n">
        <f aca="false">EY217</f>
        <v>235912</v>
      </c>
      <c r="HG225" s="198" t="n">
        <f aca="false">AD217</f>
        <v>171</v>
      </c>
      <c r="HH225" s="199" t="n">
        <f aca="false">HG225/HF225</f>
        <v>0.000724846552951948</v>
      </c>
      <c r="HI225" s="200" t="n">
        <f aca="false">2*HE225*HH225/(2+HE225*HH225)</f>
        <v>0.000724583946863844</v>
      </c>
      <c r="HK225" s="196" t="s">
        <v>204</v>
      </c>
      <c r="HL225" s="197" t="s">
        <v>36</v>
      </c>
      <c r="HM225" s="197" t="n">
        <v>1</v>
      </c>
      <c r="HN225" s="198" t="n">
        <f aca="false">FT217</f>
        <v>112450</v>
      </c>
      <c r="HO225" s="198" t="n">
        <f aca="false">BI217</f>
        <v>114</v>
      </c>
      <c r="HP225" s="199" t="n">
        <f aca="false">HO225/HN225</f>
        <v>0.00101378390395731</v>
      </c>
      <c r="HQ225" s="200" t="n">
        <f aca="false">2*HM225*HP225/(2+HM225*HP225)</f>
        <v>0.00101327028540446</v>
      </c>
      <c r="HS225" s="196" t="s">
        <v>204</v>
      </c>
      <c r="HT225" s="313" t="s">
        <v>36</v>
      </c>
      <c r="HU225" s="313" t="n">
        <v>1</v>
      </c>
      <c r="HV225" s="198" t="n">
        <f aca="false">GO217</f>
        <v>123462</v>
      </c>
      <c r="HW225" s="314" t="n">
        <f aca="false">CN217</f>
        <v>57</v>
      </c>
      <c r="HX225" s="199" t="n">
        <f aca="false">HW225/HV225</f>
        <v>0.000461680517082179</v>
      </c>
      <c r="HY225" s="200" t="n">
        <f aca="false">2*HU225*HX225/(2+HU225*HX225)</f>
        <v>0.000461573967228248</v>
      </c>
      <c r="HZ225" s="160" t="n">
        <f aca="false">HV225+HN225-HF225</f>
        <v>0</v>
      </c>
      <c r="IA225" s="160" t="n">
        <f aca="false">HW225+HO225-HG225</f>
        <v>0</v>
      </c>
      <c r="IC225" s="0" t="n">
        <f aca="false">IC215/IC224</f>
        <v>0.566586120818772</v>
      </c>
      <c r="ID225" s="0" t="n">
        <f aca="false">ID215/ID224</f>
        <v>0.557850650960095</v>
      </c>
      <c r="IE225" s="0" t="n">
        <f aca="false">IE215/IE224</f>
        <v>0.549437291746405</v>
      </c>
      <c r="IF225" s="0" t="n">
        <f aca="false">IF215/IF224</f>
        <v>0.541812906197131</v>
      </c>
      <c r="IG225" s="0" t="n">
        <f aca="false">IG215/IG224</f>
        <v>0.535319521858411</v>
      </c>
      <c r="IH225" s="0" t="n">
        <f aca="false">IH215/IH224</f>
        <v>0.529961452787281</v>
      </c>
      <c r="IJ225" s="0" t="n">
        <f aca="false">IJ215/IJ224</f>
        <v>0.613213238704749</v>
      </c>
      <c r="IL225" s="0" t="n">
        <f aca="false">IL215/IL224</f>
        <v>0.54368725331237</v>
      </c>
    </row>
    <row r="226" customFormat="false" ht="15" hidden="false" customHeight="false" outlineLevel="0" collapsed="false">
      <c r="A226" s="295" t="s">
        <v>85</v>
      </c>
      <c r="B226" s="295" t="n">
        <v>11969</v>
      </c>
      <c r="C226" s="295" t="n">
        <v>169</v>
      </c>
      <c r="D226" s="295" t="n">
        <v>2533</v>
      </c>
      <c r="E226" s="295" t="n">
        <v>3226</v>
      </c>
      <c r="F226" s="295" t="n">
        <v>2665</v>
      </c>
      <c r="G226" s="295" t="n">
        <v>2016</v>
      </c>
      <c r="H226" s="295" t="n">
        <v>1008</v>
      </c>
      <c r="I226" s="295" t="n">
        <v>304</v>
      </c>
      <c r="J226" s="295" t="n">
        <v>27</v>
      </c>
      <c r="K226" s="295" t="n">
        <v>7</v>
      </c>
      <c r="L226" s="310" t="n">
        <v>14</v>
      </c>
      <c r="N226" s="295" t="s">
        <v>85</v>
      </c>
      <c r="O226" s="295" t="n">
        <v>3294</v>
      </c>
      <c r="P226" s="295" t="n">
        <v>108</v>
      </c>
      <c r="Q226" s="295" t="n">
        <v>31</v>
      </c>
      <c r="R226" s="295" t="n">
        <v>106</v>
      </c>
      <c r="S226" s="295" t="n">
        <v>245</v>
      </c>
      <c r="T226" s="295" t="n">
        <v>28</v>
      </c>
      <c r="U226" s="295" t="n">
        <v>15</v>
      </c>
      <c r="V226" s="295" t="n">
        <v>6</v>
      </c>
      <c r="W226" s="295" t="n">
        <v>3</v>
      </c>
      <c r="X226" s="295" t="n">
        <v>18</v>
      </c>
      <c r="Y226" s="295" t="n">
        <v>20</v>
      </c>
      <c r="Z226" s="295" t="n">
        <v>48</v>
      </c>
      <c r="AA226" s="310" t="n">
        <v>66</v>
      </c>
      <c r="AB226" s="295"/>
      <c r="AC226" s="295" t="s">
        <v>85</v>
      </c>
      <c r="AD226" s="295" t="n">
        <v>62</v>
      </c>
      <c r="AE226" s="295" t="n">
        <v>64</v>
      </c>
      <c r="AF226" s="295" t="n">
        <v>77</v>
      </c>
      <c r="AG226" s="295" t="n">
        <v>80</v>
      </c>
      <c r="AH226" s="295" t="n">
        <v>123</v>
      </c>
      <c r="AI226" s="295" t="n">
        <v>177</v>
      </c>
      <c r="AJ226" s="295" t="n">
        <v>197</v>
      </c>
      <c r="AK226" s="295" t="n">
        <v>250</v>
      </c>
      <c r="AL226" s="295" t="n">
        <v>348</v>
      </c>
      <c r="AM226" s="295" t="n">
        <v>322</v>
      </c>
      <c r="AN226" s="295" t="n">
        <v>353</v>
      </c>
      <c r="AO226" s="295" t="n">
        <v>366</v>
      </c>
      <c r="AP226" s="295" t="n">
        <v>424</v>
      </c>
      <c r="AQ226" s="310" t="n">
        <v>2</v>
      </c>
      <c r="AS226" s="295" t="s">
        <v>85</v>
      </c>
      <c r="AT226" s="295" t="n">
        <v>1904</v>
      </c>
      <c r="AU226" s="295" t="n">
        <v>66</v>
      </c>
      <c r="AV226" s="295" t="n">
        <v>19</v>
      </c>
      <c r="AW226" s="295" t="n">
        <v>53</v>
      </c>
      <c r="AX226" s="295" t="n">
        <v>138</v>
      </c>
      <c r="AY226" s="295" t="n">
        <v>14</v>
      </c>
      <c r="AZ226" s="295" t="n">
        <v>9</v>
      </c>
      <c r="BA226" s="295" t="n">
        <v>3</v>
      </c>
      <c r="BB226" s="295" t="n">
        <v>2</v>
      </c>
      <c r="BC226" s="295" t="n">
        <v>9</v>
      </c>
      <c r="BD226" s="295" t="n">
        <v>11</v>
      </c>
      <c r="BE226" s="295" t="n">
        <v>33</v>
      </c>
      <c r="BF226" s="310" t="n">
        <v>38</v>
      </c>
      <c r="BG226" s="295"/>
      <c r="BH226" s="295" t="s">
        <v>85</v>
      </c>
      <c r="BI226" s="295" t="n">
        <v>43</v>
      </c>
      <c r="BJ226" s="295" t="n">
        <v>30</v>
      </c>
      <c r="BK226" s="295" t="n">
        <v>50</v>
      </c>
      <c r="BL226" s="295" t="n">
        <v>34</v>
      </c>
      <c r="BM226" s="295" t="n">
        <v>78</v>
      </c>
      <c r="BN226" s="295" t="n">
        <v>102</v>
      </c>
      <c r="BO226" s="295" t="n">
        <v>121</v>
      </c>
      <c r="BP226" s="295" t="n">
        <v>167</v>
      </c>
      <c r="BQ226" s="295" t="n">
        <v>228</v>
      </c>
      <c r="BR226" s="295" t="n">
        <v>198</v>
      </c>
      <c r="BS226" s="295" t="n">
        <v>219</v>
      </c>
      <c r="BT226" s="295" t="n">
        <v>196</v>
      </c>
      <c r="BU226" s="295" t="n">
        <v>179</v>
      </c>
      <c r="BV226" s="310" t="n">
        <v>2</v>
      </c>
      <c r="BX226" s="295" t="s">
        <v>85</v>
      </c>
      <c r="BY226" s="295" t="n">
        <v>1390</v>
      </c>
      <c r="BZ226" s="295" t="n">
        <v>42</v>
      </c>
      <c r="CA226" s="295" t="n">
        <v>12</v>
      </c>
      <c r="CB226" s="295" t="n">
        <v>53</v>
      </c>
      <c r="CC226" s="295" t="n">
        <v>107</v>
      </c>
      <c r="CD226" s="295" t="n">
        <v>14</v>
      </c>
      <c r="CE226" s="295" t="n">
        <v>6</v>
      </c>
      <c r="CF226" s="295" t="n">
        <v>3</v>
      </c>
      <c r="CG226" s="295" t="n">
        <v>1</v>
      </c>
      <c r="CH226" s="295" t="n">
        <v>9</v>
      </c>
      <c r="CI226" s="295" t="n">
        <v>9</v>
      </c>
      <c r="CJ226" s="295" t="n">
        <v>15</v>
      </c>
      <c r="CK226" s="310" t="n">
        <v>28</v>
      </c>
      <c r="CL226" s="295"/>
      <c r="CM226" s="295" t="s">
        <v>85</v>
      </c>
      <c r="CN226" s="295" t="n">
        <v>19</v>
      </c>
      <c r="CO226" s="295" t="n">
        <v>34</v>
      </c>
      <c r="CP226" s="295" t="n">
        <v>27</v>
      </c>
      <c r="CQ226" s="295" t="n">
        <v>46</v>
      </c>
      <c r="CR226" s="295" t="n">
        <v>45</v>
      </c>
      <c r="CS226" s="295" t="n">
        <v>75</v>
      </c>
      <c r="CT226" s="295" t="n">
        <v>76</v>
      </c>
      <c r="CU226" s="295" t="n">
        <v>83</v>
      </c>
      <c r="CV226" s="295" t="n">
        <v>120</v>
      </c>
      <c r="CW226" s="295" t="n">
        <v>124</v>
      </c>
      <c r="CX226" s="295" t="n">
        <v>134</v>
      </c>
      <c r="CY226" s="295" t="n">
        <v>170</v>
      </c>
      <c r="CZ226" s="295" t="n">
        <v>245</v>
      </c>
      <c r="DA226" s="310" t="n">
        <v>0</v>
      </c>
      <c r="DD226" s="295" t="s">
        <v>480</v>
      </c>
      <c r="DE226" s="295" t="n">
        <v>5.5</v>
      </c>
      <c r="DF226" s="295" t="n">
        <v>11.5</v>
      </c>
      <c r="DG226" s="295" t="n">
        <v>0.6</v>
      </c>
      <c r="DH226" s="295" t="n">
        <v>0.3</v>
      </c>
      <c r="DI226" s="295" t="n">
        <v>1</v>
      </c>
      <c r="DJ226" s="295" t="n">
        <v>1.2</v>
      </c>
      <c r="DK226" s="295" t="n">
        <v>2.3</v>
      </c>
      <c r="DL226" s="295" t="n">
        <v>5.3</v>
      </c>
      <c r="DM226" s="295" t="n">
        <v>11.7</v>
      </c>
      <c r="DN226" s="295" t="n">
        <v>24.1</v>
      </c>
      <c r="DO226" s="310" t="n">
        <v>83.3</v>
      </c>
      <c r="DQ226" s="295" t="s">
        <v>480</v>
      </c>
      <c r="DR226" s="295" t="n">
        <v>6.3</v>
      </c>
      <c r="DS226" s="295" t="n">
        <v>12.8</v>
      </c>
      <c r="DT226" s="295" t="n">
        <v>0.5</v>
      </c>
      <c r="DU226" s="295" t="n">
        <v>0.4</v>
      </c>
      <c r="DV226" s="295" t="n">
        <v>1.3</v>
      </c>
      <c r="DW226" s="295" t="n">
        <v>1.7</v>
      </c>
      <c r="DX226" s="295" t="n">
        <v>3.1</v>
      </c>
      <c r="DY226" s="295" t="n">
        <v>7</v>
      </c>
      <c r="DZ226" s="295" t="n">
        <v>15.2</v>
      </c>
      <c r="EA226" s="295" t="n">
        <v>31.4</v>
      </c>
      <c r="EB226" s="310" t="n">
        <v>94.1</v>
      </c>
      <c r="ED226" s="295" t="s">
        <v>480</v>
      </c>
      <c r="EE226" s="295" t="n">
        <v>4.8</v>
      </c>
      <c r="EF226" s="295" t="n">
        <v>10.2</v>
      </c>
      <c r="EG226" s="295" t="n">
        <v>0.6</v>
      </c>
      <c r="EH226" s="295" t="n">
        <v>0.3</v>
      </c>
      <c r="EI226" s="295" t="n">
        <v>0.7</v>
      </c>
      <c r="EJ226" s="295" t="n">
        <v>0.7</v>
      </c>
      <c r="EK226" s="295" t="n">
        <v>1.6</v>
      </c>
      <c r="EL226" s="295" t="n">
        <v>3.8</v>
      </c>
      <c r="EM226" s="295" t="n">
        <v>8.4</v>
      </c>
      <c r="EN226" s="295" t="n">
        <v>17.6</v>
      </c>
      <c r="EO226" s="310" t="n">
        <v>75.5</v>
      </c>
      <c r="ER226" s="295" t="s">
        <v>480</v>
      </c>
      <c r="ES226" s="295" t="n">
        <v>689231</v>
      </c>
      <c r="ET226" s="295" t="n">
        <v>71543</v>
      </c>
      <c r="EU226" s="295" t="n">
        <v>66440</v>
      </c>
      <c r="EV226" s="295" t="n">
        <v>70555</v>
      </c>
      <c r="EW226" s="295" t="n">
        <v>70127</v>
      </c>
      <c r="EX226" s="295" t="n">
        <v>61988</v>
      </c>
      <c r="EY226" s="295" t="n">
        <v>56573</v>
      </c>
      <c r="EZ226" s="295" t="n">
        <v>52512</v>
      </c>
      <c r="FA226" s="295" t="n">
        <v>43429</v>
      </c>
      <c r="FB226" s="295" t="n">
        <v>37143</v>
      </c>
      <c r="FC226" s="295" t="n">
        <v>33559</v>
      </c>
      <c r="FD226" s="295" t="n">
        <v>29984</v>
      </c>
      <c r="FE226" s="295" t="n">
        <v>26515</v>
      </c>
      <c r="FF226" s="295" t="n">
        <v>21079</v>
      </c>
      <c r="FG226" s="295" t="n">
        <v>16823</v>
      </c>
      <c r="FH226" s="295" t="n">
        <v>13148</v>
      </c>
      <c r="FI226" s="295" t="n">
        <v>9388</v>
      </c>
      <c r="FJ226" s="310" t="n">
        <v>8425</v>
      </c>
      <c r="FM226" s="295" t="s">
        <v>480</v>
      </c>
      <c r="FN226" s="295" t="n">
        <v>342002</v>
      </c>
      <c r="FO226" s="295" t="n">
        <v>36584</v>
      </c>
      <c r="FP226" s="295" t="n">
        <v>33860</v>
      </c>
      <c r="FQ226" s="295" t="n">
        <v>35863</v>
      </c>
      <c r="FR226" s="295" t="n">
        <v>35489</v>
      </c>
      <c r="FS226" s="295" t="n">
        <v>31306</v>
      </c>
      <c r="FT226" s="295" t="n">
        <v>28366</v>
      </c>
      <c r="FU226" s="295" t="n">
        <v>26106</v>
      </c>
      <c r="FV226" s="295" t="n">
        <v>21596</v>
      </c>
      <c r="FW226" s="295" t="n">
        <v>18403</v>
      </c>
      <c r="FX226" s="295" t="n">
        <v>16131</v>
      </c>
      <c r="FY226" s="295" t="n">
        <v>14181</v>
      </c>
      <c r="FZ226" s="295" t="n">
        <v>12696</v>
      </c>
      <c r="GA226" s="295" t="n">
        <v>10032</v>
      </c>
      <c r="GB226" s="295" t="n">
        <v>7934</v>
      </c>
      <c r="GC226" s="295" t="n">
        <v>6025</v>
      </c>
      <c r="GD226" s="295" t="n">
        <v>4089</v>
      </c>
      <c r="GE226" s="310" t="n">
        <v>3341</v>
      </c>
      <c r="GH226" s="295" t="s">
        <v>480</v>
      </c>
      <c r="GI226" s="295" t="n">
        <v>347229</v>
      </c>
      <c r="GJ226" s="295" t="n">
        <v>34959</v>
      </c>
      <c r="GK226" s="295" t="n">
        <v>32580</v>
      </c>
      <c r="GL226" s="295" t="n">
        <v>34692</v>
      </c>
      <c r="GM226" s="295" t="n">
        <v>34638</v>
      </c>
      <c r="GN226" s="295" t="n">
        <v>30682</v>
      </c>
      <c r="GO226" s="295" t="n">
        <v>28207</v>
      </c>
      <c r="GP226" s="295" t="n">
        <v>26406</v>
      </c>
      <c r="GQ226" s="295" t="n">
        <v>21833</v>
      </c>
      <c r="GR226" s="295" t="n">
        <v>18740</v>
      </c>
      <c r="GS226" s="295" t="n">
        <v>17428</v>
      </c>
      <c r="GT226" s="295" t="n">
        <v>15803</v>
      </c>
      <c r="GU226" s="295" t="n">
        <v>13819</v>
      </c>
      <c r="GV226" s="295" t="n">
        <v>11047</v>
      </c>
      <c r="GW226" s="295" t="n">
        <v>8889</v>
      </c>
      <c r="GX226" s="295" t="n">
        <v>7123</v>
      </c>
      <c r="GY226" s="295" t="n">
        <v>5299</v>
      </c>
      <c r="GZ226" s="310" t="n">
        <v>5084</v>
      </c>
      <c r="HC226" s="203" t="s">
        <v>205</v>
      </c>
      <c r="HD226" s="204" t="s">
        <v>37</v>
      </c>
      <c r="HE226" s="204" t="n">
        <v>1</v>
      </c>
      <c r="HF226" s="205" t="n">
        <f aca="false">EZ217</f>
        <v>255656</v>
      </c>
      <c r="HG226" s="205" t="n">
        <f aca="false">AE217</f>
        <v>232</v>
      </c>
      <c r="HH226" s="206" t="n">
        <f aca="false">HG226/HF226</f>
        <v>0.000907469412022405</v>
      </c>
      <c r="HI226" s="207" t="n">
        <f aca="false">2*HE226*HH226/(2+HE226*HH226)</f>
        <v>0.000907057848396228</v>
      </c>
      <c r="HK226" s="203" t="s">
        <v>205</v>
      </c>
      <c r="HL226" s="204" t="s">
        <v>37</v>
      </c>
      <c r="HM226" s="204" t="n">
        <v>1</v>
      </c>
      <c r="HN226" s="205" t="n">
        <f aca="false">FU217</f>
        <v>122947</v>
      </c>
      <c r="HO226" s="205" t="n">
        <f aca="false">BJ217</f>
        <v>148</v>
      </c>
      <c r="HP226" s="206" t="n">
        <f aca="false">HO226/HN226</f>
        <v>0.00120377073047736</v>
      </c>
      <c r="HQ226" s="207" t="n">
        <f aca="false">2*HM226*HP226/(2+HM226*HP226)</f>
        <v>0.00120304663431447</v>
      </c>
      <c r="HS226" s="203" t="s">
        <v>205</v>
      </c>
      <c r="HT226" s="316" t="s">
        <v>37</v>
      </c>
      <c r="HU226" s="316" t="n">
        <v>1</v>
      </c>
      <c r="HV226" s="205" t="n">
        <f aca="false">GP217</f>
        <v>132709</v>
      </c>
      <c r="HW226" s="317" t="n">
        <f aca="false">CO217</f>
        <v>83</v>
      </c>
      <c r="HX226" s="206" t="n">
        <f aca="false">HW226/HV226</f>
        <v>0.000625428569275633</v>
      </c>
      <c r="HY226" s="207" t="n">
        <f aca="false">2*HU226*HX226/(2+HU226*HX226)</f>
        <v>0.00062523304996968</v>
      </c>
      <c r="HZ226" s="160" t="n">
        <f aca="false">HV226+HN226-HF226</f>
        <v>0</v>
      </c>
      <c r="IA226" s="160" t="n">
        <f aca="false">HW226+HO226-HG226</f>
        <v>-1</v>
      </c>
      <c r="IC226" s="0" t="n">
        <f aca="false">IC216/IC224</f>
        <v>0.300504243634548</v>
      </c>
      <c r="ID226" s="0" t="n">
        <f aca="false">ID216/ID224</f>
        <v>0.302857940229939</v>
      </c>
      <c r="IE226" s="0" t="n">
        <f aca="false">IE216/IE224</f>
        <v>0.304970597527348</v>
      </c>
      <c r="IF226" s="0" t="n">
        <f aca="false">IF216/IF224</f>
        <v>0.306442075133099</v>
      </c>
      <c r="IG226" s="0" t="n">
        <f aca="false">IG216/IG224</f>
        <v>0.306864846420753</v>
      </c>
      <c r="IH226" s="0" t="n">
        <f aca="false">IH216/IH224</f>
        <v>0.306268447018639</v>
      </c>
      <c r="IJ226" s="0" t="n">
        <f aca="false">IJ216/IJ224</f>
        <v>0.285883626243364</v>
      </c>
      <c r="IL226" s="0" t="n">
        <f aca="false">IL216/IL224</f>
        <v>0.30768451974171</v>
      </c>
    </row>
    <row r="227" customFormat="false" ht="15" hidden="false" customHeight="false" outlineLevel="0" collapsed="false">
      <c r="A227" s="295" t="s">
        <v>480</v>
      </c>
      <c r="B227" s="295" t="n">
        <v>13226</v>
      </c>
      <c r="C227" s="295" t="n">
        <v>69</v>
      </c>
      <c r="D227" s="295" t="n">
        <v>2183</v>
      </c>
      <c r="E227" s="295" t="n">
        <v>3510</v>
      </c>
      <c r="F227" s="295" t="n">
        <v>3215</v>
      </c>
      <c r="G227" s="295" t="n">
        <v>2569</v>
      </c>
      <c r="H227" s="295" t="n">
        <v>1331</v>
      </c>
      <c r="I227" s="295" t="n">
        <v>325</v>
      </c>
      <c r="J227" s="295" t="n">
        <v>19</v>
      </c>
      <c r="K227" s="295" t="n">
        <v>0</v>
      </c>
      <c r="L227" s="310" t="n">
        <v>5</v>
      </c>
      <c r="N227" s="295" t="s">
        <v>480</v>
      </c>
      <c r="O227" s="295" t="n">
        <v>3794</v>
      </c>
      <c r="P227" s="295" t="n">
        <v>80</v>
      </c>
      <c r="Q227" s="295" t="n">
        <v>22</v>
      </c>
      <c r="R227" s="295" t="n">
        <v>50</v>
      </c>
      <c r="S227" s="295" t="n">
        <v>152</v>
      </c>
      <c r="T227" s="295" t="n">
        <v>11</v>
      </c>
      <c r="U227" s="295" t="n">
        <v>11</v>
      </c>
      <c r="V227" s="295" t="n">
        <v>3</v>
      </c>
      <c r="W227" s="295" t="n">
        <v>8</v>
      </c>
      <c r="X227" s="295" t="n">
        <v>20</v>
      </c>
      <c r="Y227" s="295" t="n">
        <v>26</v>
      </c>
      <c r="Z227" s="295" t="n">
        <v>60</v>
      </c>
      <c r="AA227" s="310" t="n">
        <v>74</v>
      </c>
      <c r="AB227" s="295"/>
      <c r="AC227" s="295" t="s">
        <v>480</v>
      </c>
      <c r="AD227" s="295" t="n">
        <v>66</v>
      </c>
      <c r="AE227" s="295" t="n">
        <v>68</v>
      </c>
      <c r="AF227" s="295" t="n">
        <v>80</v>
      </c>
      <c r="AG227" s="295" t="n">
        <v>107</v>
      </c>
      <c r="AH227" s="295" t="n">
        <v>138</v>
      </c>
      <c r="AI227" s="295" t="n">
        <v>201</v>
      </c>
      <c r="AJ227" s="295" t="n">
        <v>247</v>
      </c>
      <c r="AK227" s="295" t="n">
        <v>309</v>
      </c>
      <c r="AL227" s="295" t="n">
        <v>331</v>
      </c>
      <c r="AM227" s="295" t="n">
        <v>390</v>
      </c>
      <c r="AN227" s="295" t="n">
        <v>476</v>
      </c>
      <c r="AO227" s="295" t="n">
        <v>420</v>
      </c>
      <c r="AP227" s="295" t="n">
        <v>587</v>
      </c>
      <c r="AQ227" s="310" t="n">
        <v>9</v>
      </c>
      <c r="AS227" s="295" t="s">
        <v>480</v>
      </c>
      <c r="AT227" s="295" t="n">
        <v>2139</v>
      </c>
      <c r="AU227" s="295" t="n">
        <v>48</v>
      </c>
      <c r="AV227" s="295" t="n">
        <v>13</v>
      </c>
      <c r="AW227" s="295" t="n">
        <v>25</v>
      </c>
      <c r="AX227" s="295" t="n">
        <v>86</v>
      </c>
      <c r="AY227" s="295" t="n">
        <v>6</v>
      </c>
      <c r="AZ227" s="295" t="n">
        <v>3</v>
      </c>
      <c r="BA227" s="295" t="n">
        <v>0</v>
      </c>
      <c r="BB227" s="295" t="n">
        <v>6</v>
      </c>
      <c r="BC227" s="295" t="n">
        <v>12</v>
      </c>
      <c r="BD227" s="295" t="n">
        <v>14</v>
      </c>
      <c r="BE227" s="295" t="n">
        <v>35</v>
      </c>
      <c r="BF227" s="310" t="n">
        <v>54</v>
      </c>
      <c r="BG227" s="295"/>
      <c r="BH227" s="295" t="s">
        <v>480</v>
      </c>
      <c r="BI227" s="295" t="n">
        <v>45</v>
      </c>
      <c r="BJ227" s="295" t="n">
        <v>50</v>
      </c>
      <c r="BK227" s="295" t="n">
        <v>52</v>
      </c>
      <c r="BL227" s="295" t="n">
        <v>70</v>
      </c>
      <c r="BM227" s="295" t="n">
        <v>87</v>
      </c>
      <c r="BN227" s="295" t="n">
        <v>126</v>
      </c>
      <c r="BO227" s="295" t="n">
        <v>166</v>
      </c>
      <c r="BP227" s="295" t="n">
        <v>180</v>
      </c>
      <c r="BQ227" s="295" t="n">
        <v>196</v>
      </c>
      <c r="BR227" s="295" t="n">
        <v>243</v>
      </c>
      <c r="BS227" s="295" t="n">
        <v>252</v>
      </c>
      <c r="BT227" s="295" t="n">
        <v>213</v>
      </c>
      <c r="BU227" s="295" t="n">
        <v>234</v>
      </c>
      <c r="BV227" s="310" t="n">
        <v>9</v>
      </c>
      <c r="BX227" s="295" t="s">
        <v>480</v>
      </c>
      <c r="BY227" s="295" t="n">
        <v>1655</v>
      </c>
      <c r="BZ227" s="295" t="n">
        <v>32</v>
      </c>
      <c r="CA227" s="295" t="n">
        <v>9</v>
      </c>
      <c r="CB227" s="295" t="n">
        <v>25</v>
      </c>
      <c r="CC227" s="295" t="n">
        <v>66</v>
      </c>
      <c r="CD227" s="295" t="n">
        <v>5</v>
      </c>
      <c r="CE227" s="295" t="n">
        <v>8</v>
      </c>
      <c r="CF227" s="295" t="n">
        <v>3</v>
      </c>
      <c r="CG227" s="295" t="n">
        <v>2</v>
      </c>
      <c r="CH227" s="295" t="n">
        <v>8</v>
      </c>
      <c r="CI227" s="295" t="n">
        <v>12</v>
      </c>
      <c r="CJ227" s="295" t="n">
        <v>25</v>
      </c>
      <c r="CK227" s="310" t="n">
        <v>20</v>
      </c>
      <c r="CL227" s="295"/>
      <c r="CM227" s="295" t="s">
        <v>480</v>
      </c>
      <c r="CN227" s="295" t="n">
        <v>21</v>
      </c>
      <c r="CO227" s="295" t="n">
        <v>18</v>
      </c>
      <c r="CP227" s="295" t="n">
        <v>28</v>
      </c>
      <c r="CQ227" s="295" t="n">
        <v>37</v>
      </c>
      <c r="CR227" s="295" t="n">
        <v>51</v>
      </c>
      <c r="CS227" s="295" t="n">
        <v>75</v>
      </c>
      <c r="CT227" s="295" t="n">
        <v>81</v>
      </c>
      <c r="CU227" s="295" t="n">
        <v>129</v>
      </c>
      <c r="CV227" s="295" t="n">
        <v>135</v>
      </c>
      <c r="CW227" s="295" t="n">
        <v>147</v>
      </c>
      <c r="CX227" s="295" t="n">
        <v>224</v>
      </c>
      <c r="CY227" s="295" t="n">
        <v>207</v>
      </c>
      <c r="CZ227" s="295" t="n">
        <v>353</v>
      </c>
      <c r="DA227" s="310" t="n">
        <v>0</v>
      </c>
      <c r="DD227" s="295" t="s">
        <v>481</v>
      </c>
      <c r="DE227" s="295" t="n">
        <v>7</v>
      </c>
      <c r="DF227" s="295" t="n">
        <v>13.7</v>
      </c>
      <c r="DG227" s="295" t="n">
        <v>0.5</v>
      </c>
      <c r="DH227" s="295" t="n">
        <v>0.3</v>
      </c>
      <c r="DI227" s="295" t="n">
        <v>0.8</v>
      </c>
      <c r="DJ227" s="295" t="n">
        <v>1.2</v>
      </c>
      <c r="DK227" s="295" t="n">
        <v>1.6</v>
      </c>
      <c r="DL227" s="295" t="n">
        <v>4.2</v>
      </c>
      <c r="DM227" s="295" t="n">
        <v>9.4</v>
      </c>
      <c r="DN227" s="295" t="n">
        <v>21.1</v>
      </c>
      <c r="DO227" s="310" t="n">
        <v>79.4</v>
      </c>
      <c r="DQ227" s="295" t="s">
        <v>481</v>
      </c>
      <c r="DR227" s="295" t="n">
        <v>7.7</v>
      </c>
      <c r="DS227" s="295" t="n">
        <v>13.6</v>
      </c>
      <c r="DT227" s="295" t="n">
        <v>0.5</v>
      </c>
      <c r="DU227" s="295" t="n">
        <v>0.1</v>
      </c>
      <c r="DV227" s="295" t="n">
        <v>1.1</v>
      </c>
      <c r="DW227" s="295" t="n">
        <v>1.7</v>
      </c>
      <c r="DX227" s="295" t="n">
        <v>2.3</v>
      </c>
      <c r="DY227" s="295" t="n">
        <v>4.9</v>
      </c>
      <c r="DZ227" s="295" t="n">
        <v>12.4</v>
      </c>
      <c r="EA227" s="295" t="n">
        <v>28.8</v>
      </c>
      <c r="EB227" s="310" t="n">
        <v>97.4</v>
      </c>
      <c r="ED227" s="295" t="s">
        <v>481</v>
      </c>
      <c r="EE227" s="295" t="n">
        <v>6.3</v>
      </c>
      <c r="EF227" s="295" t="n">
        <v>13.7</v>
      </c>
      <c r="EG227" s="295" t="n">
        <v>0.5</v>
      </c>
      <c r="EH227" s="295" t="n">
        <v>0.4</v>
      </c>
      <c r="EI227" s="295" t="n">
        <v>0.4</v>
      </c>
      <c r="EJ227" s="295" t="n">
        <v>0.6</v>
      </c>
      <c r="EK227" s="295" t="n">
        <v>0.8</v>
      </c>
      <c r="EL227" s="295" t="n">
        <v>3.4</v>
      </c>
      <c r="EM227" s="295" t="n">
        <v>6.4</v>
      </c>
      <c r="EN227" s="295" t="n">
        <v>14.3</v>
      </c>
      <c r="EO227" s="310" t="n">
        <v>68.7</v>
      </c>
      <c r="ER227" s="295" t="s">
        <v>481</v>
      </c>
      <c r="ES227" s="295" t="n">
        <v>337521</v>
      </c>
      <c r="ET227" s="295" t="n">
        <v>27117</v>
      </c>
      <c r="EU227" s="295" t="n">
        <v>26218</v>
      </c>
      <c r="EV227" s="295" t="n">
        <v>27954</v>
      </c>
      <c r="EW227" s="295" t="n">
        <v>29765</v>
      </c>
      <c r="EX227" s="295" t="n">
        <v>28521</v>
      </c>
      <c r="EY227" s="295" t="n">
        <v>24999</v>
      </c>
      <c r="EZ227" s="295" t="n">
        <v>24443</v>
      </c>
      <c r="FA227" s="295" t="n">
        <v>22277</v>
      </c>
      <c r="FB227" s="295" t="n">
        <v>20657</v>
      </c>
      <c r="FC227" s="295" t="n">
        <v>19885</v>
      </c>
      <c r="FD227" s="295" t="n">
        <v>18058</v>
      </c>
      <c r="FE227" s="295" t="n">
        <v>16601</v>
      </c>
      <c r="FF227" s="295" t="n">
        <v>14266</v>
      </c>
      <c r="FG227" s="295" t="n">
        <v>12181</v>
      </c>
      <c r="FH227" s="295" t="n">
        <v>9625</v>
      </c>
      <c r="FI227" s="295" t="n">
        <v>7264</v>
      </c>
      <c r="FJ227" s="310" t="n">
        <v>7690</v>
      </c>
      <c r="FM227" s="295" t="s">
        <v>481</v>
      </c>
      <c r="FN227" s="295" t="n">
        <v>168532</v>
      </c>
      <c r="FO227" s="295" t="n">
        <v>13797</v>
      </c>
      <c r="FP227" s="295" t="n">
        <v>13232</v>
      </c>
      <c r="FQ227" s="295" t="n">
        <v>14286</v>
      </c>
      <c r="FR227" s="295" t="n">
        <v>15144</v>
      </c>
      <c r="FS227" s="295" t="n">
        <v>14580</v>
      </c>
      <c r="FT227" s="295" t="n">
        <v>12862</v>
      </c>
      <c r="FU227" s="295" t="n">
        <v>12603</v>
      </c>
      <c r="FV227" s="295" t="n">
        <v>11280</v>
      </c>
      <c r="FW227" s="295" t="n">
        <v>10401</v>
      </c>
      <c r="FX227" s="295" t="n">
        <v>10075</v>
      </c>
      <c r="FY227" s="295" t="n">
        <v>9130</v>
      </c>
      <c r="FZ227" s="295" t="n">
        <v>8315</v>
      </c>
      <c r="GA227" s="295" t="n">
        <v>6989</v>
      </c>
      <c r="GB227" s="295" t="n">
        <v>5872</v>
      </c>
      <c r="GC227" s="295" t="n">
        <v>4359</v>
      </c>
      <c r="GD227" s="295" t="n">
        <v>3033</v>
      </c>
      <c r="GE227" s="310" t="n">
        <v>2574</v>
      </c>
      <c r="GH227" s="295" t="s">
        <v>481</v>
      </c>
      <c r="GI227" s="295" t="n">
        <v>168989</v>
      </c>
      <c r="GJ227" s="295" t="n">
        <v>13320</v>
      </c>
      <c r="GK227" s="295" t="n">
        <v>12986</v>
      </c>
      <c r="GL227" s="295" t="n">
        <v>13668</v>
      </c>
      <c r="GM227" s="295" t="n">
        <v>14621</v>
      </c>
      <c r="GN227" s="295" t="n">
        <v>13941</v>
      </c>
      <c r="GO227" s="295" t="n">
        <v>12137</v>
      </c>
      <c r="GP227" s="295" t="n">
        <v>11840</v>
      </c>
      <c r="GQ227" s="295" t="n">
        <v>10997</v>
      </c>
      <c r="GR227" s="295" t="n">
        <v>10256</v>
      </c>
      <c r="GS227" s="295" t="n">
        <v>9810</v>
      </c>
      <c r="GT227" s="295" t="n">
        <v>8928</v>
      </c>
      <c r="GU227" s="295" t="n">
        <v>8286</v>
      </c>
      <c r="GV227" s="295" t="n">
        <v>7277</v>
      </c>
      <c r="GW227" s="295" t="n">
        <v>6309</v>
      </c>
      <c r="GX227" s="295" t="n">
        <v>5266</v>
      </c>
      <c r="GY227" s="295" t="n">
        <v>4231</v>
      </c>
      <c r="GZ227" s="310" t="n">
        <v>5116</v>
      </c>
      <c r="HC227" s="196" t="s">
        <v>206</v>
      </c>
      <c r="HD227" s="197" t="s">
        <v>38</v>
      </c>
      <c r="HE227" s="197" t="n">
        <v>1</v>
      </c>
      <c r="HF227" s="198" t="n">
        <f aca="false">FA217</f>
        <v>222694</v>
      </c>
      <c r="HG227" s="198" t="n">
        <f aca="false">AF217</f>
        <v>266</v>
      </c>
      <c r="HH227" s="199" t="n">
        <f aca="false">HG227/HF227</f>
        <v>0.00119446415260402</v>
      </c>
      <c r="HI227" s="200" t="n">
        <f aca="false">2*HE227*HH227/(2+HE227*HH227)</f>
        <v>0.00119375120609262</v>
      </c>
      <c r="HK227" s="196" t="s">
        <v>206</v>
      </c>
      <c r="HL227" s="197" t="s">
        <v>38</v>
      </c>
      <c r="HM227" s="197" t="n">
        <v>1</v>
      </c>
      <c r="HN227" s="198" t="n">
        <f aca="false">FV217</f>
        <v>108545</v>
      </c>
      <c r="HO227" s="198" t="n">
        <f aca="false">BK217</f>
        <v>163</v>
      </c>
      <c r="HP227" s="199" t="n">
        <f aca="false">HO227/HN227</f>
        <v>0.00150168133032383</v>
      </c>
      <c r="HQ227" s="200" t="n">
        <f aca="false">2*HM227*HP227/(2+HM227*HP227)</f>
        <v>0.00150055465287016</v>
      </c>
      <c r="HS227" s="196" t="s">
        <v>206</v>
      </c>
      <c r="HT227" s="313" t="s">
        <v>38</v>
      </c>
      <c r="HU227" s="313" t="n">
        <v>1</v>
      </c>
      <c r="HV227" s="198" t="n">
        <f aca="false">GQ217</f>
        <v>114149</v>
      </c>
      <c r="HW227" s="314" t="n">
        <f aca="false">CP217</f>
        <v>103</v>
      </c>
      <c r="HX227" s="199" t="n">
        <f aca="false">HW227/HV227</f>
        <v>0.000902329411558577</v>
      </c>
      <c r="HY227" s="200" t="n">
        <f aca="false">2*HU227*HX227/(2+HU227*HX227)</f>
        <v>0.000901922495961051</v>
      </c>
      <c r="HZ227" s="160" t="n">
        <f aca="false">HV227+HN227-HF227</f>
        <v>0</v>
      </c>
      <c r="IA227" s="160" t="n">
        <f aca="false">HW227+HO227-HG227</f>
        <v>0</v>
      </c>
      <c r="IC227" s="0" t="n">
        <f aca="false">IC217/IC224</f>
        <v>0.104824762855716</v>
      </c>
      <c r="ID227" s="0" t="n">
        <f aca="false">ID217/ID224</f>
        <v>0.111079885323294</v>
      </c>
      <c r="IE227" s="0" t="n">
        <f aca="false">IE217/IE224</f>
        <v>0.116119961706632</v>
      </c>
      <c r="IF227" s="0" t="n">
        <f aca="false">IF217/IF224</f>
        <v>0.120206792115817</v>
      </c>
      <c r="IG227" s="0" t="n">
        <f aca="false">IG217/IG224</f>
        <v>0.123747082968561</v>
      </c>
      <c r="IH227" s="0" t="n">
        <f aca="false">IH217/IH224</f>
        <v>0.127008675362937</v>
      </c>
      <c r="IJ227" s="0" t="n">
        <f aca="false">IJ217/IJ224</f>
        <v>0.0832982164674353</v>
      </c>
      <c r="IL227" s="0" t="n">
        <f aca="false">IL217/IL224</f>
        <v>0.115396583632225</v>
      </c>
    </row>
    <row r="228" customFormat="false" ht="15" hidden="false" customHeight="false" outlineLevel="0" collapsed="false">
      <c r="A228" s="295" t="s">
        <v>481</v>
      </c>
      <c r="B228" s="295" t="n">
        <v>5493</v>
      </c>
      <c r="C228" s="295" t="n">
        <v>24</v>
      </c>
      <c r="D228" s="295" t="n">
        <v>991</v>
      </c>
      <c r="E228" s="295" t="n">
        <v>1412</v>
      </c>
      <c r="F228" s="295" t="n">
        <v>1360</v>
      </c>
      <c r="G228" s="295" t="n">
        <v>1052</v>
      </c>
      <c r="H228" s="295" t="n">
        <v>509</v>
      </c>
      <c r="I228" s="295" t="n">
        <v>120</v>
      </c>
      <c r="J228" s="295" t="n">
        <v>10</v>
      </c>
      <c r="K228" s="295" t="n">
        <v>0</v>
      </c>
      <c r="L228" s="310" t="n">
        <v>15</v>
      </c>
      <c r="N228" s="295" t="s">
        <v>481</v>
      </c>
      <c r="O228" s="295" t="n">
        <v>2365</v>
      </c>
      <c r="P228" s="295" t="n">
        <v>46</v>
      </c>
      <c r="Q228" s="295" t="n">
        <v>12</v>
      </c>
      <c r="R228" s="295" t="n">
        <v>17</v>
      </c>
      <c r="S228" s="295" t="n">
        <v>75</v>
      </c>
      <c r="T228" s="295" t="n">
        <v>4</v>
      </c>
      <c r="U228" s="295" t="n">
        <v>3</v>
      </c>
      <c r="V228" s="295" t="n">
        <v>1</v>
      </c>
      <c r="W228" s="295" t="n">
        <v>2</v>
      </c>
      <c r="X228" s="295" t="n">
        <v>8</v>
      </c>
      <c r="Y228" s="295" t="n">
        <v>6</v>
      </c>
      <c r="Z228" s="295" t="n">
        <v>22</v>
      </c>
      <c r="AA228" s="310" t="n">
        <v>22</v>
      </c>
      <c r="AB228" s="295"/>
      <c r="AC228" s="295" t="s">
        <v>481</v>
      </c>
      <c r="AD228" s="295" t="n">
        <v>25</v>
      </c>
      <c r="AE228" s="295" t="n">
        <v>33</v>
      </c>
      <c r="AF228" s="295" t="n">
        <v>27</v>
      </c>
      <c r="AG228" s="295" t="n">
        <v>40</v>
      </c>
      <c r="AH228" s="295" t="n">
        <v>65</v>
      </c>
      <c r="AI228" s="295" t="n">
        <v>93</v>
      </c>
      <c r="AJ228" s="295" t="n">
        <v>133</v>
      </c>
      <c r="AK228" s="295" t="n">
        <v>157</v>
      </c>
      <c r="AL228" s="295" t="n">
        <v>207</v>
      </c>
      <c r="AM228" s="295" t="n">
        <v>253</v>
      </c>
      <c r="AN228" s="295" t="n">
        <v>280</v>
      </c>
      <c r="AO228" s="295" t="n">
        <v>365</v>
      </c>
      <c r="AP228" s="295" t="n">
        <v>543</v>
      </c>
      <c r="AQ228" s="310" t="n">
        <v>1</v>
      </c>
      <c r="AS228" s="295" t="s">
        <v>481</v>
      </c>
      <c r="AT228" s="295" t="n">
        <v>1301</v>
      </c>
      <c r="AU228" s="295" t="n">
        <v>23</v>
      </c>
      <c r="AV228" s="295" t="n">
        <v>4</v>
      </c>
      <c r="AW228" s="295" t="n">
        <v>11</v>
      </c>
      <c r="AX228" s="295" t="n">
        <v>38</v>
      </c>
      <c r="AY228" s="295" t="n">
        <v>2</v>
      </c>
      <c r="AZ228" s="295" t="n">
        <v>2</v>
      </c>
      <c r="BA228" s="295" t="n">
        <v>0</v>
      </c>
      <c r="BB228" s="295" t="n">
        <v>1</v>
      </c>
      <c r="BC228" s="295" t="n">
        <v>1</v>
      </c>
      <c r="BD228" s="295" t="n">
        <v>3</v>
      </c>
      <c r="BE228" s="295" t="n">
        <v>13</v>
      </c>
      <c r="BF228" s="310" t="n">
        <v>21</v>
      </c>
      <c r="BG228" s="295"/>
      <c r="BH228" s="295" t="s">
        <v>481</v>
      </c>
      <c r="BI228" s="295" t="n">
        <v>20</v>
      </c>
      <c r="BJ228" s="295" t="n">
        <v>24</v>
      </c>
      <c r="BK228" s="295" t="n">
        <v>22</v>
      </c>
      <c r="BL228" s="295" t="n">
        <v>27</v>
      </c>
      <c r="BM228" s="295" t="n">
        <v>39</v>
      </c>
      <c r="BN228" s="295" t="n">
        <v>56</v>
      </c>
      <c r="BO228" s="295" t="n">
        <v>98</v>
      </c>
      <c r="BP228" s="295" t="n">
        <v>92</v>
      </c>
      <c r="BQ228" s="295" t="n">
        <v>137</v>
      </c>
      <c r="BR228" s="295" t="n">
        <v>158</v>
      </c>
      <c r="BS228" s="295" t="n">
        <v>178</v>
      </c>
      <c r="BT228" s="295" t="n">
        <v>183</v>
      </c>
      <c r="BU228" s="295" t="n">
        <v>185</v>
      </c>
      <c r="BV228" s="310" t="n">
        <v>1</v>
      </c>
      <c r="BX228" s="295" t="s">
        <v>481</v>
      </c>
      <c r="BY228" s="295" t="n">
        <v>1064</v>
      </c>
      <c r="BZ228" s="295" t="n">
        <v>23</v>
      </c>
      <c r="CA228" s="295" t="n">
        <v>8</v>
      </c>
      <c r="CB228" s="295" t="n">
        <v>6</v>
      </c>
      <c r="CC228" s="295" t="n">
        <v>37</v>
      </c>
      <c r="CD228" s="295" t="n">
        <v>2</v>
      </c>
      <c r="CE228" s="295" t="n">
        <v>1</v>
      </c>
      <c r="CF228" s="295" t="n">
        <v>1</v>
      </c>
      <c r="CG228" s="295" t="n">
        <v>1</v>
      </c>
      <c r="CH228" s="295" t="n">
        <v>7</v>
      </c>
      <c r="CI228" s="295" t="n">
        <v>3</v>
      </c>
      <c r="CJ228" s="295" t="n">
        <v>9</v>
      </c>
      <c r="CK228" s="310" t="n">
        <v>1</v>
      </c>
      <c r="CL228" s="295"/>
      <c r="CM228" s="295" t="s">
        <v>481</v>
      </c>
      <c r="CN228" s="295" t="n">
        <v>5</v>
      </c>
      <c r="CO228" s="295" t="n">
        <v>9</v>
      </c>
      <c r="CP228" s="295" t="n">
        <v>5</v>
      </c>
      <c r="CQ228" s="295" t="n">
        <v>13</v>
      </c>
      <c r="CR228" s="295" t="n">
        <v>26</v>
      </c>
      <c r="CS228" s="295" t="n">
        <v>37</v>
      </c>
      <c r="CT228" s="295" t="n">
        <v>35</v>
      </c>
      <c r="CU228" s="295" t="n">
        <v>65</v>
      </c>
      <c r="CV228" s="295" t="n">
        <v>70</v>
      </c>
      <c r="CW228" s="295" t="n">
        <v>95</v>
      </c>
      <c r="CX228" s="295" t="n">
        <v>102</v>
      </c>
      <c r="CY228" s="295" t="n">
        <v>182</v>
      </c>
      <c r="CZ228" s="295" t="n">
        <v>358</v>
      </c>
      <c r="DA228" s="310" t="n">
        <v>0</v>
      </c>
      <c r="DD228" s="295" t="s">
        <v>482</v>
      </c>
      <c r="DE228" s="295" t="n">
        <v>5.6</v>
      </c>
      <c r="DF228" s="295" t="n">
        <v>14.6</v>
      </c>
      <c r="DG228" s="295" t="n">
        <v>0.5</v>
      </c>
      <c r="DH228" s="295" t="n">
        <v>0.3</v>
      </c>
      <c r="DI228" s="295" t="n">
        <v>0.8</v>
      </c>
      <c r="DJ228" s="295" t="n">
        <v>1.4</v>
      </c>
      <c r="DK228" s="295" t="n">
        <v>1.8</v>
      </c>
      <c r="DL228" s="295" t="n">
        <v>4.9</v>
      </c>
      <c r="DM228" s="295" t="n">
        <v>11.7</v>
      </c>
      <c r="DN228" s="295" t="n">
        <v>25.4</v>
      </c>
      <c r="DO228" s="310" t="n">
        <v>90</v>
      </c>
      <c r="DQ228" s="295" t="s">
        <v>482</v>
      </c>
      <c r="DR228" s="295" t="n">
        <v>6.3</v>
      </c>
      <c r="DS228" s="295" t="n">
        <v>16</v>
      </c>
      <c r="DT228" s="295" t="n">
        <v>0.7</v>
      </c>
      <c r="DU228" s="295" t="n">
        <v>0.3</v>
      </c>
      <c r="DV228" s="295" t="n">
        <v>1</v>
      </c>
      <c r="DW228" s="295" t="n">
        <v>1.8</v>
      </c>
      <c r="DX228" s="295" t="n">
        <v>2.2</v>
      </c>
      <c r="DY228" s="295" t="n">
        <v>6.2</v>
      </c>
      <c r="DZ228" s="295" t="n">
        <v>14.9</v>
      </c>
      <c r="EA228" s="295" t="n">
        <v>32.8</v>
      </c>
      <c r="EB228" s="310" t="n">
        <v>103.5</v>
      </c>
      <c r="ED228" s="295" t="s">
        <v>482</v>
      </c>
      <c r="EE228" s="295" t="n">
        <v>4.9</v>
      </c>
      <c r="EF228" s="295" t="n">
        <v>13.1</v>
      </c>
      <c r="EG228" s="295" t="n">
        <v>0.4</v>
      </c>
      <c r="EH228" s="295" t="n">
        <v>0.2</v>
      </c>
      <c r="EI228" s="295" t="n">
        <v>0.6</v>
      </c>
      <c r="EJ228" s="295" t="n">
        <v>0.9</v>
      </c>
      <c r="EK228" s="295" t="n">
        <v>1.5</v>
      </c>
      <c r="EL228" s="295" t="n">
        <v>3.5</v>
      </c>
      <c r="EM228" s="295" t="n">
        <v>8.6</v>
      </c>
      <c r="EN228" s="295" t="n">
        <v>19</v>
      </c>
      <c r="EO228" s="310" t="n">
        <v>80</v>
      </c>
      <c r="ER228" s="295" t="s">
        <v>482</v>
      </c>
      <c r="ES228" s="295" t="n">
        <v>348251</v>
      </c>
      <c r="ET228" s="295" t="n">
        <v>32253</v>
      </c>
      <c r="EU228" s="295" t="n">
        <v>31081</v>
      </c>
      <c r="EV228" s="295" t="n">
        <v>34995</v>
      </c>
      <c r="EW228" s="295" t="n">
        <v>35483</v>
      </c>
      <c r="EX228" s="295" t="n">
        <v>30679</v>
      </c>
      <c r="EY228" s="295" t="n">
        <v>29569</v>
      </c>
      <c r="EZ228" s="295" t="n">
        <v>29433</v>
      </c>
      <c r="FA228" s="295" t="n">
        <v>22882</v>
      </c>
      <c r="FB228" s="295" t="n">
        <v>20004</v>
      </c>
      <c r="FC228" s="295" t="n">
        <v>18306</v>
      </c>
      <c r="FD228" s="295" t="n">
        <v>15997</v>
      </c>
      <c r="FE228" s="295" t="n">
        <v>13811</v>
      </c>
      <c r="FF228" s="295" t="n">
        <v>10644</v>
      </c>
      <c r="FG228" s="295" t="n">
        <v>8136</v>
      </c>
      <c r="FH228" s="295" t="n">
        <v>6276</v>
      </c>
      <c r="FI228" s="295" t="n">
        <v>4527</v>
      </c>
      <c r="FJ228" s="310" t="n">
        <v>4175</v>
      </c>
      <c r="FM228" s="295" t="s">
        <v>482</v>
      </c>
      <c r="FN228" s="295" t="n">
        <v>175128</v>
      </c>
      <c r="FO228" s="295" t="n">
        <v>16307</v>
      </c>
      <c r="FP228" s="295" t="n">
        <v>15741</v>
      </c>
      <c r="FQ228" s="295" t="n">
        <v>17814</v>
      </c>
      <c r="FR228" s="295" t="n">
        <v>17964</v>
      </c>
      <c r="FS228" s="295" t="n">
        <v>15530</v>
      </c>
      <c r="FT228" s="295" t="n">
        <v>15049</v>
      </c>
      <c r="FU228" s="295" t="n">
        <v>14908</v>
      </c>
      <c r="FV228" s="295" t="n">
        <v>11635</v>
      </c>
      <c r="FW228" s="295" t="n">
        <v>10185</v>
      </c>
      <c r="FX228" s="295" t="n">
        <v>9276</v>
      </c>
      <c r="FY228" s="295" t="n">
        <v>8071</v>
      </c>
      <c r="FZ228" s="295" t="n">
        <v>6971</v>
      </c>
      <c r="GA228" s="295" t="n">
        <v>5277</v>
      </c>
      <c r="GB228" s="295" t="n">
        <v>3896</v>
      </c>
      <c r="GC228" s="295" t="n">
        <v>2813</v>
      </c>
      <c r="GD228" s="295" t="n">
        <v>1984</v>
      </c>
      <c r="GE228" s="310" t="n">
        <v>1707</v>
      </c>
      <c r="GH228" s="295" t="s">
        <v>482</v>
      </c>
      <c r="GI228" s="295" t="n">
        <v>173123</v>
      </c>
      <c r="GJ228" s="295" t="n">
        <v>15946</v>
      </c>
      <c r="GK228" s="295" t="n">
        <v>15340</v>
      </c>
      <c r="GL228" s="295" t="n">
        <v>17181</v>
      </c>
      <c r="GM228" s="295" t="n">
        <v>17519</v>
      </c>
      <c r="GN228" s="295" t="n">
        <v>15149</v>
      </c>
      <c r="GO228" s="295" t="n">
        <v>14520</v>
      </c>
      <c r="GP228" s="295" t="n">
        <v>14525</v>
      </c>
      <c r="GQ228" s="295" t="n">
        <v>11247</v>
      </c>
      <c r="GR228" s="295" t="n">
        <v>9819</v>
      </c>
      <c r="GS228" s="295" t="n">
        <v>9030</v>
      </c>
      <c r="GT228" s="295" t="n">
        <v>7926</v>
      </c>
      <c r="GU228" s="295" t="n">
        <v>6840</v>
      </c>
      <c r="GV228" s="295" t="n">
        <v>5367</v>
      </c>
      <c r="GW228" s="295" t="n">
        <v>4240</v>
      </c>
      <c r="GX228" s="295" t="n">
        <v>3463</v>
      </c>
      <c r="GY228" s="295" t="n">
        <v>2543</v>
      </c>
      <c r="GZ228" s="310" t="n">
        <v>2468</v>
      </c>
      <c r="HC228" s="203" t="s">
        <v>207</v>
      </c>
      <c r="HD228" s="204" t="s">
        <v>39</v>
      </c>
      <c r="HE228" s="204" t="n">
        <v>1</v>
      </c>
      <c r="HF228" s="205" t="n">
        <f aca="false">FB217</f>
        <v>194014</v>
      </c>
      <c r="HG228" s="205" t="n">
        <f aca="false">AG217</f>
        <v>346</v>
      </c>
      <c r="HH228" s="206" t="n">
        <f aca="false">HG228/HF228</f>
        <v>0.00178337645736906</v>
      </c>
      <c r="HI228" s="207" t="n">
        <f aca="false">2*HE228*HH228/(2+HE228*HH228)</f>
        <v>0.00178178765828814</v>
      </c>
      <c r="HK228" s="203" t="s">
        <v>207</v>
      </c>
      <c r="HL228" s="204" t="s">
        <v>39</v>
      </c>
      <c r="HM228" s="204" t="n">
        <v>1</v>
      </c>
      <c r="HN228" s="205" t="n">
        <f aca="false">FW217</f>
        <v>95260</v>
      </c>
      <c r="HO228" s="205" t="n">
        <f aca="false">BL217</f>
        <v>208</v>
      </c>
      <c r="HP228" s="206" t="n">
        <f aca="false">HO228/HN228</f>
        <v>0.00218349779550703</v>
      </c>
      <c r="HQ228" s="207" t="n">
        <f aca="false">2*HM228*HP228/(2+HM228*HP228)</f>
        <v>0.00218111656390252</v>
      </c>
      <c r="HS228" s="203" t="s">
        <v>207</v>
      </c>
      <c r="HT228" s="316" t="s">
        <v>39</v>
      </c>
      <c r="HU228" s="316" t="n">
        <v>1</v>
      </c>
      <c r="HV228" s="205" t="n">
        <f aca="false">GR217</f>
        <v>98754</v>
      </c>
      <c r="HW228" s="317" t="n">
        <f aca="false">CQ217</f>
        <v>138</v>
      </c>
      <c r="HX228" s="206" t="n">
        <f aca="false">HW228/HV228</f>
        <v>0.00139741175041011</v>
      </c>
      <c r="HY228" s="207" t="n">
        <f aca="false">2*HU228*HX228/(2+HU228*HX228)</f>
        <v>0.00139643605233599</v>
      </c>
      <c r="HZ228" s="160" t="n">
        <f aca="false">HV228+HN228-HF228</f>
        <v>0</v>
      </c>
      <c r="IA228" s="160" t="n">
        <f aca="false">HW228+HO228-HG228</f>
        <v>0</v>
      </c>
      <c r="IC228" s="0" t="n">
        <f aca="false">IC218/IC224</f>
        <v>0.0245941088367449</v>
      </c>
      <c r="ID228" s="0" t="n">
        <f aca="false">ID218/ID224</f>
        <v>0.0236789052238791</v>
      </c>
      <c r="IE228" s="0" t="n">
        <f aca="false">IE218/IE224</f>
        <v>0.024479312322886</v>
      </c>
      <c r="IF228" s="0" t="n">
        <f aca="false">IF218/IF224</f>
        <v>0.026386173252856</v>
      </c>
      <c r="IG228" s="0" t="n">
        <f aca="false">IG218/IG224</f>
        <v>0.0288268113495964</v>
      </c>
      <c r="IH228" s="0" t="n">
        <f aca="false">IH218/IH224</f>
        <v>0.0314452785488614</v>
      </c>
      <c r="IJ228" s="0" t="n">
        <f aca="false">IJ218/IJ224</f>
        <v>0.0152189928179693</v>
      </c>
      <c r="IL228" s="0" t="n">
        <f aca="false">IL218/IL224</f>
        <v>0.0291982866050571</v>
      </c>
    </row>
    <row r="229" customFormat="false" ht="15" hidden="false" customHeight="false" outlineLevel="0" collapsed="false">
      <c r="A229" s="295" t="s">
        <v>482</v>
      </c>
      <c r="B229" s="295" t="n">
        <v>6237</v>
      </c>
      <c r="C229" s="295" t="n">
        <v>34</v>
      </c>
      <c r="D229" s="295" t="n">
        <v>1064</v>
      </c>
      <c r="E229" s="295" t="n">
        <v>1652</v>
      </c>
      <c r="F229" s="295" t="n">
        <v>1515</v>
      </c>
      <c r="G229" s="295" t="n">
        <v>1209</v>
      </c>
      <c r="H229" s="295" t="n">
        <v>561</v>
      </c>
      <c r="I229" s="295" t="n">
        <v>145</v>
      </c>
      <c r="J229" s="295" t="n">
        <v>10</v>
      </c>
      <c r="K229" s="295" t="n">
        <v>2</v>
      </c>
      <c r="L229" s="310" t="n">
        <v>45</v>
      </c>
      <c r="N229" s="295" t="s">
        <v>482</v>
      </c>
      <c r="O229" s="295" t="n">
        <v>1943</v>
      </c>
      <c r="P229" s="295" t="n">
        <v>37</v>
      </c>
      <c r="Q229" s="295" t="n">
        <v>16</v>
      </c>
      <c r="R229" s="295" t="n">
        <v>38</v>
      </c>
      <c r="S229" s="295" t="n">
        <v>91</v>
      </c>
      <c r="T229" s="295" t="n">
        <v>6</v>
      </c>
      <c r="U229" s="295" t="n">
        <v>2</v>
      </c>
      <c r="V229" s="295" t="n">
        <v>1</v>
      </c>
      <c r="W229" s="295" t="n">
        <v>5</v>
      </c>
      <c r="X229" s="295" t="n">
        <v>6</v>
      </c>
      <c r="Y229" s="295" t="n">
        <v>11</v>
      </c>
      <c r="Z229" s="295" t="n">
        <v>25</v>
      </c>
      <c r="AA229" s="310" t="n">
        <v>31</v>
      </c>
      <c r="AB229" s="295"/>
      <c r="AC229" s="295" t="s">
        <v>482</v>
      </c>
      <c r="AD229" s="295" t="n">
        <v>51</v>
      </c>
      <c r="AE229" s="295" t="n">
        <v>29</v>
      </c>
      <c r="AF229" s="295" t="n">
        <v>34</v>
      </c>
      <c r="AG229" s="295" t="n">
        <v>44</v>
      </c>
      <c r="AH229" s="295" t="n">
        <v>64</v>
      </c>
      <c r="AI229" s="295" t="n">
        <v>103</v>
      </c>
      <c r="AJ229" s="295" t="n">
        <v>122</v>
      </c>
      <c r="AK229" s="295" t="n">
        <v>165</v>
      </c>
      <c r="AL229" s="295" t="n">
        <v>176</v>
      </c>
      <c r="AM229" s="295" t="n">
        <v>190</v>
      </c>
      <c r="AN229" s="295" t="n">
        <v>238</v>
      </c>
      <c r="AO229" s="295" t="n">
        <v>224</v>
      </c>
      <c r="AP229" s="295" t="n">
        <v>321</v>
      </c>
      <c r="AQ229" s="310" t="n">
        <v>4</v>
      </c>
      <c r="AS229" s="295" t="s">
        <v>482</v>
      </c>
      <c r="AT229" s="295" t="n">
        <v>1099</v>
      </c>
      <c r="AU229" s="295" t="n">
        <v>22</v>
      </c>
      <c r="AV229" s="295" t="n">
        <v>7</v>
      </c>
      <c r="AW229" s="295" t="n">
        <v>22</v>
      </c>
      <c r="AX229" s="295" t="n">
        <v>51</v>
      </c>
      <c r="AY229" s="295" t="n">
        <v>4</v>
      </c>
      <c r="AZ229" s="295" t="n">
        <v>2</v>
      </c>
      <c r="BA229" s="295" t="n">
        <v>1</v>
      </c>
      <c r="BB229" s="295" t="n">
        <v>2</v>
      </c>
      <c r="BC229" s="295" t="n">
        <v>3</v>
      </c>
      <c r="BD229" s="295" t="n">
        <v>6</v>
      </c>
      <c r="BE229" s="295" t="n">
        <v>15</v>
      </c>
      <c r="BF229" s="310" t="n">
        <v>20</v>
      </c>
      <c r="BG229" s="295"/>
      <c r="BH229" s="295" t="s">
        <v>482</v>
      </c>
      <c r="BI229" s="295" t="n">
        <v>36</v>
      </c>
      <c r="BJ229" s="295" t="n">
        <v>17</v>
      </c>
      <c r="BK229" s="295" t="n">
        <v>21</v>
      </c>
      <c r="BL229" s="295" t="n">
        <v>26</v>
      </c>
      <c r="BM229" s="295" t="n">
        <v>44</v>
      </c>
      <c r="BN229" s="295" t="n">
        <v>63</v>
      </c>
      <c r="BO229" s="295" t="n">
        <v>83</v>
      </c>
      <c r="BP229" s="295" t="n">
        <v>99</v>
      </c>
      <c r="BQ229" s="295" t="n">
        <v>111</v>
      </c>
      <c r="BR229" s="295" t="n">
        <v>109</v>
      </c>
      <c r="BS229" s="295" t="n">
        <v>132</v>
      </c>
      <c r="BT229" s="295" t="n">
        <v>113</v>
      </c>
      <c r="BU229" s="295" t="n">
        <v>137</v>
      </c>
      <c r="BV229" s="310" t="n">
        <v>4</v>
      </c>
      <c r="BX229" s="295" t="s">
        <v>482</v>
      </c>
      <c r="BY229" s="295" t="n">
        <v>844</v>
      </c>
      <c r="BZ229" s="295" t="n">
        <v>15</v>
      </c>
      <c r="CA229" s="295" t="n">
        <v>9</v>
      </c>
      <c r="CB229" s="295" t="n">
        <v>16</v>
      </c>
      <c r="CC229" s="295" t="n">
        <v>40</v>
      </c>
      <c r="CD229" s="295" t="n">
        <v>2</v>
      </c>
      <c r="CE229" s="295" t="n">
        <v>0</v>
      </c>
      <c r="CF229" s="295" t="n">
        <v>0</v>
      </c>
      <c r="CG229" s="295" t="n">
        <v>3</v>
      </c>
      <c r="CH229" s="295" t="n">
        <v>3</v>
      </c>
      <c r="CI229" s="295" t="n">
        <v>5</v>
      </c>
      <c r="CJ229" s="295" t="n">
        <v>10</v>
      </c>
      <c r="CK229" s="310" t="n">
        <v>11</v>
      </c>
      <c r="CL229" s="295"/>
      <c r="CM229" s="295" t="s">
        <v>482</v>
      </c>
      <c r="CN229" s="295" t="n">
        <v>15</v>
      </c>
      <c r="CO229" s="295" t="n">
        <v>12</v>
      </c>
      <c r="CP229" s="295" t="n">
        <v>13</v>
      </c>
      <c r="CQ229" s="295" t="n">
        <v>18</v>
      </c>
      <c r="CR229" s="295" t="n">
        <v>20</v>
      </c>
      <c r="CS229" s="295" t="n">
        <v>40</v>
      </c>
      <c r="CT229" s="295" t="n">
        <v>39</v>
      </c>
      <c r="CU229" s="295" t="n">
        <v>66</v>
      </c>
      <c r="CV229" s="295" t="n">
        <v>65</v>
      </c>
      <c r="CW229" s="295" t="n">
        <v>81</v>
      </c>
      <c r="CX229" s="295" t="n">
        <v>106</v>
      </c>
      <c r="CY229" s="295" t="n">
        <v>111</v>
      </c>
      <c r="CZ229" s="295" t="n">
        <v>184</v>
      </c>
      <c r="DA229" s="310" t="n">
        <v>0</v>
      </c>
      <c r="DD229" s="295" t="s">
        <v>483</v>
      </c>
      <c r="DE229" s="295" t="n">
        <v>7</v>
      </c>
      <c r="DF229" s="295" t="n">
        <v>9.9</v>
      </c>
      <c r="DG229" s="295" t="n">
        <v>0.6</v>
      </c>
      <c r="DH229" s="295" t="n">
        <v>0.2</v>
      </c>
      <c r="DI229" s="295" t="n">
        <v>0.8</v>
      </c>
      <c r="DJ229" s="295" t="n">
        <v>1</v>
      </c>
      <c r="DK229" s="295" t="n">
        <v>1.6</v>
      </c>
      <c r="DL229" s="295" t="n">
        <v>3.9</v>
      </c>
      <c r="DM229" s="295" t="n">
        <v>9.6</v>
      </c>
      <c r="DN229" s="295" t="n">
        <v>23.3</v>
      </c>
      <c r="DO229" s="310" t="n">
        <v>84.3</v>
      </c>
      <c r="DQ229" s="295" t="s">
        <v>483</v>
      </c>
      <c r="DR229" s="295" t="n">
        <v>7.5</v>
      </c>
      <c r="DS229" s="295" t="n">
        <v>11.6</v>
      </c>
      <c r="DT229" s="295" t="n">
        <v>0.5</v>
      </c>
      <c r="DU229" s="295" t="n">
        <v>0.3</v>
      </c>
      <c r="DV229" s="295" t="n">
        <v>1.3</v>
      </c>
      <c r="DW229" s="295" t="n">
        <v>1.4</v>
      </c>
      <c r="DX229" s="295" t="n">
        <v>2</v>
      </c>
      <c r="DY229" s="295" t="n">
        <v>4.9</v>
      </c>
      <c r="DZ229" s="295" t="n">
        <v>12.7</v>
      </c>
      <c r="EA229" s="295" t="n">
        <v>30.6</v>
      </c>
      <c r="EB229" s="310" t="n">
        <v>94.2</v>
      </c>
      <c r="ED229" s="295" t="s">
        <v>483</v>
      </c>
      <c r="EE229" s="295" t="n">
        <v>6.6</v>
      </c>
      <c r="EF229" s="295" t="n">
        <v>8.1</v>
      </c>
      <c r="EG229" s="295" t="n">
        <v>0.6</v>
      </c>
      <c r="EH229" s="295" t="n">
        <v>0.2</v>
      </c>
      <c r="EI229" s="295" t="n">
        <v>0.3</v>
      </c>
      <c r="EJ229" s="295" t="n">
        <v>0.6</v>
      </c>
      <c r="EK229" s="295" t="n">
        <v>1.3</v>
      </c>
      <c r="EL229" s="295" t="n">
        <v>3</v>
      </c>
      <c r="EM229" s="295" t="n">
        <v>6.9</v>
      </c>
      <c r="EN229" s="295" t="n">
        <v>17.2</v>
      </c>
      <c r="EO229" s="310" t="n">
        <v>77.9</v>
      </c>
      <c r="ER229" s="295" t="s">
        <v>483</v>
      </c>
      <c r="ES229" s="295" t="n">
        <v>1747801</v>
      </c>
      <c r="ET229" s="295" t="n">
        <v>155906</v>
      </c>
      <c r="EU229" s="295" t="n">
        <v>146362</v>
      </c>
      <c r="EV229" s="295" t="n">
        <v>149331</v>
      </c>
      <c r="EW229" s="295" t="n">
        <v>154025</v>
      </c>
      <c r="EX229" s="295" t="n">
        <v>149230</v>
      </c>
      <c r="EY229" s="295" t="n">
        <v>139963</v>
      </c>
      <c r="EZ229" s="295" t="n">
        <v>134734</v>
      </c>
      <c r="FA229" s="295" t="n">
        <v>110253</v>
      </c>
      <c r="FB229" s="295" t="n">
        <v>95843</v>
      </c>
      <c r="FC229" s="295" t="n">
        <v>90697</v>
      </c>
      <c r="FD229" s="295" t="n">
        <v>88089</v>
      </c>
      <c r="FE229" s="295" t="n">
        <v>83568</v>
      </c>
      <c r="FF229" s="295" t="n">
        <v>71232</v>
      </c>
      <c r="FG229" s="295" t="n">
        <v>57404</v>
      </c>
      <c r="FH229" s="295" t="n">
        <v>45438</v>
      </c>
      <c r="FI229" s="295" t="n">
        <v>36336</v>
      </c>
      <c r="FJ229" s="310" t="n">
        <v>39390</v>
      </c>
      <c r="FM229" s="295" t="s">
        <v>483</v>
      </c>
      <c r="FN229" s="295" t="n">
        <v>856316</v>
      </c>
      <c r="FO229" s="295" t="n">
        <v>79189</v>
      </c>
      <c r="FP229" s="295" t="n">
        <v>74218</v>
      </c>
      <c r="FQ229" s="295" t="n">
        <v>75984</v>
      </c>
      <c r="FR229" s="295" t="n">
        <v>78488</v>
      </c>
      <c r="FS229" s="295" t="n">
        <v>75776</v>
      </c>
      <c r="FT229" s="295" t="n">
        <v>70694</v>
      </c>
      <c r="FU229" s="295" t="n">
        <v>67504</v>
      </c>
      <c r="FV229" s="295" t="n">
        <v>54223</v>
      </c>
      <c r="FW229" s="295" t="n">
        <v>46425</v>
      </c>
      <c r="FX229" s="295" t="n">
        <v>43535</v>
      </c>
      <c r="FY229" s="295" t="n">
        <v>41663</v>
      </c>
      <c r="FZ229" s="295" t="n">
        <v>39503</v>
      </c>
      <c r="GA229" s="295" t="n">
        <v>33169</v>
      </c>
      <c r="GB229" s="295" t="n">
        <v>26371</v>
      </c>
      <c r="GC229" s="295" t="n">
        <v>20074</v>
      </c>
      <c r="GD229" s="295" t="n">
        <v>15082</v>
      </c>
      <c r="GE229" s="310" t="n">
        <v>14418</v>
      </c>
      <c r="GH229" s="295" t="s">
        <v>483</v>
      </c>
      <c r="GI229" s="295" t="n">
        <v>891485</v>
      </c>
      <c r="GJ229" s="295" t="n">
        <v>76717</v>
      </c>
      <c r="GK229" s="295" t="n">
        <v>72144</v>
      </c>
      <c r="GL229" s="295" t="n">
        <v>73347</v>
      </c>
      <c r="GM229" s="295" t="n">
        <v>75537</v>
      </c>
      <c r="GN229" s="295" t="n">
        <v>73454</v>
      </c>
      <c r="GO229" s="295" t="n">
        <v>69269</v>
      </c>
      <c r="GP229" s="295" t="n">
        <v>67230</v>
      </c>
      <c r="GQ229" s="295" t="n">
        <v>56030</v>
      </c>
      <c r="GR229" s="295" t="n">
        <v>49418</v>
      </c>
      <c r="GS229" s="295" t="n">
        <v>47162</v>
      </c>
      <c r="GT229" s="295" t="n">
        <v>46426</v>
      </c>
      <c r="GU229" s="295" t="n">
        <v>44065</v>
      </c>
      <c r="GV229" s="295" t="n">
        <v>38063</v>
      </c>
      <c r="GW229" s="295" t="n">
        <v>31033</v>
      </c>
      <c r="GX229" s="295" t="n">
        <v>25364</v>
      </c>
      <c r="GY229" s="295" t="n">
        <v>21254</v>
      </c>
      <c r="GZ229" s="310" t="n">
        <v>24972</v>
      </c>
      <c r="HC229" s="196" t="s">
        <v>208</v>
      </c>
      <c r="HD229" s="197" t="s">
        <v>40</v>
      </c>
      <c r="HE229" s="197" t="n">
        <v>1</v>
      </c>
      <c r="HF229" s="198" t="n">
        <f aca="false">FC217</f>
        <v>181952</v>
      </c>
      <c r="HG229" s="198" t="n">
        <f aca="false">AH217</f>
        <v>583</v>
      </c>
      <c r="HH229" s="199" t="n">
        <f aca="false">HG229/HF229</f>
        <v>0.00320414175167077</v>
      </c>
      <c r="HI229" s="200" t="n">
        <f aca="false">2*HE229*HH229/(2+HE229*HH229)</f>
        <v>0.00319901670018409</v>
      </c>
      <c r="HK229" s="196" t="s">
        <v>208</v>
      </c>
      <c r="HL229" s="197" t="s">
        <v>40</v>
      </c>
      <c r="HM229" s="197" t="n">
        <v>1</v>
      </c>
      <c r="HN229" s="198" t="n">
        <f aca="false">FX217</f>
        <v>87113</v>
      </c>
      <c r="HO229" s="198" t="n">
        <f aca="false">BM217</f>
        <v>366</v>
      </c>
      <c r="HP229" s="199" t="n">
        <f aca="false">HO229/HN229</f>
        <v>0.00420143950960247</v>
      </c>
      <c r="HQ229" s="200" t="n">
        <f aca="false">2*HM229*HP229/(2+HM229*HP229)</f>
        <v>0.00419263196480938</v>
      </c>
      <c r="HS229" s="196" t="s">
        <v>208</v>
      </c>
      <c r="HT229" s="313" t="s">
        <v>40</v>
      </c>
      <c r="HU229" s="313" t="n">
        <v>1</v>
      </c>
      <c r="HV229" s="198" t="n">
        <f aca="false">GS217</f>
        <v>94839</v>
      </c>
      <c r="HW229" s="314" t="n">
        <f aca="false">CR217</f>
        <v>217</v>
      </c>
      <c r="HX229" s="199" t="n">
        <f aca="false">HW229/HV229</f>
        <v>0.0022880882337435</v>
      </c>
      <c r="HY229" s="200" t="n">
        <f aca="false">2*HU229*HX229/(2+HU229*HX229)</f>
        <v>0.00228547355117302</v>
      </c>
      <c r="HZ229" s="160" t="n">
        <f aca="false">HV229+HN229-HF229</f>
        <v>0</v>
      </c>
      <c r="IA229" s="160" t="n">
        <f aca="false">HW229+HO229-HG229</f>
        <v>0</v>
      </c>
      <c r="IC229" s="0" t="n">
        <f aca="false">IC219/IC224</f>
        <v>0.00349076385421867</v>
      </c>
      <c r="ID229" s="0" t="n">
        <f aca="false">ID219/ID224</f>
        <v>0.00453261826279233</v>
      </c>
      <c r="IE229" s="0" t="n">
        <f aca="false">IE219/IE224</f>
        <v>0.00499283669672932</v>
      </c>
      <c r="IF229" s="0" t="n">
        <f aca="false">IF219/IF224</f>
        <v>0.00515205330109758</v>
      </c>
      <c r="IG229" s="0" t="n">
        <f aca="false">IG219/IG224</f>
        <v>0.00524173740267795</v>
      </c>
      <c r="IH229" s="0" t="n">
        <f aca="false">IH219/IH224</f>
        <v>0.00531614628228172</v>
      </c>
      <c r="IJ229" s="0" t="n">
        <f aca="false">IJ219/IJ224</f>
        <v>0.00238592576648244</v>
      </c>
      <c r="IL229" s="0" t="n">
        <f aca="false">IL219/IL224</f>
        <v>0.00403335670863799</v>
      </c>
    </row>
    <row r="230" customFormat="false" ht="15" hidden="false" customHeight="false" outlineLevel="0" collapsed="false">
      <c r="A230" s="295" t="s">
        <v>483</v>
      </c>
      <c r="B230" s="295" t="n">
        <v>34435</v>
      </c>
      <c r="C230" s="295" t="n">
        <v>106</v>
      </c>
      <c r="D230" s="295" t="n">
        <v>5355</v>
      </c>
      <c r="E230" s="295" t="n">
        <v>8762</v>
      </c>
      <c r="F230" s="295" t="n">
        <v>8435</v>
      </c>
      <c r="G230" s="295" t="n">
        <v>7292</v>
      </c>
      <c r="H230" s="295" t="n">
        <v>3515</v>
      </c>
      <c r="I230" s="295" t="n">
        <v>862</v>
      </c>
      <c r="J230" s="295" t="n">
        <v>31</v>
      </c>
      <c r="K230" s="295" t="n">
        <v>1</v>
      </c>
      <c r="L230" s="310" t="n">
        <v>76</v>
      </c>
      <c r="N230" s="295" t="s">
        <v>483</v>
      </c>
      <c r="O230" s="295" t="n">
        <v>12293</v>
      </c>
      <c r="P230" s="295" t="n">
        <v>158</v>
      </c>
      <c r="Q230" s="295" t="n">
        <v>80</v>
      </c>
      <c r="R230" s="295" t="n">
        <v>104</v>
      </c>
      <c r="S230" s="295" t="n">
        <v>342</v>
      </c>
      <c r="T230" s="295" t="n">
        <v>32</v>
      </c>
      <c r="U230" s="295" t="n">
        <v>18</v>
      </c>
      <c r="V230" s="295" t="n">
        <v>13</v>
      </c>
      <c r="W230" s="295" t="n">
        <v>8</v>
      </c>
      <c r="X230" s="295" t="n">
        <v>27</v>
      </c>
      <c r="Y230" s="295" t="n">
        <v>37</v>
      </c>
      <c r="Z230" s="295" t="n">
        <v>117</v>
      </c>
      <c r="AA230" s="310" t="n">
        <v>137</v>
      </c>
      <c r="AB230" s="295"/>
      <c r="AC230" s="295" t="s">
        <v>483</v>
      </c>
      <c r="AD230" s="295" t="n">
        <v>128</v>
      </c>
      <c r="AE230" s="295" t="n">
        <v>140</v>
      </c>
      <c r="AF230" s="295" t="n">
        <v>152</v>
      </c>
      <c r="AG230" s="295" t="n">
        <v>186</v>
      </c>
      <c r="AH230" s="295" t="n">
        <v>257</v>
      </c>
      <c r="AI230" s="295" t="n">
        <v>438</v>
      </c>
      <c r="AJ230" s="295" t="n">
        <v>596</v>
      </c>
      <c r="AK230" s="295" t="n">
        <v>890</v>
      </c>
      <c r="AL230" s="295" t="n">
        <v>1056</v>
      </c>
      <c r="AM230" s="295" t="n">
        <v>1337</v>
      </c>
      <c r="AN230" s="295" t="n">
        <v>1704</v>
      </c>
      <c r="AO230" s="295" t="n">
        <v>2024</v>
      </c>
      <c r="AP230" s="295" t="n">
        <v>2654</v>
      </c>
      <c r="AQ230" s="310" t="n">
        <v>0</v>
      </c>
      <c r="AS230" s="295" t="s">
        <v>483</v>
      </c>
      <c r="AT230" s="295" t="n">
        <v>6408</v>
      </c>
      <c r="AU230" s="295" t="n">
        <v>106</v>
      </c>
      <c r="AV230" s="295" t="n">
        <v>44</v>
      </c>
      <c r="AW230" s="295" t="n">
        <v>55</v>
      </c>
      <c r="AX230" s="295" t="n">
        <v>205</v>
      </c>
      <c r="AY230" s="295" t="n">
        <v>14</v>
      </c>
      <c r="AZ230" s="295" t="n">
        <v>10</v>
      </c>
      <c r="BA230" s="295" t="n">
        <v>4</v>
      </c>
      <c r="BB230" s="295" t="n">
        <v>4</v>
      </c>
      <c r="BC230" s="295" t="n">
        <v>16</v>
      </c>
      <c r="BD230" s="295" t="n">
        <v>25</v>
      </c>
      <c r="BE230" s="295" t="n">
        <v>94</v>
      </c>
      <c r="BF230" s="310" t="n">
        <v>107</v>
      </c>
      <c r="BG230" s="295"/>
      <c r="BH230" s="295" t="s">
        <v>483</v>
      </c>
      <c r="BI230" s="295" t="n">
        <v>94</v>
      </c>
      <c r="BJ230" s="295" t="n">
        <v>95</v>
      </c>
      <c r="BK230" s="295" t="n">
        <v>95</v>
      </c>
      <c r="BL230" s="295" t="n">
        <v>108</v>
      </c>
      <c r="BM230" s="295" t="n">
        <v>148</v>
      </c>
      <c r="BN230" s="295" t="n">
        <v>269</v>
      </c>
      <c r="BO230" s="295" t="n">
        <v>382</v>
      </c>
      <c r="BP230" s="295" t="n">
        <v>539</v>
      </c>
      <c r="BQ230" s="295" t="n">
        <v>661</v>
      </c>
      <c r="BR230" s="295" t="n">
        <v>760</v>
      </c>
      <c r="BS230" s="295" t="n">
        <v>914</v>
      </c>
      <c r="BT230" s="295" t="n">
        <v>922</v>
      </c>
      <c r="BU230" s="295" t="n">
        <v>942</v>
      </c>
      <c r="BV230" s="310" t="n">
        <v>0</v>
      </c>
      <c r="BX230" s="295" t="s">
        <v>483</v>
      </c>
      <c r="BY230" s="295" t="n">
        <v>5880</v>
      </c>
      <c r="BZ230" s="295" t="n">
        <v>52</v>
      </c>
      <c r="CA230" s="295" t="n">
        <v>36</v>
      </c>
      <c r="CB230" s="295" t="n">
        <v>49</v>
      </c>
      <c r="CC230" s="295" t="n">
        <v>137</v>
      </c>
      <c r="CD230" s="295" t="n">
        <v>18</v>
      </c>
      <c r="CE230" s="295" t="n">
        <v>8</v>
      </c>
      <c r="CF230" s="295" t="n">
        <v>9</v>
      </c>
      <c r="CG230" s="295" t="n">
        <v>4</v>
      </c>
      <c r="CH230" s="295" t="n">
        <v>11</v>
      </c>
      <c r="CI230" s="295" t="n">
        <v>12</v>
      </c>
      <c r="CJ230" s="295" t="n">
        <v>23</v>
      </c>
      <c r="CK230" s="310" t="n">
        <v>29</v>
      </c>
      <c r="CL230" s="295"/>
      <c r="CM230" s="295" t="s">
        <v>483</v>
      </c>
      <c r="CN230" s="295" t="n">
        <v>34</v>
      </c>
      <c r="CO230" s="295" t="n">
        <v>45</v>
      </c>
      <c r="CP230" s="295" t="n">
        <v>57</v>
      </c>
      <c r="CQ230" s="295" t="n">
        <v>78</v>
      </c>
      <c r="CR230" s="295" t="n">
        <v>109</v>
      </c>
      <c r="CS230" s="295" t="n">
        <v>169</v>
      </c>
      <c r="CT230" s="295" t="n">
        <v>214</v>
      </c>
      <c r="CU230" s="295" t="n">
        <v>351</v>
      </c>
      <c r="CV230" s="295" t="n">
        <v>395</v>
      </c>
      <c r="CW230" s="295" t="n">
        <v>577</v>
      </c>
      <c r="CX230" s="295" t="n">
        <v>789</v>
      </c>
      <c r="CY230" s="295" t="n">
        <v>1102</v>
      </c>
      <c r="CZ230" s="295" t="n">
        <v>1709</v>
      </c>
      <c r="DA230" s="310" t="n">
        <v>0</v>
      </c>
      <c r="DD230" s="295" t="s">
        <v>484</v>
      </c>
      <c r="DE230" s="295" t="n">
        <v>5.4</v>
      </c>
      <c r="DF230" s="295" t="n">
        <v>13</v>
      </c>
      <c r="DG230" s="295" t="n">
        <v>0.7</v>
      </c>
      <c r="DH230" s="295" t="n">
        <v>0.4</v>
      </c>
      <c r="DI230" s="295" t="n">
        <v>0.9</v>
      </c>
      <c r="DJ230" s="295" t="n">
        <v>1.4</v>
      </c>
      <c r="DK230" s="295" t="n">
        <v>2.3</v>
      </c>
      <c r="DL230" s="295" t="n">
        <v>4.7</v>
      </c>
      <c r="DM230" s="295" t="n">
        <v>13.4</v>
      </c>
      <c r="DN230" s="295" t="n">
        <v>28.6</v>
      </c>
      <c r="DO230" s="310" t="n">
        <v>82.6</v>
      </c>
      <c r="DQ230" s="295" t="s">
        <v>484</v>
      </c>
      <c r="DR230" s="295" t="n">
        <v>6.1</v>
      </c>
      <c r="DS230" s="295" t="n">
        <v>14.1</v>
      </c>
      <c r="DT230" s="295" t="n">
        <v>0.7</v>
      </c>
      <c r="DU230" s="295" t="n">
        <v>0.5</v>
      </c>
      <c r="DV230" s="295" t="n">
        <v>1.1</v>
      </c>
      <c r="DW230" s="295" t="n">
        <v>1.8</v>
      </c>
      <c r="DX230" s="295" t="n">
        <v>3</v>
      </c>
      <c r="DY230" s="295" t="n">
        <v>5.8</v>
      </c>
      <c r="DZ230" s="295" t="n">
        <v>15.9</v>
      </c>
      <c r="EA230" s="295" t="n">
        <v>37.2</v>
      </c>
      <c r="EB230" s="310" t="n">
        <v>94.3</v>
      </c>
      <c r="ED230" s="295" t="s">
        <v>484</v>
      </c>
      <c r="EE230" s="295" t="n">
        <v>4.5</v>
      </c>
      <c r="EF230" s="295" t="n">
        <v>11.5</v>
      </c>
      <c r="EG230" s="295" t="n">
        <v>0.6</v>
      </c>
      <c r="EH230" s="295" t="n">
        <v>0.2</v>
      </c>
      <c r="EI230" s="295" t="n">
        <v>0.6</v>
      </c>
      <c r="EJ230" s="295" t="n">
        <v>1.1</v>
      </c>
      <c r="EK230" s="295" t="n">
        <v>1.6</v>
      </c>
      <c r="EL230" s="295" t="n">
        <v>3.6</v>
      </c>
      <c r="EM230" s="295" t="n">
        <v>10.6</v>
      </c>
      <c r="EN230" s="295" t="n">
        <v>20.2</v>
      </c>
      <c r="EO230" s="310" t="n">
        <v>72.6</v>
      </c>
      <c r="ER230" s="295" t="s">
        <v>484</v>
      </c>
      <c r="ES230" s="295" t="n">
        <v>1094636</v>
      </c>
      <c r="ET230" s="295" t="n">
        <v>125805</v>
      </c>
      <c r="EU230" s="295" t="n">
        <v>116523</v>
      </c>
      <c r="EV230" s="295" t="n">
        <v>118748</v>
      </c>
      <c r="EW230" s="295" t="n">
        <v>115915</v>
      </c>
      <c r="EX230" s="295" t="n">
        <v>101498</v>
      </c>
      <c r="EY230" s="295" t="n">
        <v>82899</v>
      </c>
      <c r="EZ230" s="295" t="n">
        <v>72310</v>
      </c>
      <c r="FA230" s="295" t="n">
        <v>62615</v>
      </c>
      <c r="FB230" s="295" t="n">
        <v>58379</v>
      </c>
      <c r="FC230" s="295" t="n">
        <v>55855</v>
      </c>
      <c r="FD230" s="295" t="n">
        <v>48482</v>
      </c>
      <c r="FE230" s="295" t="n">
        <v>39045</v>
      </c>
      <c r="FF230" s="295" t="n">
        <v>29260</v>
      </c>
      <c r="FG230" s="295" t="n">
        <v>23451</v>
      </c>
      <c r="FH230" s="295" t="n">
        <v>18926</v>
      </c>
      <c r="FI230" s="295" t="n">
        <v>13356</v>
      </c>
      <c r="FJ230" s="310" t="n">
        <v>11569</v>
      </c>
      <c r="FM230" s="295" t="s">
        <v>484</v>
      </c>
      <c r="FN230" s="295" t="n">
        <v>551932</v>
      </c>
      <c r="FO230" s="295" t="n">
        <v>64179</v>
      </c>
      <c r="FP230" s="295" t="n">
        <v>59399</v>
      </c>
      <c r="FQ230" s="295" t="n">
        <v>60251</v>
      </c>
      <c r="FR230" s="295" t="n">
        <v>59061</v>
      </c>
      <c r="FS230" s="295" t="n">
        <v>51852</v>
      </c>
      <c r="FT230" s="295" t="n">
        <v>41656</v>
      </c>
      <c r="FU230" s="295" t="n">
        <v>35950</v>
      </c>
      <c r="FV230" s="295" t="n">
        <v>31284</v>
      </c>
      <c r="FW230" s="295" t="n">
        <v>29327</v>
      </c>
      <c r="FX230" s="295" t="n">
        <v>28307</v>
      </c>
      <c r="FY230" s="295" t="n">
        <v>24596</v>
      </c>
      <c r="FZ230" s="295" t="n">
        <v>20049</v>
      </c>
      <c r="GA230" s="295" t="n">
        <v>14750</v>
      </c>
      <c r="GB230" s="295" t="n">
        <v>11468</v>
      </c>
      <c r="GC230" s="295" t="n">
        <v>8950</v>
      </c>
      <c r="GD230" s="295" t="n">
        <v>6057</v>
      </c>
      <c r="GE230" s="310" t="n">
        <v>4796</v>
      </c>
      <c r="GH230" s="295" t="s">
        <v>484</v>
      </c>
      <c r="GI230" s="295" t="n">
        <v>542704</v>
      </c>
      <c r="GJ230" s="295" t="n">
        <v>61626</v>
      </c>
      <c r="GK230" s="295" t="n">
        <v>57124</v>
      </c>
      <c r="GL230" s="295" t="n">
        <v>58497</v>
      </c>
      <c r="GM230" s="295" t="n">
        <v>56854</v>
      </c>
      <c r="GN230" s="295" t="n">
        <v>49646</v>
      </c>
      <c r="GO230" s="295" t="n">
        <v>41243</v>
      </c>
      <c r="GP230" s="295" t="n">
        <v>36360</v>
      </c>
      <c r="GQ230" s="295" t="n">
        <v>31331</v>
      </c>
      <c r="GR230" s="295" t="n">
        <v>29052</v>
      </c>
      <c r="GS230" s="295" t="n">
        <v>27548</v>
      </c>
      <c r="GT230" s="295" t="n">
        <v>23886</v>
      </c>
      <c r="GU230" s="295" t="n">
        <v>18996</v>
      </c>
      <c r="GV230" s="295" t="n">
        <v>14510</v>
      </c>
      <c r="GW230" s="295" t="n">
        <v>11983</v>
      </c>
      <c r="GX230" s="295" t="n">
        <v>9976</v>
      </c>
      <c r="GY230" s="295" t="n">
        <v>7299</v>
      </c>
      <c r="GZ230" s="310" t="n">
        <v>6773</v>
      </c>
      <c r="HC230" s="203" t="s">
        <v>209</v>
      </c>
      <c r="HD230" s="204" t="s">
        <v>52</v>
      </c>
      <c r="HE230" s="204" t="n">
        <v>1</v>
      </c>
      <c r="HF230" s="205" t="n">
        <f aca="false">FD217</f>
        <v>174600</v>
      </c>
      <c r="HG230" s="205" t="n">
        <f aca="false">AI217</f>
        <v>865</v>
      </c>
      <c r="HH230" s="206" t="n">
        <f aca="false">HG230/HF230</f>
        <v>0.00495418098510882</v>
      </c>
      <c r="HI230" s="207" t="n">
        <f aca="false">2*HE230*HH230/(2+HE230*HH230)</f>
        <v>0.00494193935411995</v>
      </c>
      <c r="HK230" s="203" t="s">
        <v>209</v>
      </c>
      <c r="HL230" s="204" t="s">
        <v>52</v>
      </c>
      <c r="HM230" s="204" t="n">
        <v>1</v>
      </c>
      <c r="HN230" s="205" t="n">
        <f aca="false">FY217</f>
        <v>81207</v>
      </c>
      <c r="HO230" s="205" t="n">
        <f aca="false">BN217</f>
        <v>530</v>
      </c>
      <c r="HP230" s="206" t="n">
        <f aca="false">HO230/HN230</f>
        <v>0.00652653096407945</v>
      </c>
      <c r="HQ230" s="207" t="n">
        <f aca="false">2*HM230*HP230/(2+HM230*HP230)</f>
        <v>0.00650530243519246</v>
      </c>
      <c r="HS230" s="203" t="s">
        <v>209</v>
      </c>
      <c r="HT230" s="316" t="s">
        <v>52</v>
      </c>
      <c r="HU230" s="316" t="n">
        <v>1</v>
      </c>
      <c r="HV230" s="205" t="n">
        <f aca="false">GT217</f>
        <v>93393</v>
      </c>
      <c r="HW230" s="317" t="n">
        <f aca="false">CS217</f>
        <v>335</v>
      </c>
      <c r="HX230" s="206" t="n">
        <f aca="false">HW230/HV230</f>
        <v>0.00358699260115855</v>
      </c>
      <c r="HY230" s="207" t="n">
        <f aca="false">2*HU230*HX230/(2+HU230*HX230)</f>
        <v>0.00358057086056616</v>
      </c>
      <c r="HZ230" s="160" t="n">
        <f aca="false">HV230+HN230-HF230</f>
        <v>0</v>
      </c>
      <c r="IA230" s="160" t="n">
        <f aca="false">HW230+HO230-HG230</f>
        <v>0</v>
      </c>
      <c r="IC230" s="0" t="n">
        <f aca="false">SUM(IC225:IC229)</f>
        <v>1</v>
      </c>
      <c r="ID230" s="0" t="n">
        <f aca="false">somme(ID225:ID229)</f>
        <v>1</v>
      </c>
      <c r="IE230" s="0" t="n">
        <f aca="false">somme(IE225:IE229)</f>
        <v>1</v>
      </c>
      <c r="IF230" s="0" t="n">
        <f aca="false">somme(IF225:IF229)</f>
        <v>1</v>
      </c>
      <c r="IG230" s="0" t="n">
        <f aca="false">somme(IG225:IG229)</f>
        <v>1</v>
      </c>
      <c r="IH230" s="0" t="n">
        <f aca="false">somme(IH225:IH229)</f>
        <v>1</v>
      </c>
      <c r="IJ230" s="0" t="n">
        <f aca="false">SUM(IJ225:IJ229)</f>
        <v>1</v>
      </c>
      <c r="IL230" s="0" t="n">
        <f aca="false">somme(IL225:IL229)</f>
        <v>1</v>
      </c>
    </row>
    <row r="231" customFormat="false" ht="15" hidden="false" customHeight="false" outlineLevel="0" collapsed="false">
      <c r="A231" s="295" t="s">
        <v>484</v>
      </c>
      <c r="B231" s="295" t="n">
        <v>25918</v>
      </c>
      <c r="C231" s="295" t="n">
        <v>270</v>
      </c>
      <c r="D231" s="295" t="n">
        <v>5329</v>
      </c>
      <c r="E231" s="295" t="n">
        <v>6923</v>
      </c>
      <c r="F231" s="295" t="n">
        <v>5986</v>
      </c>
      <c r="G231" s="295" t="n">
        <v>4050</v>
      </c>
      <c r="H231" s="295" t="n">
        <v>1921</v>
      </c>
      <c r="I231" s="295" t="n">
        <v>603</v>
      </c>
      <c r="J231" s="295" t="n">
        <v>54</v>
      </c>
      <c r="K231" s="295" t="n">
        <v>6</v>
      </c>
      <c r="L231" s="310" t="n">
        <v>776</v>
      </c>
      <c r="N231" s="295" t="s">
        <v>484</v>
      </c>
      <c r="O231" s="295" t="n">
        <v>5902</v>
      </c>
      <c r="P231" s="295" t="n">
        <v>168</v>
      </c>
      <c r="Q231" s="295" t="n">
        <v>52</v>
      </c>
      <c r="R231" s="295" t="n">
        <v>116</v>
      </c>
      <c r="S231" s="295" t="n">
        <v>336</v>
      </c>
      <c r="T231" s="295" t="n">
        <v>30</v>
      </c>
      <c r="U231" s="295" t="n">
        <v>18</v>
      </c>
      <c r="V231" s="295" t="n">
        <v>8</v>
      </c>
      <c r="W231" s="295" t="n">
        <v>10</v>
      </c>
      <c r="X231" s="295" t="n">
        <v>50</v>
      </c>
      <c r="Y231" s="295" t="n">
        <v>36</v>
      </c>
      <c r="Z231" s="295" t="n">
        <v>102</v>
      </c>
      <c r="AA231" s="310" t="n">
        <v>89</v>
      </c>
      <c r="AB231" s="295"/>
      <c r="AC231" s="295" t="s">
        <v>484</v>
      </c>
      <c r="AD231" s="295" t="n">
        <v>108</v>
      </c>
      <c r="AE231" s="295" t="n">
        <v>112</v>
      </c>
      <c r="AF231" s="295" t="n">
        <v>111</v>
      </c>
      <c r="AG231" s="295" t="n">
        <v>172</v>
      </c>
      <c r="AH231" s="295" t="n">
        <v>217</v>
      </c>
      <c r="AI231" s="295" t="n">
        <v>276</v>
      </c>
      <c r="AJ231" s="295" t="n">
        <v>429</v>
      </c>
      <c r="AK231" s="295" t="n">
        <v>485</v>
      </c>
      <c r="AL231" s="295" t="n">
        <v>567</v>
      </c>
      <c r="AM231" s="295" t="n">
        <v>644</v>
      </c>
      <c r="AN231" s="295" t="n">
        <v>664</v>
      </c>
      <c r="AO231" s="295" t="n">
        <v>605</v>
      </c>
      <c r="AP231" s="295" t="n">
        <v>790</v>
      </c>
      <c r="AQ231" s="310" t="n">
        <v>43</v>
      </c>
      <c r="AS231" s="295" t="s">
        <v>484</v>
      </c>
      <c r="AT231" s="295" t="n">
        <v>3383</v>
      </c>
      <c r="AU231" s="295" t="n">
        <v>103</v>
      </c>
      <c r="AV231" s="295" t="n">
        <v>28</v>
      </c>
      <c r="AW231" s="295" t="n">
        <v>57</v>
      </c>
      <c r="AX231" s="295" t="n">
        <v>188</v>
      </c>
      <c r="AY231" s="295" t="n">
        <v>18</v>
      </c>
      <c r="AZ231" s="295" t="n">
        <v>11</v>
      </c>
      <c r="BA231" s="295" t="n">
        <v>4</v>
      </c>
      <c r="BB231" s="295" t="n">
        <v>4</v>
      </c>
      <c r="BC231" s="295" t="n">
        <v>32</v>
      </c>
      <c r="BD231" s="295" t="n">
        <v>26</v>
      </c>
      <c r="BE231" s="295" t="n">
        <v>62</v>
      </c>
      <c r="BF231" s="310" t="n">
        <v>65</v>
      </c>
      <c r="BG231" s="295"/>
      <c r="BH231" s="295" t="s">
        <v>484</v>
      </c>
      <c r="BI231" s="295" t="n">
        <v>76</v>
      </c>
      <c r="BJ231" s="295" t="n">
        <v>60</v>
      </c>
      <c r="BK231" s="295" t="n">
        <v>76</v>
      </c>
      <c r="BL231" s="295" t="n">
        <v>108</v>
      </c>
      <c r="BM231" s="295" t="n">
        <v>141</v>
      </c>
      <c r="BN231" s="295" t="n">
        <v>167</v>
      </c>
      <c r="BO231" s="295" t="n">
        <v>259</v>
      </c>
      <c r="BP231" s="295" t="n">
        <v>294</v>
      </c>
      <c r="BQ231" s="295" t="n">
        <v>354</v>
      </c>
      <c r="BR231" s="295" t="n">
        <v>406</v>
      </c>
      <c r="BS231" s="295" t="n">
        <v>377</v>
      </c>
      <c r="BT231" s="295" t="n">
        <v>317</v>
      </c>
      <c r="BU231" s="295" t="n">
        <v>329</v>
      </c>
      <c r="BV231" s="310" t="n">
        <v>9</v>
      </c>
      <c r="BX231" s="295" t="s">
        <v>484</v>
      </c>
      <c r="BY231" s="295" t="n">
        <v>2462</v>
      </c>
      <c r="BZ231" s="295" t="n">
        <v>64</v>
      </c>
      <c r="CA231" s="295" t="n">
        <v>23</v>
      </c>
      <c r="CB231" s="295" t="n">
        <v>58</v>
      </c>
      <c r="CC231" s="295" t="n">
        <v>145</v>
      </c>
      <c r="CD231" s="295" t="n">
        <v>12</v>
      </c>
      <c r="CE231" s="295" t="n">
        <v>7</v>
      </c>
      <c r="CF231" s="295" t="n">
        <v>4</v>
      </c>
      <c r="CG231" s="295" t="n">
        <v>6</v>
      </c>
      <c r="CH231" s="295" t="n">
        <v>18</v>
      </c>
      <c r="CI231" s="295" t="n">
        <v>10</v>
      </c>
      <c r="CJ231" s="295" t="n">
        <v>40</v>
      </c>
      <c r="CK231" s="310" t="n">
        <v>23</v>
      </c>
      <c r="CL231" s="295"/>
      <c r="CM231" s="295" t="s">
        <v>484</v>
      </c>
      <c r="CN231" s="295" t="n">
        <v>32</v>
      </c>
      <c r="CO231" s="295" t="n">
        <v>52</v>
      </c>
      <c r="CP231" s="295" t="n">
        <v>35</v>
      </c>
      <c r="CQ231" s="295" t="n">
        <v>64</v>
      </c>
      <c r="CR231" s="295" t="n">
        <v>75</v>
      </c>
      <c r="CS231" s="295" t="n">
        <v>108</v>
      </c>
      <c r="CT231" s="295" t="n">
        <v>169</v>
      </c>
      <c r="CU231" s="295" t="n">
        <v>185</v>
      </c>
      <c r="CV231" s="295" t="n">
        <v>206</v>
      </c>
      <c r="CW231" s="295" t="n">
        <v>237</v>
      </c>
      <c r="CX231" s="295" t="n">
        <v>281</v>
      </c>
      <c r="CY231" s="295" t="n">
        <v>284</v>
      </c>
      <c r="CZ231" s="295" t="n">
        <v>456</v>
      </c>
      <c r="DA231" s="310" t="n">
        <v>13</v>
      </c>
      <c r="DD231" s="295" t="s">
        <v>485</v>
      </c>
      <c r="DE231" s="295" t="n">
        <v>4.7</v>
      </c>
      <c r="DF231" s="295" t="n">
        <v>7.6</v>
      </c>
      <c r="DG231" s="295" t="n">
        <v>0.4</v>
      </c>
      <c r="DH231" s="295" t="n">
        <v>0.3</v>
      </c>
      <c r="DI231" s="295" t="n">
        <v>0.9</v>
      </c>
      <c r="DJ231" s="295" t="n">
        <v>1.1</v>
      </c>
      <c r="DK231" s="295" t="n">
        <v>1.6</v>
      </c>
      <c r="DL231" s="295" t="n">
        <v>3.7</v>
      </c>
      <c r="DM231" s="295" t="n">
        <v>10</v>
      </c>
      <c r="DN231" s="295" t="n">
        <v>21.2</v>
      </c>
      <c r="DO231" s="310" t="n">
        <v>76</v>
      </c>
      <c r="DQ231" s="295" t="s">
        <v>485</v>
      </c>
      <c r="DR231" s="295" t="n">
        <v>5.3</v>
      </c>
      <c r="DS231" s="295" t="n">
        <v>7.8</v>
      </c>
      <c r="DT231" s="295" t="n">
        <v>0.3</v>
      </c>
      <c r="DU231" s="295" t="n">
        <v>0.3</v>
      </c>
      <c r="DV231" s="295" t="n">
        <v>1.4</v>
      </c>
      <c r="DW231" s="295" t="n">
        <v>1.6</v>
      </c>
      <c r="DX231" s="295" t="n">
        <v>2.2</v>
      </c>
      <c r="DY231" s="295" t="n">
        <v>4.7</v>
      </c>
      <c r="DZ231" s="295" t="n">
        <v>13.5</v>
      </c>
      <c r="EA231" s="295" t="n">
        <v>27.1</v>
      </c>
      <c r="EB231" s="310" t="n">
        <v>87.6</v>
      </c>
      <c r="ED231" s="295" t="s">
        <v>485</v>
      </c>
      <c r="EE231" s="295" t="n">
        <v>4.1</v>
      </c>
      <c r="EF231" s="295" t="n">
        <v>7.5</v>
      </c>
      <c r="EG231" s="295" t="n">
        <v>0.6</v>
      </c>
      <c r="EH231" s="295" t="n">
        <v>0.3</v>
      </c>
      <c r="EI231" s="295" t="n">
        <v>0.5</v>
      </c>
      <c r="EJ231" s="295" t="n">
        <v>0.6</v>
      </c>
      <c r="EK231" s="295" t="n">
        <v>1</v>
      </c>
      <c r="EL231" s="295" t="n">
        <v>2.8</v>
      </c>
      <c r="EM231" s="295" t="n">
        <v>6.6</v>
      </c>
      <c r="EN231" s="295" t="n">
        <v>16</v>
      </c>
      <c r="EO231" s="310" t="n">
        <v>68.8</v>
      </c>
      <c r="ER231" s="295" t="s">
        <v>485</v>
      </c>
      <c r="ES231" s="295" t="n">
        <v>556528</v>
      </c>
      <c r="ET231" s="295" t="n">
        <v>50458</v>
      </c>
      <c r="EU231" s="295" t="n">
        <v>48451</v>
      </c>
      <c r="EV231" s="295" t="n">
        <v>50998</v>
      </c>
      <c r="EW231" s="295" t="n">
        <v>53003</v>
      </c>
      <c r="EX231" s="295" t="n">
        <v>50712</v>
      </c>
      <c r="EY231" s="295" t="n">
        <v>44421</v>
      </c>
      <c r="EZ231" s="295" t="n">
        <v>44308</v>
      </c>
      <c r="FA231" s="295" t="n">
        <v>39955</v>
      </c>
      <c r="FB231" s="295" t="n">
        <v>35646</v>
      </c>
      <c r="FC231" s="295" t="n">
        <v>32427</v>
      </c>
      <c r="FD231" s="295" t="n">
        <v>28147</v>
      </c>
      <c r="FE231" s="295" t="n">
        <v>23668</v>
      </c>
      <c r="FF231" s="295" t="n">
        <v>17901</v>
      </c>
      <c r="FG231" s="295" t="n">
        <v>13151</v>
      </c>
      <c r="FH231" s="295" t="n">
        <v>9654</v>
      </c>
      <c r="FI231" s="295" t="n">
        <v>6862</v>
      </c>
      <c r="FJ231" s="310" t="n">
        <v>6766</v>
      </c>
      <c r="FM231" s="295" t="s">
        <v>485</v>
      </c>
      <c r="FN231" s="295" t="n">
        <v>277083</v>
      </c>
      <c r="FO231" s="295" t="n">
        <v>25777</v>
      </c>
      <c r="FP231" s="295" t="n">
        <v>24760</v>
      </c>
      <c r="FQ231" s="295" t="n">
        <v>25977</v>
      </c>
      <c r="FR231" s="295" t="n">
        <v>26881</v>
      </c>
      <c r="FS231" s="295" t="n">
        <v>25815</v>
      </c>
      <c r="FT231" s="295" t="n">
        <v>22473</v>
      </c>
      <c r="FU231" s="295" t="n">
        <v>22009</v>
      </c>
      <c r="FV231" s="295" t="n">
        <v>19761</v>
      </c>
      <c r="FW231" s="295" t="n">
        <v>17651</v>
      </c>
      <c r="FX231" s="295" t="n">
        <v>15923</v>
      </c>
      <c r="FY231" s="295" t="n">
        <v>13790</v>
      </c>
      <c r="FZ231" s="295" t="n">
        <v>11562</v>
      </c>
      <c r="GA231" s="295" t="n">
        <v>8726</v>
      </c>
      <c r="GB231" s="295" t="n">
        <v>6321</v>
      </c>
      <c r="GC231" s="295" t="n">
        <v>4406</v>
      </c>
      <c r="GD231" s="295" t="n">
        <v>2871</v>
      </c>
      <c r="GE231" s="310" t="n">
        <v>2380</v>
      </c>
      <c r="GH231" s="295" t="s">
        <v>485</v>
      </c>
      <c r="GI231" s="295" t="n">
        <v>279445</v>
      </c>
      <c r="GJ231" s="295" t="n">
        <v>24681</v>
      </c>
      <c r="GK231" s="295" t="n">
        <v>23691</v>
      </c>
      <c r="GL231" s="295" t="n">
        <v>25021</v>
      </c>
      <c r="GM231" s="295" t="n">
        <v>26122</v>
      </c>
      <c r="GN231" s="295" t="n">
        <v>24897</v>
      </c>
      <c r="GO231" s="295" t="n">
        <v>21948</v>
      </c>
      <c r="GP231" s="295" t="n">
        <v>22299</v>
      </c>
      <c r="GQ231" s="295" t="n">
        <v>20194</v>
      </c>
      <c r="GR231" s="295" t="n">
        <v>17995</v>
      </c>
      <c r="GS231" s="295" t="n">
        <v>16504</v>
      </c>
      <c r="GT231" s="295" t="n">
        <v>14357</v>
      </c>
      <c r="GU231" s="295" t="n">
        <v>12106</v>
      </c>
      <c r="GV231" s="295" t="n">
        <v>9175</v>
      </c>
      <c r="GW231" s="295" t="n">
        <v>6830</v>
      </c>
      <c r="GX231" s="295" t="n">
        <v>5248</v>
      </c>
      <c r="GY231" s="295" t="n">
        <v>3991</v>
      </c>
      <c r="GZ231" s="310" t="n">
        <v>4386</v>
      </c>
      <c r="HC231" s="196" t="s">
        <v>210</v>
      </c>
      <c r="HD231" s="197" t="s">
        <v>53</v>
      </c>
      <c r="HE231" s="197" t="n">
        <v>1</v>
      </c>
      <c r="HF231" s="198" t="n">
        <f aca="false">FE217</f>
        <v>166712</v>
      </c>
      <c r="HG231" s="198" t="n">
        <f aca="false">AJ217</f>
        <v>1280</v>
      </c>
      <c r="HH231" s="199" t="n">
        <f aca="false">HG231/HF231</f>
        <v>0.00767791160804261</v>
      </c>
      <c r="HI231" s="200" t="n">
        <f aca="false">2*HE231*HH231/(2+HE231*HH231)</f>
        <v>0.00764854916583011</v>
      </c>
      <c r="HK231" s="196" t="s">
        <v>210</v>
      </c>
      <c r="HL231" s="197" t="s">
        <v>53</v>
      </c>
      <c r="HM231" s="197" t="n">
        <v>1</v>
      </c>
      <c r="HN231" s="198" t="n">
        <f aca="false">FZ217</f>
        <v>75359</v>
      </c>
      <c r="HO231" s="198" t="n">
        <f aca="false">BO217</f>
        <v>789</v>
      </c>
      <c r="HP231" s="199" t="n">
        <f aca="false">HO231/HN231</f>
        <v>0.0104698841545137</v>
      </c>
      <c r="HQ231" s="200" t="n">
        <f aca="false">2*HM231*HP231/(2+HM231*HP231)</f>
        <v>0.0104153603463866</v>
      </c>
      <c r="HS231" s="196" t="s">
        <v>210</v>
      </c>
      <c r="HT231" s="313" t="s">
        <v>53</v>
      </c>
      <c r="HU231" s="313" t="n">
        <v>1</v>
      </c>
      <c r="HV231" s="198" t="n">
        <f aca="false">GU217</f>
        <v>91353</v>
      </c>
      <c r="HW231" s="314" t="n">
        <f aca="false">CT217</f>
        <v>490</v>
      </c>
      <c r="HX231" s="199" t="n">
        <f aca="false">HW231/HV231</f>
        <v>0.00536380852298228</v>
      </c>
      <c r="HY231" s="200" t="n">
        <f aca="false">2*HU231*HX231/(2+HU231*HX231)</f>
        <v>0.00534946177864146</v>
      </c>
      <c r="HZ231" s="160" t="n">
        <f aca="false">HV231+HN231-HF231</f>
        <v>0</v>
      </c>
      <c r="IA231" s="160" t="n">
        <f aca="false">HW231+HO231-HG231</f>
        <v>-1</v>
      </c>
      <c r="IC231" s="0" t="s">
        <v>5</v>
      </c>
      <c r="ID231" s="0" t="s">
        <v>410</v>
      </c>
      <c r="IE231" s="0" t="s">
        <v>32</v>
      </c>
    </row>
    <row r="232" customFormat="false" ht="15" hidden="false" customHeight="false" outlineLevel="0" collapsed="false">
      <c r="A232" s="295" t="s">
        <v>485</v>
      </c>
      <c r="B232" s="295" t="n">
        <v>11639</v>
      </c>
      <c r="C232" s="295" t="n">
        <v>54</v>
      </c>
      <c r="D232" s="295" t="n">
        <v>1896</v>
      </c>
      <c r="E232" s="295" t="n">
        <v>2875</v>
      </c>
      <c r="F232" s="295" t="n">
        <v>2932</v>
      </c>
      <c r="G232" s="295" t="n">
        <v>2383</v>
      </c>
      <c r="H232" s="295" t="n">
        <v>1191</v>
      </c>
      <c r="I232" s="295" t="n">
        <v>269</v>
      </c>
      <c r="J232" s="295" t="n">
        <v>26</v>
      </c>
      <c r="K232" s="295" t="n">
        <v>0</v>
      </c>
      <c r="L232" s="310" t="n">
        <v>13</v>
      </c>
      <c r="N232" s="295" t="s">
        <v>485</v>
      </c>
      <c r="O232" s="295" t="n">
        <v>2614</v>
      </c>
      <c r="P232" s="295" t="n">
        <v>47</v>
      </c>
      <c r="Q232" s="295" t="n">
        <v>11</v>
      </c>
      <c r="R232" s="295" t="n">
        <v>31</v>
      </c>
      <c r="S232" s="295" t="n">
        <v>89</v>
      </c>
      <c r="T232" s="295" t="n">
        <v>6</v>
      </c>
      <c r="U232" s="295" t="n">
        <v>6</v>
      </c>
      <c r="V232" s="295" t="n">
        <v>2</v>
      </c>
      <c r="W232" s="295" t="n">
        <v>3</v>
      </c>
      <c r="X232" s="295" t="n">
        <v>7</v>
      </c>
      <c r="Y232" s="295" t="n">
        <v>21</v>
      </c>
      <c r="Z232" s="295" t="n">
        <v>42</v>
      </c>
      <c r="AA232" s="310" t="n">
        <v>54</v>
      </c>
      <c r="AB232" s="295"/>
      <c r="AC232" s="295" t="s">
        <v>485</v>
      </c>
      <c r="AD232" s="295" t="n">
        <v>52</v>
      </c>
      <c r="AE232" s="295" t="n">
        <v>47</v>
      </c>
      <c r="AF232" s="295" t="n">
        <v>53</v>
      </c>
      <c r="AG232" s="295" t="n">
        <v>67</v>
      </c>
      <c r="AH232" s="295" t="n">
        <v>93</v>
      </c>
      <c r="AI232" s="295" t="n">
        <v>133</v>
      </c>
      <c r="AJ232" s="295" t="n">
        <v>194</v>
      </c>
      <c r="AK232" s="295" t="n">
        <v>220</v>
      </c>
      <c r="AL232" s="295" t="n">
        <v>246</v>
      </c>
      <c r="AM232" s="295" t="n">
        <v>238</v>
      </c>
      <c r="AN232" s="295" t="n">
        <v>297</v>
      </c>
      <c r="AO232" s="295" t="n">
        <v>301</v>
      </c>
      <c r="AP232" s="295" t="n">
        <v>438</v>
      </c>
      <c r="AQ232" s="310" t="n">
        <v>5</v>
      </c>
      <c r="AS232" s="295" t="s">
        <v>485</v>
      </c>
      <c r="AT232" s="295" t="n">
        <v>1459</v>
      </c>
      <c r="AU232" s="295" t="n">
        <v>23</v>
      </c>
      <c r="AV232" s="295" t="n">
        <v>9</v>
      </c>
      <c r="AW232" s="295" t="n">
        <v>14</v>
      </c>
      <c r="AX232" s="295" t="n">
        <v>46</v>
      </c>
      <c r="AY232" s="295" t="n">
        <v>3</v>
      </c>
      <c r="AZ232" s="295" t="n">
        <v>1</v>
      </c>
      <c r="BA232" s="295" t="n">
        <v>1</v>
      </c>
      <c r="BB232" s="295" t="n">
        <v>1</v>
      </c>
      <c r="BC232" s="295" t="n">
        <v>5</v>
      </c>
      <c r="BD232" s="295" t="n">
        <v>10</v>
      </c>
      <c r="BE232" s="295" t="n">
        <v>32</v>
      </c>
      <c r="BF232" s="310" t="n">
        <v>40</v>
      </c>
      <c r="BG232" s="295"/>
      <c r="BH232" s="295" t="s">
        <v>485</v>
      </c>
      <c r="BI232" s="295" t="n">
        <v>36</v>
      </c>
      <c r="BJ232" s="295" t="n">
        <v>35</v>
      </c>
      <c r="BK232" s="295" t="n">
        <v>36</v>
      </c>
      <c r="BL232" s="295" t="n">
        <v>45</v>
      </c>
      <c r="BM232" s="295" t="n">
        <v>63</v>
      </c>
      <c r="BN232" s="295" t="n">
        <v>77</v>
      </c>
      <c r="BO232" s="295" t="n">
        <v>127</v>
      </c>
      <c r="BP232" s="295" t="n">
        <v>146</v>
      </c>
      <c r="BQ232" s="295" t="n">
        <v>159</v>
      </c>
      <c r="BR232" s="295" t="n">
        <v>132</v>
      </c>
      <c r="BS232" s="295" t="n">
        <v>168</v>
      </c>
      <c r="BT232" s="295" t="n">
        <v>146</v>
      </c>
      <c r="BU232" s="295" t="n">
        <v>146</v>
      </c>
      <c r="BV232" s="310" t="n">
        <v>4</v>
      </c>
      <c r="BX232" s="295" t="s">
        <v>485</v>
      </c>
      <c r="BY232" s="295" t="n">
        <v>1155</v>
      </c>
      <c r="BZ232" s="295" t="n">
        <v>24</v>
      </c>
      <c r="CA232" s="295" t="n">
        <v>2</v>
      </c>
      <c r="CB232" s="295" t="n">
        <v>17</v>
      </c>
      <c r="CC232" s="295" t="n">
        <v>43</v>
      </c>
      <c r="CD232" s="295" t="n">
        <v>3</v>
      </c>
      <c r="CE232" s="295" t="n">
        <v>5</v>
      </c>
      <c r="CF232" s="295" t="n">
        <v>1</v>
      </c>
      <c r="CG232" s="295" t="n">
        <v>2</v>
      </c>
      <c r="CH232" s="295" t="n">
        <v>2</v>
      </c>
      <c r="CI232" s="295" t="n">
        <v>11</v>
      </c>
      <c r="CJ232" s="295" t="n">
        <v>10</v>
      </c>
      <c r="CK232" s="310" t="n">
        <v>14</v>
      </c>
      <c r="CL232" s="295"/>
      <c r="CM232" s="295" t="s">
        <v>485</v>
      </c>
      <c r="CN232" s="295" t="n">
        <v>16</v>
      </c>
      <c r="CO232" s="295" t="n">
        <v>12</v>
      </c>
      <c r="CP232" s="295" t="n">
        <v>17</v>
      </c>
      <c r="CQ232" s="295" t="n">
        <v>22</v>
      </c>
      <c r="CR232" s="295" t="n">
        <v>30</v>
      </c>
      <c r="CS232" s="295" t="n">
        <v>56</v>
      </c>
      <c r="CT232" s="295" t="n">
        <v>67</v>
      </c>
      <c r="CU232" s="295" t="n">
        <v>74</v>
      </c>
      <c r="CV232" s="295" t="n">
        <v>87</v>
      </c>
      <c r="CW232" s="295" t="n">
        <v>106</v>
      </c>
      <c r="CX232" s="295" t="n">
        <v>129</v>
      </c>
      <c r="CY232" s="295" t="n">
        <v>155</v>
      </c>
      <c r="CZ232" s="295" t="n">
        <v>292</v>
      </c>
      <c r="DA232" s="310" t="n">
        <v>1</v>
      </c>
      <c r="DD232" s="295" t="s">
        <v>486</v>
      </c>
      <c r="DE232" s="295" t="n">
        <v>5.9</v>
      </c>
      <c r="DF232" s="295" t="n">
        <v>8.8</v>
      </c>
      <c r="DG232" s="295" t="n">
        <v>0.5</v>
      </c>
      <c r="DH232" s="295" t="n">
        <v>0.3</v>
      </c>
      <c r="DI232" s="295" t="n">
        <v>0.9</v>
      </c>
      <c r="DJ232" s="295" t="n">
        <v>1.3</v>
      </c>
      <c r="DK232" s="295" t="n">
        <v>1.8</v>
      </c>
      <c r="DL232" s="295" t="n">
        <v>4.7</v>
      </c>
      <c r="DM232" s="295" t="n">
        <v>10.3</v>
      </c>
      <c r="DN232" s="295" t="n">
        <v>21.8</v>
      </c>
      <c r="DO232" s="310" t="n">
        <v>76.5</v>
      </c>
      <c r="DQ232" s="295" t="s">
        <v>486</v>
      </c>
      <c r="DR232" s="295" t="n">
        <v>6.9</v>
      </c>
      <c r="DS232" s="295" t="n">
        <v>9.7</v>
      </c>
      <c r="DT232" s="295" t="n">
        <v>0.7</v>
      </c>
      <c r="DU232" s="295" t="n">
        <v>0.4</v>
      </c>
      <c r="DV232" s="295" t="n">
        <v>1.4</v>
      </c>
      <c r="DW232" s="295" t="n">
        <v>1.8</v>
      </c>
      <c r="DX232" s="295" t="n">
        <v>2.4</v>
      </c>
      <c r="DY232" s="295" t="n">
        <v>6.6</v>
      </c>
      <c r="DZ232" s="295" t="n">
        <v>12.7</v>
      </c>
      <c r="EA232" s="295" t="n">
        <v>28.6</v>
      </c>
      <c r="EB232" s="310" t="n">
        <v>85.4</v>
      </c>
      <c r="ED232" s="295" t="s">
        <v>486</v>
      </c>
      <c r="EE232" s="295" t="n">
        <v>5</v>
      </c>
      <c r="EF232" s="295" t="n">
        <v>7.9</v>
      </c>
      <c r="EG232" s="295" t="n">
        <v>0.4</v>
      </c>
      <c r="EH232" s="295" t="n">
        <v>0.2</v>
      </c>
      <c r="EI232" s="295" t="n">
        <v>0.4</v>
      </c>
      <c r="EJ232" s="295" t="n">
        <v>0.7</v>
      </c>
      <c r="EK232" s="295" t="n">
        <v>1.2</v>
      </c>
      <c r="EL232" s="295" t="n">
        <v>2.9</v>
      </c>
      <c r="EM232" s="295" t="n">
        <v>7.9</v>
      </c>
      <c r="EN232" s="295" t="n">
        <v>15.4</v>
      </c>
      <c r="EO232" s="310" t="n">
        <v>69.7</v>
      </c>
      <c r="ER232" s="295" t="s">
        <v>486</v>
      </c>
      <c r="ES232" s="295" t="n">
        <v>600688</v>
      </c>
      <c r="ET232" s="295" t="n">
        <v>52783</v>
      </c>
      <c r="EU232" s="295" t="n">
        <v>50510</v>
      </c>
      <c r="EV232" s="295" t="n">
        <v>53474</v>
      </c>
      <c r="EW232" s="295" t="n">
        <v>56505</v>
      </c>
      <c r="EX232" s="295" t="n">
        <v>53484</v>
      </c>
      <c r="EY232" s="295" t="n">
        <v>45254</v>
      </c>
      <c r="EZ232" s="295" t="n">
        <v>42839</v>
      </c>
      <c r="FA232" s="295" t="n">
        <v>39504</v>
      </c>
      <c r="FB232" s="295" t="n">
        <v>36550</v>
      </c>
      <c r="FC232" s="295" t="n">
        <v>35079</v>
      </c>
      <c r="FD232" s="295" t="n">
        <v>31572</v>
      </c>
      <c r="FE232" s="295" t="n">
        <v>27917</v>
      </c>
      <c r="FF232" s="295" t="n">
        <v>23021</v>
      </c>
      <c r="FG232" s="295" t="n">
        <v>18365</v>
      </c>
      <c r="FH232" s="295" t="n">
        <v>14071</v>
      </c>
      <c r="FI232" s="295" t="n">
        <v>10106</v>
      </c>
      <c r="FJ232" s="310" t="n">
        <v>9654</v>
      </c>
      <c r="FM232" s="295" t="s">
        <v>486</v>
      </c>
      <c r="FN232" s="295" t="n">
        <v>300336</v>
      </c>
      <c r="FO232" s="295" t="n">
        <v>27015</v>
      </c>
      <c r="FP232" s="295" t="n">
        <v>25892</v>
      </c>
      <c r="FQ232" s="295" t="n">
        <v>27290</v>
      </c>
      <c r="FR232" s="295" t="n">
        <v>28726</v>
      </c>
      <c r="FS232" s="295" t="n">
        <v>27372</v>
      </c>
      <c r="FT232" s="295" t="n">
        <v>22967</v>
      </c>
      <c r="FU232" s="295" t="n">
        <v>21372</v>
      </c>
      <c r="FV232" s="295" t="n">
        <v>19585</v>
      </c>
      <c r="FW232" s="295" t="n">
        <v>18036</v>
      </c>
      <c r="FX232" s="295" t="n">
        <v>17234</v>
      </c>
      <c r="FY232" s="295" t="n">
        <v>15426</v>
      </c>
      <c r="FZ232" s="295" t="n">
        <v>13792</v>
      </c>
      <c r="GA232" s="295" t="n">
        <v>11406</v>
      </c>
      <c r="GB232" s="295" t="n">
        <v>8998</v>
      </c>
      <c r="GC232" s="295" t="n">
        <v>6631</v>
      </c>
      <c r="GD232" s="295" t="n">
        <v>4499</v>
      </c>
      <c r="GE232" s="310" t="n">
        <v>4095</v>
      </c>
      <c r="GH232" s="295" t="s">
        <v>486</v>
      </c>
      <c r="GI232" s="295" t="n">
        <v>300352</v>
      </c>
      <c r="GJ232" s="295" t="n">
        <v>25768</v>
      </c>
      <c r="GK232" s="295" t="n">
        <v>24618</v>
      </c>
      <c r="GL232" s="295" t="n">
        <v>26184</v>
      </c>
      <c r="GM232" s="295" t="n">
        <v>27779</v>
      </c>
      <c r="GN232" s="295" t="n">
        <v>26112</v>
      </c>
      <c r="GO232" s="295" t="n">
        <v>22287</v>
      </c>
      <c r="GP232" s="295" t="n">
        <v>21467</v>
      </c>
      <c r="GQ232" s="295" t="n">
        <v>19919</v>
      </c>
      <c r="GR232" s="295" t="n">
        <v>18514</v>
      </c>
      <c r="GS232" s="295" t="n">
        <v>17845</v>
      </c>
      <c r="GT232" s="295" t="n">
        <v>16146</v>
      </c>
      <c r="GU232" s="295" t="n">
        <v>14125</v>
      </c>
      <c r="GV232" s="295" t="n">
        <v>11615</v>
      </c>
      <c r="GW232" s="295" t="n">
        <v>9367</v>
      </c>
      <c r="GX232" s="295" t="n">
        <v>7440</v>
      </c>
      <c r="GY232" s="295" t="n">
        <v>5607</v>
      </c>
      <c r="GZ232" s="310" t="n">
        <v>5559</v>
      </c>
      <c r="HC232" s="203" t="s">
        <v>211</v>
      </c>
      <c r="HD232" s="204" t="s">
        <v>57</v>
      </c>
      <c r="HE232" s="204" t="n">
        <v>1</v>
      </c>
      <c r="HF232" s="205" t="n">
        <f aca="false">FF217</f>
        <v>154864</v>
      </c>
      <c r="HG232" s="205" t="n">
        <f aca="false">AK217</f>
        <v>1764</v>
      </c>
      <c r="HH232" s="206" t="n">
        <f aca="false">HG232/HF232</f>
        <v>0.011390639528877</v>
      </c>
      <c r="HI232" s="207" t="n">
        <f aca="false">2*HE232*HH232/(2+HE232*HH232)</f>
        <v>0.0113261335764642</v>
      </c>
      <c r="HK232" s="203" t="s">
        <v>211</v>
      </c>
      <c r="HL232" s="204" t="s">
        <v>57</v>
      </c>
      <c r="HM232" s="204" t="n">
        <v>1</v>
      </c>
      <c r="HN232" s="205" t="n">
        <f aca="false">GA217</f>
        <v>66678</v>
      </c>
      <c r="HO232" s="205" t="n">
        <f aca="false">BP217</f>
        <v>1083</v>
      </c>
      <c r="HP232" s="206" t="n">
        <f aca="false">HO232/HN232</f>
        <v>0.0162422388194007</v>
      </c>
      <c r="HQ232" s="207" t="n">
        <f aca="false">2*HM232*HP232/(2+HM232*HP232)</f>
        <v>0.0161113962466249</v>
      </c>
      <c r="HS232" s="203" t="s">
        <v>211</v>
      </c>
      <c r="HT232" s="316" t="s">
        <v>57</v>
      </c>
      <c r="HU232" s="316" t="n">
        <v>1</v>
      </c>
      <c r="HV232" s="205" t="n">
        <f aca="false">GV217</f>
        <v>88186</v>
      </c>
      <c r="HW232" s="317" t="n">
        <f aca="false">CU217</f>
        <v>680</v>
      </c>
      <c r="HX232" s="206" t="n">
        <f aca="false">HW232/HV232</f>
        <v>0.00771097453110471</v>
      </c>
      <c r="HY232" s="207" t="n">
        <f aca="false">2*HU232*HX232/(2+HU232*HX232)</f>
        <v>0.00768135914872467</v>
      </c>
      <c r="HZ232" s="160" t="n">
        <f aca="false">HV232+HN232-HF232</f>
        <v>0</v>
      </c>
      <c r="IA232" s="160" t="n">
        <f aca="false">HW232+HO232-HG232</f>
        <v>-1</v>
      </c>
      <c r="IE232" s="160"/>
    </row>
    <row r="233" customFormat="false" ht="15" hidden="false" customHeight="false" outlineLevel="0" collapsed="false">
      <c r="A233" s="295" t="s">
        <v>486</v>
      </c>
      <c r="B233" s="295" t="n">
        <v>11773</v>
      </c>
      <c r="C233" s="295" t="n">
        <v>47</v>
      </c>
      <c r="D233" s="295" t="n">
        <v>2058</v>
      </c>
      <c r="E233" s="295" t="n">
        <v>3040</v>
      </c>
      <c r="F233" s="295" t="n">
        <v>2830</v>
      </c>
      <c r="G233" s="295" t="n">
        <v>2355</v>
      </c>
      <c r="H233" s="295" t="n">
        <v>1123</v>
      </c>
      <c r="I233" s="295" t="n">
        <v>278</v>
      </c>
      <c r="J233" s="295" t="n">
        <v>21</v>
      </c>
      <c r="K233" s="295" t="n">
        <v>0</v>
      </c>
      <c r="L233" s="310" t="n">
        <v>21</v>
      </c>
      <c r="N233" s="295" t="s">
        <v>486</v>
      </c>
      <c r="O233" s="295" t="n">
        <v>3570</v>
      </c>
      <c r="P233" s="295" t="n">
        <v>55</v>
      </c>
      <c r="Q233" s="295" t="n">
        <v>17</v>
      </c>
      <c r="R233" s="295" t="n">
        <v>32</v>
      </c>
      <c r="S233" s="295" t="n">
        <v>104</v>
      </c>
      <c r="T233" s="295" t="n">
        <v>8</v>
      </c>
      <c r="U233" s="295" t="n">
        <v>6</v>
      </c>
      <c r="V233" s="295" t="n">
        <v>4</v>
      </c>
      <c r="W233" s="295" t="n">
        <v>4</v>
      </c>
      <c r="X233" s="295" t="n">
        <v>11</v>
      </c>
      <c r="Y233" s="295" t="n">
        <v>16</v>
      </c>
      <c r="Z233" s="295" t="n">
        <v>49</v>
      </c>
      <c r="AA233" s="310" t="n">
        <v>52</v>
      </c>
      <c r="AB233" s="295"/>
      <c r="AC233" s="295" t="s">
        <v>486</v>
      </c>
      <c r="AD233" s="295" t="n">
        <v>49</v>
      </c>
      <c r="AE233" s="295" t="n">
        <v>62</v>
      </c>
      <c r="AF233" s="295" t="n">
        <v>62</v>
      </c>
      <c r="AG233" s="295" t="n">
        <v>78</v>
      </c>
      <c r="AH233" s="295" t="n">
        <v>127</v>
      </c>
      <c r="AI233" s="295" t="n">
        <v>188</v>
      </c>
      <c r="AJ233" s="295" t="n">
        <v>248</v>
      </c>
      <c r="AK233" s="295" t="n">
        <v>275</v>
      </c>
      <c r="AL233" s="295" t="n">
        <v>327</v>
      </c>
      <c r="AM233" s="295" t="n">
        <v>379</v>
      </c>
      <c r="AN233" s="295" t="n">
        <v>433</v>
      </c>
      <c r="AO233" s="295" t="n">
        <v>435</v>
      </c>
      <c r="AP233" s="295" t="n">
        <v>644</v>
      </c>
      <c r="AQ233" s="310" t="n">
        <v>9</v>
      </c>
      <c r="AS233" s="295" t="s">
        <v>486</v>
      </c>
      <c r="AT233" s="295" t="n">
        <v>2065</v>
      </c>
      <c r="AU233" s="295" t="n">
        <v>35</v>
      </c>
      <c r="AV233" s="295" t="n">
        <v>10</v>
      </c>
      <c r="AW233" s="295" t="n">
        <v>14</v>
      </c>
      <c r="AX233" s="295" t="n">
        <v>59</v>
      </c>
      <c r="AY233" s="295" t="n">
        <v>3</v>
      </c>
      <c r="AZ233" s="295" t="n">
        <v>5</v>
      </c>
      <c r="BA233" s="295" t="n">
        <v>3</v>
      </c>
      <c r="BB233" s="295" t="n">
        <v>3</v>
      </c>
      <c r="BC233" s="295" t="n">
        <v>6</v>
      </c>
      <c r="BD233" s="295" t="n">
        <v>13</v>
      </c>
      <c r="BE233" s="295" t="n">
        <v>40</v>
      </c>
      <c r="BF233" s="310" t="n">
        <v>37</v>
      </c>
      <c r="BG233" s="295"/>
      <c r="BH233" s="295" t="s">
        <v>486</v>
      </c>
      <c r="BI233" s="295" t="n">
        <v>39</v>
      </c>
      <c r="BJ233" s="295" t="n">
        <v>42</v>
      </c>
      <c r="BK233" s="295" t="n">
        <v>38</v>
      </c>
      <c r="BL233" s="295" t="n">
        <v>54</v>
      </c>
      <c r="BM233" s="295" t="n">
        <v>82</v>
      </c>
      <c r="BN233" s="295" t="n">
        <v>133</v>
      </c>
      <c r="BO233" s="295" t="n">
        <v>154</v>
      </c>
      <c r="BP233" s="295" t="n">
        <v>165</v>
      </c>
      <c r="BQ233" s="295" t="n">
        <v>211</v>
      </c>
      <c r="BR233" s="295" t="n">
        <v>236</v>
      </c>
      <c r="BS233" s="295" t="n">
        <v>259</v>
      </c>
      <c r="BT233" s="295" t="n">
        <v>224</v>
      </c>
      <c r="BU233" s="295" t="n">
        <v>251</v>
      </c>
      <c r="BV233" s="310" t="n">
        <v>8</v>
      </c>
      <c r="BX233" s="295" t="s">
        <v>486</v>
      </c>
      <c r="BY233" s="295" t="n">
        <v>1505</v>
      </c>
      <c r="BZ233" s="295" t="n">
        <v>20</v>
      </c>
      <c r="CA233" s="295" t="n">
        <v>7</v>
      </c>
      <c r="CB233" s="295" t="n">
        <v>18</v>
      </c>
      <c r="CC233" s="295" t="n">
        <v>45</v>
      </c>
      <c r="CD233" s="295" t="n">
        <v>5</v>
      </c>
      <c r="CE233" s="295" t="n">
        <v>1</v>
      </c>
      <c r="CF233" s="295" t="n">
        <v>1</v>
      </c>
      <c r="CG233" s="295" t="n">
        <v>1</v>
      </c>
      <c r="CH233" s="295" t="n">
        <v>5</v>
      </c>
      <c r="CI233" s="295" t="n">
        <v>3</v>
      </c>
      <c r="CJ233" s="295" t="n">
        <v>9</v>
      </c>
      <c r="CK233" s="310" t="n">
        <v>15</v>
      </c>
      <c r="CL233" s="295"/>
      <c r="CM233" s="295" t="s">
        <v>486</v>
      </c>
      <c r="CN233" s="295" t="n">
        <v>10</v>
      </c>
      <c r="CO233" s="295" t="n">
        <v>20</v>
      </c>
      <c r="CP233" s="295" t="n">
        <v>24</v>
      </c>
      <c r="CQ233" s="295" t="n">
        <v>24</v>
      </c>
      <c r="CR233" s="295" t="n">
        <v>45</v>
      </c>
      <c r="CS233" s="295" t="n">
        <v>55</v>
      </c>
      <c r="CT233" s="295" t="n">
        <v>94</v>
      </c>
      <c r="CU233" s="295" t="n">
        <v>110</v>
      </c>
      <c r="CV233" s="295" t="n">
        <v>116</v>
      </c>
      <c r="CW233" s="295" t="n">
        <v>143</v>
      </c>
      <c r="CX233" s="295" t="n">
        <v>174</v>
      </c>
      <c r="CY233" s="295" t="n">
        <v>211</v>
      </c>
      <c r="CZ233" s="295" t="n">
        <v>393</v>
      </c>
      <c r="DA233" s="310" t="n">
        <v>1</v>
      </c>
      <c r="DD233" s="295" t="s">
        <v>487</v>
      </c>
      <c r="DE233" s="295" t="n">
        <v>5.5</v>
      </c>
      <c r="DF233" s="295" t="n">
        <v>14</v>
      </c>
      <c r="DG233" s="295" t="n">
        <v>0.8</v>
      </c>
      <c r="DH233" s="295" t="n">
        <v>0.4</v>
      </c>
      <c r="DI233" s="295" t="n">
        <v>1</v>
      </c>
      <c r="DJ233" s="295" t="n">
        <v>1.4</v>
      </c>
      <c r="DK233" s="295" t="n">
        <v>2.1</v>
      </c>
      <c r="DL233" s="295" t="n">
        <v>4.6</v>
      </c>
      <c r="DM233" s="295" t="n">
        <v>12.1</v>
      </c>
      <c r="DN233" s="295" t="n">
        <v>25.4</v>
      </c>
      <c r="DO233" s="310" t="n">
        <v>89.1</v>
      </c>
      <c r="DQ233" s="295" t="s">
        <v>487</v>
      </c>
      <c r="DR233" s="295" t="n">
        <v>6.1</v>
      </c>
      <c r="DS233" s="295" t="n">
        <v>15.7</v>
      </c>
      <c r="DT233" s="295" t="n">
        <v>0.9</v>
      </c>
      <c r="DU233" s="295" t="n">
        <v>0.5</v>
      </c>
      <c r="DV233" s="295" t="n">
        <v>1.5</v>
      </c>
      <c r="DW233" s="295" t="n">
        <v>1.7</v>
      </c>
      <c r="DX233" s="295" t="n">
        <v>2.7</v>
      </c>
      <c r="DY233" s="295" t="n">
        <v>5.9</v>
      </c>
      <c r="DZ233" s="295" t="n">
        <v>15.2</v>
      </c>
      <c r="EA233" s="295" t="n">
        <v>31.6</v>
      </c>
      <c r="EB233" s="310" t="n">
        <v>98.3</v>
      </c>
      <c r="ED233" s="295" t="s">
        <v>487</v>
      </c>
      <c r="EE233" s="295" t="n">
        <v>4.8</v>
      </c>
      <c r="EF233" s="295" t="n">
        <v>12.1</v>
      </c>
      <c r="EG233" s="295" t="n">
        <v>0.7</v>
      </c>
      <c r="EH233" s="295" t="n">
        <v>0.3</v>
      </c>
      <c r="EI233" s="295" t="n">
        <v>0.6</v>
      </c>
      <c r="EJ233" s="295" t="n">
        <v>1</v>
      </c>
      <c r="EK233" s="295" t="n">
        <v>1.5</v>
      </c>
      <c r="EL233" s="295" t="n">
        <v>3.4</v>
      </c>
      <c r="EM233" s="295" t="n">
        <v>9.1</v>
      </c>
      <c r="EN233" s="295" t="n">
        <v>19.7</v>
      </c>
      <c r="EO233" s="310" t="n">
        <v>82.2</v>
      </c>
      <c r="ER233" s="295" t="s">
        <v>487</v>
      </c>
      <c r="ES233" s="295" t="n">
        <v>1245573</v>
      </c>
      <c r="ET233" s="295" t="n">
        <v>137619</v>
      </c>
      <c r="EU233" s="295" t="n">
        <v>128514</v>
      </c>
      <c r="EV233" s="295" t="n">
        <v>131791</v>
      </c>
      <c r="EW233" s="295" t="n">
        <v>128255</v>
      </c>
      <c r="EX233" s="295" t="n">
        <v>112416</v>
      </c>
      <c r="EY233" s="295" t="n">
        <v>99861</v>
      </c>
      <c r="EZ233" s="295" t="n">
        <v>90493</v>
      </c>
      <c r="FA233" s="295" t="n">
        <v>75873</v>
      </c>
      <c r="FB233" s="295" t="n">
        <v>66525</v>
      </c>
      <c r="FC233" s="295" t="n">
        <v>59655</v>
      </c>
      <c r="FD233" s="295" t="n">
        <v>52425</v>
      </c>
      <c r="FE233" s="295" t="n">
        <v>46203</v>
      </c>
      <c r="FF233" s="295" t="n">
        <v>35945</v>
      </c>
      <c r="FG233" s="295" t="n">
        <v>27878</v>
      </c>
      <c r="FH233" s="295" t="n">
        <v>21865</v>
      </c>
      <c r="FI233" s="295" t="n">
        <v>15856</v>
      </c>
      <c r="FJ233" s="310" t="n">
        <v>14399</v>
      </c>
      <c r="FM233" s="295" t="s">
        <v>487</v>
      </c>
      <c r="FN233" s="295" t="n">
        <v>619935</v>
      </c>
      <c r="FO233" s="295" t="n">
        <v>69481</v>
      </c>
      <c r="FP233" s="295" t="n">
        <v>64956</v>
      </c>
      <c r="FQ233" s="295" t="n">
        <v>66891</v>
      </c>
      <c r="FR233" s="295" t="n">
        <v>65032</v>
      </c>
      <c r="FS233" s="295" t="n">
        <v>56979</v>
      </c>
      <c r="FT233" s="295" t="n">
        <v>49764</v>
      </c>
      <c r="FU233" s="295" t="n">
        <v>44416</v>
      </c>
      <c r="FV233" s="295" t="n">
        <v>37488</v>
      </c>
      <c r="FW233" s="295" t="n">
        <v>33191</v>
      </c>
      <c r="FX233" s="295" t="n">
        <v>29585</v>
      </c>
      <c r="FY233" s="295" t="n">
        <v>25649</v>
      </c>
      <c r="FZ233" s="295" t="n">
        <v>22524</v>
      </c>
      <c r="GA233" s="295" t="n">
        <v>17318</v>
      </c>
      <c r="GB233" s="295" t="n">
        <v>13452</v>
      </c>
      <c r="GC233" s="295" t="n">
        <v>10277</v>
      </c>
      <c r="GD233" s="295" t="n">
        <v>7163</v>
      </c>
      <c r="GE233" s="310" t="n">
        <v>5769</v>
      </c>
      <c r="GH233" s="295" t="s">
        <v>487</v>
      </c>
      <c r="GI233" s="295" t="n">
        <v>625638</v>
      </c>
      <c r="GJ233" s="295" t="n">
        <v>68138</v>
      </c>
      <c r="GK233" s="295" t="n">
        <v>63558</v>
      </c>
      <c r="GL233" s="295" t="n">
        <v>64900</v>
      </c>
      <c r="GM233" s="295" t="n">
        <v>63223</v>
      </c>
      <c r="GN233" s="295" t="n">
        <v>55437</v>
      </c>
      <c r="GO233" s="295" t="n">
        <v>50097</v>
      </c>
      <c r="GP233" s="295" t="n">
        <v>46077</v>
      </c>
      <c r="GQ233" s="295" t="n">
        <v>38385</v>
      </c>
      <c r="GR233" s="295" t="n">
        <v>33334</v>
      </c>
      <c r="GS233" s="295" t="n">
        <v>30070</v>
      </c>
      <c r="GT233" s="295" t="n">
        <v>26776</v>
      </c>
      <c r="GU233" s="295" t="n">
        <v>23679</v>
      </c>
      <c r="GV233" s="295" t="n">
        <v>18627</v>
      </c>
      <c r="GW233" s="295" t="n">
        <v>14426</v>
      </c>
      <c r="GX233" s="295" t="n">
        <v>11588</v>
      </c>
      <c r="GY233" s="295" t="n">
        <v>8693</v>
      </c>
      <c r="GZ233" s="310" t="n">
        <v>8630</v>
      </c>
      <c r="HC233" s="196" t="s">
        <v>212</v>
      </c>
      <c r="HD233" s="197" t="s">
        <v>62</v>
      </c>
      <c r="HE233" s="197" t="n">
        <v>1</v>
      </c>
      <c r="HF233" s="198" t="n">
        <f aca="false">FG217</f>
        <v>137816</v>
      </c>
      <c r="HG233" s="198" t="n">
        <f aca="false">AL217</f>
        <v>2148</v>
      </c>
      <c r="HH233" s="199" t="n">
        <f aca="false">HG233/HF233</f>
        <v>0.0155859987229349</v>
      </c>
      <c r="HI233" s="200" t="n">
        <f aca="false">2*HE233*HH233/(2+HE233*HH233)</f>
        <v>0.0154654762761898</v>
      </c>
      <c r="HK233" s="196" t="s">
        <v>212</v>
      </c>
      <c r="HL233" s="197" t="s">
        <v>62</v>
      </c>
      <c r="HM233" s="197" t="n">
        <v>1</v>
      </c>
      <c r="HN233" s="198" t="n">
        <f aca="false">GB217</f>
        <v>55797</v>
      </c>
      <c r="HO233" s="198" t="n">
        <f aca="false">BQ217</f>
        <v>1293</v>
      </c>
      <c r="HP233" s="199" t="n">
        <f aca="false">HO233/HN233</f>
        <v>0.0231732888864993</v>
      </c>
      <c r="HQ233" s="200" t="n">
        <f aca="false">2*HM233*HP233/(2+HM233*HP233)</f>
        <v>0.0229078636158282</v>
      </c>
      <c r="HS233" s="196" t="s">
        <v>212</v>
      </c>
      <c r="HT233" s="313" t="s">
        <v>62</v>
      </c>
      <c r="HU233" s="313" t="n">
        <v>1</v>
      </c>
      <c r="HV233" s="198" t="n">
        <f aca="false">GW217</f>
        <v>82019</v>
      </c>
      <c r="HW233" s="314" t="n">
        <f aca="false">CV217</f>
        <v>855</v>
      </c>
      <c r="HX233" s="199" t="n">
        <f aca="false">HW233/HV233</f>
        <v>0.0104244138553262</v>
      </c>
      <c r="HY233" s="200" t="n">
        <f aca="false">2*HU233*HX233/(2+HU233*HX233)</f>
        <v>0.0103703613858684</v>
      </c>
      <c r="HZ233" s="160" t="n">
        <f aca="false">HV233+HN233-HF233</f>
        <v>0</v>
      </c>
      <c r="IA233" s="160" t="n">
        <f aca="false">HW233+HO233-HG233</f>
        <v>0</v>
      </c>
      <c r="IC233" s="160" t="n">
        <v>67157</v>
      </c>
      <c r="ID233" s="160" t="n">
        <v>22937</v>
      </c>
      <c r="IE233" s="160" t="n">
        <v>44220</v>
      </c>
    </row>
    <row r="234" customFormat="false" ht="15" hidden="false" customHeight="false" outlineLevel="0" collapsed="false">
      <c r="A234" s="295" t="s">
        <v>487</v>
      </c>
      <c r="B234" s="295" t="n">
        <v>26133</v>
      </c>
      <c r="C234" s="295" t="n">
        <v>117</v>
      </c>
      <c r="D234" s="295" t="n">
        <v>4272</v>
      </c>
      <c r="E234" s="295" t="n">
        <v>7044</v>
      </c>
      <c r="F234" s="295" t="n">
        <v>6044</v>
      </c>
      <c r="G234" s="295" t="n">
        <v>4950</v>
      </c>
      <c r="H234" s="295" t="n">
        <v>2641</v>
      </c>
      <c r="I234" s="295" t="n">
        <v>803</v>
      </c>
      <c r="J234" s="295" t="n">
        <v>60</v>
      </c>
      <c r="K234" s="295" t="n">
        <v>6</v>
      </c>
      <c r="L234" s="310" t="n">
        <v>196</v>
      </c>
      <c r="N234" s="295" t="s">
        <v>487</v>
      </c>
      <c r="O234" s="295" t="n">
        <v>6838</v>
      </c>
      <c r="P234" s="295" t="n">
        <v>171</v>
      </c>
      <c r="Q234" s="295" t="n">
        <v>54</v>
      </c>
      <c r="R234" s="295" t="n">
        <v>142</v>
      </c>
      <c r="S234" s="295" t="n">
        <v>367</v>
      </c>
      <c r="T234" s="295" t="n">
        <v>49</v>
      </c>
      <c r="U234" s="295" t="n">
        <v>14</v>
      </c>
      <c r="V234" s="295" t="n">
        <v>18</v>
      </c>
      <c r="W234" s="295" t="n">
        <v>10</v>
      </c>
      <c r="X234" s="295" t="n">
        <v>45</v>
      </c>
      <c r="Y234" s="295" t="n">
        <v>62</v>
      </c>
      <c r="Z234" s="295" t="n">
        <v>117</v>
      </c>
      <c r="AA234" s="310" t="n">
        <v>131</v>
      </c>
      <c r="AB234" s="295"/>
      <c r="AC234" s="295" t="s">
        <v>487</v>
      </c>
      <c r="AD234" s="295" t="n">
        <v>123</v>
      </c>
      <c r="AE234" s="295" t="n">
        <v>137</v>
      </c>
      <c r="AF234" s="295" t="n">
        <v>120</v>
      </c>
      <c r="AG234" s="295" t="n">
        <v>179</v>
      </c>
      <c r="AH234" s="295" t="n">
        <v>197</v>
      </c>
      <c r="AI234" s="295" t="n">
        <v>319</v>
      </c>
      <c r="AJ234" s="295" t="n">
        <v>430</v>
      </c>
      <c r="AK234" s="295" t="n">
        <v>563</v>
      </c>
      <c r="AL234" s="295" t="n">
        <v>587</v>
      </c>
      <c r="AM234" s="295" t="n">
        <v>674</v>
      </c>
      <c r="AN234" s="295" t="n">
        <v>785</v>
      </c>
      <c r="AO234" s="295" t="n">
        <v>854</v>
      </c>
      <c r="AP234" s="295" t="n">
        <v>1056</v>
      </c>
      <c r="AQ234" s="310" t="n">
        <v>1</v>
      </c>
      <c r="AS234" s="295" t="s">
        <v>487</v>
      </c>
      <c r="AT234" s="295" t="n">
        <v>3805</v>
      </c>
      <c r="AU234" s="295" t="n">
        <v>96</v>
      </c>
      <c r="AV234" s="295" t="n">
        <v>32</v>
      </c>
      <c r="AW234" s="295" t="n">
        <v>80</v>
      </c>
      <c r="AX234" s="295" t="n">
        <v>208</v>
      </c>
      <c r="AY234" s="295" t="n">
        <v>29</v>
      </c>
      <c r="AZ234" s="295" t="n">
        <v>8</v>
      </c>
      <c r="BA234" s="295" t="n">
        <v>11</v>
      </c>
      <c r="BB234" s="295" t="n">
        <v>4</v>
      </c>
      <c r="BC234" s="295" t="n">
        <v>26</v>
      </c>
      <c r="BD234" s="295" t="n">
        <v>39</v>
      </c>
      <c r="BE234" s="295" t="n">
        <v>79</v>
      </c>
      <c r="BF234" s="310" t="n">
        <v>99</v>
      </c>
      <c r="BG234" s="295"/>
      <c r="BH234" s="295" t="s">
        <v>487</v>
      </c>
      <c r="BI234" s="295" t="n">
        <v>84</v>
      </c>
      <c r="BJ234" s="295" t="n">
        <v>80</v>
      </c>
      <c r="BK234" s="295" t="n">
        <v>77</v>
      </c>
      <c r="BL234" s="295" t="n">
        <v>111</v>
      </c>
      <c r="BM234" s="295" t="n">
        <v>118</v>
      </c>
      <c r="BN234" s="295" t="n">
        <v>206</v>
      </c>
      <c r="BO234" s="295" t="n">
        <v>269</v>
      </c>
      <c r="BP234" s="295" t="n">
        <v>337</v>
      </c>
      <c r="BQ234" s="295" t="n">
        <v>343</v>
      </c>
      <c r="BR234" s="295" t="n">
        <v>406</v>
      </c>
      <c r="BS234" s="295" t="n">
        <v>431</v>
      </c>
      <c r="BT234" s="295" t="n">
        <v>427</v>
      </c>
      <c r="BU234" s="295" t="n">
        <v>413</v>
      </c>
      <c r="BV234" s="310" t="n">
        <v>0</v>
      </c>
      <c r="BX234" s="295" t="s">
        <v>487</v>
      </c>
      <c r="BY234" s="295" t="n">
        <v>3028</v>
      </c>
      <c r="BZ234" s="295" t="n">
        <v>71</v>
      </c>
      <c r="CA234" s="295" t="n">
        <v>22</v>
      </c>
      <c r="CB234" s="295" t="n">
        <v>62</v>
      </c>
      <c r="CC234" s="295" t="n">
        <v>155</v>
      </c>
      <c r="CD234" s="295" t="n">
        <v>20</v>
      </c>
      <c r="CE234" s="295" t="n">
        <v>6</v>
      </c>
      <c r="CF234" s="295" t="n">
        <v>7</v>
      </c>
      <c r="CG234" s="295" t="n">
        <v>6</v>
      </c>
      <c r="CH234" s="295" t="n">
        <v>19</v>
      </c>
      <c r="CI234" s="295" t="n">
        <v>23</v>
      </c>
      <c r="CJ234" s="295" t="n">
        <v>38</v>
      </c>
      <c r="CK234" s="310" t="n">
        <v>32</v>
      </c>
      <c r="CL234" s="295"/>
      <c r="CM234" s="295" t="s">
        <v>487</v>
      </c>
      <c r="CN234" s="295" t="n">
        <v>39</v>
      </c>
      <c r="CO234" s="295" t="n">
        <v>57</v>
      </c>
      <c r="CP234" s="295" t="n">
        <v>43</v>
      </c>
      <c r="CQ234" s="295" t="n">
        <v>68</v>
      </c>
      <c r="CR234" s="295" t="n">
        <v>79</v>
      </c>
      <c r="CS234" s="295" t="n">
        <v>113</v>
      </c>
      <c r="CT234" s="295" t="n">
        <v>160</v>
      </c>
      <c r="CU234" s="295" t="n">
        <v>226</v>
      </c>
      <c r="CV234" s="295" t="n">
        <v>244</v>
      </c>
      <c r="CW234" s="295" t="n">
        <v>268</v>
      </c>
      <c r="CX234" s="295" t="n">
        <v>354</v>
      </c>
      <c r="CY234" s="295" t="n">
        <v>427</v>
      </c>
      <c r="CZ234" s="295" t="n">
        <v>643</v>
      </c>
      <c r="DA234" s="310" t="n">
        <v>1</v>
      </c>
      <c r="DD234" s="295" t="s">
        <v>488</v>
      </c>
      <c r="DE234" s="295" t="n">
        <v>6.3</v>
      </c>
      <c r="DF234" s="295" t="n">
        <v>11</v>
      </c>
      <c r="DG234" s="295" t="n">
        <v>0.5</v>
      </c>
      <c r="DH234" s="295" t="n">
        <v>0.2</v>
      </c>
      <c r="DI234" s="295" t="n">
        <v>0.7</v>
      </c>
      <c r="DJ234" s="295" t="n">
        <v>0.9</v>
      </c>
      <c r="DK234" s="295" t="n">
        <v>1.7</v>
      </c>
      <c r="DL234" s="295" t="n">
        <v>4.1</v>
      </c>
      <c r="DM234" s="295" t="n">
        <v>11.1</v>
      </c>
      <c r="DN234" s="295" t="n">
        <v>25.2</v>
      </c>
      <c r="DO234" s="310" t="n">
        <v>85.5</v>
      </c>
      <c r="DQ234" s="295" t="s">
        <v>488</v>
      </c>
      <c r="DR234" s="295" t="n">
        <v>6.6</v>
      </c>
      <c r="DS234" s="295" t="n">
        <v>11.7</v>
      </c>
      <c r="DT234" s="295" t="n">
        <v>0.6</v>
      </c>
      <c r="DU234" s="295" t="n">
        <v>0.3</v>
      </c>
      <c r="DV234" s="295" t="n">
        <v>1.1</v>
      </c>
      <c r="DW234" s="295" t="n">
        <v>1.2</v>
      </c>
      <c r="DX234" s="295" t="n">
        <v>1.7</v>
      </c>
      <c r="DY234" s="295" t="n">
        <v>4.8</v>
      </c>
      <c r="DZ234" s="295" t="n">
        <v>14.3</v>
      </c>
      <c r="EA234" s="295" t="n">
        <v>32.1</v>
      </c>
      <c r="EB234" s="310" t="n">
        <v>92.5</v>
      </c>
      <c r="ED234" s="295" t="s">
        <v>488</v>
      </c>
      <c r="EE234" s="295" t="n">
        <v>6</v>
      </c>
      <c r="EF234" s="295" t="n">
        <v>10.3</v>
      </c>
      <c r="EG234" s="295" t="n">
        <v>0.4</v>
      </c>
      <c r="EH234" s="295" t="n">
        <v>0.2</v>
      </c>
      <c r="EI234" s="295" t="n">
        <v>0.3</v>
      </c>
      <c r="EJ234" s="295" t="n">
        <v>0.6</v>
      </c>
      <c r="EK234" s="295" t="n">
        <v>1.6</v>
      </c>
      <c r="EL234" s="295" t="n">
        <v>3.5</v>
      </c>
      <c r="EM234" s="295" t="n">
        <v>8.2</v>
      </c>
      <c r="EN234" s="295" t="n">
        <v>19.7</v>
      </c>
      <c r="EO234" s="310" t="n">
        <v>80.8</v>
      </c>
      <c r="ER234" s="295" t="s">
        <v>488</v>
      </c>
      <c r="ES234" s="295" t="n">
        <v>705378</v>
      </c>
      <c r="ET234" s="295" t="n">
        <v>69352</v>
      </c>
      <c r="EU234" s="295" t="n">
        <v>65981</v>
      </c>
      <c r="EV234" s="295" t="n">
        <v>65327</v>
      </c>
      <c r="EW234" s="295" t="n">
        <v>63717</v>
      </c>
      <c r="EX234" s="295" t="n">
        <v>58678</v>
      </c>
      <c r="EY234" s="295" t="n">
        <v>55037</v>
      </c>
      <c r="EZ234" s="295" t="n">
        <v>54065</v>
      </c>
      <c r="FA234" s="295" t="n">
        <v>45898</v>
      </c>
      <c r="FB234" s="295" t="n">
        <v>38731</v>
      </c>
      <c r="FC234" s="295" t="n">
        <v>35858</v>
      </c>
      <c r="FD234" s="295" t="n">
        <v>33825</v>
      </c>
      <c r="FE234" s="295" t="n">
        <v>31651</v>
      </c>
      <c r="FF234" s="295" t="n">
        <v>26738</v>
      </c>
      <c r="FG234" s="295" t="n">
        <v>20762</v>
      </c>
      <c r="FH234" s="295" t="n">
        <v>15718</v>
      </c>
      <c r="FI234" s="295" t="n">
        <v>11920</v>
      </c>
      <c r="FJ234" s="310" t="n">
        <v>12120</v>
      </c>
      <c r="FM234" s="295" t="s">
        <v>488</v>
      </c>
      <c r="FN234" s="295" t="n">
        <v>348186</v>
      </c>
      <c r="FO234" s="295" t="n">
        <v>35154</v>
      </c>
      <c r="FP234" s="295" t="n">
        <v>33512</v>
      </c>
      <c r="FQ234" s="295" t="n">
        <v>33147</v>
      </c>
      <c r="FR234" s="295" t="n">
        <v>32337</v>
      </c>
      <c r="FS234" s="295" t="n">
        <v>29881</v>
      </c>
      <c r="FT234" s="295" t="n">
        <v>27915</v>
      </c>
      <c r="FU234" s="295" t="n">
        <v>27421</v>
      </c>
      <c r="FV234" s="295" t="n">
        <v>22887</v>
      </c>
      <c r="FW234" s="295" t="n">
        <v>19140</v>
      </c>
      <c r="FX234" s="295" t="n">
        <v>17454</v>
      </c>
      <c r="FY234" s="295" t="n">
        <v>15887</v>
      </c>
      <c r="FZ234" s="295" t="n">
        <v>15007</v>
      </c>
      <c r="GA234" s="295" t="n">
        <v>12555</v>
      </c>
      <c r="GB234" s="295" t="n">
        <v>9468</v>
      </c>
      <c r="GC234" s="295" t="n">
        <v>6818</v>
      </c>
      <c r="GD234" s="295" t="n">
        <v>4985</v>
      </c>
      <c r="GE234" s="310" t="n">
        <v>4618</v>
      </c>
      <c r="GH234" s="295" t="s">
        <v>488</v>
      </c>
      <c r="GI234" s="295" t="n">
        <v>357192</v>
      </c>
      <c r="GJ234" s="295" t="n">
        <v>34198</v>
      </c>
      <c r="GK234" s="295" t="n">
        <v>32469</v>
      </c>
      <c r="GL234" s="295" t="n">
        <v>32180</v>
      </c>
      <c r="GM234" s="295" t="n">
        <v>31380</v>
      </c>
      <c r="GN234" s="295" t="n">
        <v>28797</v>
      </c>
      <c r="GO234" s="295" t="n">
        <v>27122</v>
      </c>
      <c r="GP234" s="295" t="n">
        <v>26644</v>
      </c>
      <c r="GQ234" s="295" t="n">
        <v>23011</v>
      </c>
      <c r="GR234" s="295" t="n">
        <v>19591</v>
      </c>
      <c r="GS234" s="295" t="n">
        <v>18404</v>
      </c>
      <c r="GT234" s="295" t="n">
        <v>17938</v>
      </c>
      <c r="GU234" s="295" t="n">
        <v>16644</v>
      </c>
      <c r="GV234" s="295" t="n">
        <v>14183</v>
      </c>
      <c r="GW234" s="295" t="n">
        <v>11294</v>
      </c>
      <c r="GX234" s="295" t="n">
        <v>8900</v>
      </c>
      <c r="GY234" s="295" t="n">
        <v>6935</v>
      </c>
      <c r="GZ234" s="310" t="n">
        <v>7502</v>
      </c>
      <c r="HC234" s="203" t="s">
        <v>213</v>
      </c>
      <c r="HD234" s="204" t="s">
        <v>64</v>
      </c>
      <c r="HE234" s="204" t="n">
        <v>1</v>
      </c>
      <c r="HF234" s="205" t="n">
        <f aca="false">FH217</f>
        <v>118671</v>
      </c>
      <c r="HG234" s="205" t="n">
        <f aca="false">AM217</f>
        <v>2750</v>
      </c>
      <c r="HH234" s="206" t="n">
        <f aca="false">HG234/HF234</f>
        <v>0.0231733110869547</v>
      </c>
      <c r="HI234" s="207" t="n">
        <f aca="false">2*HE234*HH234/(2+HE234*HH234)</f>
        <v>0.0229078853106309</v>
      </c>
      <c r="HK234" s="203" t="s">
        <v>213</v>
      </c>
      <c r="HL234" s="204" t="s">
        <v>64</v>
      </c>
      <c r="HM234" s="204" t="n">
        <v>1</v>
      </c>
      <c r="HN234" s="205" t="n">
        <f aca="false">GC217</f>
        <v>45090</v>
      </c>
      <c r="HO234" s="205" t="n">
        <f aca="false">BR217</f>
        <v>1511</v>
      </c>
      <c r="HP234" s="206" t="n">
        <f aca="false">HO234/HN234</f>
        <v>0.0335107562652473</v>
      </c>
      <c r="HQ234" s="207" t="n">
        <f aca="false">2*HM234*HP234/(2+HM234*HP234)</f>
        <v>0.0329585237373352</v>
      </c>
      <c r="HS234" s="203" t="s">
        <v>213</v>
      </c>
      <c r="HT234" s="316" t="s">
        <v>64</v>
      </c>
      <c r="HU234" s="316" t="n">
        <v>1</v>
      </c>
      <c r="HV234" s="205" t="n">
        <f aca="false">GX217</f>
        <v>73581</v>
      </c>
      <c r="HW234" s="317" t="n">
        <f aca="false">CW217</f>
        <v>1239</v>
      </c>
      <c r="HX234" s="206" t="n">
        <f aca="false">HW234/HV234</f>
        <v>0.0168385860480287</v>
      </c>
      <c r="HY234" s="207" t="n">
        <f aca="false">2*HU234*HX234/(2+HU234*HX234)</f>
        <v>0.0166980006873269</v>
      </c>
      <c r="HZ234" s="160" t="n">
        <f aca="false">HV234+HN234-HF234</f>
        <v>0</v>
      </c>
      <c r="IA234" s="160" t="n">
        <f aca="false">HW234+HO234-HG234</f>
        <v>0</v>
      </c>
      <c r="IE234" s="318"/>
    </row>
    <row r="235" customFormat="false" ht="15" hidden="false" customHeight="false" outlineLevel="0" collapsed="false">
      <c r="A235" s="295" t="s">
        <v>488</v>
      </c>
      <c r="B235" s="295" t="n">
        <v>14520</v>
      </c>
      <c r="C235" s="295" t="n">
        <v>62</v>
      </c>
      <c r="D235" s="295" t="n">
        <v>2348</v>
      </c>
      <c r="E235" s="295" t="n">
        <v>3769</v>
      </c>
      <c r="F235" s="295" t="n">
        <v>3669</v>
      </c>
      <c r="G235" s="295" t="n">
        <v>2869</v>
      </c>
      <c r="H235" s="295" t="n">
        <v>1436</v>
      </c>
      <c r="I235" s="295" t="n">
        <v>329</v>
      </c>
      <c r="J235" s="295" t="n">
        <v>33</v>
      </c>
      <c r="K235" s="295" t="n">
        <v>0</v>
      </c>
      <c r="L235" s="310" t="n">
        <v>5</v>
      </c>
      <c r="N235" s="295" t="s">
        <v>488</v>
      </c>
      <c r="O235" s="295" t="n">
        <v>4449</v>
      </c>
      <c r="P235" s="295" t="n">
        <v>78</v>
      </c>
      <c r="Q235" s="295" t="n">
        <v>32</v>
      </c>
      <c r="R235" s="295" t="n">
        <v>50</v>
      </c>
      <c r="S235" s="295" t="n">
        <v>160</v>
      </c>
      <c r="T235" s="295" t="n">
        <v>10</v>
      </c>
      <c r="U235" s="295" t="n">
        <v>7</v>
      </c>
      <c r="V235" s="295" t="n">
        <v>5</v>
      </c>
      <c r="W235" s="295" t="n">
        <v>6</v>
      </c>
      <c r="X235" s="295" t="n">
        <v>16</v>
      </c>
      <c r="Y235" s="295" t="n">
        <v>13</v>
      </c>
      <c r="Z235" s="295" t="n">
        <v>44</v>
      </c>
      <c r="AA235" s="310" t="n">
        <v>43</v>
      </c>
      <c r="AB235" s="295"/>
      <c r="AC235" s="295" t="s">
        <v>488</v>
      </c>
      <c r="AD235" s="295" t="n">
        <v>52</v>
      </c>
      <c r="AE235" s="295" t="n">
        <v>46</v>
      </c>
      <c r="AF235" s="295" t="n">
        <v>66</v>
      </c>
      <c r="AG235" s="295" t="n">
        <v>74</v>
      </c>
      <c r="AH235" s="295" t="n">
        <v>115</v>
      </c>
      <c r="AI235" s="295" t="n">
        <v>171</v>
      </c>
      <c r="AJ235" s="295" t="n">
        <v>256</v>
      </c>
      <c r="AK235" s="295" t="n">
        <v>391</v>
      </c>
      <c r="AL235" s="295" t="n">
        <v>436</v>
      </c>
      <c r="AM235" s="295" t="n">
        <v>483</v>
      </c>
      <c r="AN235" s="295" t="n">
        <v>626</v>
      </c>
      <c r="AO235" s="295" t="n">
        <v>646</v>
      </c>
      <c r="AP235" s="295" t="n">
        <v>783</v>
      </c>
      <c r="AQ235" s="310" t="n">
        <v>0</v>
      </c>
      <c r="AS235" s="295" t="s">
        <v>488</v>
      </c>
      <c r="AT235" s="295" t="n">
        <v>2288</v>
      </c>
      <c r="AU235" s="295" t="n">
        <v>41</v>
      </c>
      <c r="AV235" s="295" t="n">
        <v>18</v>
      </c>
      <c r="AW235" s="295" t="n">
        <v>28</v>
      </c>
      <c r="AX235" s="295" t="n">
        <v>87</v>
      </c>
      <c r="AY235" s="295" t="n">
        <v>5</v>
      </c>
      <c r="AZ235" s="295" t="n">
        <v>3</v>
      </c>
      <c r="BA235" s="295" t="n">
        <v>4</v>
      </c>
      <c r="BB235" s="295" t="n">
        <v>4</v>
      </c>
      <c r="BC235" s="295" t="n">
        <v>8</v>
      </c>
      <c r="BD235" s="295" t="n">
        <v>9</v>
      </c>
      <c r="BE235" s="295" t="n">
        <v>30</v>
      </c>
      <c r="BF235" s="310" t="n">
        <v>37</v>
      </c>
      <c r="BG235" s="295"/>
      <c r="BH235" s="295" t="s">
        <v>488</v>
      </c>
      <c r="BI235" s="295" t="n">
        <v>34</v>
      </c>
      <c r="BJ235" s="295" t="n">
        <v>31</v>
      </c>
      <c r="BK235" s="295" t="n">
        <v>32</v>
      </c>
      <c r="BL235" s="295" t="n">
        <v>40</v>
      </c>
      <c r="BM235" s="295" t="n">
        <v>63</v>
      </c>
      <c r="BN235" s="295" t="n">
        <v>96</v>
      </c>
      <c r="BO235" s="295" t="n">
        <v>166</v>
      </c>
      <c r="BP235" s="295" t="n">
        <v>229</v>
      </c>
      <c r="BQ235" s="295" t="n">
        <v>249</v>
      </c>
      <c r="BR235" s="295" t="n">
        <v>273</v>
      </c>
      <c r="BS235" s="295" t="n">
        <v>325</v>
      </c>
      <c r="BT235" s="295" t="n">
        <v>290</v>
      </c>
      <c r="BU235" s="295" t="n">
        <v>273</v>
      </c>
      <c r="BV235" s="310" t="n">
        <v>0</v>
      </c>
      <c r="BX235" s="295" t="s">
        <v>488</v>
      </c>
      <c r="BY235" s="295" t="n">
        <v>2161</v>
      </c>
      <c r="BZ235" s="295" t="n">
        <v>37</v>
      </c>
      <c r="CA235" s="295" t="n">
        <v>14</v>
      </c>
      <c r="CB235" s="295" t="n">
        <v>22</v>
      </c>
      <c r="CC235" s="295" t="n">
        <v>73</v>
      </c>
      <c r="CD235" s="295" t="n">
        <v>5</v>
      </c>
      <c r="CE235" s="295" t="n">
        <v>4</v>
      </c>
      <c r="CF235" s="295" t="n">
        <v>1</v>
      </c>
      <c r="CG235" s="295" t="n">
        <v>2</v>
      </c>
      <c r="CH235" s="295" t="n">
        <v>8</v>
      </c>
      <c r="CI235" s="295" t="n">
        <v>4</v>
      </c>
      <c r="CJ235" s="295" t="n">
        <v>14</v>
      </c>
      <c r="CK235" s="310" t="n">
        <v>6</v>
      </c>
      <c r="CL235" s="295"/>
      <c r="CM235" s="295" t="s">
        <v>488</v>
      </c>
      <c r="CN235" s="295" t="n">
        <v>18</v>
      </c>
      <c r="CO235" s="295" t="n">
        <v>15</v>
      </c>
      <c r="CP235" s="295" t="n">
        <v>34</v>
      </c>
      <c r="CQ235" s="295" t="n">
        <v>34</v>
      </c>
      <c r="CR235" s="295" t="n">
        <v>52</v>
      </c>
      <c r="CS235" s="295" t="n">
        <v>75</v>
      </c>
      <c r="CT235" s="295" t="n">
        <v>90</v>
      </c>
      <c r="CU235" s="295" t="n">
        <v>162</v>
      </c>
      <c r="CV235" s="295" t="n">
        <v>187</v>
      </c>
      <c r="CW235" s="295" t="n">
        <v>210</v>
      </c>
      <c r="CX235" s="295" t="n">
        <v>301</v>
      </c>
      <c r="CY235" s="295" t="n">
        <v>356</v>
      </c>
      <c r="CZ235" s="295" t="n">
        <v>510</v>
      </c>
      <c r="DA235" s="310" t="n">
        <v>0</v>
      </c>
      <c r="DD235" s="295" t="s">
        <v>489</v>
      </c>
      <c r="DE235" s="295" t="n">
        <v>6.1</v>
      </c>
      <c r="DF235" s="295" t="n">
        <v>12.9</v>
      </c>
      <c r="DG235" s="295" t="n">
        <v>0.3</v>
      </c>
      <c r="DH235" s="295" t="n">
        <v>0.2</v>
      </c>
      <c r="DI235" s="295" t="n">
        <v>0.7</v>
      </c>
      <c r="DJ235" s="295" t="n">
        <v>1.2</v>
      </c>
      <c r="DK235" s="295" t="n">
        <v>1.6</v>
      </c>
      <c r="DL235" s="295" t="n">
        <v>3.7</v>
      </c>
      <c r="DM235" s="295" t="n">
        <v>12.1</v>
      </c>
      <c r="DN235" s="295" t="n">
        <v>24.4</v>
      </c>
      <c r="DO235" s="310" t="n">
        <v>86.2</v>
      </c>
      <c r="DQ235" s="295" t="s">
        <v>489</v>
      </c>
      <c r="DR235" s="295" t="n">
        <v>6.4</v>
      </c>
      <c r="DS235" s="295" t="n">
        <v>13.9</v>
      </c>
      <c r="DT235" s="295" t="n">
        <v>0.2</v>
      </c>
      <c r="DU235" s="295" t="n">
        <v>0.3</v>
      </c>
      <c r="DV235" s="295" t="n">
        <v>1</v>
      </c>
      <c r="DW235" s="295" t="n">
        <v>1.3</v>
      </c>
      <c r="DX235" s="295" t="n">
        <v>1.5</v>
      </c>
      <c r="DY235" s="295" t="n">
        <v>4.3</v>
      </c>
      <c r="DZ235" s="295" t="n">
        <v>15.6</v>
      </c>
      <c r="EA235" s="295" t="n">
        <v>31</v>
      </c>
      <c r="EB235" s="310" t="n">
        <v>96.2</v>
      </c>
      <c r="ED235" s="295" t="s">
        <v>489</v>
      </c>
      <c r="EE235" s="295" t="n">
        <v>5.7</v>
      </c>
      <c r="EF235" s="295" t="n">
        <v>11.9</v>
      </c>
      <c r="EG235" s="295" t="n">
        <v>0.3</v>
      </c>
      <c r="EH235" s="295" t="n">
        <v>0.2</v>
      </c>
      <c r="EI235" s="295" t="n">
        <v>0.4</v>
      </c>
      <c r="EJ235" s="295" t="n">
        <v>1</v>
      </c>
      <c r="EK235" s="295" t="n">
        <v>1.6</v>
      </c>
      <c r="EL235" s="295" t="n">
        <v>3.2</v>
      </c>
      <c r="EM235" s="295" t="n">
        <v>8.6</v>
      </c>
      <c r="EN235" s="295" t="n">
        <v>18.6</v>
      </c>
      <c r="EO235" s="310" t="n">
        <v>79.5</v>
      </c>
      <c r="ER235" s="295" t="s">
        <v>489</v>
      </c>
      <c r="ES235" s="295" t="n">
        <v>447138</v>
      </c>
      <c r="ET235" s="295" t="n">
        <v>44724</v>
      </c>
      <c r="EU235" s="295" t="n">
        <v>42394</v>
      </c>
      <c r="EV235" s="295" t="n">
        <v>41912</v>
      </c>
      <c r="EW235" s="295" t="n">
        <v>40440</v>
      </c>
      <c r="EX235" s="295" t="n">
        <v>36426</v>
      </c>
      <c r="EY235" s="295" t="n">
        <v>34362</v>
      </c>
      <c r="EZ235" s="295" t="n">
        <v>34598</v>
      </c>
      <c r="FA235" s="295" t="n">
        <v>28699</v>
      </c>
      <c r="FB235" s="295" t="n">
        <v>26028</v>
      </c>
      <c r="FC235" s="295" t="n">
        <v>23980</v>
      </c>
      <c r="FD235" s="295" t="n">
        <v>21539</v>
      </c>
      <c r="FE235" s="295" t="n">
        <v>19315</v>
      </c>
      <c r="FF235" s="295" t="n">
        <v>16088</v>
      </c>
      <c r="FG235" s="295" t="n">
        <v>12874</v>
      </c>
      <c r="FH235" s="295" t="n">
        <v>9783</v>
      </c>
      <c r="FI235" s="295" t="n">
        <v>7118</v>
      </c>
      <c r="FJ235" s="310" t="n">
        <v>6858</v>
      </c>
      <c r="FM235" s="295" t="s">
        <v>489</v>
      </c>
      <c r="FN235" s="295" t="n">
        <v>224238</v>
      </c>
      <c r="FO235" s="295" t="n">
        <v>22874</v>
      </c>
      <c r="FP235" s="295" t="n">
        <v>21657</v>
      </c>
      <c r="FQ235" s="295" t="n">
        <v>21278</v>
      </c>
      <c r="FR235" s="295" t="n">
        <v>20506</v>
      </c>
      <c r="FS235" s="295" t="n">
        <v>18543</v>
      </c>
      <c r="FT235" s="295" t="n">
        <v>17485</v>
      </c>
      <c r="FU235" s="295" t="n">
        <v>17482</v>
      </c>
      <c r="FV235" s="295" t="n">
        <v>14647</v>
      </c>
      <c r="FW235" s="295" t="n">
        <v>13326</v>
      </c>
      <c r="FX235" s="295" t="n">
        <v>12062</v>
      </c>
      <c r="FY235" s="295" t="n">
        <v>10643</v>
      </c>
      <c r="FZ235" s="295" t="n">
        <v>9613</v>
      </c>
      <c r="GA235" s="295" t="n">
        <v>7909</v>
      </c>
      <c r="GB235" s="295" t="n">
        <v>6101</v>
      </c>
      <c r="GC235" s="295" t="n">
        <v>4491</v>
      </c>
      <c r="GD235" s="295" t="n">
        <v>3035</v>
      </c>
      <c r="GE235" s="310" t="n">
        <v>2586</v>
      </c>
      <c r="GH235" s="295" t="s">
        <v>489</v>
      </c>
      <c r="GI235" s="295" t="n">
        <v>222900</v>
      </c>
      <c r="GJ235" s="295" t="n">
        <v>21850</v>
      </c>
      <c r="GK235" s="295" t="n">
        <v>20737</v>
      </c>
      <c r="GL235" s="295" t="n">
        <v>20634</v>
      </c>
      <c r="GM235" s="295" t="n">
        <v>19934</v>
      </c>
      <c r="GN235" s="295" t="n">
        <v>17883</v>
      </c>
      <c r="GO235" s="295" t="n">
        <v>16877</v>
      </c>
      <c r="GP235" s="295" t="n">
        <v>17116</v>
      </c>
      <c r="GQ235" s="295" t="n">
        <v>14052</v>
      </c>
      <c r="GR235" s="295" t="n">
        <v>12702</v>
      </c>
      <c r="GS235" s="295" t="n">
        <v>11918</v>
      </c>
      <c r="GT235" s="295" t="n">
        <v>10896</v>
      </c>
      <c r="GU235" s="295" t="n">
        <v>9702</v>
      </c>
      <c r="GV235" s="295" t="n">
        <v>8179</v>
      </c>
      <c r="GW235" s="295" t="n">
        <v>6773</v>
      </c>
      <c r="GX235" s="295" t="n">
        <v>5292</v>
      </c>
      <c r="GY235" s="295" t="n">
        <v>4083</v>
      </c>
      <c r="GZ235" s="310" t="n">
        <v>4272</v>
      </c>
      <c r="HC235" s="196" t="s">
        <v>214</v>
      </c>
      <c r="HD235" s="197" t="s">
        <v>69</v>
      </c>
      <c r="HE235" s="197" t="n">
        <v>1</v>
      </c>
      <c r="HF235" s="198" t="n">
        <f aca="false">FI217</f>
        <v>101827</v>
      </c>
      <c r="HG235" s="198" t="n">
        <f aca="false">AN217</f>
        <v>4158</v>
      </c>
      <c r="HH235" s="199" t="n">
        <f aca="false">HG235/HF235</f>
        <v>0.0408339634870908</v>
      </c>
      <c r="HI235" s="200" t="n">
        <f aca="false">2*HE235*HH235/(2+HE235*HH235)</f>
        <v>0.0400169383866187</v>
      </c>
      <c r="HK235" s="196" t="s">
        <v>214</v>
      </c>
      <c r="HL235" s="197" t="s">
        <v>69</v>
      </c>
      <c r="HM235" s="197" t="n">
        <v>1</v>
      </c>
      <c r="HN235" s="198" t="n">
        <f aca="false">GD217</f>
        <v>36180</v>
      </c>
      <c r="HO235" s="198" t="n">
        <f aca="false">BS217</f>
        <v>2171</v>
      </c>
      <c r="HP235" s="199" t="n">
        <f aca="false">HO235/HN235</f>
        <v>0.0600055279159757</v>
      </c>
      <c r="HQ235" s="200" t="n">
        <f aca="false">2*HM235*HP235/(2+HM235*HP235)</f>
        <v>0.0582576377614684</v>
      </c>
      <c r="HS235" s="196" t="s">
        <v>214</v>
      </c>
      <c r="HT235" s="313" t="s">
        <v>69</v>
      </c>
      <c r="HU235" s="313" t="n">
        <v>1</v>
      </c>
      <c r="HV235" s="198" t="n">
        <f aca="false">GY217</f>
        <v>65647</v>
      </c>
      <c r="HW235" s="314" t="n">
        <f aca="false">CX217</f>
        <v>1987</v>
      </c>
      <c r="HX235" s="199" t="n">
        <f aca="false">HW235/HV235</f>
        <v>0.0302679482687708</v>
      </c>
      <c r="HY235" s="200" t="n">
        <f aca="false">2*HU235*HX235/(2+HU235*HX235)</f>
        <v>0.0298167030559495</v>
      </c>
      <c r="HZ235" s="160" t="n">
        <f aca="false">HV235+HN235-HF235</f>
        <v>0</v>
      </c>
      <c r="IA235" s="160" t="n">
        <f aca="false">HW235+HO235-HG235</f>
        <v>0</v>
      </c>
      <c r="IC235" s="0" t="n">
        <v>0.585761722530786</v>
      </c>
      <c r="ID235" s="0" t="n">
        <v>0.657017046693116</v>
      </c>
      <c r="IE235" s="0" t="n">
        <v>0.54880144730891</v>
      </c>
    </row>
    <row r="236" customFormat="false" ht="15" hidden="false" customHeight="false" outlineLevel="0" collapsed="false">
      <c r="A236" s="295" t="s">
        <v>489</v>
      </c>
      <c r="B236" s="295" t="n">
        <v>8134</v>
      </c>
      <c r="C236" s="295" t="n">
        <v>37</v>
      </c>
      <c r="D236" s="295" t="n">
        <v>1402</v>
      </c>
      <c r="E236" s="295" t="n">
        <v>2092</v>
      </c>
      <c r="F236" s="295" t="n">
        <v>2046</v>
      </c>
      <c r="G236" s="295" t="n">
        <v>1572</v>
      </c>
      <c r="H236" s="295" t="n">
        <v>757</v>
      </c>
      <c r="I236" s="295" t="n">
        <v>209</v>
      </c>
      <c r="J236" s="295" t="n">
        <v>16</v>
      </c>
      <c r="K236" s="295" t="n">
        <v>3</v>
      </c>
      <c r="L236" s="310" t="n">
        <v>0</v>
      </c>
      <c r="N236" s="295" t="s">
        <v>489</v>
      </c>
      <c r="O236" s="295" t="n">
        <v>2706</v>
      </c>
      <c r="P236" s="295" t="n">
        <v>54</v>
      </c>
      <c r="Q236" s="295" t="n">
        <v>22</v>
      </c>
      <c r="R236" s="295" t="n">
        <v>29</v>
      </c>
      <c r="S236" s="295" t="n">
        <v>105</v>
      </c>
      <c r="T236" s="295" t="n">
        <v>2</v>
      </c>
      <c r="U236" s="295" t="n">
        <v>3</v>
      </c>
      <c r="V236" s="295" t="n">
        <v>3</v>
      </c>
      <c r="W236" s="295" t="n">
        <v>1</v>
      </c>
      <c r="X236" s="295" t="n">
        <v>9</v>
      </c>
      <c r="Y236" s="295" t="n">
        <v>10</v>
      </c>
      <c r="Z236" s="295" t="n">
        <v>23</v>
      </c>
      <c r="AA236" s="310" t="n">
        <v>30</v>
      </c>
      <c r="AB236" s="295"/>
      <c r="AC236" s="295" t="s">
        <v>489</v>
      </c>
      <c r="AD236" s="295" t="n">
        <v>39</v>
      </c>
      <c r="AE236" s="295" t="n">
        <v>41</v>
      </c>
      <c r="AF236" s="295" t="n">
        <v>31</v>
      </c>
      <c r="AG236" s="295" t="n">
        <v>54</v>
      </c>
      <c r="AH236" s="295" t="n">
        <v>77</v>
      </c>
      <c r="AI236" s="295" t="n">
        <v>93</v>
      </c>
      <c r="AJ236" s="295" t="n">
        <v>176</v>
      </c>
      <c r="AK236" s="295" t="n">
        <v>251</v>
      </c>
      <c r="AL236" s="295" t="n">
        <v>241</v>
      </c>
      <c r="AM236" s="295" t="n">
        <v>312</v>
      </c>
      <c r="AN236" s="295" t="n">
        <v>342</v>
      </c>
      <c r="AO236" s="295" t="n">
        <v>350</v>
      </c>
      <c r="AP236" s="295" t="n">
        <v>513</v>
      </c>
      <c r="AQ236" s="310" t="n">
        <v>0</v>
      </c>
      <c r="AS236" s="295" t="s">
        <v>489</v>
      </c>
      <c r="AT236" s="295" t="n">
        <v>1442</v>
      </c>
      <c r="AU236" s="295" t="n">
        <v>30</v>
      </c>
      <c r="AV236" s="295" t="n">
        <v>12</v>
      </c>
      <c r="AW236" s="295" t="n">
        <v>16</v>
      </c>
      <c r="AX236" s="295" t="n">
        <v>58</v>
      </c>
      <c r="AY236" s="295" t="n">
        <v>0</v>
      </c>
      <c r="AZ236" s="295" t="n">
        <v>1</v>
      </c>
      <c r="BA236" s="295" t="n">
        <v>2</v>
      </c>
      <c r="BB236" s="295" t="n">
        <v>1</v>
      </c>
      <c r="BC236" s="295" t="n">
        <v>5</v>
      </c>
      <c r="BD236" s="295" t="n">
        <v>7</v>
      </c>
      <c r="BE236" s="295" t="n">
        <v>15</v>
      </c>
      <c r="BF236" s="310" t="n">
        <v>23</v>
      </c>
      <c r="BG236" s="295"/>
      <c r="BH236" s="295" t="s">
        <v>489</v>
      </c>
      <c r="BI236" s="295" t="n">
        <v>24</v>
      </c>
      <c r="BJ236" s="295" t="n">
        <v>22</v>
      </c>
      <c r="BK236" s="295" t="n">
        <v>16</v>
      </c>
      <c r="BL236" s="295" t="n">
        <v>27</v>
      </c>
      <c r="BM236" s="295" t="n">
        <v>41</v>
      </c>
      <c r="BN236" s="295" t="n">
        <v>57</v>
      </c>
      <c r="BO236" s="295" t="n">
        <v>116</v>
      </c>
      <c r="BP236" s="295" t="n">
        <v>158</v>
      </c>
      <c r="BQ236" s="295" t="n">
        <v>145</v>
      </c>
      <c r="BR236" s="295" t="n">
        <v>183</v>
      </c>
      <c r="BS236" s="295" t="n">
        <v>188</v>
      </c>
      <c r="BT236" s="295" t="n">
        <v>164</v>
      </c>
      <c r="BU236" s="295" t="n">
        <v>189</v>
      </c>
      <c r="BV236" s="310" t="n">
        <v>0</v>
      </c>
      <c r="BX236" s="295" t="s">
        <v>489</v>
      </c>
      <c r="BY236" s="295" t="n">
        <v>1264</v>
      </c>
      <c r="BZ236" s="295" t="n">
        <v>24</v>
      </c>
      <c r="CA236" s="295" t="n">
        <v>10</v>
      </c>
      <c r="CB236" s="295" t="n">
        <v>13</v>
      </c>
      <c r="CC236" s="295" t="n">
        <v>47</v>
      </c>
      <c r="CD236" s="295" t="n">
        <v>2</v>
      </c>
      <c r="CE236" s="295" t="n">
        <v>2</v>
      </c>
      <c r="CF236" s="295" t="n">
        <v>1</v>
      </c>
      <c r="CG236" s="295" t="n">
        <v>0</v>
      </c>
      <c r="CH236" s="295" t="n">
        <v>4</v>
      </c>
      <c r="CI236" s="295" t="n">
        <v>3</v>
      </c>
      <c r="CJ236" s="295" t="n">
        <v>8</v>
      </c>
      <c r="CK236" s="310" t="n">
        <v>7</v>
      </c>
      <c r="CL236" s="295"/>
      <c r="CM236" s="295" t="s">
        <v>489</v>
      </c>
      <c r="CN236" s="295" t="n">
        <v>15</v>
      </c>
      <c r="CO236" s="295" t="n">
        <v>19</v>
      </c>
      <c r="CP236" s="295" t="n">
        <v>15</v>
      </c>
      <c r="CQ236" s="295" t="n">
        <v>27</v>
      </c>
      <c r="CR236" s="295" t="n">
        <v>36</v>
      </c>
      <c r="CS236" s="295" t="n">
        <v>36</v>
      </c>
      <c r="CT236" s="295" t="n">
        <v>60</v>
      </c>
      <c r="CU236" s="295" t="n">
        <v>93</v>
      </c>
      <c r="CV236" s="295" t="n">
        <v>96</v>
      </c>
      <c r="CW236" s="295" t="n">
        <v>129</v>
      </c>
      <c r="CX236" s="295" t="n">
        <v>154</v>
      </c>
      <c r="CY236" s="295" t="n">
        <v>186</v>
      </c>
      <c r="CZ236" s="295" t="n">
        <v>324</v>
      </c>
      <c r="DA236" s="310" t="n">
        <v>0</v>
      </c>
      <c r="DD236" s="295" t="s">
        <v>490</v>
      </c>
      <c r="DE236" s="295" t="n">
        <v>5.4</v>
      </c>
      <c r="DF236" s="295" t="n">
        <v>10.3</v>
      </c>
      <c r="DG236" s="295" t="n">
        <v>0.9</v>
      </c>
      <c r="DH236" s="295" t="n">
        <v>0.3</v>
      </c>
      <c r="DI236" s="295" t="n">
        <v>0.9</v>
      </c>
      <c r="DJ236" s="295" t="n">
        <v>1.6</v>
      </c>
      <c r="DK236" s="295" t="n">
        <v>2</v>
      </c>
      <c r="DL236" s="295" t="n">
        <v>5.2</v>
      </c>
      <c r="DM236" s="295" t="n">
        <v>12.2</v>
      </c>
      <c r="DN236" s="295" t="n">
        <v>28.2</v>
      </c>
      <c r="DO236" s="310" t="n">
        <v>83.6</v>
      </c>
      <c r="DQ236" s="295" t="s">
        <v>490</v>
      </c>
      <c r="DR236" s="295" t="n">
        <v>6.6</v>
      </c>
      <c r="DS236" s="295" t="n">
        <v>13.1</v>
      </c>
      <c r="DT236" s="295" t="n">
        <v>1</v>
      </c>
      <c r="DU236" s="295" t="n">
        <v>0.2</v>
      </c>
      <c r="DV236" s="295" t="n">
        <v>1.5</v>
      </c>
      <c r="DW236" s="295" t="n">
        <v>2.2</v>
      </c>
      <c r="DX236" s="295" t="n">
        <v>2.7</v>
      </c>
      <c r="DY236" s="295" t="n">
        <v>5.9</v>
      </c>
      <c r="DZ236" s="295" t="n">
        <v>16.5</v>
      </c>
      <c r="EA236" s="295" t="n">
        <v>39</v>
      </c>
      <c r="EB236" s="310" t="n">
        <v>103.4</v>
      </c>
      <c r="ED236" s="295" t="s">
        <v>490</v>
      </c>
      <c r="EE236" s="295" t="n">
        <v>4.2</v>
      </c>
      <c r="EF236" s="295" t="n">
        <v>7.4</v>
      </c>
      <c r="EG236" s="295" t="n">
        <v>0.7</v>
      </c>
      <c r="EH236" s="295" t="n">
        <v>0.4</v>
      </c>
      <c r="EI236" s="295" t="n">
        <v>0.3</v>
      </c>
      <c r="EJ236" s="295" t="n">
        <v>1</v>
      </c>
      <c r="EK236" s="295" t="n">
        <v>1.4</v>
      </c>
      <c r="EL236" s="295" t="n">
        <v>4.4</v>
      </c>
      <c r="EM236" s="295" t="n">
        <v>7.8</v>
      </c>
      <c r="EN236" s="295" t="n">
        <v>18</v>
      </c>
      <c r="EO236" s="310" t="n">
        <v>69</v>
      </c>
      <c r="ER236" s="295" t="s">
        <v>490</v>
      </c>
      <c r="ES236" s="295" t="n">
        <v>230005</v>
      </c>
      <c r="ET236" s="295" t="n">
        <v>22066</v>
      </c>
      <c r="EU236" s="295" t="n">
        <v>21505</v>
      </c>
      <c r="EV236" s="295" t="n">
        <v>21827</v>
      </c>
      <c r="EW236" s="295" t="n">
        <v>21543</v>
      </c>
      <c r="EX236" s="295" t="n">
        <v>19275</v>
      </c>
      <c r="EY236" s="295" t="n">
        <v>16830</v>
      </c>
      <c r="EZ236" s="295" t="n">
        <v>18227</v>
      </c>
      <c r="FA236" s="295" t="n">
        <v>17462</v>
      </c>
      <c r="FB236" s="295" t="n">
        <v>15368</v>
      </c>
      <c r="FC236" s="295" t="n">
        <v>13960</v>
      </c>
      <c r="FD236" s="295" t="n">
        <v>11787</v>
      </c>
      <c r="FE236" s="295" t="n">
        <v>9393</v>
      </c>
      <c r="FF236" s="295" t="n">
        <v>6801</v>
      </c>
      <c r="FG236" s="295" t="n">
        <v>5243</v>
      </c>
      <c r="FH236" s="295" t="n">
        <v>4005</v>
      </c>
      <c r="FI236" s="295" t="n">
        <v>2599</v>
      </c>
      <c r="FJ236" s="310" t="n">
        <v>2114</v>
      </c>
      <c r="FM236" s="295" t="s">
        <v>490</v>
      </c>
      <c r="FN236" s="295" t="n">
        <v>116562</v>
      </c>
      <c r="FO236" s="295" t="n">
        <v>11229</v>
      </c>
      <c r="FP236" s="295" t="n">
        <v>10977</v>
      </c>
      <c r="FQ236" s="295" t="n">
        <v>11062</v>
      </c>
      <c r="FR236" s="295" t="n">
        <v>10881</v>
      </c>
      <c r="FS236" s="295" t="n">
        <v>9872</v>
      </c>
      <c r="FT236" s="295" t="n">
        <v>8752</v>
      </c>
      <c r="FU236" s="295" t="n">
        <v>9309</v>
      </c>
      <c r="FV236" s="295" t="n">
        <v>8716</v>
      </c>
      <c r="FW236" s="295" t="n">
        <v>7744</v>
      </c>
      <c r="FX236" s="295" t="n">
        <v>7202</v>
      </c>
      <c r="FY236" s="295" t="n">
        <v>6077</v>
      </c>
      <c r="FZ236" s="295" t="n">
        <v>4814</v>
      </c>
      <c r="GA236" s="295" t="n">
        <v>3442</v>
      </c>
      <c r="GB236" s="295" t="n">
        <v>2574</v>
      </c>
      <c r="GC236" s="295" t="n">
        <v>1909</v>
      </c>
      <c r="GD236" s="295" t="n">
        <v>1162</v>
      </c>
      <c r="GE236" s="310" t="n">
        <v>840</v>
      </c>
      <c r="GH236" s="295" t="s">
        <v>490</v>
      </c>
      <c r="GI236" s="295" t="n">
        <v>113443</v>
      </c>
      <c r="GJ236" s="295" t="n">
        <v>10837</v>
      </c>
      <c r="GK236" s="295" t="n">
        <v>10528</v>
      </c>
      <c r="GL236" s="295" t="n">
        <v>10765</v>
      </c>
      <c r="GM236" s="295" t="n">
        <v>10662</v>
      </c>
      <c r="GN236" s="295" t="n">
        <v>9403</v>
      </c>
      <c r="GO236" s="295" t="n">
        <v>8078</v>
      </c>
      <c r="GP236" s="295" t="n">
        <v>8918</v>
      </c>
      <c r="GQ236" s="295" t="n">
        <v>8746</v>
      </c>
      <c r="GR236" s="295" t="n">
        <v>7624</v>
      </c>
      <c r="GS236" s="295" t="n">
        <v>6758</v>
      </c>
      <c r="GT236" s="295" t="n">
        <v>5710</v>
      </c>
      <c r="GU236" s="295" t="n">
        <v>4579</v>
      </c>
      <c r="GV236" s="295" t="n">
        <v>3359</v>
      </c>
      <c r="GW236" s="295" t="n">
        <v>2669</v>
      </c>
      <c r="GX236" s="295" t="n">
        <v>2096</v>
      </c>
      <c r="GY236" s="295" t="n">
        <v>1437</v>
      </c>
      <c r="GZ236" s="310" t="n">
        <v>1274</v>
      </c>
      <c r="HC236" s="203" t="s">
        <v>215</v>
      </c>
      <c r="HD236" s="204" t="s">
        <v>70</v>
      </c>
      <c r="HE236" s="204" t="n">
        <v>1</v>
      </c>
      <c r="HF236" s="205" t="n">
        <f aca="false">FJ217*IC225</f>
        <v>82968.0386020968</v>
      </c>
      <c r="HG236" s="205" t="n">
        <f aca="false">AO217</f>
        <v>5434</v>
      </c>
      <c r="HH236" s="206" t="n">
        <f aca="false">HG236/HF236</f>
        <v>0.0654951001802117</v>
      </c>
      <c r="HI236" s="207" t="n">
        <f aca="false">2*HE236*HH236/(2+HE236*HH236)</f>
        <v>0.063418306026964</v>
      </c>
      <c r="HK236" s="203" t="s">
        <v>215</v>
      </c>
      <c r="HL236" s="204" t="s">
        <v>70</v>
      </c>
      <c r="HM236" s="204" t="n">
        <v>1</v>
      </c>
      <c r="HN236" s="205" t="n">
        <f aca="false">GE217*IJ225</f>
        <v>25191.4130592298</v>
      </c>
      <c r="HO236" s="205" t="n">
        <f aca="false">BT217</f>
        <v>2405</v>
      </c>
      <c r="HP236" s="206" t="n">
        <f aca="false">HO236/HN236</f>
        <v>0.0954690391660599</v>
      </c>
      <c r="HQ236" s="207" t="n">
        <f aca="false">2*HM236*HP236/(2+HM236*HP236)</f>
        <v>0.0911194939000903</v>
      </c>
      <c r="HS236" s="203" t="s">
        <v>215</v>
      </c>
      <c r="HT236" s="316" t="s">
        <v>70</v>
      </c>
      <c r="HU236" s="316" t="n">
        <v>1</v>
      </c>
      <c r="HV236" s="205" t="n">
        <f aca="false">GZ217*IL225</f>
        <v>57279.6268854714</v>
      </c>
      <c r="HW236" s="317" t="n">
        <f aca="false">CY217</f>
        <v>3028</v>
      </c>
      <c r="HX236" s="206" t="n">
        <f aca="false">HW236/HV236</f>
        <v>0.0528634728374607</v>
      </c>
      <c r="HY236" s="207" t="n">
        <f aca="false">2*HU236*HX236/(2+HU236*HX236)</f>
        <v>0.051502180770349</v>
      </c>
      <c r="HZ236" s="160" t="n">
        <f aca="false">HV236+HN236-HF236</f>
        <v>-496.998657395641</v>
      </c>
      <c r="IA236" s="160" t="n">
        <f aca="false">HW236+HO236-HG236</f>
        <v>-1</v>
      </c>
      <c r="IC236" s="0" t="n">
        <v>0.293684947213247</v>
      </c>
      <c r="ID236" s="0" t="n">
        <v>0.262327244190609</v>
      </c>
      <c r="IE236" s="0" t="n">
        <v>0.309950248756219</v>
      </c>
    </row>
    <row r="237" customFormat="false" ht="15" hidden="false" customHeight="false" outlineLevel="0" collapsed="false">
      <c r="A237" s="295" t="s">
        <v>490</v>
      </c>
      <c r="B237" s="295" t="n">
        <v>5806</v>
      </c>
      <c r="C237" s="295" t="n">
        <v>31</v>
      </c>
      <c r="D237" s="295" t="n">
        <v>916</v>
      </c>
      <c r="E237" s="295" t="n">
        <v>1588</v>
      </c>
      <c r="F237" s="295" t="n">
        <v>1471</v>
      </c>
      <c r="G237" s="295" t="n">
        <v>1095</v>
      </c>
      <c r="H237" s="295" t="n">
        <v>517</v>
      </c>
      <c r="I237" s="295" t="n">
        <v>113</v>
      </c>
      <c r="J237" s="295" t="n">
        <v>4</v>
      </c>
      <c r="K237" s="295" t="n">
        <v>0</v>
      </c>
      <c r="L237" s="310" t="n">
        <v>71</v>
      </c>
      <c r="N237" s="295" t="s">
        <v>490</v>
      </c>
      <c r="O237" s="295" t="n">
        <v>1236</v>
      </c>
      <c r="P237" s="295" t="n">
        <v>35</v>
      </c>
      <c r="Q237" s="295" t="n">
        <v>11</v>
      </c>
      <c r="R237" s="295" t="n">
        <v>14</v>
      </c>
      <c r="S237" s="295" t="n">
        <v>60</v>
      </c>
      <c r="T237" s="295" t="n">
        <v>11</v>
      </c>
      <c r="U237" s="295" t="n">
        <v>1</v>
      </c>
      <c r="V237" s="295" t="n">
        <v>1</v>
      </c>
      <c r="W237" s="295" t="n">
        <v>2</v>
      </c>
      <c r="X237" s="295" t="n">
        <v>6</v>
      </c>
      <c r="Y237" s="295" t="n">
        <v>7</v>
      </c>
      <c r="Z237" s="295" t="n">
        <v>11</v>
      </c>
      <c r="AA237" s="310" t="n">
        <v>27</v>
      </c>
      <c r="AB237" s="295"/>
      <c r="AC237" s="295" t="s">
        <v>490</v>
      </c>
      <c r="AD237" s="295" t="n">
        <v>29</v>
      </c>
      <c r="AE237" s="295" t="n">
        <v>27</v>
      </c>
      <c r="AF237" s="295" t="n">
        <v>27</v>
      </c>
      <c r="AG237" s="295" t="n">
        <v>40</v>
      </c>
      <c r="AH237" s="295" t="n">
        <v>46</v>
      </c>
      <c r="AI237" s="295" t="n">
        <v>87</v>
      </c>
      <c r="AJ237" s="295" t="n">
        <v>95</v>
      </c>
      <c r="AK237" s="295" t="n">
        <v>103</v>
      </c>
      <c r="AL237" s="295" t="n">
        <v>133</v>
      </c>
      <c r="AM237" s="295" t="n">
        <v>128</v>
      </c>
      <c r="AN237" s="295" t="n">
        <v>135</v>
      </c>
      <c r="AO237" s="295" t="n">
        <v>114</v>
      </c>
      <c r="AP237" s="295" t="n">
        <v>145</v>
      </c>
      <c r="AQ237" s="310" t="n">
        <v>1</v>
      </c>
      <c r="AS237" s="295" t="s">
        <v>490</v>
      </c>
      <c r="AT237" s="295" t="n">
        <v>765</v>
      </c>
      <c r="AU237" s="295" t="n">
        <v>21</v>
      </c>
      <c r="AV237" s="295" t="n">
        <v>7</v>
      </c>
      <c r="AW237" s="295" t="n">
        <v>11</v>
      </c>
      <c r="AX237" s="295" t="n">
        <v>39</v>
      </c>
      <c r="AY237" s="295" t="n">
        <v>6</v>
      </c>
      <c r="AZ237" s="295" t="n">
        <v>0</v>
      </c>
      <c r="BA237" s="295" t="n">
        <v>1</v>
      </c>
      <c r="BB237" s="295" t="n">
        <v>2</v>
      </c>
      <c r="BC237" s="295" t="n">
        <v>2</v>
      </c>
      <c r="BD237" s="295" t="n">
        <v>3</v>
      </c>
      <c r="BE237" s="295" t="n">
        <v>8</v>
      </c>
      <c r="BF237" s="310" t="n">
        <v>24</v>
      </c>
      <c r="BG237" s="295"/>
      <c r="BH237" s="295" t="s">
        <v>490</v>
      </c>
      <c r="BI237" s="295" t="n">
        <v>19</v>
      </c>
      <c r="BJ237" s="295" t="n">
        <v>20</v>
      </c>
      <c r="BK237" s="295" t="n">
        <v>19</v>
      </c>
      <c r="BL237" s="295" t="n">
        <v>25</v>
      </c>
      <c r="BM237" s="295" t="n">
        <v>27</v>
      </c>
      <c r="BN237" s="295" t="n">
        <v>51</v>
      </c>
      <c r="BO237" s="295" t="n">
        <v>59</v>
      </c>
      <c r="BP237" s="295" t="n">
        <v>77</v>
      </c>
      <c r="BQ237" s="295" t="n">
        <v>91</v>
      </c>
      <c r="BR237" s="295" t="n">
        <v>84</v>
      </c>
      <c r="BS237" s="295" t="n">
        <v>78</v>
      </c>
      <c r="BT237" s="295" t="n">
        <v>67</v>
      </c>
      <c r="BU237" s="295" t="n">
        <v>62</v>
      </c>
      <c r="BV237" s="310" t="n">
        <v>1</v>
      </c>
      <c r="BX237" s="295" t="s">
        <v>490</v>
      </c>
      <c r="BY237" s="295" t="n">
        <v>471</v>
      </c>
      <c r="BZ237" s="295" t="n">
        <v>14</v>
      </c>
      <c r="CA237" s="295" t="n">
        <v>4</v>
      </c>
      <c r="CB237" s="295" t="n">
        <v>3</v>
      </c>
      <c r="CC237" s="295" t="n">
        <v>21</v>
      </c>
      <c r="CD237" s="295" t="n">
        <v>5</v>
      </c>
      <c r="CE237" s="295" t="n">
        <v>1</v>
      </c>
      <c r="CF237" s="295" t="n">
        <v>0</v>
      </c>
      <c r="CG237" s="295" t="n">
        <v>0</v>
      </c>
      <c r="CH237" s="295" t="n">
        <v>4</v>
      </c>
      <c r="CI237" s="295" t="n">
        <v>4</v>
      </c>
      <c r="CJ237" s="295" t="n">
        <v>3</v>
      </c>
      <c r="CK237" s="310" t="n">
        <v>3</v>
      </c>
      <c r="CL237" s="295"/>
      <c r="CM237" s="295" t="s">
        <v>490</v>
      </c>
      <c r="CN237" s="295" t="n">
        <v>10</v>
      </c>
      <c r="CO237" s="295" t="n">
        <v>7</v>
      </c>
      <c r="CP237" s="295" t="n">
        <v>8</v>
      </c>
      <c r="CQ237" s="295" t="n">
        <v>15</v>
      </c>
      <c r="CR237" s="295" t="n">
        <v>19</v>
      </c>
      <c r="CS237" s="295" t="n">
        <v>36</v>
      </c>
      <c r="CT237" s="295" t="n">
        <v>36</v>
      </c>
      <c r="CU237" s="295" t="n">
        <v>26</v>
      </c>
      <c r="CV237" s="295" t="n">
        <v>42</v>
      </c>
      <c r="CW237" s="295" t="n">
        <v>44</v>
      </c>
      <c r="CX237" s="295" t="n">
        <v>57</v>
      </c>
      <c r="CY237" s="295" t="n">
        <v>47</v>
      </c>
      <c r="CZ237" s="295" t="n">
        <v>83</v>
      </c>
      <c r="DA237" s="310" t="n">
        <v>0</v>
      </c>
      <c r="DD237" s="295" t="s">
        <v>491</v>
      </c>
      <c r="DE237" s="295" t="n">
        <v>8.5</v>
      </c>
      <c r="DF237" s="295" t="n">
        <v>11.1</v>
      </c>
      <c r="DG237" s="295" t="n">
        <v>0.5</v>
      </c>
      <c r="DH237" s="295" t="n">
        <v>0.3</v>
      </c>
      <c r="DI237" s="295" t="n">
        <v>1</v>
      </c>
      <c r="DJ237" s="295" t="n">
        <v>1.1</v>
      </c>
      <c r="DK237" s="295" t="n">
        <v>1.9</v>
      </c>
      <c r="DL237" s="295" t="n">
        <v>5</v>
      </c>
      <c r="DM237" s="295" t="n">
        <v>11.4</v>
      </c>
      <c r="DN237" s="295" t="n">
        <v>24</v>
      </c>
      <c r="DO237" s="310" t="n">
        <v>86.2</v>
      </c>
      <c r="DQ237" s="295" t="s">
        <v>491</v>
      </c>
      <c r="DR237" s="295" t="n">
        <v>9</v>
      </c>
      <c r="DS237" s="295" t="n">
        <v>12.7</v>
      </c>
      <c r="DT237" s="295" t="n">
        <v>0.5</v>
      </c>
      <c r="DU237" s="295" t="n">
        <v>0.4</v>
      </c>
      <c r="DV237" s="295" t="n">
        <v>1.5</v>
      </c>
      <c r="DW237" s="295" t="n">
        <v>1.5</v>
      </c>
      <c r="DX237" s="295" t="n">
        <v>2.3</v>
      </c>
      <c r="DY237" s="295" t="n">
        <v>6.5</v>
      </c>
      <c r="DZ237" s="295" t="n">
        <v>15.5</v>
      </c>
      <c r="EA237" s="295" t="n">
        <v>34.3</v>
      </c>
      <c r="EB237" s="310" t="n">
        <v>106.1</v>
      </c>
      <c r="ED237" s="295" t="s">
        <v>491</v>
      </c>
      <c r="EE237" s="295" t="n">
        <v>7.9</v>
      </c>
      <c r="EF237" s="295" t="n">
        <v>9.2</v>
      </c>
      <c r="EG237" s="295" t="n">
        <v>0.5</v>
      </c>
      <c r="EH237" s="295" t="n">
        <v>0.2</v>
      </c>
      <c r="EI237" s="295" t="n">
        <v>0.5</v>
      </c>
      <c r="EJ237" s="295" t="n">
        <v>0.7</v>
      </c>
      <c r="EK237" s="295" t="n">
        <v>1.5</v>
      </c>
      <c r="EL237" s="295" t="n">
        <v>3.5</v>
      </c>
      <c r="EM237" s="295" t="n">
        <v>7.6</v>
      </c>
      <c r="EN237" s="295" t="n">
        <v>16</v>
      </c>
      <c r="EO237" s="310" t="n">
        <v>76.1</v>
      </c>
      <c r="ER237" s="295" t="s">
        <v>491</v>
      </c>
      <c r="ES237" s="295" t="n">
        <v>3264095</v>
      </c>
      <c r="ET237" s="295" t="n">
        <v>252309</v>
      </c>
      <c r="EU237" s="295" t="n">
        <v>247810</v>
      </c>
      <c r="EV237" s="295" t="n">
        <v>258062</v>
      </c>
      <c r="EW237" s="295" t="n">
        <v>269951</v>
      </c>
      <c r="EX237" s="295" t="n">
        <v>274411</v>
      </c>
      <c r="EY237" s="295" t="n">
        <v>272776</v>
      </c>
      <c r="EZ237" s="295" t="n">
        <v>259584</v>
      </c>
      <c r="FA237" s="295" t="n">
        <v>203416</v>
      </c>
      <c r="FB237" s="295" t="n">
        <v>186126</v>
      </c>
      <c r="FC237" s="295" t="n">
        <v>183350</v>
      </c>
      <c r="FD237" s="295" t="n">
        <v>172639</v>
      </c>
      <c r="FE237" s="295" t="n">
        <v>159947</v>
      </c>
      <c r="FF237" s="295" t="n">
        <v>138117</v>
      </c>
      <c r="FG237" s="295" t="n">
        <v>117343</v>
      </c>
      <c r="FH237" s="295" t="n">
        <v>99431</v>
      </c>
      <c r="FI237" s="295" t="n">
        <v>79402</v>
      </c>
      <c r="FJ237" s="310" t="n">
        <v>89421</v>
      </c>
      <c r="FM237" s="295" t="s">
        <v>491</v>
      </c>
      <c r="FN237" s="295" t="n">
        <v>1592159</v>
      </c>
      <c r="FO237" s="295" t="n">
        <v>128449</v>
      </c>
      <c r="FP237" s="295" t="n">
        <v>126005</v>
      </c>
      <c r="FQ237" s="295" t="n">
        <v>130988</v>
      </c>
      <c r="FR237" s="295" t="n">
        <v>136928</v>
      </c>
      <c r="FS237" s="295" t="n">
        <v>139293</v>
      </c>
      <c r="FT237" s="295" t="n">
        <v>138421</v>
      </c>
      <c r="FU237" s="295" t="n">
        <v>130958</v>
      </c>
      <c r="FV237" s="295" t="n">
        <v>101992</v>
      </c>
      <c r="FW237" s="295" t="n">
        <v>92895</v>
      </c>
      <c r="FX237" s="295" t="n">
        <v>90272</v>
      </c>
      <c r="FY237" s="295" t="n">
        <v>83062</v>
      </c>
      <c r="FZ237" s="295" t="n">
        <v>76764</v>
      </c>
      <c r="GA237" s="295" t="n">
        <v>64409</v>
      </c>
      <c r="GB237" s="295" t="n">
        <v>52843</v>
      </c>
      <c r="GC237" s="295" t="n">
        <v>41751</v>
      </c>
      <c r="GD237" s="295" t="n">
        <v>29922</v>
      </c>
      <c r="GE237" s="310" t="n">
        <v>27207</v>
      </c>
      <c r="GH237" s="295" t="s">
        <v>491</v>
      </c>
      <c r="GI237" s="295" t="n">
        <v>1671936</v>
      </c>
      <c r="GJ237" s="295" t="n">
        <v>123860</v>
      </c>
      <c r="GK237" s="295" t="n">
        <v>121805</v>
      </c>
      <c r="GL237" s="295" t="n">
        <v>127074</v>
      </c>
      <c r="GM237" s="295" t="n">
        <v>133023</v>
      </c>
      <c r="GN237" s="295" t="n">
        <v>135118</v>
      </c>
      <c r="GO237" s="295" t="n">
        <v>134355</v>
      </c>
      <c r="GP237" s="295" t="n">
        <v>128626</v>
      </c>
      <c r="GQ237" s="295" t="n">
        <v>101424</v>
      </c>
      <c r="GR237" s="295" t="n">
        <v>93231</v>
      </c>
      <c r="GS237" s="295" t="n">
        <v>93078</v>
      </c>
      <c r="GT237" s="295" t="n">
        <v>89577</v>
      </c>
      <c r="GU237" s="295" t="n">
        <v>83183</v>
      </c>
      <c r="GV237" s="295" t="n">
        <v>73708</v>
      </c>
      <c r="GW237" s="295" t="n">
        <v>64500</v>
      </c>
      <c r="GX237" s="295" t="n">
        <v>57680</v>
      </c>
      <c r="GY237" s="295" t="n">
        <v>49480</v>
      </c>
      <c r="GZ237" s="310" t="n">
        <v>62214</v>
      </c>
      <c r="HC237" s="196" t="s">
        <v>216</v>
      </c>
      <c r="HD237" s="197" t="s">
        <v>71</v>
      </c>
      <c r="HE237" s="197" t="n">
        <v>1</v>
      </c>
      <c r="HF237" s="198" t="n">
        <f aca="false">FJ217*IC226</f>
        <v>44004.3389166251</v>
      </c>
      <c r="HG237" s="198" t="n">
        <f aca="false">AP217*IC235</f>
        <v>6262.96433729917</v>
      </c>
      <c r="HH237" s="199" t="n">
        <f aca="false">HG237/HF237</f>
        <v>0.142326063553996</v>
      </c>
      <c r="HI237" s="200" t="n">
        <f aca="false">2*HE237*HH237/(2+HE237*HH237)</f>
        <v>0.13287058956645</v>
      </c>
      <c r="HK237" s="196" t="s">
        <v>216</v>
      </c>
      <c r="HL237" s="197" t="s">
        <v>71</v>
      </c>
      <c r="HM237" s="197" t="n">
        <v>1</v>
      </c>
      <c r="HN237" s="198" t="n">
        <f aca="false">GE217*IJ226</f>
        <v>11744.3852497037</v>
      </c>
      <c r="HO237" s="198" t="n">
        <f aca="false">BU217*ID235</f>
        <v>2130.04926537908</v>
      </c>
      <c r="HP237" s="199" t="n">
        <f aca="false">HO237/HN237</f>
        <v>0.181367455178876</v>
      </c>
      <c r="HQ237" s="200" t="n">
        <f aca="false">2*HM237*HP237/(2+HM237*HP237)</f>
        <v>0.166287852831291</v>
      </c>
      <c r="HS237" s="196" t="s">
        <v>216</v>
      </c>
      <c r="HT237" s="313" t="s">
        <v>71</v>
      </c>
      <c r="HU237" s="313" t="n">
        <v>1</v>
      </c>
      <c r="HV237" s="198" t="n">
        <f aca="false">GZ217*IL226</f>
        <v>32415.7948928682</v>
      </c>
      <c r="HW237" s="314" t="n">
        <f aca="false">CZ217*IE235</f>
        <v>4088.02198100407</v>
      </c>
      <c r="HX237" s="199" t="n">
        <f aca="false">HW237/HV237</f>
        <v>0.126112038730338</v>
      </c>
      <c r="HY237" s="200" t="n">
        <f aca="false">2*HU237*HX237/(2+HU237*HX237)</f>
        <v>0.11863160212916</v>
      </c>
      <c r="HZ237" s="160" t="n">
        <f aca="false">HV237+HN237-HF237</f>
        <v>155.841225946744</v>
      </c>
      <c r="IA237" s="160" t="n">
        <f aca="false">HW237+HO237-HG237</f>
        <v>-44.8930909160126</v>
      </c>
      <c r="IC237" s="0" t="n">
        <v>0.102372053546168</v>
      </c>
      <c r="ID237" s="0" t="n">
        <v>0.0678379910188778</v>
      </c>
      <c r="IE237" s="0" t="n">
        <v>0.120284938941655</v>
      </c>
    </row>
    <row r="238" customFormat="false" ht="15" hidden="false" customHeight="false" outlineLevel="0" collapsed="false">
      <c r="A238" s="295" t="s">
        <v>491</v>
      </c>
      <c r="B238" s="295" t="n">
        <v>53830</v>
      </c>
      <c r="C238" s="295" t="n">
        <v>374</v>
      </c>
      <c r="D238" s="295" t="n">
        <v>9374</v>
      </c>
      <c r="E238" s="295" t="n">
        <v>12280</v>
      </c>
      <c r="F238" s="295" t="n">
        <v>13131</v>
      </c>
      <c r="G238" s="295" t="n">
        <v>11710</v>
      </c>
      <c r="H238" s="295" t="n">
        <v>5632</v>
      </c>
      <c r="I238" s="295" t="n">
        <v>1188</v>
      </c>
      <c r="J238" s="295" t="n">
        <v>69</v>
      </c>
      <c r="K238" s="295" t="n">
        <v>2</v>
      </c>
      <c r="L238" s="310" t="n">
        <v>70</v>
      </c>
      <c r="N238" s="295" t="s">
        <v>491</v>
      </c>
      <c r="O238" s="295" t="n">
        <v>27666</v>
      </c>
      <c r="P238" s="295" t="n">
        <v>261</v>
      </c>
      <c r="Q238" s="295" t="n">
        <v>127</v>
      </c>
      <c r="R238" s="295" t="n">
        <v>207</v>
      </c>
      <c r="S238" s="295" t="n">
        <v>595</v>
      </c>
      <c r="T238" s="295" t="n">
        <v>51</v>
      </c>
      <c r="U238" s="295" t="n">
        <v>23</v>
      </c>
      <c r="V238" s="295" t="n">
        <v>16</v>
      </c>
      <c r="W238" s="295" t="n">
        <v>8</v>
      </c>
      <c r="X238" s="295" t="n">
        <v>66</v>
      </c>
      <c r="Y238" s="295" t="n">
        <v>89</v>
      </c>
      <c r="Z238" s="295" t="n">
        <v>260</v>
      </c>
      <c r="AA238" s="310" t="n">
        <v>290</v>
      </c>
      <c r="AB238" s="295"/>
      <c r="AC238" s="295" t="s">
        <v>491</v>
      </c>
      <c r="AD238" s="295" t="n">
        <v>280</v>
      </c>
      <c r="AE238" s="295" t="n">
        <v>306</v>
      </c>
      <c r="AF238" s="295" t="n">
        <v>333</v>
      </c>
      <c r="AG238" s="295" t="n">
        <v>411</v>
      </c>
      <c r="AH238" s="295" t="n">
        <v>672</v>
      </c>
      <c r="AI238" s="295" t="n">
        <v>1101</v>
      </c>
      <c r="AJ238" s="295" t="n">
        <v>1479</v>
      </c>
      <c r="AK238" s="295" t="n">
        <v>1912</v>
      </c>
      <c r="AL238" s="295" t="n">
        <v>2396</v>
      </c>
      <c r="AM238" s="295" t="n">
        <v>2809</v>
      </c>
      <c r="AN238" s="295" t="n">
        <v>3614</v>
      </c>
      <c r="AO238" s="295" t="n">
        <v>4261</v>
      </c>
      <c r="AP238" s="295" t="n">
        <v>6683</v>
      </c>
      <c r="AQ238" s="310" t="n">
        <v>11</v>
      </c>
      <c r="AS238" s="295" t="s">
        <v>491</v>
      </c>
      <c r="AT238" s="295" t="n">
        <v>14399</v>
      </c>
      <c r="AU238" s="295" t="n">
        <v>159</v>
      </c>
      <c r="AV238" s="295" t="n">
        <v>72</v>
      </c>
      <c r="AW238" s="295" t="n">
        <v>123</v>
      </c>
      <c r="AX238" s="295" t="n">
        <v>354</v>
      </c>
      <c r="AY238" s="295" t="n">
        <v>27</v>
      </c>
      <c r="AZ238" s="295" t="n">
        <v>15</v>
      </c>
      <c r="BA238" s="295" t="n">
        <v>9</v>
      </c>
      <c r="BB238" s="295" t="n">
        <v>2</v>
      </c>
      <c r="BC238" s="295" t="n">
        <v>36</v>
      </c>
      <c r="BD238" s="295" t="n">
        <v>62</v>
      </c>
      <c r="BE238" s="295" t="n">
        <v>195</v>
      </c>
      <c r="BF238" s="310" t="n">
        <v>215</v>
      </c>
      <c r="BG238" s="295"/>
      <c r="BH238" s="295" t="s">
        <v>491</v>
      </c>
      <c r="BI238" s="295" t="n">
        <v>202</v>
      </c>
      <c r="BJ238" s="295" t="n">
        <v>195</v>
      </c>
      <c r="BK238" s="295" t="n">
        <v>203</v>
      </c>
      <c r="BL238" s="295" t="n">
        <v>247</v>
      </c>
      <c r="BM238" s="295" t="n">
        <v>426</v>
      </c>
      <c r="BN238" s="295" t="n">
        <v>703</v>
      </c>
      <c r="BO238" s="295" t="n">
        <v>984</v>
      </c>
      <c r="BP238" s="295" t="n">
        <v>1209</v>
      </c>
      <c r="BQ238" s="295" t="n">
        <v>1556</v>
      </c>
      <c r="BR238" s="295" t="n">
        <v>1689</v>
      </c>
      <c r="BS238" s="295" t="n">
        <v>1957</v>
      </c>
      <c r="BT238" s="295" t="n">
        <v>1943</v>
      </c>
      <c r="BU238" s="295" t="n">
        <v>2161</v>
      </c>
      <c r="BV238" s="310" t="n">
        <v>9</v>
      </c>
      <c r="BX238" s="295" t="s">
        <v>491</v>
      </c>
      <c r="BY238" s="295" t="n">
        <v>13263</v>
      </c>
      <c r="BZ238" s="295" t="n">
        <v>101</v>
      </c>
      <c r="CA238" s="295" t="n">
        <v>55</v>
      </c>
      <c r="CB238" s="295" t="n">
        <v>84</v>
      </c>
      <c r="CC238" s="295" t="n">
        <v>240</v>
      </c>
      <c r="CD238" s="295" t="n">
        <v>24</v>
      </c>
      <c r="CE238" s="295" t="n">
        <v>8</v>
      </c>
      <c r="CF238" s="295" t="n">
        <v>7</v>
      </c>
      <c r="CG238" s="295" t="n">
        <v>6</v>
      </c>
      <c r="CH238" s="295" t="n">
        <v>30</v>
      </c>
      <c r="CI238" s="295" t="n">
        <v>27</v>
      </c>
      <c r="CJ238" s="295" t="n">
        <v>65</v>
      </c>
      <c r="CK238" s="310" t="n">
        <v>75</v>
      </c>
      <c r="CL238" s="295"/>
      <c r="CM238" s="295" t="s">
        <v>491</v>
      </c>
      <c r="CN238" s="295" t="n">
        <v>78</v>
      </c>
      <c r="CO238" s="295" t="n">
        <v>111</v>
      </c>
      <c r="CP238" s="295" t="n">
        <v>130</v>
      </c>
      <c r="CQ238" s="295" t="n">
        <v>164</v>
      </c>
      <c r="CR238" s="295" t="n">
        <v>246</v>
      </c>
      <c r="CS238" s="295" t="n">
        <v>398</v>
      </c>
      <c r="CT238" s="295" t="n">
        <v>495</v>
      </c>
      <c r="CU238" s="295" t="n">
        <v>703</v>
      </c>
      <c r="CV238" s="295" t="n">
        <v>839</v>
      </c>
      <c r="CW238" s="295" t="n">
        <v>1120</v>
      </c>
      <c r="CX238" s="295" t="n">
        <v>1657</v>
      </c>
      <c r="CY238" s="295" t="n">
        <v>2318</v>
      </c>
      <c r="CZ238" s="295" t="n">
        <v>4520</v>
      </c>
      <c r="DA238" s="310" t="n">
        <v>2</v>
      </c>
      <c r="DD238" s="295" t="s">
        <v>493</v>
      </c>
      <c r="DE238" s="295" t="n">
        <v>6.3</v>
      </c>
      <c r="DF238" s="295" t="n">
        <v>12.1</v>
      </c>
      <c r="DG238" s="295" t="n">
        <v>0.9</v>
      </c>
      <c r="DH238" s="295" t="n">
        <v>0.4</v>
      </c>
      <c r="DI238" s="295" t="n">
        <v>0.9</v>
      </c>
      <c r="DJ238" s="295" t="n">
        <v>1.3</v>
      </c>
      <c r="DK238" s="295" t="n">
        <v>1.8</v>
      </c>
      <c r="DL238" s="295" t="n">
        <v>5.1</v>
      </c>
      <c r="DM238" s="295" t="n">
        <v>12.4</v>
      </c>
      <c r="DN238" s="295" t="n">
        <v>26.7</v>
      </c>
      <c r="DO238" s="310" t="n">
        <v>96.2</v>
      </c>
      <c r="DQ238" s="295" t="s">
        <v>493</v>
      </c>
      <c r="DR238" s="295" t="n">
        <v>7.1</v>
      </c>
      <c r="DS238" s="295" t="n">
        <v>13.2</v>
      </c>
      <c r="DT238" s="295" t="n">
        <v>0.9</v>
      </c>
      <c r="DU238" s="295" t="n">
        <v>0.4</v>
      </c>
      <c r="DV238" s="295" t="n">
        <v>1.1</v>
      </c>
      <c r="DW238" s="295" t="n">
        <v>1.6</v>
      </c>
      <c r="DX238" s="295" t="n">
        <v>2.2</v>
      </c>
      <c r="DY238" s="295" t="n">
        <v>6.6</v>
      </c>
      <c r="DZ238" s="295" t="n">
        <v>16.3</v>
      </c>
      <c r="EA238" s="295" t="n">
        <v>35.9</v>
      </c>
      <c r="EB238" s="310" t="n">
        <v>108.9</v>
      </c>
      <c r="ED238" s="295" t="s">
        <v>493</v>
      </c>
      <c r="EE238" s="295" t="n">
        <v>5.4</v>
      </c>
      <c r="EF238" s="295" t="n">
        <v>11</v>
      </c>
      <c r="EG238" s="295" t="n">
        <v>0.9</v>
      </c>
      <c r="EH238" s="295" t="n">
        <v>0.4</v>
      </c>
      <c r="EI238" s="295" t="n">
        <v>0.7</v>
      </c>
      <c r="EJ238" s="295" t="n">
        <v>1</v>
      </c>
      <c r="EK238" s="295" t="n">
        <v>1.3</v>
      </c>
      <c r="EL238" s="295" t="n">
        <v>3.6</v>
      </c>
      <c r="EM238" s="295" t="n">
        <v>8.3</v>
      </c>
      <c r="EN238" s="295" t="n">
        <v>18.5</v>
      </c>
      <c r="EO238" s="310" t="n">
        <v>87</v>
      </c>
      <c r="ER238" s="295" t="s">
        <v>526</v>
      </c>
      <c r="ES238" s="295" t="n">
        <v>874519</v>
      </c>
      <c r="ET238" s="295" t="n">
        <v>78953</v>
      </c>
      <c r="EU238" s="295" t="n">
        <v>80514</v>
      </c>
      <c r="EV238" s="295" t="n">
        <v>97125</v>
      </c>
      <c r="EW238" s="295" t="n">
        <v>93979</v>
      </c>
      <c r="EX238" s="295" t="n">
        <v>80725</v>
      </c>
      <c r="EY238" s="295" t="n">
        <v>71786</v>
      </c>
      <c r="EZ238" s="295" t="n">
        <v>66488</v>
      </c>
      <c r="FA238" s="295" t="n">
        <v>53475</v>
      </c>
      <c r="FB238" s="295" t="n">
        <v>45761</v>
      </c>
      <c r="FC238" s="295" t="n">
        <v>42137</v>
      </c>
      <c r="FD238" s="295" t="n">
        <v>38970</v>
      </c>
      <c r="FE238" s="295" t="n">
        <v>34481</v>
      </c>
      <c r="FF238" s="295" t="n">
        <v>27365</v>
      </c>
      <c r="FG238" s="295" t="n">
        <v>21744</v>
      </c>
      <c r="FH238" s="295" t="n">
        <v>17523</v>
      </c>
      <c r="FI238" s="295" t="n">
        <v>12316</v>
      </c>
      <c r="FJ238" s="310" t="n">
        <v>11177</v>
      </c>
      <c r="FM238" s="295" t="s">
        <v>526</v>
      </c>
      <c r="FN238" s="295" t="n">
        <v>441872</v>
      </c>
      <c r="FO238" s="295" t="n">
        <v>39969</v>
      </c>
      <c r="FP238" s="295" t="n">
        <v>40716</v>
      </c>
      <c r="FQ238" s="295" t="n">
        <v>49289</v>
      </c>
      <c r="FR238" s="295" t="n">
        <v>47922</v>
      </c>
      <c r="FS238" s="295" t="n">
        <v>41604</v>
      </c>
      <c r="FT238" s="295" t="n">
        <v>37018</v>
      </c>
      <c r="FU238" s="295" t="n">
        <v>33610</v>
      </c>
      <c r="FV238" s="295" t="n">
        <v>27173</v>
      </c>
      <c r="FW238" s="295" t="n">
        <v>23494</v>
      </c>
      <c r="FX238" s="295" t="n">
        <v>21338</v>
      </c>
      <c r="FY238" s="295" t="n">
        <v>19625</v>
      </c>
      <c r="FZ238" s="295" t="n">
        <v>17779</v>
      </c>
      <c r="GA238" s="295" t="n">
        <v>13862</v>
      </c>
      <c r="GB238" s="295" t="n">
        <v>10512</v>
      </c>
      <c r="GC238" s="295" t="n">
        <v>8082</v>
      </c>
      <c r="GD238" s="295" t="n">
        <v>5408</v>
      </c>
      <c r="GE238" s="310" t="n">
        <v>4471</v>
      </c>
      <c r="GH238" s="295" t="s">
        <v>526</v>
      </c>
      <c r="GI238" s="295" t="n">
        <v>432647</v>
      </c>
      <c r="GJ238" s="295" t="n">
        <v>38984</v>
      </c>
      <c r="GK238" s="295" t="n">
        <v>39798</v>
      </c>
      <c r="GL238" s="295" t="n">
        <v>47836</v>
      </c>
      <c r="GM238" s="295" t="n">
        <v>46057</v>
      </c>
      <c r="GN238" s="295" t="n">
        <v>39121</v>
      </c>
      <c r="GO238" s="295" t="n">
        <v>34768</v>
      </c>
      <c r="GP238" s="295" t="n">
        <v>32878</v>
      </c>
      <c r="GQ238" s="295" t="n">
        <v>26302</v>
      </c>
      <c r="GR238" s="295" t="n">
        <v>22267</v>
      </c>
      <c r="GS238" s="295" t="n">
        <v>20799</v>
      </c>
      <c r="GT238" s="295" t="n">
        <v>19345</v>
      </c>
      <c r="GU238" s="295" t="n">
        <v>16702</v>
      </c>
      <c r="GV238" s="295" t="n">
        <v>13503</v>
      </c>
      <c r="GW238" s="295" t="n">
        <v>11232</v>
      </c>
      <c r="GX238" s="295" t="n">
        <v>9441</v>
      </c>
      <c r="GY238" s="295" t="n">
        <v>6908</v>
      </c>
      <c r="GZ238" s="310" t="n">
        <v>6706</v>
      </c>
      <c r="HC238" s="203" t="n">
        <v>90</v>
      </c>
      <c r="HD238" s="204" t="s">
        <v>72</v>
      </c>
      <c r="HE238" s="204" t="n">
        <v>1</v>
      </c>
      <c r="HF238" s="205" t="n">
        <f aca="false">FJ217*IC227</f>
        <v>15350.0141487768</v>
      </c>
      <c r="HG238" s="205" t="n">
        <f aca="false">AP217*IC236</f>
        <v>3140.07945560403</v>
      </c>
      <c r="HH238" s="206" t="n">
        <f aca="false">HG238/HF238</f>
        <v>0.204565248290292</v>
      </c>
      <c r="HI238" s="207" t="n">
        <f aca="false">2*HE238*HH238/(2+HE238*HH238)</f>
        <v>0.185583301241765</v>
      </c>
      <c r="HK238" s="203" t="n">
        <v>90</v>
      </c>
      <c r="HL238" s="204" t="s">
        <v>72</v>
      </c>
      <c r="HM238" s="204" t="n">
        <v>1</v>
      </c>
      <c r="HN238" s="205" t="n">
        <f aca="false">GE217*IJ227</f>
        <v>3421.97403069871</v>
      </c>
      <c r="HO238" s="205" t="n">
        <f aca="false">BU217*ID236</f>
        <v>850.464925665955</v>
      </c>
      <c r="HP238" s="206" t="n">
        <f aca="false">HO238/HN238</f>
        <v>0.248530502580203</v>
      </c>
      <c r="HQ238" s="207" t="n">
        <f aca="false">2*HM238*HP238/(2+HM238*HP238)</f>
        <v>0.221060379029782</v>
      </c>
      <c r="HS238" s="203" t="s">
        <v>358</v>
      </c>
      <c r="HT238" s="316" t="s">
        <v>72</v>
      </c>
      <c r="HU238" s="316" t="n">
        <v>1</v>
      </c>
      <c r="HV238" s="205" t="n">
        <f aca="false">GZ217*IL227</f>
        <v>12157.4916719894</v>
      </c>
      <c r="HW238" s="317" t="n">
        <f aca="false">CZ217*IE236</f>
        <v>2308.81940298507</v>
      </c>
      <c r="HX238" s="206" t="n">
        <f aca="false">HW238/HV238</f>
        <v>0.189909190586126</v>
      </c>
      <c r="HY238" s="207" t="n">
        <f aca="false">2*HU238*HX238/(2+HU238*HX238)</f>
        <v>0.173440242547498</v>
      </c>
      <c r="HZ238" s="160" t="n">
        <f aca="false">HV238+HN238-HF238</f>
        <v>229.451553911262</v>
      </c>
      <c r="IA238" s="160" t="n">
        <f aca="false">HW238+HO238-HG238</f>
        <v>19.2048730469969</v>
      </c>
      <c r="IC238" s="319" t="n">
        <v>0.0181812767097994</v>
      </c>
      <c r="ID238" s="320" t="n">
        <v>0.0128177180973972</v>
      </c>
      <c r="IE238" s="0" t="n">
        <v>0.0209633649932157</v>
      </c>
    </row>
    <row r="239" customFormat="false" ht="15" hidden="false" customHeight="false" outlineLevel="0" collapsed="false">
      <c r="A239" s="295" t="s">
        <v>493</v>
      </c>
      <c r="B239" s="295" t="n">
        <v>19129</v>
      </c>
      <c r="C239" s="295" t="n">
        <v>134</v>
      </c>
      <c r="D239" s="295" t="n">
        <v>3733</v>
      </c>
      <c r="E239" s="295" t="n">
        <v>4933</v>
      </c>
      <c r="F239" s="295" t="n">
        <v>4474</v>
      </c>
      <c r="G239" s="295" t="n">
        <v>3432</v>
      </c>
      <c r="H239" s="295" t="n">
        <v>1658</v>
      </c>
      <c r="I239" s="295" t="n">
        <v>434</v>
      </c>
      <c r="J239" s="295" t="n">
        <v>33</v>
      </c>
      <c r="K239" s="295" t="n">
        <v>4</v>
      </c>
      <c r="L239" s="310" t="n">
        <v>294</v>
      </c>
      <c r="N239" s="295" t="s">
        <v>493</v>
      </c>
      <c r="O239" s="295" t="n">
        <v>5467</v>
      </c>
      <c r="P239" s="295" t="n">
        <v>99</v>
      </c>
      <c r="Q239" s="295" t="n">
        <v>40</v>
      </c>
      <c r="R239" s="295" t="n">
        <v>93</v>
      </c>
      <c r="S239" s="295" t="n">
        <v>232</v>
      </c>
      <c r="T239" s="295" t="n">
        <v>20</v>
      </c>
      <c r="U239" s="295" t="n">
        <v>20</v>
      </c>
      <c r="V239" s="295" t="n">
        <v>11</v>
      </c>
      <c r="W239" s="295" t="n">
        <v>6</v>
      </c>
      <c r="X239" s="295" t="n">
        <v>29</v>
      </c>
      <c r="Y239" s="295" t="n">
        <v>41</v>
      </c>
      <c r="Z239" s="295" t="n">
        <v>65</v>
      </c>
      <c r="AA239" s="310" t="n">
        <v>86</v>
      </c>
      <c r="AB239" s="295"/>
      <c r="AC239" s="295" t="s">
        <v>493</v>
      </c>
      <c r="AD239" s="295" t="n">
        <v>85</v>
      </c>
      <c r="AE239" s="295" t="n">
        <v>92</v>
      </c>
      <c r="AF239" s="295" t="n">
        <v>80</v>
      </c>
      <c r="AG239" s="295" t="n">
        <v>96</v>
      </c>
      <c r="AH239" s="295" t="n">
        <v>180</v>
      </c>
      <c r="AI239" s="295" t="n">
        <v>235</v>
      </c>
      <c r="AJ239" s="295" t="n">
        <v>342</v>
      </c>
      <c r="AK239" s="295" t="n">
        <v>425</v>
      </c>
      <c r="AL239" s="295" t="n">
        <v>529</v>
      </c>
      <c r="AM239" s="295" t="n">
        <v>521</v>
      </c>
      <c r="AN239" s="295" t="n">
        <v>647</v>
      </c>
      <c r="AO239" s="295" t="n">
        <v>661</v>
      </c>
      <c r="AP239" s="295" t="n">
        <v>953</v>
      </c>
      <c r="AQ239" s="310" t="n">
        <v>111</v>
      </c>
      <c r="AS239" s="295" t="s">
        <v>493</v>
      </c>
      <c r="AT239" s="295" t="n">
        <v>3128</v>
      </c>
      <c r="AU239" s="295" t="n">
        <v>55</v>
      </c>
      <c r="AV239" s="295" t="n">
        <v>23</v>
      </c>
      <c r="AW239" s="295" t="n">
        <v>50</v>
      </c>
      <c r="AX239" s="295" t="n">
        <v>128</v>
      </c>
      <c r="AY239" s="295" t="n">
        <v>11</v>
      </c>
      <c r="AZ239" s="295" t="n">
        <v>8</v>
      </c>
      <c r="BA239" s="295" t="n">
        <v>4</v>
      </c>
      <c r="BB239" s="295" t="n">
        <v>5</v>
      </c>
      <c r="BC239" s="295" t="n">
        <v>14</v>
      </c>
      <c r="BD239" s="295" t="n">
        <v>21</v>
      </c>
      <c r="BE239" s="295" t="n">
        <v>34</v>
      </c>
      <c r="BF239" s="310" t="n">
        <v>61</v>
      </c>
      <c r="BG239" s="295"/>
      <c r="BH239" s="295" t="s">
        <v>493</v>
      </c>
      <c r="BI239" s="295" t="n">
        <v>53</v>
      </c>
      <c r="BJ239" s="295" t="n">
        <v>59</v>
      </c>
      <c r="BK239" s="295" t="n">
        <v>48</v>
      </c>
      <c r="BL239" s="295" t="n">
        <v>63</v>
      </c>
      <c r="BM239" s="295" t="n">
        <v>108</v>
      </c>
      <c r="BN239" s="295" t="n">
        <v>161</v>
      </c>
      <c r="BO239" s="295" t="n">
        <v>233</v>
      </c>
      <c r="BP239" s="295" t="n">
        <v>282</v>
      </c>
      <c r="BQ239" s="295" t="n">
        <v>355</v>
      </c>
      <c r="BR239" s="295" t="n">
        <v>313</v>
      </c>
      <c r="BS239" s="295" t="n">
        <v>354</v>
      </c>
      <c r="BT239" s="295" t="n">
        <v>341</v>
      </c>
      <c r="BU239" s="295" t="n">
        <v>381</v>
      </c>
      <c r="BV239" s="310" t="n">
        <v>91</v>
      </c>
      <c r="BX239" s="295" t="s">
        <v>493</v>
      </c>
      <c r="BY239" s="295" t="n">
        <v>2338</v>
      </c>
      <c r="BZ239" s="295" t="n">
        <v>44</v>
      </c>
      <c r="CA239" s="295" t="n">
        <v>17</v>
      </c>
      <c r="CB239" s="295" t="n">
        <v>43</v>
      </c>
      <c r="CC239" s="295" t="n">
        <v>104</v>
      </c>
      <c r="CD239" s="295" t="n">
        <v>9</v>
      </c>
      <c r="CE239" s="295" t="n">
        <v>12</v>
      </c>
      <c r="CF239" s="295" t="n">
        <v>7</v>
      </c>
      <c r="CG239" s="295" t="n">
        <v>1</v>
      </c>
      <c r="CH239" s="295" t="n">
        <v>15</v>
      </c>
      <c r="CI239" s="295" t="n">
        <v>20</v>
      </c>
      <c r="CJ239" s="295" t="n">
        <v>31</v>
      </c>
      <c r="CK239" s="310" t="n">
        <v>25</v>
      </c>
      <c r="CL239" s="295"/>
      <c r="CM239" s="295" t="s">
        <v>493</v>
      </c>
      <c r="CN239" s="295" t="n">
        <v>32</v>
      </c>
      <c r="CO239" s="295" t="n">
        <v>33</v>
      </c>
      <c r="CP239" s="295" t="n">
        <v>32</v>
      </c>
      <c r="CQ239" s="295" t="n">
        <v>33</v>
      </c>
      <c r="CR239" s="295" t="n">
        <v>72</v>
      </c>
      <c r="CS239" s="295" t="n">
        <v>74</v>
      </c>
      <c r="CT239" s="295" t="n">
        <v>109</v>
      </c>
      <c r="CU239" s="295" t="n">
        <v>143</v>
      </c>
      <c r="CV239" s="295" t="n">
        <v>174</v>
      </c>
      <c r="CW239" s="295" t="n">
        <v>208</v>
      </c>
      <c r="CX239" s="295" t="n">
        <v>293</v>
      </c>
      <c r="CY239" s="295" t="n">
        <v>320</v>
      </c>
      <c r="CZ239" s="295" t="n">
        <v>571</v>
      </c>
      <c r="DA239" s="310" t="n">
        <v>20</v>
      </c>
      <c r="DD239" s="295" t="s">
        <v>494</v>
      </c>
      <c r="DE239" s="295" t="n">
        <v>6.3</v>
      </c>
      <c r="DF239" s="295" t="n">
        <v>13.1</v>
      </c>
      <c r="DG239" s="295" t="n">
        <v>0.4</v>
      </c>
      <c r="DH239" s="295" t="n">
        <v>0.2</v>
      </c>
      <c r="DI239" s="295" t="n">
        <v>1</v>
      </c>
      <c r="DJ239" s="295" t="n">
        <v>1.1</v>
      </c>
      <c r="DK239" s="295" t="n">
        <v>1.6</v>
      </c>
      <c r="DL239" s="295" t="n">
        <v>4.9</v>
      </c>
      <c r="DM239" s="295" t="n">
        <v>10.8</v>
      </c>
      <c r="DN239" s="295" t="n">
        <v>27.6</v>
      </c>
      <c r="DO239" s="310" t="n">
        <v>89.9</v>
      </c>
      <c r="DQ239" s="295" t="s">
        <v>494</v>
      </c>
      <c r="DR239" s="295" t="n">
        <v>6.9</v>
      </c>
      <c r="DS239" s="295" t="n">
        <v>14.6</v>
      </c>
      <c r="DT239" s="295" t="n">
        <v>0.4</v>
      </c>
      <c r="DU239" s="295" t="n">
        <v>0.2</v>
      </c>
      <c r="DV239" s="295" t="n">
        <v>1.4</v>
      </c>
      <c r="DW239" s="295" t="n">
        <v>1.5</v>
      </c>
      <c r="DX239" s="295" t="n">
        <v>2.1</v>
      </c>
      <c r="DY239" s="295" t="n">
        <v>6.3</v>
      </c>
      <c r="DZ239" s="295" t="n">
        <v>13.7</v>
      </c>
      <c r="EA239" s="295" t="n">
        <v>36.1</v>
      </c>
      <c r="EB239" s="310" t="n">
        <v>103.8</v>
      </c>
      <c r="ED239" s="295" t="s">
        <v>494</v>
      </c>
      <c r="EE239" s="295" t="n">
        <v>5.8</v>
      </c>
      <c r="EF239" s="295" t="n">
        <v>11.6</v>
      </c>
      <c r="EG239" s="295" t="n">
        <v>0.3</v>
      </c>
      <c r="EH239" s="295" t="n">
        <v>0.3</v>
      </c>
      <c r="EI239" s="295" t="n">
        <v>0.6</v>
      </c>
      <c r="EJ239" s="295" t="n">
        <v>0.8</v>
      </c>
      <c r="EK239" s="295" t="n">
        <v>1.2</v>
      </c>
      <c r="EL239" s="295" t="n">
        <v>3.5</v>
      </c>
      <c r="EM239" s="295" t="n">
        <v>8.1</v>
      </c>
      <c r="EN239" s="295" t="n">
        <v>20.5</v>
      </c>
      <c r="EO239" s="310" t="n">
        <v>81.3</v>
      </c>
      <c r="ER239" s="295" t="s">
        <v>494</v>
      </c>
      <c r="ES239" s="295" t="n">
        <v>1493488</v>
      </c>
      <c r="ET239" s="295" t="n">
        <v>138821</v>
      </c>
      <c r="EU239" s="295" t="n">
        <v>136852</v>
      </c>
      <c r="EV239" s="295" t="n">
        <v>145160</v>
      </c>
      <c r="EW239" s="295" t="n">
        <v>139626</v>
      </c>
      <c r="EX239" s="295" t="n">
        <v>128222</v>
      </c>
      <c r="EY239" s="295" t="n">
        <v>129468</v>
      </c>
      <c r="EZ239" s="295" t="n">
        <v>124386</v>
      </c>
      <c r="FA239" s="295" t="n">
        <v>88775</v>
      </c>
      <c r="FB239" s="295" t="n">
        <v>78124</v>
      </c>
      <c r="FC239" s="295" t="n">
        <v>75595</v>
      </c>
      <c r="FD239" s="295" t="n">
        <v>74047</v>
      </c>
      <c r="FE239" s="295" t="n">
        <v>67632</v>
      </c>
      <c r="FF239" s="295" t="n">
        <v>51213</v>
      </c>
      <c r="FG239" s="295" t="n">
        <v>37869</v>
      </c>
      <c r="FH239" s="295" t="n">
        <v>30881</v>
      </c>
      <c r="FI239" s="295" t="n">
        <v>24133</v>
      </c>
      <c r="FJ239" s="310" t="n">
        <v>22684</v>
      </c>
      <c r="FM239" s="295" t="s">
        <v>494</v>
      </c>
      <c r="FN239" s="295" t="n">
        <v>739415</v>
      </c>
      <c r="FO239" s="295" t="n">
        <v>70279</v>
      </c>
      <c r="FP239" s="295" t="n">
        <v>69350</v>
      </c>
      <c r="FQ239" s="295" t="n">
        <v>73447</v>
      </c>
      <c r="FR239" s="295" t="n">
        <v>70871</v>
      </c>
      <c r="FS239" s="295" t="n">
        <v>64952</v>
      </c>
      <c r="FT239" s="295" t="n">
        <v>65098</v>
      </c>
      <c r="FU239" s="295" t="n">
        <v>62541</v>
      </c>
      <c r="FV239" s="295" t="n">
        <v>44566</v>
      </c>
      <c r="FW239" s="295" t="n">
        <v>38953</v>
      </c>
      <c r="FX239" s="295" t="n">
        <v>36986</v>
      </c>
      <c r="FY239" s="295" t="n">
        <v>35567</v>
      </c>
      <c r="FZ239" s="295" t="n">
        <v>33044</v>
      </c>
      <c r="GA239" s="295" t="n">
        <v>24782</v>
      </c>
      <c r="GB239" s="295" t="n">
        <v>17637</v>
      </c>
      <c r="GC239" s="295" t="n">
        <v>13452</v>
      </c>
      <c r="GD239" s="295" t="n">
        <v>9747</v>
      </c>
      <c r="GE239" s="310" t="n">
        <v>8143</v>
      </c>
      <c r="GH239" s="295" t="s">
        <v>494</v>
      </c>
      <c r="GI239" s="295" t="n">
        <v>754073</v>
      </c>
      <c r="GJ239" s="295" t="n">
        <v>68542</v>
      </c>
      <c r="GK239" s="295" t="n">
        <v>67502</v>
      </c>
      <c r="GL239" s="295" t="n">
        <v>71713</v>
      </c>
      <c r="GM239" s="295" t="n">
        <v>68755</v>
      </c>
      <c r="GN239" s="295" t="n">
        <v>63270</v>
      </c>
      <c r="GO239" s="295" t="n">
        <v>64370</v>
      </c>
      <c r="GP239" s="295" t="n">
        <v>61845</v>
      </c>
      <c r="GQ239" s="295" t="n">
        <v>44209</v>
      </c>
      <c r="GR239" s="295" t="n">
        <v>39171</v>
      </c>
      <c r="GS239" s="295" t="n">
        <v>38609</v>
      </c>
      <c r="GT239" s="295" t="n">
        <v>38480</v>
      </c>
      <c r="GU239" s="295" t="n">
        <v>34588</v>
      </c>
      <c r="GV239" s="295" t="n">
        <v>26431</v>
      </c>
      <c r="GW239" s="295" t="n">
        <v>20232</v>
      </c>
      <c r="GX239" s="295" t="n">
        <v>17429</v>
      </c>
      <c r="GY239" s="295" t="n">
        <v>14386</v>
      </c>
      <c r="GZ239" s="310" t="n">
        <v>14541</v>
      </c>
      <c r="HC239" s="196" t="n">
        <v>95</v>
      </c>
      <c r="HD239" s="197" t="s">
        <v>74</v>
      </c>
      <c r="HE239" s="197" t="n">
        <v>1</v>
      </c>
      <c r="HF239" s="198" t="n">
        <f aca="false">FJ217*IC228</f>
        <v>3601.43832750874</v>
      </c>
      <c r="HG239" s="198" t="n">
        <f aca="false">AP217*IC237</f>
        <v>1094.56199651563</v>
      </c>
      <c r="HH239" s="199" t="n">
        <f aca="false">HG239/HF239</f>
        <v>0.303923570800886</v>
      </c>
      <c r="HI239" s="200" t="n">
        <f aca="false">2*HE239*HH239/(2+HE239*HH239)</f>
        <v>0.263831296014075</v>
      </c>
      <c r="HK239" s="196" t="n">
        <v>95</v>
      </c>
      <c r="HL239" s="197" t="s">
        <v>74</v>
      </c>
      <c r="HM239" s="197" t="n">
        <v>1</v>
      </c>
      <c r="HN239" s="198" t="n">
        <f aca="false">GE217*IJ228</f>
        <v>625.211443954998</v>
      </c>
      <c r="HO239" s="198" t="n">
        <f aca="false">BU217*ID237</f>
        <v>219.930766883202</v>
      </c>
      <c r="HP239" s="199" t="n">
        <f aca="false">HO239/HN239</f>
        <v>0.351770219514779</v>
      </c>
      <c r="HQ239" s="200" t="n">
        <f aca="false">2*HM239*HP239/(2+HM239*HP239)</f>
        <v>0.299153562364062</v>
      </c>
      <c r="HS239" s="196" t="s">
        <v>359</v>
      </c>
      <c r="HT239" s="313" t="s">
        <v>74</v>
      </c>
      <c r="HU239" s="313" t="n">
        <v>1</v>
      </c>
      <c r="HV239" s="198" t="n">
        <f aca="false">GZ217*IL228</f>
        <v>3076.15628698919</v>
      </c>
      <c r="HW239" s="314" t="n">
        <f aca="false">CZ217*IE237</f>
        <v>896.002510176391</v>
      </c>
      <c r="HX239" s="199" t="n">
        <f aca="false">HW239/HV239</f>
        <v>0.291273403099217</v>
      </c>
      <c r="HY239" s="200" t="n">
        <f aca="false">2*HU239*HX239/(2+HU239*HX239)</f>
        <v>0.254245872801766</v>
      </c>
      <c r="HZ239" s="160" t="n">
        <f aca="false">HV239+HN239-HF239</f>
        <v>99.9294034354475</v>
      </c>
      <c r="IA239" s="160" t="n">
        <f aca="false">HW239+HO239-HG239</f>
        <v>21.371280543965</v>
      </c>
      <c r="IC239" s="0" t="n">
        <v>1</v>
      </c>
      <c r="ID239" s="0" t="n">
        <v>1</v>
      </c>
      <c r="IE239" s="0" t="n">
        <v>1</v>
      </c>
    </row>
    <row r="240" customFormat="false" ht="15" hidden="false" customHeight="false" outlineLevel="0" collapsed="false">
      <c r="A240" s="295" t="s">
        <v>494</v>
      </c>
      <c r="B240" s="295" t="n">
        <v>28546</v>
      </c>
      <c r="C240" s="295" t="n">
        <v>119</v>
      </c>
      <c r="D240" s="295" t="n">
        <v>4507</v>
      </c>
      <c r="E240" s="295" t="n">
        <v>7079</v>
      </c>
      <c r="F240" s="295" t="n">
        <v>7225</v>
      </c>
      <c r="G240" s="295" t="n">
        <v>6064</v>
      </c>
      <c r="H240" s="295" t="n">
        <v>2753</v>
      </c>
      <c r="I240" s="295" t="n">
        <v>648</v>
      </c>
      <c r="J240" s="295" t="n">
        <v>48</v>
      </c>
      <c r="K240" s="295" t="n">
        <v>8</v>
      </c>
      <c r="L240" s="310" t="n">
        <v>95</v>
      </c>
      <c r="N240" s="295" t="s">
        <v>494</v>
      </c>
      <c r="O240" s="295" t="n">
        <v>9480</v>
      </c>
      <c r="P240" s="295" t="n">
        <v>205</v>
      </c>
      <c r="Q240" s="295" t="n">
        <v>58</v>
      </c>
      <c r="R240" s="295" t="n">
        <v>112</v>
      </c>
      <c r="S240" s="295" t="n">
        <v>375</v>
      </c>
      <c r="T240" s="295" t="n">
        <v>23</v>
      </c>
      <c r="U240" s="295" t="n">
        <v>8</v>
      </c>
      <c r="V240" s="295" t="n">
        <v>6</v>
      </c>
      <c r="W240" s="295" t="n">
        <v>3</v>
      </c>
      <c r="X240" s="295" t="n">
        <v>28</v>
      </c>
      <c r="Y240" s="295" t="n">
        <v>40</v>
      </c>
      <c r="Z240" s="295" t="n">
        <v>129</v>
      </c>
      <c r="AA240" s="310" t="n">
        <v>138</v>
      </c>
      <c r="AB240" s="295"/>
      <c r="AC240" s="295" t="s">
        <v>494</v>
      </c>
      <c r="AD240" s="295" t="n">
        <v>141</v>
      </c>
      <c r="AE240" s="295" t="n">
        <v>143</v>
      </c>
      <c r="AF240" s="295" t="n">
        <v>135</v>
      </c>
      <c r="AG240" s="295" t="n">
        <v>139</v>
      </c>
      <c r="AH240" s="295" t="n">
        <v>271</v>
      </c>
      <c r="AI240" s="295" t="n">
        <v>455</v>
      </c>
      <c r="AJ240" s="295" t="n">
        <v>578</v>
      </c>
      <c r="AK240" s="295" t="n">
        <v>710</v>
      </c>
      <c r="AL240" s="295" t="n">
        <v>860</v>
      </c>
      <c r="AM240" s="295" t="n">
        <v>1035</v>
      </c>
      <c r="AN240" s="295" t="n">
        <v>1271</v>
      </c>
      <c r="AO240" s="295" t="n">
        <v>1272</v>
      </c>
      <c r="AP240" s="295" t="n">
        <v>1667</v>
      </c>
      <c r="AQ240" s="310" t="n">
        <v>53</v>
      </c>
      <c r="AS240" s="295" t="s">
        <v>494</v>
      </c>
      <c r="AT240" s="295" t="n">
        <v>5085</v>
      </c>
      <c r="AU240" s="295" t="n">
        <v>112</v>
      </c>
      <c r="AV240" s="295" t="n">
        <v>38</v>
      </c>
      <c r="AW240" s="295" t="n">
        <v>62</v>
      </c>
      <c r="AX240" s="295" t="n">
        <v>212</v>
      </c>
      <c r="AY240" s="295" t="n">
        <v>16</v>
      </c>
      <c r="AZ240" s="295" t="n">
        <v>1</v>
      </c>
      <c r="BA240" s="295" t="n">
        <v>5</v>
      </c>
      <c r="BB240" s="295" t="n">
        <v>2</v>
      </c>
      <c r="BC240" s="295" t="n">
        <v>14</v>
      </c>
      <c r="BD240" s="295" t="n">
        <v>19</v>
      </c>
      <c r="BE240" s="295" t="n">
        <v>91</v>
      </c>
      <c r="BF240" s="310" t="n">
        <v>102</v>
      </c>
      <c r="BG240" s="295"/>
      <c r="BH240" s="295" t="s">
        <v>494</v>
      </c>
      <c r="BI240" s="295" t="n">
        <v>98</v>
      </c>
      <c r="BJ240" s="295" t="n">
        <v>90</v>
      </c>
      <c r="BK240" s="295" t="n">
        <v>82</v>
      </c>
      <c r="BL240" s="295" t="n">
        <v>92</v>
      </c>
      <c r="BM240" s="295" t="n">
        <v>172</v>
      </c>
      <c r="BN240" s="295" t="n">
        <v>287</v>
      </c>
      <c r="BO240" s="295" t="n">
        <v>345</v>
      </c>
      <c r="BP240" s="295" t="n">
        <v>449</v>
      </c>
      <c r="BQ240" s="295" t="n">
        <v>528</v>
      </c>
      <c r="BR240" s="295" t="n">
        <v>593</v>
      </c>
      <c r="BS240" s="295" t="n">
        <v>682</v>
      </c>
      <c r="BT240" s="295" t="n">
        <v>594</v>
      </c>
      <c r="BU240" s="295" t="n">
        <v>581</v>
      </c>
      <c r="BV240" s="310" t="n">
        <v>30</v>
      </c>
      <c r="BX240" s="295" t="s">
        <v>494</v>
      </c>
      <c r="BY240" s="295" t="n">
        <v>4382</v>
      </c>
      <c r="BZ240" s="295" t="n">
        <v>93</v>
      </c>
      <c r="CA240" s="295" t="n">
        <v>20</v>
      </c>
      <c r="CB240" s="295" t="n">
        <v>50</v>
      </c>
      <c r="CC240" s="295" t="n">
        <v>163</v>
      </c>
      <c r="CD240" s="295" t="n">
        <v>7</v>
      </c>
      <c r="CE240" s="295" t="n">
        <v>7</v>
      </c>
      <c r="CF240" s="295" t="n">
        <v>1</v>
      </c>
      <c r="CG240" s="295" t="n">
        <v>1</v>
      </c>
      <c r="CH240" s="295" t="n">
        <v>14</v>
      </c>
      <c r="CI240" s="295" t="n">
        <v>21</v>
      </c>
      <c r="CJ240" s="295" t="n">
        <v>38</v>
      </c>
      <c r="CK240" s="310" t="n">
        <v>36</v>
      </c>
      <c r="CL240" s="295"/>
      <c r="CM240" s="295" t="s">
        <v>494</v>
      </c>
      <c r="CN240" s="295" t="n">
        <v>42</v>
      </c>
      <c r="CO240" s="295" t="n">
        <v>53</v>
      </c>
      <c r="CP240" s="295" t="n">
        <v>53</v>
      </c>
      <c r="CQ240" s="295" t="n">
        <v>47</v>
      </c>
      <c r="CR240" s="295" t="n">
        <v>99</v>
      </c>
      <c r="CS240" s="295" t="n">
        <v>167</v>
      </c>
      <c r="CT240" s="295" t="n">
        <v>232</v>
      </c>
      <c r="CU240" s="295" t="n">
        <v>261</v>
      </c>
      <c r="CV240" s="295" t="n">
        <v>331</v>
      </c>
      <c r="CW240" s="295" t="n">
        <v>442</v>
      </c>
      <c r="CX240" s="295" t="n">
        <v>589</v>
      </c>
      <c r="CY240" s="295" t="n">
        <v>678</v>
      </c>
      <c r="CZ240" s="295" t="n">
        <v>1086</v>
      </c>
      <c r="DA240" s="310" t="n">
        <v>14</v>
      </c>
      <c r="DD240" s="322" t="s">
        <v>495</v>
      </c>
      <c r="DE240" s="322" t="n">
        <v>3.1</v>
      </c>
      <c r="DF240" s="322" t="n">
        <v>4.6</v>
      </c>
      <c r="DG240" s="322" t="n">
        <v>0.6</v>
      </c>
      <c r="DH240" s="322" t="n">
        <v>0.2</v>
      </c>
      <c r="DI240" s="322" t="n">
        <v>0.9</v>
      </c>
      <c r="DJ240" s="322" t="n">
        <v>1</v>
      </c>
      <c r="DK240" s="322" t="n">
        <v>1.2</v>
      </c>
      <c r="DL240" s="322" t="n">
        <v>3.1</v>
      </c>
      <c r="DM240" s="322" t="n">
        <v>10.7</v>
      </c>
      <c r="DN240" s="322" t="n">
        <v>23.6</v>
      </c>
      <c r="DO240" s="323" t="n">
        <v>63.5</v>
      </c>
      <c r="DQ240" s="322" t="s">
        <v>495</v>
      </c>
      <c r="DR240" s="322" t="n">
        <v>3.8</v>
      </c>
      <c r="DS240" s="322" t="n">
        <v>7.5</v>
      </c>
      <c r="DT240" s="322" t="n">
        <v>0.6</v>
      </c>
      <c r="DU240" s="322" t="n">
        <v>0.3</v>
      </c>
      <c r="DV240" s="322" t="n">
        <v>1.3</v>
      </c>
      <c r="DW240" s="322" t="n">
        <v>1.4</v>
      </c>
      <c r="DX240" s="322" t="n">
        <v>1.4</v>
      </c>
      <c r="DY240" s="322" t="n">
        <v>3.6</v>
      </c>
      <c r="DZ240" s="322" t="n">
        <v>14.1</v>
      </c>
      <c r="EA240" s="322" t="n">
        <v>31.1</v>
      </c>
      <c r="EB240" s="323" t="n">
        <v>69.9</v>
      </c>
      <c r="ED240" s="322" t="s">
        <v>495</v>
      </c>
      <c r="EE240" s="322" t="n">
        <v>2.5</v>
      </c>
      <c r="EF240" s="322" t="n">
        <v>1.5</v>
      </c>
      <c r="EG240" s="322" t="n">
        <v>0.6</v>
      </c>
      <c r="EH240" s="322" t="n">
        <v>0</v>
      </c>
      <c r="EI240" s="322" t="n">
        <v>0.4</v>
      </c>
      <c r="EJ240" s="322" t="n">
        <v>0.6</v>
      </c>
      <c r="EK240" s="322" t="n">
        <v>0.9</v>
      </c>
      <c r="EL240" s="322" t="n">
        <v>2.6</v>
      </c>
      <c r="EM240" s="322" t="n">
        <v>7</v>
      </c>
      <c r="EN240" s="322" t="n">
        <v>17</v>
      </c>
      <c r="EO240" s="323" t="n">
        <v>59</v>
      </c>
      <c r="ER240" s="322" t="s">
        <v>495</v>
      </c>
      <c r="ES240" s="322" t="n">
        <v>129929</v>
      </c>
      <c r="ET240" s="322" t="n">
        <v>12562</v>
      </c>
      <c r="EU240" s="322" t="n">
        <v>12137</v>
      </c>
      <c r="EV240" s="322" t="n">
        <v>12537</v>
      </c>
      <c r="EW240" s="322" t="n">
        <v>12691</v>
      </c>
      <c r="EX240" s="322" t="n">
        <v>11255</v>
      </c>
      <c r="EY240" s="322" t="n">
        <v>9154</v>
      </c>
      <c r="EZ240" s="322" t="n">
        <v>10150</v>
      </c>
      <c r="FA240" s="322" t="n">
        <v>9872</v>
      </c>
      <c r="FB240" s="322" t="n">
        <v>9481</v>
      </c>
      <c r="FC240" s="322" t="n">
        <v>9548</v>
      </c>
      <c r="FD240" s="322" t="n">
        <v>7362</v>
      </c>
      <c r="FE240" s="322" t="n">
        <v>4925</v>
      </c>
      <c r="FF240" s="322" t="n">
        <v>3213</v>
      </c>
      <c r="FG240" s="322" t="n">
        <v>2070</v>
      </c>
      <c r="FH240" s="322" t="n">
        <v>1398</v>
      </c>
      <c r="FI240" s="322" t="n">
        <v>882</v>
      </c>
      <c r="FJ240" s="323" t="n">
        <v>692</v>
      </c>
      <c r="FM240" s="322" t="s">
        <v>495</v>
      </c>
      <c r="FN240" s="322" t="n">
        <v>66029</v>
      </c>
      <c r="FO240" s="322" t="n">
        <v>6346</v>
      </c>
      <c r="FP240" s="322" t="n">
        <v>6169</v>
      </c>
      <c r="FQ240" s="322" t="n">
        <v>6352</v>
      </c>
      <c r="FR240" s="322" t="n">
        <v>6413</v>
      </c>
      <c r="FS240" s="322" t="n">
        <v>5820</v>
      </c>
      <c r="FT240" s="322" t="n">
        <v>4741</v>
      </c>
      <c r="FU240" s="322" t="n">
        <v>5027</v>
      </c>
      <c r="FV240" s="322" t="n">
        <v>4843</v>
      </c>
      <c r="FW240" s="322" t="n">
        <v>4814</v>
      </c>
      <c r="FX240" s="322" t="n">
        <v>5042</v>
      </c>
      <c r="FY240" s="322" t="n">
        <v>3901</v>
      </c>
      <c r="FZ240" s="322" t="n">
        <v>2577</v>
      </c>
      <c r="GA240" s="322" t="n">
        <v>1686</v>
      </c>
      <c r="GB240" s="322" t="n">
        <v>1000</v>
      </c>
      <c r="GC240" s="322" t="n">
        <v>640</v>
      </c>
      <c r="GD240" s="322" t="n">
        <v>384</v>
      </c>
      <c r="GE240" s="323" t="n">
        <v>274</v>
      </c>
      <c r="GH240" s="322" t="s">
        <v>495</v>
      </c>
      <c r="GI240" s="322" t="n">
        <v>63900</v>
      </c>
      <c r="GJ240" s="322" t="n">
        <v>6216</v>
      </c>
      <c r="GK240" s="322" t="n">
        <v>5968</v>
      </c>
      <c r="GL240" s="322" t="n">
        <v>6185</v>
      </c>
      <c r="GM240" s="322" t="n">
        <v>6278</v>
      </c>
      <c r="GN240" s="322" t="n">
        <v>5435</v>
      </c>
      <c r="GO240" s="322" t="n">
        <v>4413</v>
      </c>
      <c r="GP240" s="322" t="n">
        <v>5123</v>
      </c>
      <c r="GQ240" s="322" t="n">
        <v>5029</v>
      </c>
      <c r="GR240" s="322" t="n">
        <v>4667</v>
      </c>
      <c r="GS240" s="322" t="n">
        <v>4506</v>
      </c>
      <c r="GT240" s="322" t="n">
        <v>3461</v>
      </c>
      <c r="GU240" s="322" t="n">
        <v>2348</v>
      </c>
      <c r="GV240" s="322" t="n">
        <v>1527</v>
      </c>
      <c r="GW240" s="322" t="n">
        <v>1070</v>
      </c>
      <c r="GX240" s="322" t="n">
        <v>758</v>
      </c>
      <c r="GY240" s="322" t="n">
        <v>498</v>
      </c>
      <c r="GZ240" s="323" t="n">
        <v>418</v>
      </c>
      <c r="HC240" s="220" t="s">
        <v>217</v>
      </c>
      <c r="HD240" s="221" t="s">
        <v>218</v>
      </c>
      <c r="HE240" s="221" t="n">
        <v>1</v>
      </c>
      <c r="HF240" s="222" t="n">
        <f aca="false">FJ217*IC229</f>
        <v>511.170004992511</v>
      </c>
      <c r="HG240" s="222" t="n">
        <f aca="false">AP217*IC238</f>
        <v>194.394210581175</v>
      </c>
      <c r="HH240" s="223" t="n">
        <f aca="false">HG240/HF240</f>
        <v>0.38029267891809</v>
      </c>
      <c r="HI240" s="224" t="n">
        <f aca="false">2*HE240*HH240/(2+HE240*HH240)</f>
        <v>0.319534385234461</v>
      </c>
      <c r="HK240" s="220" t="s">
        <v>217</v>
      </c>
      <c r="HL240" s="221" t="s">
        <v>218</v>
      </c>
      <c r="HM240" s="221" t="n">
        <v>1</v>
      </c>
      <c r="HN240" s="222" t="n">
        <f aca="false">GE217*IJ229</f>
        <v>98.0162164128652</v>
      </c>
      <c r="HO240" s="222" t="n">
        <f aca="false">BU217*ID238</f>
        <v>41.5550420717618</v>
      </c>
      <c r="HP240" s="223" t="n">
        <f aca="false">HO240/HN240</f>
        <v>0.423960887214041</v>
      </c>
      <c r="HQ240" s="224" t="n">
        <f aca="false">2*HM240*HP240/(2+HM240*HP240)</f>
        <v>0.349808356603738</v>
      </c>
      <c r="HS240" s="220" t="s">
        <v>217</v>
      </c>
      <c r="HT240" s="221" t="s">
        <v>218</v>
      </c>
      <c r="HU240" s="221" t="n">
        <v>1</v>
      </c>
      <c r="HV240" s="222" t="n">
        <f aca="false">GZ217*IL229</f>
        <v>424.930262681847</v>
      </c>
      <c r="HW240" s="321" t="n">
        <f aca="false">CZ217*IE238</f>
        <v>156.156105834464</v>
      </c>
      <c r="HX240" s="223" t="n">
        <f aca="false">HW240/HV240</f>
        <v>0.367486431417997</v>
      </c>
      <c r="HY240" s="224" t="n">
        <f aca="false">2*HU240*HX240/(2+HU240*HX240)</f>
        <v>0.310444382313011</v>
      </c>
      <c r="HZ240" s="160" t="n">
        <f aca="false">HV240+HN240-HF240</f>
        <v>11.7764741022011</v>
      </c>
      <c r="IA240" s="160" t="n">
        <f aca="false">HW240+HO240-HG240</f>
        <v>3.31693732505042</v>
      </c>
    </row>
    <row r="241" customFormat="false" ht="15" hidden="false" customHeight="false" outlineLevel="0" collapsed="false">
      <c r="A241" s="295" t="s">
        <v>495</v>
      </c>
      <c r="B241" s="295" t="n">
        <v>2619</v>
      </c>
      <c r="C241" s="295" t="n">
        <v>8</v>
      </c>
      <c r="D241" s="295" t="n">
        <v>343</v>
      </c>
      <c r="E241" s="295" t="n">
        <v>702</v>
      </c>
      <c r="F241" s="295" t="n">
        <v>699</v>
      </c>
      <c r="G241" s="295" t="n">
        <v>525</v>
      </c>
      <c r="H241" s="295" t="n">
        <v>265</v>
      </c>
      <c r="I241" s="295" t="n">
        <v>70</v>
      </c>
      <c r="J241" s="295" t="n">
        <v>4</v>
      </c>
      <c r="K241" s="295" t="n">
        <v>0</v>
      </c>
      <c r="L241" s="310" t="n">
        <v>3</v>
      </c>
      <c r="N241" s="295" t="s">
        <v>495</v>
      </c>
      <c r="O241" s="295" t="n">
        <v>408</v>
      </c>
      <c r="P241" s="295" t="n">
        <v>7</v>
      </c>
      <c r="Q241" s="295" t="n">
        <v>1</v>
      </c>
      <c r="R241" s="295" t="n">
        <v>4</v>
      </c>
      <c r="S241" s="295" t="n">
        <v>12</v>
      </c>
      <c r="T241" s="295" t="n">
        <v>1</v>
      </c>
      <c r="U241" s="295" t="n">
        <v>2</v>
      </c>
      <c r="V241" s="295" t="n">
        <v>2</v>
      </c>
      <c r="W241" s="295" t="n">
        <v>1</v>
      </c>
      <c r="X241" s="295" t="n">
        <v>3</v>
      </c>
      <c r="Y241" s="295" t="n">
        <v>1</v>
      </c>
      <c r="Z241" s="295" t="n">
        <v>6</v>
      </c>
      <c r="AA241" s="310" t="n">
        <v>15</v>
      </c>
      <c r="AB241" s="295"/>
      <c r="AC241" s="295" t="s">
        <v>495</v>
      </c>
      <c r="AD241" s="295" t="n">
        <v>13</v>
      </c>
      <c r="AE241" s="295" t="n">
        <v>7</v>
      </c>
      <c r="AF241" s="295" t="n">
        <v>12</v>
      </c>
      <c r="AG241" s="295" t="n">
        <v>11</v>
      </c>
      <c r="AH241" s="295" t="n">
        <v>19</v>
      </c>
      <c r="AI241" s="295" t="n">
        <v>34</v>
      </c>
      <c r="AJ241" s="295" t="n">
        <v>45</v>
      </c>
      <c r="AK241" s="295" t="n">
        <v>42</v>
      </c>
      <c r="AL241" s="295" t="n">
        <v>43</v>
      </c>
      <c r="AM241" s="295" t="n">
        <v>39</v>
      </c>
      <c r="AN241" s="295" t="n">
        <v>40</v>
      </c>
      <c r="AO241" s="295" t="n">
        <v>32</v>
      </c>
      <c r="AP241" s="295" t="n">
        <v>28</v>
      </c>
      <c r="AQ241" s="310" t="n">
        <v>0</v>
      </c>
      <c r="AS241" s="295" t="s">
        <v>495</v>
      </c>
      <c r="AT241" s="295" t="n">
        <v>250</v>
      </c>
      <c r="AU241" s="295" t="n">
        <v>6</v>
      </c>
      <c r="AV241" s="295" t="n">
        <v>1</v>
      </c>
      <c r="AW241" s="295" t="n">
        <v>3</v>
      </c>
      <c r="AX241" s="295" t="n">
        <v>10</v>
      </c>
      <c r="AY241" s="295" t="n">
        <v>1</v>
      </c>
      <c r="AZ241" s="295" t="n">
        <v>0</v>
      </c>
      <c r="BA241" s="295" t="n">
        <v>2</v>
      </c>
      <c r="BB241" s="295" t="n">
        <v>0</v>
      </c>
      <c r="BC241" s="295" t="n">
        <v>3</v>
      </c>
      <c r="BD241" s="295" t="n">
        <v>1</v>
      </c>
      <c r="BE241" s="295" t="n">
        <v>4</v>
      </c>
      <c r="BF241" s="310" t="n">
        <v>12</v>
      </c>
      <c r="BG241" s="295"/>
      <c r="BH241" s="295" t="s">
        <v>495</v>
      </c>
      <c r="BI241" s="295" t="n">
        <v>9</v>
      </c>
      <c r="BJ241" s="295" t="n">
        <v>5</v>
      </c>
      <c r="BK241" s="295" t="n">
        <v>6</v>
      </c>
      <c r="BL241" s="295" t="n">
        <v>8</v>
      </c>
      <c r="BM241" s="295" t="n">
        <v>12</v>
      </c>
      <c r="BN241" s="295" t="n">
        <v>20</v>
      </c>
      <c r="BO241" s="295" t="n">
        <v>29</v>
      </c>
      <c r="BP241" s="295" t="n">
        <v>31</v>
      </c>
      <c r="BQ241" s="295" t="n">
        <v>26</v>
      </c>
      <c r="BR241" s="295" t="n">
        <v>25</v>
      </c>
      <c r="BS241" s="295" t="n">
        <v>17</v>
      </c>
      <c r="BT241" s="295" t="n">
        <v>17</v>
      </c>
      <c r="BU241" s="295" t="n">
        <v>12</v>
      </c>
      <c r="BV241" s="310" t="n">
        <v>0</v>
      </c>
      <c r="BX241" s="295" t="s">
        <v>495</v>
      </c>
      <c r="BY241" s="295" t="n">
        <v>158</v>
      </c>
      <c r="BZ241" s="295" t="n">
        <v>1</v>
      </c>
      <c r="CA241" s="295" t="n">
        <v>0</v>
      </c>
      <c r="CB241" s="295" t="n">
        <v>1</v>
      </c>
      <c r="CC241" s="295" t="n">
        <v>2</v>
      </c>
      <c r="CD241" s="295" t="n">
        <v>0</v>
      </c>
      <c r="CE241" s="295" t="n">
        <v>2</v>
      </c>
      <c r="CF241" s="295" t="n">
        <v>0</v>
      </c>
      <c r="CG241" s="295" t="n">
        <v>1</v>
      </c>
      <c r="CH241" s="295" t="n">
        <v>0</v>
      </c>
      <c r="CI241" s="295" t="n">
        <v>0</v>
      </c>
      <c r="CJ241" s="295" t="n">
        <v>2</v>
      </c>
      <c r="CK241" s="310" t="n">
        <v>3</v>
      </c>
      <c r="CL241" s="295"/>
      <c r="CM241" s="295" t="s">
        <v>495</v>
      </c>
      <c r="CN241" s="295" t="n">
        <v>4</v>
      </c>
      <c r="CO241" s="295" t="n">
        <v>2</v>
      </c>
      <c r="CP241" s="295" t="n">
        <v>6</v>
      </c>
      <c r="CQ241" s="295" t="n">
        <v>3</v>
      </c>
      <c r="CR241" s="295" t="n">
        <v>7</v>
      </c>
      <c r="CS241" s="295" t="n">
        <v>14</v>
      </c>
      <c r="CT241" s="295" t="n">
        <v>16</v>
      </c>
      <c r="CU241" s="295" t="n">
        <v>11</v>
      </c>
      <c r="CV241" s="295" t="n">
        <v>17</v>
      </c>
      <c r="CW241" s="295" t="n">
        <v>14</v>
      </c>
      <c r="CX241" s="295" t="n">
        <v>23</v>
      </c>
      <c r="CY241" s="295" t="n">
        <v>15</v>
      </c>
      <c r="CZ241" s="295" t="n">
        <v>16</v>
      </c>
      <c r="DA241" s="310" t="n">
        <v>0</v>
      </c>
      <c r="DD241" s="219" t="s">
        <v>551</v>
      </c>
      <c r="DQ241" s="219" t="s">
        <v>533</v>
      </c>
      <c r="ED241" s="219" t="s">
        <v>533</v>
      </c>
    </row>
    <row r="242" customFormat="false" ht="15" hidden="false" customHeight="false" outlineLevel="0" collapsed="false">
      <c r="A242" s="295" t="s">
        <v>496</v>
      </c>
      <c r="B242" s="295" t="n">
        <v>341</v>
      </c>
      <c r="C242" s="295" t="n">
        <v>4</v>
      </c>
      <c r="D242" s="295" t="n">
        <v>78</v>
      </c>
      <c r="E242" s="295" t="n">
        <v>83</v>
      </c>
      <c r="F242" s="295" t="n">
        <v>67</v>
      </c>
      <c r="G242" s="295" t="n">
        <v>54</v>
      </c>
      <c r="H242" s="295" t="n">
        <v>31</v>
      </c>
      <c r="I242" s="295" t="n">
        <v>16</v>
      </c>
      <c r="J242" s="295" t="n">
        <v>0</v>
      </c>
      <c r="K242" s="295" t="n">
        <v>0</v>
      </c>
      <c r="L242" s="310" t="n">
        <v>8</v>
      </c>
      <c r="N242" s="295" t="s">
        <v>544</v>
      </c>
      <c r="O242" s="295" t="n">
        <v>293</v>
      </c>
      <c r="P242" s="295" t="n">
        <v>1</v>
      </c>
      <c r="Q242" s="295" t="n">
        <v>1</v>
      </c>
      <c r="R242" s="295" t="n">
        <v>1</v>
      </c>
      <c r="S242" s="295" t="n">
        <v>3</v>
      </c>
      <c r="T242" s="295" t="n">
        <v>3</v>
      </c>
      <c r="U242" s="295" t="n">
        <v>0</v>
      </c>
      <c r="V242" s="295" t="n">
        <v>0</v>
      </c>
      <c r="W242" s="295" t="n">
        <v>1</v>
      </c>
      <c r="X242" s="295" t="n">
        <v>6</v>
      </c>
      <c r="Y242" s="295" t="n">
        <v>2</v>
      </c>
      <c r="Z242" s="295" t="n">
        <v>4</v>
      </c>
      <c r="AA242" s="310" t="n">
        <v>8</v>
      </c>
      <c r="AB242" s="295"/>
      <c r="AC242" s="295" t="s">
        <v>544</v>
      </c>
      <c r="AD242" s="295" t="n">
        <v>17</v>
      </c>
      <c r="AE242" s="295" t="n">
        <v>12</v>
      </c>
      <c r="AF242" s="295" t="n">
        <v>10</v>
      </c>
      <c r="AG242" s="295" t="n">
        <v>10</v>
      </c>
      <c r="AH242" s="295" t="n">
        <v>12</v>
      </c>
      <c r="AI242" s="295" t="n">
        <v>20</v>
      </c>
      <c r="AJ242" s="295" t="n">
        <v>33</v>
      </c>
      <c r="AK242" s="295" t="n">
        <v>28</v>
      </c>
      <c r="AL242" s="295" t="n">
        <v>40</v>
      </c>
      <c r="AM242" s="295" t="n">
        <v>21</v>
      </c>
      <c r="AN242" s="295" t="n">
        <v>29</v>
      </c>
      <c r="AO242" s="295" t="n">
        <v>17</v>
      </c>
      <c r="AP242" s="295" t="n">
        <v>17</v>
      </c>
      <c r="AQ242" s="310" t="n">
        <v>0</v>
      </c>
      <c r="AS242" s="295" t="s">
        <v>544</v>
      </c>
      <c r="AT242" s="295" t="n">
        <v>182</v>
      </c>
      <c r="AU242" s="295" t="n">
        <v>1</v>
      </c>
      <c r="AV242" s="295" t="n">
        <v>1</v>
      </c>
      <c r="AW242" s="295" t="n">
        <v>1</v>
      </c>
      <c r="AX242" s="295" t="n">
        <v>3</v>
      </c>
      <c r="AY242" s="295" t="n">
        <v>0</v>
      </c>
      <c r="AZ242" s="295" t="n">
        <v>0</v>
      </c>
      <c r="BA242" s="295" t="n">
        <v>0</v>
      </c>
      <c r="BB242" s="295" t="n">
        <v>1</v>
      </c>
      <c r="BC242" s="295" t="n">
        <v>3</v>
      </c>
      <c r="BD242" s="295" t="n">
        <v>1</v>
      </c>
      <c r="BE242" s="295" t="n">
        <v>2</v>
      </c>
      <c r="BF242" s="310" t="n">
        <v>6</v>
      </c>
      <c r="BG242" s="295"/>
      <c r="BH242" s="295" t="s">
        <v>544</v>
      </c>
      <c r="BI242" s="295" t="n">
        <v>14</v>
      </c>
      <c r="BJ242" s="295" t="n">
        <v>8</v>
      </c>
      <c r="BK242" s="295" t="n">
        <v>7</v>
      </c>
      <c r="BL242" s="295" t="n">
        <v>7</v>
      </c>
      <c r="BM242" s="295" t="n">
        <v>7</v>
      </c>
      <c r="BN242" s="295" t="n">
        <v>13</v>
      </c>
      <c r="BO242" s="295" t="n">
        <v>24</v>
      </c>
      <c r="BP242" s="295" t="n">
        <v>15</v>
      </c>
      <c r="BQ242" s="295" t="n">
        <v>22</v>
      </c>
      <c r="BR242" s="295" t="n">
        <v>16</v>
      </c>
      <c r="BS242" s="295" t="n">
        <v>16</v>
      </c>
      <c r="BT242" s="295" t="n">
        <v>11</v>
      </c>
      <c r="BU242" s="295" t="n">
        <v>6</v>
      </c>
      <c r="BV242" s="310" t="n">
        <v>0</v>
      </c>
      <c r="BX242" s="295" t="s">
        <v>544</v>
      </c>
      <c r="BY242" s="295" t="n">
        <v>111</v>
      </c>
      <c r="BZ242" s="295" t="n">
        <v>0</v>
      </c>
      <c r="CA242" s="295" t="n">
        <v>0</v>
      </c>
      <c r="CB242" s="295" t="n">
        <v>0</v>
      </c>
      <c r="CC242" s="295" t="n">
        <v>0</v>
      </c>
      <c r="CD242" s="295" t="n">
        <v>3</v>
      </c>
      <c r="CE242" s="295" t="n">
        <v>0</v>
      </c>
      <c r="CF242" s="295" t="n">
        <v>0</v>
      </c>
      <c r="CG242" s="295" t="n">
        <v>0</v>
      </c>
      <c r="CH242" s="295" t="n">
        <v>3</v>
      </c>
      <c r="CI242" s="295" t="n">
        <v>1</v>
      </c>
      <c r="CJ242" s="295" t="n">
        <v>2</v>
      </c>
      <c r="CK242" s="310" t="n">
        <v>2</v>
      </c>
      <c r="CL242" s="295"/>
      <c r="CM242" s="295" t="s">
        <v>544</v>
      </c>
      <c r="CN242" s="295" t="n">
        <v>3</v>
      </c>
      <c r="CO242" s="295" t="n">
        <v>4</v>
      </c>
      <c r="CP242" s="295" t="n">
        <v>3</v>
      </c>
      <c r="CQ242" s="295" t="n">
        <v>3</v>
      </c>
      <c r="CR242" s="295" t="n">
        <v>5</v>
      </c>
      <c r="CS242" s="295" t="n">
        <v>7</v>
      </c>
      <c r="CT242" s="295" t="n">
        <v>9</v>
      </c>
      <c r="CU242" s="295" t="n">
        <v>13</v>
      </c>
      <c r="CV242" s="295" t="n">
        <v>18</v>
      </c>
      <c r="CW242" s="295" t="n">
        <v>5</v>
      </c>
      <c r="CX242" s="295" t="n">
        <v>13</v>
      </c>
      <c r="CY242" s="295" t="n">
        <v>6</v>
      </c>
      <c r="CZ242" s="295" t="n">
        <v>11</v>
      </c>
      <c r="DA242" s="310" t="n">
        <v>0</v>
      </c>
      <c r="DD242" s="219" t="s">
        <v>500</v>
      </c>
      <c r="DQ242" s="219" t="s">
        <v>500</v>
      </c>
      <c r="ED242" s="219" t="s">
        <v>500</v>
      </c>
    </row>
    <row r="243" customFormat="false" ht="15" hidden="false" customHeight="false" outlineLevel="0" collapsed="false">
      <c r="A243" s="322" t="s">
        <v>498</v>
      </c>
      <c r="B243" s="322" t="n">
        <v>1336</v>
      </c>
      <c r="C243" s="322" t="n">
        <v>1</v>
      </c>
      <c r="D243" s="322" t="n">
        <v>178</v>
      </c>
      <c r="E243" s="322" t="n">
        <v>250</v>
      </c>
      <c r="F243" s="322" t="n">
        <v>221</v>
      </c>
      <c r="G243" s="322" t="n">
        <v>171</v>
      </c>
      <c r="H243" s="322" t="n">
        <v>86</v>
      </c>
      <c r="I243" s="322" t="n">
        <v>18</v>
      </c>
      <c r="J243" s="322" t="n">
        <v>2</v>
      </c>
      <c r="K243" s="322" t="n">
        <v>0</v>
      </c>
      <c r="L243" s="323" t="n">
        <v>409</v>
      </c>
      <c r="N243" s="322" t="s">
        <v>498</v>
      </c>
      <c r="O243" s="322" t="n">
        <v>885</v>
      </c>
      <c r="P243" s="322" t="n">
        <v>24</v>
      </c>
      <c r="Q243" s="322" t="n">
        <v>6</v>
      </c>
      <c r="R243" s="322" t="n">
        <v>7</v>
      </c>
      <c r="S243" s="322" t="n">
        <v>37</v>
      </c>
      <c r="T243" s="322" t="n">
        <v>1</v>
      </c>
      <c r="U243" s="322" t="n">
        <v>3</v>
      </c>
      <c r="V243" s="322" t="n">
        <v>2</v>
      </c>
      <c r="W243" s="322" t="n">
        <v>0</v>
      </c>
      <c r="X243" s="322" t="n">
        <v>3</v>
      </c>
      <c r="Y243" s="322" t="n">
        <v>6</v>
      </c>
      <c r="Z243" s="322" t="n">
        <v>13</v>
      </c>
      <c r="AA243" s="323" t="n">
        <v>24</v>
      </c>
      <c r="AB243" s="322"/>
      <c r="AC243" s="322" t="s">
        <v>498</v>
      </c>
      <c r="AD243" s="322" t="n">
        <v>34</v>
      </c>
      <c r="AE243" s="322" t="n">
        <v>34</v>
      </c>
      <c r="AF243" s="322" t="n">
        <v>32</v>
      </c>
      <c r="AG243" s="322" t="n">
        <v>43</v>
      </c>
      <c r="AH243" s="322" t="n">
        <v>40</v>
      </c>
      <c r="AI243" s="322" t="n">
        <v>66</v>
      </c>
      <c r="AJ243" s="322" t="n">
        <v>64</v>
      </c>
      <c r="AK243" s="322" t="n">
        <v>108</v>
      </c>
      <c r="AL243" s="322" t="n">
        <v>66</v>
      </c>
      <c r="AM243" s="322" t="n">
        <v>70</v>
      </c>
      <c r="AN243" s="322" t="n">
        <v>61</v>
      </c>
      <c r="AO243" s="322" t="n">
        <v>62</v>
      </c>
      <c r="AP243" s="322" t="n">
        <v>80</v>
      </c>
      <c r="AQ243" s="323" t="n">
        <v>36</v>
      </c>
      <c r="AS243" s="322" t="s">
        <v>498</v>
      </c>
      <c r="AT243" s="322" t="n">
        <v>627</v>
      </c>
      <c r="AU243" s="322" t="n">
        <v>13</v>
      </c>
      <c r="AV243" s="322" t="n">
        <v>2</v>
      </c>
      <c r="AW243" s="322" t="n">
        <v>4</v>
      </c>
      <c r="AX243" s="322" t="n">
        <v>19</v>
      </c>
      <c r="AY243" s="322" t="n">
        <v>1</v>
      </c>
      <c r="AZ243" s="322" t="n">
        <v>2</v>
      </c>
      <c r="BA243" s="322" t="n">
        <v>1</v>
      </c>
      <c r="BB243" s="322" t="n">
        <v>0</v>
      </c>
      <c r="BC243" s="322" t="n">
        <v>3</v>
      </c>
      <c r="BD243" s="322" t="n">
        <v>3</v>
      </c>
      <c r="BE243" s="322" t="n">
        <v>12</v>
      </c>
      <c r="BF243" s="323" t="n">
        <v>21</v>
      </c>
      <c r="BG243" s="322"/>
      <c r="BH243" s="322" t="s">
        <v>498</v>
      </c>
      <c r="BI243" s="322" t="n">
        <v>30</v>
      </c>
      <c r="BJ243" s="322" t="n">
        <v>27</v>
      </c>
      <c r="BK243" s="322" t="n">
        <v>26</v>
      </c>
      <c r="BL243" s="322" t="n">
        <v>36</v>
      </c>
      <c r="BM243" s="322" t="n">
        <v>29</v>
      </c>
      <c r="BN243" s="322" t="n">
        <v>56</v>
      </c>
      <c r="BO243" s="322" t="n">
        <v>52</v>
      </c>
      <c r="BP243" s="322" t="n">
        <v>82</v>
      </c>
      <c r="BQ243" s="322" t="n">
        <v>55</v>
      </c>
      <c r="BR243" s="322" t="n">
        <v>45</v>
      </c>
      <c r="BS243" s="322" t="n">
        <v>39</v>
      </c>
      <c r="BT243" s="322" t="n">
        <v>32</v>
      </c>
      <c r="BU243" s="322" t="n">
        <v>32</v>
      </c>
      <c r="BV243" s="323" t="n">
        <v>24</v>
      </c>
      <c r="BX243" s="322" t="s">
        <v>498</v>
      </c>
      <c r="BY243" s="322" t="n">
        <v>246</v>
      </c>
      <c r="BZ243" s="322" t="n">
        <v>11</v>
      </c>
      <c r="CA243" s="322" t="n">
        <v>4</v>
      </c>
      <c r="CB243" s="322" t="n">
        <v>3</v>
      </c>
      <c r="CC243" s="322" t="n">
        <v>18</v>
      </c>
      <c r="CD243" s="322" t="n">
        <v>0</v>
      </c>
      <c r="CE243" s="322" t="n">
        <v>1</v>
      </c>
      <c r="CF243" s="322" t="n">
        <v>1</v>
      </c>
      <c r="CG243" s="322" t="n">
        <v>0</v>
      </c>
      <c r="CH243" s="322" t="n">
        <v>0</v>
      </c>
      <c r="CI243" s="322" t="n">
        <v>3</v>
      </c>
      <c r="CJ243" s="322" t="n">
        <v>1</v>
      </c>
      <c r="CK243" s="323" t="n">
        <v>3</v>
      </c>
      <c r="CL243" s="322"/>
      <c r="CM243" s="322" t="s">
        <v>498</v>
      </c>
      <c r="CN243" s="322" t="n">
        <v>4</v>
      </c>
      <c r="CO243" s="322" t="n">
        <v>7</v>
      </c>
      <c r="CP243" s="322" t="n">
        <v>6</v>
      </c>
      <c r="CQ243" s="322" t="n">
        <v>7</v>
      </c>
      <c r="CR243" s="322" t="n">
        <v>10</v>
      </c>
      <c r="CS243" s="322" t="n">
        <v>10</v>
      </c>
      <c r="CT243" s="322" t="n">
        <v>10</v>
      </c>
      <c r="CU243" s="322" t="n">
        <v>25</v>
      </c>
      <c r="CV243" s="322" t="n">
        <v>11</v>
      </c>
      <c r="CW243" s="322" t="n">
        <v>23</v>
      </c>
      <c r="CX243" s="322" t="n">
        <v>22</v>
      </c>
      <c r="CY243" s="322" t="n">
        <v>30</v>
      </c>
      <c r="CZ243" s="322" t="n">
        <v>48</v>
      </c>
      <c r="DA243" s="323" t="n">
        <v>6</v>
      </c>
      <c r="DD243" s="219" t="s">
        <v>527</v>
      </c>
      <c r="DQ243" s="219" t="s">
        <v>499</v>
      </c>
      <c r="ED243" s="219" t="s">
        <v>499</v>
      </c>
    </row>
    <row r="244" customFormat="false" ht="15" hidden="false" customHeight="false" outlineLevel="0" collapsed="false">
      <c r="DD244" s="219" t="s">
        <v>545</v>
      </c>
    </row>
  </sheetData>
  <mergeCells count="3">
    <mergeCell ref="IP2:IP5"/>
    <mergeCell ref="IQ2:IX3"/>
    <mergeCell ref="IQ4:IX4"/>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Roman,Regular"&amp;A</oddHeader>
    <oddFooter>&amp;C&amp;"Times New Roman,Regular"Page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H419"/>
  <sheetViews>
    <sheetView windowProtection="false" showFormulas="false" showGridLines="true" showRowColHeaders="true" showZeros="true" rightToLeft="false" tabSelected="true" showOutlineSymbols="true" defaultGridColor="true" view="normal" topLeftCell="A301" colorId="64" zoomScale="100" zoomScaleNormal="100" zoomScalePageLayoutView="100" workbookViewId="0">
      <selection pane="topLeft" activeCell="J315" activeCellId="0" sqref="J315"/>
    </sheetView>
  </sheetViews>
  <sheetFormatPr defaultRowHeight="15"/>
  <cols>
    <col collapsed="false" hidden="false" max="1" min="1" style="0" width="11.0093023255814"/>
    <col collapsed="false" hidden="false" max="2" min="2" style="0" width="14.2186046511628"/>
    <col collapsed="false" hidden="false" max="3" min="3" style="0" width="13.5348837209302"/>
    <col collapsed="false" hidden="false" max="4" min="4" style="0" width="14.5767441860465"/>
    <col collapsed="false" hidden="false" max="5" min="5" style="0" width="18.706976744186"/>
    <col collapsed="false" hidden="false" max="6" min="6" style="0" width="14.2186046511628"/>
    <col collapsed="false" hidden="false" max="7" min="7" style="0" width="15.446511627907"/>
    <col collapsed="false" hidden="false" max="8" min="8" style="0" width="14.2186046511628"/>
    <col collapsed="false" hidden="false" max="1025" min="9" style="0" width="11.0093023255814"/>
  </cols>
  <sheetData>
    <row r="1" customFormat="false" ht="15" hidden="false" customHeight="false" outlineLevel="0" collapsed="false">
      <c r="B1" s="234"/>
      <c r="C1" s="234"/>
      <c r="D1" s="234"/>
      <c r="E1" s="234"/>
      <c r="F1" s="234"/>
      <c r="G1" s="234"/>
      <c r="H1" s="234"/>
    </row>
    <row r="2" customFormat="false" ht="23" hidden="false" customHeight="false" outlineLevel="0" collapsed="false">
      <c r="E2" s="247" t="s">
        <v>360</v>
      </c>
    </row>
    <row r="4" customFormat="false" ht="15" hidden="false" customHeight="false" outlineLevel="0" collapsed="false">
      <c r="A4" s="187"/>
      <c r="B4" s="326" t="n">
        <v>2003</v>
      </c>
      <c r="C4" s="326" t="n">
        <v>2004</v>
      </c>
      <c r="D4" s="326" t="n">
        <v>2005</v>
      </c>
      <c r="E4" s="326" t="n">
        <v>2006</v>
      </c>
      <c r="F4" s="326" t="n">
        <v>2007</v>
      </c>
      <c r="G4" s="326" t="n">
        <v>2008</v>
      </c>
      <c r="H4" s="326" t="n">
        <v>2009</v>
      </c>
    </row>
    <row r="5" customFormat="false" ht="15" hidden="false" customHeight="false" outlineLevel="0" collapsed="false">
      <c r="A5" s="248"/>
      <c r="B5" s="249"/>
      <c r="C5" s="249"/>
      <c r="D5" s="249"/>
      <c r="E5" s="249"/>
      <c r="F5" s="249" t="s">
        <v>363</v>
      </c>
      <c r="G5" s="249"/>
      <c r="H5" s="249"/>
    </row>
    <row r="6" customFormat="false" ht="37" hidden="false" customHeight="false" outlineLevel="0" collapsed="false">
      <c r="A6" s="184"/>
      <c r="B6" s="251" t="s">
        <v>466</v>
      </c>
      <c r="C6" s="251" t="s">
        <v>466</v>
      </c>
      <c r="D6" s="251" t="s">
        <v>466</v>
      </c>
      <c r="E6" s="251" t="s">
        <v>466</v>
      </c>
      <c r="F6" s="251" t="s">
        <v>466</v>
      </c>
      <c r="G6" s="251" t="s">
        <v>466</v>
      </c>
      <c r="H6" s="251" t="s">
        <v>466</v>
      </c>
    </row>
    <row r="7" customFormat="false" ht="15" hidden="false" customHeight="false" outlineLevel="0" collapsed="false">
      <c r="A7" s="191" t="s">
        <v>364</v>
      </c>
      <c r="B7" s="252" t="s">
        <v>181</v>
      </c>
      <c r="C7" s="252" t="s">
        <v>181</v>
      </c>
      <c r="D7" s="252" t="s">
        <v>181</v>
      </c>
      <c r="E7" s="252" t="s">
        <v>181</v>
      </c>
      <c r="F7" s="252" t="s">
        <v>181</v>
      </c>
      <c r="G7" s="252" t="s">
        <v>181</v>
      </c>
      <c r="H7" s="252" t="s">
        <v>181</v>
      </c>
    </row>
    <row r="8" customFormat="false" ht="15" hidden="false" customHeight="false" outlineLevel="0" collapsed="false">
      <c r="A8" s="197" t="s">
        <v>186</v>
      </c>
      <c r="B8" s="240" t="n">
        <v>0.0166049075057245</v>
      </c>
      <c r="C8" s="240" t="n">
        <v>0.0144683866572363</v>
      </c>
      <c r="D8" s="240" t="n">
        <v>0.0134380921216764</v>
      </c>
      <c r="E8" s="240" t="n">
        <v>0.0129863373210513</v>
      </c>
      <c r="F8" s="240" t="n">
        <v>0.013359343352362</v>
      </c>
      <c r="G8" s="240" t="n">
        <v>0.133489578495331</v>
      </c>
      <c r="H8" s="240" t="n">
        <v>0.0084859261927003</v>
      </c>
    </row>
    <row r="9" customFormat="false" ht="15" hidden="false" customHeight="false" outlineLevel="0" collapsed="false">
      <c r="A9" s="204" t="s">
        <v>189</v>
      </c>
      <c r="B9" s="243" t="n">
        <v>0.000673718502493598</v>
      </c>
      <c r="C9" s="243" t="n">
        <v>0.000629283072247126</v>
      </c>
      <c r="D9" s="243" t="n">
        <v>0.000585782610706348</v>
      </c>
      <c r="E9" s="243" t="n">
        <v>0.000600323948394794</v>
      </c>
      <c r="F9" s="243" t="n">
        <v>0.000605234149022765</v>
      </c>
      <c r="G9" s="243" t="n">
        <v>0.000457689170522102</v>
      </c>
      <c r="H9" s="243" t="n">
        <v>0.000408997955010225</v>
      </c>
    </row>
    <row r="10" customFormat="false" ht="15" hidden="false" customHeight="false" outlineLevel="0" collapsed="false">
      <c r="A10" s="197" t="s">
        <v>46</v>
      </c>
      <c r="B10" s="240" t="n">
        <v>0.000253129362426798</v>
      </c>
      <c r="C10" s="240" t="n">
        <v>0.000241848983499409</v>
      </c>
      <c r="D10" s="240" t="n">
        <v>0.000263484614735633</v>
      </c>
      <c r="E10" s="240" t="n">
        <v>5.94242962412956E-005</v>
      </c>
      <c r="F10" s="240" t="n">
        <v>0.000238260555698295</v>
      </c>
      <c r="G10" s="240" t="n">
        <v>0.000252567470742775</v>
      </c>
      <c r="H10" s="240" t="n">
        <v>0.000155723726016662</v>
      </c>
    </row>
    <row r="11" customFormat="false" ht="15" hidden="false" customHeight="false" outlineLevel="0" collapsed="false">
      <c r="A11" s="204" t="s">
        <v>33</v>
      </c>
      <c r="B11" s="243" t="n">
        <v>0.000278558139988418</v>
      </c>
      <c r="C11" s="243" t="n">
        <v>0.0002907811503656</v>
      </c>
      <c r="D11" s="243" t="n">
        <v>0.000297382197741226</v>
      </c>
      <c r="E11" s="243" t="n">
        <v>0.000258030923212659</v>
      </c>
      <c r="F11" s="243" t="n">
        <v>0.000320735925248538</v>
      </c>
      <c r="G11" s="243" t="n">
        <v>0.000299577061695295</v>
      </c>
      <c r="H11" s="243" t="n">
        <v>0.000240454803084692</v>
      </c>
    </row>
    <row r="12" customFormat="false" ht="15" hidden="false" customHeight="false" outlineLevel="0" collapsed="false">
      <c r="A12" s="197" t="s">
        <v>34</v>
      </c>
      <c r="B12" s="240" t="n">
        <v>0.000733801719766591</v>
      </c>
      <c r="C12" s="240" t="n">
        <v>0.000672755009643521</v>
      </c>
      <c r="D12" s="240" t="n">
        <v>0.000704815944899452</v>
      </c>
      <c r="E12" s="240" t="n">
        <v>0.000320112603968243</v>
      </c>
      <c r="F12" s="240" t="n">
        <v>0.000748999340111322</v>
      </c>
      <c r="G12" s="240" t="n">
        <v>0.000786900098129011</v>
      </c>
      <c r="H12" s="240" t="n">
        <v>0.000542837043642991</v>
      </c>
    </row>
    <row r="13" customFormat="false" ht="15" hidden="false" customHeight="false" outlineLevel="0" collapsed="false">
      <c r="A13" s="204" t="s">
        <v>35</v>
      </c>
      <c r="B13" s="243" t="n">
        <v>0.000951526312456153</v>
      </c>
      <c r="C13" s="243" t="n">
        <v>0.000898518525496815</v>
      </c>
      <c r="D13" s="243" t="n">
        <v>0.000926903394260729</v>
      </c>
      <c r="E13" s="243" t="n">
        <v>0.000740217126241284</v>
      </c>
      <c r="F13" s="243" t="n">
        <v>0.000945967430905013</v>
      </c>
      <c r="G13" s="243" t="n">
        <v>0.0010012551350746</v>
      </c>
      <c r="H13" s="243" t="n">
        <v>0.000639749960320852</v>
      </c>
    </row>
    <row r="14" customFormat="false" ht="15" hidden="false" customHeight="false" outlineLevel="0" collapsed="false">
      <c r="A14" s="197" t="s">
        <v>36</v>
      </c>
      <c r="B14" s="240" t="n">
        <v>0.00100850056504126</v>
      </c>
      <c r="C14" s="240" t="n">
        <v>0.000911671298444254</v>
      </c>
      <c r="D14" s="240" t="n">
        <v>0.000932787891984997</v>
      </c>
      <c r="E14" s="240" t="n">
        <v>0.00095454749830782</v>
      </c>
      <c r="F14" s="240" t="n">
        <v>0.00101655632623315</v>
      </c>
      <c r="G14" s="240" t="n">
        <v>0.00106246343165224</v>
      </c>
      <c r="H14" s="240" t="n">
        <v>0.000724583946863844</v>
      </c>
    </row>
    <row r="15" customFormat="false" ht="15" hidden="false" customHeight="false" outlineLevel="0" collapsed="false">
      <c r="A15" s="204" t="s">
        <v>37</v>
      </c>
      <c r="B15" s="243" t="n">
        <v>0.0013003461209724</v>
      </c>
      <c r="C15" s="243" t="n">
        <v>0.00118665629095367</v>
      </c>
      <c r="D15" s="243" t="n">
        <v>0.00112963214547643</v>
      </c>
      <c r="E15" s="243" t="n">
        <v>0.00112610486467773</v>
      </c>
      <c r="F15" s="243" t="n">
        <v>0.00114674259251516</v>
      </c>
      <c r="G15" s="243" t="n">
        <v>0.00114842368119863</v>
      </c>
      <c r="H15" s="243" t="n">
        <v>0.000907057848396228</v>
      </c>
    </row>
    <row r="16" customFormat="false" ht="15" hidden="false" customHeight="false" outlineLevel="0" collapsed="false">
      <c r="A16" s="197" t="s">
        <v>38</v>
      </c>
      <c r="B16" s="240" t="n">
        <v>0.00166360903266706</v>
      </c>
      <c r="C16" s="240" t="n">
        <v>0.00157073396306408</v>
      </c>
      <c r="D16" s="240" t="n">
        <v>0.00151176239877409</v>
      </c>
      <c r="E16" s="240" t="n">
        <v>0.00160159775621018</v>
      </c>
      <c r="F16" s="240" t="n">
        <v>0.00160059098744152</v>
      </c>
      <c r="G16" s="240" t="n">
        <v>0.00154931656343414</v>
      </c>
      <c r="H16" s="240" t="n">
        <v>0.00119375120609262</v>
      </c>
    </row>
    <row r="17" customFormat="false" ht="15" hidden="false" customHeight="false" outlineLevel="0" collapsed="false">
      <c r="A17" s="204" t="s">
        <v>39</v>
      </c>
      <c r="B17" s="243" t="n">
        <v>0.00246204238773544</v>
      </c>
      <c r="C17" s="243" t="n">
        <v>0.00232515308149675</v>
      </c>
      <c r="D17" s="243" t="n">
        <v>0.00227795815969074</v>
      </c>
      <c r="E17" s="243" t="n">
        <v>0.00224535731301924</v>
      </c>
      <c r="F17" s="243" t="n">
        <v>0.0023154170578628</v>
      </c>
      <c r="G17" s="243" t="n">
        <v>0.0022747676717047</v>
      </c>
      <c r="H17" s="243" t="n">
        <v>0.00178178765828814</v>
      </c>
    </row>
    <row r="18" customFormat="false" ht="15" hidden="false" customHeight="false" outlineLevel="0" collapsed="false">
      <c r="A18" s="197" t="s">
        <v>40</v>
      </c>
      <c r="B18" s="240" t="n">
        <v>0.00394450333508092</v>
      </c>
      <c r="C18" s="240" t="n">
        <v>0.00374510221611733</v>
      </c>
      <c r="D18" s="240" t="n">
        <v>0.00372872094885491</v>
      </c>
      <c r="E18" s="240" t="n">
        <v>0.00367358603915988</v>
      </c>
      <c r="F18" s="240" t="n">
        <v>0.00366137882980041</v>
      </c>
      <c r="G18" s="240" t="n">
        <v>0.00356895072345481</v>
      </c>
      <c r="H18" s="240" t="n">
        <v>0.00319901670018409</v>
      </c>
    </row>
    <row r="19" customFormat="false" ht="15" hidden="false" customHeight="false" outlineLevel="0" collapsed="false">
      <c r="A19" s="204" t="s">
        <v>52</v>
      </c>
      <c r="B19" s="243" t="n">
        <v>0.00645425331325993</v>
      </c>
      <c r="C19" s="243" t="n">
        <v>0.0061427240192606</v>
      </c>
      <c r="D19" s="243" t="n">
        <v>0.00598702214663233</v>
      </c>
      <c r="E19" s="243" t="n">
        <v>0.00579591044986747</v>
      </c>
      <c r="F19" s="243" t="n">
        <v>0.00600243120197302</v>
      </c>
      <c r="G19" s="243" t="n">
        <v>0.00589333870427897</v>
      </c>
      <c r="H19" s="243" t="n">
        <v>0.00494193935411995</v>
      </c>
    </row>
    <row r="20" customFormat="false" ht="15" hidden="false" customHeight="false" outlineLevel="0" collapsed="false">
      <c r="A20" s="197" t="s">
        <v>53</v>
      </c>
      <c r="B20" s="240" t="n">
        <v>0.00987015215477578</v>
      </c>
      <c r="C20" s="240" t="n">
        <v>0.00945404206363643</v>
      </c>
      <c r="D20" s="240" t="n">
        <v>0.00914764615270368</v>
      </c>
      <c r="E20" s="240" t="n">
        <v>0.00910092262009968</v>
      </c>
      <c r="F20" s="240" t="n">
        <v>0.00940882003570771</v>
      </c>
      <c r="G20" s="240" t="n">
        <v>0.00902233313275877</v>
      </c>
      <c r="H20" s="240" t="n">
        <v>0.00764854916583011</v>
      </c>
    </row>
    <row r="21" customFormat="false" ht="15" hidden="false" customHeight="false" outlineLevel="0" collapsed="false">
      <c r="A21" s="204" t="s">
        <v>57</v>
      </c>
      <c r="B21" s="243" t="n">
        <v>0.0145047880866166</v>
      </c>
      <c r="C21" s="243" t="n">
        <v>0.0141006866682449</v>
      </c>
      <c r="D21" s="243" t="n">
        <v>0.0140427489587148</v>
      </c>
      <c r="E21" s="243" t="n">
        <v>0.0138939567928396</v>
      </c>
      <c r="F21" s="243" t="n">
        <v>0.0144002903379437</v>
      </c>
      <c r="G21" s="243" t="n">
        <v>0.0136276600882264</v>
      </c>
      <c r="H21" s="243" t="n">
        <v>0.0113261335764642</v>
      </c>
    </row>
    <row r="22" customFormat="false" ht="15" hidden="false" customHeight="false" outlineLevel="0" collapsed="false">
      <c r="A22" s="197" t="s">
        <v>62</v>
      </c>
      <c r="B22" s="240" t="n">
        <v>0.0214855399069138</v>
      </c>
      <c r="C22" s="240" t="n">
        <v>0.0205814088524756</v>
      </c>
      <c r="D22" s="240" t="n">
        <v>0.0204265479474371</v>
      </c>
      <c r="E22" s="240" t="n">
        <v>0.0198500916213497</v>
      </c>
      <c r="F22" s="240" t="n">
        <v>0.0212575261956718</v>
      </c>
      <c r="G22" s="240" t="n">
        <v>0.0202250612396383</v>
      </c>
      <c r="H22" s="240" t="n">
        <v>0.0154654762761898</v>
      </c>
    </row>
    <row r="23" customFormat="false" ht="15" hidden="false" customHeight="false" outlineLevel="0" collapsed="false">
      <c r="A23" s="204" t="s">
        <v>64</v>
      </c>
      <c r="B23" s="243" t="n">
        <v>0.0335861140566886</v>
      </c>
      <c r="C23" s="243" t="n">
        <v>0.0321082489229022</v>
      </c>
      <c r="D23" s="243" t="n">
        <v>0.0311691867717302</v>
      </c>
      <c r="E23" s="243" t="n">
        <v>0.0299942737344243</v>
      </c>
      <c r="F23" s="243" t="n">
        <v>0.0313174000514017</v>
      </c>
      <c r="G23" s="243" t="n">
        <v>0.029264644622515</v>
      </c>
      <c r="H23" s="243" t="n">
        <v>0.0229078853106309</v>
      </c>
    </row>
    <row r="24" customFormat="false" ht="15" hidden="false" customHeight="false" outlineLevel="0" collapsed="false">
      <c r="A24" s="197" t="s">
        <v>69</v>
      </c>
      <c r="B24" s="240" t="n">
        <v>0.0517510944340213</v>
      </c>
      <c r="C24" s="240" t="n">
        <v>0.0494021749722282</v>
      </c>
      <c r="D24" s="240" t="n">
        <v>0.048614841531732</v>
      </c>
      <c r="E24" s="240" t="n">
        <v>0.0477877218592837</v>
      </c>
      <c r="F24" s="240" t="n">
        <v>0.050714326838456</v>
      </c>
      <c r="G24" s="240" t="n">
        <v>0.0466307080415231</v>
      </c>
      <c r="H24" s="240" t="n">
        <v>0.0400169383866187</v>
      </c>
    </row>
    <row r="25" customFormat="false" ht="15" hidden="false" customHeight="false" outlineLevel="0" collapsed="false">
      <c r="A25" s="204" t="s">
        <v>70</v>
      </c>
      <c r="B25" s="243" t="n">
        <v>0.094576758606427</v>
      </c>
      <c r="C25" s="243" t="n">
        <v>0.0917777864359818</v>
      </c>
      <c r="D25" s="243" t="n">
        <v>0.0893834928140734</v>
      </c>
      <c r="E25" s="243" t="n">
        <v>0.0863524995273576</v>
      </c>
      <c r="F25" s="243" t="n">
        <v>0.0911138634492313</v>
      </c>
      <c r="G25" s="243" t="n">
        <v>0.0837655356028028</v>
      </c>
      <c r="H25" s="243" t="n">
        <v>0.063418306026964</v>
      </c>
    </row>
    <row r="26" customFormat="false" ht="15" hidden="false" customHeight="false" outlineLevel="0" collapsed="false">
      <c r="A26" s="197" t="s">
        <v>71</v>
      </c>
      <c r="B26" s="240" t="n">
        <v>0.150952059961974</v>
      </c>
      <c r="C26" s="240" t="n">
        <v>0.143668900165168</v>
      </c>
      <c r="D26" s="240" t="n">
        <v>0.140654463549082</v>
      </c>
      <c r="E26" s="240" t="n">
        <v>0.137201810460449</v>
      </c>
      <c r="F26" s="240" t="n">
        <v>0.149652178958457</v>
      </c>
      <c r="G26" s="240" t="n">
        <v>0.13700132360881</v>
      </c>
      <c r="H26" s="240" t="n">
        <v>0.13287058956645</v>
      </c>
    </row>
    <row r="27" customFormat="false" ht="15" hidden="false" customHeight="false" outlineLevel="0" collapsed="false">
      <c r="A27" s="204" t="s">
        <v>72</v>
      </c>
      <c r="B27" s="243" t="n">
        <v>0.210031173895977</v>
      </c>
      <c r="C27" s="243" t="n">
        <v>0.20020618953481</v>
      </c>
      <c r="D27" s="243" t="n">
        <v>0.196130831026104</v>
      </c>
      <c r="E27" s="243" t="n">
        <v>0.191456618905729</v>
      </c>
      <c r="F27" s="243" t="n">
        <v>0.208279855472985</v>
      </c>
      <c r="G27" s="243" t="n">
        <v>0.191184988710352</v>
      </c>
      <c r="H27" s="243" t="n">
        <v>0.185583301241765</v>
      </c>
    </row>
    <row r="28" customFormat="false" ht="15" hidden="false" customHeight="false" outlineLevel="0" collapsed="false">
      <c r="A28" s="197" t="s">
        <v>74</v>
      </c>
      <c r="B28" s="240" t="n">
        <v>0.296900447910601</v>
      </c>
      <c r="C28" s="240" t="n">
        <v>0.283655794592428</v>
      </c>
      <c r="D28" s="240" t="n">
        <v>0.27814427058167</v>
      </c>
      <c r="E28" s="240" t="n">
        <v>0.27181002030088</v>
      </c>
      <c r="F28" s="240" t="n">
        <v>0.294543974419458</v>
      </c>
      <c r="G28" s="240" t="n">
        <v>0.27144149861201</v>
      </c>
      <c r="H28" s="240" t="n">
        <v>0.263831296014075</v>
      </c>
    </row>
    <row r="29" customFormat="false" ht="15" hidden="false" customHeight="false" outlineLevel="0" collapsed="false">
      <c r="A29" s="221" t="s">
        <v>218</v>
      </c>
      <c r="B29" s="246" t="n">
        <v>0.358145207974069</v>
      </c>
      <c r="C29" s="246" t="n">
        <v>0.342718230270749</v>
      </c>
      <c r="D29" s="246" t="n">
        <v>0.336283954130605</v>
      </c>
      <c r="E29" s="246" t="n">
        <v>0.328878566900365</v>
      </c>
      <c r="F29" s="246" t="n">
        <v>0.355404078600521</v>
      </c>
      <c r="G29" s="246" t="n">
        <v>0.328447376451647</v>
      </c>
      <c r="H29" s="246" t="n">
        <v>0.319534385234461</v>
      </c>
    </row>
    <row r="30" customFormat="false" ht="15" hidden="false" customHeight="false" outlineLevel="0" collapsed="false">
      <c r="B30" s="234"/>
      <c r="C30" s="234"/>
      <c r="D30" s="234"/>
      <c r="E30" s="234"/>
      <c r="F30" s="234"/>
      <c r="G30" s="234"/>
      <c r="H30" s="234"/>
    </row>
    <row r="31" customFormat="false" ht="15" hidden="false" customHeight="false" outlineLevel="0" collapsed="false">
      <c r="A31" s="187"/>
      <c r="B31" s="326" t="n">
        <v>2003</v>
      </c>
      <c r="C31" s="326" t="n">
        <v>2004</v>
      </c>
      <c r="D31" s="326" t="n">
        <v>2005</v>
      </c>
      <c r="E31" s="326" t="n">
        <v>2006</v>
      </c>
      <c r="F31" s="326" t="n">
        <v>2007</v>
      </c>
      <c r="G31" s="326" t="n">
        <v>2008</v>
      </c>
      <c r="H31" s="326" t="n">
        <v>2009</v>
      </c>
    </row>
    <row r="32" customFormat="false" ht="15" hidden="false" customHeight="false" outlineLevel="0" collapsed="false">
      <c r="A32" s="248"/>
      <c r="B32" s="249"/>
      <c r="C32" s="249"/>
      <c r="D32" s="249"/>
      <c r="E32" s="249"/>
      <c r="F32" s="249" t="s">
        <v>365</v>
      </c>
      <c r="G32" s="249"/>
      <c r="H32" s="249"/>
    </row>
    <row r="33" customFormat="false" ht="37" hidden="false" customHeight="false" outlineLevel="0" collapsed="false">
      <c r="A33" s="184"/>
      <c r="B33" s="251" t="s">
        <v>466</v>
      </c>
      <c r="C33" s="251" t="s">
        <v>466</v>
      </c>
      <c r="D33" s="251" t="s">
        <v>466</v>
      </c>
      <c r="E33" s="251" t="s">
        <v>466</v>
      </c>
      <c r="F33" s="251" t="s">
        <v>466</v>
      </c>
      <c r="G33" s="251" t="s">
        <v>466</v>
      </c>
      <c r="H33" s="251" t="s">
        <v>466</v>
      </c>
    </row>
    <row r="34" customFormat="false" ht="15" hidden="false" customHeight="false" outlineLevel="0" collapsed="false">
      <c r="A34" s="191" t="s">
        <v>364</v>
      </c>
      <c r="B34" s="252" t="s">
        <v>181</v>
      </c>
      <c r="C34" s="252" t="s">
        <v>181</v>
      </c>
      <c r="D34" s="252" t="s">
        <v>181</v>
      </c>
      <c r="E34" s="252" t="s">
        <v>181</v>
      </c>
      <c r="F34" s="252" t="s">
        <v>181</v>
      </c>
      <c r="G34" s="252" t="s">
        <v>181</v>
      </c>
      <c r="H34" s="252" t="s">
        <v>181</v>
      </c>
    </row>
    <row r="35" customFormat="false" ht="15" hidden="false" customHeight="false" outlineLevel="0" collapsed="false">
      <c r="A35" s="197" t="s">
        <v>186</v>
      </c>
      <c r="B35" s="240" t="n">
        <v>0.0181056906296205</v>
      </c>
      <c r="C35" s="240" t="n">
        <v>0.0158425043547426</v>
      </c>
      <c r="D35" s="240" t="n">
        <v>0.0149834466476133</v>
      </c>
      <c r="E35" s="240" t="n">
        <v>0.0143566647519721</v>
      </c>
      <c r="F35" s="240" t="n">
        <v>0.0147156054923454</v>
      </c>
      <c r="G35" s="240" t="n">
        <v>0.147058989407241</v>
      </c>
      <c r="H35" s="240" t="n">
        <v>0.00980450609800531</v>
      </c>
    </row>
    <row r="36" customFormat="false" ht="15" hidden="false" customHeight="false" outlineLevel="0" collapsed="false">
      <c r="A36" s="204" t="s">
        <v>189</v>
      </c>
      <c r="B36" s="243" t="n">
        <v>0.00071497600484739</v>
      </c>
      <c r="C36" s="243" t="n">
        <v>0.0006812030638589</v>
      </c>
      <c r="D36" s="243" t="n">
        <v>0.00060476651820946</v>
      </c>
      <c r="E36" s="243" t="n">
        <v>0.000649577946194739</v>
      </c>
      <c r="F36" s="243" t="n">
        <v>0.000639956028894362</v>
      </c>
      <c r="G36" s="243" t="n">
        <v>0.000490816881354989</v>
      </c>
      <c r="H36" s="243" t="n">
        <v>0.000464556533705146</v>
      </c>
    </row>
    <row r="37" customFormat="false" ht="15" hidden="false" customHeight="false" outlineLevel="0" collapsed="false">
      <c r="A37" s="197" t="s">
        <v>46</v>
      </c>
      <c r="B37" s="240" t="n">
        <v>0.00029400369213939</v>
      </c>
      <c r="C37" s="240" t="n">
        <v>0.000273676604715368</v>
      </c>
      <c r="D37" s="240" t="n">
        <v>0.000308349364432131</v>
      </c>
      <c r="E37" s="240" t="n">
        <v>6.88635289780913E-005</v>
      </c>
      <c r="F37" s="240" t="n">
        <v>0.000263468209238058</v>
      </c>
      <c r="G37" s="240" t="n">
        <v>0.00028066615348211</v>
      </c>
      <c r="H37" s="240" t="n">
        <v>0.000187508943683169</v>
      </c>
    </row>
    <row r="38" customFormat="false" ht="15" hidden="false" customHeight="false" outlineLevel="0" collapsed="false">
      <c r="A38" s="204" t="s">
        <v>33</v>
      </c>
      <c r="B38" s="243" t="n">
        <v>0.000319712510843296</v>
      </c>
      <c r="C38" s="243" t="n">
        <v>0.000345822115038925</v>
      </c>
      <c r="D38" s="243" t="n">
        <v>0.000355310381269677</v>
      </c>
      <c r="E38" s="243" t="n">
        <v>0.000278990373693371</v>
      </c>
      <c r="F38" s="243" t="n">
        <v>0.000367229447696034</v>
      </c>
      <c r="G38" s="243" t="n">
        <v>0.000345386996408318</v>
      </c>
      <c r="H38" s="243" t="n">
        <v>0.000249455732946299</v>
      </c>
    </row>
    <row r="39" customFormat="false" ht="15" hidden="false" customHeight="false" outlineLevel="0" collapsed="false">
      <c r="A39" s="197" t="s">
        <v>34</v>
      </c>
      <c r="B39" s="240" t="n">
        <v>0.00102571311483222</v>
      </c>
      <c r="C39" s="240" t="n">
        <v>0.000943919438040308</v>
      </c>
      <c r="D39" s="240" t="n">
        <v>0.000972575708574134</v>
      </c>
      <c r="E39" s="240" t="n">
        <v>0.000381966077220032</v>
      </c>
      <c r="F39" s="240" t="n">
        <v>0.0010455043025856</v>
      </c>
      <c r="G39" s="240" t="n">
        <v>0.00110194864413468</v>
      </c>
      <c r="H39" s="240" t="n">
        <v>0.000709345628657563</v>
      </c>
    </row>
    <row r="40" customFormat="false" ht="15" hidden="false" customHeight="false" outlineLevel="0" collapsed="false">
      <c r="A40" s="204" t="s">
        <v>35</v>
      </c>
      <c r="B40" s="243" t="n">
        <v>0.00138957431251842</v>
      </c>
      <c r="C40" s="243" t="n">
        <v>0.00133190480733245</v>
      </c>
      <c r="D40" s="243" t="n">
        <v>0.00136166236842807</v>
      </c>
      <c r="E40" s="243" t="n">
        <v>0.00101863043947281</v>
      </c>
      <c r="F40" s="243" t="n">
        <v>0.00138118035842901</v>
      </c>
      <c r="G40" s="243" t="n">
        <v>0.0014754380319023</v>
      </c>
      <c r="H40" s="243" t="n">
        <v>0.000812979570124506</v>
      </c>
    </row>
    <row r="41" customFormat="false" ht="15" hidden="false" customHeight="false" outlineLevel="0" collapsed="false">
      <c r="A41" s="197" t="s">
        <v>36</v>
      </c>
      <c r="B41" s="240" t="n">
        <v>0.00142688072235274</v>
      </c>
      <c r="C41" s="240" t="n">
        <v>0.00125831816416169</v>
      </c>
      <c r="D41" s="240" t="n">
        <v>0.00132013844107414</v>
      </c>
      <c r="E41" s="240" t="n">
        <v>0.00134147564738285</v>
      </c>
      <c r="F41" s="240" t="n">
        <v>0.00143243070396725</v>
      </c>
      <c r="G41" s="240" t="n">
        <v>0.0015353162464207</v>
      </c>
      <c r="H41" s="240" t="n">
        <v>0.00101327028540446</v>
      </c>
    </row>
    <row r="42" customFormat="false" ht="15" hidden="false" customHeight="false" outlineLevel="0" collapsed="false">
      <c r="A42" s="204" t="s">
        <v>37</v>
      </c>
      <c r="B42" s="243" t="n">
        <v>0.00172415124946893</v>
      </c>
      <c r="C42" s="243" t="n">
        <v>0.00156742523328989</v>
      </c>
      <c r="D42" s="243" t="n">
        <v>0.00150629033271338</v>
      </c>
      <c r="E42" s="243" t="n">
        <v>0.00148647319960713</v>
      </c>
      <c r="F42" s="243" t="n">
        <v>0.00153402593240753</v>
      </c>
      <c r="G42" s="243" t="n">
        <v>0.00157412693564872</v>
      </c>
      <c r="H42" s="243" t="n">
        <v>0.00120304663431447</v>
      </c>
    </row>
    <row r="43" customFormat="false" ht="15" hidden="false" customHeight="false" outlineLevel="0" collapsed="false">
      <c r="A43" s="197" t="s">
        <v>38</v>
      </c>
      <c r="B43" s="240" t="n">
        <v>0.00214955153395529</v>
      </c>
      <c r="C43" s="240" t="n">
        <v>0.00197780314582651</v>
      </c>
      <c r="D43" s="240" t="n">
        <v>0.00191713547381439</v>
      </c>
      <c r="E43" s="240" t="n">
        <v>0.00204865577954793</v>
      </c>
      <c r="F43" s="240" t="n">
        <v>0.00206834179388197</v>
      </c>
      <c r="G43" s="240" t="n">
        <v>0.00198392311223543</v>
      </c>
      <c r="H43" s="240" t="n">
        <v>0.00150055465287016</v>
      </c>
    </row>
    <row r="44" customFormat="false" ht="15" hidden="false" customHeight="false" outlineLevel="0" collapsed="false">
      <c r="A44" s="204" t="s">
        <v>39</v>
      </c>
      <c r="B44" s="243" t="n">
        <v>0.00312231067495554</v>
      </c>
      <c r="C44" s="243" t="n">
        <v>0.00289865433841133</v>
      </c>
      <c r="D44" s="243" t="n">
        <v>0.00283726235469534</v>
      </c>
      <c r="E44" s="243" t="n">
        <v>0.00283908880117528</v>
      </c>
      <c r="F44" s="243" t="n">
        <v>0.00290590901810379</v>
      </c>
      <c r="G44" s="243" t="n">
        <v>0.00295102276602705</v>
      </c>
      <c r="H44" s="243" t="n">
        <v>0.00218111656390252</v>
      </c>
    </row>
    <row r="45" customFormat="false" ht="15" hidden="false" customHeight="false" outlineLevel="0" collapsed="false">
      <c r="A45" s="197" t="s">
        <v>40</v>
      </c>
      <c r="B45" s="240" t="n">
        <v>0.00513577818494035</v>
      </c>
      <c r="C45" s="240" t="n">
        <v>0.00486928106179588</v>
      </c>
      <c r="D45" s="240" t="n">
        <v>0.00483275954659893</v>
      </c>
      <c r="E45" s="240" t="n">
        <v>0.00478434815422351</v>
      </c>
      <c r="F45" s="240" t="n">
        <v>0.00472421571416833</v>
      </c>
      <c r="G45" s="240" t="n">
        <v>0.00454621887706614</v>
      </c>
      <c r="H45" s="240" t="n">
        <v>0.00419263196480938</v>
      </c>
    </row>
    <row r="46" customFormat="false" ht="15" hidden="false" customHeight="false" outlineLevel="0" collapsed="false">
      <c r="A46" s="204" t="s">
        <v>52</v>
      </c>
      <c r="B46" s="243" t="n">
        <v>0.00853910557748411</v>
      </c>
      <c r="C46" s="243" t="n">
        <v>0.00810905744524956</v>
      </c>
      <c r="D46" s="243" t="n">
        <v>0.00795907477583123</v>
      </c>
      <c r="E46" s="243" t="n">
        <v>0.00767256819170672</v>
      </c>
      <c r="F46" s="243" t="n">
        <v>0.00800622934707784</v>
      </c>
      <c r="G46" s="243" t="n">
        <v>0.00787626451682656</v>
      </c>
      <c r="H46" s="243" t="n">
        <v>0.00650530243519246</v>
      </c>
    </row>
    <row r="47" customFormat="false" ht="15" hidden="false" customHeight="false" outlineLevel="0" collapsed="false">
      <c r="A47" s="197" t="s">
        <v>53</v>
      </c>
      <c r="B47" s="240" t="n">
        <v>0.0134238161595846</v>
      </c>
      <c r="C47" s="240" t="n">
        <v>0.012808356749972</v>
      </c>
      <c r="D47" s="240" t="n">
        <v>0.0124742937383925</v>
      </c>
      <c r="E47" s="240" t="n">
        <v>0.0123794617347573</v>
      </c>
      <c r="F47" s="240" t="n">
        <v>0.0127863883547077</v>
      </c>
      <c r="G47" s="240" t="n">
        <v>0.0121268640841631</v>
      </c>
      <c r="H47" s="240" t="n">
        <v>0.0104153603463866</v>
      </c>
    </row>
    <row r="48" customFormat="false" ht="15" hidden="false" customHeight="false" outlineLevel="0" collapsed="false">
      <c r="A48" s="204" t="s">
        <v>57</v>
      </c>
      <c r="B48" s="243" t="n">
        <v>0.0204811699032943</v>
      </c>
      <c r="C48" s="243" t="n">
        <v>0.0194365551210759</v>
      </c>
      <c r="D48" s="243" t="n">
        <v>0.0195179025676549</v>
      </c>
      <c r="E48" s="243" t="n">
        <v>0.0189155358879096</v>
      </c>
      <c r="F48" s="243" t="n">
        <v>0.0198786101834504</v>
      </c>
      <c r="G48" s="243" t="n">
        <v>0.0187741669534053</v>
      </c>
      <c r="H48" s="243" t="n">
        <v>0.0161113962466249</v>
      </c>
    </row>
    <row r="49" customFormat="false" ht="15" hidden="false" customHeight="false" outlineLevel="0" collapsed="false">
      <c r="A49" s="197" t="s">
        <v>62</v>
      </c>
      <c r="B49" s="240" t="n">
        <v>0.0304615945995256</v>
      </c>
      <c r="C49" s="240" t="n">
        <v>0.0288753137832465</v>
      </c>
      <c r="D49" s="240" t="n">
        <v>0.0288110354038778</v>
      </c>
      <c r="E49" s="240" t="n">
        <v>0.0277413826072792</v>
      </c>
      <c r="F49" s="240" t="n">
        <v>0.0296389657914981</v>
      </c>
      <c r="G49" s="240" t="n">
        <v>0.0280480355454846</v>
      </c>
      <c r="H49" s="240" t="n">
        <v>0.0229078636158282</v>
      </c>
    </row>
    <row r="50" customFormat="false" ht="15" hidden="false" customHeight="false" outlineLevel="0" collapsed="false">
      <c r="A50" s="204" t="s">
        <v>64</v>
      </c>
      <c r="B50" s="243" t="n">
        <v>0.0473945953688659</v>
      </c>
      <c r="C50" s="243" t="n">
        <v>0.0451948464410764</v>
      </c>
      <c r="D50" s="243" t="n">
        <v>0.0441020475473111</v>
      </c>
      <c r="E50" s="243" t="n">
        <v>0.0423297086422601</v>
      </c>
      <c r="F50" s="243" t="n">
        <v>0.0439620488006945</v>
      </c>
      <c r="G50" s="243" t="n">
        <v>0.0408055915364232</v>
      </c>
      <c r="H50" s="243" t="n">
        <v>0.0329585237373352</v>
      </c>
    </row>
    <row r="51" customFormat="false" ht="15" hidden="false" customHeight="false" outlineLevel="0" collapsed="false">
      <c r="A51" s="197" t="s">
        <v>69</v>
      </c>
      <c r="B51" s="240" t="n">
        <v>0.0711893532687773</v>
      </c>
      <c r="C51" s="240" t="n">
        <v>0.0678057958251091</v>
      </c>
      <c r="D51" s="240" t="n">
        <v>0.0660874100375845</v>
      </c>
      <c r="E51" s="240" t="n">
        <v>0.0656027225774533</v>
      </c>
      <c r="F51" s="240" t="n">
        <v>0.0685382323881406</v>
      </c>
      <c r="G51" s="240" t="n">
        <v>0.0643944329286349</v>
      </c>
      <c r="H51" s="240" t="n">
        <v>0.0582576377614684</v>
      </c>
    </row>
    <row r="52" customFormat="false" ht="15" hidden="false" customHeight="false" outlineLevel="0" collapsed="false">
      <c r="A52" s="204" t="s">
        <v>70</v>
      </c>
      <c r="B52" s="243" t="n">
        <v>0.121911661128309</v>
      </c>
      <c r="C52" s="243" t="n">
        <v>0.116614253281953</v>
      </c>
      <c r="D52" s="243" t="n">
        <v>0.114136344920411</v>
      </c>
      <c r="E52" s="243" t="n">
        <v>0.111218408842138</v>
      </c>
      <c r="F52" s="243" t="n">
        <v>0.11829202580764</v>
      </c>
      <c r="G52" s="243" t="n">
        <v>0.107908960001523</v>
      </c>
      <c r="H52" s="243" t="n">
        <v>0.0911194939000903</v>
      </c>
    </row>
    <row r="53" customFormat="false" ht="15" hidden="false" customHeight="false" outlineLevel="0" collapsed="false">
      <c r="A53" s="197" t="s">
        <v>71</v>
      </c>
      <c r="B53" s="240" t="n">
        <v>0.179293636981935</v>
      </c>
      <c r="C53" s="240" t="n">
        <v>0.168582778632401</v>
      </c>
      <c r="D53" s="240" t="n">
        <v>0.165250577135993</v>
      </c>
      <c r="E53" s="240" t="n">
        <v>0.160059445704904</v>
      </c>
      <c r="F53" s="240" t="n">
        <v>0.176486384807018</v>
      </c>
      <c r="G53" s="240" t="n">
        <v>0.162715093620593</v>
      </c>
      <c r="H53" s="240" t="n">
        <v>0.166287852831291</v>
      </c>
    </row>
    <row r="54" customFormat="false" ht="15" hidden="false" customHeight="false" outlineLevel="0" collapsed="false">
      <c r="A54" s="204" t="s">
        <v>72</v>
      </c>
      <c r="B54" s="243" t="n">
        <v>0.237794525381946</v>
      </c>
      <c r="C54" s="243" t="n">
        <v>0.224018868902673</v>
      </c>
      <c r="D54" s="243" t="n">
        <v>0.219722380737691</v>
      </c>
      <c r="E54" s="243" t="n">
        <v>0.213018758429084</v>
      </c>
      <c r="F54" s="243" t="n">
        <v>0.234189124348735</v>
      </c>
      <c r="G54" s="243" t="n">
        <v>0.216449720257041</v>
      </c>
      <c r="H54" s="243" t="n">
        <v>0.221060379029782</v>
      </c>
    </row>
    <row r="55" customFormat="false" ht="15" hidden="false" customHeight="false" outlineLevel="0" collapsed="false">
      <c r="A55" s="197" t="s">
        <v>74</v>
      </c>
      <c r="B55" s="240" t="n">
        <v>0.320733486472044</v>
      </c>
      <c r="C55" s="240" t="n">
        <v>0.302979185430495</v>
      </c>
      <c r="D55" s="240" t="n">
        <v>0.29742192027528</v>
      </c>
      <c r="E55" s="240" t="n">
        <v>0.288732191893156</v>
      </c>
      <c r="F55" s="240" t="n">
        <v>0.316096144362041</v>
      </c>
      <c r="G55" s="240" t="n">
        <v>0.293182550036016</v>
      </c>
      <c r="H55" s="240" t="n">
        <v>0.299153562364062</v>
      </c>
    </row>
    <row r="56" customFormat="false" ht="15" hidden="false" customHeight="false" outlineLevel="0" collapsed="false">
      <c r="A56" s="221" t="s">
        <v>218</v>
      </c>
      <c r="B56" s="246" t="n">
        <v>0.374238339570655</v>
      </c>
      <c r="C56" s="246" t="n">
        <v>0.35414688140303</v>
      </c>
      <c r="D56" s="246" t="n">
        <v>0.347843466393105</v>
      </c>
      <c r="E56" s="246" t="n">
        <v>0.337973011459616</v>
      </c>
      <c r="F56" s="246" t="n">
        <v>0.368997384038602</v>
      </c>
      <c r="G56" s="246" t="n">
        <v>0.343030201735561</v>
      </c>
      <c r="H56" s="246" t="n">
        <v>0.349808356603738</v>
      </c>
    </row>
    <row r="57" customFormat="false" ht="15" hidden="false" customHeight="false" outlineLevel="0" collapsed="false">
      <c r="B57" s="234"/>
      <c r="C57" s="234"/>
      <c r="D57" s="234"/>
      <c r="E57" s="234"/>
      <c r="F57" s="234"/>
      <c r="G57" s="234"/>
      <c r="H57" s="234"/>
    </row>
    <row r="58" customFormat="false" ht="15" hidden="false" customHeight="false" outlineLevel="0" collapsed="false">
      <c r="A58" s="253"/>
      <c r="B58" s="326" t="n">
        <v>2003</v>
      </c>
      <c r="C58" s="326" t="n">
        <v>2004</v>
      </c>
      <c r="D58" s="326" t="n">
        <v>2005</v>
      </c>
      <c r="E58" s="326" t="n">
        <v>2006</v>
      </c>
      <c r="F58" s="326" t="n">
        <v>2007</v>
      </c>
      <c r="G58" s="326" t="n">
        <v>2008</v>
      </c>
      <c r="H58" s="326" t="n">
        <v>2009</v>
      </c>
    </row>
    <row r="59" customFormat="false" ht="15" hidden="false" customHeight="false" outlineLevel="0" collapsed="false">
      <c r="A59" s="248"/>
      <c r="B59" s="249"/>
      <c r="C59" s="249"/>
      <c r="D59" s="249"/>
      <c r="E59" s="249"/>
      <c r="F59" s="249" t="s">
        <v>366</v>
      </c>
      <c r="G59" s="249"/>
      <c r="H59" s="249"/>
    </row>
    <row r="60" customFormat="false" ht="37" hidden="false" customHeight="false" outlineLevel="0" collapsed="false">
      <c r="A60" s="256"/>
      <c r="B60" s="187" t="s">
        <v>466</v>
      </c>
      <c r="C60" s="251" t="s">
        <v>466</v>
      </c>
      <c r="D60" s="251" t="s">
        <v>466</v>
      </c>
      <c r="E60" s="251" t="s">
        <v>466</v>
      </c>
      <c r="F60" s="251" t="s">
        <v>466</v>
      </c>
      <c r="G60" s="251" t="s">
        <v>466</v>
      </c>
      <c r="H60" s="251" t="s">
        <v>466</v>
      </c>
    </row>
    <row r="61" customFormat="false" ht="15" hidden="false" customHeight="false" outlineLevel="0" collapsed="false">
      <c r="A61" s="257" t="s">
        <v>364</v>
      </c>
      <c r="B61" s="192" t="s">
        <v>181</v>
      </c>
      <c r="C61" s="252" t="s">
        <v>181</v>
      </c>
      <c r="D61" s="252" t="s">
        <v>181</v>
      </c>
      <c r="E61" s="252" t="s">
        <v>181</v>
      </c>
      <c r="F61" s="252" t="s">
        <v>181</v>
      </c>
      <c r="G61" s="252" t="s">
        <v>181</v>
      </c>
      <c r="H61" s="252" t="s">
        <v>181</v>
      </c>
    </row>
    <row r="62" customFormat="false" ht="15" hidden="false" customHeight="false" outlineLevel="0" collapsed="false">
      <c r="A62" s="258" t="n">
        <v>0</v>
      </c>
      <c r="B62" s="200" t="n">
        <v>0.0150096194132031</v>
      </c>
      <c r="C62" s="240" t="n">
        <v>0.0129755858396101</v>
      </c>
      <c r="D62" s="240" t="n">
        <v>0.0117828881795841</v>
      </c>
      <c r="E62" s="240" t="n">
        <v>0.0115264860583305</v>
      </c>
      <c r="F62" s="240" t="n">
        <v>0.0119025096864985</v>
      </c>
      <c r="G62" s="240" t="n">
        <v>0.119086794604102</v>
      </c>
      <c r="H62" s="240" t="n">
        <v>0.00711536298679985</v>
      </c>
    </row>
    <row r="63" customFormat="false" ht="15" hidden="false" customHeight="false" outlineLevel="0" collapsed="false">
      <c r="A63" s="204" t="s">
        <v>189</v>
      </c>
      <c r="B63" s="207" t="n">
        <v>0.00063028503494042</v>
      </c>
      <c r="C63" s="243" t="n">
        <v>0.000574805798283098</v>
      </c>
      <c r="D63" s="243" t="n">
        <v>0.000563823940708027</v>
      </c>
      <c r="E63" s="243" t="n">
        <v>0.00054935366006415</v>
      </c>
      <c r="F63" s="243" t="n">
        <v>0.000569295304570008</v>
      </c>
      <c r="G63" s="243" t="n">
        <v>0.00042089715414291</v>
      </c>
      <c r="H63" s="243" t="n">
        <v>0.000351406243187437</v>
      </c>
    </row>
    <row r="64" customFormat="false" ht="15" hidden="false" customHeight="false" outlineLevel="0" collapsed="false">
      <c r="A64" s="197" t="s">
        <v>46</v>
      </c>
      <c r="B64" s="200" t="n">
        <v>0.000209695593859689</v>
      </c>
      <c r="C64" s="240" t="n">
        <v>0.000208352940410467</v>
      </c>
      <c r="D64" s="240" t="n">
        <v>0.000217098241117634</v>
      </c>
      <c r="E64" s="240" t="n">
        <v>4.96640942062047E-005</v>
      </c>
      <c r="F64" s="240" t="n">
        <v>0.000211588605441203</v>
      </c>
      <c r="G64" s="240" t="n">
        <v>0.000223503181579937</v>
      </c>
      <c r="H64" s="240" t="n">
        <v>0.00012277219618997</v>
      </c>
    </row>
    <row r="65" customFormat="false" ht="15" hidden="false" customHeight="false" outlineLevel="0" collapsed="false">
      <c r="A65" s="204" t="s">
        <v>33</v>
      </c>
      <c r="B65" s="207" t="n">
        <v>0.000235470912242713</v>
      </c>
      <c r="C65" s="243" t="n">
        <v>0.000232766101005756</v>
      </c>
      <c r="D65" s="243" t="n">
        <v>0.000235796564602819</v>
      </c>
      <c r="E65" s="243" t="n">
        <v>0.000236384794459893</v>
      </c>
      <c r="F65" s="243" t="n">
        <v>0.000272122466890294</v>
      </c>
      <c r="G65" s="243" t="n">
        <v>0.000250479396297395</v>
      </c>
      <c r="H65" s="243" t="n">
        <v>0.000231275368016929</v>
      </c>
    </row>
    <row r="66" customFormat="false" ht="15" hidden="false" customHeight="false" outlineLevel="0" collapsed="false">
      <c r="A66" s="258" t="s">
        <v>34</v>
      </c>
      <c r="B66" s="200" t="n">
        <v>0.000432776771779522</v>
      </c>
      <c r="C66" s="240" t="n">
        <v>0.000392214213417435</v>
      </c>
      <c r="D66" s="240" t="n">
        <v>0.000426387722932533</v>
      </c>
      <c r="E66" s="240" t="n">
        <v>0.000256340295043477</v>
      </c>
      <c r="F66" s="240" t="n">
        <v>0.000442570775536692</v>
      </c>
      <c r="G66" s="240" t="n">
        <v>0.000460729619014554</v>
      </c>
      <c r="H66" s="240" t="n">
        <v>0.000365414108306527</v>
      </c>
    </row>
    <row r="67" customFormat="false" ht="15" hidden="false" customHeight="false" outlineLevel="0" collapsed="false">
      <c r="A67" s="259" t="s">
        <v>35</v>
      </c>
      <c r="B67" s="207" t="n">
        <v>0.000505247969897598</v>
      </c>
      <c r="C67" s="243" t="n">
        <v>0.000455595366407893</v>
      </c>
      <c r="D67" s="243" t="n">
        <v>0.00048001694472348</v>
      </c>
      <c r="E67" s="243" t="n">
        <v>0.000454058719723043</v>
      </c>
      <c r="F67" s="243" t="n">
        <v>0.000497465839541835</v>
      </c>
      <c r="G67" s="243" t="n">
        <v>0.000512850155515353</v>
      </c>
      <c r="H67" s="243" t="n">
        <v>0.000475583541004813</v>
      </c>
    </row>
    <row r="68" customFormat="false" ht="15" hidden="false" customHeight="false" outlineLevel="0" collapsed="false">
      <c r="A68" s="258" t="s">
        <v>36</v>
      </c>
      <c r="B68" s="200" t="n">
        <v>0.000584482539962615</v>
      </c>
      <c r="C68" s="240" t="n">
        <v>0.000560573127957251</v>
      </c>
      <c r="D68" s="240" t="n">
        <v>0.000534193124030853</v>
      </c>
      <c r="E68" s="240" t="n">
        <v>0.000562100839668678</v>
      </c>
      <c r="F68" s="240" t="n">
        <v>0.0005923623317714</v>
      </c>
      <c r="G68" s="240" t="n">
        <v>0.000579079363012701</v>
      </c>
      <c r="H68" s="240" t="n">
        <v>0.000461573967228248</v>
      </c>
    </row>
    <row r="69" customFormat="false" ht="15" hidden="false" customHeight="false" outlineLevel="0" collapsed="false">
      <c r="A69" s="259" t="s">
        <v>37</v>
      </c>
      <c r="B69" s="207" t="n">
        <v>0.000874053125243142</v>
      </c>
      <c r="C69" s="243" t="n">
        <v>0.000805044948342949</v>
      </c>
      <c r="D69" s="243" t="n">
        <v>0.000752054511137107</v>
      </c>
      <c r="E69" s="243" t="n">
        <v>0.000762616658615254</v>
      </c>
      <c r="F69" s="243" t="n">
        <v>0.000758239067759309</v>
      </c>
      <c r="G69" s="243" t="n">
        <v>0.000718575435599712</v>
      </c>
      <c r="H69" s="243" t="n">
        <v>0.00062523304996968</v>
      </c>
    </row>
    <row r="70" customFormat="false" ht="15" hidden="false" customHeight="false" outlineLevel="0" collapsed="false">
      <c r="A70" s="258" t="s">
        <v>38</v>
      </c>
      <c r="B70" s="200" t="n">
        <v>0.00118053110291203</v>
      </c>
      <c r="C70" s="240" t="n">
        <v>0.00116374557538623</v>
      </c>
      <c r="D70" s="240" t="n">
        <v>0.00110436314850693</v>
      </c>
      <c r="E70" s="240" t="n">
        <v>0.00115566817724541</v>
      </c>
      <c r="F70" s="240" t="n">
        <v>0.0011330703333461</v>
      </c>
      <c r="G70" s="240" t="n">
        <v>0.00111554969625987</v>
      </c>
      <c r="H70" s="240" t="n">
        <v>0.000901922495961051</v>
      </c>
    </row>
    <row r="71" customFormat="false" ht="15" hidden="false" customHeight="false" outlineLevel="0" collapsed="false">
      <c r="A71" s="259" t="s">
        <v>39</v>
      </c>
      <c r="B71" s="207" t="n">
        <v>0.00182350875982833</v>
      </c>
      <c r="C71" s="243" t="n">
        <v>0.00176537405181478</v>
      </c>
      <c r="D71" s="243" t="n">
        <v>0.00172897979713304</v>
      </c>
      <c r="E71" s="243" t="n">
        <v>0.00166153816787435</v>
      </c>
      <c r="F71" s="243" t="n">
        <v>0.00173151359048366</v>
      </c>
      <c r="G71" s="243" t="n">
        <v>0.00160432482092753</v>
      </c>
      <c r="H71" s="243" t="n">
        <v>0.00139643605233599</v>
      </c>
    </row>
    <row r="72" customFormat="false" ht="15" hidden="false" customHeight="false" outlineLevel="0" collapsed="false">
      <c r="A72" s="258" t="s">
        <v>40</v>
      </c>
      <c r="B72" s="200" t="n">
        <v>0.0028205551669045</v>
      </c>
      <c r="C72" s="240" t="n">
        <v>0.00269183461500601</v>
      </c>
      <c r="D72" s="240" t="n">
        <v>0.00269426808834243</v>
      </c>
      <c r="E72" s="240" t="n">
        <v>0.00262602188472307</v>
      </c>
      <c r="F72" s="240" t="n">
        <v>0.00265395168908281</v>
      </c>
      <c r="G72" s="240" t="n">
        <v>0.00263253433293333</v>
      </c>
      <c r="H72" s="240" t="n">
        <v>0.00228547355117302</v>
      </c>
    </row>
    <row r="73" customFormat="false" ht="15" hidden="false" customHeight="false" outlineLevel="0" collapsed="false">
      <c r="A73" s="259" t="s">
        <v>52</v>
      </c>
      <c r="B73" s="207" t="n">
        <v>0.00449277664727555</v>
      </c>
      <c r="C73" s="243" t="n">
        <v>0.00429225671130528</v>
      </c>
      <c r="D73" s="243" t="n">
        <v>0.00413654808724942</v>
      </c>
      <c r="E73" s="243" t="n">
        <v>0.00404422729193356</v>
      </c>
      <c r="F73" s="243" t="n">
        <v>0.00413804928698667</v>
      </c>
      <c r="G73" s="243" t="n">
        <v>0.00404739345880473</v>
      </c>
      <c r="H73" s="243" t="n">
        <v>0.00358057086056616</v>
      </c>
    </row>
    <row r="74" customFormat="false" ht="15" hidden="false" customHeight="false" outlineLevel="0" collapsed="false">
      <c r="A74" s="258" t="s">
        <v>53</v>
      </c>
      <c r="B74" s="200" t="n">
        <v>0.00658381825456231</v>
      </c>
      <c r="C74" s="240" t="n">
        <v>0.00636696839016129</v>
      </c>
      <c r="D74" s="240" t="n">
        <v>0.00609289588726758</v>
      </c>
      <c r="E74" s="240" t="n">
        <v>0.00609023957832135</v>
      </c>
      <c r="F74" s="240" t="n">
        <v>0.00630908809623214</v>
      </c>
      <c r="G74" s="240" t="n">
        <v>0.00616952928814959</v>
      </c>
      <c r="H74" s="240" t="n">
        <v>0.00534946177864146</v>
      </c>
    </row>
    <row r="75" customFormat="false" ht="15" hidden="false" customHeight="false" outlineLevel="0" collapsed="false">
      <c r="A75" s="259" t="s">
        <v>57</v>
      </c>
      <c r="B75" s="207" t="n">
        <v>0.00919283773890517</v>
      </c>
      <c r="C75" s="243" t="n">
        <v>0.00934912842357922</v>
      </c>
      <c r="D75" s="243" t="n">
        <v>0.00915922223639079</v>
      </c>
      <c r="E75" s="243" t="n">
        <v>0.0094157318600219</v>
      </c>
      <c r="F75" s="243" t="n">
        <v>0.00952914313124083</v>
      </c>
      <c r="G75" s="243" t="n">
        <v>0.00905814135715405</v>
      </c>
      <c r="H75" s="243" t="n">
        <v>0.00768135914872467</v>
      </c>
    </row>
    <row r="76" customFormat="false" ht="15" hidden="false" customHeight="false" outlineLevel="0" collapsed="false">
      <c r="A76" s="258" t="s">
        <v>62</v>
      </c>
      <c r="B76" s="200" t="n">
        <v>0.0141045918481864</v>
      </c>
      <c r="C76" s="240" t="n">
        <v>0.0137619802953464</v>
      </c>
      <c r="D76" s="240" t="n">
        <v>0.0135138329875825</v>
      </c>
      <c r="E76" s="240" t="n">
        <v>0.0133290082002186</v>
      </c>
      <c r="F76" s="240" t="n">
        <v>0.0142955342307432</v>
      </c>
      <c r="G76" s="240" t="n">
        <v>0.0136797119283738</v>
      </c>
      <c r="H76" s="240" t="n">
        <v>0.0103703613858684</v>
      </c>
    </row>
    <row r="77" customFormat="false" ht="15" hidden="false" customHeight="false" outlineLevel="0" collapsed="false">
      <c r="A77" s="259" t="s">
        <v>64</v>
      </c>
      <c r="B77" s="207" t="n">
        <v>0.0232748806272024</v>
      </c>
      <c r="C77" s="243" t="n">
        <v>0.0223503575408116</v>
      </c>
      <c r="D77" s="243" t="n">
        <v>0.0215183209176419</v>
      </c>
      <c r="E77" s="243" t="n">
        <v>0.0207863271572068</v>
      </c>
      <c r="F77" s="243" t="n">
        <v>0.021860142101608</v>
      </c>
      <c r="G77" s="243" t="n">
        <v>0.0206111975664084</v>
      </c>
      <c r="H77" s="243" t="n">
        <v>0.0166980006873269</v>
      </c>
    </row>
    <row r="78" customFormat="false" ht="15" hidden="false" customHeight="false" outlineLevel="0" collapsed="false">
      <c r="A78" s="258" t="s">
        <v>69</v>
      </c>
      <c r="B78" s="200" t="n">
        <v>0.0390044671870685</v>
      </c>
      <c r="C78" s="240" t="n">
        <v>0.0373461877949789</v>
      </c>
      <c r="D78" s="240" t="n">
        <v>0.0371686014569933</v>
      </c>
      <c r="E78" s="240" t="n">
        <v>0.036105473888023</v>
      </c>
      <c r="F78" s="240" t="n">
        <v>0.0390285805350736</v>
      </c>
      <c r="G78" s="240" t="n">
        <v>0.0349826287212241</v>
      </c>
      <c r="H78" s="240" t="n">
        <v>0.0298167030559495</v>
      </c>
    </row>
    <row r="79" customFormat="false" ht="15" hidden="false" customHeight="false" outlineLevel="0" collapsed="false">
      <c r="A79" s="259" t="s">
        <v>70</v>
      </c>
      <c r="B79" s="207" t="n">
        <v>0.0789159246614087</v>
      </c>
      <c r="C79" s="243" t="n">
        <v>0.0776532394065834</v>
      </c>
      <c r="D79" s="243" t="n">
        <v>0.0753814134298812</v>
      </c>
      <c r="E79" s="243" t="n">
        <v>0.0723327337969442</v>
      </c>
      <c r="F79" s="243" t="n">
        <v>0.0758346549950897</v>
      </c>
      <c r="G79" s="243" t="n">
        <v>0.0702300507290237</v>
      </c>
      <c r="H79" s="243" t="n">
        <v>0.051502180770349</v>
      </c>
    </row>
    <row r="80" customFormat="false" ht="15" hidden="false" customHeight="false" outlineLevel="0" collapsed="false">
      <c r="A80" s="258" t="s">
        <v>71</v>
      </c>
      <c r="B80" s="200" t="n">
        <v>0.137486586776648</v>
      </c>
      <c r="C80" s="240" t="n">
        <v>0.131684199565772</v>
      </c>
      <c r="D80" s="240" t="n">
        <v>0.12884111675914</v>
      </c>
      <c r="E80" s="240" t="n">
        <v>0.12608917108678</v>
      </c>
      <c r="F80" s="240" t="n">
        <v>0.136818022660979</v>
      </c>
      <c r="G80" s="240" t="n">
        <v>0.124780375832179</v>
      </c>
      <c r="H80" s="240" t="n">
        <v>0.11863160212916</v>
      </c>
    </row>
    <row r="81" customFormat="false" ht="15" hidden="false" customHeight="false" outlineLevel="0" collapsed="false">
      <c r="A81" s="259" t="s">
        <v>72</v>
      </c>
      <c r="B81" s="207" t="n">
        <v>0.200079950853204</v>
      </c>
      <c r="C81" s="243" t="n">
        <v>0.191908105079869</v>
      </c>
      <c r="D81" s="243" t="n">
        <v>0.18789554340628</v>
      </c>
      <c r="E81" s="243" t="n">
        <v>0.184006280727362</v>
      </c>
      <c r="F81" s="243" t="n">
        <v>0.199139554169148</v>
      </c>
      <c r="G81" s="243" t="n">
        <v>0.18215474822566</v>
      </c>
      <c r="H81" s="243" t="n">
        <v>0.173440242547498</v>
      </c>
    </row>
    <row r="82" customFormat="false" ht="15" hidden="false" customHeight="false" outlineLevel="0" collapsed="false">
      <c r="A82" s="258" t="s">
        <v>74</v>
      </c>
      <c r="B82" s="200" t="n">
        <v>0.291317501046528</v>
      </c>
      <c r="C82" s="240" t="n">
        <v>0.279998935722031</v>
      </c>
      <c r="D82" s="240" t="n">
        <v>0.274424054308377</v>
      </c>
      <c r="E82" s="240" t="n">
        <v>0.269009617545994</v>
      </c>
      <c r="F82" s="240" t="n">
        <v>0.29001737418448</v>
      </c>
      <c r="G82" s="240" t="n">
        <v>0.266428240682006</v>
      </c>
      <c r="H82" s="240" t="n">
        <v>0.254245872801766</v>
      </c>
    </row>
    <row r="83" customFormat="false" ht="15" hidden="false" customHeight="false" outlineLevel="0" collapsed="false">
      <c r="A83" s="260" t="s">
        <v>218</v>
      </c>
      <c r="B83" s="224" t="n">
        <v>0.354048472099334</v>
      </c>
      <c r="C83" s="246" t="n">
        <v>0.340778710324125</v>
      </c>
      <c r="D83" s="246" t="n">
        <v>0.334228835958582</v>
      </c>
      <c r="E83" s="246" t="n">
        <v>0.327858631637244</v>
      </c>
      <c r="F83" s="246" t="n">
        <v>0.352526142421282</v>
      </c>
      <c r="G83" s="246" t="n">
        <v>0.3248185148392</v>
      </c>
      <c r="H83" s="246" t="n">
        <v>0.310444382313011</v>
      </c>
    </row>
    <row r="84" customFormat="false" ht="15" hidden="false" customHeight="false" outlineLevel="0" collapsed="false">
      <c r="B84" s="234"/>
      <c r="C84" s="234"/>
      <c r="D84" s="234"/>
      <c r="E84" s="234"/>
      <c r="F84" s="234"/>
      <c r="G84" s="234"/>
      <c r="H84" s="234"/>
    </row>
    <row r="85" customFormat="false" ht="15" hidden="false" customHeight="false" outlineLevel="0" collapsed="false">
      <c r="A85" s="261"/>
      <c r="B85" s="262" t="s">
        <v>552</v>
      </c>
      <c r="C85" s="262" t="s">
        <v>553</v>
      </c>
      <c r="D85" s="262" t="s">
        <v>554</v>
      </c>
      <c r="E85" s="262" t="s">
        <v>555</v>
      </c>
      <c r="F85" s="262" t="s">
        <v>556</v>
      </c>
      <c r="G85" s="262" t="s">
        <v>557</v>
      </c>
      <c r="H85" s="262" t="s">
        <v>558</v>
      </c>
    </row>
    <row r="86" customFormat="false" ht="15" hidden="false" customHeight="false" outlineLevel="0" collapsed="false">
      <c r="A86" s="264"/>
      <c r="B86" s="265"/>
      <c r="C86" s="265"/>
      <c r="D86" s="265"/>
      <c r="E86" s="265"/>
      <c r="F86" s="265" t="s">
        <v>363</v>
      </c>
      <c r="G86" s="265"/>
      <c r="H86" s="265"/>
    </row>
    <row r="87" customFormat="false" ht="37" hidden="false" customHeight="false" outlineLevel="0" collapsed="false">
      <c r="A87" s="266"/>
      <c r="B87" s="267" t="s">
        <v>169</v>
      </c>
      <c r="C87" s="267" t="s">
        <v>169</v>
      </c>
      <c r="D87" s="267" t="s">
        <v>169</v>
      </c>
      <c r="E87" s="267" t="s">
        <v>169</v>
      </c>
      <c r="F87" s="267" t="s">
        <v>169</v>
      </c>
      <c r="G87" s="267" t="s">
        <v>169</v>
      </c>
      <c r="H87" s="267" t="s">
        <v>169</v>
      </c>
    </row>
    <row r="88" customFormat="false" ht="15" hidden="false" customHeight="false" outlineLevel="0" collapsed="false">
      <c r="A88" s="262" t="s">
        <v>364</v>
      </c>
      <c r="B88" s="269" t="s">
        <v>181</v>
      </c>
      <c r="C88" s="269" t="s">
        <v>181</v>
      </c>
      <c r="D88" s="269" t="s">
        <v>181</v>
      </c>
      <c r="E88" s="269" t="s">
        <v>181</v>
      </c>
      <c r="F88" s="269" t="s">
        <v>181</v>
      </c>
      <c r="G88" s="269" t="s">
        <v>181</v>
      </c>
      <c r="H88" s="269" t="s">
        <v>181</v>
      </c>
    </row>
    <row r="89" customFormat="false" ht="15" hidden="false" customHeight="false" outlineLevel="0" collapsed="false">
      <c r="A89" s="258" t="n">
        <v>0</v>
      </c>
      <c r="B89" s="270" t="n">
        <f aca="false">B8</f>
        <v>0.0166049075057245</v>
      </c>
      <c r="C89" s="270" t="n">
        <f aca="false">C8</f>
        <v>0.0144683866572363</v>
      </c>
      <c r="D89" s="270" t="n">
        <f aca="false">D8</f>
        <v>0.0134380921216764</v>
      </c>
      <c r="E89" s="270" t="n">
        <f aca="false">E8</f>
        <v>0.0129863373210513</v>
      </c>
      <c r="F89" s="270" t="n">
        <f aca="false">F8</f>
        <v>0.013359343352362</v>
      </c>
      <c r="G89" s="270" t="n">
        <f aca="false">G8</f>
        <v>0.133489578495331</v>
      </c>
      <c r="H89" s="270" t="n">
        <f aca="false">H8</f>
        <v>0.0084859261927003</v>
      </c>
    </row>
    <row r="90" customFormat="false" ht="15" hidden="false" customHeight="false" outlineLevel="0" collapsed="false">
      <c r="A90" s="271" t="n">
        <v>1</v>
      </c>
      <c r="B90" s="272" t="n">
        <f aca="false">B9</f>
        <v>0.000673718502493598</v>
      </c>
      <c r="C90" s="272" t="n">
        <f aca="false">C9</f>
        <v>0.000629283072247126</v>
      </c>
      <c r="D90" s="272" t="n">
        <f aca="false">D9</f>
        <v>0.000585782610706348</v>
      </c>
      <c r="E90" s="272" t="n">
        <f aca="false">E9</f>
        <v>0.000600323948394794</v>
      </c>
      <c r="F90" s="272" t="n">
        <f aca="false">F9</f>
        <v>0.000605234149022765</v>
      </c>
      <c r="G90" s="272" t="n">
        <f aca="false">G9</f>
        <v>0.000457689170522102</v>
      </c>
      <c r="H90" s="272" t="n">
        <f aca="false">H9</f>
        <v>0.000408997955010225</v>
      </c>
    </row>
    <row r="91" customFormat="false" ht="15" hidden="false" customHeight="false" outlineLevel="0" collapsed="false">
      <c r="A91" s="258" t="n">
        <v>2</v>
      </c>
      <c r="B91" s="270" t="n">
        <f aca="false">B90</f>
        <v>0.000673718502493598</v>
      </c>
      <c r="C91" s="270" t="n">
        <f aca="false">C90</f>
        <v>0.000629283072247126</v>
      </c>
      <c r="D91" s="270" t="n">
        <f aca="false">D90</f>
        <v>0.000585782610706348</v>
      </c>
      <c r="E91" s="270" t="n">
        <f aca="false">E90</f>
        <v>0.000600323948394794</v>
      </c>
      <c r="F91" s="270" t="n">
        <f aca="false">F90</f>
        <v>0.000605234149022765</v>
      </c>
      <c r="G91" s="270" t="n">
        <f aca="false">G90</f>
        <v>0.000457689170522102</v>
      </c>
      <c r="H91" s="270" t="n">
        <f aca="false">H90</f>
        <v>0.000408997955010225</v>
      </c>
    </row>
    <row r="92" customFormat="false" ht="15" hidden="false" customHeight="false" outlineLevel="0" collapsed="false">
      <c r="A92" s="271" t="n">
        <v>3</v>
      </c>
      <c r="B92" s="272" t="n">
        <f aca="false">B91</f>
        <v>0.000673718502493598</v>
      </c>
      <c r="C92" s="272" t="n">
        <f aca="false">C91</f>
        <v>0.000629283072247126</v>
      </c>
      <c r="D92" s="272" t="n">
        <f aca="false">D91</f>
        <v>0.000585782610706348</v>
      </c>
      <c r="E92" s="272" t="n">
        <f aca="false">E91</f>
        <v>0.000600323948394794</v>
      </c>
      <c r="F92" s="272" t="n">
        <f aca="false">F91</f>
        <v>0.000605234149022765</v>
      </c>
      <c r="G92" s="272" t="n">
        <f aca="false">G91</f>
        <v>0.000457689170522102</v>
      </c>
      <c r="H92" s="272" t="n">
        <f aca="false">H91</f>
        <v>0.000408997955010225</v>
      </c>
    </row>
    <row r="93" customFormat="false" ht="15" hidden="false" customHeight="false" outlineLevel="0" collapsed="false">
      <c r="A93" s="258" t="n">
        <v>4</v>
      </c>
      <c r="B93" s="270" t="n">
        <f aca="false">B92</f>
        <v>0.000673718502493598</v>
      </c>
      <c r="C93" s="270" t="n">
        <f aca="false">C92</f>
        <v>0.000629283072247126</v>
      </c>
      <c r="D93" s="270" t="n">
        <f aca="false">D92</f>
        <v>0.000585782610706348</v>
      </c>
      <c r="E93" s="270" t="n">
        <f aca="false">E92</f>
        <v>0.000600323948394794</v>
      </c>
      <c r="F93" s="270" t="n">
        <f aca="false">F92</f>
        <v>0.000605234149022765</v>
      </c>
      <c r="G93" s="270" t="n">
        <f aca="false">G92</f>
        <v>0.000457689170522102</v>
      </c>
      <c r="H93" s="270" t="n">
        <f aca="false">H92</f>
        <v>0.000408997955010225</v>
      </c>
    </row>
    <row r="94" customFormat="false" ht="15" hidden="false" customHeight="false" outlineLevel="0" collapsed="false">
      <c r="A94" s="271" t="n">
        <v>5</v>
      </c>
      <c r="B94" s="272" t="n">
        <f aca="false">B10</f>
        <v>0.000253129362426798</v>
      </c>
      <c r="C94" s="272" t="n">
        <f aca="false">C10</f>
        <v>0.000241848983499409</v>
      </c>
      <c r="D94" s="272" t="n">
        <f aca="false">D10</f>
        <v>0.000263484614735633</v>
      </c>
      <c r="E94" s="272" t="n">
        <f aca="false">E10</f>
        <v>5.94242962412956E-005</v>
      </c>
      <c r="F94" s="272" t="n">
        <f aca="false">F10</f>
        <v>0.000238260555698295</v>
      </c>
      <c r="G94" s="272" t="n">
        <f aca="false">G10</f>
        <v>0.000252567470742775</v>
      </c>
      <c r="H94" s="272" t="n">
        <f aca="false">H10</f>
        <v>0.000155723726016662</v>
      </c>
    </row>
    <row r="95" customFormat="false" ht="15" hidden="false" customHeight="false" outlineLevel="0" collapsed="false">
      <c r="A95" s="258" t="n">
        <v>6</v>
      </c>
      <c r="B95" s="270" t="n">
        <f aca="false">B94</f>
        <v>0.000253129362426798</v>
      </c>
      <c r="C95" s="270" t="n">
        <f aca="false">C94</f>
        <v>0.000241848983499409</v>
      </c>
      <c r="D95" s="270" t="n">
        <f aca="false">D94</f>
        <v>0.000263484614735633</v>
      </c>
      <c r="E95" s="270" t="n">
        <f aca="false">E94</f>
        <v>5.94242962412956E-005</v>
      </c>
      <c r="F95" s="270" t="n">
        <f aca="false">F94</f>
        <v>0.000238260555698295</v>
      </c>
      <c r="G95" s="270" t="n">
        <f aca="false">G94</f>
        <v>0.000252567470742775</v>
      </c>
      <c r="H95" s="270" t="n">
        <f aca="false">H94</f>
        <v>0.000155723726016662</v>
      </c>
    </row>
    <row r="96" customFormat="false" ht="15" hidden="false" customHeight="false" outlineLevel="0" collapsed="false">
      <c r="A96" s="271" t="n">
        <v>7</v>
      </c>
      <c r="B96" s="272" t="n">
        <f aca="false">B95</f>
        <v>0.000253129362426798</v>
      </c>
      <c r="C96" s="272" t="n">
        <f aca="false">C95</f>
        <v>0.000241848983499409</v>
      </c>
      <c r="D96" s="272" t="n">
        <f aca="false">D95</f>
        <v>0.000263484614735633</v>
      </c>
      <c r="E96" s="272" t="n">
        <f aca="false">E95</f>
        <v>5.94242962412956E-005</v>
      </c>
      <c r="F96" s="272" t="n">
        <f aca="false">F95</f>
        <v>0.000238260555698295</v>
      </c>
      <c r="G96" s="272" t="n">
        <f aca="false">G95</f>
        <v>0.000252567470742775</v>
      </c>
      <c r="H96" s="272" t="n">
        <f aca="false">H95</f>
        <v>0.000155723726016662</v>
      </c>
    </row>
    <row r="97" customFormat="false" ht="15" hidden="false" customHeight="false" outlineLevel="0" collapsed="false">
      <c r="A97" s="258" t="n">
        <v>8</v>
      </c>
      <c r="B97" s="270" t="n">
        <f aca="false">B96</f>
        <v>0.000253129362426798</v>
      </c>
      <c r="C97" s="270" t="n">
        <f aca="false">C96</f>
        <v>0.000241848983499409</v>
      </c>
      <c r="D97" s="270" t="n">
        <f aca="false">D96</f>
        <v>0.000263484614735633</v>
      </c>
      <c r="E97" s="270" t="n">
        <f aca="false">E96</f>
        <v>5.94242962412956E-005</v>
      </c>
      <c r="F97" s="270" t="n">
        <f aca="false">F96</f>
        <v>0.000238260555698295</v>
      </c>
      <c r="G97" s="270" t="n">
        <f aca="false">G96</f>
        <v>0.000252567470742775</v>
      </c>
      <c r="H97" s="270" t="n">
        <f aca="false">H96</f>
        <v>0.000155723726016662</v>
      </c>
    </row>
    <row r="98" customFormat="false" ht="15" hidden="false" customHeight="false" outlineLevel="0" collapsed="false">
      <c r="A98" s="271" t="n">
        <v>9</v>
      </c>
      <c r="B98" s="272" t="n">
        <f aca="false">B97</f>
        <v>0.000253129362426798</v>
      </c>
      <c r="C98" s="272" t="n">
        <f aca="false">C97</f>
        <v>0.000241848983499409</v>
      </c>
      <c r="D98" s="272" t="n">
        <f aca="false">D97</f>
        <v>0.000263484614735633</v>
      </c>
      <c r="E98" s="272" t="n">
        <f aca="false">E97</f>
        <v>5.94242962412956E-005</v>
      </c>
      <c r="F98" s="272" t="n">
        <f aca="false">F97</f>
        <v>0.000238260555698295</v>
      </c>
      <c r="G98" s="272" t="n">
        <f aca="false">G97</f>
        <v>0.000252567470742775</v>
      </c>
      <c r="H98" s="272" t="n">
        <f aca="false">H97</f>
        <v>0.000155723726016662</v>
      </c>
    </row>
    <row r="99" customFormat="false" ht="15" hidden="false" customHeight="false" outlineLevel="0" collapsed="false">
      <c r="A99" s="258" t="n">
        <v>10</v>
      </c>
      <c r="B99" s="270" t="n">
        <f aca="false">B11</f>
        <v>0.000278558139988418</v>
      </c>
      <c r="C99" s="270" t="n">
        <f aca="false">C11</f>
        <v>0.0002907811503656</v>
      </c>
      <c r="D99" s="270" t="n">
        <f aca="false">D11</f>
        <v>0.000297382197741226</v>
      </c>
      <c r="E99" s="270" t="n">
        <f aca="false">E11</f>
        <v>0.000258030923212659</v>
      </c>
      <c r="F99" s="270" t="n">
        <f aca="false">F11</f>
        <v>0.000320735925248538</v>
      </c>
      <c r="G99" s="270" t="n">
        <f aca="false">G11</f>
        <v>0.000299577061695295</v>
      </c>
      <c r="H99" s="270" t="n">
        <f aca="false">H11</f>
        <v>0.000240454803084692</v>
      </c>
    </row>
    <row r="100" customFormat="false" ht="15" hidden="false" customHeight="false" outlineLevel="0" collapsed="false">
      <c r="A100" s="271" t="n">
        <v>11</v>
      </c>
      <c r="B100" s="272" t="n">
        <f aca="false">B99</f>
        <v>0.000278558139988418</v>
      </c>
      <c r="C100" s="272" t="n">
        <f aca="false">C99</f>
        <v>0.0002907811503656</v>
      </c>
      <c r="D100" s="272" t="n">
        <f aca="false">D99</f>
        <v>0.000297382197741226</v>
      </c>
      <c r="E100" s="272" t="n">
        <f aca="false">E99</f>
        <v>0.000258030923212659</v>
      </c>
      <c r="F100" s="272" t="n">
        <f aca="false">F99</f>
        <v>0.000320735925248538</v>
      </c>
      <c r="G100" s="272" t="n">
        <f aca="false">G99</f>
        <v>0.000299577061695295</v>
      </c>
      <c r="H100" s="272" t="n">
        <f aca="false">H99</f>
        <v>0.000240454803084692</v>
      </c>
    </row>
    <row r="101" customFormat="false" ht="15" hidden="false" customHeight="false" outlineLevel="0" collapsed="false">
      <c r="A101" s="258" t="n">
        <v>12</v>
      </c>
      <c r="B101" s="270" t="n">
        <f aca="false">B100</f>
        <v>0.000278558139988418</v>
      </c>
      <c r="C101" s="270" t="n">
        <f aca="false">C100</f>
        <v>0.0002907811503656</v>
      </c>
      <c r="D101" s="270" t="n">
        <f aca="false">D100</f>
        <v>0.000297382197741226</v>
      </c>
      <c r="E101" s="270" t="n">
        <f aca="false">E100</f>
        <v>0.000258030923212659</v>
      </c>
      <c r="F101" s="270" t="n">
        <f aca="false">F100</f>
        <v>0.000320735925248538</v>
      </c>
      <c r="G101" s="270" t="n">
        <f aca="false">G100</f>
        <v>0.000299577061695295</v>
      </c>
      <c r="H101" s="270" t="n">
        <f aca="false">H100</f>
        <v>0.000240454803084692</v>
      </c>
    </row>
    <row r="102" customFormat="false" ht="15" hidden="false" customHeight="false" outlineLevel="0" collapsed="false">
      <c r="A102" s="271" t="n">
        <v>13</v>
      </c>
      <c r="B102" s="272" t="n">
        <f aca="false">B101</f>
        <v>0.000278558139988418</v>
      </c>
      <c r="C102" s="272" t="n">
        <f aca="false">C101</f>
        <v>0.0002907811503656</v>
      </c>
      <c r="D102" s="272" t="n">
        <f aca="false">D101</f>
        <v>0.000297382197741226</v>
      </c>
      <c r="E102" s="272" t="n">
        <f aca="false">E101</f>
        <v>0.000258030923212659</v>
      </c>
      <c r="F102" s="272" t="n">
        <f aca="false">F101</f>
        <v>0.000320735925248538</v>
      </c>
      <c r="G102" s="272" t="n">
        <f aca="false">G101</f>
        <v>0.000299577061695295</v>
      </c>
      <c r="H102" s="272" t="n">
        <f aca="false">H101</f>
        <v>0.000240454803084692</v>
      </c>
    </row>
    <row r="103" customFormat="false" ht="15" hidden="false" customHeight="false" outlineLevel="0" collapsed="false">
      <c r="A103" s="258" t="n">
        <v>14</v>
      </c>
      <c r="B103" s="270" t="n">
        <f aca="false">B102</f>
        <v>0.000278558139988418</v>
      </c>
      <c r="C103" s="270" t="n">
        <f aca="false">C102</f>
        <v>0.0002907811503656</v>
      </c>
      <c r="D103" s="270" t="n">
        <f aca="false">D102</f>
        <v>0.000297382197741226</v>
      </c>
      <c r="E103" s="270" t="n">
        <f aca="false">E102</f>
        <v>0.000258030923212659</v>
      </c>
      <c r="F103" s="270" t="n">
        <f aca="false">F102</f>
        <v>0.000320735925248538</v>
      </c>
      <c r="G103" s="270" t="n">
        <f aca="false">G102</f>
        <v>0.000299577061695295</v>
      </c>
      <c r="H103" s="270" t="n">
        <f aca="false">H102</f>
        <v>0.000240454803084692</v>
      </c>
    </row>
    <row r="104" customFormat="false" ht="15" hidden="false" customHeight="false" outlineLevel="0" collapsed="false">
      <c r="A104" s="271" t="n">
        <v>15</v>
      </c>
      <c r="B104" s="272" t="n">
        <f aca="false">B12</f>
        <v>0.000733801719766591</v>
      </c>
      <c r="C104" s="272" t="n">
        <f aca="false">C12</f>
        <v>0.000672755009643521</v>
      </c>
      <c r="D104" s="272" t="n">
        <f aca="false">D12</f>
        <v>0.000704815944899452</v>
      </c>
      <c r="E104" s="272" t="n">
        <f aca="false">E12</f>
        <v>0.000320112603968243</v>
      </c>
      <c r="F104" s="272" t="n">
        <f aca="false">F12</f>
        <v>0.000748999340111322</v>
      </c>
      <c r="G104" s="272" t="n">
        <f aca="false">G12</f>
        <v>0.000786900098129011</v>
      </c>
      <c r="H104" s="272" t="n">
        <f aca="false">H12</f>
        <v>0.000542837043642991</v>
      </c>
    </row>
    <row r="105" customFormat="false" ht="15" hidden="false" customHeight="false" outlineLevel="0" collapsed="false">
      <c r="A105" s="258" t="n">
        <v>16</v>
      </c>
      <c r="B105" s="270" t="n">
        <f aca="false">B104</f>
        <v>0.000733801719766591</v>
      </c>
      <c r="C105" s="270" t="n">
        <f aca="false">C104</f>
        <v>0.000672755009643521</v>
      </c>
      <c r="D105" s="270" t="n">
        <f aca="false">D104</f>
        <v>0.000704815944899452</v>
      </c>
      <c r="E105" s="270" t="n">
        <f aca="false">E104</f>
        <v>0.000320112603968243</v>
      </c>
      <c r="F105" s="270" t="n">
        <f aca="false">F104</f>
        <v>0.000748999340111322</v>
      </c>
      <c r="G105" s="270" t="n">
        <f aca="false">G104</f>
        <v>0.000786900098129011</v>
      </c>
      <c r="H105" s="270" t="n">
        <f aca="false">H104</f>
        <v>0.000542837043642991</v>
      </c>
    </row>
    <row r="106" customFormat="false" ht="15" hidden="false" customHeight="false" outlineLevel="0" collapsed="false">
      <c r="A106" s="271" t="n">
        <v>17</v>
      </c>
      <c r="B106" s="272" t="n">
        <f aca="false">B105</f>
        <v>0.000733801719766591</v>
      </c>
      <c r="C106" s="272" t="n">
        <f aca="false">C105</f>
        <v>0.000672755009643521</v>
      </c>
      <c r="D106" s="272" t="n">
        <f aca="false">D105</f>
        <v>0.000704815944899452</v>
      </c>
      <c r="E106" s="272" t="n">
        <f aca="false">E105</f>
        <v>0.000320112603968243</v>
      </c>
      <c r="F106" s="272" t="n">
        <f aca="false">F105</f>
        <v>0.000748999340111322</v>
      </c>
      <c r="G106" s="272" t="n">
        <f aca="false">G105</f>
        <v>0.000786900098129011</v>
      </c>
      <c r="H106" s="272" t="n">
        <f aca="false">H105</f>
        <v>0.000542837043642991</v>
      </c>
    </row>
    <row r="107" customFormat="false" ht="15" hidden="false" customHeight="false" outlineLevel="0" collapsed="false">
      <c r="A107" s="258" t="n">
        <v>18</v>
      </c>
      <c r="B107" s="270" t="n">
        <f aca="false">B106</f>
        <v>0.000733801719766591</v>
      </c>
      <c r="C107" s="270" t="n">
        <f aca="false">C106</f>
        <v>0.000672755009643521</v>
      </c>
      <c r="D107" s="270" t="n">
        <f aca="false">D106</f>
        <v>0.000704815944899452</v>
      </c>
      <c r="E107" s="270" t="n">
        <f aca="false">E106</f>
        <v>0.000320112603968243</v>
      </c>
      <c r="F107" s="270" t="n">
        <f aca="false">F106</f>
        <v>0.000748999340111322</v>
      </c>
      <c r="G107" s="270" t="n">
        <f aca="false">G106</f>
        <v>0.000786900098129011</v>
      </c>
      <c r="H107" s="270" t="n">
        <f aca="false">H106</f>
        <v>0.000542837043642991</v>
      </c>
    </row>
    <row r="108" customFormat="false" ht="15" hidden="false" customHeight="false" outlineLevel="0" collapsed="false">
      <c r="A108" s="271" t="n">
        <v>19</v>
      </c>
      <c r="B108" s="272" t="n">
        <f aca="false">B107</f>
        <v>0.000733801719766591</v>
      </c>
      <c r="C108" s="272" t="n">
        <f aca="false">C107</f>
        <v>0.000672755009643521</v>
      </c>
      <c r="D108" s="272" t="n">
        <f aca="false">D107</f>
        <v>0.000704815944899452</v>
      </c>
      <c r="E108" s="272" t="n">
        <f aca="false">E107</f>
        <v>0.000320112603968243</v>
      </c>
      <c r="F108" s="272" t="n">
        <f aca="false">F107</f>
        <v>0.000748999340111322</v>
      </c>
      <c r="G108" s="272" t="n">
        <f aca="false">G107</f>
        <v>0.000786900098129011</v>
      </c>
      <c r="H108" s="272" t="n">
        <f aca="false">H107</f>
        <v>0.000542837043642991</v>
      </c>
    </row>
    <row r="109" customFormat="false" ht="15" hidden="false" customHeight="false" outlineLevel="0" collapsed="false">
      <c r="A109" s="258" t="n">
        <v>20</v>
      </c>
      <c r="B109" s="270" t="n">
        <f aca="false">B13</f>
        <v>0.000951526312456153</v>
      </c>
      <c r="C109" s="270" t="n">
        <f aca="false">C13</f>
        <v>0.000898518525496815</v>
      </c>
      <c r="D109" s="270" t="n">
        <f aca="false">D13</f>
        <v>0.000926903394260729</v>
      </c>
      <c r="E109" s="270" t="n">
        <f aca="false">E13</f>
        <v>0.000740217126241284</v>
      </c>
      <c r="F109" s="270" t="n">
        <f aca="false">F13</f>
        <v>0.000945967430905013</v>
      </c>
      <c r="G109" s="270" t="n">
        <f aca="false">G13</f>
        <v>0.0010012551350746</v>
      </c>
      <c r="H109" s="270" t="n">
        <f aca="false">H13</f>
        <v>0.000639749960320852</v>
      </c>
    </row>
    <row r="110" customFormat="false" ht="15" hidden="false" customHeight="false" outlineLevel="0" collapsed="false">
      <c r="A110" s="271" t="n">
        <v>21</v>
      </c>
      <c r="B110" s="272" t="n">
        <f aca="false">B109</f>
        <v>0.000951526312456153</v>
      </c>
      <c r="C110" s="272" t="n">
        <f aca="false">C109</f>
        <v>0.000898518525496815</v>
      </c>
      <c r="D110" s="272" t="n">
        <f aca="false">D109</f>
        <v>0.000926903394260729</v>
      </c>
      <c r="E110" s="272" t="n">
        <f aca="false">E109</f>
        <v>0.000740217126241284</v>
      </c>
      <c r="F110" s="272" t="n">
        <f aca="false">F109</f>
        <v>0.000945967430905013</v>
      </c>
      <c r="G110" s="272" t="n">
        <f aca="false">G109</f>
        <v>0.0010012551350746</v>
      </c>
      <c r="H110" s="272" t="n">
        <f aca="false">H109</f>
        <v>0.000639749960320852</v>
      </c>
    </row>
    <row r="111" customFormat="false" ht="15" hidden="false" customHeight="false" outlineLevel="0" collapsed="false">
      <c r="A111" s="258" t="n">
        <v>22</v>
      </c>
      <c r="B111" s="270" t="n">
        <f aca="false">B110</f>
        <v>0.000951526312456153</v>
      </c>
      <c r="C111" s="270" t="n">
        <f aca="false">C110</f>
        <v>0.000898518525496815</v>
      </c>
      <c r="D111" s="270" t="n">
        <f aca="false">D110</f>
        <v>0.000926903394260729</v>
      </c>
      <c r="E111" s="270" t="n">
        <f aca="false">E110</f>
        <v>0.000740217126241284</v>
      </c>
      <c r="F111" s="270" t="n">
        <f aca="false">F110</f>
        <v>0.000945967430905013</v>
      </c>
      <c r="G111" s="270" t="n">
        <f aca="false">G110</f>
        <v>0.0010012551350746</v>
      </c>
      <c r="H111" s="270" t="n">
        <f aca="false">H110</f>
        <v>0.000639749960320852</v>
      </c>
    </row>
    <row r="112" customFormat="false" ht="15" hidden="false" customHeight="false" outlineLevel="0" collapsed="false">
      <c r="A112" s="271" t="n">
        <v>23</v>
      </c>
      <c r="B112" s="272" t="n">
        <f aca="false">B111</f>
        <v>0.000951526312456153</v>
      </c>
      <c r="C112" s="272" t="n">
        <f aca="false">C111</f>
        <v>0.000898518525496815</v>
      </c>
      <c r="D112" s="272" t="n">
        <f aca="false">D111</f>
        <v>0.000926903394260729</v>
      </c>
      <c r="E112" s="272" t="n">
        <f aca="false">E111</f>
        <v>0.000740217126241284</v>
      </c>
      <c r="F112" s="272" t="n">
        <f aca="false">F111</f>
        <v>0.000945967430905013</v>
      </c>
      <c r="G112" s="272" t="n">
        <f aca="false">G111</f>
        <v>0.0010012551350746</v>
      </c>
      <c r="H112" s="272" t="n">
        <f aca="false">H111</f>
        <v>0.000639749960320852</v>
      </c>
    </row>
    <row r="113" customFormat="false" ht="15" hidden="false" customHeight="false" outlineLevel="0" collapsed="false">
      <c r="A113" s="258" t="n">
        <v>24</v>
      </c>
      <c r="B113" s="270" t="n">
        <f aca="false">B112</f>
        <v>0.000951526312456153</v>
      </c>
      <c r="C113" s="270" t="n">
        <f aca="false">C112</f>
        <v>0.000898518525496815</v>
      </c>
      <c r="D113" s="270" t="n">
        <f aca="false">D112</f>
        <v>0.000926903394260729</v>
      </c>
      <c r="E113" s="270" t="n">
        <f aca="false">E112</f>
        <v>0.000740217126241284</v>
      </c>
      <c r="F113" s="270" t="n">
        <f aca="false">F112</f>
        <v>0.000945967430905013</v>
      </c>
      <c r="G113" s="270" t="n">
        <f aca="false">G112</f>
        <v>0.0010012551350746</v>
      </c>
      <c r="H113" s="270" t="n">
        <f aca="false">H112</f>
        <v>0.000639749960320852</v>
      </c>
    </row>
    <row r="114" customFormat="false" ht="15" hidden="false" customHeight="false" outlineLevel="0" collapsed="false">
      <c r="A114" s="271" t="n">
        <v>25</v>
      </c>
      <c r="B114" s="272" t="n">
        <f aca="false">B14</f>
        <v>0.00100850056504126</v>
      </c>
      <c r="C114" s="272" t="n">
        <f aca="false">C14</f>
        <v>0.000911671298444254</v>
      </c>
      <c r="D114" s="272" t="n">
        <f aca="false">D14</f>
        <v>0.000932787891984997</v>
      </c>
      <c r="E114" s="272" t="n">
        <f aca="false">E14</f>
        <v>0.00095454749830782</v>
      </c>
      <c r="F114" s="272" t="n">
        <f aca="false">F14</f>
        <v>0.00101655632623315</v>
      </c>
      <c r="G114" s="272" t="n">
        <f aca="false">G14</f>
        <v>0.00106246343165224</v>
      </c>
      <c r="H114" s="272" t="n">
        <f aca="false">H14</f>
        <v>0.000724583946863844</v>
      </c>
    </row>
    <row r="115" customFormat="false" ht="15" hidden="false" customHeight="false" outlineLevel="0" collapsed="false">
      <c r="A115" s="258" t="n">
        <v>26</v>
      </c>
      <c r="B115" s="270" t="n">
        <f aca="false">B114</f>
        <v>0.00100850056504126</v>
      </c>
      <c r="C115" s="270" t="n">
        <f aca="false">C114</f>
        <v>0.000911671298444254</v>
      </c>
      <c r="D115" s="270" t="n">
        <f aca="false">D114</f>
        <v>0.000932787891984997</v>
      </c>
      <c r="E115" s="270" t="n">
        <f aca="false">E114</f>
        <v>0.00095454749830782</v>
      </c>
      <c r="F115" s="270" t="n">
        <f aca="false">F114</f>
        <v>0.00101655632623315</v>
      </c>
      <c r="G115" s="270" t="n">
        <f aca="false">G114</f>
        <v>0.00106246343165224</v>
      </c>
      <c r="H115" s="270" t="n">
        <f aca="false">H114</f>
        <v>0.000724583946863844</v>
      </c>
    </row>
    <row r="116" customFormat="false" ht="15" hidden="false" customHeight="false" outlineLevel="0" collapsed="false">
      <c r="A116" s="271" t="n">
        <v>27</v>
      </c>
      <c r="B116" s="272" t="n">
        <f aca="false">B115</f>
        <v>0.00100850056504126</v>
      </c>
      <c r="C116" s="272" t="n">
        <f aca="false">C115</f>
        <v>0.000911671298444254</v>
      </c>
      <c r="D116" s="272" t="n">
        <f aca="false">D115</f>
        <v>0.000932787891984997</v>
      </c>
      <c r="E116" s="272" t="n">
        <f aca="false">E115</f>
        <v>0.00095454749830782</v>
      </c>
      <c r="F116" s="272" t="n">
        <f aca="false">F115</f>
        <v>0.00101655632623315</v>
      </c>
      <c r="G116" s="272" t="n">
        <f aca="false">G115</f>
        <v>0.00106246343165224</v>
      </c>
      <c r="H116" s="272" t="n">
        <f aca="false">H115</f>
        <v>0.000724583946863844</v>
      </c>
    </row>
    <row r="117" customFormat="false" ht="15" hidden="false" customHeight="false" outlineLevel="0" collapsed="false">
      <c r="A117" s="258" t="n">
        <v>28</v>
      </c>
      <c r="B117" s="270" t="n">
        <f aca="false">B116</f>
        <v>0.00100850056504126</v>
      </c>
      <c r="C117" s="270" t="n">
        <f aca="false">C116</f>
        <v>0.000911671298444254</v>
      </c>
      <c r="D117" s="270" t="n">
        <f aca="false">D116</f>
        <v>0.000932787891984997</v>
      </c>
      <c r="E117" s="270" t="n">
        <f aca="false">E116</f>
        <v>0.00095454749830782</v>
      </c>
      <c r="F117" s="270" t="n">
        <f aca="false">F116</f>
        <v>0.00101655632623315</v>
      </c>
      <c r="G117" s="270" t="n">
        <f aca="false">G116</f>
        <v>0.00106246343165224</v>
      </c>
      <c r="H117" s="270" t="n">
        <f aca="false">H116</f>
        <v>0.000724583946863844</v>
      </c>
    </row>
    <row r="118" customFormat="false" ht="15" hidden="false" customHeight="false" outlineLevel="0" collapsed="false">
      <c r="A118" s="271" t="n">
        <v>29</v>
      </c>
      <c r="B118" s="272" t="n">
        <f aca="false">B117</f>
        <v>0.00100850056504126</v>
      </c>
      <c r="C118" s="272" t="n">
        <f aca="false">C117</f>
        <v>0.000911671298444254</v>
      </c>
      <c r="D118" s="272" t="n">
        <f aca="false">D117</f>
        <v>0.000932787891984997</v>
      </c>
      <c r="E118" s="272" t="n">
        <f aca="false">E117</f>
        <v>0.00095454749830782</v>
      </c>
      <c r="F118" s="272" t="n">
        <f aca="false">F117</f>
        <v>0.00101655632623315</v>
      </c>
      <c r="G118" s="272" t="n">
        <f aca="false">G117</f>
        <v>0.00106246343165224</v>
      </c>
      <c r="H118" s="272" t="n">
        <f aca="false">H117</f>
        <v>0.000724583946863844</v>
      </c>
    </row>
    <row r="119" customFormat="false" ht="15" hidden="false" customHeight="false" outlineLevel="0" collapsed="false">
      <c r="A119" s="258" t="n">
        <v>30</v>
      </c>
      <c r="B119" s="270" t="n">
        <f aca="false">B15</f>
        <v>0.0013003461209724</v>
      </c>
      <c r="C119" s="270" t="n">
        <f aca="false">C15</f>
        <v>0.00118665629095367</v>
      </c>
      <c r="D119" s="270" t="n">
        <f aca="false">D15</f>
        <v>0.00112963214547643</v>
      </c>
      <c r="E119" s="270" t="n">
        <f aca="false">E15</f>
        <v>0.00112610486467773</v>
      </c>
      <c r="F119" s="270" t="n">
        <f aca="false">F15</f>
        <v>0.00114674259251516</v>
      </c>
      <c r="G119" s="270" t="n">
        <f aca="false">G15</f>
        <v>0.00114842368119863</v>
      </c>
      <c r="H119" s="270" t="n">
        <f aca="false">H15</f>
        <v>0.000907057848396228</v>
      </c>
    </row>
    <row r="120" customFormat="false" ht="15" hidden="false" customHeight="false" outlineLevel="0" collapsed="false">
      <c r="A120" s="271" t="n">
        <v>31</v>
      </c>
      <c r="B120" s="272" t="n">
        <f aca="false">B119</f>
        <v>0.0013003461209724</v>
      </c>
      <c r="C120" s="272" t="n">
        <f aca="false">C119</f>
        <v>0.00118665629095367</v>
      </c>
      <c r="D120" s="272" t="n">
        <f aca="false">D119</f>
        <v>0.00112963214547643</v>
      </c>
      <c r="E120" s="272" t="n">
        <f aca="false">E119</f>
        <v>0.00112610486467773</v>
      </c>
      <c r="F120" s="272" t="n">
        <f aca="false">F119</f>
        <v>0.00114674259251516</v>
      </c>
      <c r="G120" s="272" t="n">
        <f aca="false">G119</f>
        <v>0.00114842368119863</v>
      </c>
      <c r="H120" s="272" t="n">
        <f aca="false">H119</f>
        <v>0.000907057848396228</v>
      </c>
    </row>
    <row r="121" customFormat="false" ht="15" hidden="false" customHeight="false" outlineLevel="0" collapsed="false">
      <c r="A121" s="258" t="n">
        <v>32</v>
      </c>
      <c r="B121" s="270" t="n">
        <f aca="false">B120</f>
        <v>0.0013003461209724</v>
      </c>
      <c r="C121" s="270" t="n">
        <f aca="false">C120</f>
        <v>0.00118665629095367</v>
      </c>
      <c r="D121" s="270" t="n">
        <f aca="false">D120</f>
        <v>0.00112963214547643</v>
      </c>
      <c r="E121" s="270" t="n">
        <f aca="false">E120</f>
        <v>0.00112610486467773</v>
      </c>
      <c r="F121" s="270" t="n">
        <f aca="false">F120</f>
        <v>0.00114674259251516</v>
      </c>
      <c r="G121" s="270" t="n">
        <f aca="false">G120</f>
        <v>0.00114842368119863</v>
      </c>
      <c r="H121" s="270" t="n">
        <f aca="false">H120</f>
        <v>0.000907057848396228</v>
      </c>
    </row>
    <row r="122" customFormat="false" ht="15" hidden="false" customHeight="false" outlineLevel="0" collapsed="false">
      <c r="A122" s="271" t="n">
        <v>33</v>
      </c>
      <c r="B122" s="272" t="n">
        <f aca="false">B121</f>
        <v>0.0013003461209724</v>
      </c>
      <c r="C122" s="272" t="n">
        <f aca="false">C121</f>
        <v>0.00118665629095367</v>
      </c>
      <c r="D122" s="272" t="n">
        <f aca="false">D121</f>
        <v>0.00112963214547643</v>
      </c>
      <c r="E122" s="272" t="n">
        <f aca="false">E121</f>
        <v>0.00112610486467773</v>
      </c>
      <c r="F122" s="272" t="n">
        <f aca="false">F121</f>
        <v>0.00114674259251516</v>
      </c>
      <c r="G122" s="272" t="n">
        <f aca="false">G121</f>
        <v>0.00114842368119863</v>
      </c>
      <c r="H122" s="272" t="n">
        <f aca="false">H121</f>
        <v>0.000907057848396228</v>
      </c>
    </row>
    <row r="123" customFormat="false" ht="15" hidden="false" customHeight="false" outlineLevel="0" collapsed="false">
      <c r="A123" s="258" t="n">
        <v>34</v>
      </c>
      <c r="B123" s="270" t="n">
        <f aca="false">B122</f>
        <v>0.0013003461209724</v>
      </c>
      <c r="C123" s="270" t="n">
        <f aca="false">C122</f>
        <v>0.00118665629095367</v>
      </c>
      <c r="D123" s="270" t="n">
        <f aca="false">D122</f>
        <v>0.00112963214547643</v>
      </c>
      <c r="E123" s="270" t="n">
        <f aca="false">E122</f>
        <v>0.00112610486467773</v>
      </c>
      <c r="F123" s="270" t="n">
        <f aca="false">F122</f>
        <v>0.00114674259251516</v>
      </c>
      <c r="G123" s="270" t="n">
        <f aca="false">G122</f>
        <v>0.00114842368119863</v>
      </c>
      <c r="H123" s="270" t="n">
        <f aca="false">H122</f>
        <v>0.000907057848396228</v>
      </c>
    </row>
    <row r="124" customFormat="false" ht="15" hidden="false" customHeight="false" outlineLevel="0" collapsed="false">
      <c r="A124" s="271" t="n">
        <v>35</v>
      </c>
      <c r="B124" s="272" t="n">
        <f aca="false">B16</f>
        <v>0.00166360903266706</v>
      </c>
      <c r="C124" s="272" t="n">
        <f aca="false">C16</f>
        <v>0.00157073396306408</v>
      </c>
      <c r="D124" s="272" t="n">
        <f aca="false">D16</f>
        <v>0.00151176239877409</v>
      </c>
      <c r="E124" s="272" t="n">
        <f aca="false">E16</f>
        <v>0.00160159775621018</v>
      </c>
      <c r="F124" s="272" t="n">
        <f aca="false">F16</f>
        <v>0.00160059098744152</v>
      </c>
      <c r="G124" s="272" t="n">
        <f aca="false">G16</f>
        <v>0.00154931656343414</v>
      </c>
      <c r="H124" s="272" t="n">
        <f aca="false">H16</f>
        <v>0.00119375120609262</v>
      </c>
    </row>
    <row r="125" customFormat="false" ht="15" hidden="false" customHeight="false" outlineLevel="0" collapsed="false">
      <c r="A125" s="258" t="n">
        <v>36</v>
      </c>
      <c r="B125" s="270" t="n">
        <f aca="false">B124</f>
        <v>0.00166360903266706</v>
      </c>
      <c r="C125" s="270" t="n">
        <f aca="false">C124</f>
        <v>0.00157073396306408</v>
      </c>
      <c r="D125" s="270" t="n">
        <f aca="false">D124</f>
        <v>0.00151176239877409</v>
      </c>
      <c r="E125" s="270" t="n">
        <f aca="false">E124</f>
        <v>0.00160159775621018</v>
      </c>
      <c r="F125" s="270" t="n">
        <f aca="false">F124</f>
        <v>0.00160059098744152</v>
      </c>
      <c r="G125" s="270" t="n">
        <f aca="false">G124</f>
        <v>0.00154931656343414</v>
      </c>
      <c r="H125" s="270" t="n">
        <f aca="false">H124</f>
        <v>0.00119375120609262</v>
      </c>
    </row>
    <row r="126" customFormat="false" ht="15" hidden="false" customHeight="false" outlineLevel="0" collapsed="false">
      <c r="A126" s="271" t="n">
        <v>37</v>
      </c>
      <c r="B126" s="272" t="n">
        <f aca="false">B125</f>
        <v>0.00166360903266706</v>
      </c>
      <c r="C126" s="272" t="n">
        <f aca="false">C125</f>
        <v>0.00157073396306408</v>
      </c>
      <c r="D126" s="272" t="n">
        <f aca="false">D125</f>
        <v>0.00151176239877409</v>
      </c>
      <c r="E126" s="272" t="n">
        <f aca="false">E125</f>
        <v>0.00160159775621018</v>
      </c>
      <c r="F126" s="272" t="n">
        <f aca="false">F125</f>
        <v>0.00160059098744152</v>
      </c>
      <c r="G126" s="272" t="n">
        <f aca="false">G125</f>
        <v>0.00154931656343414</v>
      </c>
      <c r="H126" s="272" t="n">
        <f aca="false">H125</f>
        <v>0.00119375120609262</v>
      </c>
    </row>
    <row r="127" customFormat="false" ht="15" hidden="false" customHeight="false" outlineLevel="0" collapsed="false">
      <c r="A127" s="258" t="n">
        <v>38</v>
      </c>
      <c r="B127" s="270" t="n">
        <f aca="false">B126</f>
        <v>0.00166360903266706</v>
      </c>
      <c r="C127" s="270" t="n">
        <f aca="false">C126</f>
        <v>0.00157073396306408</v>
      </c>
      <c r="D127" s="270" t="n">
        <f aca="false">D126</f>
        <v>0.00151176239877409</v>
      </c>
      <c r="E127" s="270" t="n">
        <f aca="false">E126</f>
        <v>0.00160159775621018</v>
      </c>
      <c r="F127" s="270" t="n">
        <f aca="false">F126</f>
        <v>0.00160059098744152</v>
      </c>
      <c r="G127" s="270" t="n">
        <f aca="false">G126</f>
        <v>0.00154931656343414</v>
      </c>
      <c r="H127" s="270" t="n">
        <f aca="false">H126</f>
        <v>0.00119375120609262</v>
      </c>
    </row>
    <row r="128" customFormat="false" ht="15" hidden="false" customHeight="false" outlineLevel="0" collapsed="false">
      <c r="A128" s="271" t="n">
        <v>39</v>
      </c>
      <c r="B128" s="272" t="n">
        <f aca="false">B127</f>
        <v>0.00166360903266706</v>
      </c>
      <c r="C128" s="272" t="n">
        <f aca="false">C127</f>
        <v>0.00157073396306408</v>
      </c>
      <c r="D128" s="272" t="n">
        <f aca="false">D127</f>
        <v>0.00151176239877409</v>
      </c>
      <c r="E128" s="272" t="n">
        <f aca="false">E127</f>
        <v>0.00160159775621018</v>
      </c>
      <c r="F128" s="272" t="n">
        <f aca="false">F127</f>
        <v>0.00160059098744152</v>
      </c>
      <c r="G128" s="272" t="n">
        <f aca="false">G127</f>
        <v>0.00154931656343414</v>
      </c>
      <c r="H128" s="272" t="n">
        <f aca="false">H127</f>
        <v>0.00119375120609262</v>
      </c>
    </row>
    <row r="129" customFormat="false" ht="15" hidden="false" customHeight="false" outlineLevel="0" collapsed="false">
      <c r="A129" s="258" t="n">
        <v>40</v>
      </c>
      <c r="B129" s="270" t="n">
        <f aca="false">B17</f>
        <v>0.00246204238773544</v>
      </c>
      <c r="C129" s="270" t="n">
        <f aca="false">C17</f>
        <v>0.00232515308149675</v>
      </c>
      <c r="D129" s="270" t="n">
        <f aca="false">D17</f>
        <v>0.00227795815969074</v>
      </c>
      <c r="E129" s="270" t="n">
        <f aca="false">E17</f>
        <v>0.00224535731301924</v>
      </c>
      <c r="F129" s="270" t="n">
        <f aca="false">F17</f>
        <v>0.0023154170578628</v>
      </c>
      <c r="G129" s="270" t="n">
        <f aca="false">G17</f>
        <v>0.0022747676717047</v>
      </c>
      <c r="H129" s="270" t="n">
        <f aca="false">H17</f>
        <v>0.00178178765828814</v>
      </c>
    </row>
    <row r="130" customFormat="false" ht="15" hidden="false" customHeight="false" outlineLevel="0" collapsed="false">
      <c r="A130" s="271" t="n">
        <v>41</v>
      </c>
      <c r="B130" s="272" t="n">
        <f aca="false">B129</f>
        <v>0.00246204238773544</v>
      </c>
      <c r="C130" s="272" t="n">
        <f aca="false">C129</f>
        <v>0.00232515308149675</v>
      </c>
      <c r="D130" s="272" t="n">
        <f aca="false">D129</f>
        <v>0.00227795815969074</v>
      </c>
      <c r="E130" s="272" t="n">
        <f aca="false">E129</f>
        <v>0.00224535731301924</v>
      </c>
      <c r="F130" s="272" t="n">
        <f aca="false">F129</f>
        <v>0.0023154170578628</v>
      </c>
      <c r="G130" s="272" t="n">
        <f aca="false">G129</f>
        <v>0.0022747676717047</v>
      </c>
      <c r="H130" s="272" t="n">
        <f aca="false">H129</f>
        <v>0.00178178765828814</v>
      </c>
    </row>
    <row r="131" customFormat="false" ht="15" hidden="false" customHeight="false" outlineLevel="0" collapsed="false">
      <c r="A131" s="258" t="n">
        <v>42</v>
      </c>
      <c r="B131" s="270" t="n">
        <f aca="false">B130</f>
        <v>0.00246204238773544</v>
      </c>
      <c r="C131" s="270" t="n">
        <f aca="false">C130</f>
        <v>0.00232515308149675</v>
      </c>
      <c r="D131" s="270" t="n">
        <f aca="false">D130</f>
        <v>0.00227795815969074</v>
      </c>
      <c r="E131" s="270" t="n">
        <f aca="false">E130</f>
        <v>0.00224535731301924</v>
      </c>
      <c r="F131" s="270" t="n">
        <f aca="false">F130</f>
        <v>0.0023154170578628</v>
      </c>
      <c r="G131" s="270" t="n">
        <f aca="false">G130</f>
        <v>0.0022747676717047</v>
      </c>
      <c r="H131" s="270" t="n">
        <f aca="false">H130</f>
        <v>0.00178178765828814</v>
      </c>
    </row>
    <row r="132" customFormat="false" ht="15" hidden="false" customHeight="false" outlineLevel="0" collapsed="false">
      <c r="A132" s="271" t="n">
        <v>43</v>
      </c>
      <c r="B132" s="272" t="n">
        <f aca="false">B131</f>
        <v>0.00246204238773544</v>
      </c>
      <c r="C132" s="272" t="n">
        <f aca="false">C131</f>
        <v>0.00232515308149675</v>
      </c>
      <c r="D132" s="272" t="n">
        <f aca="false">D131</f>
        <v>0.00227795815969074</v>
      </c>
      <c r="E132" s="272" t="n">
        <f aca="false">E131</f>
        <v>0.00224535731301924</v>
      </c>
      <c r="F132" s="272" t="n">
        <f aca="false">F131</f>
        <v>0.0023154170578628</v>
      </c>
      <c r="G132" s="272" t="n">
        <f aca="false">G131</f>
        <v>0.0022747676717047</v>
      </c>
      <c r="H132" s="272" t="n">
        <f aca="false">H131</f>
        <v>0.00178178765828814</v>
      </c>
    </row>
    <row r="133" customFormat="false" ht="15" hidden="false" customHeight="false" outlineLevel="0" collapsed="false">
      <c r="A133" s="258" t="n">
        <v>44</v>
      </c>
      <c r="B133" s="270" t="n">
        <f aca="false">B132</f>
        <v>0.00246204238773544</v>
      </c>
      <c r="C133" s="270" t="n">
        <f aca="false">C132</f>
        <v>0.00232515308149675</v>
      </c>
      <c r="D133" s="270" t="n">
        <f aca="false">D132</f>
        <v>0.00227795815969074</v>
      </c>
      <c r="E133" s="270" t="n">
        <f aca="false">E132</f>
        <v>0.00224535731301924</v>
      </c>
      <c r="F133" s="270" t="n">
        <f aca="false">F132</f>
        <v>0.0023154170578628</v>
      </c>
      <c r="G133" s="270" t="n">
        <f aca="false">G132</f>
        <v>0.0022747676717047</v>
      </c>
      <c r="H133" s="270" t="n">
        <f aca="false">H132</f>
        <v>0.00178178765828814</v>
      </c>
    </row>
    <row r="134" customFormat="false" ht="15" hidden="false" customHeight="false" outlineLevel="0" collapsed="false">
      <c r="A134" s="271" t="n">
        <v>45</v>
      </c>
      <c r="B134" s="272" t="n">
        <f aca="false">B18</f>
        <v>0.00394450333508092</v>
      </c>
      <c r="C134" s="272" t="n">
        <f aca="false">C18</f>
        <v>0.00374510221611733</v>
      </c>
      <c r="D134" s="272" t="n">
        <f aca="false">D18</f>
        <v>0.00372872094885491</v>
      </c>
      <c r="E134" s="272" t="n">
        <f aca="false">E18</f>
        <v>0.00367358603915988</v>
      </c>
      <c r="F134" s="272" t="n">
        <f aca="false">F18</f>
        <v>0.00366137882980041</v>
      </c>
      <c r="G134" s="272" t="n">
        <f aca="false">G18</f>
        <v>0.00356895072345481</v>
      </c>
      <c r="H134" s="272" t="n">
        <f aca="false">H18</f>
        <v>0.00319901670018409</v>
      </c>
    </row>
    <row r="135" customFormat="false" ht="15" hidden="false" customHeight="false" outlineLevel="0" collapsed="false">
      <c r="A135" s="258" t="n">
        <v>46</v>
      </c>
      <c r="B135" s="270" t="n">
        <f aca="false">B134</f>
        <v>0.00394450333508092</v>
      </c>
      <c r="C135" s="270" t="n">
        <f aca="false">C134</f>
        <v>0.00374510221611733</v>
      </c>
      <c r="D135" s="270" t="n">
        <f aca="false">D134</f>
        <v>0.00372872094885491</v>
      </c>
      <c r="E135" s="270" t="n">
        <f aca="false">E134</f>
        <v>0.00367358603915988</v>
      </c>
      <c r="F135" s="270" t="n">
        <f aca="false">F134</f>
        <v>0.00366137882980041</v>
      </c>
      <c r="G135" s="270" t="n">
        <f aca="false">G134</f>
        <v>0.00356895072345481</v>
      </c>
      <c r="H135" s="270" t="n">
        <f aca="false">H134</f>
        <v>0.00319901670018409</v>
      </c>
    </row>
    <row r="136" customFormat="false" ht="15" hidden="false" customHeight="false" outlineLevel="0" collapsed="false">
      <c r="A136" s="271" t="n">
        <v>47</v>
      </c>
      <c r="B136" s="272" t="n">
        <f aca="false">B135</f>
        <v>0.00394450333508092</v>
      </c>
      <c r="C136" s="272" t="n">
        <f aca="false">C135</f>
        <v>0.00374510221611733</v>
      </c>
      <c r="D136" s="272" t="n">
        <f aca="false">D135</f>
        <v>0.00372872094885491</v>
      </c>
      <c r="E136" s="272" t="n">
        <f aca="false">E135</f>
        <v>0.00367358603915988</v>
      </c>
      <c r="F136" s="272" t="n">
        <f aca="false">F135</f>
        <v>0.00366137882980041</v>
      </c>
      <c r="G136" s="272" t="n">
        <f aca="false">G135</f>
        <v>0.00356895072345481</v>
      </c>
      <c r="H136" s="272" t="n">
        <f aca="false">H135</f>
        <v>0.00319901670018409</v>
      </c>
    </row>
    <row r="137" customFormat="false" ht="15" hidden="false" customHeight="false" outlineLevel="0" collapsed="false">
      <c r="A137" s="258" t="n">
        <v>48</v>
      </c>
      <c r="B137" s="270" t="n">
        <f aca="false">B136</f>
        <v>0.00394450333508092</v>
      </c>
      <c r="C137" s="270" t="n">
        <f aca="false">C136</f>
        <v>0.00374510221611733</v>
      </c>
      <c r="D137" s="270" t="n">
        <f aca="false">D136</f>
        <v>0.00372872094885491</v>
      </c>
      <c r="E137" s="270" t="n">
        <f aca="false">E136</f>
        <v>0.00367358603915988</v>
      </c>
      <c r="F137" s="270" t="n">
        <f aca="false">F136</f>
        <v>0.00366137882980041</v>
      </c>
      <c r="G137" s="270" t="n">
        <f aca="false">G136</f>
        <v>0.00356895072345481</v>
      </c>
      <c r="H137" s="270" t="n">
        <f aca="false">H136</f>
        <v>0.00319901670018409</v>
      </c>
    </row>
    <row r="138" customFormat="false" ht="15" hidden="false" customHeight="false" outlineLevel="0" collapsed="false">
      <c r="A138" s="271" t="n">
        <v>49</v>
      </c>
      <c r="B138" s="272" t="n">
        <f aca="false">B137</f>
        <v>0.00394450333508092</v>
      </c>
      <c r="C138" s="272" t="n">
        <f aca="false">C137</f>
        <v>0.00374510221611733</v>
      </c>
      <c r="D138" s="272" t="n">
        <f aca="false">D137</f>
        <v>0.00372872094885491</v>
      </c>
      <c r="E138" s="272" t="n">
        <f aca="false">E137</f>
        <v>0.00367358603915988</v>
      </c>
      <c r="F138" s="272" t="n">
        <f aca="false">F137</f>
        <v>0.00366137882980041</v>
      </c>
      <c r="G138" s="272" t="n">
        <f aca="false">G137</f>
        <v>0.00356895072345481</v>
      </c>
      <c r="H138" s="272" t="n">
        <f aca="false">H137</f>
        <v>0.00319901670018409</v>
      </c>
    </row>
    <row r="139" customFormat="false" ht="15" hidden="false" customHeight="false" outlineLevel="0" collapsed="false">
      <c r="A139" s="258" t="n">
        <v>50</v>
      </c>
      <c r="B139" s="270" t="n">
        <f aca="false">B19</f>
        <v>0.00645425331325993</v>
      </c>
      <c r="C139" s="270" t="n">
        <f aca="false">C19</f>
        <v>0.0061427240192606</v>
      </c>
      <c r="D139" s="270" t="n">
        <f aca="false">D19</f>
        <v>0.00598702214663233</v>
      </c>
      <c r="E139" s="270" t="n">
        <f aca="false">E19</f>
        <v>0.00579591044986747</v>
      </c>
      <c r="F139" s="270" t="n">
        <f aca="false">F19</f>
        <v>0.00600243120197302</v>
      </c>
      <c r="G139" s="270" t="n">
        <f aca="false">G19</f>
        <v>0.00589333870427897</v>
      </c>
      <c r="H139" s="270" t="n">
        <f aca="false">H19</f>
        <v>0.00494193935411995</v>
      </c>
    </row>
    <row r="140" customFormat="false" ht="15" hidden="false" customHeight="false" outlineLevel="0" collapsed="false">
      <c r="A140" s="271" t="n">
        <v>51</v>
      </c>
      <c r="B140" s="272" t="n">
        <f aca="false">B139</f>
        <v>0.00645425331325993</v>
      </c>
      <c r="C140" s="272" t="n">
        <f aca="false">C139</f>
        <v>0.0061427240192606</v>
      </c>
      <c r="D140" s="272" t="n">
        <f aca="false">D139</f>
        <v>0.00598702214663233</v>
      </c>
      <c r="E140" s="272" t="n">
        <f aca="false">E139</f>
        <v>0.00579591044986747</v>
      </c>
      <c r="F140" s="272" t="n">
        <f aca="false">F139</f>
        <v>0.00600243120197302</v>
      </c>
      <c r="G140" s="272" t="n">
        <f aca="false">G139</f>
        <v>0.00589333870427897</v>
      </c>
      <c r="H140" s="272" t="n">
        <f aca="false">H139</f>
        <v>0.00494193935411995</v>
      </c>
    </row>
    <row r="141" customFormat="false" ht="15" hidden="false" customHeight="false" outlineLevel="0" collapsed="false">
      <c r="A141" s="258" t="n">
        <v>52</v>
      </c>
      <c r="B141" s="270" t="n">
        <f aca="false">B140</f>
        <v>0.00645425331325993</v>
      </c>
      <c r="C141" s="270" t="n">
        <f aca="false">C140</f>
        <v>0.0061427240192606</v>
      </c>
      <c r="D141" s="270" t="n">
        <f aca="false">D140</f>
        <v>0.00598702214663233</v>
      </c>
      <c r="E141" s="270" t="n">
        <f aca="false">E140</f>
        <v>0.00579591044986747</v>
      </c>
      <c r="F141" s="270" t="n">
        <f aca="false">F140</f>
        <v>0.00600243120197302</v>
      </c>
      <c r="G141" s="270" t="n">
        <f aca="false">G140</f>
        <v>0.00589333870427897</v>
      </c>
      <c r="H141" s="270" t="n">
        <f aca="false">H140</f>
        <v>0.00494193935411995</v>
      </c>
    </row>
    <row r="142" customFormat="false" ht="15" hidden="false" customHeight="false" outlineLevel="0" collapsed="false">
      <c r="A142" s="271" t="n">
        <v>53</v>
      </c>
      <c r="B142" s="272" t="n">
        <f aca="false">B141</f>
        <v>0.00645425331325993</v>
      </c>
      <c r="C142" s="272" t="n">
        <f aca="false">C141</f>
        <v>0.0061427240192606</v>
      </c>
      <c r="D142" s="272" t="n">
        <f aca="false">D141</f>
        <v>0.00598702214663233</v>
      </c>
      <c r="E142" s="272" t="n">
        <f aca="false">E141</f>
        <v>0.00579591044986747</v>
      </c>
      <c r="F142" s="272" t="n">
        <f aca="false">F141</f>
        <v>0.00600243120197302</v>
      </c>
      <c r="G142" s="272" t="n">
        <f aca="false">G141</f>
        <v>0.00589333870427897</v>
      </c>
      <c r="H142" s="272" t="n">
        <f aca="false">H141</f>
        <v>0.00494193935411995</v>
      </c>
    </row>
    <row r="143" customFormat="false" ht="15" hidden="false" customHeight="false" outlineLevel="0" collapsed="false">
      <c r="A143" s="258" t="n">
        <v>54</v>
      </c>
      <c r="B143" s="270" t="n">
        <f aca="false">B142</f>
        <v>0.00645425331325993</v>
      </c>
      <c r="C143" s="270" t="n">
        <f aca="false">C142</f>
        <v>0.0061427240192606</v>
      </c>
      <c r="D143" s="270" t="n">
        <f aca="false">D142</f>
        <v>0.00598702214663233</v>
      </c>
      <c r="E143" s="270" t="n">
        <f aca="false">E142</f>
        <v>0.00579591044986747</v>
      </c>
      <c r="F143" s="270" t="n">
        <f aca="false">F142</f>
        <v>0.00600243120197302</v>
      </c>
      <c r="G143" s="270" t="n">
        <f aca="false">G142</f>
        <v>0.00589333870427897</v>
      </c>
      <c r="H143" s="270" t="n">
        <f aca="false">H142</f>
        <v>0.00494193935411995</v>
      </c>
    </row>
    <row r="144" customFormat="false" ht="15" hidden="false" customHeight="false" outlineLevel="0" collapsed="false">
      <c r="A144" s="271" t="n">
        <v>55</v>
      </c>
      <c r="B144" s="272" t="n">
        <f aca="false">B20</f>
        <v>0.00987015215477578</v>
      </c>
      <c r="C144" s="272" t="n">
        <f aca="false">C20</f>
        <v>0.00945404206363643</v>
      </c>
      <c r="D144" s="272" t="n">
        <f aca="false">D20</f>
        <v>0.00914764615270368</v>
      </c>
      <c r="E144" s="272" t="n">
        <f aca="false">E20</f>
        <v>0.00910092262009968</v>
      </c>
      <c r="F144" s="272" t="n">
        <f aca="false">F20</f>
        <v>0.00940882003570771</v>
      </c>
      <c r="G144" s="272" t="n">
        <f aca="false">G20</f>
        <v>0.00902233313275877</v>
      </c>
      <c r="H144" s="272" t="n">
        <f aca="false">H20</f>
        <v>0.00764854916583011</v>
      </c>
    </row>
    <row r="145" customFormat="false" ht="15" hidden="false" customHeight="false" outlineLevel="0" collapsed="false">
      <c r="A145" s="258" t="n">
        <v>56</v>
      </c>
      <c r="B145" s="270" t="n">
        <f aca="false">B144</f>
        <v>0.00987015215477578</v>
      </c>
      <c r="C145" s="270" t="n">
        <f aca="false">C144</f>
        <v>0.00945404206363643</v>
      </c>
      <c r="D145" s="270" t="n">
        <f aca="false">D144</f>
        <v>0.00914764615270368</v>
      </c>
      <c r="E145" s="270" t="n">
        <f aca="false">E144</f>
        <v>0.00910092262009968</v>
      </c>
      <c r="F145" s="270" t="n">
        <f aca="false">F144</f>
        <v>0.00940882003570771</v>
      </c>
      <c r="G145" s="270" t="n">
        <f aca="false">G144</f>
        <v>0.00902233313275877</v>
      </c>
      <c r="H145" s="270" t="n">
        <f aca="false">H144</f>
        <v>0.00764854916583011</v>
      </c>
    </row>
    <row r="146" customFormat="false" ht="15" hidden="false" customHeight="false" outlineLevel="0" collapsed="false">
      <c r="A146" s="271" t="n">
        <v>57</v>
      </c>
      <c r="B146" s="272" t="n">
        <f aca="false">B145</f>
        <v>0.00987015215477578</v>
      </c>
      <c r="C146" s="272" t="n">
        <f aca="false">C145</f>
        <v>0.00945404206363643</v>
      </c>
      <c r="D146" s="272" t="n">
        <f aca="false">D145</f>
        <v>0.00914764615270368</v>
      </c>
      <c r="E146" s="272" t="n">
        <f aca="false">E145</f>
        <v>0.00910092262009968</v>
      </c>
      <c r="F146" s="272" t="n">
        <f aca="false">F145</f>
        <v>0.00940882003570771</v>
      </c>
      <c r="G146" s="272" t="n">
        <f aca="false">G145</f>
        <v>0.00902233313275877</v>
      </c>
      <c r="H146" s="272" t="n">
        <f aca="false">H145</f>
        <v>0.00764854916583011</v>
      </c>
    </row>
    <row r="147" customFormat="false" ht="15" hidden="false" customHeight="false" outlineLevel="0" collapsed="false">
      <c r="A147" s="258" t="n">
        <v>58</v>
      </c>
      <c r="B147" s="270" t="n">
        <f aca="false">B146</f>
        <v>0.00987015215477578</v>
      </c>
      <c r="C147" s="270" t="n">
        <f aca="false">C146</f>
        <v>0.00945404206363643</v>
      </c>
      <c r="D147" s="270" t="n">
        <f aca="false">D146</f>
        <v>0.00914764615270368</v>
      </c>
      <c r="E147" s="270" t="n">
        <f aca="false">E146</f>
        <v>0.00910092262009968</v>
      </c>
      <c r="F147" s="270" t="n">
        <f aca="false">F146</f>
        <v>0.00940882003570771</v>
      </c>
      <c r="G147" s="270" t="n">
        <f aca="false">G146</f>
        <v>0.00902233313275877</v>
      </c>
      <c r="H147" s="270" t="n">
        <f aca="false">H146</f>
        <v>0.00764854916583011</v>
      </c>
    </row>
    <row r="148" customFormat="false" ht="15" hidden="false" customHeight="false" outlineLevel="0" collapsed="false">
      <c r="A148" s="271" t="n">
        <v>59</v>
      </c>
      <c r="B148" s="272" t="n">
        <f aca="false">B147</f>
        <v>0.00987015215477578</v>
      </c>
      <c r="C148" s="272" t="n">
        <f aca="false">C147</f>
        <v>0.00945404206363643</v>
      </c>
      <c r="D148" s="272" t="n">
        <f aca="false">D147</f>
        <v>0.00914764615270368</v>
      </c>
      <c r="E148" s="272" t="n">
        <f aca="false">E147</f>
        <v>0.00910092262009968</v>
      </c>
      <c r="F148" s="272" t="n">
        <f aca="false">F147</f>
        <v>0.00940882003570771</v>
      </c>
      <c r="G148" s="272" t="n">
        <f aca="false">G147</f>
        <v>0.00902233313275877</v>
      </c>
      <c r="H148" s="272" t="n">
        <f aca="false">H147</f>
        <v>0.00764854916583011</v>
      </c>
    </row>
    <row r="149" customFormat="false" ht="15" hidden="false" customHeight="false" outlineLevel="0" collapsed="false">
      <c r="A149" s="258" t="n">
        <v>60</v>
      </c>
      <c r="B149" s="270" t="n">
        <f aca="false">B21</f>
        <v>0.0145047880866166</v>
      </c>
      <c r="C149" s="270" t="n">
        <f aca="false">C21</f>
        <v>0.0141006866682449</v>
      </c>
      <c r="D149" s="270" t="n">
        <f aca="false">D21</f>
        <v>0.0140427489587148</v>
      </c>
      <c r="E149" s="270" t="n">
        <f aca="false">E21</f>
        <v>0.0138939567928396</v>
      </c>
      <c r="F149" s="270" t="n">
        <f aca="false">F21</f>
        <v>0.0144002903379437</v>
      </c>
      <c r="G149" s="270" t="n">
        <f aca="false">G21</f>
        <v>0.0136276600882264</v>
      </c>
      <c r="H149" s="270" t="n">
        <f aca="false">H21</f>
        <v>0.0113261335764642</v>
      </c>
    </row>
    <row r="150" customFormat="false" ht="15" hidden="false" customHeight="false" outlineLevel="0" collapsed="false">
      <c r="A150" s="271" t="n">
        <v>61</v>
      </c>
      <c r="B150" s="272" t="n">
        <f aca="false">B149</f>
        <v>0.0145047880866166</v>
      </c>
      <c r="C150" s="272" t="n">
        <f aca="false">C149</f>
        <v>0.0141006866682449</v>
      </c>
      <c r="D150" s="272" t="n">
        <f aca="false">D149</f>
        <v>0.0140427489587148</v>
      </c>
      <c r="E150" s="272" t="n">
        <f aca="false">E149</f>
        <v>0.0138939567928396</v>
      </c>
      <c r="F150" s="272" t="n">
        <f aca="false">F149</f>
        <v>0.0144002903379437</v>
      </c>
      <c r="G150" s="272" t="n">
        <f aca="false">G149</f>
        <v>0.0136276600882264</v>
      </c>
      <c r="H150" s="272" t="n">
        <f aca="false">H149</f>
        <v>0.0113261335764642</v>
      </c>
    </row>
    <row r="151" customFormat="false" ht="15" hidden="false" customHeight="false" outlineLevel="0" collapsed="false">
      <c r="A151" s="258" t="n">
        <v>62</v>
      </c>
      <c r="B151" s="270" t="n">
        <f aca="false">B150</f>
        <v>0.0145047880866166</v>
      </c>
      <c r="C151" s="270" t="n">
        <f aca="false">C150</f>
        <v>0.0141006866682449</v>
      </c>
      <c r="D151" s="270" t="n">
        <f aca="false">D150</f>
        <v>0.0140427489587148</v>
      </c>
      <c r="E151" s="270" t="n">
        <f aca="false">E150</f>
        <v>0.0138939567928396</v>
      </c>
      <c r="F151" s="270" t="n">
        <f aca="false">F150</f>
        <v>0.0144002903379437</v>
      </c>
      <c r="G151" s="270" t="n">
        <f aca="false">G150</f>
        <v>0.0136276600882264</v>
      </c>
      <c r="H151" s="270" t="n">
        <f aca="false">H150</f>
        <v>0.0113261335764642</v>
      </c>
    </row>
    <row r="152" customFormat="false" ht="15" hidden="false" customHeight="false" outlineLevel="0" collapsed="false">
      <c r="A152" s="271" t="n">
        <v>63</v>
      </c>
      <c r="B152" s="272" t="n">
        <f aca="false">B151</f>
        <v>0.0145047880866166</v>
      </c>
      <c r="C152" s="272" t="n">
        <f aca="false">C151</f>
        <v>0.0141006866682449</v>
      </c>
      <c r="D152" s="272" t="n">
        <f aca="false">D151</f>
        <v>0.0140427489587148</v>
      </c>
      <c r="E152" s="272" t="n">
        <f aca="false">E151</f>
        <v>0.0138939567928396</v>
      </c>
      <c r="F152" s="272" t="n">
        <f aca="false">F151</f>
        <v>0.0144002903379437</v>
      </c>
      <c r="G152" s="272" t="n">
        <f aca="false">G151</f>
        <v>0.0136276600882264</v>
      </c>
      <c r="H152" s="272" t="n">
        <f aca="false">H151</f>
        <v>0.0113261335764642</v>
      </c>
    </row>
    <row r="153" customFormat="false" ht="15" hidden="false" customHeight="false" outlineLevel="0" collapsed="false">
      <c r="A153" s="258" t="n">
        <v>64</v>
      </c>
      <c r="B153" s="270" t="n">
        <f aca="false">B152</f>
        <v>0.0145047880866166</v>
      </c>
      <c r="C153" s="270" t="n">
        <f aca="false">C152</f>
        <v>0.0141006866682449</v>
      </c>
      <c r="D153" s="270" t="n">
        <f aca="false">D152</f>
        <v>0.0140427489587148</v>
      </c>
      <c r="E153" s="270" t="n">
        <f aca="false">E152</f>
        <v>0.0138939567928396</v>
      </c>
      <c r="F153" s="270" t="n">
        <f aca="false">F152</f>
        <v>0.0144002903379437</v>
      </c>
      <c r="G153" s="270" t="n">
        <f aca="false">G152</f>
        <v>0.0136276600882264</v>
      </c>
      <c r="H153" s="270" t="n">
        <f aca="false">H152</f>
        <v>0.0113261335764642</v>
      </c>
    </row>
    <row r="154" customFormat="false" ht="15" hidden="false" customHeight="false" outlineLevel="0" collapsed="false">
      <c r="A154" s="271" t="n">
        <v>65</v>
      </c>
      <c r="B154" s="272" t="n">
        <f aca="false">B22</f>
        <v>0.0214855399069138</v>
      </c>
      <c r="C154" s="272" t="n">
        <f aca="false">C22</f>
        <v>0.0205814088524756</v>
      </c>
      <c r="D154" s="272" t="n">
        <f aca="false">D22</f>
        <v>0.0204265479474371</v>
      </c>
      <c r="E154" s="272" t="n">
        <f aca="false">E22</f>
        <v>0.0198500916213497</v>
      </c>
      <c r="F154" s="272" t="n">
        <f aca="false">F22</f>
        <v>0.0212575261956718</v>
      </c>
      <c r="G154" s="272" t="n">
        <f aca="false">G22</f>
        <v>0.0202250612396383</v>
      </c>
      <c r="H154" s="272" t="n">
        <f aca="false">H22</f>
        <v>0.0154654762761898</v>
      </c>
    </row>
    <row r="155" customFormat="false" ht="15" hidden="false" customHeight="false" outlineLevel="0" collapsed="false">
      <c r="A155" s="258" t="n">
        <v>66</v>
      </c>
      <c r="B155" s="270" t="n">
        <f aca="false">B154</f>
        <v>0.0214855399069138</v>
      </c>
      <c r="C155" s="270" t="n">
        <f aca="false">C154</f>
        <v>0.0205814088524756</v>
      </c>
      <c r="D155" s="270" t="n">
        <f aca="false">D154</f>
        <v>0.0204265479474371</v>
      </c>
      <c r="E155" s="270" t="n">
        <f aca="false">E154</f>
        <v>0.0198500916213497</v>
      </c>
      <c r="F155" s="270" t="n">
        <f aca="false">F154</f>
        <v>0.0212575261956718</v>
      </c>
      <c r="G155" s="270" t="n">
        <f aca="false">G154</f>
        <v>0.0202250612396383</v>
      </c>
      <c r="H155" s="270" t="n">
        <f aca="false">H154</f>
        <v>0.0154654762761898</v>
      </c>
    </row>
    <row r="156" customFormat="false" ht="15" hidden="false" customHeight="false" outlineLevel="0" collapsed="false">
      <c r="A156" s="271" t="n">
        <v>67</v>
      </c>
      <c r="B156" s="272" t="n">
        <f aca="false">B155</f>
        <v>0.0214855399069138</v>
      </c>
      <c r="C156" s="272" t="n">
        <f aca="false">C155</f>
        <v>0.0205814088524756</v>
      </c>
      <c r="D156" s="272" t="n">
        <f aca="false">D155</f>
        <v>0.0204265479474371</v>
      </c>
      <c r="E156" s="272" t="n">
        <f aca="false">E155</f>
        <v>0.0198500916213497</v>
      </c>
      <c r="F156" s="272" t="n">
        <f aca="false">F155</f>
        <v>0.0212575261956718</v>
      </c>
      <c r="G156" s="272" t="n">
        <f aca="false">G155</f>
        <v>0.0202250612396383</v>
      </c>
      <c r="H156" s="272" t="n">
        <f aca="false">H155</f>
        <v>0.0154654762761898</v>
      </c>
    </row>
    <row r="157" customFormat="false" ht="15" hidden="false" customHeight="false" outlineLevel="0" collapsed="false">
      <c r="A157" s="258" t="n">
        <v>68</v>
      </c>
      <c r="B157" s="270" t="n">
        <f aca="false">B156</f>
        <v>0.0214855399069138</v>
      </c>
      <c r="C157" s="270" t="n">
        <f aca="false">C156</f>
        <v>0.0205814088524756</v>
      </c>
      <c r="D157" s="270" t="n">
        <f aca="false">D156</f>
        <v>0.0204265479474371</v>
      </c>
      <c r="E157" s="270" t="n">
        <f aca="false">E156</f>
        <v>0.0198500916213497</v>
      </c>
      <c r="F157" s="270" t="n">
        <f aca="false">F156</f>
        <v>0.0212575261956718</v>
      </c>
      <c r="G157" s="270" t="n">
        <f aca="false">G156</f>
        <v>0.0202250612396383</v>
      </c>
      <c r="H157" s="270" t="n">
        <f aca="false">H156</f>
        <v>0.0154654762761898</v>
      </c>
    </row>
    <row r="158" customFormat="false" ht="15" hidden="false" customHeight="false" outlineLevel="0" collapsed="false">
      <c r="A158" s="271" t="n">
        <v>69</v>
      </c>
      <c r="B158" s="272" t="n">
        <f aca="false">B157</f>
        <v>0.0214855399069138</v>
      </c>
      <c r="C158" s="272" t="n">
        <f aca="false">C157</f>
        <v>0.0205814088524756</v>
      </c>
      <c r="D158" s="272" t="n">
        <f aca="false">D157</f>
        <v>0.0204265479474371</v>
      </c>
      <c r="E158" s="272" t="n">
        <f aca="false">E157</f>
        <v>0.0198500916213497</v>
      </c>
      <c r="F158" s="272" t="n">
        <f aca="false">F157</f>
        <v>0.0212575261956718</v>
      </c>
      <c r="G158" s="272" t="n">
        <f aca="false">G157</f>
        <v>0.0202250612396383</v>
      </c>
      <c r="H158" s="272" t="n">
        <f aca="false">H157</f>
        <v>0.0154654762761898</v>
      </c>
    </row>
    <row r="159" customFormat="false" ht="15" hidden="false" customHeight="false" outlineLevel="0" collapsed="false">
      <c r="A159" s="258" t="n">
        <v>70</v>
      </c>
      <c r="B159" s="270" t="n">
        <f aca="false">B23</f>
        <v>0.0335861140566886</v>
      </c>
      <c r="C159" s="270" t="n">
        <f aca="false">C23</f>
        <v>0.0321082489229022</v>
      </c>
      <c r="D159" s="270" t="n">
        <f aca="false">D23</f>
        <v>0.0311691867717302</v>
      </c>
      <c r="E159" s="270" t="n">
        <f aca="false">E23</f>
        <v>0.0299942737344243</v>
      </c>
      <c r="F159" s="270" t="n">
        <f aca="false">F23</f>
        <v>0.0313174000514017</v>
      </c>
      <c r="G159" s="270" t="n">
        <f aca="false">G23</f>
        <v>0.029264644622515</v>
      </c>
      <c r="H159" s="270" t="n">
        <f aca="false">H23</f>
        <v>0.0229078853106309</v>
      </c>
    </row>
    <row r="160" customFormat="false" ht="15" hidden="false" customHeight="false" outlineLevel="0" collapsed="false">
      <c r="A160" s="271" t="n">
        <v>71</v>
      </c>
      <c r="B160" s="272" t="n">
        <f aca="false">B159</f>
        <v>0.0335861140566886</v>
      </c>
      <c r="C160" s="272" t="n">
        <f aca="false">C159</f>
        <v>0.0321082489229022</v>
      </c>
      <c r="D160" s="272" t="n">
        <f aca="false">D159</f>
        <v>0.0311691867717302</v>
      </c>
      <c r="E160" s="272" t="n">
        <f aca="false">E159</f>
        <v>0.0299942737344243</v>
      </c>
      <c r="F160" s="272" t="n">
        <f aca="false">F159</f>
        <v>0.0313174000514017</v>
      </c>
      <c r="G160" s="272" t="n">
        <f aca="false">G159</f>
        <v>0.029264644622515</v>
      </c>
      <c r="H160" s="272" t="n">
        <f aca="false">H159</f>
        <v>0.0229078853106309</v>
      </c>
    </row>
    <row r="161" customFormat="false" ht="15" hidden="false" customHeight="false" outlineLevel="0" collapsed="false">
      <c r="A161" s="258" t="n">
        <v>72</v>
      </c>
      <c r="B161" s="270" t="n">
        <f aca="false">B160</f>
        <v>0.0335861140566886</v>
      </c>
      <c r="C161" s="270" t="n">
        <f aca="false">C160</f>
        <v>0.0321082489229022</v>
      </c>
      <c r="D161" s="270" t="n">
        <f aca="false">D160</f>
        <v>0.0311691867717302</v>
      </c>
      <c r="E161" s="270" t="n">
        <f aca="false">E160</f>
        <v>0.0299942737344243</v>
      </c>
      <c r="F161" s="270" t="n">
        <f aca="false">F160</f>
        <v>0.0313174000514017</v>
      </c>
      <c r="G161" s="270" t="n">
        <f aca="false">G160</f>
        <v>0.029264644622515</v>
      </c>
      <c r="H161" s="270" t="n">
        <f aca="false">H160</f>
        <v>0.0229078853106309</v>
      </c>
    </row>
    <row r="162" customFormat="false" ht="15" hidden="false" customHeight="false" outlineLevel="0" collapsed="false">
      <c r="A162" s="271" t="n">
        <v>73</v>
      </c>
      <c r="B162" s="272" t="n">
        <f aca="false">B161</f>
        <v>0.0335861140566886</v>
      </c>
      <c r="C162" s="272" t="n">
        <f aca="false">C161</f>
        <v>0.0321082489229022</v>
      </c>
      <c r="D162" s="272" t="n">
        <f aca="false">D161</f>
        <v>0.0311691867717302</v>
      </c>
      <c r="E162" s="272" t="n">
        <f aca="false">E161</f>
        <v>0.0299942737344243</v>
      </c>
      <c r="F162" s="272" t="n">
        <f aca="false">F161</f>
        <v>0.0313174000514017</v>
      </c>
      <c r="G162" s="272" t="n">
        <f aca="false">G161</f>
        <v>0.029264644622515</v>
      </c>
      <c r="H162" s="272" t="n">
        <f aca="false">H161</f>
        <v>0.0229078853106309</v>
      </c>
    </row>
    <row r="163" customFormat="false" ht="15" hidden="false" customHeight="false" outlineLevel="0" collapsed="false">
      <c r="A163" s="258" t="n">
        <v>74</v>
      </c>
      <c r="B163" s="270" t="n">
        <f aca="false">B162</f>
        <v>0.0335861140566886</v>
      </c>
      <c r="C163" s="270" t="n">
        <f aca="false">C162</f>
        <v>0.0321082489229022</v>
      </c>
      <c r="D163" s="270" t="n">
        <f aca="false">D162</f>
        <v>0.0311691867717302</v>
      </c>
      <c r="E163" s="270" t="n">
        <f aca="false">E162</f>
        <v>0.0299942737344243</v>
      </c>
      <c r="F163" s="270" t="n">
        <f aca="false">F162</f>
        <v>0.0313174000514017</v>
      </c>
      <c r="G163" s="270" t="n">
        <f aca="false">G162</f>
        <v>0.029264644622515</v>
      </c>
      <c r="H163" s="270" t="n">
        <f aca="false">H162</f>
        <v>0.0229078853106309</v>
      </c>
    </row>
    <row r="164" customFormat="false" ht="15" hidden="false" customHeight="false" outlineLevel="0" collapsed="false">
      <c r="A164" s="271" t="n">
        <v>75</v>
      </c>
      <c r="B164" s="272" t="n">
        <f aca="false">B24</f>
        <v>0.0517510944340213</v>
      </c>
      <c r="C164" s="272" t="n">
        <f aca="false">C24</f>
        <v>0.0494021749722282</v>
      </c>
      <c r="D164" s="272" t="n">
        <f aca="false">D24</f>
        <v>0.048614841531732</v>
      </c>
      <c r="E164" s="272" t="n">
        <f aca="false">E24</f>
        <v>0.0477877218592837</v>
      </c>
      <c r="F164" s="272" t="n">
        <f aca="false">F24</f>
        <v>0.050714326838456</v>
      </c>
      <c r="G164" s="272" t="n">
        <f aca="false">G24</f>
        <v>0.0466307080415231</v>
      </c>
      <c r="H164" s="272" t="n">
        <f aca="false">H24</f>
        <v>0.0400169383866187</v>
      </c>
    </row>
    <row r="165" customFormat="false" ht="15" hidden="false" customHeight="false" outlineLevel="0" collapsed="false">
      <c r="A165" s="258" t="n">
        <v>76</v>
      </c>
      <c r="B165" s="270" t="n">
        <f aca="false">B164</f>
        <v>0.0517510944340213</v>
      </c>
      <c r="C165" s="270" t="n">
        <f aca="false">C164</f>
        <v>0.0494021749722282</v>
      </c>
      <c r="D165" s="270" t="n">
        <f aca="false">D164</f>
        <v>0.048614841531732</v>
      </c>
      <c r="E165" s="270" t="n">
        <f aca="false">E164</f>
        <v>0.0477877218592837</v>
      </c>
      <c r="F165" s="270" t="n">
        <f aca="false">F164</f>
        <v>0.050714326838456</v>
      </c>
      <c r="G165" s="270" t="n">
        <f aca="false">G164</f>
        <v>0.0466307080415231</v>
      </c>
      <c r="H165" s="270" t="n">
        <f aca="false">H164</f>
        <v>0.0400169383866187</v>
      </c>
    </row>
    <row r="166" customFormat="false" ht="15" hidden="false" customHeight="false" outlineLevel="0" collapsed="false">
      <c r="A166" s="271" t="n">
        <v>77</v>
      </c>
      <c r="B166" s="272" t="n">
        <f aca="false">B165</f>
        <v>0.0517510944340213</v>
      </c>
      <c r="C166" s="272" t="n">
        <f aca="false">C165</f>
        <v>0.0494021749722282</v>
      </c>
      <c r="D166" s="272" t="n">
        <f aca="false">D165</f>
        <v>0.048614841531732</v>
      </c>
      <c r="E166" s="272" t="n">
        <f aca="false">E165</f>
        <v>0.0477877218592837</v>
      </c>
      <c r="F166" s="272" t="n">
        <f aca="false">F165</f>
        <v>0.050714326838456</v>
      </c>
      <c r="G166" s="272" t="n">
        <f aca="false">G165</f>
        <v>0.0466307080415231</v>
      </c>
      <c r="H166" s="272" t="n">
        <f aca="false">H165</f>
        <v>0.0400169383866187</v>
      </c>
    </row>
    <row r="167" customFormat="false" ht="15" hidden="false" customHeight="false" outlineLevel="0" collapsed="false">
      <c r="A167" s="258" t="n">
        <v>78</v>
      </c>
      <c r="B167" s="270" t="n">
        <f aca="false">B166</f>
        <v>0.0517510944340213</v>
      </c>
      <c r="C167" s="270" t="n">
        <f aca="false">C166</f>
        <v>0.0494021749722282</v>
      </c>
      <c r="D167" s="270" t="n">
        <f aca="false">D166</f>
        <v>0.048614841531732</v>
      </c>
      <c r="E167" s="270" t="n">
        <f aca="false">E166</f>
        <v>0.0477877218592837</v>
      </c>
      <c r="F167" s="270" t="n">
        <f aca="false">F166</f>
        <v>0.050714326838456</v>
      </c>
      <c r="G167" s="270" t="n">
        <f aca="false">G166</f>
        <v>0.0466307080415231</v>
      </c>
      <c r="H167" s="270" t="n">
        <f aca="false">H166</f>
        <v>0.0400169383866187</v>
      </c>
    </row>
    <row r="168" customFormat="false" ht="15" hidden="false" customHeight="false" outlineLevel="0" collapsed="false">
      <c r="A168" s="271" t="n">
        <v>79</v>
      </c>
      <c r="B168" s="272" t="n">
        <f aca="false">B167</f>
        <v>0.0517510944340213</v>
      </c>
      <c r="C168" s="272" t="n">
        <f aca="false">C167</f>
        <v>0.0494021749722282</v>
      </c>
      <c r="D168" s="272" t="n">
        <f aca="false">D167</f>
        <v>0.048614841531732</v>
      </c>
      <c r="E168" s="272" t="n">
        <f aca="false">E167</f>
        <v>0.0477877218592837</v>
      </c>
      <c r="F168" s="272" t="n">
        <f aca="false">F167</f>
        <v>0.050714326838456</v>
      </c>
      <c r="G168" s="272" t="n">
        <f aca="false">G167</f>
        <v>0.0466307080415231</v>
      </c>
      <c r="H168" s="272" t="n">
        <f aca="false">H167</f>
        <v>0.0400169383866187</v>
      </c>
    </row>
    <row r="169" customFormat="false" ht="15" hidden="false" customHeight="false" outlineLevel="0" collapsed="false">
      <c r="A169" s="258" t="n">
        <v>80</v>
      </c>
      <c r="B169" s="270" t="n">
        <f aca="false">B25</f>
        <v>0.094576758606427</v>
      </c>
      <c r="C169" s="270" t="n">
        <f aca="false">C25</f>
        <v>0.0917777864359818</v>
      </c>
      <c r="D169" s="270" t="n">
        <f aca="false">D25</f>
        <v>0.0893834928140734</v>
      </c>
      <c r="E169" s="270" t="n">
        <f aca="false">E25</f>
        <v>0.0863524995273576</v>
      </c>
      <c r="F169" s="270" t="n">
        <f aca="false">F25</f>
        <v>0.0911138634492313</v>
      </c>
      <c r="G169" s="270" t="n">
        <f aca="false">G25</f>
        <v>0.0837655356028028</v>
      </c>
      <c r="H169" s="270" t="n">
        <f aca="false">H25</f>
        <v>0.063418306026964</v>
      </c>
    </row>
    <row r="170" customFormat="false" ht="15" hidden="false" customHeight="false" outlineLevel="0" collapsed="false">
      <c r="A170" s="271" t="n">
        <v>81</v>
      </c>
      <c r="B170" s="272" t="n">
        <f aca="false">B169</f>
        <v>0.094576758606427</v>
      </c>
      <c r="C170" s="272" t="n">
        <f aca="false">C169</f>
        <v>0.0917777864359818</v>
      </c>
      <c r="D170" s="272" t="n">
        <f aca="false">D169</f>
        <v>0.0893834928140734</v>
      </c>
      <c r="E170" s="272" t="n">
        <f aca="false">E169</f>
        <v>0.0863524995273576</v>
      </c>
      <c r="F170" s="272" t="n">
        <f aca="false">F169</f>
        <v>0.0911138634492313</v>
      </c>
      <c r="G170" s="272" t="n">
        <f aca="false">G169</f>
        <v>0.0837655356028028</v>
      </c>
      <c r="H170" s="272" t="n">
        <f aca="false">H169</f>
        <v>0.063418306026964</v>
      </c>
    </row>
    <row r="171" customFormat="false" ht="15" hidden="false" customHeight="false" outlineLevel="0" collapsed="false">
      <c r="A171" s="258" t="n">
        <v>82</v>
      </c>
      <c r="B171" s="270" t="n">
        <f aca="false">B170</f>
        <v>0.094576758606427</v>
      </c>
      <c r="C171" s="270" t="n">
        <f aca="false">C170</f>
        <v>0.0917777864359818</v>
      </c>
      <c r="D171" s="270" t="n">
        <f aca="false">D170</f>
        <v>0.0893834928140734</v>
      </c>
      <c r="E171" s="270" t="n">
        <f aca="false">E170</f>
        <v>0.0863524995273576</v>
      </c>
      <c r="F171" s="270" t="n">
        <f aca="false">F170</f>
        <v>0.0911138634492313</v>
      </c>
      <c r="G171" s="270" t="n">
        <f aca="false">G170</f>
        <v>0.0837655356028028</v>
      </c>
      <c r="H171" s="270" t="n">
        <f aca="false">H170</f>
        <v>0.063418306026964</v>
      </c>
    </row>
    <row r="172" customFormat="false" ht="15" hidden="false" customHeight="false" outlineLevel="0" collapsed="false">
      <c r="A172" s="271" t="n">
        <v>83</v>
      </c>
      <c r="B172" s="272" t="n">
        <f aca="false">B171</f>
        <v>0.094576758606427</v>
      </c>
      <c r="C172" s="272" t="n">
        <f aca="false">C171</f>
        <v>0.0917777864359818</v>
      </c>
      <c r="D172" s="272" t="n">
        <f aca="false">D171</f>
        <v>0.0893834928140734</v>
      </c>
      <c r="E172" s="272" t="n">
        <f aca="false">E171</f>
        <v>0.0863524995273576</v>
      </c>
      <c r="F172" s="272" t="n">
        <f aca="false">F171</f>
        <v>0.0911138634492313</v>
      </c>
      <c r="G172" s="272" t="n">
        <f aca="false">G171</f>
        <v>0.0837655356028028</v>
      </c>
      <c r="H172" s="272" t="n">
        <f aca="false">H171</f>
        <v>0.063418306026964</v>
      </c>
    </row>
    <row r="173" customFormat="false" ht="15" hidden="false" customHeight="false" outlineLevel="0" collapsed="false">
      <c r="A173" s="258" t="n">
        <v>84</v>
      </c>
      <c r="B173" s="270" t="n">
        <f aca="false">B172</f>
        <v>0.094576758606427</v>
      </c>
      <c r="C173" s="270" t="n">
        <f aca="false">C172</f>
        <v>0.0917777864359818</v>
      </c>
      <c r="D173" s="270" t="n">
        <f aca="false">D172</f>
        <v>0.0893834928140734</v>
      </c>
      <c r="E173" s="270" t="n">
        <f aca="false">E172</f>
        <v>0.0863524995273576</v>
      </c>
      <c r="F173" s="270" t="n">
        <f aca="false">F172</f>
        <v>0.0911138634492313</v>
      </c>
      <c r="G173" s="270" t="n">
        <f aca="false">G172</f>
        <v>0.0837655356028028</v>
      </c>
      <c r="H173" s="270" t="n">
        <f aca="false">H172</f>
        <v>0.063418306026964</v>
      </c>
    </row>
    <row r="174" customFormat="false" ht="15" hidden="false" customHeight="false" outlineLevel="0" collapsed="false">
      <c r="A174" s="271" t="n">
        <v>85</v>
      </c>
      <c r="B174" s="272" t="n">
        <f aca="false">B26</f>
        <v>0.150952059961974</v>
      </c>
      <c r="C174" s="272" t="n">
        <f aca="false">C26</f>
        <v>0.143668900165168</v>
      </c>
      <c r="D174" s="272" t="n">
        <f aca="false">D26</f>
        <v>0.140654463549082</v>
      </c>
      <c r="E174" s="272" t="n">
        <f aca="false">E26</f>
        <v>0.137201810460449</v>
      </c>
      <c r="F174" s="272" t="n">
        <f aca="false">F26</f>
        <v>0.149652178958457</v>
      </c>
      <c r="G174" s="272" t="n">
        <f aca="false">G26</f>
        <v>0.13700132360881</v>
      </c>
      <c r="H174" s="272" t="n">
        <f aca="false">H26</f>
        <v>0.13287058956645</v>
      </c>
    </row>
    <row r="175" customFormat="false" ht="15" hidden="false" customHeight="false" outlineLevel="0" collapsed="false">
      <c r="A175" s="258" t="n">
        <v>86</v>
      </c>
      <c r="B175" s="270" t="n">
        <f aca="false">B174</f>
        <v>0.150952059961974</v>
      </c>
      <c r="C175" s="270" t="n">
        <f aca="false">C174</f>
        <v>0.143668900165168</v>
      </c>
      <c r="D175" s="270" t="n">
        <f aca="false">D174</f>
        <v>0.140654463549082</v>
      </c>
      <c r="E175" s="270" t="n">
        <f aca="false">E174</f>
        <v>0.137201810460449</v>
      </c>
      <c r="F175" s="270" t="n">
        <f aca="false">F174</f>
        <v>0.149652178958457</v>
      </c>
      <c r="G175" s="270" t="n">
        <f aca="false">G174</f>
        <v>0.13700132360881</v>
      </c>
      <c r="H175" s="270" t="n">
        <f aca="false">H174</f>
        <v>0.13287058956645</v>
      </c>
    </row>
    <row r="176" customFormat="false" ht="15" hidden="false" customHeight="false" outlineLevel="0" collapsed="false">
      <c r="A176" s="271" t="n">
        <v>87</v>
      </c>
      <c r="B176" s="272" t="n">
        <f aca="false">B175</f>
        <v>0.150952059961974</v>
      </c>
      <c r="C176" s="272" t="n">
        <f aca="false">C175</f>
        <v>0.143668900165168</v>
      </c>
      <c r="D176" s="272" t="n">
        <f aca="false">D175</f>
        <v>0.140654463549082</v>
      </c>
      <c r="E176" s="272" t="n">
        <f aca="false">E175</f>
        <v>0.137201810460449</v>
      </c>
      <c r="F176" s="272" t="n">
        <f aca="false">F175</f>
        <v>0.149652178958457</v>
      </c>
      <c r="G176" s="272" t="n">
        <f aca="false">G175</f>
        <v>0.13700132360881</v>
      </c>
      <c r="H176" s="272" t="n">
        <f aca="false">H175</f>
        <v>0.13287058956645</v>
      </c>
    </row>
    <row r="177" customFormat="false" ht="15" hidden="false" customHeight="false" outlineLevel="0" collapsed="false">
      <c r="A177" s="258" t="n">
        <v>88</v>
      </c>
      <c r="B177" s="270" t="n">
        <f aca="false">B176</f>
        <v>0.150952059961974</v>
      </c>
      <c r="C177" s="270" t="n">
        <f aca="false">C176</f>
        <v>0.143668900165168</v>
      </c>
      <c r="D177" s="270" t="n">
        <f aca="false">D176</f>
        <v>0.140654463549082</v>
      </c>
      <c r="E177" s="270" t="n">
        <f aca="false">E176</f>
        <v>0.137201810460449</v>
      </c>
      <c r="F177" s="270" t="n">
        <f aca="false">F176</f>
        <v>0.149652178958457</v>
      </c>
      <c r="G177" s="270" t="n">
        <f aca="false">G176</f>
        <v>0.13700132360881</v>
      </c>
      <c r="H177" s="270" t="n">
        <f aca="false">H176</f>
        <v>0.13287058956645</v>
      </c>
    </row>
    <row r="178" customFormat="false" ht="15" hidden="false" customHeight="false" outlineLevel="0" collapsed="false">
      <c r="A178" s="271" t="n">
        <v>89</v>
      </c>
      <c r="B178" s="272" t="n">
        <f aca="false">B177</f>
        <v>0.150952059961974</v>
      </c>
      <c r="C178" s="272" t="n">
        <f aca="false">C177</f>
        <v>0.143668900165168</v>
      </c>
      <c r="D178" s="272" t="n">
        <f aca="false">D177</f>
        <v>0.140654463549082</v>
      </c>
      <c r="E178" s="272" t="n">
        <f aca="false">E177</f>
        <v>0.137201810460449</v>
      </c>
      <c r="F178" s="272" t="n">
        <f aca="false">F177</f>
        <v>0.149652178958457</v>
      </c>
      <c r="G178" s="272" t="n">
        <f aca="false">G177</f>
        <v>0.13700132360881</v>
      </c>
      <c r="H178" s="272" t="n">
        <f aca="false">H177</f>
        <v>0.13287058956645</v>
      </c>
    </row>
    <row r="179" customFormat="false" ht="15" hidden="false" customHeight="false" outlineLevel="0" collapsed="false">
      <c r="A179" s="258" t="n">
        <v>90</v>
      </c>
      <c r="B179" s="270" t="n">
        <f aca="false">B27</f>
        <v>0.210031173895977</v>
      </c>
      <c r="C179" s="270" t="n">
        <f aca="false">C27</f>
        <v>0.20020618953481</v>
      </c>
      <c r="D179" s="270" t="n">
        <f aca="false">D27</f>
        <v>0.196130831026104</v>
      </c>
      <c r="E179" s="270" t="n">
        <f aca="false">E27</f>
        <v>0.191456618905729</v>
      </c>
      <c r="F179" s="270" t="n">
        <f aca="false">F27</f>
        <v>0.208279855472985</v>
      </c>
      <c r="G179" s="270" t="n">
        <f aca="false">G27</f>
        <v>0.191184988710352</v>
      </c>
      <c r="H179" s="270" t="n">
        <f aca="false">H27</f>
        <v>0.185583301241765</v>
      </c>
    </row>
    <row r="180" customFormat="false" ht="15" hidden="false" customHeight="false" outlineLevel="0" collapsed="false">
      <c r="A180" s="271" t="n">
        <v>91</v>
      </c>
      <c r="B180" s="272" t="n">
        <f aca="false">B179</f>
        <v>0.210031173895977</v>
      </c>
      <c r="C180" s="272" t="n">
        <f aca="false">C179</f>
        <v>0.20020618953481</v>
      </c>
      <c r="D180" s="272" t="n">
        <f aca="false">D179</f>
        <v>0.196130831026104</v>
      </c>
      <c r="E180" s="272" t="n">
        <f aca="false">E179</f>
        <v>0.191456618905729</v>
      </c>
      <c r="F180" s="272" t="n">
        <f aca="false">F179</f>
        <v>0.208279855472985</v>
      </c>
      <c r="G180" s="272" t="n">
        <f aca="false">G179</f>
        <v>0.191184988710352</v>
      </c>
      <c r="H180" s="272" t="n">
        <f aca="false">H179</f>
        <v>0.185583301241765</v>
      </c>
    </row>
    <row r="181" customFormat="false" ht="15" hidden="false" customHeight="false" outlineLevel="0" collapsed="false">
      <c r="A181" s="258" t="n">
        <v>92</v>
      </c>
      <c r="B181" s="270" t="n">
        <f aca="false">B180</f>
        <v>0.210031173895977</v>
      </c>
      <c r="C181" s="270" t="n">
        <f aca="false">C180</f>
        <v>0.20020618953481</v>
      </c>
      <c r="D181" s="270" t="n">
        <f aca="false">D180</f>
        <v>0.196130831026104</v>
      </c>
      <c r="E181" s="270" t="n">
        <f aca="false">E180</f>
        <v>0.191456618905729</v>
      </c>
      <c r="F181" s="270" t="n">
        <f aca="false">F180</f>
        <v>0.208279855472985</v>
      </c>
      <c r="G181" s="270" t="n">
        <f aca="false">G180</f>
        <v>0.191184988710352</v>
      </c>
      <c r="H181" s="270" t="n">
        <f aca="false">H180</f>
        <v>0.185583301241765</v>
      </c>
    </row>
    <row r="182" customFormat="false" ht="15" hidden="false" customHeight="false" outlineLevel="0" collapsed="false">
      <c r="A182" s="271" t="n">
        <v>93</v>
      </c>
      <c r="B182" s="272" t="n">
        <f aca="false">B181</f>
        <v>0.210031173895977</v>
      </c>
      <c r="C182" s="272" t="n">
        <f aca="false">C181</f>
        <v>0.20020618953481</v>
      </c>
      <c r="D182" s="272" t="n">
        <f aca="false">D181</f>
        <v>0.196130831026104</v>
      </c>
      <c r="E182" s="272" t="n">
        <f aca="false">E181</f>
        <v>0.191456618905729</v>
      </c>
      <c r="F182" s="272" t="n">
        <f aca="false">F181</f>
        <v>0.208279855472985</v>
      </c>
      <c r="G182" s="272" t="n">
        <f aca="false">G181</f>
        <v>0.191184988710352</v>
      </c>
      <c r="H182" s="272" t="n">
        <f aca="false">H181</f>
        <v>0.185583301241765</v>
      </c>
    </row>
    <row r="183" customFormat="false" ht="15" hidden="false" customHeight="false" outlineLevel="0" collapsed="false">
      <c r="A183" s="258" t="n">
        <v>94</v>
      </c>
      <c r="B183" s="270" t="n">
        <f aca="false">B182</f>
        <v>0.210031173895977</v>
      </c>
      <c r="C183" s="270" t="n">
        <f aca="false">C182</f>
        <v>0.20020618953481</v>
      </c>
      <c r="D183" s="270" t="n">
        <f aca="false">D182</f>
        <v>0.196130831026104</v>
      </c>
      <c r="E183" s="270" t="n">
        <f aca="false">E182</f>
        <v>0.191456618905729</v>
      </c>
      <c r="F183" s="270" t="n">
        <f aca="false">F182</f>
        <v>0.208279855472985</v>
      </c>
      <c r="G183" s="270" t="n">
        <f aca="false">G182</f>
        <v>0.191184988710352</v>
      </c>
      <c r="H183" s="270" t="n">
        <f aca="false">H182</f>
        <v>0.185583301241765</v>
      </c>
    </row>
    <row r="184" customFormat="false" ht="15" hidden="false" customHeight="false" outlineLevel="0" collapsed="false">
      <c r="A184" s="271" t="n">
        <v>95</v>
      </c>
      <c r="B184" s="272" t="n">
        <f aca="false">B28</f>
        <v>0.296900447910601</v>
      </c>
      <c r="C184" s="272" t="n">
        <f aca="false">C28</f>
        <v>0.283655794592428</v>
      </c>
      <c r="D184" s="272" t="n">
        <f aca="false">D28</f>
        <v>0.27814427058167</v>
      </c>
      <c r="E184" s="272" t="n">
        <f aca="false">E28</f>
        <v>0.27181002030088</v>
      </c>
      <c r="F184" s="272" t="n">
        <f aca="false">F28</f>
        <v>0.294543974419458</v>
      </c>
      <c r="G184" s="272" t="n">
        <f aca="false">G28</f>
        <v>0.27144149861201</v>
      </c>
      <c r="H184" s="272" t="n">
        <f aca="false">H28</f>
        <v>0.263831296014075</v>
      </c>
    </row>
    <row r="185" customFormat="false" ht="15" hidden="false" customHeight="false" outlineLevel="0" collapsed="false">
      <c r="A185" s="258" t="n">
        <v>96</v>
      </c>
      <c r="B185" s="270" t="n">
        <f aca="false">B184</f>
        <v>0.296900447910601</v>
      </c>
      <c r="C185" s="270" t="n">
        <f aca="false">C184</f>
        <v>0.283655794592428</v>
      </c>
      <c r="D185" s="270" t="n">
        <f aca="false">D184</f>
        <v>0.27814427058167</v>
      </c>
      <c r="E185" s="270" t="n">
        <f aca="false">E184</f>
        <v>0.27181002030088</v>
      </c>
      <c r="F185" s="270" t="n">
        <f aca="false">F184</f>
        <v>0.294543974419458</v>
      </c>
      <c r="G185" s="270" t="n">
        <f aca="false">G184</f>
        <v>0.27144149861201</v>
      </c>
      <c r="H185" s="270" t="n">
        <f aca="false">H184</f>
        <v>0.263831296014075</v>
      </c>
    </row>
    <row r="186" customFormat="false" ht="15" hidden="false" customHeight="false" outlineLevel="0" collapsed="false">
      <c r="A186" s="271" t="n">
        <v>97</v>
      </c>
      <c r="B186" s="272" t="n">
        <f aca="false">B185</f>
        <v>0.296900447910601</v>
      </c>
      <c r="C186" s="272" t="n">
        <f aca="false">C185</f>
        <v>0.283655794592428</v>
      </c>
      <c r="D186" s="272" t="n">
        <f aca="false">D185</f>
        <v>0.27814427058167</v>
      </c>
      <c r="E186" s="272" t="n">
        <f aca="false">E185</f>
        <v>0.27181002030088</v>
      </c>
      <c r="F186" s="272" t="n">
        <f aca="false">F185</f>
        <v>0.294543974419458</v>
      </c>
      <c r="G186" s="272" t="n">
        <f aca="false">G185</f>
        <v>0.27144149861201</v>
      </c>
      <c r="H186" s="272" t="n">
        <f aca="false">H185</f>
        <v>0.263831296014075</v>
      </c>
    </row>
    <row r="187" customFormat="false" ht="15" hidden="false" customHeight="false" outlineLevel="0" collapsed="false">
      <c r="A187" s="258" t="n">
        <v>98</v>
      </c>
      <c r="B187" s="270" t="n">
        <f aca="false">B186</f>
        <v>0.296900447910601</v>
      </c>
      <c r="C187" s="270" t="n">
        <f aca="false">C186</f>
        <v>0.283655794592428</v>
      </c>
      <c r="D187" s="270" t="n">
        <f aca="false">D186</f>
        <v>0.27814427058167</v>
      </c>
      <c r="E187" s="270" t="n">
        <f aca="false">E186</f>
        <v>0.27181002030088</v>
      </c>
      <c r="F187" s="270" t="n">
        <f aca="false">F186</f>
        <v>0.294543974419458</v>
      </c>
      <c r="G187" s="270" t="n">
        <f aca="false">G186</f>
        <v>0.27144149861201</v>
      </c>
      <c r="H187" s="270" t="n">
        <f aca="false">H186</f>
        <v>0.263831296014075</v>
      </c>
    </row>
    <row r="188" customFormat="false" ht="15" hidden="false" customHeight="false" outlineLevel="0" collapsed="false">
      <c r="A188" s="271" t="n">
        <v>99</v>
      </c>
      <c r="B188" s="272" t="n">
        <f aca="false">B187</f>
        <v>0.296900447910601</v>
      </c>
      <c r="C188" s="272" t="n">
        <f aca="false">C187</f>
        <v>0.283655794592428</v>
      </c>
      <c r="D188" s="272" t="n">
        <f aca="false">D187</f>
        <v>0.27814427058167</v>
      </c>
      <c r="E188" s="272" t="n">
        <f aca="false">E187</f>
        <v>0.27181002030088</v>
      </c>
      <c r="F188" s="272" t="n">
        <f aca="false">F187</f>
        <v>0.294543974419458</v>
      </c>
      <c r="G188" s="272" t="n">
        <f aca="false">G187</f>
        <v>0.27144149861201</v>
      </c>
      <c r="H188" s="272" t="n">
        <f aca="false">H187</f>
        <v>0.263831296014075</v>
      </c>
    </row>
    <row r="189" customFormat="false" ht="15" hidden="false" customHeight="false" outlineLevel="0" collapsed="false">
      <c r="A189" s="258" t="n">
        <v>100</v>
      </c>
      <c r="B189" s="270" t="n">
        <f aca="false">B29</f>
        <v>0.358145207974069</v>
      </c>
      <c r="C189" s="270" t="n">
        <f aca="false">C29</f>
        <v>0.342718230270749</v>
      </c>
      <c r="D189" s="270" t="n">
        <f aca="false">D29</f>
        <v>0.336283954130605</v>
      </c>
      <c r="E189" s="270" t="n">
        <f aca="false">E29</f>
        <v>0.328878566900365</v>
      </c>
      <c r="F189" s="270" t="n">
        <f aca="false">F29</f>
        <v>0.355404078600521</v>
      </c>
      <c r="G189" s="270" t="n">
        <f aca="false">G29</f>
        <v>0.328447376451647</v>
      </c>
      <c r="H189" s="270" t="n">
        <f aca="false">H29</f>
        <v>0.319534385234461</v>
      </c>
    </row>
    <row r="190" customFormat="false" ht="15" hidden="false" customHeight="false" outlineLevel="0" collapsed="false">
      <c r="A190" s="271" t="n">
        <v>101</v>
      </c>
      <c r="B190" s="272" t="n">
        <f aca="false">B189</f>
        <v>0.358145207974069</v>
      </c>
      <c r="C190" s="272" t="n">
        <f aca="false">C189</f>
        <v>0.342718230270749</v>
      </c>
      <c r="D190" s="272" t="n">
        <f aca="false">D189</f>
        <v>0.336283954130605</v>
      </c>
      <c r="E190" s="272" t="n">
        <f aca="false">E189</f>
        <v>0.328878566900365</v>
      </c>
      <c r="F190" s="272" t="n">
        <f aca="false">F189</f>
        <v>0.355404078600521</v>
      </c>
      <c r="G190" s="272" t="n">
        <f aca="false">G189</f>
        <v>0.328447376451647</v>
      </c>
      <c r="H190" s="272" t="n">
        <f aca="false">H189</f>
        <v>0.319534385234461</v>
      </c>
    </row>
    <row r="191" customFormat="false" ht="15" hidden="false" customHeight="false" outlineLevel="0" collapsed="false">
      <c r="A191" s="258" t="n">
        <v>102</v>
      </c>
      <c r="B191" s="270" t="n">
        <f aca="false">B190</f>
        <v>0.358145207974069</v>
      </c>
      <c r="C191" s="270" t="n">
        <f aca="false">C190</f>
        <v>0.342718230270749</v>
      </c>
      <c r="D191" s="270" t="n">
        <f aca="false">D190</f>
        <v>0.336283954130605</v>
      </c>
      <c r="E191" s="270" t="n">
        <f aca="false">E190</f>
        <v>0.328878566900365</v>
      </c>
      <c r="F191" s="270" t="n">
        <f aca="false">F190</f>
        <v>0.355404078600521</v>
      </c>
      <c r="G191" s="270" t="n">
        <f aca="false">G190</f>
        <v>0.328447376451647</v>
      </c>
      <c r="H191" s="270" t="n">
        <f aca="false">H190</f>
        <v>0.319534385234461</v>
      </c>
    </row>
    <row r="192" customFormat="false" ht="15" hidden="false" customHeight="false" outlineLevel="0" collapsed="false">
      <c r="A192" s="271" t="n">
        <v>103</v>
      </c>
      <c r="B192" s="272" t="n">
        <f aca="false">B191</f>
        <v>0.358145207974069</v>
      </c>
      <c r="C192" s="272" t="n">
        <f aca="false">C191</f>
        <v>0.342718230270749</v>
      </c>
      <c r="D192" s="272" t="n">
        <f aca="false">D191</f>
        <v>0.336283954130605</v>
      </c>
      <c r="E192" s="272" t="n">
        <f aca="false">E191</f>
        <v>0.328878566900365</v>
      </c>
      <c r="F192" s="272" t="n">
        <f aca="false">F191</f>
        <v>0.355404078600521</v>
      </c>
      <c r="G192" s="272" t="n">
        <f aca="false">G191</f>
        <v>0.328447376451647</v>
      </c>
      <c r="H192" s="272" t="n">
        <f aca="false">H191</f>
        <v>0.319534385234461</v>
      </c>
    </row>
    <row r="193" customFormat="false" ht="15" hidden="false" customHeight="false" outlineLevel="0" collapsed="false">
      <c r="A193" s="258" t="n">
        <v>104</v>
      </c>
      <c r="B193" s="270" t="n">
        <f aca="false">B192</f>
        <v>0.358145207974069</v>
      </c>
      <c r="C193" s="270" t="n">
        <f aca="false">C192</f>
        <v>0.342718230270749</v>
      </c>
      <c r="D193" s="270" t="n">
        <f aca="false">D192</f>
        <v>0.336283954130605</v>
      </c>
      <c r="E193" s="270" t="n">
        <f aca="false">E192</f>
        <v>0.328878566900365</v>
      </c>
      <c r="F193" s="270" t="n">
        <f aca="false">F192</f>
        <v>0.355404078600521</v>
      </c>
      <c r="G193" s="270" t="n">
        <f aca="false">G192</f>
        <v>0.328447376451647</v>
      </c>
      <c r="H193" s="270" t="n">
        <f aca="false">H192</f>
        <v>0.319534385234461</v>
      </c>
    </row>
    <row r="194" customFormat="false" ht="15" hidden="false" customHeight="false" outlineLevel="0" collapsed="false">
      <c r="A194" s="271" t="n">
        <v>105</v>
      </c>
      <c r="B194" s="272" t="n">
        <v>1</v>
      </c>
      <c r="C194" s="272" t="n">
        <v>1</v>
      </c>
      <c r="D194" s="272" t="n">
        <v>1</v>
      </c>
      <c r="E194" s="272" t="n">
        <v>1</v>
      </c>
      <c r="F194" s="272" t="n">
        <v>1</v>
      </c>
      <c r="G194" s="272" t="n">
        <v>1</v>
      </c>
      <c r="H194" s="272" t="n">
        <v>1</v>
      </c>
    </row>
    <row r="195" customFormat="false" ht="15" hidden="false" customHeight="false" outlineLevel="0" collapsed="false">
      <c r="A195" s="258" t="n">
        <v>106</v>
      </c>
      <c r="B195" s="270" t="n">
        <v>1</v>
      </c>
      <c r="C195" s="270" t="n">
        <v>1</v>
      </c>
      <c r="D195" s="270" t="n">
        <v>1</v>
      </c>
      <c r="E195" s="270" t="n">
        <v>1</v>
      </c>
      <c r="F195" s="270" t="n">
        <v>1</v>
      </c>
      <c r="G195" s="270" t="n">
        <v>1</v>
      </c>
      <c r="H195" s="270" t="n">
        <v>1</v>
      </c>
    </row>
    <row r="196" customFormat="false" ht="15" hidden="false" customHeight="false" outlineLevel="0" collapsed="false">
      <c r="A196" s="258"/>
      <c r="B196" s="270"/>
      <c r="C196" s="270"/>
      <c r="D196" s="270"/>
      <c r="E196" s="270"/>
      <c r="F196" s="270"/>
      <c r="G196" s="270"/>
      <c r="H196" s="270"/>
    </row>
    <row r="197" customFormat="false" ht="15" hidden="false" customHeight="false" outlineLevel="0" collapsed="false">
      <c r="A197" s="261"/>
      <c r="B197" s="262" t="s">
        <v>552</v>
      </c>
      <c r="C197" s="262" t="s">
        <v>553</v>
      </c>
      <c r="D197" s="262" t="s">
        <v>554</v>
      </c>
      <c r="E197" s="262" t="s">
        <v>555</v>
      </c>
      <c r="F197" s="262" t="s">
        <v>556</v>
      </c>
      <c r="G197" s="262" t="s">
        <v>557</v>
      </c>
      <c r="H197" s="262" t="s">
        <v>558</v>
      </c>
    </row>
    <row r="198" customFormat="false" ht="15" hidden="false" customHeight="false" outlineLevel="0" collapsed="false">
      <c r="A198" s="264"/>
      <c r="B198" s="265"/>
      <c r="C198" s="265"/>
      <c r="D198" s="265"/>
      <c r="E198" s="265"/>
      <c r="F198" s="265" t="s">
        <v>365</v>
      </c>
      <c r="G198" s="265"/>
      <c r="H198" s="265"/>
    </row>
    <row r="199" customFormat="false" ht="37" hidden="false" customHeight="false" outlineLevel="0" collapsed="false">
      <c r="A199" s="266"/>
      <c r="B199" s="267" t="s">
        <v>169</v>
      </c>
      <c r="C199" s="267" t="s">
        <v>169</v>
      </c>
      <c r="D199" s="267" t="s">
        <v>169</v>
      </c>
      <c r="E199" s="267" t="s">
        <v>169</v>
      </c>
      <c r="F199" s="267" t="s">
        <v>169</v>
      </c>
      <c r="G199" s="267" t="s">
        <v>169</v>
      </c>
      <c r="H199" s="267" t="s">
        <v>169</v>
      </c>
    </row>
    <row r="200" customFormat="false" ht="15" hidden="false" customHeight="false" outlineLevel="0" collapsed="false">
      <c r="A200" s="262" t="s">
        <v>364</v>
      </c>
      <c r="B200" s="269" t="s">
        <v>181</v>
      </c>
      <c r="C200" s="269" t="s">
        <v>181</v>
      </c>
      <c r="D200" s="269" t="s">
        <v>181</v>
      </c>
      <c r="E200" s="269" t="s">
        <v>181</v>
      </c>
      <c r="F200" s="269" t="s">
        <v>181</v>
      </c>
      <c r="G200" s="269" t="s">
        <v>181</v>
      </c>
      <c r="H200" s="269" t="s">
        <v>181</v>
      </c>
    </row>
    <row r="201" customFormat="false" ht="15" hidden="false" customHeight="false" outlineLevel="0" collapsed="false">
      <c r="A201" s="258" t="n">
        <v>0</v>
      </c>
      <c r="B201" s="270" t="n">
        <f aca="false">B35</f>
        <v>0.0181056906296205</v>
      </c>
      <c r="C201" s="270" t="n">
        <f aca="false">C35</f>
        <v>0.0158425043547426</v>
      </c>
      <c r="D201" s="270" t="n">
        <f aca="false">D35</f>
        <v>0.0149834466476133</v>
      </c>
      <c r="E201" s="270" t="n">
        <f aca="false">E35</f>
        <v>0.0143566647519721</v>
      </c>
      <c r="F201" s="270" t="n">
        <f aca="false">F35</f>
        <v>0.0147156054923454</v>
      </c>
      <c r="G201" s="270" t="n">
        <f aca="false">G35</f>
        <v>0.147058989407241</v>
      </c>
      <c r="H201" s="270" t="n">
        <f aca="false">H35</f>
        <v>0.00980450609800531</v>
      </c>
    </row>
    <row r="202" customFormat="false" ht="15" hidden="false" customHeight="false" outlineLevel="0" collapsed="false">
      <c r="A202" s="271" t="n">
        <v>1</v>
      </c>
      <c r="B202" s="272" t="n">
        <f aca="false">B36</f>
        <v>0.00071497600484739</v>
      </c>
      <c r="C202" s="272" t="n">
        <f aca="false">C36</f>
        <v>0.0006812030638589</v>
      </c>
      <c r="D202" s="272" t="n">
        <f aca="false">D36</f>
        <v>0.00060476651820946</v>
      </c>
      <c r="E202" s="272" t="n">
        <f aca="false">E36</f>
        <v>0.000649577946194739</v>
      </c>
      <c r="F202" s="272" t="n">
        <f aca="false">F36</f>
        <v>0.000639956028894362</v>
      </c>
      <c r="G202" s="272" t="n">
        <f aca="false">G36</f>
        <v>0.000490816881354989</v>
      </c>
      <c r="H202" s="272" t="n">
        <f aca="false">H36</f>
        <v>0.000464556533705146</v>
      </c>
    </row>
    <row r="203" customFormat="false" ht="15" hidden="false" customHeight="false" outlineLevel="0" collapsed="false">
      <c r="A203" s="258" t="n">
        <v>2</v>
      </c>
      <c r="B203" s="270" t="n">
        <f aca="false">B202</f>
        <v>0.00071497600484739</v>
      </c>
      <c r="C203" s="270" t="n">
        <f aca="false">C202</f>
        <v>0.0006812030638589</v>
      </c>
      <c r="D203" s="270" t="n">
        <f aca="false">D202</f>
        <v>0.00060476651820946</v>
      </c>
      <c r="E203" s="270" t="n">
        <f aca="false">E202</f>
        <v>0.000649577946194739</v>
      </c>
      <c r="F203" s="270" t="n">
        <f aca="false">F202</f>
        <v>0.000639956028894362</v>
      </c>
      <c r="G203" s="270" t="n">
        <f aca="false">G202</f>
        <v>0.000490816881354989</v>
      </c>
      <c r="H203" s="270" t="n">
        <f aca="false">H202</f>
        <v>0.000464556533705146</v>
      </c>
    </row>
    <row r="204" customFormat="false" ht="15" hidden="false" customHeight="false" outlineLevel="0" collapsed="false">
      <c r="A204" s="271" t="n">
        <v>3</v>
      </c>
      <c r="B204" s="272" t="n">
        <f aca="false">B203</f>
        <v>0.00071497600484739</v>
      </c>
      <c r="C204" s="272" t="n">
        <f aca="false">C203</f>
        <v>0.0006812030638589</v>
      </c>
      <c r="D204" s="272" t="n">
        <f aca="false">D203</f>
        <v>0.00060476651820946</v>
      </c>
      <c r="E204" s="272" t="n">
        <f aca="false">E203</f>
        <v>0.000649577946194739</v>
      </c>
      <c r="F204" s="272" t="n">
        <f aca="false">F203</f>
        <v>0.000639956028894362</v>
      </c>
      <c r="G204" s="272" t="n">
        <f aca="false">G203</f>
        <v>0.000490816881354989</v>
      </c>
      <c r="H204" s="272" t="n">
        <f aca="false">H203</f>
        <v>0.000464556533705146</v>
      </c>
    </row>
    <row r="205" customFormat="false" ht="15" hidden="false" customHeight="false" outlineLevel="0" collapsed="false">
      <c r="A205" s="258" t="n">
        <v>4</v>
      </c>
      <c r="B205" s="270" t="n">
        <f aca="false">B204</f>
        <v>0.00071497600484739</v>
      </c>
      <c r="C205" s="270" t="n">
        <f aca="false">C204</f>
        <v>0.0006812030638589</v>
      </c>
      <c r="D205" s="270" t="n">
        <f aca="false">D204</f>
        <v>0.00060476651820946</v>
      </c>
      <c r="E205" s="270" t="n">
        <f aca="false">E204</f>
        <v>0.000649577946194739</v>
      </c>
      <c r="F205" s="270" t="n">
        <f aca="false">F204</f>
        <v>0.000639956028894362</v>
      </c>
      <c r="G205" s="270" t="n">
        <f aca="false">G204</f>
        <v>0.000490816881354989</v>
      </c>
      <c r="H205" s="270" t="n">
        <f aca="false">H204</f>
        <v>0.000464556533705146</v>
      </c>
    </row>
    <row r="206" customFormat="false" ht="15" hidden="false" customHeight="false" outlineLevel="0" collapsed="false">
      <c r="A206" s="271" t="n">
        <v>5</v>
      </c>
      <c r="B206" s="272" t="n">
        <f aca="false">B37</f>
        <v>0.00029400369213939</v>
      </c>
      <c r="C206" s="272" t="n">
        <f aca="false">C37</f>
        <v>0.000273676604715368</v>
      </c>
      <c r="D206" s="272" t="n">
        <f aca="false">D37</f>
        <v>0.000308349364432131</v>
      </c>
      <c r="E206" s="272" t="n">
        <f aca="false">E37</f>
        <v>6.88635289780913E-005</v>
      </c>
      <c r="F206" s="272" t="n">
        <f aca="false">F37</f>
        <v>0.000263468209238058</v>
      </c>
      <c r="G206" s="272" t="n">
        <f aca="false">G37</f>
        <v>0.00028066615348211</v>
      </c>
      <c r="H206" s="272" t="n">
        <f aca="false">H37</f>
        <v>0.000187508943683169</v>
      </c>
    </row>
    <row r="207" customFormat="false" ht="15" hidden="false" customHeight="false" outlineLevel="0" collapsed="false">
      <c r="A207" s="258" t="n">
        <v>6</v>
      </c>
      <c r="B207" s="270" t="n">
        <f aca="false">B206</f>
        <v>0.00029400369213939</v>
      </c>
      <c r="C207" s="270" t="n">
        <f aca="false">C206</f>
        <v>0.000273676604715368</v>
      </c>
      <c r="D207" s="270" t="n">
        <f aca="false">D206</f>
        <v>0.000308349364432131</v>
      </c>
      <c r="E207" s="270" t="n">
        <f aca="false">E206</f>
        <v>6.88635289780913E-005</v>
      </c>
      <c r="F207" s="270" t="n">
        <f aca="false">F206</f>
        <v>0.000263468209238058</v>
      </c>
      <c r="G207" s="270" t="n">
        <f aca="false">G206</f>
        <v>0.00028066615348211</v>
      </c>
      <c r="H207" s="270" t="n">
        <f aca="false">H206</f>
        <v>0.000187508943683169</v>
      </c>
    </row>
    <row r="208" customFormat="false" ht="15" hidden="false" customHeight="false" outlineLevel="0" collapsed="false">
      <c r="A208" s="271" t="n">
        <v>7</v>
      </c>
      <c r="B208" s="272" t="n">
        <f aca="false">B207</f>
        <v>0.00029400369213939</v>
      </c>
      <c r="C208" s="272" t="n">
        <f aca="false">C207</f>
        <v>0.000273676604715368</v>
      </c>
      <c r="D208" s="272" t="n">
        <f aca="false">D207</f>
        <v>0.000308349364432131</v>
      </c>
      <c r="E208" s="272" t="n">
        <f aca="false">E207</f>
        <v>6.88635289780913E-005</v>
      </c>
      <c r="F208" s="272" t="n">
        <f aca="false">F207</f>
        <v>0.000263468209238058</v>
      </c>
      <c r="G208" s="272" t="n">
        <f aca="false">G207</f>
        <v>0.00028066615348211</v>
      </c>
      <c r="H208" s="272" t="n">
        <f aca="false">H207</f>
        <v>0.000187508943683169</v>
      </c>
    </row>
    <row r="209" customFormat="false" ht="15" hidden="false" customHeight="false" outlineLevel="0" collapsed="false">
      <c r="A209" s="258" t="n">
        <v>8</v>
      </c>
      <c r="B209" s="270" t="n">
        <f aca="false">B208</f>
        <v>0.00029400369213939</v>
      </c>
      <c r="C209" s="270" t="n">
        <f aca="false">C208</f>
        <v>0.000273676604715368</v>
      </c>
      <c r="D209" s="270" t="n">
        <f aca="false">D208</f>
        <v>0.000308349364432131</v>
      </c>
      <c r="E209" s="270" t="n">
        <f aca="false">E208</f>
        <v>6.88635289780913E-005</v>
      </c>
      <c r="F209" s="270" t="n">
        <f aca="false">F208</f>
        <v>0.000263468209238058</v>
      </c>
      <c r="G209" s="270" t="n">
        <f aca="false">G208</f>
        <v>0.00028066615348211</v>
      </c>
      <c r="H209" s="270" t="n">
        <f aca="false">H208</f>
        <v>0.000187508943683169</v>
      </c>
    </row>
    <row r="210" customFormat="false" ht="15" hidden="false" customHeight="false" outlineLevel="0" collapsed="false">
      <c r="A210" s="271" t="n">
        <v>9</v>
      </c>
      <c r="B210" s="272" t="n">
        <f aca="false">B209</f>
        <v>0.00029400369213939</v>
      </c>
      <c r="C210" s="272" t="n">
        <f aca="false">C209</f>
        <v>0.000273676604715368</v>
      </c>
      <c r="D210" s="272" t="n">
        <f aca="false">D209</f>
        <v>0.000308349364432131</v>
      </c>
      <c r="E210" s="272" t="n">
        <f aca="false">E209</f>
        <v>6.88635289780913E-005</v>
      </c>
      <c r="F210" s="272" t="n">
        <f aca="false">F209</f>
        <v>0.000263468209238058</v>
      </c>
      <c r="G210" s="272" t="n">
        <f aca="false">G209</f>
        <v>0.00028066615348211</v>
      </c>
      <c r="H210" s="272" t="n">
        <f aca="false">H209</f>
        <v>0.000187508943683169</v>
      </c>
    </row>
    <row r="211" customFormat="false" ht="15" hidden="false" customHeight="false" outlineLevel="0" collapsed="false">
      <c r="A211" s="258" t="n">
        <v>10</v>
      </c>
      <c r="B211" s="270" t="n">
        <f aca="false">B38</f>
        <v>0.000319712510843296</v>
      </c>
      <c r="C211" s="270" t="n">
        <f aca="false">C38</f>
        <v>0.000345822115038925</v>
      </c>
      <c r="D211" s="270" t="n">
        <f aca="false">D38</f>
        <v>0.000355310381269677</v>
      </c>
      <c r="E211" s="270" t="n">
        <f aca="false">E38</f>
        <v>0.000278990373693371</v>
      </c>
      <c r="F211" s="270" t="n">
        <f aca="false">F38</f>
        <v>0.000367229447696034</v>
      </c>
      <c r="G211" s="270" t="n">
        <f aca="false">G38</f>
        <v>0.000345386996408318</v>
      </c>
      <c r="H211" s="270" t="n">
        <f aca="false">H38</f>
        <v>0.000249455732946299</v>
      </c>
    </row>
    <row r="212" customFormat="false" ht="15" hidden="false" customHeight="false" outlineLevel="0" collapsed="false">
      <c r="A212" s="271" t="n">
        <v>11</v>
      </c>
      <c r="B212" s="272" t="n">
        <f aca="false">B211</f>
        <v>0.000319712510843296</v>
      </c>
      <c r="C212" s="272" t="n">
        <f aca="false">C211</f>
        <v>0.000345822115038925</v>
      </c>
      <c r="D212" s="272" t="n">
        <f aca="false">D211</f>
        <v>0.000355310381269677</v>
      </c>
      <c r="E212" s="272" t="n">
        <f aca="false">E211</f>
        <v>0.000278990373693371</v>
      </c>
      <c r="F212" s="272" t="n">
        <f aca="false">F211</f>
        <v>0.000367229447696034</v>
      </c>
      <c r="G212" s="272" t="n">
        <f aca="false">G211</f>
        <v>0.000345386996408318</v>
      </c>
      <c r="H212" s="272" t="n">
        <f aca="false">H211</f>
        <v>0.000249455732946299</v>
      </c>
    </row>
    <row r="213" customFormat="false" ht="15" hidden="false" customHeight="false" outlineLevel="0" collapsed="false">
      <c r="A213" s="258" t="n">
        <v>12</v>
      </c>
      <c r="B213" s="270" t="n">
        <f aca="false">B212</f>
        <v>0.000319712510843296</v>
      </c>
      <c r="C213" s="270" t="n">
        <f aca="false">C212</f>
        <v>0.000345822115038925</v>
      </c>
      <c r="D213" s="270" t="n">
        <f aca="false">D212</f>
        <v>0.000355310381269677</v>
      </c>
      <c r="E213" s="270" t="n">
        <f aca="false">E212</f>
        <v>0.000278990373693371</v>
      </c>
      <c r="F213" s="270" t="n">
        <f aca="false">F212</f>
        <v>0.000367229447696034</v>
      </c>
      <c r="G213" s="270" t="n">
        <f aca="false">G212</f>
        <v>0.000345386996408318</v>
      </c>
      <c r="H213" s="270" t="n">
        <f aca="false">H212</f>
        <v>0.000249455732946299</v>
      </c>
    </row>
    <row r="214" customFormat="false" ht="15" hidden="false" customHeight="false" outlineLevel="0" collapsed="false">
      <c r="A214" s="271" t="n">
        <v>13</v>
      </c>
      <c r="B214" s="272" t="n">
        <f aca="false">B213</f>
        <v>0.000319712510843296</v>
      </c>
      <c r="C214" s="272" t="n">
        <f aca="false">C213</f>
        <v>0.000345822115038925</v>
      </c>
      <c r="D214" s="272" t="n">
        <f aca="false">D213</f>
        <v>0.000355310381269677</v>
      </c>
      <c r="E214" s="272" t="n">
        <f aca="false">E213</f>
        <v>0.000278990373693371</v>
      </c>
      <c r="F214" s="272" t="n">
        <f aca="false">F213</f>
        <v>0.000367229447696034</v>
      </c>
      <c r="G214" s="272" t="n">
        <f aca="false">G213</f>
        <v>0.000345386996408318</v>
      </c>
      <c r="H214" s="272" t="n">
        <f aca="false">H213</f>
        <v>0.000249455732946299</v>
      </c>
    </row>
    <row r="215" customFormat="false" ht="15" hidden="false" customHeight="false" outlineLevel="0" collapsed="false">
      <c r="A215" s="258" t="n">
        <v>14</v>
      </c>
      <c r="B215" s="270" t="n">
        <f aca="false">B214</f>
        <v>0.000319712510843296</v>
      </c>
      <c r="C215" s="270" t="n">
        <f aca="false">C214</f>
        <v>0.000345822115038925</v>
      </c>
      <c r="D215" s="270" t="n">
        <f aca="false">D214</f>
        <v>0.000355310381269677</v>
      </c>
      <c r="E215" s="270" t="n">
        <f aca="false">E214</f>
        <v>0.000278990373693371</v>
      </c>
      <c r="F215" s="270" t="n">
        <f aca="false">F214</f>
        <v>0.000367229447696034</v>
      </c>
      <c r="G215" s="270" t="n">
        <f aca="false">G214</f>
        <v>0.000345386996408318</v>
      </c>
      <c r="H215" s="270" t="n">
        <f aca="false">H214</f>
        <v>0.000249455732946299</v>
      </c>
    </row>
    <row r="216" customFormat="false" ht="15" hidden="false" customHeight="false" outlineLevel="0" collapsed="false">
      <c r="A216" s="271" t="n">
        <v>15</v>
      </c>
      <c r="B216" s="272" t="n">
        <f aca="false">B39</f>
        <v>0.00102571311483222</v>
      </c>
      <c r="C216" s="272" t="n">
        <f aca="false">C39</f>
        <v>0.000943919438040308</v>
      </c>
      <c r="D216" s="272" t="n">
        <f aca="false">D39</f>
        <v>0.000972575708574134</v>
      </c>
      <c r="E216" s="272" t="n">
        <f aca="false">E39</f>
        <v>0.000381966077220032</v>
      </c>
      <c r="F216" s="272" t="n">
        <f aca="false">F39</f>
        <v>0.0010455043025856</v>
      </c>
      <c r="G216" s="272" t="n">
        <f aca="false">G39</f>
        <v>0.00110194864413468</v>
      </c>
      <c r="H216" s="272" t="n">
        <f aca="false">H39</f>
        <v>0.000709345628657563</v>
      </c>
    </row>
    <row r="217" customFormat="false" ht="15" hidden="false" customHeight="false" outlineLevel="0" collapsed="false">
      <c r="A217" s="258" t="n">
        <v>16</v>
      </c>
      <c r="B217" s="270" t="n">
        <f aca="false">B216</f>
        <v>0.00102571311483222</v>
      </c>
      <c r="C217" s="270" t="n">
        <f aca="false">C216</f>
        <v>0.000943919438040308</v>
      </c>
      <c r="D217" s="270" t="n">
        <f aca="false">D216</f>
        <v>0.000972575708574134</v>
      </c>
      <c r="E217" s="270" t="n">
        <f aca="false">E216</f>
        <v>0.000381966077220032</v>
      </c>
      <c r="F217" s="270" t="n">
        <f aca="false">F216</f>
        <v>0.0010455043025856</v>
      </c>
      <c r="G217" s="270" t="n">
        <f aca="false">G216</f>
        <v>0.00110194864413468</v>
      </c>
      <c r="H217" s="270" t="n">
        <f aca="false">H216</f>
        <v>0.000709345628657563</v>
      </c>
    </row>
    <row r="218" customFormat="false" ht="15" hidden="false" customHeight="false" outlineLevel="0" collapsed="false">
      <c r="A218" s="271" t="n">
        <v>17</v>
      </c>
      <c r="B218" s="272" t="n">
        <f aca="false">B217</f>
        <v>0.00102571311483222</v>
      </c>
      <c r="C218" s="272" t="n">
        <f aca="false">C217</f>
        <v>0.000943919438040308</v>
      </c>
      <c r="D218" s="272" t="n">
        <f aca="false">D217</f>
        <v>0.000972575708574134</v>
      </c>
      <c r="E218" s="272" t="n">
        <f aca="false">E217</f>
        <v>0.000381966077220032</v>
      </c>
      <c r="F218" s="272" t="n">
        <f aca="false">F217</f>
        <v>0.0010455043025856</v>
      </c>
      <c r="G218" s="272" t="n">
        <f aca="false">G217</f>
        <v>0.00110194864413468</v>
      </c>
      <c r="H218" s="272" t="n">
        <f aca="false">H217</f>
        <v>0.000709345628657563</v>
      </c>
    </row>
    <row r="219" customFormat="false" ht="15" hidden="false" customHeight="false" outlineLevel="0" collapsed="false">
      <c r="A219" s="258" t="n">
        <v>18</v>
      </c>
      <c r="B219" s="270" t="n">
        <f aca="false">B218</f>
        <v>0.00102571311483222</v>
      </c>
      <c r="C219" s="270" t="n">
        <f aca="false">C218</f>
        <v>0.000943919438040308</v>
      </c>
      <c r="D219" s="270" t="n">
        <f aca="false">D218</f>
        <v>0.000972575708574134</v>
      </c>
      <c r="E219" s="270" t="n">
        <f aca="false">E218</f>
        <v>0.000381966077220032</v>
      </c>
      <c r="F219" s="270" t="n">
        <f aca="false">F218</f>
        <v>0.0010455043025856</v>
      </c>
      <c r="G219" s="270" t="n">
        <f aca="false">G218</f>
        <v>0.00110194864413468</v>
      </c>
      <c r="H219" s="270" t="n">
        <f aca="false">H218</f>
        <v>0.000709345628657563</v>
      </c>
    </row>
    <row r="220" customFormat="false" ht="15" hidden="false" customHeight="false" outlineLevel="0" collapsed="false">
      <c r="A220" s="271" t="n">
        <v>19</v>
      </c>
      <c r="B220" s="272" t="n">
        <f aca="false">B219</f>
        <v>0.00102571311483222</v>
      </c>
      <c r="C220" s="272" t="n">
        <f aca="false">C219</f>
        <v>0.000943919438040308</v>
      </c>
      <c r="D220" s="272" t="n">
        <f aca="false">D219</f>
        <v>0.000972575708574134</v>
      </c>
      <c r="E220" s="272" t="n">
        <f aca="false">E219</f>
        <v>0.000381966077220032</v>
      </c>
      <c r="F220" s="272" t="n">
        <f aca="false">F219</f>
        <v>0.0010455043025856</v>
      </c>
      <c r="G220" s="272" t="n">
        <f aca="false">G219</f>
        <v>0.00110194864413468</v>
      </c>
      <c r="H220" s="272" t="n">
        <f aca="false">H219</f>
        <v>0.000709345628657563</v>
      </c>
    </row>
    <row r="221" customFormat="false" ht="15" hidden="false" customHeight="false" outlineLevel="0" collapsed="false">
      <c r="A221" s="258" t="n">
        <v>20</v>
      </c>
      <c r="B221" s="270" t="n">
        <f aca="false">B40</f>
        <v>0.00138957431251842</v>
      </c>
      <c r="C221" s="270" t="n">
        <f aca="false">C40</f>
        <v>0.00133190480733245</v>
      </c>
      <c r="D221" s="270" t="n">
        <f aca="false">D40</f>
        <v>0.00136166236842807</v>
      </c>
      <c r="E221" s="270" t="n">
        <f aca="false">E40</f>
        <v>0.00101863043947281</v>
      </c>
      <c r="F221" s="270" t="n">
        <f aca="false">F40</f>
        <v>0.00138118035842901</v>
      </c>
      <c r="G221" s="270" t="n">
        <f aca="false">G40</f>
        <v>0.0014754380319023</v>
      </c>
      <c r="H221" s="270" t="n">
        <f aca="false">H40</f>
        <v>0.000812979570124506</v>
      </c>
    </row>
    <row r="222" customFormat="false" ht="15" hidden="false" customHeight="false" outlineLevel="0" collapsed="false">
      <c r="A222" s="271" t="n">
        <v>21</v>
      </c>
      <c r="B222" s="272" t="n">
        <f aca="false">B221</f>
        <v>0.00138957431251842</v>
      </c>
      <c r="C222" s="272" t="n">
        <f aca="false">C221</f>
        <v>0.00133190480733245</v>
      </c>
      <c r="D222" s="272" t="n">
        <f aca="false">D221</f>
        <v>0.00136166236842807</v>
      </c>
      <c r="E222" s="272" t="n">
        <f aca="false">E221</f>
        <v>0.00101863043947281</v>
      </c>
      <c r="F222" s="272" t="n">
        <f aca="false">F221</f>
        <v>0.00138118035842901</v>
      </c>
      <c r="G222" s="272" t="n">
        <f aca="false">G221</f>
        <v>0.0014754380319023</v>
      </c>
      <c r="H222" s="272" t="n">
        <f aca="false">H221</f>
        <v>0.000812979570124506</v>
      </c>
    </row>
    <row r="223" customFormat="false" ht="15" hidden="false" customHeight="false" outlineLevel="0" collapsed="false">
      <c r="A223" s="258" t="n">
        <v>22</v>
      </c>
      <c r="B223" s="270" t="n">
        <f aca="false">B222</f>
        <v>0.00138957431251842</v>
      </c>
      <c r="C223" s="270" t="n">
        <f aca="false">C222</f>
        <v>0.00133190480733245</v>
      </c>
      <c r="D223" s="270" t="n">
        <f aca="false">D222</f>
        <v>0.00136166236842807</v>
      </c>
      <c r="E223" s="270" t="n">
        <f aca="false">E222</f>
        <v>0.00101863043947281</v>
      </c>
      <c r="F223" s="270" t="n">
        <f aca="false">F222</f>
        <v>0.00138118035842901</v>
      </c>
      <c r="G223" s="270" t="n">
        <f aca="false">G222</f>
        <v>0.0014754380319023</v>
      </c>
      <c r="H223" s="270" t="n">
        <f aca="false">H222</f>
        <v>0.000812979570124506</v>
      </c>
    </row>
    <row r="224" customFormat="false" ht="15" hidden="false" customHeight="false" outlineLevel="0" collapsed="false">
      <c r="A224" s="271" t="n">
        <v>23</v>
      </c>
      <c r="B224" s="272" t="n">
        <f aca="false">B223</f>
        <v>0.00138957431251842</v>
      </c>
      <c r="C224" s="272" t="n">
        <f aca="false">C223</f>
        <v>0.00133190480733245</v>
      </c>
      <c r="D224" s="272" t="n">
        <f aca="false">D223</f>
        <v>0.00136166236842807</v>
      </c>
      <c r="E224" s="272" t="n">
        <f aca="false">E223</f>
        <v>0.00101863043947281</v>
      </c>
      <c r="F224" s="272" t="n">
        <f aca="false">F223</f>
        <v>0.00138118035842901</v>
      </c>
      <c r="G224" s="272" t="n">
        <f aca="false">G223</f>
        <v>0.0014754380319023</v>
      </c>
      <c r="H224" s="272" t="n">
        <f aca="false">H223</f>
        <v>0.000812979570124506</v>
      </c>
    </row>
    <row r="225" customFormat="false" ht="15" hidden="false" customHeight="false" outlineLevel="0" collapsed="false">
      <c r="A225" s="258" t="n">
        <v>24</v>
      </c>
      <c r="B225" s="270" t="n">
        <f aca="false">B224</f>
        <v>0.00138957431251842</v>
      </c>
      <c r="C225" s="270" t="n">
        <f aca="false">C224</f>
        <v>0.00133190480733245</v>
      </c>
      <c r="D225" s="270" t="n">
        <f aca="false">D224</f>
        <v>0.00136166236842807</v>
      </c>
      <c r="E225" s="270" t="n">
        <f aca="false">E224</f>
        <v>0.00101863043947281</v>
      </c>
      <c r="F225" s="270" t="n">
        <f aca="false">F224</f>
        <v>0.00138118035842901</v>
      </c>
      <c r="G225" s="270" t="n">
        <f aca="false">G224</f>
        <v>0.0014754380319023</v>
      </c>
      <c r="H225" s="270" t="n">
        <f aca="false">H224</f>
        <v>0.000812979570124506</v>
      </c>
    </row>
    <row r="226" customFormat="false" ht="15" hidden="false" customHeight="false" outlineLevel="0" collapsed="false">
      <c r="A226" s="271" t="n">
        <v>25</v>
      </c>
      <c r="B226" s="272" t="n">
        <f aca="false">B41</f>
        <v>0.00142688072235274</v>
      </c>
      <c r="C226" s="272" t="n">
        <f aca="false">C41</f>
        <v>0.00125831816416169</v>
      </c>
      <c r="D226" s="272" t="n">
        <f aca="false">D41</f>
        <v>0.00132013844107414</v>
      </c>
      <c r="E226" s="272" t="n">
        <f aca="false">E41</f>
        <v>0.00134147564738285</v>
      </c>
      <c r="F226" s="272" t="n">
        <f aca="false">F41</f>
        <v>0.00143243070396725</v>
      </c>
      <c r="G226" s="272" t="n">
        <f aca="false">G41</f>
        <v>0.0015353162464207</v>
      </c>
      <c r="H226" s="272" t="n">
        <f aca="false">H41</f>
        <v>0.00101327028540446</v>
      </c>
    </row>
    <row r="227" customFormat="false" ht="15" hidden="false" customHeight="false" outlineLevel="0" collapsed="false">
      <c r="A227" s="258" t="n">
        <v>26</v>
      </c>
      <c r="B227" s="270" t="n">
        <f aca="false">B226</f>
        <v>0.00142688072235274</v>
      </c>
      <c r="C227" s="270" t="n">
        <f aca="false">C226</f>
        <v>0.00125831816416169</v>
      </c>
      <c r="D227" s="270" t="n">
        <f aca="false">D226</f>
        <v>0.00132013844107414</v>
      </c>
      <c r="E227" s="270" t="n">
        <f aca="false">E226</f>
        <v>0.00134147564738285</v>
      </c>
      <c r="F227" s="270" t="n">
        <f aca="false">F226</f>
        <v>0.00143243070396725</v>
      </c>
      <c r="G227" s="270" t="n">
        <f aca="false">G226</f>
        <v>0.0015353162464207</v>
      </c>
      <c r="H227" s="270" t="n">
        <f aca="false">H226</f>
        <v>0.00101327028540446</v>
      </c>
    </row>
    <row r="228" customFormat="false" ht="15" hidden="false" customHeight="false" outlineLevel="0" collapsed="false">
      <c r="A228" s="271" t="n">
        <v>27</v>
      </c>
      <c r="B228" s="272" t="n">
        <f aca="false">B227</f>
        <v>0.00142688072235274</v>
      </c>
      <c r="C228" s="272" t="n">
        <f aca="false">C227</f>
        <v>0.00125831816416169</v>
      </c>
      <c r="D228" s="272" t="n">
        <f aca="false">D227</f>
        <v>0.00132013844107414</v>
      </c>
      <c r="E228" s="272" t="n">
        <f aca="false">E227</f>
        <v>0.00134147564738285</v>
      </c>
      <c r="F228" s="272" t="n">
        <f aca="false">F227</f>
        <v>0.00143243070396725</v>
      </c>
      <c r="G228" s="272" t="n">
        <f aca="false">G227</f>
        <v>0.0015353162464207</v>
      </c>
      <c r="H228" s="272" t="n">
        <f aca="false">H227</f>
        <v>0.00101327028540446</v>
      </c>
    </row>
    <row r="229" customFormat="false" ht="15" hidden="false" customHeight="false" outlineLevel="0" collapsed="false">
      <c r="A229" s="258" t="n">
        <v>28</v>
      </c>
      <c r="B229" s="270" t="n">
        <f aca="false">B228</f>
        <v>0.00142688072235274</v>
      </c>
      <c r="C229" s="270" t="n">
        <f aca="false">C228</f>
        <v>0.00125831816416169</v>
      </c>
      <c r="D229" s="270" t="n">
        <f aca="false">D228</f>
        <v>0.00132013844107414</v>
      </c>
      <c r="E229" s="270" t="n">
        <f aca="false">E228</f>
        <v>0.00134147564738285</v>
      </c>
      <c r="F229" s="270" t="n">
        <f aca="false">F228</f>
        <v>0.00143243070396725</v>
      </c>
      <c r="G229" s="270" t="n">
        <f aca="false">G228</f>
        <v>0.0015353162464207</v>
      </c>
      <c r="H229" s="270" t="n">
        <f aca="false">H228</f>
        <v>0.00101327028540446</v>
      </c>
    </row>
    <row r="230" customFormat="false" ht="15" hidden="false" customHeight="false" outlineLevel="0" collapsed="false">
      <c r="A230" s="271" t="n">
        <v>29</v>
      </c>
      <c r="B230" s="272" t="n">
        <f aca="false">B229</f>
        <v>0.00142688072235274</v>
      </c>
      <c r="C230" s="272" t="n">
        <f aca="false">C229</f>
        <v>0.00125831816416169</v>
      </c>
      <c r="D230" s="272" t="n">
        <f aca="false">D229</f>
        <v>0.00132013844107414</v>
      </c>
      <c r="E230" s="272" t="n">
        <f aca="false">E229</f>
        <v>0.00134147564738285</v>
      </c>
      <c r="F230" s="272" t="n">
        <f aca="false">F229</f>
        <v>0.00143243070396725</v>
      </c>
      <c r="G230" s="272" t="n">
        <f aca="false">G229</f>
        <v>0.0015353162464207</v>
      </c>
      <c r="H230" s="272" t="n">
        <f aca="false">H229</f>
        <v>0.00101327028540446</v>
      </c>
    </row>
    <row r="231" customFormat="false" ht="15" hidden="false" customHeight="false" outlineLevel="0" collapsed="false">
      <c r="A231" s="258" t="n">
        <v>30</v>
      </c>
      <c r="B231" s="270" t="n">
        <f aca="false">B42</f>
        <v>0.00172415124946893</v>
      </c>
      <c r="C231" s="270" t="n">
        <f aca="false">C42</f>
        <v>0.00156742523328989</v>
      </c>
      <c r="D231" s="270" t="n">
        <f aca="false">D42</f>
        <v>0.00150629033271338</v>
      </c>
      <c r="E231" s="270" t="n">
        <f aca="false">E42</f>
        <v>0.00148647319960713</v>
      </c>
      <c r="F231" s="270" t="n">
        <f aca="false">F42</f>
        <v>0.00153402593240753</v>
      </c>
      <c r="G231" s="270" t="n">
        <f aca="false">G42</f>
        <v>0.00157412693564872</v>
      </c>
      <c r="H231" s="270" t="n">
        <f aca="false">H42</f>
        <v>0.00120304663431447</v>
      </c>
    </row>
    <row r="232" customFormat="false" ht="15" hidden="false" customHeight="false" outlineLevel="0" collapsed="false">
      <c r="A232" s="271" t="n">
        <v>31</v>
      </c>
      <c r="B232" s="272" t="n">
        <f aca="false">B231</f>
        <v>0.00172415124946893</v>
      </c>
      <c r="C232" s="272" t="n">
        <f aca="false">C231</f>
        <v>0.00156742523328989</v>
      </c>
      <c r="D232" s="272" t="n">
        <f aca="false">D231</f>
        <v>0.00150629033271338</v>
      </c>
      <c r="E232" s="272" t="n">
        <f aca="false">E231</f>
        <v>0.00148647319960713</v>
      </c>
      <c r="F232" s="272" t="n">
        <f aca="false">F231</f>
        <v>0.00153402593240753</v>
      </c>
      <c r="G232" s="272" t="n">
        <f aca="false">G231</f>
        <v>0.00157412693564872</v>
      </c>
      <c r="H232" s="272" t="n">
        <f aca="false">H231</f>
        <v>0.00120304663431447</v>
      </c>
    </row>
    <row r="233" customFormat="false" ht="15" hidden="false" customHeight="false" outlineLevel="0" collapsed="false">
      <c r="A233" s="258" t="n">
        <v>32</v>
      </c>
      <c r="B233" s="270" t="n">
        <f aca="false">B232</f>
        <v>0.00172415124946893</v>
      </c>
      <c r="C233" s="270" t="n">
        <f aca="false">C232</f>
        <v>0.00156742523328989</v>
      </c>
      <c r="D233" s="270" t="n">
        <f aca="false">D232</f>
        <v>0.00150629033271338</v>
      </c>
      <c r="E233" s="270" t="n">
        <f aca="false">E232</f>
        <v>0.00148647319960713</v>
      </c>
      <c r="F233" s="270" t="n">
        <f aca="false">F232</f>
        <v>0.00153402593240753</v>
      </c>
      <c r="G233" s="270" t="n">
        <f aca="false">G232</f>
        <v>0.00157412693564872</v>
      </c>
      <c r="H233" s="270" t="n">
        <f aca="false">H232</f>
        <v>0.00120304663431447</v>
      </c>
    </row>
    <row r="234" customFormat="false" ht="15" hidden="false" customHeight="false" outlineLevel="0" collapsed="false">
      <c r="A234" s="271" t="n">
        <v>33</v>
      </c>
      <c r="B234" s="272" t="n">
        <f aca="false">B233</f>
        <v>0.00172415124946893</v>
      </c>
      <c r="C234" s="272" t="n">
        <f aca="false">C233</f>
        <v>0.00156742523328989</v>
      </c>
      <c r="D234" s="272" t="n">
        <f aca="false">D233</f>
        <v>0.00150629033271338</v>
      </c>
      <c r="E234" s="272" t="n">
        <f aca="false">E233</f>
        <v>0.00148647319960713</v>
      </c>
      <c r="F234" s="272" t="n">
        <f aca="false">F233</f>
        <v>0.00153402593240753</v>
      </c>
      <c r="G234" s="272" t="n">
        <f aca="false">G233</f>
        <v>0.00157412693564872</v>
      </c>
      <c r="H234" s="272" t="n">
        <f aca="false">H233</f>
        <v>0.00120304663431447</v>
      </c>
    </row>
    <row r="235" customFormat="false" ht="15" hidden="false" customHeight="false" outlineLevel="0" collapsed="false">
      <c r="A235" s="258" t="n">
        <v>34</v>
      </c>
      <c r="B235" s="270" t="n">
        <f aca="false">B234</f>
        <v>0.00172415124946893</v>
      </c>
      <c r="C235" s="270" t="n">
        <f aca="false">C234</f>
        <v>0.00156742523328989</v>
      </c>
      <c r="D235" s="270" t="n">
        <f aca="false">D234</f>
        <v>0.00150629033271338</v>
      </c>
      <c r="E235" s="270" t="n">
        <f aca="false">E234</f>
        <v>0.00148647319960713</v>
      </c>
      <c r="F235" s="270" t="n">
        <f aca="false">F234</f>
        <v>0.00153402593240753</v>
      </c>
      <c r="G235" s="270" t="n">
        <f aca="false">G234</f>
        <v>0.00157412693564872</v>
      </c>
      <c r="H235" s="270" t="n">
        <f aca="false">H234</f>
        <v>0.00120304663431447</v>
      </c>
    </row>
    <row r="236" customFormat="false" ht="15" hidden="false" customHeight="false" outlineLevel="0" collapsed="false">
      <c r="A236" s="271" t="n">
        <v>35</v>
      </c>
      <c r="B236" s="272" t="n">
        <f aca="false">B43</f>
        <v>0.00214955153395529</v>
      </c>
      <c r="C236" s="272" t="n">
        <f aca="false">C43</f>
        <v>0.00197780314582651</v>
      </c>
      <c r="D236" s="272" t="n">
        <f aca="false">D43</f>
        <v>0.00191713547381439</v>
      </c>
      <c r="E236" s="272" t="n">
        <f aca="false">E43</f>
        <v>0.00204865577954793</v>
      </c>
      <c r="F236" s="272" t="n">
        <f aca="false">F43</f>
        <v>0.00206834179388197</v>
      </c>
      <c r="G236" s="272" t="n">
        <f aca="false">G43</f>
        <v>0.00198392311223543</v>
      </c>
      <c r="H236" s="272" t="n">
        <f aca="false">H43</f>
        <v>0.00150055465287016</v>
      </c>
    </row>
    <row r="237" customFormat="false" ht="15" hidden="false" customHeight="false" outlineLevel="0" collapsed="false">
      <c r="A237" s="258" t="n">
        <v>36</v>
      </c>
      <c r="B237" s="270" t="n">
        <f aca="false">B236</f>
        <v>0.00214955153395529</v>
      </c>
      <c r="C237" s="270" t="n">
        <f aca="false">C236</f>
        <v>0.00197780314582651</v>
      </c>
      <c r="D237" s="270" t="n">
        <f aca="false">D236</f>
        <v>0.00191713547381439</v>
      </c>
      <c r="E237" s="270" t="n">
        <f aca="false">E236</f>
        <v>0.00204865577954793</v>
      </c>
      <c r="F237" s="270" t="n">
        <f aca="false">F236</f>
        <v>0.00206834179388197</v>
      </c>
      <c r="G237" s="270" t="n">
        <f aca="false">G236</f>
        <v>0.00198392311223543</v>
      </c>
      <c r="H237" s="270" t="n">
        <f aca="false">H236</f>
        <v>0.00150055465287016</v>
      </c>
    </row>
    <row r="238" customFormat="false" ht="15" hidden="false" customHeight="false" outlineLevel="0" collapsed="false">
      <c r="A238" s="271" t="n">
        <v>37</v>
      </c>
      <c r="B238" s="272" t="n">
        <f aca="false">B237</f>
        <v>0.00214955153395529</v>
      </c>
      <c r="C238" s="272" t="n">
        <f aca="false">C237</f>
        <v>0.00197780314582651</v>
      </c>
      <c r="D238" s="272" t="n">
        <f aca="false">D237</f>
        <v>0.00191713547381439</v>
      </c>
      <c r="E238" s="272" t="n">
        <f aca="false">E237</f>
        <v>0.00204865577954793</v>
      </c>
      <c r="F238" s="272" t="n">
        <f aca="false">F237</f>
        <v>0.00206834179388197</v>
      </c>
      <c r="G238" s="272" t="n">
        <f aca="false">G237</f>
        <v>0.00198392311223543</v>
      </c>
      <c r="H238" s="272" t="n">
        <f aca="false">H237</f>
        <v>0.00150055465287016</v>
      </c>
    </row>
    <row r="239" customFormat="false" ht="15" hidden="false" customHeight="false" outlineLevel="0" collapsed="false">
      <c r="A239" s="258" t="n">
        <v>38</v>
      </c>
      <c r="B239" s="270" t="n">
        <f aca="false">B238</f>
        <v>0.00214955153395529</v>
      </c>
      <c r="C239" s="270" t="n">
        <f aca="false">C238</f>
        <v>0.00197780314582651</v>
      </c>
      <c r="D239" s="270" t="n">
        <f aca="false">D238</f>
        <v>0.00191713547381439</v>
      </c>
      <c r="E239" s="270" t="n">
        <f aca="false">E238</f>
        <v>0.00204865577954793</v>
      </c>
      <c r="F239" s="270" t="n">
        <f aca="false">F238</f>
        <v>0.00206834179388197</v>
      </c>
      <c r="G239" s="270" t="n">
        <f aca="false">G238</f>
        <v>0.00198392311223543</v>
      </c>
      <c r="H239" s="270" t="n">
        <f aca="false">H238</f>
        <v>0.00150055465287016</v>
      </c>
    </row>
    <row r="240" customFormat="false" ht="15" hidden="false" customHeight="false" outlineLevel="0" collapsed="false">
      <c r="A240" s="271" t="n">
        <v>39</v>
      </c>
      <c r="B240" s="272" t="n">
        <f aca="false">B239</f>
        <v>0.00214955153395529</v>
      </c>
      <c r="C240" s="272" t="n">
        <f aca="false">C239</f>
        <v>0.00197780314582651</v>
      </c>
      <c r="D240" s="272" t="n">
        <f aca="false">D239</f>
        <v>0.00191713547381439</v>
      </c>
      <c r="E240" s="272" t="n">
        <f aca="false">E239</f>
        <v>0.00204865577954793</v>
      </c>
      <c r="F240" s="272" t="n">
        <f aca="false">F239</f>
        <v>0.00206834179388197</v>
      </c>
      <c r="G240" s="272" t="n">
        <f aca="false">G239</f>
        <v>0.00198392311223543</v>
      </c>
      <c r="H240" s="272" t="n">
        <f aca="false">H239</f>
        <v>0.00150055465287016</v>
      </c>
    </row>
    <row r="241" customFormat="false" ht="15" hidden="false" customHeight="false" outlineLevel="0" collapsed="false">
      <c r="A241" s="258" t="n">
        <v>40</v>
      </c>
      <c r="B241" s="270" t="n">
        <f aca="false">B44</f>
        <v>0.00312231067495554</v>
      </c>
      <c r="C241" s="270" t="n">
        <f aca="false">C44</f>
        <v>0.00289865433841133</v>
      </c>
      <c r="D241" s="270" t="n">
        <f aca="false">D44</f>
        <v>0.00283726235469534</v>
      </c>
      <c r="E241" s="270" t="n">
        <f aca="false">E44</f>
        <v>0.00283908880117528</v>
      </c>
      <c r="F241" s="270" t="n">
        <f aca="false">F44</f>
        <v>0.00290590901810379</v>
      </c>
      <c r="G241" s="270" t="n">
        <f aca="false">G44</f>
        <v>0.00295102276602705</v>
      </c>
      <c r="H241" s="270" t="n">
        <f aca="false">H44</f>
        <v>0.00218111656390252</v>
      </c>
    </row>
    <row r="242" customFormat="false" ht="15" hidden="false" customHeight="false" outlineLevel="0" collapsed="false">
      <c r="A242" s="271" t="n">
        <v>41</v>
      </c>
      <c r="B242" s="272" t="n">
        <f aca="false">B241</f>
        <v>0.00312231067495554</v>
      </c>
      <c r="C242" s="272" t="n">
        <f aca="false">C241</f>
        <v>0.00289865433841133</v>
      </c>
      <c r="D242" s="272" t="n">
        <f aca="false">D241</f>
        <v>0.00283726235469534</v>
      </c>
      <c r="E242" s="272" t="n">
        <f aca="false">E241</f>
        <v>0.00283908880117528</v>
      </c>
      <c r="F242" s="272" t="n">
        <f aca="false">F241</f>
        <v>0.00290590901810379</v>
      </c>
      <c r="G242" s="272" t="n">
        <f aca="false">G241</f>
        <v>0.00295102276602705</v>
      </c>
      <c r="H242" s="272" t="n">
        <f aca="false">H241</f>
        <v>0.00218111656390252</v>
      </c>
    </row>
    <row r="243" customFormat="false" ht="15" hidden="false" customHeight="false" outlineLevel="0" collapsed="false">
      <c r="A243" s="258" t="n">
        <v>42</v>
      </c>
      <c r="B243" s="270" t="n">
        <f aca="false">B242</f>
        <v>0.00312231067495554</v>
      </c>
      <c r="C243" s="270" t="n">
        <f aca="false">C242</f>
        <v>0.00289865433841133</v>
      </c>
      <c r="D243" s="270" t="n">
        <f aca="false">D242</f>
        <v>0.00283726235469534</v>
      </c>
      <c r="E243" s="270" t="n">
        <f aca="false">E242</f>
        <v>0.00283908880117528</v>
      </c>
      <c r="F243" s="270" t="n">
        <f aca="false">F242</f>
        <v>0.00290590901810379</v>
      </c>
      <c r="G243" s="270" t="n">
        <f aca="false">G242</f>
        <v>0.00295102276602705</v>
      </c>
      <c r="H243" s="270" t="n">
        <f aca="false">H242</f>
        <v>0.00218111656390252</v>
      </c>
    </row>
    <row r="244" customFormat="false" ht="15" hidden="false" customHeight="false" outlineLevel="0" collapsed="false">
      <c r="A244" s="271" t="n">
        <v>43</v>
      </c>
      <c r="B244" s="272" t="n">
        <f aca="false">B243</f>
        <v>0.00312231067495554</v>
      </c>
      <c r="C244" s="272" t="n">
        <f aca="false">C243</f>
        <v>0.00289865433841133</v>
      </c>
      <c r="D244" s="272" t="n">
        <f aca="false">D243</f>
        <v>0.00283726235469534</v>
      </c>
      <c r="E244" s="272" t="n">
        <f aca="false">E243</f>
        <v>0.00283908880117528</v>
      </c>
      <c r="F244" s="272" t="n">
        <f aca="false">F243</f>
        <v>0.00290590901810379</v>
      </c>
      <c r="G244" s="272" t="n">
        <f aca="false">G243</f>
        <v>0.00295102276602705</v>
      </c>
      <c r="H244" s="272" t="n">
        <f aca="false">H243</f>
        <v>0.00218111656390252</v>
      </c>
    </row>
    <row r="245" customFormat="false" ht="15" hidden="false" customHeight="false" outlineLevel="0" collapsed="false">
      <c r="A245" s="258" t="n">
        <v>44</v>
      </c>
      <c r="B245" s="270" t="n">
        <f aca="false">B244</f>
        <v>0.00312231067495554</v>
      </c>
      <c r="C245" s="270" t="n">
        <f aca="false">C244</f>
        <v>0.00289865433841133</v>
      </c>
      <c r="D245" s="270" t="n">
        <f aca="false">D244</f>
        <v>0.00283726235469534</v>
      </c>
      <c r="E245" s="270" t="n">
        <f aca="false">E244</f>
        <v>0.00283908880117528</v>
      </c>
      <c r="F245" s="270" t="n">
        <f aca="false">F244</f>
        <v>0.00290590901810379</v>
      </c>
      <c r="G245" s="270" t="n">
        <f aca="false">G244</f>
        <v>0.00295102276602705</v>
      </c>
      <c r="H245" s="270" t="n">
        <f aca="false">H244</f>
        <v>0.00218111656390252</v>
      </c>
    </row>
    <row r="246" customFormat="false" ht="15" hidden="false" customHeight="false" outlineLevel="0" collapsed="false">
      <c r="A246" s="271" t="n">
        <v>45</v>
      </c>
      <c r="B246" s="272" t="n">
        <f aca="false">B45</f>
        <v>0.00513577818494035</v>
      </c>
      <c r="C246" s="272" t="n">
        <f aca="false">C45</f>
        <v>0.00486928106179588</v>
      </c>
      <c r="D246" s="272" t="n">
        <f aca="false">D45</f>
        <v>0.00483275954659893</v>
      </c>
      <c r="E246" s="272" t="n">
        <f aca="false">E45</f>
        <v>0.00478434815422351</v>
      </c>
      <c r="F246" s="272" t="n">
        <f aca="false">F45</f>
        <v>0.00472421571416833</v>
      </c>
      <c r="G246" s="272" t="n">
        <f aca="false">G45</f>
        <v>0.00454621887706614</v>
      </c>
      <c r="H246" s="272" t="n">
        <f aca="false">H45</f>
        <v>0.00419263196480938</v>
      </c>
    </row>
    <row r="247" customFormat="false" ht="15" hidden="false" customHeight="false" outlineLevel="0" collapsed="false">
      <c r="A247" s="258" t="n">
        <v>46</v>
      </c>
      <c r="B247" s="270" t="n">
        <f aca="false">B246</f>
        <v>0.00513577818494035</v>
      </c>
      <c r="C247" s="270" t="n">
        <f aca="false">C246</f>
        <v>0.00486928106179588</v>
      </c>
      <c r="D247" s="270" t="n">
        <f aca="false">D246</f>
        <v>0.00483275954659893</v>
      </c>
      <c r="E247" s="270" t="n">
        <f aca="false">E246</f>
        <v>0.00478434815422351</v>
      </c>
      <c r="F247" s="270" t="n">
        <f aca="false">F246</f>
        <v>0.00472421571416833</v>
      </c>
      <c r="G247" s="270" t="n">
        <f aca="false">G246</f>
        <v>0.00454621887706614</v>
      </c>
      <c r="H247" s="270" t="n">
        <f aca="false">H246</f>
        <v>0.00419263196480938</v>
      </c>
    </row>
    <row r="248" customFormat="false" ht="15" hidden="false" customHeight="false" outlineLevel="0" collapsed="false">
      <c r="A248" s="271" t="n">
        <v>47</v>
      </c>
      <c r="B248" s="272" t="n">
        <f aca="false">B247</f>
        <v>0.00513577818494035</v>
      </c>
      <c r="C248" s="272" t="n">
        <f aca="false">C247</f>
        <v>0.00486928106179588</v>
      </c>
      <c r="D248" s="272" t="n">
        <f aca="false">D247</f>
        <v>0.00483275954659893</v>
      </c>
      <c r="E248" s="272" t="n">
        <f aca="false">E247</f>
        <v>0.00478434815422351</v>
      </c>
      <c r="F248" s="272" t="n">
        <f aca="false">F247</f>
        <v>0.00472421571416833</v>
      </c>
      <c r="G248" s="272" t="n">
        <f aca="false">G247</f>
        <v>0.00454621887706614</v>
      </c>
      <c r="H248" s="272" t="n">
        <f aca="false">H247</f>
        <v>0.00419263196480938</v>
      </c>
    </row>
    <row r="249" customFormat="false" ht="15" hidden="false" customHeight="false" outlineLevel="0" collapsed="false">
      <c r="A249" s="258" t="n">
        <v>48</v>
      </c>
      <c r="B249" s="270" t="n">
        <f aca="false">B248</f>
        <v>0.00513577818494035</v>
      </c>
      <c r="C249" s="270" t="n">
        <f aca="false">C248</f>
        <v>0.00486928106179588</v>
      </c>
      <c r="D249" s="270" t="n">
        <f aca="false">D248</f>
        <v>0.00483275954659893</v>
      </c>
      <c r="E249" s="270" t="n">
        <f aca="false">E248</f>
        <v>0.00478434815422351</v>
      </c>
      <c r="F249" s="270" t="n">
        <f aca="false">F248</f>
        <v>0.00472421571416833</v>
      </c>
      <c r="G249" s="270" t="n">
        <f aca="false">G248</f>
        <v>0.00454621887706614</v>
      </c>
      <c r="H249" s="270" t="n">
        <f aca="false">H248</f>
        <v>0.00419263196480938</v>
      </c>
    </row>
    <row r="250" customFormat="false" ht="15" hidden="false" customHeight="false" outlineLevel="0" collapsed="false">
      <c r="A250" s="271" t="n">
        <v>49</v>
      </c>
      <c r="B250" s="272" t="n">
        <f aca="false">B249</f>
        <v>0.00513577818494035</v>
      </c>
      <c r="C250" s="272" t="n">
        <f aca="false">C249</f>
        <v>0.00486928106179588</v>
      </c>
      <c r="D250" s="272" t="n">
        <f aca="false">D249</f>
        <v>0.00483275954659893</v>
      </c>
      <c r="E250" s="272" t="n">
        <f aca="false">E249</f>
        <v>0.00478434815422351</v>
      </c>
      <c r="F250" s="272" t="n">
        <f aca="false">F249</f>
        <v>0.00472421571416833</v>
      </c>
      <c r="G250" s="272" t="n">
        <f aca="false">G249</f>
        <v>0.00454621887706614</v>
      </c>
      <c r="H250" s="272" t="n">
        <f aca="false">H249</f>
        <v>0.00419263196480938</v>
      </c>
    </row>
    <row r="251" customFormat="false" ht="15" hidden="false" customHeight="false" outlineLevel="0" collapsed="false">
      <c r="A251" s="258" t="n">
        <v>50</v>
      </c>
      <c r="B251" s="270" t="n">
        <f aca="false">B46</f>
        <v>0.00853910557748411</v>
      </c>
      <c r="C251" s="270" t="n">
        <f aca="false">C46</f>
        <v>0.00810905744524956</v>
      </c>
      <c r="D251" s="270" t="n">
        <f aca="false">D46</f>
        <v>0.00795907477583123</v>
      </c>
      <c r="E251" s="270" t="n">
        <f aca="false">E46</f>
        <v>0.00767256819170672</v>
      </c>
      <c r="F251" s="270" t="n">
        <f aca="false">F46</f>
        <v>0.00800622934707784</v>
      </c>
      <c r="G251" s="270" t="n">
        <f aca="false">G46</f>
        <v>0.00787626451682656</v>
      </c>
      <c r="H251" s="270" t="n">
        <f aca="false">H46</f>
        <v>0.00650530243519246</v>
      </c>
    </row>
    <row r="252" customFormat="false" ht="15" hidden="false" customHeight="false" outlineLevel="0" collapsed="false">
      <c r="A252" s="271" t="n">
        <v>51</v>
      </c>
      <c r="B252" s="272" t="n">
        <f aca="false">B251</f>
        <v>0.00853910557748411</v>
      </c>
      <c r="C252" s="272" t="n">
        <f aca="false">C251</f>
        <v>0.00810905744524956</v>
      </c>
      <c r="D252" s="272" t="n">
        <f aca="false">D251</f>
        <v>0.00795907477583123</v>
      </c>
      <c r="E252" s="272" t="n">
        <f aca="false">E251</f>
        <v>0.00767256819170672</v>
      </c>
      <c r="F252" s="272" t="n">
        <f aca="false">F251</f>
        <v>0.00800622934707784</v>
      </c>
      <c r="G252" s="272" t="n">
        <f aca="false">G251</f>
        <v>0.00787626451682656</v>
      </c>
      <c r="H252" s="272" t="n">
        <f aca="false">H251</f>
        <v>0.00650530243519246</v>
      </c>
    </row>
    <row r="253" customFormat="false" ht="15" hidden="false" customHeight="false" outlineLevel="0" collapsed="false">
      <c r="A253" s="258" t="n">
        <v>52</v>
      </c>
      <c r="B253" s="270" t="n">
        <f aca="false">B252</f>
        <v>0.00853910557748411</v>
      </c>
      <c r="C253" s="270" t="n">
        <f aca="false">C252</f>
        <v>0.00810905744524956</v>
      </c>
      <c r="D253" s="270" t="n">
        <f aca="false">D252</f>
        <v>0.00795907477583123</v>
      </c>
      <c r="E253" s="270" t="n">
        <f aca="false">E252</f>
        <v>0.00767256819170672</v>
      </c>
      <c r="F253" s="270" t="n">
        <f aca="false">F252</f>
        <v>0.00800622934707784</v>
      </c>
      <c r="G253" s="270" t="n">
        <f aca="false">G252</f>
        <v>0.00787626451682656</v>
      </c>
      <c r="H253" s="270" t="n">
        <f aca="false">H252</f>
        <v>0.00650530243519246</v>
      </c>
    </row>
    <row r="254" customFormat="false" ht="15" hidden="false" customHeight="false" outlineLevel="0" collapsed="false">
      <c r="A254" s="271" t="n">
        <v>53</v>
      </c>
      <c r="B254" s="272" t="n">
        <f aca="false">B253</f>
        <v>0.00853910557748411</v>
      </c>
      <c r="C254" s="272" t="n">
        <f aca="false">C253</f>
        <v>0.00810905744524956</v>
      </c>
      <c r="D254" s="272" t="n">
        <f aca="false">D253</f>
        <v>0.00795907477583123</v>
      </c>
      <c r="E254" s="272" t="n">
        <f aca="false">E253</f>
        <v>0.00767256819170672</v>
      </c>
      <c r="F254" s="272" t="n">
        <f aca="false">F253</f>
        <v>0.00800622934707784</v>
      </c>
      <c r="G254" s="272" t="n">
        <f aca="false">G253</f>
        <v>0.00787626451682656</v>
      </c>
      <c r="H254" s="272" t="n">
        <f aca="false">H253</f>
        <v>0.00650530243519246</v>
      </c>
    </row>
    <row r="255" customFormat="false" ht="15" hidden="false" customHeight="false" outlineLevel="0" collapsed="false">
      <c r="A255" s="258" t="n">
        <v>54</v>
      </c>
      <c r="B255" s="270" t="n">
        <f aca="false">B254</f>
        <v>0.00853910557748411</v>
      </c>
      <c r="C255" s="270" t="n">
        <f aca="false">C254</f>
        <v>0.00810905744524956</v>
      </c>
      <c r="D255" s="270" t="n">
        <f aca="false">D254</f>
        <v>0.00795907477583123</v>
      </c>
      <c r="E255" s="270" t="n">
        <f aca="false">E254</f>
        <v>0.00767256819170672</v>
      </c>
      <c r="F255" s="270" t="n">
        <f aca="false">F254</f>
        <v>0.00800622934707784</v>
      </c>
      <c r="G255" s="270" t="n">
        <f aca="false">G254</f>
        <v>0.00787626451682656</v>
      </c>
      <c r="H255" s="270" t="n">
        <f aca="false">H254</f>
        <v>0.00650530243519246</v>
      </c>
    </row>
    <row r="256" customFormat="false" ht="15" hidden="false" customHeight="false" outlineLevel="0" collapsed="false">
      <c r="A256" s="271" t="n">
        <v>55</v>
      </c>
      <c r="B256" s="272" t="n">
        <f aca="false">B47</f>
        <v>0.0134238161595846</v>
      </c>
      <c r="C256" s="272" t="n">
        <f aca="false">C47</f>
        <v>0.012808356749972</v>
      </c>
      <c r="D256" s="272" t="n">
        <f aca="false">D47</f>
        <v>0.0124742937383925</v>
      </c>
      <c r="E256" s="272" t="n">
        <f aca="false">E47</f>
        <v>0.0123794617347573</v>
      </c>
      <c r="F256" s="272" t="n">
        <f aca="false">F47</f>
        <v>0.0127863883547077</v>
      </c>
      <c r="G256" s="272" t="n">
        <f aca="false">G47</f>
        <v>0.0121268640841631</v>
      </c>
      <c r="H256" s="272" t="n">
        <f aca="false">H47</f>
        <v>0.0104153603463866</v>
      </c>
    </row>
    <row r="257" customFormat="false" ht="15" hidden="false" customHeight="false" outlineLevel="0" collapsed="false">
      <c r="A257" s="258" t="n">
        <v>56</v>
      </c>
      <c r="B257" s="270" t="n">
        <f aca="false">B256</f>
        <v>0.0134238161595846</v>
      </c>
      <c r="C257" s="270" t="n">
        <f aca="false">C256</f>
        <v>0.012808356749972</v>
      </c>
      <c r="D257" s="270" t="n">
        <f aca="false">D256</f>
        <v>0.0124742937383925</v>
      </c>
      <c r="E257" s="270" t="n">
        <f aca="false">E256</f>
        <v>0.0123794617347573</v>
      </c>
      <c r="F257" s="270" t="n">
        <f aca="false">F256</f>
        <v>0.0127863883547077</v>
      </c>
      <c r="G257" s="270" t="n">
        <f aca="false">G256</f>
        <v>0.0121268640841631</v>
      </c>
      <c r="H257" s="270" t="n">
        <f aca="false">H256</f>
        <v>0.0104153603463866</v>
      </c>
    </row>
    <row r="258" customFormat="false" ht="15" hidden="false" customHeight="false" outlineLevel="0" collapsed="false">
      <c r="A258" s="271" t="n">
        <v>57</v>
      </c>
      <c r="B258" s="272" t="n">
        <f aca="false">B257</f>
        <v>0.0134238161595846</v>
      </c>
      <c r="C258" s="272" t="n">
        <f aca="false">C257</f>
        <v>0.012808356749972</v>
      </c>
      <c r="D258" s="272" t="n">
        <f aca="false">D257</f>
        <v>0.0124742937383925</v>
      </c>
      <c r="E258" s="272" t="n">
        <f aca="false">E257</f>
        <v>0.0123794617347573</v>
      </c>
      <c r="F258" s="272" t="n">
        <f aca="false">F257</f>
        <v>0.0127863883547077</v>
      </c>
      <c r="G258" s="272" t="n">
        <f aca="false">G257</f>
        <v>0.0121268640841631</v>
      </c>
      <c r="H258" s="272" t="n">
        <f aca="false">H257</f>
        <v>0.0104153603463866</v>
      </c>
    </row>
    <row r="259" customFormat="false" ht="15" hidden="false" customHeight="false" outlineLevel="0" collapsed="false">
      <c r="A259" s="258" t="n">
        <v>58</v>
      </c>
      <c r="B259" s="270" t="n">
        <f aca="false">B258</f>
        <v>0.0134238161595846</v>
      </c>
      <c r="C259" s="270" t="n">
        <f aca="false">C258</f>
        <v>0.012808356749972</v>
      </c>
      <c r="D259" s="270" t="n">
        <f aca="false">D258</f>
        <v>0.0124742937383925</v>
      </c>
      <c r="E259" s="270" t="n">
        <f aca="false">E258</f>
        <v>0.0123794617347573</v>
      </c>
      <c r="F259" s="270" t="n">
        <f aca="false">F258</f>
        <v>0.0127863883547077</v>
      </c>
      <c r="G259" s="270" t="n">
        <f aca="false">G258</f>
        <v>0.0121268640841631</v>
      </c>
      <c r="H259" s="270" t="n">
        <f aca="false">H258</f>
        <v>0.0104153603463866</v>
      </c>
    </row>
    <row r="260" customFormat="false" ht="15" hidden="false" customHeight="false" outlineLevel="0" collapsed="false">
      <c r="A260" s="271" t="n">
        <v>59</v>
      </c>
      <c r="B260" s="272" t="n">
        <f aca="false">B259</f>
        <v>0.0134238161595846</v>
      </c>
      <c r="C260" s="272" t="n">
        <f aca="false">C259</f>
        <v>0.012808356749972</v>
      </c>
      <c r="D260" s="272" t="n">
        <f aca="false">D259</f>
        <v>0.0124742937383925</v>
      </c>
      <c r="E260" s="272" t="n">
        <f aca="false">E259</f>
        <v>0.0123794617347573</v>
      </c>
      <c r="F260" s="272" t="n">
        <f aca="false">F259</f>
        <v>0.0127863883547077</v>
      </c>
      <c r="G260" s="272" t="n">
        <f aca="false">G259</f>
        <v>0.0121268640841631</v>
      </c>
      <c r="H260" s="272" t="n">
        <f aca="false">H259</f>
        <v>0.0104153603463866</v>
      </c>
    </row>
    <row r="261" customFormat="false" ht="15" hidden="false" customHeight="false" outlineLevel="0" collapsed="false">
      <c r="A261" s="258" t="n">
        <v>60</v>
      </c>
      <c r="B261" s="270" t="n">
        <f aca="false">B48</f>
        <v>0.0204811699032943</v>
      </c>
      <c r="C261" s="270" t="n">
        <f aca="false">C48</f>
        <v>0.0194365551210759</v>
      </c>
      <c r="D261" s="270" t="n">
        <f aca="false">D48</f>
        <v>0.0195179025676549</v>
      </c>
      <c r="E261" s="270" t="n">
        <f aca="false">E48</f>
        <v>0.0189155358879096</v>
      </c>
      <c r="F261" s="270" t="n">
        <f aca="false">F48</f>
        <v>0.0198786101834504</v>
      </c>
      <c r="G261" s="270" t="n">
        <f aca="false">G48</f>
        <v>0.0187741669534053</v>
      </c>
      <c r="H261" s="270" t="n">
        <f aca="false">H48</f>
        <v>0.0161113962466249</v>
      </c>
    </row>
    <row r="262" customFormat="false" ht="15" hidden="false" customHeight="false" outlineLevel="0" collapsed="false">
      <c r="A262" s="271" t="n">
        <v>61</v>
      </c>
      <c r="B262" s="272" t="n">
        <f aca="false">B261</f>
        <v>0.0204811699032943</v>
      </c>
      <c r="C262" s="272" t="n">
        <f aca="false">C261</f>
        <v>0.0194365551210759</v>
      </c>
      <c r="D262" s="272" t="n">
        <f aca="false">D261</f>
        <v>0.0195179025676549</v>
      </c>
      <c r="E262" s="272" t="n">
        <f aca="false">E261</f>
        <v>0.0189155358879096</v>
      </c>
      <c r="F262" s="272" t="n">
        <f aca="false">F261</f>
        <v>0.0198786101834504</v>
      </c>
      <c r="G262" s="272" t="n">
        <f aca="false">G261</f>
        <v>0.0187741669534053</v>
      </c>
      <c r="H262" s="272" t="n">
        <f aca="false">H261</f>
        <v>0.0161113962466249</v>
      </c>
    </row>
    <row r="263" customFormat="false" ht="15" hidden="false" customHeight="false" outlineLevel="0" collapsed="false">
      <c r="A263" s="258" t="n">
        <v>62</v>
      </c>
      <c r="B263" s="270" t="n">
        <f aca="false">B262</f>
        <v>0.0204811699032943</v>
      </c>
      <c r="C263" s="270" t="n">
        <f aca="false">C262</f>
        <v>0.0194365551210759</v>
      </c>
      <c r="D263" s="270" t="n">
        <f aca="false">D262</f>
        <v>0.0195179025676549</v>
      </c>
      <c r="E263" s="270" t="n">
        <f aca="false">E262</f>
        <v>0.0189155358879096</v>
      </c>
      <c r="F263" s="270" t="n">
        <f aca="false">F262</f>
        <v>0.0198786101834504</v>
      </c>
      <c r="G263" s="270" t="n">
        <f aca="false">G262</f>
        <v>0.0187741669534053</v>
      </c>
      <c r="H263" s="270" t="n">
        <f aca="false">H262</f>
        <v>0.0161113962466249</v>
      </c>
    </row>
    <row r="264" customFormat="false" ht="15" hidden="false" customHeight="false" outlineLevel="0" collapsed="false">
      <c r="A264" s="271" t="n">
        <v>63</v>
      </c>
      <c r="B264" s="272" t="n">
        <f aca="false">B263</f>
        <v>0.0204811699032943</v>
      </c>
      <c r="C264" s="272" t="n">
        <f aca="false">C263</f>
        <v>0.0194365551210759</v>
      </c>
      <c r="D264" s="272" t="n">
        <f aca="false">D263</f>
        <v>0.0195179025676549</v>
      </c>
      <c r="E264" s="272" t="n">
        <f aca="false">E263</f>
        <v>0.0189155358879096</v>
      </c>
      <c r="F264" s="272" t="n">
        <f aca="false">F263</f>
        <v>0.0198786101834504</v>
      </c>
      <c r="G264" s="272" t="n">
        <f aca="false">G263</f>
        <v>0.0187741669534053</v>
      </c>
      <c r="H264" s="272" t="n">
        <f aca="false">H263</f>
        <v>0.0161113962466249</v>
      </c>
    </row>
    <row r="265" customFormat="false" ht="15" hidden="false" customHeight="false" outlineLevel="0" collapsed="false">
      <c r="A265" s="258" t="n">
        <v>64</v>
      </c>
      <c r="B265" s="270" t="n">
        <f aca="false">B264</f>
        <v>0.0204811699032943</v>
      </c>
      <c r="C265" s="270" t="n">
        <f aca="false">C264</f>
        <v>0.0194365551210759</v>
      </c>
      <c r="D265" s="270" t="n">
        <f aca="false">D264</f>
        <v>0.0195179025676549</v>
      </c>
      <c r="E265" s="270" t="n">
        <f aca="false">E264</f>
        <v>0.0189155358879096</v>
      </c>
      <c r="F265" s="270" t="n">
        <f aca="false">F264</f>
        <v>0.0198786101834504</v>
      </c>
      <c r="G265" s="270" t="n">
        <f aca="false">G264</f>
        <v>0.0187741669534053</v>
      </c>
      <c r="H265" s="270" t="n">
        <f aca="false">H264</f>
        <v>0.0161113962466249</v>
      </c>
    </row>
    <row r="266" customFormat="false" ht="15" hidden="false" customHeight="false" outlineLevel="0" collapsed="false">
      <c r="A266" s="271" t="n">
        <v>65</v>
      </c>
      <c r="B266" s="272" t="n">
        <f aca="false">B49</f>
        <v>0.0304615945995256</v>
      </c>
      <c r="C266" s="272" t="n">
        <f aca="false">C49</f>
        <v>0.0288753137832465</v>
      </c>
      <c r="D266" s="272" t="n">
        <f aca="false">D49</f>
        <v>0.0288110354038778</v>
      </c>
      <c r="E266" s="272" t="n">
        <f aca="false">E49</f>
        <v>0.0277413826072792</v>
      </c>
      <c r="F266" s="272" t="n">
        <f aca="false">F49</f>
        <v>0.0296389657914981</v>
      </c>
      <c r="G266" s="272" t="n">
        <f aca="false">G49</f>
        <v>0.0280480355454846</v>
      </c>
      <c r="H266" s="272" t="n">
        <f aca="false">H49</f>
        <v>0.0229078636158282</v>
      </c>
    </row>
    <row r="267" customFormat="false" ht="15" hidden="false" customHeight="false" outlineLevel="0" collapsed="false">
      <c r="A267" s="258" t="n">
        <v>66</v>
      </c>
      <c r="B267" s="270" t="n">
        <f aca="false">B266</f>
        <v>0.0304615945995256</v>
      </c>
      <c r="C267" s="270" t="n">
        <f aca="false">C266</f>
        <v>0.0288753137832465</v>
      </c>
      <c r="D267" s="270" t="n">
        <f aca="false">D266</f>
        <v>0.0288110354038778</v>
      </c>
      <c r="E267" s="270" t="n">
        <f aca="false">E266</f>
        <v>0.0277413826072792</v>
      </c>
      <c r="F267" s="270" t="n">
        <f aca="false">F266</f>
        <v>0.0296389657914981</v>
      </c>
      <c r="G267" s="270" t="n">
        <f aca="false">G266</f>
        <v>0.0280480355454846</v>
      </c>
      <c r="H267" s="270" t="n">
        <f aca="false">H266</f>
        <v>0.0229078636158282</v>
      </c>
    </row>
    <row r="268" customFormat="false" ht="15" hidden="false" customHeight="false" outlineLevel="0" collapsed="false">
      <c r="A268" s="271" t="n">
        <v>67</v>
      </c>
      <c r="B268" s="272" t="n">
        <f aca="false">B267</f>
        <v>0.0304615945995256</v>
      </c>
      <c r="C268" s="272" t="n">
        <f aca="false">C267</f>
        <v>0.0288753137832465</v>
      </c>
      <c r="D268" s="272" t="n">
        <f aca="false">D267</f>
        <v>0.0288110354038778</v>
      </c>
      <c r="E268" s="272" t="n">
        <f aca="false">E267</f>
        <v>0.0277413826072792</v>
      </c>
      <c r="F268" s="272" t="n">
        <f aca="false">F267</f>
        <v>0.0296389657914981</v>
      </c>
      <c r="G268" s="272" t="n">
        <f aca="false">G267</f>
        <v>0.0280480355454846</v>
      </c>
      <c r="H268" s="272" t="n">
        <f aca="false">H267</f>
        <v>0.0229078636158282</v>
      </c>
    </row>
    <row r="269" customFormat="false" ht="15" hidden="false" customHeight="false" outlineLevel="0" collapsed="false">
      <c r="A269" s="258" t="n">
        <v>68</v>
      </c>
      <c r="B269" s="270" t="n">
        <f aca="false">B268</f>
        <v>0.0304615945995256</v>
      </c>
      <c r="C269" s="270" t="n">
        <f aca="false">C268</f>
        <v>0.0288753137832465</v>
      </c>
      <c r="D269" s="270" t="n">
        <f aca="false">D268</f>
        <v>0.0288110354038778</v>
      </c>
      <c r="E269" s="270" t="n">
        <f aca="false">E268</f>
        <v>0.0277413826072792</v>
      </c>
      <c r="F269" s="270" t="n">
        <f aca="false">F268</f>
        <v>0.0296389657914981</v>
      </c>
      <c r="G269" s="270" t="n">
        <f aca="false">G268</f>
        <v>0.0280480355454846</v>
      </c>
      <c r="H269" s="270" t="n">
        <f aca="false">H268</f>
        <v>0.0229078636158282</v>
      </c>
    </row>
    <row r="270" customFormat="false" ht="15" hidden="false" customHeight="false" outlineLevel="0" collapsed="false">
      <c r="A270" s="271" t="n">
        <v>69</v>
      </c>
      <c r="B270" s="272" t="n">
        <f aca="false">B269</f>
        <v>0.0304615945995256</v>
      </c>
      <c r="C270" s="272" t="n">
        <f aca="false">C269</f>
        <v>0.0288753137832465</v>
      </c>
      <c r="D270" s="272" t="n">
        <f aca="false">D269</f>
        <v>0.0288110354038778</v>
      </c>
      <c r="E270" s="272" t="n">
        <f aca="false">E269</f>
        <v>0.0277413826072792</v>
      </c>
      <c r="F270" s="272" t="n">
        <f aca="false">F269</f>
        <v>0.0296389657914981</v>
      </c>
      <c r="G270" s="272" t="n">
        <f aca="false">G269</f>
        <v>0.0280480355454846</v>
      </c>
      <c r="H270" s="272" t="n">
        <f aca="false">H269</f>
        <v>0.0229078636158282</v>
      </c>
    </row>
    <row r="271" customFormat="false" ht="15" hidden="false" customHeight="false" outlineLevel="0" collapsed="false">
      <c r="A271" s="258" t="n">
        <v>70</v>
      </c>
      <c r="B271" s="270" t="n">
        <f aca="false">B50</f>
        <v>0.0473945953688659</v>
      </c>
      <c r="C271" s="270" t="n">
        <f aca="false">C50</f>
        <v>0.0451948464410764</v>
      </c>
      <c r="D271" s="270" t="n">
        <f aca="false">D50</f>
        <v>0.0441020475473111</v>
      </c>
      <c r="E271" s="270" t="n">
        <f aca="false">E50</f>
        <v>0.0423297086422601</v>
      </c>
      <c r="F271" s="270" t="n">
        <f aca="false">F50</f>
        <v>0.0439620488006945</v>
      </c>
      <c r="G271" s="270" t="n">
        <f aca="false">G50</f>
        <v>0.0408055915364232</v>
      </c>
      <c r="H271" s="270" t="n">
        <f aca="false">H50</f>
        <v>0.0329585237373352</v>
      </c>
    </row>
    <row r="272" customFormat="false" ht="15" hidden="false" customHeight="false" outlineLevel="0" collapsed="false">
      <c r="A272" s="271" t="n">
        <v>71</v>
      </c>
      <c r="B272" s="272" t="n">
        <f aca="false">B271</f>
        <v>0.0473945953688659</v>
      </c>
      <c r="C272" s="272" t="n">
        <f aca="false">C271</f>
        <v>0.0451948464410764</v>
      </c>
      <c r="D272" s="272" t="n">
        <f aca="false">D271</f>
        <v>0.0441020475473111</v>
      </c>
      <c r="E272" s="272" t="n">
        <f aca="false">E271</f>
        <v>0.0423297086422601</v>
      </c>
      <c r="F272" s="272" t="n">
        <f aca="false">F271</f>
        <v>0.0439620488006945</v>
      </c>
      <c r="G272" s="272" t="n">
        <f aca="false">G271</f>
        <v>0.0408055915364232</v>
      </c>
      <c r="H272" s="272" t="n">
        <f aca="false">H271</f>
        <v>0.0329585237373352</v>
      </c>
    </row>
    <row r="273" customFormat="false" ht="15" hidden="false" customHeight="false" outlineLevel="0" collapsed="false">
      <c r="A273" s="258" t="n">
        <v>72</v>
      </c>
      <c r="B273" s="270" t="n">
        <f aca="false">B272</f>
        <v>0.0473945953688659</v>
      </c>
      <c r="C273" s="270" t="n">
        <f aca="false">C272</f>
        <v>0.0451948464410764</v>
      </c>
      <c r="D273" s="270" t="n">
        <f aca="false">D272</f>
        <v>0.0441020475473111</v>
      </c>
      <c r="E273" s="270" t="n">
        <f aca="false">E272</f>
        <v>0.0423297086422601</v>
      </c>
      <c r="F273" s="270" t="n">
        <f aca="false">F272</f>
        <v>0.0439620488006945</v>
      </c>
      <c r="G273" s="270" t="n">
        <f aca="false">G272</f>
        <v>0.0408055915364232</v>
      </c>
      <c r="H273" s="270" t="n">
        <f aca="false">H272</f>
        <v>0.0329585237373352</v>
      </c>
    </row>
    <row r="274" customFormat="false" ht="15" hidden="false" customHeight="false" outlineLevel="0" collapsed="false">
      <c r="A274" s="271" t="n">
        <v>73</v>
      </c>
      <c r="B274" s="272" t="n">
        <f aca="false">B273</f>
        <v>0.0473945953688659</v>
      </c>
      <c r="C274" s="272" t="n">
        <f aca="false">C273</f>
        <v>0.0451948464410764</v>
      </c>
      <c r="D274" s="272" t="n">
        <f aca="false">D273</f>
        <v>0.0441020475473111</v>
      </c>
      <c r="E274" s="272" t="n">
        <f aca="false">E273</f>
        <v>0.0423297086422601</v>
      </c>
      <c r="F274" s="272" t="n">
        <f aca="false">F273</f>
        <v>0.0439620488006945</v>
      </c>
      <c r="G274" s="272" t="n">
        <f aca="false">G273</f>
        <v>0.0408055915364232</v>
      </c>
      <c r="H274" s="272" t="n">
        <f aca="false">H273</f>
        <v>0.0329585237373352</v>
      </c>
    </row>
    <row r="275" customFormat="false" ht="15" hidden="false" customHeight="false" outlineLevel="0" collapsed="false">
      <c r="A275" s="258" t="n">
        <v>74</v>
      </c>
      <c r="B275" s="270" t="n">
        <f aca="false">B274</f>
        <v>0.0473945953688659</v>
      </c>
      <c r="C275" s="270" t="n">
        <f aca="false">C274</f>
        <v>0.0451948464410764</v>
      </c>
      <c r="D275" s="270" t="n">
        <f aca="false">D274</f>
        <v>0.0441020475473111</v>
      </c>
      <c r="E275" s="270" t="n">
        <f aca="false">E274</f>
        <v>0.0423297086422601</v>
      </c>
      <c r="F275" s="270" t="n">
        <f aca="false">F274</f>
        <v>0.0439620488006945</v>
      </c>
      <c r="G275" s="270" t="n">
        <f aca="false">G274</f>
        <v>0.0408055915364232</v>
      </c>
      <c r="H275" s="270" t="n">
        <f aca="false">H274</f>
        <v>0.0329585237373352</v>
      </c>
    </row>
    <row r="276" customFormat="false" ht="15" hidden="false" customHeight="false" outlineLevel="0" collapsed="false">
      <c r="A276" s="271" t="n">
        <v>75</v>
      </c>
      <c r="B276" s="272" t="n">
        <f aca="false">B51</f>
        <v>0.0711893532687773</v>
      </c>
      <c r="C276" s="272" t="n">
        <f aca="false">C51</f>
        <v>0.0678057958251091</v>
      </c>
      <c r="D276" s="272" t="n">
        <f aca="false">D51</f>
        <v>0.0660874100375845</v>
      </c>
      <c r="E276" s="272" t="n">
        <f aca="false">E51</f>
        <v>0.0656027225774533</v>
      </c>
      <c r="F276" s="272" t="n">
        <f aca="false">F51</f>
        <v>0.0685382323881406</v>
      </c>
      <c r="G276" s="272" t="n">
        <f aca="false">G51</f>
        <v>0.0643944329286349</v>
      </c>
      <c r="H276" s="272" t="n">
        <f aca="false">H51</f>
        <v>0.0582576377614684</v>
      </c>
    </row>
    <row r="277" customFormat="false" ht="15" hidden="false" customHeight="false" outlineLevel="0" collapsed="false">
      <c r="A277" s="258" t="n">
        <v>76</v>
      </c>
      <c r="B277" s="270" t="n">
        <f aca="false">B276</f>
        <v>0.0711893532687773</v>
      </c>
      <c r="C277" s="270" t="n">
        <f aca="false">C276</f>
        <v>0.0678057958251091</v>
      </c>
      <c r="D277" s="270" t="n">
        <f aca="false">D276</f>
        <v>0.0660874100375845</v>
      </c>
      <c r="E277" s="270" t="n">
        <f aca="false">E276</f>
        <v>0.0656027225774533</v>
      </c>
      <c r="F277" s="270" t="n">
        <f aca="false">F276</f>
        <v>0.0685382323881406</v>
      </c>
      <c r="G277" s="270" t="n">
        <f aca="false">G276</f>
        <v>0.0643944329286349</v>
      </c>
      <c r="H277" s="270" t="n">
        <f aca="false">H276</f>
        <v>0.0582576377614684</v>
      </c>
    </row>
    <row r="278" customFormat="false" ht="15" hidden="false" customHeight="false" outlineLevel="0" collapsed="false">
      <c r="A278" s="271" t="n">
        <v>77</v>
      </c>
      <c r="B278" s="272" t="n">
        <f aca="false">B277</f>
        <v>0.0711893532687773</v>
      </c>
      <c r="C278" s="272" t="n">
        <f aca="false">C277</f>
        <v>0.0678057958251091</v>
      </c>
      <c r="D278" s="272" t="n">
        <f aca="false">D277</f>
        <v>0.0660874100375845</v>
      </c>
      <c r="E278" s="272" t="n">
        <f aca="false">E277</f>
        <v>0.0656027225774533</v>
      </c>
      <c r="F278" s="272" t="n">
        <f aca="false">F277</f>
        <v>0.0685382323881406</v>
      </c>
      <c r="G278" s="272" t="n">
        <f aca="false">G277</f>
        <v>0.0643944329286349</v>
      </c>
      <c r="H278" s="272" t="n">
        <f aca="false">H277</f>
        <v>0.0582576377614684</v>
      </c>
    </row>
    <row r="279" customFormat="false" ht="15" hidden="false" customHeight="false" outlineLevel="0" collapsed="false">
      <c r="A279" s="258" t="n">
        <v>78</v>
      </c>
      <c r="B279" s="270" t="n">
        <f aca="false">B278</f>
        <v>0.0711893532687773</v>
      </c>
      <c r="C279" s="270" t="n">
        <f aca="false">C278</f>
        <v>0.0678057958251091</v>
      </c>
      <c r="D279" s="270" t="n">
        <f aca="false">D278</f>
        <v>0.0660874100375845</v>
      </c>
      <c r="E279" s="270" t="n">
        <f aca="false">E278</f>
        <v>0.0656027225774533</v>
      </c>
      <c r="F279" s="270" t="n">
        <f aca="false">F278</f>
        <v>0.0685382323881406</v>
      </c>
      <c r="G279" s="270" t="n">
        <f aca="false">G278</f>
        <v>0.0643944329286349</v>
      </c>
      <c r="H279" s="270" t="n">
        <f aca="false">H278</f>
        <v>0.0582576377614684</v>
      </c>
    </row>
    <row r="280" customFormat="false" ht="15" hidden="false" customHeight="false" outlineLevel="0" collapsed="false">
      <c r="A280" s="271" t="n">
        <v>79</v>
      </c>
      <c r="B280" s="272" t="n">
        <f aca="false">B279</f>
        <v>0.0711893532687773</v>
      </c>
      <c r="C280" s="272" t="n">
        <f aca="false">C279</f>
        <v>0.0678057958251091</v>
      </c>
      <c r="D280" s="272" t="n">
        <f aca="false">D279</f>
        <v>0.0660874100375845</v>
      </c>
      <c r="E280" s="272" t="n">
        <f aca="false">E279</f>
        <v>0.0656027225774533</v>
      </c>
      <c r="F280" s="272" t="n">
        <f aca="false">F279</f>
        <v>0.0685382323881406</v>
      </c>
      <c r="G280" s="272" t="n">
        <f aca="false">G279</f>
        <v>0.0643944329286349</v>
      </c>
      <c r="H280" s="272" t="n">
        <f aca="false">H279</f>
        <v>0.0582576377614684</v>
      </c>
    </row>
    <row r="281" customFormat="false" ht="15" hidden="false" customHeight="false" outlineLevel="0" collapsed="false">
      <c r="A281" s="258" t="n">
        <v>80</v>
      </c>
      <c r="B281" s="270" t="n">
        <f aca="false">B52</f>
        <v>0.121911661128309</v>
      </c>
      <c r="C281" s="270" t="n">
        <f aca="false">C52</f>
        <v>0.116614253281953</v>
      </c>
      <c r="D281" s="270" t="n">
        <f aca="false">D52</f>
        <v>0.114136344920411</v>
      </c>
      <c r="E281" s="270" t="n">
        <f aca="false">E52</f>
        <v>0.111218408842138</v>
      </c>
      <c r="F281" s="270" t="n">
        <f aca="false">F52</f>
        <v>0.11829202580764</v>
      </c>
      <c r="G281" s="270" t="n">
        <f aca="false">G52</f>
        <v>0.107908960001523</v>
      </c>
      <c r="H281" s="270" t="n">
        <f aca="false">H52</f>
        <v>0.0911194939000903</v>
      </c>
    </row>
    <row r="282" customFormat="false" ht="15" hidden="false" customHeight="false" outlineLevel="0" collapsed="false">
      <c r="A282" s="271" t="n">
        <v>81</v>
      </c>
      <c r="B282" s="272" t="n">
        <f aca="false">B281</f>
        <v>0.121911661128309</v>
      </c>
      <c r="C282" s="272" t="n">
        <f aca="false">C281</f>
        <v>0.116614253281953</v>
      </c>
      <c r="D282" s="272" t="n">
        <f aca="false">D281</f>
        <v>0.114136344920411</v>
      </c>
      <c r="E282" s="272" t="n">
        <f aca="false">E281</f>
        <v>0.111218408842138</v>
      </c>
      <c r="F282" s="272" t="n">
        <f aca="false">F281</f>
        <v>0.11829202580764</v>
      </c>
      <c r="G282" s="272" t="n">
        <f aca="false">G281</f>
        <v>0.107908960001523</v>
      </c>
      <c r="H282" s="272" t="n">
        <f aca="false">H281</f>
        <v>0.0911194939000903</v>
      </c>
    </row>
    <row r="283" customFormat="false" ht="15" hidden="false" customHeight="false" outlineLevel="0" collapsed="false">
      <c r="A283" s="258" t="n">
        <v>82</v>
      </c>
      <c r="B283" s="270" t="n">
        <f aca="false">B282</f>
        <v>0.121911661128309</v>
      </c>
      <c r="C283" s="270" t="n">
        <f aca="false">C282</f>
        <v>0.116614253281953</v>
      </c>
      <c r="D283" s="270" t="n">
        <f aca="false">D282</f>
        <v>0.114136344920411</v>
      </c>
      <c r="E283" s="270" t="n">
        <f aca="false">E282</f>
        <v>0.111218408842138</v>
      </c>
      <c r="F283" s="270" t="n">
        <f aca="false">F282</f>
        <v>0.11829202580764</v>
      </c>
      <c r="G283" s="270" t="n">
        <f aca="false">G282</f>
        <v>0.107908960001523</v>
      </c>
      <c r="H283" s="270" t="n">
        <f aca="false">H282</f>
        <v>0.0911194939000903</v>
      </c>
    </row>
    <row r="284" customFormat="false" ht="15" hidden="false" customHeight="false" outlineLevel="0" collapsed="false">
      <c r="A284" s="271" t="n">
        <v>83</v>
      </c>
      <c r="B284" s="272" t="n">
        <f aca="false">B283</f>
        <v>0.121911661128309</v>
      </c>
      <c r="C284" s="272" t="n">
        <f aca="false">C283</f>
        <v>0.116614253281953</v>
      </c>
      <c r="D284" s="272" t="n">
        <f aca="false">D283</f>
        <v>0.114136344920411</v>
      </c>
      <c r="E284" s="272" t="n">
        <f aca="false">E283</f>
        <v>0.111218408842138</v>
      </c>
      <c r="F284" s="272" t="n">
        <f aca="false">F283</f>
        <v>0.11829202580764</v>
      </c>
      <c r="G284" s="272" t="n">
        <f aca="false">G283</f>
        <v>0.107908960001523</v>
      </c>
      <c r="H284" s="272" t="n">
        <f aca="false">H283</f>
        <v>0.0911194939000903</v>
      </c>
    </row>
    <row r="285" customFormat="false" ht="15" hidden="false" customHeight="false" outlineLevel="0" collapsed="false">
      <c r="A285" s="258" t="n">
        <v>84</v>
      </c>
      <c r="B285" s="270" t="n">
        <f aca="false">B284</f>
        <v>0.121911661128309</v>
      </c>
      <c r="C285" s="270" t="n">
        <f aca="false">C284</f>
        <v>0.116614253281953</v>
      </c>
      <c r="D285" s="270" t="n">
        <f aca="false">D284</f>
        <v>0.114136344920411</v>
      </c>
      <c r="E285" s="270" t="n">
        <f aca="false">E284</f>
        <v>0.111218408842138</v>
      </c>
      <c r="F285" s="270" t="n">
        <f aca="false">F284</f>
        <v>0.11829202580764</v>
      </c>
      <c r="G285" s="270" t="n">
        <f aca="false">G284</f>
        <v>0.107908960001523</v>
      </c>
      <c r="H285" s="270" t="n">
        <f aca="false">H284</f>
        <v>0.0911194939000903</v>
      </c>
    </row>
    <row r="286" customFormat="false" ht="15" hidden="false" customHeight="false" outlineLevel="0" collapsed="false">
      <c r="A286" s="271" t="n">
        <v>85</v>
      </c>
      <c r="B286" s="272" t="n">
        <f aca="false">B53</f>
        <v>0.179293636981935</v>
      </c>
      <c r="C286" s="272" t="n">
        <f aca="false">C53</f>
        <v>0.168582778632401</v>
      </c>
      <c r="D286" s="272" t="n">
        <f aca="false">D53</f>
        <v>0.165250577135993</v>
      </c>
      <c r="E286" s="272" t="n">
        <f aca="false">E53</f>
        <v>0.160059445704904</v>
      </c>
      <c r="F286" s="272" t="n">
        <f aca="false">F53</f>
        <v>0.176486384807018</v>
      </c>
      <c r="G286" s="272" t="n">
        <f aca="false">G53</f>
        <v>0.162715093620593</v>
      </c>
      <c r="H286" s="272" t="n">
        <f aca="false">H53</f>
        <v>0.166287852831291</v>
      </c>
    </row>
    <row r="287" customFormat="false" ht="15" hidden="false" customHeight="false" outlineLevel="0" collapsed="false">
      <c r="A287" s="258" t="n">
        <v>86</v>
      </c>
      <c r="B287" s="270" t="n">
        <f aca="false">B286</f>
        <v>0.179293636981935</v>
      </c>
      <c r="C287" s="270" t="n">
        <f aca="false">C286</f>
        <v>0.168582778632401</v>
      </c>
      <c r="D287" s="270" t="n">
        <f aca="false">D286</f>
        <v>0.165250577135993</v>
      </c>
      <c r="E287" s="270" t="n">
        <f aca="false">E286</f>
        <v>0.160059445704904</v>
      </c>
      <c r="F287" s="270" t="n">
        <f aca="false">F286</f>
        <v>0.176486384807018</v>
      </c>
      <c r="G287" s="270" t="n">
        <f aca="false">G286</f>
        <v>0.162715093620593</v>
      </c>
      <c r="H287" s="270" t="n">
        <f aca="false">H286</f>
        <v>0.166287852831291</v>
      </c>
    </row>
    <row r="288" customFormat="false" ht="15" hidden="false" customHeight="false" outlineLevel="0" collapsed="false">
      <c r="A288" s="271" t="n">
        <v>87</v>
      </c>
      <c r="B288" s="272" t="n">
        <f aca="false">B287</f>
        <v>0.179293636981935</v>
      </c>
      <c r="C288" s="272" t="n">
        <f aca="false">C287</f>
        <v>0.168582778632401</v>
      </c>
      <c r="D288" s="272" t="n">
        <f aca="false">D287</f>
        <v>0.165250577135993</v>
      </c>
      <c r="E288" s="272" t="n">
        <f aca="false">E287</f>
        <v>0.160059445704904</v>
      </c>
      <c r="F288" s="272" t="n">
        <f aca="false">F287</f>
        <v>0.176486384807018</v>
      </c>
      <c r="G288" s="272" t="n">
        <f aca="false">G287</f>
        <v>0.162715093620593</v>
      </c>
      <c r="H288" s="272" t="n">
        <f aca="false">H287</f>
        <v>0.166287852831291</v>
      </c>
    </row>
    <row r="289" customFormat="false" ht="15" hidden="false" customHeight="false" outlineLevel="0" collapsed="false">
      <c r="A289" s="258" t="n">
        <v>88</v>
      </c>
      <c r="B289" s="270" t="n">
        <f aca="false">B288</f>
        <v>0.179293636981935</v>
      </c>
      <c r="C289" s="270" t="n">
        <f aca="false">C288</f>
        <v>0.168582778632401</v>
      </c>
      <c r="D289" s="270" t="n">
        <f aca="false">D288</f>
        <v>0.165250577135993</v>
      </c>
      <c r="E289" s="270" t="n">
        <f aca="false">E288</f>
        <v>0.160059445704904</v>
      </c>
      <c r="F289" s="270" t="n">
        <f aca="false">F288</f>
        <v>0.176486384807018</v>
      </c>
      <c r="G289" s="270" t="n">
        <f aca="false">G288</f>
        <v>0.162715093620593</v>
      </c>
      <c r="H289" s="270" t="n">
        <f aca="false">H288</f>
        <v>0.166287852831291</v>
      </c>
    </row>
    <row r="290" customFormat="false" ht="15" hidden="false" customHeight="false" outlineLevel="0" collapsed="false">
      <c r="A290" s="271" t="n">
        <v>89</v>
      </c>
      <c r="B290" s="272" t="n">
        <f aca="false">B289</f>
        <v>0.179293636981935</v>
      </c>
      <c r="C290" s="272" t="n">
        <f aca="false">C289</f>
        <v>0.168582778632401</v>
      </c>
      <c r="D290" s="272" t="n">
        <f aca="false">D289</f>
        <v>0.165250577135993</v>
      </c>
      <c r="E290" s="272" t="n">
        <f aca="false">E289</f>
        <v>0.160059445704904</v>
      </c>
      <c r="F290" s="272" t="n">
        <f aca="false">F289</f>
        <v>0.176486384807018</v>
      </c>
      <c r="G290" s="272" t="n">
        <f aca="false">G289</f>
        <v>0.162715093620593</v>
      </c>
      <c r="H290" s="272" t="n">
        <f aca="false">H289</f>
        <v>0.166287852831291</v>
      </c>
    </row>
    <row r="291" customFormat="false" ht="15" hidden="false" customHeight="false" outlineLevel="0" collapsed="false">
      <c r="A291" s="258" t="n">
        <v>90</v>
      </c>
      <c r="B291" s="270" t="n">
        <f aca="false">B54</f>
        <v>0.237794525381946</v>
      </c>
      <c r="C291" s="270" t="n">
        <f aca="false">C54</f>
        <v>0.224018868902673</v>
      </c>
      <c r="D291" s="270" t="n">
        <f aca="false">D54</f>
        <v>0.219722380737691</v>
      </c>
      <c r="E291" s="270" t="n">
        <f aca="false">E54</f>
        <v>0.213018758429084</v>
      </c>
      <c r="F291" s="270" t="n">
        <f aca="false">F54</f>
        <v>0.234189124348735</v>
      </c>
      <c r="G291" s="270" t="n">
        <f aca="false">G54</f>
        <v>0.216449720257041</v>
      </c>
      <c r="H291" s="270" t="n">
        <f aca="false">H54</f>
        <v>0.221060379029782</v>
      </c>
    </row>
    <row r="292" customFormat="false" ht="15" hidden="false" customHeight="false" outlineLevel="0" collapsed="false">
      <c r="A292" s="271" t="n">
        <v>91</v>
      </c>
      <c r="B292" s="272" t="n">
        <f aca="false">B291</f>
        <v>0.237794525381946</v>
      </c>
      <c r="C292" s="272" t="n">
        <f aca="false">C291</f>
        <v>0.224018868902673</v>
      </c>
      <c r="D292" s="272" t="n">
        <f aca="false">D291</f>
        <v>0.219722380737691</v>
      </c>
      <c r="E292" s="272" t="n">
        <f aca="false">E291</f>
        <v>0.213018758429084</v>
      </c>
      <c r="F292" s="272" t="n">
        <f aca="false">F291</f>
        <v>0.234189124348735</v>
      </c>
      <c r="G292" s="272" t="n">
        <f aca="false">G291</f>
        <v>0.216449720257041</v>
      </c>
      <c r="H292" s="272" t="n">
        <f aca="false">H291</f>
        <v>0.221060379029782</v>
      </c>
    </row>
    <row r="293" customFormat="false" ht="15" hidden="false" customHeight="false" outlineLevel="0" collapsed="false">
      <c r="A293" s="258" t="n">
        <v>92</v>
      </c>
      <c r="B293" s="270" t="n">
        <f aca="false">B292</f>
        <v>0.237794525381946</v>
      </c>
      <c r="C293" s="270" t="n">
        <f aca="false">C292</f>
        <v>0.224018868902673</v>
      </c>
      <c r="D293" s="270" t="n">
        <f aca="false">D292</f>
        <v>0.219722380737691</v>
      </c>
      <c r="E293" s="270" t="n">
        <f aca="false">E292</f>
        <v>0.213018758429084</v>
      </c>
      <c r="F293" s="270" t="n">
        <f aca="false">F292</f>
        <v>0.234189124348735</v>
      </c>
      <c r="G293" s="270" t="n">
        <f aca="false">G292</f>
        <v>0.216449720257041</v>
      </c>
      <c r="H293" s="270" t="n">
        <f aca="false">H292</f>
        <v>0.221060379029782</v>
      </c>
    </row>
    <row r="294" customFormat="false" ht="15" hidden="false" customHeight="false" outlineLevel="0" collapsed="false">
      <c r="A294" s="271" t="n">
        <v>93</v>
      </c>
      <c r="B294" s="272" t="n">
        <f aca="false">B293</f>
        <v>0.237794525381946</v>
      </c>
      <c r="C294" s="272" t="n">
        <f aca="false">C293</f>
        <v>0.224018868902673</v>
      </c>
      <c r="D294" s="272" t="n">
        <f aca="false">D293</f>
        <v>0.219722380737691</v>
      </c>
      <c r="E294" s="272" t="n">
        <f aca="false">E293</f>
        <v>0.213018758429084</v>
      </c>
      <c r="F294" s="272" t="n">
        <f aca="false">F293</f>
        <v>0.234189124348735</v>
      </c>
      <c r="G294" s="272" t="n">
        <f aca="false">G293</f>
        <v>0.216449720257041</v>
      </c>
      <c r="H294" s="272" t="n">
        <f aca="false">H293</f>
        <v>0.221060379029782</v>
      </c>
    </row>
    <row r="295" customFormat="false" ht="15" hidden="false" customHeight="false" outlineLevel="0" collapsed="false">
      <c r="A295" s="258" t="n">
        <v>94</v>
      </c>
      <c r="B295" s="270" t="n">
        <f aca="false">B294</f>
        <v>0.237794525381946</v>
      </c>
      <c r="C295" s="270" t="n">
        <f aca="false">C294</f>
        <v>0.224018868902673</v>
      </c>
      <c r="D295" s="270" t="n">
        <f aca="false">D294</f>
        <v>0.219722380737691</v>
      </c>
      <c r="E295" s="270" t="n">
        <f aca="false">E294</f>
        <v>0.213018758429084</v>
      </c>
      <c r="F295" s="270" t="n">
        <f aca="false">F294</f>
        <v>0.234189124348735</v>
      </c>
      <c r="G295" s="270" t="n">
        <f aca="false">G294</f>
        <v>0.216449720257041</v>
      </c>
      <c r="H295" s="270" t="n">
        <f aca="false">H294</f>
        <v>0.221060379029782</v>
      </c>
    </row>
    <row r="296" customFormat="false" ht="15" hidden="false" customHeight="false" outlineLevel="0" collapsed="false">
      <c r="A296" s="271" t="n">
        <v>95</v>
      </c>
      <c r="B296" s="272" t="n">
        <f aca="false">B55</f>
        <v>0.320733486472044</v>
      </c>
      <c r="C296" s="272" t="n">
        <f aca="false">C55</f>
        <v>0.302979185430495</v>
      </c>
      <c r="D296" s="272" t="n">
        <f aca="false">D55</f>
        <v>0.29742192027528</v>
      </c>
      <c r="E296" s="272" t="n">
        <f aca="false">E55</f>
        <v>0.288732191893156</v>
      </c>
      <c r="F296" s="272" t="n">
        <f aca="false">F55</f>
        <v>0.316096144362041</v>
      </c>
      <c r="G296" s="272" t="n">
        <f aca="false">G55</f>
        <v>0.293182550036016</v>
      </c>
      <c r="H296" s="272" t="n">
        <f aca="false">H55</f>
        <v>0.299153562364062</v>
      </c>
    </row>
    <row r="297" customFormat="false" ht="15" hidden="false" customHeight="false" outlineLevel="0" collapsed="false">
      <c r="A297" s="258" t="n">
        <v>96</v>
      </c>
      <c r="B297" s="270" t="n">
        <f aca="false">B296</f>
        <v>0.320733486472044</v>
      </c>
      <c r="C297" s="270" t="n">
        <f aca="false">C296</f>
        <v>0.302979185430495</v>
      </c>
      <c r="D297" s="270" t="n">
        <f aca="false">D296</f>
        <v>0.29742192027528</v>
      </c>
      <c r="E297" s="270" t="n">
        <f aca="false">E296</f>
        <v>0.288732191893156</v>
      </c>
      <c r="F297" s="270" t="n">
        <f aca="false">F296</f>
        <v>0.316096144362041</v>
      </c>
      <c r="G297" s="270" t="n">
        <f aca="false">G296</f>
        <v>0.293182550036016</v>
      </c>
      <c r="H297" s="270" t="n">
        <f aca="false">H296</f>
        <v>0.299153562364062</v>
      </c>
    </row>
    <row r="298" customFormat="false" ht="15" hidden="false" customHeight="false" outlineLevel="0" collapsed="false">
      <c r="A298" s="271" t="n">
        <v>97</v>
      </c>
      <c r="B298" s="272" t="n">
        <f aca="false">B297</f>
        <v>0.320733486472044</v>
      </c>
      <c r="C298" s="272" t="n">
        <f aca="false">C297</f>
        <v>0.302979185430495</v>
      </c>
      <c r="D298" s="272" t="n">
        <f aca="false">D297</f>
        <v>0.29742192027528</v>
      </c>
      <c r="E298" s="272" t="n">
        <f aca="false">E297</f>
        <v>0.288732191893156</v>
      </c>
      <c r="F298" s="272" t="n">
        <f aca="false">F297</f>
        <v>0.316096144362041</v>
      </c>
      <c r="G298" s="272" t="n">
        <f aca="false">G297</f>
        <v>0.293182550036016</v>
      </c>
      <c r="H298" s="272" t="n">
        <f aca="false">H297</f>
        <v>0.299153562364062</v>
      </c>
    </row>
    <row r="299" customFormat="false" ht="15" hidden="false" customHeight="false" outlineLevel="0" collapsed="false">
      <c r="A299" s="258" t="n">
        <v>98</v>
      </c>
      <c r="B299" s="270" t="n">
        <f aca="false">B298</f>
        <v>0.320733486472044</v>
      </c>
      <c r="C299" s="270" t="n">
        <f aca="false">C298</f>
        <v>0.302979185430495</v>
      </c>
      <c r="D299" s="270" t="n">
        <f aca="false">D298</f>
        <v>0.29742192027528</v>
      </c>
      <c r="E299" s="270" t="n">
        <f aca="false">E298</f>
        <v>0.288732191893156</v>
      </c>
      <c r="F299" s="270" t="n">
        <f aca="false">F298</f>
        <v>0.316096144362041</v>
      </c>
      <c r="G299" s="270" t="n">
        <f aca="false">G298</f>
        <v>0.293182550036016</v>
      </c>
      <c r="H299" s="270" t="n">
        <f aca="false">H298</f>
        <v>0.299153562364062</v>
      </c>
    </row>
    <row r="300" customFormat="false" ht="15" hidden="false" customHeight="false" outlineLevel="0" collapsed="false">
      <c r="A300" s="271" t="n">
        <v>99</v>
      </c>
      <c r="B300" s="272" t="n">
        <f aca="false">B299</f>
        <v>0.320733486472044</v>
      </c>
      <c r="C300" s="272" t="n">
        <f aca="false">C299</f>
        <v>0.302979185430495</v>
      </c>
      <c r="D300" s="272" t="n">
        <f aca="false">D299</f>
        <v>0.29742192027528</v>
      </c>
      <c r="E300" s="272" t="n">
        <f aca="false">E299</f>
        <v>0.288732191893156</v>
      </c>
      <c r="F300" s="272" t="n">
        <f aca="false">F299</f>
        <v>0.316096144362041</v>
      </c>
      <c r="G300" s="272" t="n">
        <f aca="false">G299</f>
        <v>0.293182550036016</v>
      </c>
      <c r="H300" s="272" t="n">
        <f aca="false">H299</f>
        <v>0.299153562364062</v>
      </c>
    </row>
    <row r="301" customFormat="false" ht="15" hidden="false" customHeight="false" outlineLevel="0" collapsed="false">
      <c r="A301" s="258" t="n">
        <v>100</v>
      </c>
      <c r="B301" s="270" t="n">
        <f aca="false">B56</f>
        <v>0.374238339570655</v>
      </c>
      <c r="C301" s="270" t="n">
        <f aca="false">C56</f>
        <v>0.35414688140303</v>
      </c>
      <c r="D301" s="270" t="n">
        <f aca="false">D56</f>
        <v>0.347843466393105</v>
      </c>
      <c r="E301" s="270" t="n">
        <f aca="false">E56</f>
        <v>0.337973011459616</v>
      </c>
      <c r="F301" s="270" t="n">
        <f aca="false">F56</f>
        <v>0.368997384038602</v>
      </c>
      <c r="G301" s="270" t="n">
        <f aca="false">G56</f>
        <v>0.343030201735561</v>
      </c>
      <c r="H301" s="270" t="n">
        <f aca="false">H56</f>
        <v>0.349808356603738</v>
      </c>
    </row>
    <row r="302" customFormat="false" ht="15" hidden="false" customHeight="false" outlineLevel="0" collapsed="false">
      <c r="A302" s="271" t="n">
        <v>101</v>
      </c>
      <c r="B302" s="272" t="n">
        <f aca="false">B301</f>
        <v>0.374238339570655</v>
      </c>
      <c r="C302" s="272" t="n">
        <f aca="false">C301</f>
        <v>0.35414688140303</v>
      </c>
      <c r="D302" s="272" t="n">
        <f aca="false">D301</f>
        <v>0.347843466393105</v>
      </c>
      <c r="E302" s="272" t="n">
        <f aca="false">E301</f>
        <v>0.337973011459616</v>
      </c>
      <c r="F302" s="272" t="n">
        <f aca="false">F301</f>
        <v>0.368997384038602</v>
      </c>
      <c r="G302" s="272" t="n">
        <f aca="false">G301</f>
        <v>0.343030201735561</v>
      </c>
      <c r="H302" s="272" t="n">
        <f aca="false">H301</f>
        <v>0.349808356603738</v>
      </c>
    </row>
    <row r="303" customFormat="false" ht="15" hidden="false" customHeight="false" outlineLevel="0" collapsed="false">
      <c r="A303" s="258" t="n">
        <v>102</v>
      </c>
      <c r="B303" s="270" t="n">
        <f aca="false">B302</f>
        <v>0.374238339570655</v>
      </c>
      <c r="C303" s="270" t="n">
        <f aca="false">C302</f>
        <v>0.35414688140303</v>
      </c>
      <c r="D303" s="270" t="n">
        <f aca="false">D302</f>
        <v>0.347843466393105</v>
      </c>
      <c r="E303" s="270" t="n">
        <f aca="false">E302</f>
        <v>0.337973011459616</v>
      </c>
      <c r="F303" s="270" t="n">
        <f aca="false">F302</f>
        <v>0.368997384038602</v>
      </c>
      <c r="G303" s="270" t="n">
        <f aca="false">G302</f>
        <v>0.343030201735561</v>
      </c>
      <c r="H303" s="270" t="n">
        <f aca="false">H302</f>
        <v>0.349808356603738</v>
      </c>
    </row>
    <row r="304" customFormat="false" ht="15" hidden="false" customHeight="false" outlineLevel="0" collapsed="false">
      <c r="A304" s="271" t="n">
        <v>103</v>
      </c>
      <c r="B304" s="272" t="n">
        <f aca="false">B303</f>
        <v>0.374238339570655</v>
      </c>
      <c r="C304" s="272" t="n">
        <f aca="false">C303</f>
        <v>0.35414688140303</v>
      </c>
      <c r="D304" s="272" t="n">
        <f aca="false">D303</f>
        <v>0.347843466393105</v>
      </c>
      <c r="E304" s="272" t="n">
        <f aca="false">E303</f>
        <v>0.337973011459616</v>
      </c>
      <c r="F304" s="272" t="n">
        <f aca="false">F303</f>
        <v>0.368997384038602</v>
      </c>
      <c r="G304" s="272" t="n">
        <f aca="false">G303</f>
        <v>0.343030201735561</v>
      </c>
      <c r="H304" s="272" t="n">
        <f aca="false">H303</f>
        <v>0.349808356603738</v>
      </c>
    </row>
    <row r="305" customFormat="false" ht="15" hidden="false" customHeight="false" outlineLevel="0" collapsed="false">
      <c r="A305" s="258" t="n">
        <v>104</v>
      </c>
      <c r="B305" s="270" t="n">
        <f aca="false">B304</f>
        <v>0.374238339570655</v>
      </c>
      <c r="C305" s="270" t="n">
        <f aca="false">C304</f>
        <v>0.35414688140303</v>
      </c>
      <c r="D305" s="270" t="n">
        <f aca="false">D304</f>
        <v>0.347843466393105</v>
      </c>
      <c r="E305" s="270" t="n">
        <f aca="false">E304</f>
        <v>0.337973011459616</v>
      </c>
      <c r="F305" s="270" t="n">
        <f aca="false">F304</f>
        <v>0.368997384038602</v>
      </c>
      <c r="G305" s="270" t="n">
        <f aca="false">G304</f>
        <v>0.343030201735561</v>
      </c>
      <c r="H305" s="270" t="n">
        <f aca="false">H304</f>
        <v>0.349808356603738</v>
      </c>
    </row>
    <row r="306" customFormat="false" ht="15" hidden="false" customHeight="false" outlineLevel="0" collapsed="false">
      <c r="A306" s="271" t="n">
        <v>105</v>
      </c>
      <c r="B306" s="272" t="n">
        <v>1</v>
      </c>
      <c r="C306" s="272" t="n">
        <v>1</v>
      </c>
      <c r="D306" s="272" t="n">
        <v>1</v>
      </c>
      <c r="E306" s="272" t="n">
        <v>1</v>
      </c>
      <c r="F306" s="272" t="n">
        <v>1</v>
      </c>
      <c r="G306" s="272" t="n">
        <v>1</v>
      </c>
      <c r="H306" s="272" t="n">
        <v>1</v>
      </c>
    </row>
    <row r="307" customFormat="false" ht="15" hidden="false" customHeight="false" outlineLevel="0" collapsed="false">
      <c r="A307" s="258" t="n">
        <v>106</v>
      </c>
      <c r="B307" s="270" t="n">
        <v>1</v>
      </c>
      <c r="C307" s="270" t="n">
        <v>1</v>
      </c>
      <c r="D307" s="270" t="n">
        <v>1</v>
      </c>
      <c r="E307" s="270" t="n">
        <v>1</v>
      </c>
      <c r="F307" s="270" t="n">
        <v>1</v>
      </c>
      <c r="G307" s="270" t="n">
        <v>1</v>
      </c>
      <c r="H307" s="270" t="n">
        <v>1</v>
      </c>
    </row>
    <row r="308" customFormat="false" ht="15" hidden="false" customHeight="false" outlineLevel="0" collapsed="false">
      <c r="A308" s="258"/>
    </row>
    <row r="309" customFormat="false" ht="15" hidden="false" customHeight="false" outlineLevel="0" collapsed="false">
      <c r="A309" s="274"/>
      <c r="B309" s="275" t="s">
        <v>552</v>
      </c>
      <c r="C309" s="275" t="s">
        <v>553</v>
      </c>
      <c r="D309" s="275" t="s">
        <v>554</v>
      </c>
      <c r="E309" s="275" t="s">
        <v>555</v>
      </c>
      <c r="F309" s="275" t="s">
        <v>556</v>
      </c>
      <c r="G309" s="275" t="s">
        <v>557</v>
      </c>
      <c r="H309" s="275" t="s">
        <v>558</v>
      </c>
    </row>
    <row r="310" customFormat="false" ht="15" hidden="false" customHeight="false" outlineLevel="0" collapsed="false">
      <c r="A310" s="276"/>
      <c r="B310" s="277"/>
      <c r="C310" s="277"/>
      <c r="D310" s="277"/>
      <c r="E310" s="277"/>
      <c r="F310" s="277" t="s">
        <v>396</v>
      </c>
      <c r="G310" s="277"/>
      <c r="H310" s="277"/>
    </row>
    <row r="311" customFormat="false" ht="37" hidden="false" customHeight="false" outlineLevel="0" collapsed="false">
      <c r="A311" s="278"/>
      <c r="B311" s="279" t="s">
        <v>169</v>
      </c>
      <c r="C311" s="279" t="s">
        <v>169</v>
      </c>
      <c r="D311" s="279" t="s">
        <v>169</v>
      </c>
      <c r="E311" s="279" t="s">
        <v>169</v>
      </c>
      <c r="F311" s="279" t="s">
        <v>169</v>
      </c>
      <c r="G311" s="279" t="s">
        <v>169</v>
      </c>
      <c r="H311" s="279" t="s">
        <v>169</v>
      </c>
    </row>
    <row r="312" customFormat="false" ht="15" hidden="false" customHeight="false" outlineLevel="0" collapsed="false">
      <c r="A312" s="275" t="s">
        <v>364</v>
      </c>
      <c r="B312" s="280" t="s">
        <v>181</v>
      </c>
      <c r="C312" s="280" t="s">
        <v>181</v>
      </c>
      <c r="D312" s="280" t="s">
        <v>181</v>
      </c>
      <c r="E312" s="280" t="s">
        <v>181</v>
      </c>
      <c r="F312" s="280" t="s">
        <v>181</v>
      </c>
      <c r="G312" s="280" t="s">
        <v>181</v>
      </c>
      <c r="H312" s="280" t="s">
        <v>181</v>
      </c>
    </row>
    <row r="313" customFormat="false" ht="15" hidden="false" customHeight="false" outlineLevel="0" collapsed="false">
      <c r="A313" s="258" t="n">
        <v>0</v>
      </c>
      <c r="B313" s="270" t="n">
        <f aca="false">B62</f>
        <v>0.0150096194132031</v>
      </c>
      <c r="C313" s="270" t="n">
        <f aca="false">C62</f>
        <v>0.0129755858396101</v>
      </c>
      <c r="D313" s="270" t="n">
        <f aca="false">D62</f>
        <v>0.0117828881795841</v>
      </c>
      <c r="E313" s="270" t="n">
        <f aca="false">E62</f>
        <v>0.0115264860583305</v>
      </c>
      <c r="F313" s="270" t="n">
        <f aca="false">F62</f>
        <v>0.0119025096864985</v>
      </c>
      <c r="G313" s="270" t="n">
        <f aca="false">G62</f>
        <v>0.119086794604102</v>
      </c>
      <c r="H313" s="270" t="n">
        <f aca="false">H62</f>
        <v>0.00711536298679985</v>
      </c>
    </row>
    <row r="314" customFormat="false" ht="15" hidden="false" customHeight="false" outlineLevel="0" collapsed="false">
      <c r="A314" s="281" t="n">
        <v>1</v>
      </c>
      <c r="B314" s="282" t="n">
        <f aca="false">B63</f>
        <v>0.00063028503494042</v>
      </c>
      <c r="C314" s="282" t="n">
        <f aca="false">C63</f>
        <v>0.000574805798283098</v>
      </c>
      <c r="D314" s="282" t="n">
        <f aca="false">D63</f>
        <v>0.000563823940708027</v>
      </c>
      <c r="E314" s="282" t="n">
        <f aca="false">E63</f>
        <v>0.00054935366006415</v>
      </c>
      <c r="F314" s="282" t="n">
        <f aca="false">F63</f>
        <v>0.000569295304570008</v>
      </c>
      <c r="G314" s="282" t="n">
        <f aca="false">G63</f>
        <v>0.00042089715414291</v>
      </c>
      <c r="H314" s="282" t="n">
        <f aca="false">H63</f>
        <v>0.000351406243187437</v>
      </c>
    </row>
    <row r="315" customFormat="false" ht="15" hidden="false" customHeight="false" outlineLevel="0" collapsed="false">
      <c r="A315" s="258" t="n">
        <v>2</v>
      </c>
      <c r="B315" s="270" t="n">
        <f aca="false">B314</f>
        <v>0.00063028503494042</v>
      </c>
      <c r="C315" s="270" t="n">
        <f aca="false">C314</f>
        <v>0.000574805798283098</v>
      </c>
      <c r="D315" s="270" t="n">
        <f aca="false">D314</f>
        <v>0.000563823940708027</v>
      </c>
      <c r="E315" s="270" t="n">
        <f aca="false">E314</f>
        <v>0.00054935366006415</v>
      </c>
      <c r="F315" s="270" t="n">
        <f aca="false">F314</f>
        <v>0.000569295304570008</v>
      </c>
      <c r="G315" s="270" t="n">
        <f aca="false">G314</f>
        <v>0.00042089715414291</v>
      </c>
      <c r="H315" s="270" t="n">
        <f aca="false">H314</f>
        <v>0.000351406243187437</v>
      </c>
    </row>
    <row r="316" customFormat="false" ht="15" hidden="false" customHeight="false" outlineLevel="0" collapsed="false">
      <c r="A316" s="281" t="n">
        <v>3</v>
      </c>
      <c r="B316" s="282" t="n">
        <f aca="false">B315</f>
        <v>0.00063028503494042</v>
      </c>
      <c r="C316" s="282" t="n">
        <f aca="false">C315</f>
        <v>0.000574805798283098</v>
      </c>
      <c r="D316" s="282" t="n">
        <f aca="false">D315</f>
        <v>0.000563823940708027</v>
      </c>
      <c r="E316" s="282" t="n">
        <f aca="false">E315</f>
        <v>0.00054935366006415</v>
      </c>
      <c r="F316" s="282" t="n">
        <f aca="false">F315</f>
        <v>0.000569295304570008</v>
      </c>
      <c r="G316" s="282" t="n">
        <f aca="false">G315</f>
        <v>0.00042089715414291</v>
      </c>
      <c r="H316" s="282" t="n">
        <f aca="false">H315</f>
        <v>0.000351406243187437</v>
      </c>
    </row>
    <row r="317" customFormat="false" ht="15" hidden="false" customHeight="false" outlineLevel="0" collapsed="false">
      <c r="A317" s="258" t="n">
        <v>4</v>
      </c>
      <c r="B317" s="270" t="n">
        <f aca="false">B316</f>
        <v>0.00063028503494042</v>
      </c>
      <c r="C317" s="270" t="n">
        <f aca="false">C316</f>
        <v>0.000574805798283098</v>
      </c>
      <c r="D317" s="270" t="n">
        <f aca="false">D316</f>
        <v>0.000563823940708027</v>
      </c>
      <c r="E317" s="270" t="n">
        <f aca="false">E316</f>
        <v>0.00054935366006415</v>
      </c>
      <c r="F317" s="270" t="n">
        <f aca="false">F316</f>
        <v>0.000569295304570008</v>
      </c>
      <c r="G317" s="270" t="n">
        <f aca="false">G316</f>
        <v>0.00042089715414291</v>
      </c>
      <c r="H317" s="270" t="n">
        <f aca="false">H316</f>
        <v>0.000351406243187437</v>
      </c>
    </row>
    <row r="318" customFormat="false" ht="15" hidden="false" customHeight="false" outlineLevel="0" collapsed="false">
      <c r="A318" s="281" t="n">
        <v>5</v>
      </c>
      <c r="B318" s="282" t="n">
        <f aca="false">B64</f>
        <v>0.000209695593859689</v>
      </c>
      <c r="C318" s="282" t="n">
        <f aca="false">C64</f>
        <v>0.000208352940410467</v>
      </c>
      <c r="D318" s="282" t="n">
        <f aca="false">D64</f>
        <v>0.000217098241117634</v>
      </c>
      <c r="E318" s="282" t="n">
        <f aca="false">E64</f>
        <v>4.96640942062047E-005</v>
      </c>
      <c r="F318" s="282" t="n">
        <f aca="false">F64</f>
        <v>0.000211588605441203</v>
      </c>
      <c r="G318" s="282" t="n">
        <f aca="false">G64</f>
        <v>0.000223503181579937</v>
      </c>
      <c r="H318" s="282" t="n">
        <f aca="false">H64</f>
        <v>0.00012277219618997</v>
      </c>
    </row>
    <row r="319" customFormat="false" ht="15" hidden="false" customHeight="false" outlineLevel="0" collapsed="false">
      <c r="A319" s="258" t="n">
        <v>6</v>
      </c>
      <c r="B319" s="270" t="n">
        <f aca="false">B318</f>
        <v>0.000209695593859689</v>
      </c>
      <c r="C319" s="270" t="n">
        <f aca="false">C318</f>
        <v>0.000208352940410467</v>
      </c>
      <c r="D319" s="270" t="n">
        <f aca="false">D318</f>
        <v>0.000217098241117634</v>
      </c>
      <c r="E319" s="270" t="n">
        <f aca="false">E318</f>
        <v>4.96640942062047E-005</v>
      </c>
      <c r="F319" s="270" t="n">
        <f aca="false">F318</f>
        <v>0.000211588605441203</v>
      </c>
      <c r="G319" s="270" t="n">
        <f aca="false">G318</f>
        <v>0.000223503181579937</v>
      </c>
      <c r="H319" s="270" t="n">
        <f aca="false">H318</f>
        <v>0.00012277219618997</v>
      </c>
    </row>
    <row r="320" customFormat="false" ht="15" hidden="false" customHeight="false" outlineLevel="0" collapsed="false">
      <c r="A320" s="281" t="n">
        <v>7</v>
      </c>
      <c r="B320" s="282" t="n">
        <f aca="false">B319</f>
        <v>0.000209695593859689</v>
      </c>
      <c r="C320" s="282" t="n">
        <f aca="false">C319</f>
        <v>0.000208352940410467</v>
      </c>
      <c r="D320" s="282" t="n">
        <f aca="false">D319</f>
        <v>0.000217098241117634</v>
      </c>
      <c r="E320" s="282" t="n">
        <f aca="false">E319</f>
        <v>4.96640942062047E-005</v>
      </c>
      <c r="F320" s="282" t="n">
        <f aca="false">F319</f>
        <v>0.000211588605441203</v>
      </c>
      <c r="G320" s="282" t="n">
        <f aca="false">G319</f>
        <v>0.000223503181579937</v>
      </c>
      <c r="H320" s="282" t="n">
        <f aca="false">H319</f>
        <v>0.00012277219618997</v>
      </c>
    </row>
    <row r="321" customFormat="false" ht="15" hidden="false" customHeight="false" outlineLevel="0" collapsed="false">
      <c r="A321" s="258" t="n">
        <v>8</v>
      </c>
      <c r="B321" s="270" t="n">
        <f aca="false">B320</f>
        <v>0.000209695593859689</v>
      </c>
      <c r="C321" s="270" t="n">
        <f aca="false">C320</f>
        <v>0.000208352940410467</v>
      </c>
      <c r="D321" s="270" t="n">
        <f aca="false">D320</f>
        <v>0.000217098241117634</v>
      </c>
      <c r="E321" s="270" t="n">
        <f aca="false">E320</f>
        <v>4.96640942062047E-005</v>
      </c>
      <c r="F321" s="270" t="n">
        <f aca="false">F320</f>
        <v>0.000211588605441203</v>
      </c>
      <c r="G321" s="270" t="n">
        <f aca="false">G320</f>
        <v>0.000223503181579937</v>
      </c>
      <c r="H321" s="270" t="n">
        <f aca="false">H320</f>
        <v>0.00012277219618997</v>
      </c>
    </row>
    <row r="322" customFormat="false" ht="15" hidden="false" customHeight="false" outlineLevel="0" collapsed="false">
      <c r="A322" s="281" t="n">
        <v>9</v>
      </c>
      <c r="B322" s="282" t="n">
        <f aca="false">B321</f>
        <v>0.000209695593859689</v>
      </c>
      <c r="C322" s="282" t="n">
        <f aca="false">C321</f>
        <v>0.000208352940410467</v>
      </c>
      <c r="D322" s="282" t="n">
        <f aca="false">D321</f>
        <v>0.000217098241117634</v>
      </c>
      <c r="E322" s="282" t="n">
        <f aca="false">E321</f>
        <v>4.96640942062047E-005</v>
      </c>
      <c r="F322" s="282" t="n">
        <f aca="false">F321</f>
        <v>0.000211588605441203</v>
      </c>
      <c r="G322" s="282" t="n">
        <f aca="false">G321</f>
        <v>0.000223503181579937</v>
      </c>
      <c r="H322" s="282" t="n">
        <f aca="false">H321</f>
        <v>0.00012277219618997</v>
      </c>
    </row>
    <row r="323" customFormat="false" ht="15" hidden="false" customHeight="false" outlineLevel="0" collapsed="false">
      <c r="A323" s="258" t="n">
        <v>10</v>
      </c>
      <c r="B323" s="270" t="n">
        <f aca="false">B65</f>
        <v>0.000235470912242713</v>
      </c>
      <c r="C323" s="270" t="n">
        <f aca="false">C65</f>
        <v>0.000232766101005756</v>
      </c>
      <c r="D323" s="270" t="n">
        <f aca="false">D65</f>
        <v>0.000235796564602819</v>
      </c>
      <c r="E323" s="270" t="n">
        <f aca="false">E65</f>
        <v>0.000236384794459893</v>
      </c>
      <c r="F323" s="270" t="n">
        <f aca="false">F65</f>
        <v>0.000272122466890294</v>
      </c>
      <c r="G323" s="270" t="n">
        <f aca="false">G65</f>
        <v>0.000250479396297395</v>
      </c>
      <c r="H323" s="270" t="n">
        <f aca="false">H65</f>
        <v>0.000231275368016929</v>
      </c>
    </row>
    <row r="324" customFormat="false" ht="15" hidden="false" customHeight="false" outlineLevel="0" collapsed="false">
      <c r="A324" s="281" t="n">
        <v>11</v>
      </c>
      <c r="B324" s="282" t="n">
        <f aca="false">B323</f>
        <v>0.000235470912242713</v>
      </c>
      <c r="C324" s="282" t="n">
        <f aca="false">C323</f>
        <v>0.000232766101005756</v>
      </c>
      <c r="D324" s="282" t="n">
        <f aca="false">D323</f>
        <v>0.000235796564602819</v>
      </c>
      <c r="E324" s="282" t="n">
        <f aca="false">E323</f>
        <v>0.000236384794459893</v>
      </c>
      <c r="F324" s="282" t="n">
        <f aca="false">F323</f>
        <v>0.000272122466890294</v>
      </c>
      <c r="G324" s="282" t="n">
        <f aca="false">G323</f>
        <v>0.000250479396297395</v>
      </c>
      <c r="H324" s="282" t="n">
        <f aca="false">H323</f>
        <v>0.000231275368016929</v>
      </c>
    </row>
    <row r="325" customFormat="false" ht="15" hidden="false" customHeight="false" outlineLevel="0" collapsed="false">
      <c r="A325" s="258" t="n">
        <v>12</v>
      </c>
      <c r="B325" s="270" t="n">
        <f aca="false">B324</f>
        <v>0.000235470912242713</v>
      </c>
      <c r="C325" s="270" t="n">
        <f aca="false">C324</f>
        <v>0.000232766101005756</v>
      </c>
      <c r="D325" s="270" t="n">
        <f aca="false">D324</f>
        <v>0.000235796564602819</v>
      </c>
      <c r="E325" s="270" t="n">
        <f aca="false">E324</f>
        <v>0.000236384794459893</v>
      </c>
      <c r="F325" s="270" t="n">
        <f aca="false">F324</f>
        <v>0.000272122466890294</v>
      </c>
      <c r="G325" s="270" t="n">
        <f aca="false">G324</f>
        <v>0.000250479396297395</v>
      </c>
      <c r="H325" s="270" t="n">
        <f aca="false">H324</f>
        <v>0.000231275368016929</v>
      </c>
    </row>
    <row r="326" customFormat="false" ht="15" hidden="false" customHeight="false" outlineLevel="0" collapsed="false">
      <c r="A326" s="281" t="n">
        <v>13</v>
      </c>
      <c r="B326" s="282" t="n">
        <f aca="false">B325</f>
        <v>0.000235470912242713</v>
      </c>
      <c r="C326" s="282" t="n">
        <f aca="false">C325</f>
        <v>0.000232766101005756</v>
      </c>
      <c r="D326" s="282" t="n">
        <f aca="false">D325</f>
        <v>0.000235796564602819</v>
      </c>
      <c r="E326" s="282" t="n">
        <f aca="false">E325</f>
        <v>0.000236384794459893</v>
      </c>
      <c r="F326" s="282" t="n">
        <f aca="false">F325</f>
        <v>0.000272122466890294</v>
      </c>
      <c r="G326" s="282" t="n">
        <f aca="false">G325</f>
        <v>0.000250479396297395</v>
      </c>
      <c r="H326" s="282" t="n">
        <f aca="false">H325</f>
        <v>0.000231275368016929</v>
      </c>
    </row>
    <row r="327" customFormat="false" ht="15" hidden="false" customHeight="false" outlineLevel="0" collapsed="false">
      <c r="A327" s="258" t="n">
        <v>14</v>
      </c>
      <c r="B327" s="270" t="n">
        <f aca="false">B326</f>
        <v>0.000235470912242713</v>
      </c>
      <c r="C327" s="270" t="n">
        <f aca="false">C326</f>
        <v>0.000232766101005756</v>
      </c>
      <c r="D327" s="270" t="n">
        <f aca="false">D326</f>
        <v>0.000235796564602819</v>
      </c>
      <c r="E327" s="270" t="n">
        <f aca="false">E326</f>
        <v>0.000236384794459893</v>
      </c>
      <c r="F327" s="270" t="n">
        <f aca="false">F326</f>
        <v>0.000272122466890294</v>
      </c>
      <c r="G327" s="270" t="n">
        <f aca="false">G326</f>
        <v>0.000250479396297395</v>
      </c>
      <c r="H327" s="270" t="n">
        <f aca="false">H326</f>
        <v>0.000231275368016929</v>
      </c>
    </row>
    <row r="328" customFormat="false" ht="15" hidden="false" customHeight="false" outlineLevel="0" collapsed="false">
      <c r="A328" s="281" t="n">
        <v>15</v>
      </c>
      <c r="B328" s="282" t="n">
        <f aca="false">B66</f>
        <v>0.000432776771779522</v>
      </c>
      <c r="C328" s="282" t="n">
        <f aca="false">C66</f>
        <v>0.000392214213417435</v>
      </c>
      <c r="D328" s="282" t="n">
        <f aca="false">D66</f>
        <v>0.000426387722932533</v>
      </c>
      <c r="E328" s="282" t="n">
        <f aca="false">E66</f>
        <v>0.000256340295043477</v>
      </c>
      <c r="F328" s="282" t="n">
        <f aca="false">F66</f>
        <v>0.000442570775536692</v>
      </c>
      <c r="G328" s="282" t="n">
        <f aca="false">G66</f>
        <v>0.000460729619014554</v>
      </c>
      <c r="H328" s="282" t="n">
        <f aca="false">H66</f>
        <v>0.000365414108306527</v>
      </c>
    </row>
    <row r="329" customFormat="false" ht="15" hidden="false" customHeight="false" outlineLevel="0" collapsed="false">
      <c r="A329" s="258" t="n">
        <v>16</v>
      </c>
      <c r="B329" s="270" t="n">
        <f aca="false">B328</f>
        <v>0.000432776771779522</v>
      </c>
      <c r="C329" s="270" t="n">
        <f aca="false">C328</f>
        <v>0.000392214213417435</v>
      </c>
      <c r="D329" s="270" t="n">
        <f aca="false">D328</f>
        <v>0.000426387722932533</v>
      </c>
      <c r="E329" s="270" t="n">
        <f aca="false">E328</f>
        <v>0.000256340295043477</v>
      </c>
      <c r="F329" s="270" t="n">
        <f aca="false">F328</f>
        <v>0.000442570775536692</v>
      </c>
      <c r="G329" s="270" t="n">
        <f aca="false">G328</f>
        <v>0.000460729619014554</v>
      </c>
      <c r="H329" s="270" t="n">
        <f aca="false">H328</f>
        <v>0.000365414108306527</v>
      </c>
    </row>
    <row r="330" customFormat="false" ht="15" hidden="false" customHeight="false" outlineLevel="0" collapsed="false">
      <c r="A330" s="281" t="n">
        <v>17</v>
      </c>
      <c r="B330" s="282" t="n">
        <f aca="false">B329</f>
        <v>0.000432776771779522</v>
      </c>
      <c r="C330" s="282" t="n">
        <f aca="false">C329</f>
        <v>0.000392214213417435</v>
      </c>
      <c r="D330" s="282" t="n">
        <f aca="false">D329</f>
        <v>0.000426387722932533</v>
      </c>
      <c r="E330" s="282" t="n">
        <f aca="false">E329</f>
        <v>0.000256340295043477</v>
      </c>
      <c r="F330" s="282" t="n">
        <f aca="false">F329</f>
        <v>0.000442570775536692</v>
      </c>
      <c r="G330" s="282" t="n">
        <f aca="false">G329</f>
        <v>0.000460729619014554</v>
      </c>
      <c r="H330" s="282" t="n">
        <f aca="false">H329</f>
        <v>0.000365414108306527</v>
      </c>
    </row>
    <row r="331" customFormat="false" ht="15" hidden="false" customHeight="false" outlineLevel="0" collapsed="false">
      <c r="A331" s="258" t="n">
        <v>18</v>
      </c>
      <c r="B331" s="270" t="n">
        <f aca="false">B330</f>
        <v>0.000432776771779522</v>
      </c>
      <c r="C331" s="270" t="n">
        <f aca="false">C330</f>
        <v>0.000392214213417435</v>
      </c>
      <c r="D331" s="270" t="n">
        <f aca="false">D330</f>
        <v>0.000426387722932533</v>
      </c>
      <c r="E331" s="270" t="n">
        <f aca="false">E330</f>
        <v>0.000256340295043477</v>
      </c>
      <c r="F331" s="270" t="n">
        <f aca="false">F330</f>
        <v>0.000442570775536692</v>
      </c>
      <c r="G331" s="270" t="n">
        <f aca="false">G330</f>
        <v>0.000460729619014554</v>
      </c>
      <c r="H331" s="270" t="n">
        <f aca="false">H330</f>
        <v>0.000365414108306527</v>
      </c>
    </row>
    <row r="332" customFormat="false" ht="15" hidden="false" customHeight="false" outlineLevel="0" collapsed="false">
      <c r="A332" s="281" t="n">
        <v>19</v>
      </c>
      <c r="B332" s="282" t="n">
        <f aca="false">B331</f>
        <v>0.000432776771779522</v>
      </c>
      <c r="C332" s="282" t="n">
        <f aca="false">C331</f>
        <v>0.000392214213417435</v>
      </c>
      <c r="D332" s="282" t="n">
        <f aca="false">D331</f>
        <v>0.000426387722932533</v>
      </c>
      <c r="E332" s="282" t="n">
        <f aca="false">E331</f>
        <v>0.000256340295043477</v>
      </c>
      <c r="F332" s="282" t="n">
        <f aca="false">F331</f>
        <v>0.000442570775536692</v>
      </c>
      <c r="G332" s="282" t="n">
        <f aca="false">G331</f>
        <v>0.000460729619014554</v>
      </c>
      <c r="H332" s="282" t="n">
        <f aca="false">H331</f>
        <v>0.000365414108306527</v>
      </c>
    </row>
    <row r="333" customFormat="false" ht="15" hidden="false" customHeight="false" outlineLevel="0" collapsed="false">
      <c r="A333" s="258" t="n">
        <v>20</v>
      </c>
      <c r="B333" s="270" t="n">
        <f aca="false">B67</f>
        <v>0.000505247969897598</v>
      </c>
      <c r="C333" s="270" t="n">
        <f aca="false">C67</f>
        <v>0.000455595366407893</v>
      </c>
      <c r="D333" s="270" t="n">
        <f aca="false">D67</f>
        <v>0.00048001694472348</v>
      </c>
      <c r="E333" s="270" t="n">
        <f aca="false">E67</f>
        <v>0.000454058719723043</v>
      </c>
      <c r="F333" s="270" t="n">
        <f aca="false">F67</f>
        <v>0.000497465839541835</v>
      </c>
      <c r="G333" s="270" t="n">
        <f aca="false">G67</f>
        <v>0.000512850155515353</v>
      </c>
      <c r="H333" s="270" t="n">
        <f aca="false">H67</f>
        <v>0.000475583541004813</v>
      </c>
    </row>
    <row r="334" customFormat="false" ht="15" hidden="false" customHeight="false" outlineLevel="0" collapsed="false">
      <c r="A334" s="281" t="n">
        <v>21</v>
      </c>
      <c r="B334" s="282" t="n">
        <f aca="false">B333</f>
        <v>0.000505247969897598</v>
      </c>
      <c r="C334" s="282" t="n">
        <f aca="false">C333</f>
        <v>0.000455595366407893</v>
      </c>
      <c r="D334" s="282" t="n">
        <f aca="false">D333</f>
        <v>0.00048001694472348</v>
      </c>
      <c r="E334" s="282" t="n">
        <f aca="false">E333</f>
        <v>0.000454058719723043</v>
      </c>
      <c r="F334" s="282" t="n">
        <f aca="false">F333</f>
        <v>0.000497465839541835</v>
      </c>
      <c r="G334" s="282" t="n">
        <f aca="false">G333</f>
        <v>0.000512850155515353</v>
      </c>
      <c r="H334" s="282" t="n">
        <f aca="false">H333</f>
        <v>0.000475583541004813</v>
      </c>
    </row>
    <row r="335" customFormat="false" ht="15" hidden="false" customHeight="false" outlineLevel="0" collapsed="false">
      <c r="A335" s="258" t="n">
        <v>22</v>
      </c>
      <c r="B335" s="270" t="n">
        <f aca="false">B334</f>
        <v>0.000505247969897598</v>
      </c>
      <c r="C335" s="270" t="n">
        <f aca="false">C334</f>
        <v>0.000455595366407893</v>
      </c>
      <c r="D335" s="270" t="n">
        <f aca="false">D334</f>
        <v>0.00048001694472348</v>
      </c>
      <c r="E335" s="270" t="n">
        <f aca="false">E334</f>
        <v>0.000454058719723043</v>
      </c>
      <c r="F335" s="270" t="n">
        <f aca="false">F334</f>
        <v>0.000497465839541835</v>
      </c>
      <c r="G335" s="270" t="n">
        <f aca="false">G334</f>
        <v>0.000512850155515353</v>
      </c>
      <c r="H335" s="270" t="n">
        <f aca="false">H334</f>
        <v>0.000475583541004813</v>
      </c>
    </row>
    <row r="336" customFormat="false" ht="15" hidden="false" customHeight="false" outlineLevel="0" collapsed="false">
      <c r="A336" s="281" t="n">
        <v>23</v>
      </c>
      <c r="B336" s="282" t="n">
        <f aca="false">B335</f>
        <v>0.000505247969897598</v>
      </c>
      <c r="C336" s="282" t="n">
        <f aca="false">C335</f>
        <v>0.000455595366407893</v>
      </c>
      <c r="D336" s="282" t="n">
        <f aca="false">D335</f>
        <v>0.00048001694472348</v>
      </c>
      <c r="E336" s="282" t="n">
        <f aca="false">E335</f>
        <v>0.000454058719723043</v>
      </c>
      <c r="F336" s="282" t="n">
        <f aca="false">F335</f>
        <v>0.000497465839541835</v>
      </c>
      <c r="G336" s="282" t="n">
        <f aca="false">G335</f>
        <v>0.000512850155515353</v>
      </c>
      <c r="H336" s="282" t="n">
        <f aca="false">H335</f>
        <v>0.000475583541004813</v>
      </c>
    </row>
    <row r="337" customFormat="false" ht="15" hidden="false" customHeight="false" outlineLevel="0" collapsed="false">
      <c r="A337" s="258" t="n">
        <v>24</v>
      </c>
      <c r="B337" s="270" t="n">
        <f aca="false">B336</f>
        <v>0.000505247969897598</v>
      </c>
      <c r="C337" s="270" t="n">
        <f aca="false">C336</f>
        <v>0.000455595366407893</v>
      </c>
      <c r="D337" s="270" t="n">
        <f aca="false">D336</f>
        <v>0.00048001694472348</v>
      </c>
      <c r="E337" s="270" t="n">
        <f aca="false">E336</f>
        <v>0.000454058719723043</v>
      </c>
      <c r="F337" s="270" t="n">
        <f aca="false">F336</f>
        <v>0.000497465839541835</v>
      </c>
      <c r="G337" s="270" t="n">
        <f aca="false">G336</f>
        <v>0.000512850155515353</v>
      </c>
      <c r="H337" s="270" t="n">
        <f aca="false">H336</f>
        <v>0.000475583541004813</v>
      </c>
    </row>
    <row r="338" customFormat="false" ht="15" hidden="false" customHeight="false" outlineLevel="0" collapsed="false">
      <c r="A338" s="281" t="n">
        <v>25</v>
      </c>
      <c r="B338" s="282" t="n">
        <f aca="false">B68</f>
        <v>0.000584482539962615</v>
      </c>
      <c r="C338" s="282" t="n">
        <f aca="false">C68</f>
        <v>0.000560573127957251</v>
      </c>
      <c r="D338" s="282" t="n">
        <f aca="false">D68</f>
        <v>0.000534193124030853</v>
      </c>
      <c r="E338" s="282" t="n">
        <f aca="false">E68</f>
        <v>0.000562100839668678</v>
      </c>
      <c r="F338" s="282" t="n">
        <f aca="false">F68</f>
        <v>0.0005923623317714</v>
      </c>
      <c r="G338" s="282" t="n">
        <f aca="false">G68</f>
        <v>0.000579079363012701</v>
      </c>
      <c r="H338" s="282" t="n">
        <f aca="false">H68</f>
        <v>0.000461573967228248</v>
      </c>
    </row>
    <row r="339" customFormat="false" ht="15" hidden="false" customHeight="false" outlineLevel="0" collapsed="false">
      <c r="A339" s="258" t="n">
        <v>26</v>
      </c>
      <c r="B339" s="270" t="n">
        <f aca="false">B338</f>
        <v>0.000584482539962615</v>
      </c>
      <c r="C339" s="270" t="n">
        <f aca="false">C338</f>
        <v>0.000560573127957251</v>
      </c>
      <c r="D339" s="270" t="n">
        <f aca="false">D338</f>
        <v>0.000534193124030853</v>
      </c>
      <c r="E339" s="270" t="n">
        <f aca="false">E338</f>
        <v>0.000562100839668678</v>
      </c>
      <c r="F339" s="270" t="n">
        <f aca="false">F338</f>
        <v>0.0005923623317714</v>
      </c>
      <c r="G339" s="270" t="n">
        <f aca="false">G338</f>
        <v>0.000579079363012701</v>
      </c>
      <c r="H339" s="270" t="n">
        <f aca="false">H338</f>
        <v>0.000461573967228248</v>
      </c>
    </row>
    <row r="340" customFormat="false" ht="15" hidden="false" customHeight="false" outlineLevel="0" collapsed="false">
      <c r="A340" s="281" t="n">
        <v>27</v>
      </c>
      <c r="B340" s="282" t="n">
        <f aca="false">B339</f>
        <v>0.000584482539962615</v>
      </c>
      <c r="C340" s="282" t="n">
        <f aca="false">C339</f>
        <v>0.000560573127957251</v>
      </c>
      <c r="D340" s="282" t="n">
        <f aca="false">D339</f>
        <v>0.000534193124030853</v>
      </c>
      <c r="E340" s="282" t="n">
        <f aca="false">E339</f>
        <v>0.000562100839668678</v>
      </c>
      <c r="F340" s="282" t="n">
        <f aca="false">F339</f>
        <v>0.0005923623317714</v>
      </c>
      <c r="G340" s="282" t="n">
        <f aca="false">G339</f>
        <v>0.000579079363012701</v>
      </c>
      <c r="H340" s="282" t="n">
        <f aca="false">H339</f>
        <v>0.000461573967228248</v>
      </c>
    </row>
    <row r="341" customFormat="false" ht="15" hidden="false" customHeight="false" outlineLevel="0" collapsed="false">
      <c r="A341" s="258" t="n">
        <v>28</v>
      </c>
      <c r="B341" s="270" t="n">
        <f aca="false">B340</f>
        <v>0.000584482539962615</v>
      </c>
      <c r="C341" s="270" t="n">
        <f aca="false">C340</f>
        <v>0.000560573127957251</v>
      </c>
      <c r="D341" s="270" t="n">
        <f aca="false">D340</f>
        <v>0.000534193124030853</v>
      </c>
      <c r="E341" s="270" t="n">
        <f aca="false">E340</f>
        <v>0.000562100839668678</v>
      </c>
      <c r="F341" s="270" t="n">
        <f aca="false">F340</f>
        <v>0.0005923623317714</v>
      </c>
      <c r="G341" s="270" t="n">
        <f aca="false">G340</f>
        <v>0.000579079363012701</v>
      </c>
      <c r="H341" s="270" t="n">
        <f aca="false">H340</f>
        <v>0.000461573967228248</v>
      </c>
    </row>
    <row r="342" customFormat="false" ht="15" hidden="false" customHeight="false" outlineLevel="0" collapsed="false">
      <c r="A342" s="281" t="n">
        <v>29</v>
      </c>
      <c r="B342" s="282" t="n">
        <f aca="false">B341</f>
        <v>0.000584482539962615</v>
      </c>
      <c r="C342" s="282" t="n">
        <f aca="false">C341</f>
        <v>0.000560573127957251</v>
      </c>
      <c r="D342" s="282" t="n">
        <f aca="false">D341</f>
        <v>0.000534193124030853</v>
      </c>
      <c r="E342" s="282" t="n">
        <f aca="false">E341</f>
        <v>0.000562100839668678</v>
      </c>
      <c r="F342" s="282" t="n">
        <f aca="false">F341</f>
        <v>0.0005923623317714</v>
      </c>
      <c r="G342" s="282" t="n">
        <f aca="false">G341</f>
        <v>0.000579079363012701</v>
      </c>
      <c r="H342" s="282" t="n">
        <f aca="false">H341</f>
        <v>0.000461573967228248</v>
      </c>
    </row>
    <row r="343" customFormat="false" ht="15" hidden="false" customHeight="false" outlineLevel="0" collapsed="false">
      <c r="A343" s="258" t="n">
        <v>30</v>
      </c>
      <c r="B343" s="270" t="n">
        <f aca="false">B69</f>
        <v>0.000874053125243142</v>
      </c>
      <c r="C343" s="270" t="n">
        <f aca="false">C69</f>
        <v>0.000805044948342949</v>
      </c>
      <c r="D343" s="270" t="n">
        <f aca="false">D69</f>
        <v>0.000752054511137107</v>
      </c>
      <c r="E343" s="270" t="n">
        <f aca="false">E69</f>
        <v>0.000762616658615254</v>
      </c>
      <c r="F343" s="270" t="n">
        <f aca="false">F69</f>
        <v>0.000758239067759309</v>
      </c>
      <c r="G343" s="270" t="n">
        <f aca="false">G69</f>
        <v>0.000718575435599712</v>
      </c>
      <c r="H343" s="270" t="n">
        <f aca="false">H69</f>
        <v>0.00062523304996968</v>
      </c>
    </row>
    <row r="344" customFormat="false" ht="15" hidden="false" customHeight="false" outlineLevel="0" collapsed="false">
      <c r="A344" s="281" t="n">
        <v>31</v>
      </c>
      <c r="B344" s="282" t="n">
        <f aca="false">B343</f>
        <v>0.000874053125243142</v>
      </c>
      <c r="C344" s="282" t="n">
        <f aca="false">C343</f>
        <v>0.000805044948342949</v>
      </c>
      <c r="D344" s="282" t="n">
        <f aca="false">D343</f>
        <v>0.000752054511137107</v>
      </c>
      <c r="E344" s="282" t="n">
        <f aca="false">E343</f>
        <v>0.000762616658615254</v>
      </c>
      <c r="F344" s="282" t="n">
        <f aca="false">F343</f>
        <v>0.000758239067759309</v>
      </c>
      <c r="G344" s="282" t="n">
        <f aca="false">G343</f>
        <v>0.000718575435599712</v>
      </c>
      <c r="H344" s="282" t="n">
        <f aca="false">H343</f>
        <v>0.00062523304996968</v>
      </c>
    </row>
    <row r="345" customFormat="false" ht="15" hidden="false" customHeight="false" outlineLevel="0" collapsed="false">
      <c r="A345" s="258" t="n">
        <v>32</v>
      </c>
      <c r="B345" s="270" t="n">
        <f aca="false">B344</f>
        <v>0.000874053125243142</v>
      </c>
      <c r="C345" s="270" t="n">
        <f aca="false">C344</f>
        <v>0.000805044948342949</v>
      </c>
      <c r="D345" s="270" t="n">
        <f aca="false">D344</f>
        <v>0.000752054511137107</v>
      </c>
      <c r="E345" s="270" t="n">
        <f aca="false">E344</f>
        <v>0.000762616658615254</v>
      </c>
      <c r="F345" s="270" t="n">
        <f aca="false">F344</f>
        <v>0.000758239067759309</v>
      </c>
      <c r="G345" s="270" t="n">
        <f aca="false">G344</f>
        <v>0.000718575435599712</v>
      </c>
      <c r="H345" s="270" t="n">
        <f aca="false">H344</f>
        <v>0.00062523304996968</v>
      </c>
    </row>
    <row r="346" customFormat="false" ht="15" hidden="false" customHeight="false" outlineLevel="0" collapsed="false">
      <c r="A346" s="281" t="n">
        <v>33</v>
      </c>
      <c r="B346" s="282" t="n">
        <f aca="false">B345</f>
        <v>0.000874053125243142</v>
      </c>
      <c r="C346" s="282" t="n">
        <f aca="false">C345</f>
        <v>0.000805044948342949</v>
      </c>
      <c r="D346" s="282" t="n">
        <f aca="false">D345</f>
        <v>0.000752054511137107</v>
      </c>
      <c r="E346" s="282" t="n">
        <f aca="false">E345</f>
        <v>0.000762616658615254</v>
      </c>
      <c r="F346" s="282" t="n">
        <f aca="false">F345</f>
        <v>0.000758239067759309</v>
      </c>
      <c r="G346" s="282" t="n">
        <f aca="false">G345</f>
        <v>0.000718575435599712</v>
      </c>
      <c r="H346" s="282" t="n">
        <f aca="false">H345</f>
        <v>0.00062523304996968</v>
      </c>
    </row>
    <row r="347" customFormat="false" ht="15" hidden="false" customHeight="false" outlineLevel="0" collapsed="false">
      <c r="A347" s="258" t="n">
        <v>34</v>
      </c>
      <c r="B347" s="270" t="n">
        <f aca="false">B346</f>
        <v>0.000874053125243142</v>
      </c>
      <c r="C347" s="270" t="n">
        <f aca="false">C346</f>
        <v>0.000805044948342949</v>
      </c>
      <c r="D347" s="270" t="n">
        <f aca="false">D346</f>
        <v>0.000752054511137107</v>
      </c>
      <c r="E347" s="270" t="n">
        <f aca="false">E346</f>
        <v>0.000762616658615254</v>
      </c>
      <c r="F347" s="270" t="n">
        <f aca="false">F346</f>
        <v>0.000758239067759309</v>
      </c>
      <c r="G347" s="270" t="n">
        <f aca="false">G346</f>
        <v>0.000718575435599712</v>
      </c>
      <c r="H347" s="270" t="n">
        <f aca="false">H346</f>
        <v>0.00062523304996968</v>
      </c>
    </row>
    <row r="348" customFormat="false" ht="15" hidden="false" customHeight="false" outlineLevel="0" collapsed="false">
      <c r="A348" s="281" t="n">
        <v>35</v>
      </c>
      <c r="B348" s="282" t="n">
        <f aca="false">B70</f>
        <v>0.00118053110291203</v>
      </c>
      <c r="C348" s="282" t="n">
        <f aca="false">C70</f>
        <v>0.00116374557538623</v>
      </c>
      <c r="D348" s="282" t="n">
        <f aca="false">D70</f>
        <v>0.00110436314850693</v>
      </c>
      <c r="E348" s="282" t="n">
        <f aca="false">E70</f>
        <v>0.00115566817724541</v>
      </c>
      <c r="F348" s="282" t="n">
        <f aca="false">F70</f>
        <v>0.0011330703333461</v>
      </c>
      <c r="G348" s="282" t="n">
        <f aca="false">G70</f>
        <v>0.00111554969625987</v>
      </c>
      <c r="H348" s="282" t="n">
        <f aca="false">H70</f>
        <v>0.000901922495961051</v>
      </c>
    </row>
    <row r="349" customFormat="false" ht="15" hidden="false" customHeight="false" outlineLevel="0" collapsed="false">
      <c r="A349" s="258" t="n">
        <v>36</v>
      </c>
      <c r="B349" s="270" t="n">
        <f aca="false">B348</f>
        <v>0.00118053110291203</v>
      </c>
      <c r="C349" s="270" t="n">
        <f aca="false">C348</f>
        <v>0.00116374557538623</v>
      </c>
      <c r="D349" s="270" t="n">
        <f aca="false">D348</f>
        <v>0.00110436314850693</v>
      </c>
      <c r="E349" s="270" t="n">
        <f aca="false">E348</f>
        <v>0.00115566817724541</v>
      </c>
      <c r="F349" s="270" t="n">
        <f aca="false">F348</f>
        <v>0.0011330703333461</v>
      </c>
      <c r="G349" s="270" t="n">
        <f aca="false">G348</f>
        <v>0.00111554969625987</v>
      </c>
      <c r="H349" s="270" t="n">
        <f aca="false">H348</f>
        <v>0.000901922495961051</v>
      </c>
    </row>
    <row r="350" customFormat="false" ht="15" hidden="false" customHeight="false" outlineLevel="0" collapsed="false">
      <c r="A350" s="281" t="n">
        <v>37</v>
      </c>
      <c r="B350" s="282" t="n">
        <f aca="false">B349</f>
        <v>0.00118053110291203</v>
      </c>
      <c r="C350" s="282" t="n">
        <f aca="false">C349</f>
        <v>0.00116374557538623</v>
      </c>
      <c r="D350" s="282" t="n">
        <f aca="false">D349</f>
        <v>0.00110436314850693</v>
      </c>
      <c r="E350" s="282" t="n">
        <f aca="false">E349</f>
        <v>0.00115566817724541</v>
      </c>
      <c r="F350" s="282" t="n">
        <f aca="false">F349</f>
        <v>0.0011330703333461</v>
      </c>
      <c r="G350" s="282" t="n">
        <f aca="false">G349</f>
        <v>0.00111554969625987</v>
      </c>
      <c r="H350" s="282" t="n">
        <f aca="false">H349</f>
        <v>0.000901922495961051</v>
      </c>
    </row>
    <row r="351" customFormat="false" ht="15" hidden="false" customHeight="false" outlineLevel="0" collapsed="false">
      <c r="A351" s="258" t="n">
        <v>38</v>
      </c>
      <c r="B351" s="270" t="n">
        <f aca="false">B350</f>
        <v>0.00118053110291203</v>
      </c>
      <c r="C351" s="270" t="n">
        <f aca="false">C350</f>
        <v>0.00116374557538623</v>
      </c>
      <c r="D351" s="270" t="n">
        <f aca="false">D350</f>
        <v>0.00110436314850693</v>
      </c>
      <c r="E351" s="270" t="n">
        <f aca="false">E350</f>
        <v>0.00115566817724541</v>
      </c>
      <c r="F351" s="270" t="n">
        <f aca="false">F350</f>
        <v>0.0011330703333461</v>
      </c>
      <c r="G351" s="270" t="n">
        <f aca="false">G350</f>
        <v>0.00111554969625987</v>
      </c>
      <c r="H351" s="270" t="n">
        <f aca="false">H350</f>
        <v>0.000901922495961051</v>
      </c>
    </row>
    <row r="352" customFormat="false" ht="15" hidden="false" customHeight="false" outlineLevel="0" collapsed="false">
      <c r="A352" s="281" t="n">
        <v>39</v>
      </c>
      <c r="B352" s="282" t="n">
        <f aca="false">B351</f>
        <v>0.00118053110291203</v>
      </c>
      <c r="C352" s="282" t="n">
        <f aca="false">C351</f>
        <v>0.00116374557538623</v>
      </c>
      <c r="D352" s="282" t="n">
        <f aca="false">D351</f>
        <v>0.00110436314850693</v>
      </c>
      <c r="E352" s="282" t="n">
        <f aca="false">E351</f>
        <v>0.00115566817724541</v>
      </c>
      <c r="F352" s="282" t="n">
        <f aca="false">F351</f>
        <v>0.0011330703333461</v>
      </c>
      <c r="G352" s="282" t="n">
        <f aca="false">G351</f>
        <v>0.00111554969625987</v>
      </c>
      <c r="H352" s="282" t="n">
        <f aca="false">H351</f>
        <v>0.000901922495961051</v>
      </c>
    </row>
    <row r="353" customFormat="false" ht="15" hidden="false" customHeight="false" outlineLevel="0" collapsed="false">
      <c r="A353" s="258" t="n">
        <v>40</v>
      </c>
      <c r="B353" s="270" t="n">
        <f aca="false">B71</f>
        <v>0.00182350875982833</v>
      </c>
      <c r="C353" s="270" t="n">
        <f aca="false">C71</f>
        <v>0.00176537405181478</v>
      </c>
      <c r="D353" s="270" t="n">
        <f aca="false">D71</f>
        <v>0.00172897979713304</v>
      </c>
      <c r="E353" s="270" t="n">
        <f aca="false">E71</f>
        <v>0.00166153816787435</v>
      </c>
      <c r="F353" s="270" t="n">
        <f aca="false">F71</f>
        <v>0.00173151359048366</v>
      </c>
      <c r="G353" s="270" t="n">
        <f aca="false">G71</f>
        <v>0.00160432482092753</v>
      </c>
      <c r="H353" s="270" t="n">
        <f aca="false">H71</f>
        <v>0.00139643605233599</v>
      </c>
    </row>
    <row r="354" customFormat="false" ht="15" hidden="false" customHeight="false" outlineLevel="0" collapsed="false">
      <c r="A354" s="281" t="n">
        <v>41</v>
      </c>
      <c r="B354" s="282" t="n">
        <f aca="false">B353</f>
        <v>0.00182350875982833</v>
      </c>
      <c r="C354" s="282" t="n">
        <f aca="false">C353</f>
        <v>0.00176537405181478</v>
      </c>
      <c r="D354" s="282" t="n">
        <f aca="false">D353</f>
        <v>0.00172897979713304</v>
      </c>
      <c r="E354" s="282" t="n">
        <f aca="false">E353</f>
        <v>0.00166153816787435</v>
      </c>
      <c r="F354" s="282" t="n">
        <f aca="false">F353</f>
        <v>0.00173151359048366</v>
      </c>
      <c r="G354" s="282" t="n">
        <f aca="false">G353</f>
        <v>0.00160432482092753</v>
      </c>
      <c r="H354" s="282" t="n">
        <f aca="false">H353</f>
        <v>0.00139643605233599</v>
      </c>
    </row>
    <row r="355" customFormat="false" ht="15" hidden="false" customHeight="false" outlineLevel="0" collapsed="false">
      <c r="A355" s="258" t="n">
        <v>42</v>
      </c>
      <c r="B355" s="270" t="n">
        <f aca="false">B354</f>
        <v>0.00182350875982833</v>
      </c>
      <c r="C355" s="270" t="n">
        <f aca="false">C354</f>
        <v>0.00176537405181478</v>
      </c>
      <c r="D355" s="270" t="n">
        <f aca="false">D354</f>
        <v>0.00172897979713304</v>
      </c>
      <c r="E355" s="270" t="n">
        <f aca="false">E354</f>
        <v>0.00166153816787435</v>
      </c>
      <c r="F355" s="270" t="n">
        <f aca="false">F354</f>
        <v>0.00173151359048366</v>
      </c>
      <c r="G355" s="270" t="n">
        <f aca="false">G354</f>
        <v>0.00160432482092753</v>
      </c>
      <c r="H355" s="270" t="n">
        <f aca="false">H354</f>
        <v>0.00139643605233599</v>
      </c>
    </row>
    <row r="356" customFormat="false" ht="15" hidden="false" customHeight="false" outlineLevel="0" collapsed="false">
      <c r="A356" s="281" t="n">
        <v>43</v>
      </c>
      <c r="B356" s="282" t="n">
        <f aca="false">B355</f>
        <v>0.00182350875982833</v>
      </c>
      <c r="C356" s="282" t="n">
        <f aca="false">C355</f>
        <v>0.00176537405181478</v>
      </c>
      <c r="D356" s="282" t="n">
        <f aca="false">D355</f>
        <v>0.00172897979713304</v>
      </c>
      <c r="E356" s="282" t="n">
        <f aca="false">E355</f>
        <v>0.00166153816787435</v>
      </c>
      <c r="F356" s="282" t="n">
        <f aca="false">F355</f>
        <v>0.00173151359048366</v>
      </c>
      <c r="G356" s="282" t="n">
        <f aca="false">G355</f>
        <v>0.00160432482092753</v>
      </c>
      <c r="H356" s="282" t="n">
        <f aca="false">H355</f>
        <v>0.00139643605233599</v>
      </c>
    </row>
    <row r="357" customFormat="false" ht="15" hidden="false" customHeight="false" outlineLevel="0" collapsed="false">
      <c r="A357" s="258" t="n">
        <v>44</v>
      </c>
      <c r="B357" s="270" t="n">
        <f aca="false">B356</f>
        <v>0.00182350875982833</v>
      </c>
      <c r="C357" s="270" t="n">
        <f aca="false">C356</f>
        <v>0.00176537405181478</v>
      </c>
      <c r="D357" s="270" t="n">
        <f aca="false">D356</f>
        <v>0.00172897979713304</v>
      </c>
      <c r="E357" s="270" t="n">
        <f aca="false">E356</f>
        <v>0.00166153816787435</v>
      </c>
      <c r="F357" s="270" t="n">
        <f aca="false">F356</f>
        <v>0.00173151359048366</v>
      </c>
      <c r="G357" s="270" t="n">
        <f aca="false">G356</f>
        <v>0.00160432482092753</v>
      </c>
      <c r="H357" s="270" t="n">
        <f aca="false">H356</f>
        <v>0.00139643605233599</v>
      </c>
    </row>
    <row r="358" customFormat="false" ht="15" hidden="false" customHeight="false" outlineLevel="0" collapsed="false">
      <c r="A358" s="281" t="n">
        <v>45</v>
      </c>
      <c r="B358" s="282" t="n">
        <f aca="false">B72</f>
        <v>0.0028205551669045</v>
      </c>
      <c r="C358" s="282" t="n">
        <f aca="false">C72</f>
        <v>0.00269183461500601</v>
      </c>
      <c r="D358" s="282" t="n">
        <f aca="false">D72</f>
        <v>0.00269426808834243</v>
      </c>
      <c r="E358" s="282" t="n">
        <f aca="false">E72</f>
        <v>0.00262602188472307</v>
      </c>
      <c r="F358" s="282" t="n">
        <f aca="false">F72</f>
        <v>0.00265395168908281</v>
      </c>
      <c r="G358" s="282" t="n">
        <f aca="false">G72</f>
        <v>0.00263253433293333</v>
      </c>
      <c r="H358" s="282" t="n">
        <f aca="false">H72</f>
        <v>0.00228547355117302</v>
      </c>
    </row>
    <row r="359" customFormat="false" ht="15" hidden="false" customHeight="false" outlineLevel="0" collapsed="false">
      <c r="A359" s="258" t="n">
        <v>46</v>
      </c>
      <c r="B359" s="270" t="n">
        <f aca="false">B358</f>
        <v>0.0028205551669045</v>
      </c>
      <c r="C359" s="270" t="n">
        <f aca="false">C358</f>
        <v>0.00269183461500601</v>
      </c>
      <c r="D359" s="270" t="n">
        <f aca="false">D358</f>
        <v>0.00269426808834243</v>
      </c>
      <c r="E359" s="270" t="n">
        <f aca="false">E358</f>
        <v>0.00262602188472307</v>
      </c>
      <c r="F359" s="270" t="n">
        <f aca="false">F358</f>
        <v>0.00265395168908281</v>
      </c>
      <c r="G359" s="270" t="n">
        <f aca="false">G358</f>
        <v>0.00263253433293333</v>
      </c>
      <c r="H359" s="270" t="n">
        <f aca="false">H358</f>
        <v>0.00228547355117302</v>
      </c>
    </row>
    <row r="360" customFormat="false" ht="15" hidden="false" customHeight="false" outlineLevel="0" collapsed="false">
      <c r="A360" s="281" t="n">
        <v>47</v>
      </c>
      <c r="B360" s="282" t="n">
        <f aca="false">B359</f>
        <v>0.0028205551669045</v>
      </c>
      <c r="C360" s="282" t="n">
        <f aca="false">C359</f>
        <v>0.00269183461500601</v>
      </c>
      <c r="D360" s="282" t="n">
        <f aca="false">D359</f>
        <v>0.00269426808834243</v>
      </c>
      <c r="E360" s="282" t="n">
        <f aca="false">E359</f>
        <v>0.00262602188472307</v>
      </c>
      <c r="F360" s="282" t="n">
        <f aca="false">F359</f>
        <v>0.00265395168908281</v>
      </c>
      <c r="G360" s="282" t="n">
        <f aca="false">G359</f>
        <v>0.00263253433293333</v>
      </c>
      <c r="H360" s="282" t="n">
        <f aca="false">H359</f>
        <v>0.00228547355117302</v>
      </c>
    </row>
    <row r="361" customFormat="false" ht="15" hidden="false" customHeight="false" outlineLevel="0" collapsed="false">
      <c r="A361" s="258" t="n">
        <v>48</v>
      </c>
      <c r="B361" s="270" t="n">
        <f aca="false">B360</f>
        <v>0.0028205551669045</v>
      </c>
      <c r="C361" s="270" t="n">
        <f aca="false">C360</f>
        <v>0.00269183461500601</v>
      </c>
      <c r="D361" s="270" t="n">
        <f aca="false">D360</f>
        <v>0.00269426808834243</v>
      </c>
      <c r="E361" s="270" t="n">
        <f aca="false">E360</f>
        <v>0.00262602188472307</v>
      </c>
      <c r="F361" s="270" t="n">
        <f aca="false">F360</f>
        <v>0.00265395168908281</v>
      </c>
      <c r="G361" s="270" t="n">
        <f aca="false">G360</f>
        <v>0.00263253433293333</v>
      </c>
      <c r="H361" s="270" t="n">
        <f aca="false">H360</f>
        <v>0.00228547355117302</v>
      </c>
    </row>
    <row r="362" customFormat="false" ht="15" hidden="false" customHeight="false" outlineLevel="0" collapsed="false">
      <c r="A362" s="281" t="n">
        <v>49</v>
      </c>
      <c r="B362" s="282" t="n">
        <f aca="false">B361</f>
        <v>0.0028205551669045</v>
      </c>
      <c r="C362" s="282" t="n">
        <f aca="false">C361</f>
        <v>0.00269183461500601</v>
      </c>
      <c r="D362" s="282" t="n">
        <f aca="false">D361</f>
        <v>0.00269426808834243</v>
      </c>
      <c r="E362" s="282" t="n">
        <f aca="false">E361</f>
        <v>0.00262602188472307</v>
      </c>
      <c r="F362" s="282" t="n">
        <f aca="false">F361</f>
        <v>0.00265395168908281</v>
      </c>
      <c r="G362" s="282" t="n">
        <f aca="false">G361</f>
        <v>0.00263253433293333</v>
      </c>
      <c r="H362" s="282" t="n">
        <f aca="false">H361</f>
        <v>0.00228547355117302</v>
      </c>
    </row>
    <row r="363" customFormat="false" ht="15" hidden="false" customHeight="false" outlineLevel="0" collapsed="false">
      <c r="A363" s="258" t="n">
        <v>50</v>
      </c>
      <c r="B363" s="270" t="n">
        <f aca="false">B73</f>
        <v>0.00449277664727555</v>
      </c>
      <c r="C363" s="270" t="n">
        <f aca="false">C73</f>
        <v>0.00429225671130528</v>
      </c>
      <c r="D363" s="270" t="n">
        <f aca="false">D73</f>
        <v>0.00413654808724942</v>
      </c>
      <c r="E363" s="270" t="n">
        <f aca="false">E73</f>
        <v>0.00404422729193356</v>
      </c>
      <c r="F363" s="270" t="n">
        <f aca="false">F73</f>
        <v>0.00413804928698667</v>
      </c>
      <c r="G363" s="270" t="n">
        <f aca="false">G73</f>
        <v>0.00404739345880473</v>
      </c>
      <c r="H363" s="270" t="n">
        <f aca="false">H73</f>
        <v>0.00358057086056616</v>
      </c>
    </row>
    <row r="364" customFormat="false" ht="15" hidden="false" customHeight="false" outlineLevel="0" collapsed="false">
      <c r="A364" s="281" t="n">
        <v>51</v>
      </c>
      <c r="B364" s="282" t="n">
        <f aca="false">B363</f>
        <v>0.00449277664727555</v>
      </c>
      <c r="C364" s="282" t="n">
        <f aca="false">C363</f>
        <v>0.00429225671130528</v>
      </c>
      <c r="D364" s="282" t="n">
        <f aca="false">D363</f>
        <v>0.00413654808724942</v>
      </c>
      <c r="E364" s="282" t="n">
        <f aca="false">E363</f>
        <v>0.00404422729193356</v>
      </c>
      <c r="F364" s="282" t="n">
        <f aca="false">F363</f>
        <v>0.00413804928698667</v>
      </c>
      <c r="G364" s="282" t="n">
        <f aca="false">G363</f>
        <v>0.00404739345880473</v>
      </c>
      <c r="H364" s="282" t="n">
        <f aca="false">H363</f>
        <v>0.00358057086056616</v>
      </c>
    </row>
    <row r="365" customFormat="false" ht="15" hidden="false" customHeight="false" outlineLevel="0" collapsed="false">
      <c r="A365" s="258" t="n">
        <v>52</v>
      </c>
      <c r="B365" s="270" t="n">
        <f aca="false">B364</f>
        <v>0.00449277664727555</v>
      </c>
      <c r="C365" s="270" t="n">
        <f aca="false">C364</f>
        <v>0.00429225671130528</v>
      </c>
      <c r="D365" s="270" t="n">
        <f aca="false">D364</f>
        <v>0.00413654808724942</v>
      </c>
      <c r="E365" s="270" t="n">
        <f aca="false">E364</f>
        <v>0.00404422729193356</v>
      </c>
      <c r="F365" s="270" t="n">
        <f aca="false">F364</f>
        <v>0.00413804928698667</v>
      </c>
      <c r="G365" s="270" t="n">
        <f aca="false">G364</f>
        <v>0.00404739345880473</v>
      </c>
      <c r="H365" s="270" t="n">
        <f aca="false">H364</f>
        <v>0.00358057086056616</v>
      </c>
    </row>
    <row r="366" customFormat="false" ht="15" hidden="false" customHeight="false" outlineLevel="0" collapsed="false">
      <c r="A366" s="281" t="n">
        <v>53</v>
      </c>
      <c r="B366" s="282" t="n">
        <f aca="false">B365</f>
        <v>0.00449277664727555</v>
      </c>
      <c r="C366" s="282" t="n">
        <f aca="false">C365</f>
        <v>0.00429225671130528</v>
      </c>
      <c r="D366" s="282" t="n">
        <f aca="false">D365</f>
        <v>0.00413654808724942</v>
      </c>
      <c r="E366" s="282" t="n">
        <f aca="false">E365</f>
        <v>0.00404422729193356</v>
      </c>
      <c r="F366" s="282" t="n">
        <f aca="false">F365</f>
        <v>0.00413804928698667</v>
      </c>
      <c r="G366" s="282" t="n">
        <f aca="false">G365</f>
        <v>0.00404739345880473</v>
      </c>
      <c r="H366" s="282" t="n">
        <f aca="false">H365</f>
        <v>0.00358057086056616</v>
      </c>
    </row>
    <row r="367" customFormat="false" ht="15" hidden="false" customHeight="false" outlineLevel="0" collapsed="false">
      <c r="A367" s="258" t="n">
        <v>54</v>
      </c>
      <c r="B367" s="270" t="n">
        <f aca="false">B366</f>
        <v>0.00449277664727555</v>
      </c>
      <c r="C367" s="270" t="n">
        <f aca="false">C366</f>
        <v>0.00429225671130528</v>
      </c>
      <c r="D367" s="270" t="n">
        <f aca="false">D366</f>
        <v>0.00413654808724942</v>
      </c>
      <c r="E367" s="270" t="n">
        <f aca="false">E366</f>
        <v>0.00404422729193356</v>
      </c>
      <c r="F367" s="270" t="n">
        <f aca="false">F366</f>
        <v>0.00413804928698667</v>
      </c>
      <c r="G367" s="270" t="n">
        <f aca="false">G366</f>
        <v>0.00404739345880473</v>
      </c>
      <c r="H367" s="270" t="n">
        <f aca="false">H366</f>
        <v>0.00358057086056616</v>
      </c>
    </row>
    <row r="368" customFormat="false" ht="15" hidden="false" customHeight="false" outlineLevel="0" collapsed="false">
      <c r="A368" s="281" t="n">
        <v>55</v>
      </c>
      <c r="B368" s="282" t="n">
        <f aca="false">B74</f>
        <v>0.00658381825456231</v>
      </c>
      <c r="C368" s="282" t="n">
        <f aca="false">C74</f>
        <v>0.00636696839016129</v>
      </c>
      <c r="D368" s="282" t="n">
        <f aca="false">D74</f>
        <v>0.00609289588726758</v>
      </c>
      <c r="E368" s="282" t="n">
        <f aca="false">E74</f>
        <v>0.00609023957832135</v>
      </c>
      <c r="F368" s="282" t="n">
        <f aca="false">F74</f>
        <v>0.00630908809623214</v>
      </c>
      <c r="G368" s="282" t="n">
        <f aca="false">G74</f>
        <v>0.00616952928814959</v>
      </c>
      <c r="H368" s="282" t="n">
        <f aca="false">H74</f>
        <v>0.00534946177864146</v>
      </c>
    </row>
    <row r="369" customFormat="false" ht="15" hidden="false" customHeight="false" outlineLevel="0" collapsed="false">
      <c r="A369" s="258" t="n">
        <v>56</v>
      </c>
      <c r="B369" s="270" t="n">
        <f aca="false">B368</f>
        <v>0.00658381825456231</v>
      </c>
      <c r="C369" s="270" t="n">
        <f aca="false">C368</f>
        <v>0.00636696839016129</v>
      </c>
      <c r="D369" s="270" t="n">
        <f aca="false">D368</f>
        <v>0.00609289588726758</v>
      </c>
      <c r="E369" s="270" t="n">
        <f aca="false">E368</f>
        <v>0.00609023957832135</v>
      </c>
      <c r="F369" s="270" t="n">
        <f aca="false">F368</f>
        <v>0.00630908809623214</v>
      </c>
      <c r="G369" s="270" t="n">
        <f aca="false">G368</f>
        <v>0.00616952928814959</v>
      </c>
      <c r="H369" s="270" t="n">
        <f aca="false">H368</f>
        <v>0.00534946177864146</v>
      </c>
    </row>
    <row r="370" customFormat="false" ht="15" hidden="false" customHeight="false" outlineLevel="0" collapsed="false">
      <c r="A370" s="281" t="n">
        <v>57</v>
      </c>
      <c r="B370" s="282" t="n">
        <f aca="false">B369</f>
        <v>0.00658381825456231</v>
      </c>
      <c r="C370" s="282" t="n">
        <f aca="false">C369</f>
        <v>0.00636696839016129</v>
      </c>
      <c r="D370" s="282" t="n">
        <f aca="false">D369</f>
        <v>0.00609289588726758</v>
      </c>
      <c r="E370" s="282" t="n">
        <f aca="false">E369</f>
        <v>0.00609023957832135</v>
      </c>
      <c r="F370" s="282" t="n">
        <f aca="false">F369</f>
        <v>0.00630908809623214</v>
      </c>
      <c r="G370" s="282" t="n">
        <f aca="false">G369</f>
        <v>0.00616952928814959</v>
      </c>
      <c r="H370" s="282" t="n">
        <f aca="false">H369</f>
        <v>0.00534946177864146</v>
      </c>
    </row>
    <row r="371" customFormat="false" ht="15" hidden="false" customHeight="false" outlineLevel="0" collapsed="false">
      <c r="A371" s="258" t="n">
        <v>58</v>
      </c>
      <c r="B371" s="270" t="n">
        <f aca="false">B370</f>
        <v>0.00658381825456231</v>
      </c>
      <c r="C371" s="270" t="n">
        <f aca="false">C370</f>
        <v>0.00636696839016129</v>
      </c>
      <c r="D371" s="270" t="n">
        <f aca="false">D370</f>
        <v>0.00609289588726758</v>
      </c>
      <c r="E371" s="270" t="n">
        <f aca="false">E370</f>
        <v>0.00609023957832135</v>
      </c>
      <c r="F371" s="270" t="n">
        <f aca="false">F370</f>
        <v>0.00630908809623214</v>
      </c>
      <c r="G371" s="270" t="n">
        <f aca="false">G370</f>
        <v>0.00616952928814959</v>
      </c>
      <c r="H371" s="270" t="n">
        <f aca="false">H370</f>
        <v>0.00534946177864146</v>
      </c>
    </row>
    <row r="372" customFormat="false" ht="15" hidden="false" customHeight="false" outlineLevel="0" collapsed="false">
      <c r="A372" s="281" t="n">
        <v>59</v>
      </c>
      <c r="B372" s="282" t="n">
        <f aca="false">B371</f>
        <v>0.00658381825456231</v>
      </c>
      <c r="C372" s="282" t="n">
        <f aca="false">C371</f>
        <v>0.00636696839016129</v>
      </c>
      <c r="D372" s="282" t="n">
        <f aca="false">D371</f>
        <v>0.00609289588726758</v>
      </c>
      <c r="E372" s="282" t="n">
        <f aca="false">E371</f>
        <v>0.00609023957832135</v>
      </c>
      <c r="F372" s="282" t="n">
        <f aca="false">F371</f>
        <v>0.00630908809623214</v>
      </c>
      <c r="G372" s="282" t="n">
        <f aca="false">G371</f>
        <v>0.00616952928814959</v>
      </c>
      <c r="H372" s="282" t="n">
        <f aca="false">H371</f>
        <v>0.00534946177864146</v>
      </c>
    </row>
    <row r="373" customFormat="false" ht="15" hidden="false" customHeight="false" outlineLevel="0" collapsed="false">
      <c r="A373" s="258" t="n">
        <v>60</v>
      </c>
      <c r="B373" s="270" t="n">
        <f aca="false">B75</f>
        <v>0.00919283773890517</v>
      </c>
      <c r="C373" s="270" t="n">
        <f aca="false">C75</f>
        <v>0.00934912842357922</v>
      </c>
      <c r="D373" s="270" t="n">
        <f aca="false">D75</f>
        <v>0.00915922223639079</v>
      </c>
      <c r="E373" s="270" t="n">
        <f aca="false">E75</f>
        <v>0.0094157318600219</v>
      </c>
      <c r="F373" s="270" t="n">
        <f aca="false">F75</f>
        <v>0.00952914313124083</v>
      </c>
      <c r="G373" s="270" t="n">
        <f aca="false">G75</f>
        <v>0.00905814135715405</v>
      </c>
      <c r="H373" s="270" t="n">
        <f aca="false">H75</f>
        <v>0.00768135914872467</v>
      </c>
    </row>
    <row r="374" customFormat="false" ht="15" hidden="false" customHeight="false" outlineLevel="0" collapsed="false">
      <c r="A374" s="281" t="n">
        <v>61</v>
      </c>
      <c r="B374" s="282" t="n">
        <f aca="false">B373</f>
        <v>0.00919283773890517</v>
      </c>
      <c r="C374" s="282" t="n">
        <f aca="false">C373</f>
        <v>0.00934912842357922</v>
      </c>
      <c r="D374" s="282" t="n">
        <f aca="false">D373</f>
        <v>0.00915922223639079</v>
      </c>
      <c r="E374" s="282" t="n">
        <f aca="false">E373</f>
        <v>0.0094157318600219</v>
      </c>
      <c r="F374" s="282" t="n">
        <f aca="false">F373</f>
        <v>0.00952914313124083</v>
      </c>
      <c r="G374" s="282" t="n">
        <f aca="false">G373</f>
        <v>0.00905814135715405</v>
      </c>
      <c r="H374" s="282" t="n">
        <f aca="false">H373</f>
        <v>0.00768135914872467</v>
      </c>
    </row>
    <row r="375" customFormat="false" ht="15" hidden="false" customHeight="false" outlineLevel="0" collapsed="false">
      <c r="A375" s="258" t="n">
        <v>62</v>
      </c>
      <c r="B375" s="270" t="n">
        <f aca="false">B374</f>
        <v>0.00919283773890517</v>
      </c>
      <c r="C375" s="270" t="n">
        <f aca="false">C374</f>
        <v>0.00934912842357922</v>
      </c>
      <c r="D375" s="270" t="n">
        <f aca="false">D374</f>
        <v>0.00915922223639079</v>
      </c>
      <c r="E375" s="270" t="n">
        <f aca="false">E374</f>
        <v>0.0094157318600219</v>
      </c>
      <c r="F375" s="270" t="n">
        <f aca="false">F374</f>
        <v>0.00952914313124083</v>
      </c>
      <c r="G375" s="270" t="n">
        <f aca="false">G374</f>
        <v>0.00905814135715405</v>
      </c>
      <c r="H375" s="270" t="n">
        <f aca="false">H374</f>
        <v>0.00768135914872467</v>
      </c>
    </row>
    <row r="376" customFormat="false" ht="15" hidden="false" customHeight="false" outlineLevel="0" collapsed="false">
      <c r="A376" s="281" t="n">
        <v>63</v>
      </c>
      <c r="B376" s="282" t="n">
        <f aca="false">B375</f>
        <v>0.00919283773890517</v>
      </c>
      <c r="C376" s="282" t="n">
        <f aca="false">C375</f>
        <v>0.00934912842357922</v>
      </c>
      <c r="D376" s="282" t="n">
        <f aca="false">D375</f>
        <v>0.00915922223639079</v>
      </c>
      <c r="E376" s="282" t="n">
        <f aca="false">E375</f>
        <v>0.0094157318600219</v>
      </c>
      <c r="F376" s="282" t="n">
        <f aca="false">F375</f>
        <v>0.00952914313124083</v>
      </c>
      <c r="G376" s="282" t="n">
        <f aca="false">G375</f>
        <v>0.00905814135715405</v>
      </c>
      <c r="H376" s="282" t="n">
        <f aca="false">H375</f>
        <v>0.00768135914872467</v>
      </c>
    </row>
    <row r="377" customFormat="false" ht="15" hidden="false" customHeight="false" outlineLevel="0" collapsed="false">
      <c r="A377" s="258" t="n">
        <v>64</v>
      </c>
      <c r="B377" s="270" t="n">
        <f aca="false">B376</f>
        <v>0.00919283773890517</v>
      </c>
      <c r="C377" s="270" t="n">
        <f aca="false">C376</f>
        <v>0.00934912842357922</v>
      </c>
      <c r="D377" s="270" t="n">
        <f aca="false">D376</f>
        <v>0.00915922223639079</v>
      </c>
      <c r="E377" s="270" t="n">
        <f aca="false">E376</f>
        <v>0.0094157318600219</v>
      </c>
      <c r="F377" s="270" t="n">
        <f aca="false">F376</f>
        <v>0.00952914313124083</v>
      </c>
      <c r="G377" s="270" t="n">
        <f aca="false">G376</f>
        <v>0.00905814135715405</v>
      </c>
      <c r="H377" s="270" t="n">
        <f aca="false">H376</f>
        <v>0.00768135914872467</v>
      </c>
    </row>
    <row r="378" customFormat="false" ht="15" hidden="false" customHeight="false" outlineLevel="0" collapsed="false">
      <c r="A378" s="281" t="n">
        <v>65</v>
      </c>
      <c r="B378" s="282" t="n">
        <f aca="false">B76</f>
        <v>0.0141045918481864</v>
      </c>
      <c r="C378" s="282" t="n">
        <f aca="false">C76</f>
        <v>0.0137619802953464</v>
      </c>
      <c r="D378" s="282" t="n">
        <f aca="false">D76</f>
        <v>0.0135138329875825</v>
      </c>
      <c r="E378" s="282" t="n">
        <f aca="false">E76</f>
        <v>0.0133290082002186</v>
      </c>
      <c r="F378" s="282" t="n">
        <f aca="false">F76</f>
        <v>0.0142955342307432</v>
      </c>
      <c r="G378" s="282" t="n">
        <f aca="false">G76</f>
        <v>0.0136797119283738</v>
      </c>
      <c r="H378" s="282" t="n">
        <f aca="false">H76</f>
        <v>0.0103703613858684</v>
      </c>
    </row>
    <row r="379" customFormat="false" ht="15" hidden="false" customHeight="false" outlineLevel="0" collapsed="false">
      <c r="A379" s="258" t="n">
        <v>66</v>
      </c>
      <c r="B379" s="270" t="n">
        <f aca="false">B378</f>
        <v>0.0141045918481864</v>
      </c>
      <c r="C379" s="270" t="n">
        <f aca="false">C378</f>
        <v>0.0137619802953464</v>
      </c>
      <c r="D379" s="270" t="n">
        <f aca="false">D378</f>
        <v>0.0135138329875825</v>
      </c>
      <c r="E379" s="270" t="n">
        <f aca="false">E378</f>
        <v>0.0133290082002186</v>
      </c>
      <c r="F379" s="270" t="n">
        <f aca="false">F378</f>
        <v>0.0142955342307432</v>
      </c>
      <c r="G379" s="270" t="n">
        <f aca="false">G378</f>
        <v>0.0136797119283738</v>
      </c>
      <c r="H379" s="270" t="n">
        <f aca="false">H378</f>
        <v>0.0103703613858684</v>
      </c>
    </row>
    <row r="380" customFormat="false" ht="15" hidden="false" customHeight="false" outlineLevel="0" collapsed="false">
      <c r="A380" s="281" t="n">
        <v>67</v>
      </c>
      <c r="B380" s="282" t="n">
        <f aca="false">B379</f>
        <v>0.0141045918481864</v>
      </c>
      <c r="C380" s="282" t="n">
        <f aca="false">C379</f>
        <v>0.0137619802953464</v>
      </c>
      <c r="D380" s="282" t="n">
        <f aca="false">D379</f>
        <v>0.0135138329875825</v>
      </c>
      <c r="E380" s="282" t="n">
        <f aca="false">E379</f>
        <v>0.0133290082002186</v>
      </c>
      <c r="F380" s="282" t="n">
        <f aca="false">F379</f>
        <v>0.0142955342307432</v>
      </c>
      <c r="G380" s="282" t="n">
        <f aca="false">G379</f>
        <v>0.0136797119283738</v>
      </c>
      <c r="H380" s="282" t="n">
        <f aca="false">H379</f>
        <v>0.0103703613858684</v>
      </c>
    </row>
    <row r="381" customFormat="false" ht="15" hidden="false" customHeight="false" outlineLevel="0" collapsed="false">
      <c r="A381" s="258" t="n">
        <v>68</v>
      </c>
      <c r="B381" s="270" t="n">
        <f aca="false">B380</f>
        <v>0.0141045918481864</v>
      </c>
      <c r="C381" s="270" t="n">
        <f aca="false">C380</f>
        <v>0.0137619802953464</v>
      </c>
      <c r="D381" s="270" t="n">
        <f aca="false">D380</f>
        <v>0.0135138329875825</v>
      </c>
      <c r="E381" s="270" t="n">
        <f aca="false">E380</f>
        <v>0.0133290082002186</v>
      </c>
      <c r="F381" s="270" t="n">
        <f aca="false">F380</f>
        <v>0.0142955342307432</v>
      </c>
      <c r="G381" s="270" t="n">
        <f aca="false">G380</f>
        <v>0.0136797119283738</v>
      </c>
      <c r="H381" s="270" t="n">
        <f aca="false">H380</f>
        <v>0.0103703613858684</v>
      </c>
    </row>
    <row r="382" customFormat="false" ht="15" hidden="false" customHeight="false" outlineLevel="0" collapsed="false">
      <c r="A382" s="281" t="n">
        <v>69</v>
      </c>
      <c r="B382" s="282" t="n">
        <f aca="false">B381</f>
        <v>0.0141045918481864</v>
      </c>
      <c r="C382" s="282" t="n">
        <f aca="false">C381</f>
        <v>0.0137619802953464</v>
      </c>
      <c r="D382" s="282" t="n">
        <f aca="false">D381</f>
        <v>0.0135138329875825</v>
      </c>
      <c r="E382" s="282" t="n">
        <f aca="false">E381</f>
        <v>0.0133290082002186</v>
      </c>
      <c r="F382" s="282" t="n">
        <f aca="false">F381</f>
        <v>0.0142955342307432</v>
      </c>
      <c r="G382" s="282" t="n">
        <f aca="false">G381</f>
        <v>0.0136797119283738</v>
      </c>
      <c r="H382" s="282" t="n">
        <f aca="false">H381</f>
        <v>0.0103703613858684</v>
      </c>
    </row>
    <row r="383" customFormat="false" ht="15" hidden="false" customHeight="false" outlineLevel="0" collapsed="false">
      <c r="A383" s="258" t="n">
        <v>70</v>
      </c>
      <c r="B383" s="270" t="n">
        <f aca="false">B77</f>
        <v>0.0232748806272024</v>
      </c>
      <c r="C383" s="270" t="n">
        <f aca="false">C77</f>
        <v>0.0223503575408116</v>
      </c>
      <c r="D383" s="270" t="n">
        <f aca="false">D77</f>
        <v>0.0215183209176419</v>
      </c>
      <c r="E383" s="270" t="n">
        <f aca="false">E77</f>
        <v>0.0207863271572068</v>
      </c>
      <c r="F383" s="270" t="n">
        <f aca="false">F77</f>
        <v>0.021860142101608</v>
      </c>
      <c r="G383" s="270" t="n">
        <f aca="false">G77</f>
        <v>0.0206111975664084</v>
      </c>
      <c r="H383" s="270" t="n">
        <f aca="false">H77</f>
        <v>0.0166980006873269</v>
      </c>
    </row>
    <row r="384" customFormat="false" ht="15" hidden="false" customHeight="false" outlineLevel="0" collapsed="false">
      <c r="A384" s="281" t="n">
        <v>71</v>
      </c>
      <c r="B384" s="282" t="n">
        <f aca="false">B383</f>
        <v>0.0232748806272024</v>
      </c>
      <c r="C384" s="282" t="n">
        <f aca="false">C383</f>
        <v>0.0223503575408116</v>
      </c>
      <c r="D384" s="282" t="n">
        <f aca="false">D383</f>
        <v>0.0215183209176419</v>
      </c>
      <c r="E384" s="282" t="n">
        <f aca="false">E383</f>
        <v>0.0207863271572068</v>
      </c>
      <c r="F384" s="282" t="n">
        <f aca="false">F383</f>
        <v>0.021860142101608</v>
      </c>
      <c r="G384" s="282" t="n">
        <f aca="false">G383</f>
        <v>0.0206111975664084</v>
      </c>
      <c r="H384" s="282" t="n">
        <f aca="false">H383</f>
        <v>0.0166980006873269</v>
      </c>
    </row>
    <row r="385" customFormat="false" ht="15" hidden="false" customHeight="false" outlineLevel="0" collapsed="false">
      <c r="A385" s="258" t="n">
        <v>72</v>
      </c>
      <c r="B385" s="270" t="n">
        <f aca="false">B384</f>
        <v>0.0232748806272024</v>
      </c>
      <c r="C385" s="270" t="n">
        <f aca="false">C384</f>
        <v>0.0223503575408116</v>
      </c>
      <c r="D385" s="270" t="n">
        <f aca="false">D384</f>
        <v>0.0215183209176419</v>
      </c>
      <c r="E385" s="270" t="n">
        <f aca="false">E384</f>
        <v>0.0207863271572068</v>
      </c>
      <c r="F385" s="270" t="n">
        <f aca="false">F384</f>
        <v>0.021860142101608</v>
      </c>
      <c r="G385" s="270" t="n">
        <f aca="false">G384</f>
        <v>0.0206111975664084</v>
      </c>
      <c r="H385" s="270" t="n">
        <f aca="false">H384</f>
        <v>0.0166980006873269</v>
      </c>
    </row>
    <row r="386" customFormat="false" ht="15" hidden="false" customHeight="false" outlineLevel="0" collapsed="false">
      <c r="A386" s="281" t="n">
        <v>73</v>
      </c>
      <c r="B386" s="282" t="n">
        <f aca="false">B385</f>
        <v>0.0232748806272024</v>
      </c>
      <c r="C386" s="282" t="n">
        <f aca="false">C385</f>
        <v>0.0223503575408116</v>
      </c>
      <c r="D386" s="282" t="n">
        <f aca="false">D385</f>
        <v>0.0215183209176419</v>
      </c>
      <c r="E386" s="282" t="n">
        <f aca="false">E385</f>
        <v>0.0207863271572068</v>
      </c>
      <c r="F386" s="282" t="n">
        <f aca="false">F385</f>
        <v>0.021860142101608</v>
      </c>
      <c r="G386" s="282" t="n">
        <f aca="false">G385</f>
        <v>0.0206111975664084</v>
      </c>
      <c r="H386" s="282" t="n">
        <f aca="false">H385</f>
        <v>0.0166980006873269</v>
      </c>
    </row>
    <row r="387" customFormat="false" ht="15" hidden="false" customHeight="false" outlineLevel="0" collapsed="false">
      <c r="A387" s="258" t="n">
        <v>74</v>
      </c>
      <c r="B387" s="270" t="n">
        <f aca="false">B386</f>
        <v>0.0232748806272024</v>
      </c>
      <c r="C387" s="270" t="n">
        <f aca="false">C386</f>
        <v>0.0223503575408116</v>
      </c>
      <c r="D387" s="270" t="n">
        <f aca="false">D386</f>
        <v>0.0215183209176419</v>
      </c>
      <c r="E387" s="270" t="n">
        <f aca="false">E386</f>
        <v>0.0207863271572068</v>
      </c>
      <c r="F387" s="270" t="n">
        <f aca="false">F386</f>
        <v>0.021860142101608</v>
      </c>
      <c r="G387" s="270" t="n">
        <f aca="false">G386</f>
        <v>0.0206111975664084</v>
      </c>
      <c r="H387" s="270" t="n">
        <f aca="false">H386</f>
        <v>0.0166980006873269</v>
      </c>
    </row>
    <row r="388" customFormat="false" ht="15" hidden="false" customHeight="false" outlineLevel="0" collapsed="false">
      <c r="A388" s="281" t="n">
        <v>75</v>
      </c>
      <c r="B388" s="282" t="n">
        <f aca="false">B78</f>
        <v>0.0390044671870685</v>
      </c>
      <c r="C388" s="282" t="n">
        <f aca="false">C78</f>
        <v>0.0373461877949789</v>
      </c>
      <c r="D388" s="282" t="n">
        <f aca="false">D78</f>
        <v>0.0371686014569933</v>
      </c>
      <c r="E388" s="282" t="n">
        <f aca="false">E78</f>
        <v>0.036105473888023</v>
      </c>
      <c r="F388" s="282" t="n">
        <f aca="false">F78</f>
        <v>0.0390285805350736</v>
      </c>
      <c r="G388" s="282" t="n">
        <f aca="false">G78</f>
        <v>0.0349826287212241</v>
      </c>
      <c r="H388" s="282" t="n">
        <f aca="false">H78</f>
        <v>0.0298167030559495</v>
      </c>
    </row>
    <row r="389" customFormat="false" ht="15" hidden="false" customHeight="false" outlineLevel="0" collapsed="false">
      <c r="A389" s="258" t="n">
        <v>76</v>
      </c>
      <c r="B389" s="270" t="n">
        <f aca="false">B388</f>
        <v>0.0390044671870685</v>
      </c>
      <c r="C389" s="270" t="n">
        <f aca="false">C388</f>
        <v>0.0373461877949789</v>
      </c>
      <c r="D389" s="270" t="n">
        <f aca="false">D388</f>
        <v>0.0371686014569933</v>
      </c>
      <c r="E389" s="270" t="n">
        <f aca="false">E388</f>
        <v>0.036105473888023</v>
      </c>
      <c r="F389" s="270" t="n">
        <f aca="false">F388</f>
        <v>0.0390285805350736</v>
      </c>
      <c r="G389" s="270" t="n">
        <f aca="false">G388</f>
        <v>0.0349826287212241</v>
      </c>
      <c r="H389" s="270" t="n">
        <f aca="false">H388</f>
        <v>0.0298167030559495</v>
      </c>
    </row>
    <row r="390" customFormat="false" ht="15" hidden="false" customHeight="false" outlineLevel="0" collapsed="false">
      <c r="A390" s="281" t="n">
        <v>77</v>
      </c>
      <c r="B390" s="282" t="n">
        <f aca="false">B389</f>
        <v>0.0390044671870685</v>
      </c>
      <c r="C390" s="282" t="n">
        <f aca="false">C389</f>
        <v>0.0373461877949789</v>
      </c>
      <c r="D390" s="282" t="n">
        <f aca="false">D389</f>
        <v>0.0371686014569933</v>
      </c>
      <c r="E390" s="282" t="n">
        <f aca="false">E389</f>
        <v>0.036105473888023</v>
      </c>
      <c r="F390" s="282" t="n">
        <f aca="false">F389</f>
        <v>0.0390285805350736</v>
      </c>
      <c r="G390" s="282" t="n">
        <f aca="false">G389</f>
        <v>0.0349826287212241</v>
      </c>
      <c r="H390" s="282" t="n">
        <f aca="false">H389</f>
        <v>0.0298167030559495</v>
      </c>
    </row>
    <row r="391" customFormat="false" ht="15" hidden="false" customHeight="false" outlineLevel="0" collapsed="false">
      <c r="A391" s="258" t="n">
        <v>78</v>
      </c>
      <c r="B391" s="270" t="n">
        <f aca="false">B390</f>
        <v>0.0390044671870685</v>
      </c>
      <c r="C391" s="270" t="n">
        <f aca="false">C390</f>
        <v>0.0373461877949789</v>
      </c>
      <c r="D391" s="270" t="n">
        <f aca="false">D390</f>
        <v>0.0371686014569933</v>
      </c>
      <c r="E391" s="270" t="n">
        <f aca="false">E390</f>
        <v>0.036105473888023</v>
      </c>
      <c r="F391" s="270" t="n">
        <f aca="false">F390</f>
        <v>0.0390285805350736</v>
      </c>
      <c r="G391" s="270" t="n">
        <f aca="false">G390</f>
        <v>0.0349826287212241</v>
      </c>
      <c r="H391" s="270" t="n">
        <f aca="false">H390</f>
        <v>0.0298167030559495</v>
      </c>
    </row>
    <row r="392" customFormat="false" ht="15" hidden="false" customHeight="false" outlineLevel="0" collapsed="false">
      <c r="A392" s="281" t="n">
        <v>79</v>
      </c>
      <c r="B392" s="282" t="n">
        <f aca="false">B391</f>
        <v>0.0390044671870685</v>
      </c>
      <c r="C392" s="282" t="n">
        <f aca="false">C391</f>
        <v>0.0373461877949789</v>
      </c>
      <c r="D392" s="282" t="n">
        <f aca="false">D391</f>
        <v>0.0371686014569933</v>
      </c>
      <c r="E392" s="282" t="n">
        <f aca="false">E391</f>
        <v>0.036105473888023</v>
      </c>
      <c r="F392" s="282" t="n">
        <f aca="false">F391</f>
        <v>0.0390285805350736</v>
      </c>
      <c r="G392" s="282" t="n">
        <f aca="false">G391</f>
        <v>0.0349826287212241</v>
      </c>
      <c r="H392" s="282" t="n">
        <f aca="false">H391</f>
        <v>0.0298167030559495</v>
      </c>
    </row>
    <row r="393" customFormat="false" ht="15" hidden="false" customHeight="false" outlineLevel="0" collapsed="false">
      <c r="A393" s="258" t="n">
        <v>80</v>
      </c>
      <c r="B393" s="270" t="n">
        <f aca="false">B79</f>
        <v>0.0789159246614087</v>
      </c>
      <c r="C393" s="270" t="n">
        <f aca="false">C79</f>
        <v>0.0776532394065834</v>
      </c>
      <c r="D393" s="270" t="n">
        <f aca="false">D79</f>
        <v>0.0753814134298812</v>
      </c>
      <c r="E393" s="270" t="n">
        <f aca="false">E79</f>
        <v>0.0723327337969442</v>
      </c>
      <c r="F393" s="270" t="n">
        <f aca="false">F79</f>
        <v>0.0758346549950897</v>
      </c>
      <c r="G393" s="270" t="n">
        <f aca="false">G79</f>
        <v>0.0702300507290237</v>
      </c>
      <c r="H393" s="270" t="n">
        <f aca="false">H79</f>
        <v>0.051502180770349</v>
      </c>
    </row>
    <row r="394" customFormat="false" ht="15" hidden="false" customHeight="false" outlineLevel="0" collapsed="false">
      <c r="A394" s="281" t="n">
        <v>81</v>
      </c>
      <c r="B394" s="282" t="n">
        <f aca="false">B393</f>
        <v>0.0789159246614087</v>
      </c>
      <c r="C394" s="282" t="n">
        <f aca="false">C393</f>
        <v>0.0776532394065834</v>
      </c>
      <c r="D394" s="282" t="n">
        <f aca="false">D393</f>
        <v>0.0753814134298812</v>
      </c>
      <c r="E394" s="282" t="n">
        <f aca="false">E393</f>
        <v>0.0723327337969442</v>
      </c>
      <c r="F394" s="282" t="n">
        <f aca="false">F393</f>
        <v>0.0758346549950897</v>
      </c>
      <c r="G394" s="282" t="n">
        <f aca="false">G393</f>
        <v>0.0702300507290237</v>
      </c>
      <c r="H394" s="282" t="n">
        <f aca="false">H393</f>
        <v>0.051502180770349</v>
      </c>
    </row>
    <row r="395" customFormat="false" ht="15" hidden="false" customHeight="false" outlineLevel="0" collapsed="false">
      <c r="A395" s="258" t="n">
        <v>82</v>
      </c>
      <c r="B395" s="270" t="n">
        <f aca="false">B394</f>
        <v>0.0789159246614087</v>
      </c>
      <c r="C395" s="270" t="n">
        <f aca="false">C394</f>
        <v>0.0776532394065834</v>
      </c>
      <c r="D395" s="270" t="n">
        <f aca="false">D394</f>
        <v>0.0753814134298812</v>
      </c>
      <c r="E395" s="270" t="n">
        <f aca="false">E394</f>
        <v>0.0723327337969442</v>
      </c>
      <c r="F395" s="270" t="n">
        <f aca="false">F394</f>
        <v>0.0758346549950897</v>
      </c>
      <c r="G395" s="270" t="n">
        <f aca="false">G394</f>
        <v>0.0702300507290237</v>
      </c>
      <c r="H395" s="270" t="n">
        <f aca="false">H394</f>
        <v>0.051502180770349</v>
      </c>
    </row>
    <row r="396" customFormat="false" ht="15" hidden="false" customHeight="false" outlineLevel="0" collapsed="false">
      <c r="A396" s="281" t="n">
        <v>83</v>
      </c>
      <c r="B396" s="282" t="n">
        <f aca="false">B395</f>
        <v>0.0789159246614087</v>
      </c>
      <c r="C396" s="282" t="n">
        <f aca="false">C395</f>
        <v>0.0776532394065834</v>
      </c>
      <c r="D396" s="282" t="n">
        <f aca="false">D395</f>
        <v>0.0753814134298812</v>
      </c>
      <c r="E396" s="282" t="n">
        <f aca="false">E395</f>
        <v>0.0723327337969442</v>
      </c>
      <c r="F396" s="282" t="n">
        <f aca="false">F395</f>
        <v>0.0758346549950897</v>
      </c>
      <c r="G396" s="282" t="n">
        <f aca="false">G395</f>
        <v>0.0702300507290237</v>
      </c>
      <c r="H396" s="282" t="n">
        <f aca="false">H395</f>
        <v>0.051502180770349</v>
      </c>
    </row>
    <row r="397" customFormat="false" ht="15" hidden="false" customHeight="false" outlineLevel="0" collapsed="false">
      <c r="A397" s="258" t="n">
        <v>84</v>
      </c>
      <c r="B397" s="270" t="n">
        <f aca="false">B396</f>
        <v>0.0789159246614087</v>
      </c>
      <c r="C397" s="270" t="n">
        <f aca="false">C396</f>
        <v>0.0776532394065834</v>
      </c>
      <c r="D397" s="270" t="n">
        <f aca="false">D396</f>
        <v>0.0753814134298812</v>
      </c>
      <c r="E397" s="270" t="n">
        <f aca="false">E396</f>
        <v>0.0723327337969442</v>
      </c>
      <c r="F397" s="270" t="n">
        <f aca="false">F396</f>
        <v>0.0758346549950897</v>
      </c>
      <c r="G397" s="270" t="n">
        <f aca="false">G396</f>
        <v>0.0702300507290237</v>
      </c>
      <c r="H397" s="270" t="n">
        <f aca="false">H396</f>
        <v>0.051502180770349</v>
      </c>
    </row>
    <row r="398" customFormat="false" ht="15" hidden="false" customHeight="false" outlineLevel="0" collapsed="false">
      <c r="A398" s="281" t="n">
        <v>85</v>
      </c>
      <c r="B398" s="282" t="n">
        <f aca="false">B80</f>
        <v>0.137486586776648</v>
      </c>
      <c r="C398" s="282" t="n">
        <f aca="false">C80</f>
        <v>0.131684199565772</v>
      </c>
      <c r="D398" s="282" t="n">
        <f aca="false">D80</f>
        <v>0.12884111675914</v>
      </c>
      <c r="E398" s="282" t="n">
        <f aca="false">E80</f>
        <v>0.12608917108678</v>
      </c>
      <c r="F398" s="282" t="n">
        <f aca="false">F80</f>
        <v>0.136818022660979</v>
      </c>
      <c r="G398" s="282" t="n">
        <f aca="false">G80</f>
        <v>0.124780375832179</v>
      </c>
      <c r="H398" s="282" t="n">
        <f aca="false">H80</f>
        <v>0.11863160212916</v>
      </c>
    </row>
    <row r="399" customFormat="false" ht="15" hidden="false" customHeight="false" outlineLevel="0" collapsed="false">
      <c r="A399" s="258" t="n">
        <v>86</v>
      </c>
      <c r="B399" s="270" t="n">
        <f aca="false">B398</f>
        <v>0.137486586776648</v>
      </c>
      <c r="C399" s="270" t="n">
        <f aca="false">C398</f>
        <v>0.131684199565772</v>
      </c>
      <c r="D399" s="270" t="n">
        <f aca="false">D398</f>
        <v>0.12884111675914</v>
      </c>
      <c r="E399" s="270" t="n">
        <f aca="false">E398</f>
        <v>0.12608917108678</v>
      </c>
      <c r="F399" s="270" t="n">
        <f aca="false">F398</f>
        <v>0.136818022660979</v>
      </c>
      <c r="G399" s="270" t="n">
        <f aca="false">G398</f>
        <v>0.124780375832179</v>
      </c>
      <c r="H399" s="270" t="n">
        <f aca="false">H398</f>
        <v>0.11863160212916</v>
      </c>
    </row>
    <row r="400" customFormat="false" ht="15" hidden="false" customHeight="false" outlineLevel="0" collapsed="false">
      <c r="A400" s="281" t="n">
        <v>87</v>
      </c>
      <c r="B400" s="282" t="n">
        <f aca="false">B399</f>
        <v>0.137486586776648</v>
      </c>
      <c r="C400" s="282" t="n">
        <f aca="false">C399</f>
        <v>0.131684199565772</v>
      </c>
      <c r="D400" s="282" t="n">
        <f aca="false">D399</f>
        <v>0.12884111675914</v>
      </c>
      <c r="E400" s="282" t="n">
        <f aca="false">E399</f>
        <v>0.12608917108678</v>
      </c>
      <c r="F400" s="282" t="n">
        <f aca="false">F399</f>
        <v>0.136818022660979</v>
      </c>
      <c r="G400" s="282" t="n">
        <f aca="false">G399</f>
        <v>0.124780375832179</v>
      </c>
      <c r="H400" s="282" t="n">
        <f aca="false">H399</f>
        <v>0.11863160212916</v>
      </c>
    </row>
    <row r="401" customFormat="false" ht="15" hidden="false" customHeight="false" outlineLevel="0" collapsed="false">
      <c r="A401" s="258" t="n">
        <v>88</v>
      </c>
      <c r="B401" s="270" t="n">
        <f aca="false">B400</f>
        <v>0.137486586776648</v>
      </c>
      <c r="C401" s="270" t="n">
        <f aca="false">C400</f>
        <v>0.131684199565772</v>
      </c>
      <c r="D401" s="270" t="n">
        <f aca="false">D400</f>
        <v>0.12884111675914</v>
      </c>
      <c r="E401" s="270" t="n">
        <f aca="false">E400</f>
        <v>0.12608917108678</v>
      </c>
      <c r="F401" s="270" t="n">
        <f aca="false">F400</f>
        <v>0.136818022660979</v>
      </c>
      <c r="G401" s="270" t="n">
        <f aca="false">G400</f>
        <v>0.124780375832179</v>
      </c>
      <c r="H401" s="270" t="n">
        <f aca="false">H400</f>
        <v>0.11863160212916</v>
      </c>
    </row>
    <row r="402" customFormat="false" ht="15" hidden="false" customHeight="false" outlineLevel="0" collapsed="false">
      <c r="A402" s="281" t="n">
        <v>89</v>
      </c>
      <c r="B402" s="282" t="n">
        <f aca="false">B401</f>
        <v>0.137486586776648</v>
      </c>
      <c r="C402" s="282" t="n">
        <f aca="false">C401</f>
        <v>0.131684199565772</v>
      </c>
      <c r="D402" s="282" t="n">
        <f aca="false">D401</f>
        <v>0.12884111675914</v>
      </c>
      <c r="E402" s="282" t="n">
        <f aca="false">E401</f>
        <v>0.12608917108678</v>
      </c>
      <c r="F402" s="282" t="n">
        <f aca="false">F401</f>
        <v>0.136818022660979</v>
      </c>
      <c r="G402" s="282" t="n">
        <f aca="false">G401</f>
        <v>0.124780375832179</v>
      </c>
      <c r="H402" s="282" t="n">
        <f aca="false">H401</f>
        <v>0.11863160212916</v>
      </c>
    </row>
    <row r="403" customFormat="false" ht="15" hidden="false" customHeight="false" outlineLevel="0" collapsed="false">
      <c r="A403" s="258" t="n">
        <v>90</v>
      </c>
      <c r="B403" s="270" t="n">
        <f aca="false">B81</f>
        <v>0.200079950853204</v>
      </c>
      <c r="C403" s="270" t="n">
        <f aca="false">C81</f>
        <v>0.191908105079869</v>
      </c>
      <c r="D403" s="270" t="n">
        <f aca="false">D81</f>
        <v>0.18789554340628</v>
      </c>
      <c r="E403" s="270" t="n">
        <f aca="false">E81</f>
        <v>0.184006280727362</v>
      </c>
      <c r="F403" s="270" t="n">
        <f aca="false">F81</f>
        <v>0.199139554169148</v>
      </c>
      <c r="G403" s="270" t="n">
        <f aca="false">G81</f>
        <v>0.18215474822566</v>
      </c>
      <c r="H403" s="270" t="n">
        <f aca="false">H81</f>
        <v>0.173440242547498</v>
      </c>
    </row>
    <row r="404" customFormat="false" ht="15" hidden="false" customHeight="false" outlineLevel="0" collapsed="false">
      <c r="A404" s="281" t="n">
        <v>91</v>
      </c>
      <c r="B404" s="282" t="n">
        <f aca="false">B403</f>
        <v>0.200079950853204</v>
      </c>
      <c r="C404" s="282" t="n">
        <f aca="false">C403</f>
        <v>0.191908105079869</v>
      </c>
      <c r="D404" s="282" t="n">
        <f aca="false">D403</f>
        <v>0.18789554340628</v>
      </c>
      <c r="E404" s="282" t="n">
        <f aca="false">E403</f>
        <v>0.184006280727362</v>
      </c>
      <c r="F404" s="282" t="n">
        <f aca="false">F403</f>
        <v>0.199139554169148</v>
      </c>
      <c r="G404" s="282" t="n">
        <f aca="false">G403</f>
        <v>0.18215474822566</v>
      </c>
      <c r="H404" s="282" t="n">
        <f aca="false">H403</f>
        <v>0.173440242547498</v>
      </c>
    </row>
    <row r="405" customFormat="false" ht="15" hidden="false" customHeight="false" outlineLevel="0" collapsed="false">
      <c r="A405" s="258" t="n">
        <v>92</v>
      </c>
      <c r="B405" s="270" t="n">
        <f aca="false">B404</f>
        <v>0.200079950853204</v>
      </c>
      <c r="C405" s="270" t="n">
        <f aca="false">C404</f>
        <v>0.191908105079869</v>
      </c>
      <c r="D405" s="270" t="n">
        <f aca="false">D404</f>
        <v>0.18789554340628</v>
      </c>
      <c r="E405" s="270" t="n">
        <f aca="false">E404</f>
        <v>0.184006280727362</v>
      </c>
      <c r="F405" s="270" t="n">
        <f aca="false">F404</f>
        <v>0.199139554169148</v>
      </c>
      <c r="G405" s="270" t="n">
        <f aca="false">G404</f>
        <v>0.18215474822566</v>
      </c>
      <c r="H405" s="270" t="n">
        <f aca="false">H404</f>
        <v>0.173440242547498</v>
      </c>
    </row>
    <row r="406" customFormat="false" ht="15" hidden="false" customHeight="false" outlineLevel="0" collapsed="false">
      <c r="A406" s="281" t="n">
        <v>93</v>
      </c>
      <c r="B406" s="282" t="n">
        <f aca="false">B405</f>
        <v>0.200079950853204</v>
      </c>
      <c r="C406" s="282" t="n">
        <f aca="false">C405</f>
        <v>0.191908105079869</v>
      </c>
      <c r="D406" s="282" t="n">
        <f aca="false">D405</f>
        <v>0.18789554340628</v>
      </c>
      <c r="E406" s="282" t="n">
        <f aca="false">E405</f>
        <v>0.184006280727362</v>
      </c>
      <c r="F406" s="282" t="n">
        <f aca="false">F405</f>
        <v>0.199139554169148</v>
      </c>
      <c r="G406" s="282" t="n">
        <f aca="false">G405</f>
        <v>0.18215474822566</v>
      </c>
      <c r="H406" s="282" t="n">
        <f aca="false">H405</f>
        <v>0.173440242547498</v>
      </c>
    </row>
    <row r="407" customFormat="false" ht="15" hidden="false" customHeight="false" outlineLevel="0" collapsed="false">
      <c r="A407" s="258" t="n">
        <v>94</v>
      </c>
      <c r="B407" s="270" t="n">
        <f aca="false">B406</f>
        <v>0.200079950853204</v>
      </c>
      <c r="C407" s="270" t="n">
        <f aca="false">C406</f>
        <v>0.191908105079869</v>
      </c>
      <c r="D407" s="270" t="n">
        <f aca="false">D406</f>
        <v>0.18789554340628</v>
      </c>
      <c r="E407" s="270" t="n">
        <f aca="false">E406</f>
        <v>0.184006280727362</v>
      </c>
      <c r="F407" s="270" t="n">
        <f aca="false">F406</f>
        <v>0.199139554169148</v>
      </c>
      <c r="G407" s="270" t="n">
        <f aca="false">G406</f>
        <v>0.18215474822566</v>
      </c>
      <c r="H407" s="270" t="n">
        <f aca="false">H406</f>
        <v>0.173440242547498</v>
      </c>
    </row>
    <row r="408" customFormat="false" ht="15" hidden="false" customHeight="false" outlineLevel="0" collapsed="false">
      <c r="A408" s="281" t="n">
        <v>95</v>
      </c>
      <c r="B408" s="282" t="n">
        <f aca="false">B82</f>
        <v>0.291317501046528</v>
      </c>
      <c r="C408" s="282" t="n">
        <f aca="false">C82</f>
        <v>0.279998935722031</v>
      </c>
      <c r="D408" s="282" t="n">
        <f aca="false">D82</f>
        <v>0.274424054308377</v>
      </c>
      <c r="E408" s="282" t="n">
        <f aca="false">E82</f>
        <v>0.269009617545994</v>
      </c>
      <c r="F408" s="282" t="n">
        <f aca="false">F82</f>
        <v>0.29001737418448</v>
      </c>
      <c r="G408" s="282" t="n">
        <f aca="false">G82</f>
        <v>0.266428240682006</v>
      </c>
      <c r="H408" s="282" t="n">
        <f aca="false">H82</f>
        <v>0.254245872801766</v>
      </c>
    </row>
    <row r="409" customFormat="false" ht="15" hidden="false" customHeight="false" outlineLevel="0" collapsed="false">
      <c r="A409" s="258" t="n">
        <v>96</v>
      </c>
      <c r="B409" s="270" t="n">
        <f aca="false">B408</f>
        <v>0.291317501046528</v>
      </c>
      <c r="C409" s="270" t="n">
        <f aca="false">C408</f>
        <v>0.279998935722031</v>
      </c>
      <c r="D409" s="270" t="n">
        <f aca="false">D408</f>
        <v>0.274424054308377</v>
      </c>
      <c r="E409" s="270" t="n">
        <f aca="false">E408</f>
        <v>0.269009617545994</v>
      </c>
      <c r="F409" s="270" t="n">
        <f aca="false">F408</f>
        <v>0.29001737418448</v>
      </c>
      <c r="G409" s="270" t="n">
        <f aca="false">G408</f>
        <v>0.266428240682006</v>
      </c>
      <c r="H409" s="270" t="n">
        <f aca="false">H408</f>
        <v>0.254245872801766</v>
      </c>
    </row>
    <row r="410" customFormat="false" ht="15" hidden="false" customHeight="false" outlineLevel="0" collapsed="false">
      <c r="A410" s="281" t="n">
        <v>97</v>
      </c>
      <c r="B410" s="282" t="n">
        <f aca="false">B409</f>
        <v>0.291317501046528</v>
      </c>
      <c r="C410" s="282" t="n">
        <f aca="false">C409</f>
        <v>0.279998935722031</v>
      </c>
      <c r="D410" s="282" t="n">
        <f aca="false">D409</f>
        <v>0.274424054308377</v>
      </c>
      <c r="E410" s="282" t="n">
        <f aca="false">E409</f>
        <v>0.269009617545994</v>
      </c>
      <c r="F410" s="282" t="n">
        <f aca="false">F409</f>
        <v>0.29001737418448</v>
      </c>
      <c r="G410" s="282" t="n">
        <f aca="false">G409</f>
        <v>0.266428240682006</v>
      </c>
      <c r="H410" s="282" t="n">
        <f aca="false">H409</f>
        <v>0.254245872801766</v>
      </c>
    </row>
    <row r="411" customFormat="false" ht="15" hidden="false" customHeight="false" outlineLevel="0" collapsed="false">
      <c r="A411" s="258" t="n">
        <v>98</v>
      </c>
      <c r="B411" s="270" t="n">
        <f aca="false">B410</f>
        <v>0.291317501046528</v>
      </c>
      <c r="C411" s="270" t="n">
        <f aca="false">C410</f>
        <v>0.279998935722031</v>
      </c>
      <c r="D411" s="270" t="n">
        <f aca="false">D410</f>
        <v>0.274424054308377</v>
      </c>
      <c r="E411" s="270" t="n">
        <f aca="false">E410</f>
        <v>0.269009617545994</v>
      </c>
      <c r="F411" s="270" t="n">
        <f aca="false">F410</f>
        <v>0.29001737418448</v>
      </c>
      <c r="G411" s="270" t="n">
        <f aca="false">G410</f>
        <v>0.266428240682006</v>
      </c>
      <c r="H411" s="270" t="n">
        <f aca="false">H410</f>
        <v>0.254245872801766</v>
      </c>
    </row>
    <row r="412" customFormat="false" ht="15" hidden="false" customHeight="false" outlineLevel="0" collapsed="false">
      <c r="A412" s="281" t="n">
        <v>99</v>
      </c>
      <c r="B412" s="282" t="n">
        <f aca="false">B411</f>
        <v>0.291317501046528</v>
      </c>
      <c r="C412" s="282" t="n">
        <f aca="false">C411</f>
        <v>0.279998935722031</v>
      </c>
      <c r="D412" s="282" t="n">
        <f aca="false">D411</f>
        <v>0.274424054308377</v>
      </c>
      <c r="E412" s="282" t="n">
        <f aca="false">E411</f>
        <v>0.269009617545994</v>
      </c>
      <c r="F412" s="282" t="n">
        <f aca="false">F411</f>
        <v>0.29001737418448</v>
      </c>
      <c r="G412" s="282" t="n">
        <f aca="false">G411</f>
        <v>0.266428240682006</v>
      </c>
      <c r="H412" s="282" t="n">
        <f aca="false">H411</f>
        <v>0.254245872801766</v>
      </c>
    </row>
    <row r="413" customFormat="false" ht="15" hidden="false" customHeight="false" outlineLevel="0" collapsed="false">
      <c r="A413" s="258" t="n">
        <v>100</v>
      </c>
      <c r="B413" s="270" t="n">
        <f aca="false">B83</f>
        <v>0.354048472099334</v>
      </c>
      <c r="C413" s="270" t="n">
        <f aca="false">C83</f>
        <v>0.340778710324125</v>
      </c>
      <c r="D413" s="270" t="n">
        <f aca="false">D83</f>
        <v>0.334228835958582</v>
      </c>
      <c r="E413" s="270" t="n">
        <f aca="false">E83</f>
        <v>0.327858631637244</v>
      </c>
      <c r="F413" s="270" t="n">
        <f aca="false">F83</f>
        <v>0.352526142421282</v>
      </c>
      <c r="G413" s="270" t="n">
        <f aca="false">G83</f>
        <v>0.3248185148392</v>
      </c>
      <c r="H413" s="270" t="n">
        <f aca="false">H83</f>
        <v>0.310444382313011</v>
      </c>
    </row>
    <row r="414" customFormat="false" ht="15" hidden="false" customHeight="false" outlineLevel="0" collapsed="false">
      <c r="A414" s="281" t="n">
        <v>101</v>
      </c>
      <c r="B414" s="282" t="n">
        <f aca="false">B413</f>
        <v>0.354048472099334</v>
      </c>
      <c r="C414" s="282" t="n">
        <f aca="false">C413</f>
        <v>0.340778710324125</v>
      </c>
      <c r="D414" s="282" t="n">
        <f aca="false">D413</f>
        <v>0.334228835958582</v>
      </c>
      <c r="E414" s="282" t="n">
        <f aca="false">E413</f>
        <v>0.327858631637244</v>
      </c>
      <c r="F414" s="282" t="n">
        <f aca="false">F413</f>
        <v>0.352526142421282</v>
      </c>
      <c r="G414" s="282" t="n">
        <f aca="false">G413</f>
        <v>0.3248185148392</v>
      </c>
      <c r="H414" s="282" t="n">
        <f aca="false">H413</f>
        <v>0.310444382313011</v>
      </c>
    </row>
    <row r="415" customFormat="false" ht="15" hidden="false" customHeight="false" outlineLevel="0" collapsed="false">
      <c r="A415" s="258" t="n">
        <v>102</v>
      </c>
      <c r="B415" s="270" t="n">
        <f aca="false">B414</f>
        <v>0.354048472099334</v>
      </c>
      <c r="C415" s="270" t="n">
        <f aca="false">C414</f>
        <v>0.340778710324125</v>
      </c>
      <c r="D415" s="270" t="n">
        <f aca="false">D414</f>
        <v>0.334228835958582</v>
      </c>
      <c r="E415" s="270" t="n">
        <f aca="false">E414</f>
        <v>0.327858631637244</v>
      </c>
      <c r="F415" s="270" t="n">
        <f aca="false">F414</f>
        <v>0.352526142421282</v>
      </c>
      <c r="G415" s="270" t="n">
        <f aca="false">G414</f>
        <v>0.3248185148392</v>
      </c>
      <c r="H415" s="270" t="n">
        <f aca="false">H414</f>
        <v>0.310444382313011</v>
      </c>
    </row>
    <row r="416" customFormat="false" ht="15" hidden="false" customHeight="false" outlineLevel="0" collapsed="false">
      <c r="A416" s="281" t="n">
        <v>103</v>
      </c>
      <c r="B416" s="282" t="n">
        <f aca="false">B415</f>
        <v>0.354048472099334</v>
      </c>
      <c r="C416" s="282" t="n">
        <f aca="false">C415</f>
        <v>0.340778710324125</v>
      </c>
      <c r="D416" s="282" t="n">
        <f aca="false">D415</f>
        <v>0.334228835958582</v>
      </c>
      <c r="E416" s="282" t="n">
        <f aca="false">E415</f>
        <v>0.327858631637244</v>
      </c>
      <c r="F416" s="282" t="n">
        <f aca="false">F415</f>
        <v>0.352526142421282</v>
      </c>
      <c r="G416" s="282" t="n">
        <f aca="false">G415</f>
        <v>0.3248185148392</v>
      </c>
      <c r="H416" s="282" t="n">
        <f aca="false">H415</f>
        <v>0.310444382313011</v>
      </c>
    </row>
    <row r="417" customFormat="false" ht="15" hidden="false" customHeight="false" outlineLevel="0" collapsed="false">
      <c r="A417" s="258" t="n">
        <v>104</v>
      </c>
      <c r="B417" s="270" t="n">
        <f aca="false">B416</f>
        <v>0.354048472099334</v>
      </c>
      <c r="C417" s="270" t="n">
        <f aca="false">C416</f>
        <v>0.340778710324125</v>
      </c>
      <c r="D417" s="270" t="n">
        <f aca="false">D416</f>
        <v>0.334228835958582</v>
      </c>
      <c r="E417" s="270" t="n">
        <f aca="false">E416</f>
        <v>0.327858631637244</v>
      </c>
      <c r="F417" s="270" t="n">
        <f aca="false">F416</f>
        <v>0.352526142421282</v>
      </c>
      <c r="G417" s="270" t="n">
        <f aca="false">G416</f>
        <v>0.3248185148392</v>
      </c>
      <c r="H417" s="270" t="n">
        <f aca="false">H416</f>
        <v>0.310444382313011</v>
      </c>
    </row>
    <row r="418" customFormat="false" ht="15" hidden="false" customHeight="false" outlineLevel="0" collapsed="false">
      <c r="A418" s="281" t="n">
        <v>105</v>
      </c>
      <c r="B418" s="282" t="n">
        <v>1</v>
      </c>
      <c r="C418" s="282" t="n">
        <v>1</v>
      </c>
      <c r="D418" s="282" t="n">
        <v>1</v>
      </c>
      <c r="E418" s="282" t="n">
        <v>1</v>
      </c>
      <c r="F418" s="282" t="n">
        <v>1</v>
      </c>
      <c r="G418" s="282" t="n">
        <v>1</v>
      </c>
      <c r="H418" s="282" t="n">
        <v>1</v>
      </c>
    </row>
    <row r="419" customFormat="false" ht="15" hidden="false" customHeight="false" outlineLevel="0" collapsed="false">
      <c r="A419" s="258" t="n">
        <v>106</v>
      </c>
      <c r="B419" s="270" t="n">
        <v>1</v>
      </c>
      <c r="C419" s="270" t="n">
        <v>1</v>
      </c>
      <c r="D419" s="270" t="n">
        <v>1</v>
      </c>
      <c r="E419" s="270" t="n">
        <v>1</v>
      </c>
      <c r="F419" s="270" t="n">
        <v>1</v>
      </c>
      <c r="G419" s="270" t="n">
        <v>1</v>
      </c>
      <c r="H419" s="270" t="n">
        <v>1</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S55"/>
  <sheetViews>
    <sheetView windowProtection="false" showFormulas="false" showGridLines="true" showRowColHeaders="true" showZeros="true" rightToLeft="false" tabSelected="false" showOutlineSymbols="true" defaultGridColor="true" view="normal" topLeftCell="I10" colorId="64" zoomScale="100" zoomScaleNormal="100" zoomScalePageLayoutView="100" workbookViewId="0">
      <selection pane="topLeft" activeCell="W11" activeCellId="0" sqref="W11"/>
    </sheetView>
  </sheetViews>
  <sheetFormatPr defaultRowHeight="15"/>
  <cols>
    <col collapsed="false" hidden="false" max="1" min="1" style="0" width="11.0093023255814"/>
    <col collapsed="false" hidden="false" max="10" min="2" style="0" width="11.3209302325581"/>
    <col collapsed="false" hidden="false" max="12" min="11" style="0" width="11.0093023255814"/>
    <col collapsed="false" hidden="false" max="13" min="13" style="0" width="17.8418604651163"/>
    <col collapsed="false" hidden="false" max="1025" min="14" style="0" width="11.0093023255814"/>
  </cols>
  <sheetData>
    <row r="1" customFormat="false" ht="15" hidden="false" customHeight="false" outlineLevel="0" collapsed="false">
      <c r="L1" s="283"/>
      <c r="M1" s="284" t="s">
        <v>552</v>
      </c>
      <c r="N1" s="284" t="s">
        <v>553</v>
      </c>
      <c r="O1" s="284" t="s">
        <v>554</v>
      </c>
      <c r="P1" s="284" t="s">
        <v>555</v>
      </c>
      <c r="Q1" s="284" t="s">
        <v>556</v>
      </c>
      <c r="R1" s="284" t="s">
        <v>557</v>
      </c>
      <c r="S1" s="284" t="s">
        <v>558</v>
      </c>
    </row>
    <row r="2" customFormat="false" ht="15" hidden="false" customHeight="true" outlineLevel="0" collapsed="false">
      <c r="A2" s="127"/>
      <c r="B2" s="15" t="s">
        <v>6</v>
      </c>
      <c r="C2" s="16" t="s">
        <v>7</v>
      </c>
      <c r="D2" s="16"/>
      <c r="E2" s="16"/>
      <c r="F2" s="16"/>
      <c r="G2" s="16"/>
      <c r="H2" s="16"/>
      <c r="I2" s="16"/>
      <c r="J2" s="16"/>
      <c r="K2" s="127"/>
      <c r="L2" s="276"/>
      <c r="M2" s="277"/>
      <c r="N2" s="277"/>
      <c r="O2" s="277"/>
      <c r="P2" s="277"/>
      <c r="Q2" s="277"/>
      <c r="R2" s="277"/>
      <c r="S2" s="277"/>
    </row>
    <row r="3" customFormat="false" ht="49" hidden="false" customHeight="false" outlineLevel="0" collapsed="false">
      <c r="B3" s="15"/>
      <c r="C3" s="16"/>
      <c r="D3" s="16"/>
      <c r="E3" s="16"/>
      <c r="F3" s="16"/>
      <c r="G3" s="16"/>
      <c r="H3" s="16"/>
      <c r="I3" s="16"/>
      <c r="J3" s="16"/>
      <c r="L3" s="285"/>
      <c r="M3" s="286" t="s">
        <v>397</v>
      </c>
      <c r="N3" s="286" t="s">
        <v>397</v>
      </c>
      <c r="O3" s="286" t="s">
        <v>397</v>
      </c>
      <c r="P3" s="286" t="s">
        <v>397</v>
      </c>
      <c r="Q3" s="286" t="s">
        <v>397</v>
      </c>
      <c r="R3" s="286" t="s">
        <v>397</v>
      </c>
      <c r="S3" s="286" t="s">
        <v>397</v>
      </c>
    </row>
    <row r="4" customFormat="false" ht="15" hidden="false" customHeight="true" outlineLevel="0" collapsed="false">
      <c r="B4" s="15"/>
      <c r="C4" s="16" t="s">
        <v>14</v>
      </c>
      <c r="D4" s="16"/>
      <c r="E4" s="16"/>
      <c r="F4" s="16"/>
      <c r="G4" s="16"/>
      <c r="H4" s="16"/>
      <c r="I4" s="16"/>
      <c r="J4" s="16"/>
      <c r="L4" s="284" t="s">
        <v>364</v>
      </c>
      <c r="M4" s="287" t="s">
        <v>398</v>
      </c>
      <c r="N4" s="287" t="s">
        <v>181</v>
      </c>
      <c r="O4" s="287" t="s">
        <v>181</v>
      </c>
      <c r="P4" s="287" t="s">
        <v>181</v>
      </c>
      <c r="Q4" s="287" t="s">
        <v>181</v>
      </c>
      <c r="R4" s="287" t="s">
        <v>181</v>
      </c>
      <c r="S4" s="287" t="s">
        <v>181</v>
      </c>
    </row>
    <row r="5" customFormat="false" ht="15" hidden="false" customHeight="false" outlineLevel="0" collapsed="false">
      <c r="B5" s="15"/>
      <c r="C5" s="31" t="s">
        <v>33</v>
      </c>
      <c r="D5" s="32" t="s">
        <v>34</v>
      </c>
      <c r="E5" s="32" t="s">
        <v>35</v>
      </c>
      <c r="F5" s="32" t="s">
        <v>36</v>
      </c>
      <c r="G5" s="32" t="s">
        <v>37</v>
      </c>
      <c r="H5" s="32" t="s">
        <v>38</v>
      </c>
      <c r="I5" s="32" t="s">
        <v>39</v>
      </c>
      <c r="J5" s="32" t="s">
        <v>40</v>
      </c>
      <c r="L5" s="258" t="n">
        <v>10</v>
      </c>
      <c r="M5" s="258" t="n">
        <f aca="false">(F48*2/(2+F48))</f>
        <v>0.00163354592685108</v>
      </c>
      <c r="N5" s="258" t="n">
        <f aca="false">(G48*2/(2+G48))</f>
        <v>0.00154820138631452</v>
      </c>
      <c r="O5" s="258" t="n">
        <f aca="false">(H48*2/(2+H48))</f>
        <v>0.00158599808728278</v>
      </c>
      <c r="P5" s="258" t="n">
        <f aca="false">(I48*2/(2+I48))</f>
        <v>0.00162533883261184</v>
      </c>
      <c r="Q5" s="258" t="n">
        <f aca="false">(J48*2/(2+J48))</f>
        <v>0.00167220487658734</v>
      </c>
      <c r="R5" s="258" t="n">
        <f aca="false">(K48*2/(2+K48))</f>
        <v>0.00173375548734792</v>
      </c>
      <c r="S5" s="258" t="n">
        <f aca="false">(L48*2/(2+L48))</f>
        <v>0.00198236724034455</v>
      </c>
    </row>
    <row r="6" customFormat="false" ht="15" hidden="false" customHeight="false" outlineLevel="0" collapsed="false">
      <c r="B6" s="308" t="n">
        <v>2003</v>
      </c>
      <c r="C6" s="309" t="n">
        <v>0.00163488125365748</v>
      </c>
      <c r="D6" s="309" t="n">
        <v>0.0566906993555381</v>
      </c>
      <c r="E6" s="309" t="n">
        <v>0.110655641487262</v>
      </c>
      <c r="F6" s="309" t="n">
        <v>0.0891314165872853</v>
      </c>
      <c r="G6" s="309" t="n">
        <v>0.0553759955511459</v>
      </c>
      <c r="H6" s="309" t="n">
        <v>0.0175941748762604</v>
      </c>
      <c r="I6" s="309" t="n">
        <v>0.00127284121527126</v>
      </c>
      <c r="J6" s="309" t="n">
        <v>8.54794561276691E-005</v>
      </c>
      <c r="L6" s="288" t="n">
        <v>11</v>
      </c>
      <c r="M6" s="288" t="n">
        <f aca="false">M5</f>
        <v>0.00163354592685108</v>
      </c>
      <c r="N6" s="288" t="n">
        <f aca="false">N5</f>
        <v>0.00154820138631452</v>
      </c>
      <c r="O6" s="288" t="n">
        <f aca="false">O5</f>
        <v>0.00158599808728278</v>
      </c>
      <c r="P6" s="288" t="n">
        <f aca="false">P5</f>
        <v>0.00162533883261184</v>
      </c>
      <c r="Q6" s="288" t="n">
        <f aca="false">Q5</f>
        <v>0.00167220487658734</v>
      </c>
      <c r="R6" s="288" t="n">
        <f aca="false">R5</f>
        <v>0.00173375548734792</v>
      </c>
      <c r="S6" s="288" t="n">
        <f aca="false">S5</f>
        <v>0.00198236724034455</v>
      </c>
    </row>
    <row r="7" customFormat="false" ht="15" hidden="false" customHeight="false" outlineLevel="0" collapsed="false">
      <c r="B7" s="311" t="n">
        <v>2004</v>
      </c>
      <c r="C7" s="327" t="n">
        <v>0.00154940077853116</v>
      </c>
      <c r="D7" s="327" t="n">
        <v>0.0631369789446091</v>
      </c>
      <c r="E7" s="327" t="n">
        <v>0.119366965180838</v>
      </c>
      <c r="F7" s="327" t="n">
        <v>0.119028034002986</v>
      </c>
      <c r="G7" s="327" t="n">
        <v>0.109330367242289</v>
      </c>
      <c r="H7" s="327" t="n">
        <v>0.0631840775045426</v>
      </c>
      <c r="I7" s="327" t="n">
        <v>0.0193561955312768</v>
      </c>
      <c r="J7" s="327" t="n">
        <v>0.00128232528318017</v>
      </c>
      <c r="L7" s="258" t="n">
        <v>12</v>
      </c>
      <c r="M7" s="258" t="n">
        <f aca="false">M6</f>
        <v>0.00163354592685108</v>
      </c>
      <c r="N7" s="258" t="n">
        <f aca="false">N6</f>
        <v>0.00154820138631452</v>
      </c>
      <c r="O7" s="258" t="n">
        <f aca="false">O6</f>
        <v>0.00158599808728278</v>
      </c>
      <c r="P7" s="258" t="n">
        <f aca="false">P6</f>
        <v>0.00162533883261184</v>
      </c>
      <c r="Q7" s="258" t="n">
        <f aca="false">Q6</f>
        <v>0.00167220487658734</v>
      </c>
      <c r="R7" s="258" t="n">
        <f aca="false">R6</f>
        <v>0.00173375548734792</v>
      </c>
      <c r="S7" s="258" t="n">
        <f aca="false">S6</f>
        <v>0.00198236724034455</v>
      </c>
    </row>
    <row r="8" customFormat="false" ht="15" hidden="false" customHeight="false" outlineLevel="0" collapsed="false">
      <c r="B8" s="311" t="n">
        <v>2005</v>
      </c>
      <c r="C8" s="327" t="n">
        <v>0.00158725678039165</v>
      </c>
      <c r="D8" s="327" t="n">
        <v>0.06307172150582</v>
      </c>
      <c r="E8" s="327" t="n">
        <v>0.111453973125134</v>
      </c>
      <c r="F8" s="327" t="n">
        <v>0.112387614230427</v>
      </c>
      <c r="G8" s="327" t="n">
        <v>0.103795457991809</v>
      </c>
      <c r="H8" s="327" t="n">
        <v>0.0608558429724031</v>
      </c>
      <c r="I8" s="327" t="n">
        <v>0.0186873904250503</v>
      </c>
      <c r="J8" s="327" t="n">
        <v>0.00135945782483094</v>
      </c>
      <c r="L8" s="288" t="n">
        <v>13</v>
      </c>
      <c r="M8" s="288" t="n">
        <f aca="false">M7</f>
        <v>0.00163354592685108</v>
      </c>
      <c r="N8" s="288" t="n">
        <f aca="false">N7</f>
        <v>0.00154820138631452</v>
      </c>
      <c r="O8" s="288" t="n">
        <f aca="false">O7</f>
        <v>0.00158599808728278</v>
      </c>
      <c r="P8" s="288" t="n">
        <f aca="false">P7</f>
        <v>0.00162533883261184</v>
      </c>
      <c r="Q8" s="288" t="n">
        <f aca="false">Q7</f>
        <v>0.00167220487658734</v>
      </c>
      <c r="R8" s="288" t="n">
        <f aca="false">R7</f>
        <v>0.00173375548734792</v>
      </c>
      <c r="S8" s="288" t="n">
        <f aca="false">S7</f>
        <v>0.00198236724034455</v>
      </c>
    </row>
    <row r="9" customFormat="false" ht="15" hidden="false" customHeight="false" outlineLevel="0" collapsed="false">
      <c r="B9" s="311" t="n">
        <v>2006</v>
      </c>
      <c r="C9" s="327" t="n">
        <v>0.00162666077007038</v>
      </c>
      <c r="D9" s="327" t="n">
        <v>0.0623731268098474</v>
      </c>
      <c r="E9" s="327" t="n">
        <v>0.1089126291347</v>
      </c>
      <c r="F9" s="327" t="n">
        <v>0.108131546572452</v>
      </c>
      <c r="G9" s="327" t="n">
        <v>0.0982821499427996</v>
      </c>
      <c r="H9" s="327" t="n">
        <v>0.0597157550623377</v>
      </c>
      <c r="I9" s="327" t="n">
        <v>0.0172509463011543</v>
      </c>
      <c r="J9" s="327" t="n">
        <v>0.00127393501752681</v>
      </c>
      <c r="L9" s="258" t="n">
        <v>14</v>
      </c>
      <c r="M9" s="258" t="n">
        <f aca="false">M8</f>
        <v>0.00163354592685108</v>
      </c>
      <c r="N9" s="258" t="n">
        <f aca="false">N8</f>
        <v>0.00154820138631452</v>
      </c>
      <c r="O9" s="258" t="n">
        <f aca="false">O8</f>
        <v>0.00158599808728278</v>
      </c>
      <c r="P9" s="258" t="n">
        <f aca="false">P8</f>
        <v>0.00162533883261184</v>
      </c>
      <c r="Q9" s="258" t="n">
        <f aca="false">Q8</f>
        <v>0.00167220487658734</v>
      </c>
      <c r="R9" s="258" t="n">
        <f aca="false">R8</f>
        <v>0.00173375548734792</v>
      </c>
      <c r="S9" s="258" t="n">
        <f aca="false">S8</f>
        <v>0.00198236724034455</v>
      </c>
    </row>
    <row r="10" customFormat="false" ht="15" hidden="false" customHeight="false" outlineLevel="0" collapsed="false">
      <c r="B10" s="311" t="n">
        <v>2007</v>
      </c>
      <c r="C10" s="327" t="n">
        <v>0.00167360418112391</v>
      </c>
      <c r="D10" s="327" t="n">
        <v>0.00636679340196886</v>
      </c>
      <c r="E10" s="327" t="n">
        <v>0.108377125768565</v>
      </c>
      <c r="F10" s="327" t="n">
        <v>0.10784311317534</v>
      </c>
      <c r="G10" s="327" t="n">
        <v>0.0945736171136637</v>
      </c>
      <c r="H10" s="327" t="n">
        <v>0.0587071524492185</v>
      </c>
      <c r="I10" s="327" t="n">
        <v>0.0171652139974337</v>
      </c>
      <c r="J10" s="327" t="n">
        <v>0.00128639956759678</v>
      </c>
      <c r="L10" s="288" t="n">
        <v>15</v>
      </c>
      <c r="M10" s="288" t="n">
        <f aca="false">(F49*2/(2+F49))</f>
        <v>0.0551280747983176</v>
      </c>
      <c r="N10" s="288" t="n">
        <f aca="false">(G49*2/(2+G49))</f>
        <v>0.0612048347627472</v>
      </c>
      <c r="O10" s="288" t="n">
        <f aca="false">(H49*2/(2+H49))</f>
        <v>0.0611435083408389</v>
      </c>
      <c r="P10" s="288" t="n">
        <f aca="false">(I49*2/(2+I49))</f>
        <v>0.0604867528567232</v>
      </c>
      <c r="Q10" s="288" t="n">
        <f aca="false">(J49*2/(2+J49))</f>
        <v>0.00634658968928948</v>
      </c>
      <c r="R10" s="288" t="n">
        <f aca="false">(K49*2/(2+K49))</f>
        <v>0.0643103317635659</v>
      </c>
      <c r="S10" s="288" t="n">
        <f aca="false">(L49*2/(2+L49))</f>
        <v>0.0648234575024135</v>
      </c>
    </row>
    <row r="11" customFormat="false" ht="15.25" hidden="false" customHeight="false" outlineLevel="0" collapsed="false">
      <c r="B11" s="308" t="n">
        <v>2008</v>
      </c>
      <c r="C11" s="309" t="n">
        <v>0.00173525974540071</v>
      </c>
      <c r="D11" s="309" t="n">
        <v>0.0664469442792012</v>
      </c>
      <c r="E11" s="309" t="n">
        <v>0.1127237298321</v>
      </c>
      <c r="F11" s="309" t="n">
        <v>0.114719449678065</v>
      </c>
      <c r="G11" s="309" t="n">
        <v>0.100235918223705</v>
      </c>
      <c r="H11" s="309" t="n">
        <v>0.0625134361281518</v>
      </c>
      <c r="I11" s="309" t="n">
        <v>0.0178607268142481</v>
      </c>
      <c r="J11" s="309" t="n">
        <v>0.00137441106262121</v>
      </c>
      <c r="L11" s="258" t="n">
        <v>16</v>
      </c>
      <c r="M11" s="258" t="n">
        <f aca="false">M10</f>
        <v>0.0551280747983176</v>
      </c>
      <c r="N11" s="258" t="n">
        <f aca="false">N10</f>
        <v>0.0612048347627472</v>
      </c>
      <c r="O11" s="258" t="n">
        <f aca="false">O10</f>
        <v>0.0611435083408389</v>
      </c>
      <c r="P11" s="258" t="n">
        <f aca="false">P10</f>
        <v>0.0604867528567232</v>
      </c>
      <c r="Q11" s="258" t="n">
        <f aca="false">Q10</f>
        <v>0.00634658968928948</v>
      </c>
      <c r="R11" s="258" t="n">
        <f aca="false">R10</f>
        <v>0.0643103317635659</v>
      </c>
      <c r="S11" s="258" t="n">
        <f aca="false">S10</f>
        <v>0.0648234575024135</v>
      </c>
    </row>
    <row r="12" customFormat="false" ht="15" hidden="false" customHeight="false" outlineLevel="0" collapsed="false">
      <c r="B12" s="311" t="n">
        <v>2009</v>
      </c>
      <c r="C12" s="327" t="n">
        <v>0.00198433407978138</v>
      </c>
      <c r="D12" s="327" t="n">
        <v>0.0669948772929531</v>
      </c>
      <c r="E12" s="327" t="n">
        <v>0.111421246292249</v>
      </c>
      <c r="F12" s="327" t="n">
        <v>0.112049159232103</v>
      </c>
      <c r="G12" s="327" t="n">
        <v>0.0979930411981242</v>
      </c>
      <c r="H12" s="327" t="n">
        <v>0.061700900305408</v>
      </c>
      <c r="I12" s="327" t="n">
        <v>0.0177028887818561</v>
      </c>
      <c r="J12" s="327" t="n">
        <v>0.00128125620052371</v>
      </c>
      <c r="L12" s="288" t="n">
        <v>17</v>
      </c>
      <c r="M12" s="288" t="n">
        <f aca="false">M11</f>
        <v>0.0551280747983176</v>
      </c>
      <c r="N12" s="288" t="n">
        <f aca="false">N11</f>
        <v>0.0612048347627472</v>
      </c>
      <c r="O12" s="288" t="n">
        <f aca="false">O11</f>
        <v>0.0611435083408389</v>
      </c>
      <c r="P12" s="288" t="n">
        <f aca="false">P11</f>
        <v>0.0604867528567232</v>
      </c>
      <c r="Q12" s="288" t="n">
        <f aca="false">Q11</f>
        <v>0.00634658968928948</v>
      </c>
      <c r="R12" s="288" t="n">
        <f aca="false">R11</f>
        <v>0.0643103317635659</v>
      </c>
      <c r="S12" s="288" t="n">
        <f aca="false">S11</f>
        <v>0.0648234575024135</v>
      </c>
    </row>
    <row r="13" customFormat="false" ht="15" hidden="false" customHeight="false" outlineLevel="0" collapsed="false">
      <c r="L13" s="258" t="n">
        <v>18</v>
      </c>
      <c r="M13" s="258" t="n">
        <f aca="false">M12</f>
        <v>0.0551280747983176</v>
      </c>
      <c r="N13" s="258" t="n">
        <f aca="false">N12</f>
        <v>0.0612048347627472</v>
      </c>
      <c r="O13" s="258" t="n">
        <f aca="false">O12</f>
        <v>0.0611435083408389</v>
      </c>
      <c r="P13" s="258" t="n">
        <f aca="false">P12</f>
        <v>0.0604867528567232</v>
      </c>
      <c r="Q13" s="258" t="n">
        <f aca="false">Q12</f>
        <v>0.00634658968928948</v>
      </c>
      <c r="R13" s="258" t="n">
        <f aca="false">R12</f>
        <v>0.0643103317635659</v>
      </c>
      <c r="S13" s="258" t="n">
        <f aca="false">S12</f>
        <v>0.0648234575024135</v>
      </c>
    </row>
    <row r="14" customFormat="false" ht="15" hidden="false" customHeight="false" outlineLevel="0" collapsed="false">
      <c r="L14" s="288" t="n">
        <v>19</v>
      </c>
      <c r="M14" s="288" t="n">
        <f aca="false">M13</f>
        <v>0.0551280747983176</v>
      </c>
      <c r="N14" s="288" t="n">
        <f aca="false">N13</f>
        <v>0.0612048347627472</v>
      </c>
      <c r="O14" s="288" t="n">
        <f aca="false">O13</f>
        <v>0.0611435083408389</v>
      </c>
      <c r="P14" s="288" t="n">
        <f aca="false">P13</f>
        <v>0.0604867528567232</v>
      </c>
      <c r="Q14" s="288" t="n">
        <f aca="false">Q13</f>
        <v>0.00634658968928948</v>
      </c>
      <c r="R14" s="288" t="n">
        <f aca="false">R13</f>
        <v>0.0643103317635659</v>
      </c>
      <c r="S14" s="288" t="n">
        <f aca="false">S13</f>
        <v>0.0648234575024135</v>
      </c>
    </row>
    <row r="15" customFormat="false" ht="15" hidden="false" customHeight="false" outlineLevel="0" collapsed="false">
      <c r="L15" s="258" t="n">
        <v>20</v>
      </c>
      <c r="M15" s="258" t="n">
        <f aca="false">(2*F50/(2+F50))</f>
        <v>0.104854282538756</v>
      </c>
      <c r="N15" s="258" t="n">
        <f aca="false">(2*G50/(2+G50))</f>
        <v>0.112643980152491</v>
      </c>
      <c r="O15" s="258" t="n">
        <f aca="false">(2*H50/(2+H50))</f>
        <v>0.105570828958372</v>
      </c>
      <c r="P15" s="258" t="n">
        <f aca="false">(2*I50/(2+I50))</f>
        <v>0.103287948139784</v>
      </c>
      <c r="Q15" s="258" t="n">
        <f aca="false">(2*J50/(2+J50))</f>
        <v>0.102806205250456</v>
      </c>
      <c r="R15" s="258" t="n">
        <f aca="false">(2*K50/(2+K50))</f>
        <v>0.10670938962858</v>
      </c>
      <c r="S15" s="258" t="n">
        <f aca="false">(2*L50/(2+L50))</f>
        <v>0.105541465482465</v>
      </c>
    </row>
    <row r="16" customFormat="false" ht="15" hidden="false" customHeight="false" outlineLevel="0" collapsed="false">
      <c r="L16" s="288" t="n">
        <v>21</v>
      </c>
      <c r="M16" s="288" t="n">
        <f aca="false">M15</f>
        <v>0.104854282538756</v>
      </c>
      <c r="N16" s="288" t="n">
        <f aca="false">N15</f>
        <v>0.112643980152491</v>
      </c>
      <c r="O16" s="288" t="n">
        <f aca="false">O15</f>
        <v>0.105570828958372</v>
      </c>
      <c r="P16" s="288" t="n">
        <f aca="false">P15</f>
        <v>0.103287948139784</v>
      </c>
      <c r="Q16" s="288" t="n">
        <f aca="false">Q15</f>
        <v>0.102806205250456</v>
      </c>
      <c r="R16" s="288" t="n">
        <f aca="false">R15</f>
        <v>0.10670938962858</v>
      </c>
      <c r="S16" s="288" t="n">
        <f aca="false">S15</f>
        <v>0.105541465482465</v>
      </c>
    </row>
    <row r="17" customFormat="false" ht="15" hidden="false" customHeight="false" outlineLevel="0" collapsed="false">
      <c r="L17" s="258" t="n">
        <v>22</v>
      </c>
      <c r="M17" s="258" t="n">
        <f aca="false">M16</f>
        <v>0.104854282538756</v>
      </c>
      <c r="N17" s="258" t="n">
        <f aca="false">N16</f>
        <v>0.112643980152491</v>
      </c>
      <c r="O17" s="258" t="n">
        <f aca="false">O16</f>
        <v>0.105570828958372</v>
      </c>
      <c r="P17" s="258" t="n">
        <f aca="false">P16</f>
        <v>0.103287948139784</v>
      </c>
      <c r="Q17" s="258" t="n">
        <f aca="false">Q16</f>
        <v>0.102806205250456</v>
      </c>
      <c r="R17" s="258" t="n">
        <f aca="false">R16</f>
        <v>0.10670938962858</v>
      </c>
      <c r="S17" s="258" t="n">
        <f aca="false">S16</f>
        <v>0.105541465482465</v>
      </c>
    </row>
    <row r="18" customFormat="false" ht="15" hidden="false" customHeight="false" outlineLevel="0" collapsed="false">
      <c r="L18" s="288" t="n">
        <v>23</v>
      </c>
      <c r="M18" s="288" t="n">
        <f aca="false">M17</f>
        <v>0.104854282538756</v>
      </c>
      <c r="N18" s="288" t="n">
        <f aca="false">N17</f>
        <v>0.112643980152491</v>
      </c>
      <c r="O18" s="288" t="n">
        <f aca="false">O17</f>
        <v>0.105570828958372</v>
      </c>
      <c r="P18" s="288" t="n">
        <f aca="false">P17</f>
        <v>0.103287948139784</v>
      </c>
      <c r="Q18" s="288" t="n">
        <f aca="false">Q17</f>
        <v>0.102806205250456</v>
      </c>
      <c r="R18" s="288" t="n">
        <f aca="false">R17</f>
        <v>0.10670938962858</v>
      </c>
      <c r="S18" s="288" t="n">
        <f aca="false">S17</f>
        <v>0.105541465482465</v>
      </c>
    </row>
    <row r="19" customFormat="false" ht="15" hidden="false" customHeight="false" outlineLevel="0" collapsed="false">
      <c r="L19" s="258" t="n">
        <v>24</v>
      </c>
      <c r="M19" s="258" t="n">
        <f aca="false">M18</f>
        <v>0.104854282538756</v>
      </c>
      <c r="N19" s="258" t="n">
        <f aca="false">N18</f>
        <v>0.112643980152491</v>
      </c>
      <c r="O19" s="258" t="n">
        <f aca="false">O18</f>
        <v>0.105570828958372</v>
      </c>
      <c r="P19" s="258" t="n">
        <f aca="false">P18</f>
        <v>0.103287948139784</v>
      </c>
      <c r="Q19" s="258" t="n">
        <f aca="false">Q18</f>
        <v>0.102806205250456</v>
      </c>
      <c r="R19" s="258" t="n">
        <f aca="false">R18</f>
        <v>0.10670938962858</v>
      </c>
      <c r="S19" s="258" t="n">
        <f aca="false">S18</f>
        <v>0.105541465482465</v>
      </c>
    </row>
    <row r="20" customFormat="false" ht="15" hidden="false" customHeight="false" outlineLevel="0" collapsed="false">
      <c r="L20" s="288" t="n">
        <v>25</v>
      </c>
      <c r="M20" s="288" t="n">
        <f aca="false">2*F51/(2+F51)</f>
        <v>0.0853286833749181</v>
      </c>
      <c r="N20" s="288" t="n">
        <f aca="false">2*G51/(2+G51)</f>
        <v>0.112342104109056</v>
      </c>
      <c r="O20" s="288" t="n">
        <f aca="false">2*H51/(2+H51)</f>
        <v>0.106408135962653</v>
      </c>
      <c r="P20" s="288" t="n">
        <f aca="false">2*I51/(2+I51)</f>
        <v>0.102585198488452</v>
      </c>
      <c r="Q20" s="288" t="n">
        <f aca="false">2*J51/(2+J51)</f>
        <v>0.10232555971671</v>
      </c>
      <c r="R20" s="288" t="n">
        <f aca="false">2*K51/(2+K51)</f>
        <v>0.10849614089049</v>
      </c>
      <c r="S20" s="288" t="n">
        <f aca="false">2*L51/(2+L51)</f>
        <v>0.106104688654919</v>
      </c>
    </row>
    <row r="21" customFormat="false" ht="15" hidden="false" customHeight="false" outlineLevel="0" collapsed="false">
      <c r="L21" s="258" t="n">
        <v>26</v>
      </c>
      <c r="M21" s="258" t="n">
        <f aca="false">M20</f>
        <v>0.0853286833749181</v>
      </c>
      <c r="N21" s="258" t="n">
        <f aca="false">N20</f>
        <v>0.112342104109056</v>
      </c>
      <c r="O21" s="258" t="n">
        <f aca="false">O20</f>
        <v>0.106408135962653</v>
      </c>
      <c r="P21" s="258" t="n">
        <f aca="false">P20</f>
        <v>0.102585198488452</v>
      </c>
      <c r="Q21" s="258" t="n">
        <f aca="false">Q20</f>
        <v>0.10232555971671</v>
      </c>
      <c r="R21" s="258" t="n">
        <f aca="false">R20</f>
        <v>0.10849614089049</v>
      </c>
      <c r="S21" s="258" t="n">
        <f aca="false">S20</f>
        <v>0.106104688654919</v>
      </c>
    </row>
    <row r="22" customFormat="false" ht="15" hidden="false" customHeight="false" outlineLevel="0" collapsed="false">
      <c r="L22" s="288" t="n">
        <v>27</v>
      </c>
      <c r="M22" s="288" t="n">
        <f aca="false">M21</f>
        <v>0.0853286833749181</v>
      </c>
      <c r="N22" s="288" t="n">
        <f aca="false">N21</f>
        <v>0.112342104109056</v>
      </c>
      <c r="O22" s="288" t="n">
        <f aca="false">O21</f>
        <v>0.106408135962653</v>
      </c>
      <c r="P22" s="288" t="n">
        <f aca="false">P21</f>
        <v>0.102585198488452</v>
      </c>
      <c r="Q22" s="288" t="n">
        <f aca="false">Q21</f>
        <v>0.10232555971671</v>
      </c>
      <c r="R22" s="288" t="n">
        <f aca="false">R21</f>
        <v>0.10849614089049</v>
      </c>
      <c r="S22" s="288" t="n">
        <f aca="false">S21</f>
        <v>0.106104688654919</v>
      </c>
    </row>
    <row r="23" customFormat="false" ht="15" hidden="false" customHeight="false" outlineLevel="0" collapsed="false">
      <c r="L23" s="258" t="n">
        <v>28</v>
      </c>
      <c r="M23" s="258" t="n">
        <f aca="false">M22</f>
        <v>0.0853286833749181</v>
      </c>
      <c r="N23" s="258" t="n">
        <f aca="false">N22</f>
        <v>0.112342104109056</v>
      </c>
      <c r="O23" s="258" t="n">
        <f aca="false">O22</f>
        <v>0.106408135962653</v>
      </c>
      <c r="P23" s="258" t="n">
        <f aca="false">P22</f>
        <v>0.102585198488452</v>
      </c>
      <c r="Q23" s="258" t="n">
        <f aca="false">Q22</f>
        <v>0.10232555971671</v>
      </c>
      <c r="R23" s="258" t="n">
        <f aca="false">R22</f>
        <v>0.10849614089049</v>
      </c>
      <c r="S23" s="258" t="n">
        <f aca="false">S22</f>
        <v>0.106104688654919</v>
      </c>
    </row>
    <row r="24" customFormat="false" ht="15" hidden="false" customHeight="false" outlineLevel="0" collapsed="false">
      <c r="L24" s="288" t="n">
        <v>29</v>
      </c>
      <c r="M24" s="288" t="n">
        <f aca="false">M23</f>
        <v>0.0853286833749181</v>
      </c>
      <c r="N24" s="288" t="n">
        <f aca="false">N23</f>
        <v>0.112342104109056</v>
      </c>
      <c r="O24" s="288" t="n">
        <f aca="false">O23</f>
        <v>0.106408135962653</v>
      </c>
      <c r="P24" s="288" t="n">
        <f aca="false">P23</f>
        <v>0.102585198488452</v>
      </c>
      <c r="Q24" s="288" t="n">
        <f aca="false">Q23</f>
        <v>0.10232555971671</v>
      </c>
      <c r="R24" s="288" t="n">
        <f aca="false">R23</f>
        <v>0.10849614089049</v>
      </c>
      <c r="S24" s="288" t="n">
        <f aca="false">S23</f>
        <v>0.106104688654919</v>
      </c>
    </row>
    <row r="25" customFormat="false" ht="15" hidden="false" customHeight="false" outlineLevel="0" collapsed="false">
      <c r="L25" s="258" t="n">
        <v>30</v>
      </c>
      <c r="M25" s="258" t="n">
        <f aca="false">2*F52/(2+F52)</f>
        <v>0.0538840539842901</v>
      </c>
      <c r="N25" s="258" t="n">
        <f aca="false">2*G52/(2+G52)</f>
        <v>0.103663578678978</v>
      </c>
      <c r="O25" s="258" t="n">
        <f aca="false">2*H52/(2+H52)</f>
        <v>0.0986744767391856</v>
      </c>
      <c r="P25" s="258" t="n">
        <f aca="false">2*I52/(2+I52)</f>
        <v>0.0936786789569542</v>
      </c>
      <c r="Q25" s="258" t="n">
        <f aca="false">2*J52/(2+J52)</f>
        <v>0.0903034549284419</v>
      </c>
      <c r="R25" s="258" t="n">
        <f aca="false">2*K52/(2+K52)</f>
        <v>0.0954520559847207</v>
      </c>
      <c r="S25" s="258" t="n">
        <f aca="false">2*L52/(2+L52)</f>
        <v>0.0934159830598506</v>
      </c>
    </row>
    <row r="26" customFormat="false" ht="15" hidden="false" customHeight="false" outlineLevel="0" collapsed="false">
      <c r="L26" s="288" t="n">
        <v>31</v>
      </c>
      <c r="M26" s="288" t="n">
        <f aca="false">M25</f>
        <v>0.0538840539842901</v>
      </c>
      <c r="N26" s="288" t="n">
        <f aca="false">N25</f>
        <v>0.103663578678978</v>
      </c>
      <c r="O26" s="288" t="n">
        <f aca="false">O25</f>
        <v>0.0986744767391856</v>
      </c>
      <c r="P26" s="288" t="n">
        <f aca="false">P25</f>
        <v>0.0936786789569542</v>
      </c>
      <c r="Q26" s="288" t="n">
        <f aca="false">Q25</f>
        <v>0.0903034549284419</v>
      </c>
      <c r="R26" s="288" t="n">
        <f aca="false">R25</f>
        <v>0.0954520559847207</v>
      </c>
      <c r="S26" s="288" t="n">
        <f aca="false">S25</f>
        <v>0.0934159830598506</v>
      </c>
    </row>
    <row r="27" customFormat="false" ht="15" hidden="false" customHeight="false" outlineLevel="0" collapsed="false">
      <c r="L27" s="258" t="n">
        <v>32</v>
      </c>
      <c r="M27" s="258" t="n">
        <f aca="false">M26</f>
        <v>0.0538840539842901</v>
      </c>
      <c r="N27" s="258" t="n">
        <f aca="false">N26</f>
        <v>0.103663578678978</v>
      </c>
      <c r="O27" s="258" t="n">
        <f aca="false">O26</f>
        <v>0.0986744767391856</v>
      </c>
      <c r="P27" s="258" t="n">
        <f aca="false">P26</f>
        <v>0.0936786789569542</v>
      </c>
      <c r="Q27" s="258" t="n">
        <f aca="false">Q26</f>
        <v>0.0903034549284419</v>
      </c>
      <c r="R27" s="258" t="n">
        <f aca="false">R26</f>
        <v>0.0954520559847207</v>
      </c>
      <c r="S27" s="258" t="n">
        <f aca="false">S26</f>
        <v>0.0934159830598506</v>
      </c>
    </row>
    <row r="28" customFormat="false" ht="15" hidden="false" customHeight="false" outlineLevel="0" collapsed="false">
      <c r="L28" s="288" t="n">
        <v>33</v>
      </c>
      <c r="M28" s="288" t="n">
        <f aca="false">M27</f>
        <v>0.0538840539842901</v>
      </c>
      <c r="N28" s="288" t="n">
        <f aca="false">N27</f>
        <v>0.103663578678978</v>
      </c>
      <c r="O28" s="288" t="n">
        <f aca="false">O27</f>
        <v>0.0986744767391856</v>
      </c>
      <c r="P28" s="288" t="n">
        <f aca="false">P27</f>
        <v>0.0936786789569542</v>
      </c>
      <c r="Q28" s="288" t="n">
        <f aca="false">Q27</f>
        <v>0.0903034549284419</v>
      </c>
      <c r="R28" s="288" t="n">
        <f aca="false">R27</f>
        <v>0.0954520559847207</v>
      </c>
      <c r="S28" s="288" t="n">
        <f aca="false">S27</f>
        <v>0.0934159830598506</v>
      </c>
    </row>
    <row r="29" customFormat="false" ht="15" hidden="false" customHeight="false" outlineLevel="0" collapsed="false">
      <c r="L29" s="258" t="n">
        <v>34</v>
      </c>
      <c r="M29" s="258" t="n">
        <f aca="false">M28</f>
        <v>0.0538840539842901</v>
      </c>
      <c r="N29" s="258" t="n">
        <f aca="false">N28</f>
        <v>0.103663578678978</v>
      </c>
      <c r="O29" s="258" t="n">
        <f aca="false">O28</f>
        <v>0.0986744767391856</v>
      </c>
      <c r="P29" s="258" t="n">
        <f aca="false">P28</f>
        <v>0.0936786789569542</v>
      </c>
      <c r="Q29" s="258" t="n">
        <f aca="false">Q28</f>
        <v>0.0903034549284419</v>
      </c>
      <c r="R29" s="258" t="n">
        <f aca="false">R28</f>
        <v>0.0954520559847207</v>
      </c>
      <c r="S29" s="258" t="n">
        <f aca="false">S28</f>
        <v>0.0934159830598506</v>
      </c>
    </row>
    <row r="30" customFormat="false" ht="15" hidden="false" customHeight="false" outlineLevel="0" collapsed="false">
      <c r="L30" s="288" t="n">
        <v>35</v>
      </c>
      <c r="M30" s="288" t="n">
        <f aca="false">2*F53/(2+F53)</f>
        <v>0.0174407470990438</v>
      </c>
      <c r="N30" s="288" t="n">
        <f aca="false">2*G53/(2+G53)</f>
        <v>0.0612490937609065</v>
      </c>
      <c r="O30" s="288" t="n">
        <f aca="false">2*H53/(2+H53)</f>
        <v>0.0590588062526778</v>
      </c>
      <c r="P30" s="288" t="n">
        <f aca="false">2*I53/(2+I53)</f>
        <v>0.0579844620944121</v>
      </c>
      <c r="Q30" s="288" t="n">
        <f aca="false">2*J53/(2+J53)</f>
        <v>0.0570330290827185</v>
      </c>
      <c r="R30" s="288" t="n">
        <f aca="false">2*K53/(2+K53)</f>
        <v>0.0606186946791533</v>
      </c>
      <c r="S30" s="288" t="n">
        <f aca="false">2*L53/(2+L53)</f>
        <v>0.0598543661655946</v>
      </c>
    </row>
    <row r="31" customFormat="false" ht="15" hidden="false" customHeight="false" outlineLevel="0" collapsed="false">
      <c r="L31" s="258" t="n">
        <v>36</v>
      </c>
      <c r="M31" s="258" t="n">
        <f aca="false">M30</f>
        <v>0.0174407470990438</v>
      </c>
      <c r="N31" s="258" t="n">
        <f aca="false">N30</f>
        <v>0.0612490937609065</v>
      </c>
      <c r="O31" s="258" t="n">
        <f aca="false">O30</f>
        <v>0.0590588062526778</v>
      </c>
      <c r="P31" s="258" t="n">
        <f aca="false">P30</f>
        <v>0.0579844620944121</v>
      </c>
      <c r="Q31" s="258" t="n">
        <f aca="false">Q30</f>
        <v>0.0570330290827185</v>
      </c>
      <c r="R31" s="258" t="n">
        <f aca="false">R30</f>
        <v>0.0606186946791533</v>
      </c>
      <c r="S31" s="258" t="n">
        <f aca="false">S30</f>
        <v>0.0598543661655946</v>
      </c>
    </row>
    <row r="32" customFormat="false" ht="15" hidden="false" customHeight="false" outlineLevel="0" collapsed="false">
      <c r="L32" s="288" t="n">
        <v>37</v>
      </c>
      <c r="M32" s="288" t="n">
        <f aca="false">M31</f>
        <v>0.0174407470990438</v>
      </c>
      <c r="N32" s="288" t="n">
        <f aca="false">N31</f>
        <v>0.0612490937609065</v>
      </c>
      <c r="O32" s="288" t="n">
        <f aca="false">O31</f>
        <v>0.0590588062526778</v>
      </c>
      <c r="P32" s="288" t="n">
        <f aca="false">P31</f>
        <v>0.0579844620944121</v>
      </c>
      <c r="Q32" s="288" t="n">
        <f aca="false">Q31</f>
        <v>0.0570330290827185</v>
      </c>
      <c r="R32" s="288" t="n">
        <f aca="false">R31</f>
        <v>0.0606186946791533</v>
      </c>
      <c r="S32" s="288" t="n">
        <f aca="false">S31</f>
        <v>0.0598543661655946</v>
      </c>
    </row>
    <row r="33" customFormat="false" ht="15" hidden="false" customHeight="false" outlineLevel="0" collapsed="false">
      <c r="L33" s="258" t="n">
        <v>38</v>
      </c>
      <c r="M33" s="258" t="n">
        <f aca="false">M32</f>
        <v>0.0174407470990438</v>
      </c>
      <c r="N33" s="258" t="n">
        <f aca="false">N32</f>
        <v>0.0612490937609065</v>
      </c>
      <c r="O33" s="258" t="n">
        <f aca="false">O32</f>
        <v>0.0590588062526778</v>
      </c>
      <c r="P33" s="258" t="n">
        <f aca="false">P32</f>
        <v>0.0579844620944121</v>
      </c>
      <c r="Q33" s="258" t="n">
        <f aca="false">Q32</f>
        <v>0.0570330290827185</v>
      </c>
      <c r="R33" s="258" t="n">
        <f aca="false">R32</f>
        <v>0.0606186946791533</v>
      </c>
      <c r="S33" s="258" t="n">
        <f aca="false">S32</f>
        <v>0.0598543661655946</v>
      </c>
    </row>
    <row r="34" customFormat="false" ht="15" hidden="false" customHeight="false" outlineLevel="0" collapsed="false">
      <c r="L34" s="288" t="n">
        <v>39</v>
      </c>
      <c r="M34" s="288" t="n">
        <f aca="false">M33</f>
        <v>0.0174407470990438</v>
      </c>
      <c r="N34" s="288" t="n">
        <f aca="false">N33</f>
        <v>0.0612490937609065</v>
      </c>
      <c r="O34" s="288" t="n">
        <f aca="false">O33</f>
        <v>0.0590588062526778</v>
      </c>
      <c r="P34" s="288" t="n">
        <f aca="false">P33</f>
        <v>0.0579844620944121</v>
      </c>
      <c r="Q34" s="288" t="n">
        <f aca="false">Q33</f>
        <v>0.0570330290827185</v>
      </c>
      <c r="R34" s="288" t="n">
        <f aca="false">R33</f>
        <v>0.0606186946791533</v>
      </c>
      <c r="S34" s="288" t="n">
        <f aca="false">S33</f>
        <v>0.0598543661655946</v>
      </c>
    </row>
    <row r="35" customFormat="false" ht="15" hidden="false" customHeight="false" outlineLevel="0" collapsed="false">
      <c r="L35" s="258" t="n">
        <v>40</v>
      </c>
      <c r="M35" s="258" t="n">
        <f aca="false">2*F54/(2+F54)</f>
        <v>0.00127203166810412</v>
      </c>
      <c r="N35" s="258" t="n">
        <f aca="false">2*G54/(2+G54)</f>
        <v>0.0191706600094733</v>
      </c>
      <c r="O35" s="258" t="n">
        <f aca="false">2*H54/(2+H54)</f>
        <v>0.0185143975374171</v>
      </c>
      <c r="P35" s="258" t="n">
        <f aca="false">2*I54/(2+I54)</f>
        <v>0.0171034212008038</v>
      </c>
      <c r="Q35" s="258" t="n">
        <f aca="false">2*J54/(2+J54)</f>
        <v>0.0170191453613433</v>
      </c>
      <c r="R35" s="258" t="n">
        <f aca="false">2*K54/(2+K54)</f>
        <v>0.017702635842907</v>
      </c>
      <c r="S35" s="258" t="n">
        <f aca="false">2*L54/(2+L54)</f>
        <v>0.0175475674642502</v>
      </c>
    </row>
    <row r="36" customFormat="false" ht="15" hidden="false" customHeight="false" outlineLevel="0" collapsed="false">
      <c r="L36" s="288" t="n">
        <v>41</v>
      </c>
      <c r="M36" s="288" t="n">
        <f aca="false">M35</f>
        <v>0.00127203166810412</v>
      </c>
      <c r="N36" s="288" t="n">
        <f aca="false">N35</f>
        <v>0.0191706600094733</v>
      </c>
      <c r="O36" s="288" t="n">
        <f aca="false">O35</f>
        <v>0.0185143975374171</v>
      </c>
      <c r="P36" s="288" t="n">
        <f aca="false">P35</f>
        <v>0.0171034212008038</v>
      </c>
      <c r="Q36" s="288" t="n">
        <f aca="false">Q35</f>
        <v>0.0170191453613433</v>
      </c>
      <c r="R36" s="288" t="n">
        <f aca="false">R35</f>
        <v>0.017702635842907</v>
      </c>
      <c r="S36" s="288" t="n">
        <f aca="false">S35</f>
        <v>0.0175475674642502</v>
      </c>
    </row>
    <row r="37" customFormat="false" ht="15" hidden="false" customHeight="false" outlineLevel="0" collapsed="false">
      <c r="L37" s="258" t="n">
        <v>42</v>
      </c>
      <c r="M37" s="258" t="n">
        <f aca="false">M36</f>
        <v>0.00127203166810412</v>
      </c>
      <c r="N37" s="258" t="n">
        <f aca="false">N36</f>
        <v>0.0191706600094733</v>
      </c>
      <c r="O37" s="258" t="n">
        <f aca="false">O36</f>
        <v>0.0185143975374171</v>
      </c>
      <c r="P37" s="258" t="n">
        <f aca="false">P36</f>
        <v>0.0171034212008038</v>
      </c>
      <c r="Q37" s="258" t="n">
        <f aca="false">Q36</f>
        <v>0.0170191453613433</v>
      </c>
      <c r="R37" s="258" t="n">
        <f aca="false">R36</f>
        <v>0.017702635842907</v>
      </c>
      <c r="S37" s="258" t="n">
        <f aca="false">S36</f>
        <v>0.0175475674642502</v>
      </c>
    </row>
    <row r="38" customFormat="false" ht="15" hidden="false" customHeight="false" outlineLevel="0" collapsed="false">
      <c r="L38" s="288" t="n">
        <v>43</v>
      </c>
      <c r="M38" s="288" t="n">
        <f aca="false">M37</f>
        <v>0.00127203166810412</v>
      </c>
      <c r="N38" s="288" t="n">
        <f aca="false">N37</f>
        <v>0.0191706600094733</v>
      </c>
      <c r="O38" s="288" t="n">
        <f aca="false">O37</f>
        <v>0.0185143975374171</v>
      </c>
      <c r="P38" s="288" t="n">
        <f aca="false">P37</f>
        <v>0.0171034212008038</v>
      </c>
      <c r="Q38" s="288" t="n">
        <f aca="false">Q37</f>
        <v>0.0170191453613433</v>
      </c>
      <c r="R38" s="288" t="n">
        <f aca="false">R37</f>
        <v>0.017702635842907</v>
      </c>
      <c r="S38" s="288" t="n">
        <f aca="false">S37</f>
        <v>0.0175475674642502</v>
      </c>
    </row>
    <row r="39" customFormat="false" ht="15" hidden="false" customHeight="false" outlineLevel="0" collapsed="false">
      <c r="L39" s="258" t="n">
        <v>44</v>
      </c>
      <c r="M39" s="258" t="n">
        <f aca="false">M38</f>
        <v>0.00127203166810412</v>
      </c>
      <c r="N39" s="258" t="n">
        <f aca="false">N38</f>
        <v>0.0191706600094733</v>
      </c>
      <c r="O39" s="258" t="n">
        <f aca="false">O38</f>
        <v>0.0185143975374171</v>
      </c>
      <c r="P39" s="258" t="n">
        <f aca="false">P38</f>
        <v>0.0171034212008038</v>
      </c>
      <c r="Q39" s="258" t="n">
        <f aca="false">Q38</f>
        <v>0.0170191453613433</v>
      </c>
      <c r="R39" s="258" t="n">
        <f aca="false">R38</f>
        <v>0.017702635842907</v>
      </c>
      <c r="S39" s="258" t="n">
        <f aca="false">S38</f>
        <v>0.0175475674642502</v>
      </c>
    </row>
    <row r="40" customFormat="false" ht="15.25" hidden="false" customHeight="false" outlineLevel="0" collapsed="false">
      <c r="L40" s="288" t="n">
        <v>45</v>
      </c>
      <c r="M40" s="328" t="n">
        <f aca="false">2*F55/(2+F55)</f>
        <v>8.54758029150965E-005</v>
      </c>
      <c r="N40" s="288" t="n">
        <f aca="false">2*G55/(2+G55)</f>
        <v>0.00128150363092695</v>
      </c>
      <c r="O40" s="288" t="n">
        <f aca="false">2*H55/(2+H55)</f>
        <v>0.00135853438972773</v>
      </c>
      <c r="P40" s="288" t="n">
        <f aca="false">2*I55/(2+I55)</f>
        <v>0.00127312407885395</v>
      </c>
      <c r="Q40" s="288" t="n">
        <f aca="false">2*J55/(2+J55)</f>
        <v>0.00128557268752211</v>
      </c>
      <c r="R40" s="288" t="n">
        <f aca="false">2*K55/(2+K55)</f>
        <v>0.00137346720835855</v>
      </c>
      <c r="S40" s="288" t="n">
        <f aca="false">2*L55/(2+L55)</f>
        <v>0.00128043591729451</v>
      </c>
    </row>
    <row r="41" customFormat="false" ht="15" hidden="false" customHeight="false" outlineLevel="0" collapsed="false">
      <c r="L41" s="258" t="n">
        <v>46</v>
      </c>
      <c r="M41" s="258" t="n">
        <f aca="false">M40</f>
        <v>8.54758029150965E-005</v>
      </c>
      <c r="N41" s="258" t="n">
        <f aca="false">N40</f>
        <v>0.00128150363092695</v>
      </c>
      <c r="O41" s="258" t="n">
        <f aca="false">O40</f>
        <v>0.00135853438972773</v>
      </c>
      <c r="P41" s="258" t="n">
        <f aca="false">P40</f>
        <v>0.00127312407885395</v>
      </c>
      <c r="Q41" s="258" t="n">
        <f aca="false">Q40</f>
        <v>0.00128557268752211</v>
      </c>
      <c r="R41" s="258" t="n">
        <f aca="false">R40</f>
        <v>0.00137346720835855</v>
      </c>
      <c r="S41" s="258" t="n">
        <f aca="false">S40</f>
        <v>0.00128043591729451</v>
      </c>
    </row>
    <row r="42" customFormat="false" ht="15" hidden="false" customHeight="false" outlineLevel="0" collapsed="false">
      <c r="L42" s="288" t="n">
        <v>47</v>
      </c>
      <c r="M42" s="288" t="n">
        <f aca="false">M41</f>
        <v>8.54758029150965E-005</v>
      </c>
      <c r="N42" s="288" t="n">
        <f aca="false">N41</f>
        <v>0.00128150363092695</v>
      </c>
      <c r="O42" s="288" t="n">
        <f aca="false">O41</f>
        <v>0.00135853438972773</v>
      </c>
      <c r="P42" s="288" t="n">
        <f aca="false">P41</f>
        <v>0.00127312407885395</v>
      </c>
      <c r="Q42" s="288" t="n">
        <f aca="false">Q41</f>
        <v>0.00128557268752211</v>
      </c>
      <c r="R42" s="288" t="n">
        <f aca="false">R41</f>
        <v>0.00137346720835855</v>
      </c>
      <c r="S42" s="288" t="n">
        <f aca="false">S41</f>
        <v>0.00128043591729451</v>
      </c>
    </row>
    <row r="43" customFormat="false" ht="15" hidden="false" customHeight="false" outlineLevel="0" collapsed="false">
      <c r="L43" s="258" t="n">
        <v>48</v>
      </c>
      <c r="M43" s="258" t="n">
        <f aca="false">M42</f>
        <v>8.54758029150965E-005</v>
      </c>
      <c r="N43" s="258" t="n">
        <f aca="false">N42</f>
        <v>0.00128150363092695</v>
      </c>
      <c r="O43" s="258" t="n">
        <f aca="false">O42</f>
        <v>0.00135853438972773</v>
      </c>
      <c r="P43" s="258" t="n">
        <f aca="false">P42</f>
        <v>0.00127312407885395</v>
      </c>
      <c r="Q43" s="258" t="n">
        <f aca="false">Q42</f>
        <v>0.00128557268752211</v>
      </c>
      <c r="R43" s="258" t="n">
        <f aca="false">R42</f>
        <v>0.00137346720835855</v>
      </c>
      <c r="S43" s="258" t="n">
        <f aca="false">S42</f>
        <v>0.00128043591729451</v>
      </c>
    </row>
    <row r="44" customFormat="false" ht="15" hidden="false" customHeight="false" outlineLevel="0" collapsed="false">
      <c r="L44" s="288" t="n">
        <v>49</v>
      </c>
      <c r="M44" s="288" t="n">
        <f aca="false">M43</f>
        <v>8.54758029150965E-005</v>
      </c>
      <c r="N44" s="288" t="n">
        <f aca="false">N43</f>
        <v>0.00128150363092695</v>
      </c>
      <c r="O44" s="288" t="n">
        <f aca="false">O43</f>
        <v>0.00135853438972773</v>
      </c>
      <c r="P44" s="288" t="n">
        <f aca="false">P43</f>
        <v>0.00127312407885395</v>
      </c>
      <c r="Q44" s="288" t="n">
        <f aca="false">Q43</f>
        <v>0.00128557268752211</v>
      </c>
      <c r="R44" s="288" t="n">
        <f aca="false">R43</f>
        <v>0.00137346720835855</v>
      </c>
      <c r="S44" s="288" t="n">
        <f aca="false">S43</f>
        <v>0.00128043591729451</v>
      </c>
    </row>
    <row r="45" customFormat="false" ht="15" hidden="false" customHeight="false" outlineLevel="0" collapsed="false">
      <c r="L45" s="258"/>
    </row>
    <row r="47" customFormat="false" ht="15" hidden="false" customHeight="false" outlineLevel="0" collapsed="false">
      <c r="B47" s="101" t="s">
        <v>6</v>
      </c>
      <c r="C47" s="101"/>
      <c r="D47" s="101"/>
      <c r="E47" s="101"/>
      <c r="F47" s="34" t="n">
        <v>2003</v>
      </c>
      <c r="G47" s="39" t="n">
        <v>2004</v>
      </c>
      <c r="H47" s="34" t="n">
        <v>2005</v>
      </c>
      <c r="I47" s="39" t="n">
        <v>2006</v>
      </c>
      <c r="J47" s="34" t="n">
        <v>2007</v>
      </c>
      <c r="K47" s="39" t="n">
        <v>2008</v>
      </c>
      <c r="L47" s="34" t="n">
        <v>2009</v>
      </c>
    </row>
    <row r="48" customFormat="false" ht="15" hidden="false" customHeight="true" outlineLevel="0" collapsed="false">
      <c r="B48" s="17" t="s">
        <v>7</v>
      </c>
      <c r="C48" s="17"/>
      <c r="D48" s="16" t="s">
        <v>14</v>
      </c>
      <c r="E48" s="31" t="s">
        <v>33</v>
      </c>
      <c r="F48" s="309" t="n">
        <f aca="false">C6</f>
        <v>0.00163488125365748</v>
      </c>
      <c r="G48" s="327" t="n">
        <f aca="false">C7</f>
        <v>0.00154940077853116</v>
      </c>
      <c r="H48" s="327" t="n">
        <f aca="false">C8</f>
        <v>0.00158725678039165</v>
      </c>
      <c r="I48" s="327" t="n">
        <f aca="false">C9</f>
        <v>0.00162666077007038</v>
      </c>
      <c r="J48" s="327" t="n">
        <f aca="false">C10</f>
        <v>0.00167360418112391</v>
      </c>
      <c r="K48" s="309" t="n">
        <f aca="false">C11</f>
        <v>0.00173525974540071</v>
      </c>
      <c r="L48" s="327" t="n">
        <f aca="false">C12</f>
        <v>0.00198433407978138</v>
      </c>
      <c r="M48" s="292"/>
    </row>
    <row r="49" customFormat="false" ht="15" hidden="false" customHeight="false" outlineLevel="0" collapsed="false">
      <c r="B49" s="17"/>
      <c r="C49" s="17"/>
      <c r="D49" s="16"/>
      <c r="E49" s="32" t="s">
        <v>34</v>
      </c>
      <c r="F49" s="309" t="n">
        <f aca="false">D6</f>
        <v>0.0566906993555381</v>
      </c>
      <c r="G49" s="327" t="n">
        <f aca="false">D7</f>
        <v>0.0631369789446091</v>
      </c>
      <c r="H49" s="327" t="n">
        <f aca="false">D8</f>
        <v>0.06307172150582</v>
      </c>
      <c r="I49" s="327" t="n">
        <f aca="false">D9</f>
        <v>0.0623731268098474</v>
      </c>
      <c r="J49" s="327" t="n">
        <f aca="false">D10</f>
        <v>0.00636679340196886</v>
      </c>
      <c r="K49" s="309" t="n">
        <f aca="false">D11</f>
        <v>0.0664469442792012</v>
      </c>
      <c r="L49" s="327" t="n">
        <f aca="false">D12</f>
        <v>0.0669948772929531</v>
      </c>
      <c r="M49" s="292"/>
    </row>
    <row r="50" customFormat="false" ht="15" hidden="false" customHeight="false" outlineLevel="0" collapsed="false">
      <c r="B50" s="17"/>
      <c r="C50" s="17"/>
      <c r="D50" s="16"/>
      <c r="E50" s="32" t="s">
        <v>35</v>
      </c>
      <c r="F50" s="309" t="n">
        <f aca="false">E6</f>
        <v>0.110655641487262</v>
      </c>
      <c r="G50" s="327" t="n">
        <f aca="false">E7</f>
        <v>0.119366965180838</v>
      </c>
      <c r="H50" s="327" t="n">
        <f aca="false">E8</f>
        <v>0.111453973125134</v>
      </c>
      <c r="I50" s="327" t="n">
        <f aca="false">E9</f>
        <v>0.1089126291347</v>
      </c>
      <c r="J50" s="327" t="n">
        <f aca="false">E10</f>
        <v>0.108377125768565</v>
      </c>
      <c r="K50" s="309" t="n">
        <f aca="false">E11</f>
        <v>0.1127237298321</v>
      </c>
      <c r="L50" s="327" t="n">
        <f aca="false">E12</f>
        <v>0.111421246292249</v>
      </c>
      <c r="M50" s="292"/>
    </row>
    <row r="51" customFormat="false" ht="15" hidden="false" customHeight="false" outlineLevel="0" collapsed="false">
      <c r="B51" s="17"/>
      <c r="C51" s="17"/>
      <c r="D51" s="16"/>
      <c r="E51" s="32" t="s">
        <v>36</v>
      </c>
      <c r="F51" s="309" t="n">
        <f aca="false">F6</f>
        <v>0.0891314165872853</v>
      </c>
      <c r="G51" s="327" t="n">
        <f aca="false">F7</f>
        <v>0.119028034002986</v>
      </c>
      <c r="H51" s="327" t="n">
        <f aca="false">F8</f>
        <v>0.112387614230427</v>
      </c>
      <c r="I51" s="327" t="n">
        <f aca="false">F9</f>
        <v>0.108131546572452</v>
      </c>
      <c r="J51" s="327" t="n">
        <f aca="false">F10</f>
        <v>0.10784311317534</v>
      </c>
      <c r="K51" s="309" t="n">
        <f aca="false">F11</f>
        <v>0.114719449678065</v>
      </c>
      <c r="L51" s="327" t="n">
        <f aca="false">F12</f>
        <v>0.112049159232103</v>
      </c>
      <c r="M51" s="292"/>
    </row>
    <row r="52" customFormat="false" ht="15" hidden="false" customHeight="false" outlineLevel="0" collapsed="false">
      <c r="B52" s="17"/>
      <c r="C52" s="17"/>
      <c r="D52" s="16"/>
      <c r="E52" s="32" t="s">
        <v>37</v>
      </c>
      <c r="F52" s="309" t="n">
        <f aca="false">G6</f>
        <v>0.0553759955511459</v>
      </c>
      <c r="G52" s="327" t="n">
        <f aca="false">G7</f>
        <v>0.109330367242289</v>
      </c>
      <c r="H52" s="327" t="n">
        <f aca="false">G8</f>
        <v>0.103795457991809</v>
      </c>
      <c r="I52" s="327" t="n">
        <f aca="false">G9</f>
        <v>0.0982821499427996</v>
      </c>
      <c r="J52" s="327" t="n">
        <f aca="false">G10</f>
        <v>0.0945736171136637</v>
      </c>
      <c r="K52" s="309" t="n">
        <f aca="false">G11</f>
        <v>0.100235918223705</v>
      </c>
      <c r="L52" s="327" t="n">
        <f aca="false">G12</f>
        <v>0.0979930411981242</v>
      </c>
      <c r="M52" s="292"/>
    </row>
    <row r="53" customFormat="false" ht="15" hidden="false" customHeight="false" outlineLevel="0" collapsed="false">
      <c r="B53" s="17"/>
      <c r="C53" s="17"/>
      <c r="D53" s="16"/>
      <c r="E53" s="32" t="s">
        <v>38</v>
      </c>
      <c r="F53" s="309" t="n">
        <f aca="false">H6</f>
        <v>0.0175941748762604</v>
      </c>
      <c r="G53" s="327" t="n">
        <f aca="false">H7</f>
        <v>0.0631840775045426</v>
      </c>
      <c r="H53" s="327" t="n">
        <f aca="false">H8</f>
        <v>0.0608558429724031</v>
      </c>
      <c r="I53" s="327" t="n">
        <f aca="false">H9</f>
        <v>0.0597157550623377</v>
      </c>
      <c r="J53" s="327" t="n">
        <f aca="false">H10</f>
        <v>0.0587071524492185</v>
      </c>
      <c r="K53" s="309" t="n">
        <f aca="false">H11</f>
        <v>0.0625134361281518</v>
      </c>
      <c r="L53" s="327" t="n">
        <f aca="false">H12</f>
        <v>0.061700900305408</v>
      </c>
      <c r="M53" s="292"/>
    </row>
    <row r="54" customFormat="false" ht="15" hidden="false" customHeight="false" outlineLevel="0" collapsed="false">
      <c r="B54" s="17"/>
      <c r="C54" s="17"/>
      <c r="D54" s="16"/>
      <c r="E54" s="32" t="s">
        <v>39</v>
      </c>
      <c r="F54" s="309" t="n">
        <f aca="false">I6</f>
        <v>0.00127284121527126</v>
      </c>
      <c r="G54" s="327" t="n">
        <f aca="false">I7</f>
        <v>0.0193561955312768</v>
      </c>
      <c r="H54" s="327" t="n">
        <f aca="false">I8</f>
        <v>0.0186873904250503</v>
      </c>
      <c r="I54" s="327" t="n">
        <f aca="false">I9</f>
        <v>0.0172509463011543</v>
      </c>
      <c r="J54" s="327" t="n">
        <f aca="false">I10</f>
        <v>0.0171652139974337</v>
      </c>
      <c r="K54" s="309" t="n">
        <f aca="false">I11</f>
        <v>0.0178607268142481</v>
      </c>
      <c r="L54" s="327" t="n">
        <f aca="false">I12</f>
        <v>0.0177028887818561</v>
      </c>
      <c r="M54" s="292"/>
    </row>
    <row r="55" customFormat="false" ht="15" hidden="false" customHeight="false" outlineLevel="0" collapsed="false">
      <c r="B55" s="17"/>
      <c r="C55" s="17"/>
      <c r="D55" s="16"/>
      <c r="E55" s="32" t="s">
        <v>40</v>
      </c>
      <c r="F55" s="309" t="n">
        <f aca="false">J6</f>
        <v>8.54794561276691E-005</v>
      </c>
      <c r="G55" s="327" t="n">
        <f aca="false">J7</f>
        <v>0.00128232528318017</v>
      </c>
      <c r="H55" s="327" t="n">
        <f aca="false">J8</f>
        <v>0.00135945782483094</v>
      </c>
      <c r="I55" s="327" t="n">
        <f aca="false">J9</f>
        <v>0.00127393501752681</v>
      </c>
      <c r="J55" s="327" t="n">
        <f aca="false">J10</f>
        <v>0.00128639956759678</v>
      </c>
      <c r="K55" s="309" t="n">
        <f aca="false">J11</f>
        <v>0.00137441106262121</v>
      </c>
      <c r="L55" s="327" t="n">
        <f aca="false">J12</f>
        <v>0.00128125620052371</v>
      </c>
      <c r="M55" s="292"/>
    </row>
  </sheetData>
  <mergeCells count="6">
    <mergeCell ref="B2:B5"/>
    <mergeCell ref="C2:J3"/>
    <mergeCell ref="C4:J4"/>
    <mergeCell ref="B47:E47"/>
    <mergeCell ref="B48:C55"/>
    <mergeCell ref="D48:D55"/>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32999</TotalTime>
  <Application>LibreOffice/5.0.2.2$Windows_x86 LibreOffice_project/37b43f919e4de5eeaca9b9755ed688758a8251fe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2014-02-16T15:19:11Z</dcterms:created>
  <dc:creator>Leonardo C</dc:creator>
  <dc:language>en-US</dc:language>
  <dcterms:modified xsi:type="dcterms:W3CDTF">2016-11-28T16:12:37Z</dcterms:modified>
  <cp:revision>1</cp:revision>
</cp:coreProperties>
</file>